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30" activeTab="34"/>
  </bookViews>
  <sheets>
    <sheet name="Sheet1" sheetId="1" r:id="rId1"/>
    <sheet name="Patient1_Healthy" sheetId="2" r:id="rId2"/>
    <sheet name="Patient2_Healthy" sheetId="3" r:id="rId3"/>
    <sheet name="Patient5_Healthy" sheetId="4" r:id="rId4"/>
    <sheet name="Patient6_Healthy" sheetId="5" r:id="rId5"/>
    <sheet name="Patient8_Healthy" sheetId="6" r:id="rId6"/>
    <sheet name="Patient9_Healthy" sheetId="7" r:id="rId7"/>
    <sheet name="Patient10_Healthy" sheetId="8" r:id="rId8"/>
    <sheet name="Patient11_Healthy" sheetId="9" r:id="rId9"/>
    <sheet name="Patient12_Healthy" sheetId="10" r:id="rId10"/>
    <sheet name="Patient13_Healthy" sheetId="11" r:id="rId11"/>
    <sheet name="Patient14_Healthy" sheetId="12" r:id="rId12"/>
    <sheet name="Patient15_Healthy" sheetId="13" r:id="rId13"/>
    <sheet name="Patient16_Healthy" sheetId="14" r:id="rId14"/>
    <sheet name="Patient17_Healthy" sheetId="15" r:id="rId15"/>
    <sheet name="Patient18_Healthy" sheetId="16" r:id="rId16"/>
    <sheet name="Patient19_Healthy" sheetId="17" r:id="rId17"/>
    <sheet name="Patient21_Healthy" sheetId="18" r:id="rId18"/>
    <sheet name="Patient22_Healthy" sheetId="19" r:id="rId19"/>
    <sheet name="Patient23_Healthy" sheetId="20" r:id="rId20"/>
    <sheet name="Patient25_Healthy" sheetId="21" r:id="rId21"/>
    <sheet name="Patient26_Healthy" sheetId="22" r:id="rId22"/>
    <sheet name="Patient27_Healthy" sheetId="23" r:id="rId23"/>
    <sheet name="Patient28_Healthy" sheetId="24" r:id="rId24"/>
    <sheet name="Patient30_Healthy" sheetId="25" r:id="rId25"/>
    <sheet name="Patient31_Healthy" sheetId="26" r:id="rId26"/>
    <sheet name="Patient33_Healthy" sheetId="27" r:id="rId27"/>
    <sheet name="Patient34_Healthy" sheetId="28" r:id="rId28"/>
    <sheet name="Patient36_Healthy" sheetId="29" r:id="rId29"/>
    <sheet name="Statistical Analysis" sheetId="30" r:id="rId30"/>
    <sheet name="Patient3_Healthy" sheetId="31" r:id="rId31"/>
    <sheet name="Patient4_Healthy" sheetId="32" r:id="rId32"/>
    <sheet name="Patient7_Healthy" sheetId="33" r:id="rId33"/>
    <sheet name="Patient32_Healthy" sheetId="34" r:id="rId34"/>
    <sheet name="Statistical Analysis over 30" sheetId="35" r:id="rId35"/>
  </sheets>
  <calcPr calcId="145621"/>
</workbook>
</file>

<file path=xl/calcChain.xml><?xml version="1.0" encoding="utf-8"?>
<calcChain xmlns="http://schemas.openxmlformats.org/spreadsheetml/2006/main">
  <c r="AD454" i="30" l="1"/>
  <c r="AD455" i="30"/>
  <c r="AD456" i="30"/>
  <c r="AD457" i="30"/>
  <c r="AD458" i="30"/>
  <c r="AD459" i="30"/>
  <c r="AD460" i="30"/>
  <c r="AD453" i="30"/>
  <c r="AE454" i="30"/>
  <c r="AE455" i="30"/>
  <c r="AE456" i="30"/>
  <c r="AE457" i="30"/>
  <c r="AE458" i="30"/>
  <c r="AE459" i="30"/>
  <c r="AE460" i="30"/>
  <c r="AE453" i="30" l="1"/>
  <c r="I621" i="30" l="1"/>
  <c r="H621" i="30"/>
  <c r="G621" i="30"/>
  <c r="F621" i="30"/>
  <c r="E621" i="30"/>
  <c r="D621" i="30"/>
  <c r="C621" i="30"/>
  <c r="B621" i="30"/>
  <c r="I620" i="30"/>
  <c r="H620" i="30"/>
  <c r="G620" i="30"/>
  <c r="F620" i="30"/>
  <c r="E620" i="30"/>
  <c r="D620" i="30"/>
  <c r="C620" i="30"/>
  <c r="B620" i="30"/>
  <c r="I619" i="30"/>
  <c r="H619" i="30"/>
  <c r="G619" i="30"/>
  <c r="F619" i="30"/>
  <c r="E619" i="30"/>
  <c r="D619" i="30"/>
  <c r="C619" i="30"/>
  <c r="B619" i="30"/>
  <c r="I618" i="30"/>
  <c r="H618" i="30"/>
  <c r="G618" i="30"/>
  <c r="F618" i="30"/>
  <c r="E618" i="30"/>
  <c r="D618" i="30"/>
  <c r="C618" i="30"/>
  <c r="B618" i="30"/>
  <c r="I617" i="30"/>
  <c r="H617" i="30"/>
  <c r="G617" i="30"/>
  <c r="F617" i="30"/>
  <c r="E617" i="30"/>
  <c r="D617" i="30"/>
  <c r="C617" i="30"/>
  <c r="B617" i="30"/>
  <c r="I616" i="30"/>
  <c r="H616" i="30"/>
  <c r="G616" i="30"/>
  <c r="F616" i="30"/>
  <c r="E616" i="30"/>
  <c r="D616" i="30"/>
  <c r="C616" i="30"/>
  <c r="B616" i="30"/>
  <c r="I615" i="30"/>
  <c r="H615" i="30"/>
  <c r="G615" i="30"/>
  <c r="F615" i="30"/>
  <c r="E615" i="30"/>
  <c r="D615" i="30"/>
  <c r="C615" i="30"/>
  <c r="B615" i="30"/>
  <c r="I593" i="30"/>
  <c r="I594" i="30"/>
  <c r="I595" i="30"/>
  <c r="I596" i="30"/>
  <c r="I597" i="30"/>
  <c r="I598" i="30"/>
  <c r="I599" i="30"/>
  <c r="I600" i="30"/>
  <c r="I601" i="30"/>
  <c r="I602" i="30"/>
  <c r="I603" i="30"/>
  <c r="I592" i="30"/>
  <c r="H593" i="30"/>
  <c r="H594" i="30"/>
  <c r="H595" i="30"/>
  <c r="H596" i="30"/>
  <c r="H597" i="30"/>
  <c r="H598" i="30"/>
  <c r="H599" i="30"/>
  <c r="H600" i="30"/>
  <c r="H601" i="30"/>
  <c r="H602" i="30"/>
  <c r="H603" i="30"/>
  <c r="H592" i="30"/>
  <c r="G593" i="30"/>
  <c r="G594" i="30"/>
  <c r="G595" i="30"/>
  <c r="G596" i="30"/>
  <c r="G597" i="30"/>
  <c r="G598" i="30"/>
  <c r="G599" i="30"/>
  <c r="G600" i="30"/>
  <c r="G601" i="30"/>
  <c r="G602" i="30"/>
  <c r="G603" i="30"/>
  <c r="G592" i="30"/>
  <c r="F593" i="30"/>
  <c r="F594" i="30"/>
  <c r="F595" i="30"/>
  <c r="F596" i="30"/>
  <c r="F597" i="30"/>
  <c r="F598" i="30"/>
  <c r="F599" i="30"/>
  <c r="F600" i="30"/>
  <c r="F601" i="30"/>
  <c r="F602" i="30"/>
  <c r="F603" i="30"/>
  <c r="F592" i="30"/>
  <c r="E593" i="30"/>
  <c r="E594" i="30"/>
  <c r="E595" i="30"/>
  <c r="E596" i="30"/>
  <c r="E597" i="30"/>
  <c r="E598" i="30"/>
  <c r="E599" i="30"/>
  <c r="E600" i="30"/>
  <c r="E601" i="30"/>
  <c r="E602" i="30"/>
  <c r="E603" i="30"/>
  <c r="E592" i="30"/>
  <c r="D593" i="30"/>
  <c r="D594" i="30"/>
  <c r="D595" i="30"/>
  <c r="D596" i="30"/>
  <c r="D597" i="30"/>
  <c r="D598" i="30"/>
  <c r="D599" i="30"/>
  <c r="D600" i="30"/>
  <c r="D601" i="30"/>
  <c r="D602" i="30"/>
  <c r="D603" i="30"/>
  <c r="D592" i="30"/>
  <c r="C593" i="30"/>
  <c r="C594" i="30"/>
  <c r="C595" i="30"/>
  <c r="C596" i="30"/>
  <c r="C597" i="30"/>
  <c r="C598" i="30"/>
  <c r="C599" i="30"/>
  <c r="C600" i="30"/>
  <c r="C601" i="30"/>
  <c r="C602" i="30"/>
  <c r="C603" i="30"/>
  <c r="C592" i="30"/>
  <c r="B593" i="30"/>
  <c r="B594" i="30"/>
  <c r="B595" i="30"/>
  <c r="B596" i="30"/>
  <c r="B597" i="30"/>
  <c r="B598" i="30"/>
  <c r="B599" i="30"/>
  <c r="B600" i="30"/>
  <c r="B601" i="30"/>
  <c r="B602" i="30"/>
  <c r="B603" i="30"/>
  <c r="B592" i="30"/>
  <c r="I580" i="30"/>
  <c r="H580" i="30"/>
  <c r="G580" i="30"/>
  <c r="F580" i="30"/>
  <c r="E580" i="30"/>
  <c r="D580" i="30"/>
  <c r="C580" i="30"/>
  <c r="B580" i="30"/>
  <c r="I579" i="30"/>
  <c r="H579" i="30"/>
  <c r="G579" i="30"/>
  <c r="F579" i="30"/>
  <c r="E579" i="30"/>
  <c r="D579" i="30"/>
  <c r="C579" i="30"/>
  <c r="B579" i="30"/>
  <c r="I578" i="30"/>
  <c r="H578" i="30"/>
  <c r="G578" i="30"/>
  <c r="F578" i="30"/>
  <c r="E578" i="30"/>
  <c r="D578" i="30"/>
  <c r="C578" i="30"/>
  <c r="B578" i="30"/>
  <c r="I577" i="30"/>
  <c r="H577" i="30"/>
  <c r="G577" i="30"/>
  <c r="F577" i="30"/>
  <c r="E577" i="30"/>
  <c r="D577" i="30"/>
  <c r="C577" i="30"/>
  <c r="B577" i="30"/>
  <c r="I576" i="30"/>
  <c r="H576" i="30"/>
  <c r="G576" i="30"/>
  <c r="F576" i="30"/>
  <c r="E576" i="30"/>
  <c r="D576" i="30"/>
  <c r="C576" i="30"/>
  <c r="B576" i="30"/>
  <c r="I575" i="30"/>
  <c r="H575" i="30"/>
  <c r="G575" i="30"/>
  <c r="F575" i="30"/>
  <c r="E575" i="30"/>
  <c r="D575" i="30"/>
  <c r="C575" i="30"/>
  <c r="B575" i="30"/>
  <c r="I574" i="30"/>
  <c r="H574" i="30"/>
  <c r="G574" i="30"/>
  <c r="F574" i="30"/>
  <c r="E574" i="30"/>
  <c r="D574" i="30"/>
  <c r="C574" i="30"/>
  <c r="B574" i="30"/>
  <c r="I573" i="30"/>
  <c r="H573" i="30"/>
  <c r="G573" i="30"/>
  <c r="F573" i="30"/>
  <c r="E573" i="30"/>
  <c r="D573" i="30"/>
  <c r="C573" i="30"/>
  <c r="B573" i="30"/>
  <c r="I572" i="30"/>
  <c r="H572" i="30"/>
  <c r="G572" i="30"/>
  <c r="F572" i="30"/>
  <c r="E572" i="30"/>
  <c r="D572" i="30"/>
  <c r="C572" i="30"/>
  <c r="B572" i="30"/>
  <c r="I571" i="30"/>
  <c r="H571" i="30"/>
  <c r="G571" i="30"/>
  <c r="F571" i="30"/>
  <c r="E571" i="30"/>
  <c r="D571" i="30"/>
  <c r="C571" i="30"/>
  <c r="B571" i="30"/>
  <c r="I570" i="30"/>
  <c r="H570" i="30"/>
  <c r="G570" i="30"/>
  <c r="F570" i="30"/>
  <c r="E570" i="30"/>
  <c r="D570" i="30"/>
  <c r="C570" i="30"/>
  <c r="B570" i="30"/>
  <c r="I569" i="30"/>
  <c r="H569" i="30"/>
  <c r="G569" i="30"/>
  <c r="F569" i="30"/>
  <c r="E569" i="30"/>
  <c r="D569" i="30"/>
  <c r="C569" i="30"/>
  <c r="B569" i="30"/>
  <c r="I557" i="30"/>
  <c r="H557" i="30"/>
  <c r="G557" i="30"/>
  <c r="F557" i="30"/>
  <c r="E557" i="30"/>
  <c r="D557" i="30"/>
  <c r="C557" i="30"/>
  <c r="B557" i="30"/>
  <c r="I556" i="30"/>
  <c r="H556" i="30"/>
  <c r="G556" i="30"/>
  <c r="F556" i="30"/>
  <c r="E556" i="30"/>
  <c r="D556" i="30"/>
  <c r="C556" i="30"/>
  <c r="B556" i="30"/>
  <c r="I555" i="30"/>
  <c r="H555" i="30"/>
  <c r="G555" i="30"/>
  <c r="F555" i="30"/>
  <c r="E555" i="30"/>
  <c r="D555" i="30"/>
  <c r="C555" i="30"/>
  <c r="B555" i="30"/>
  <c r="I554" i="30"/>
  <c r="H554" i="30"/>
  <c r="G554" i="30"/>
  <c r="F554" i="30"/>
  <c r="E554" i="30"/>
  <c r="D554" i="30"/>
  <c r="C554" i="30"/>
  <c r="B554" i="30"/>
  <c r="I553" i="30"/>
  <c r="H553" i="30"/>
  <c r="G553" i="30"/>
  <c r="F553" i="30"/>
  <c r="E553" i="30"/>
  <c r="D553" i="30"/>
  <c r="C553" i="30"/>
  <c r="B553" i="30"/>
  <c r="I552" i="30"/>
  <c r="H552" i="30"/>
  <c r="G552" i="30"/>
  <c r="F552" i="30"/>
  <c r="E552" i="30"/>
  <c r="D552" i="30"/>
  <c r="C552" i="30"/>
  <c r="B552" i="30"/>
  <c r="I551" i="30"/>
  <c r="H551" i="30"/>
  <c r="G551" i="30"/>
  <c r="F551" i="30"/>
  <c r="E551" i="30"/>
  <c r="D551" i="30"/>
  <c r="C551" i="30"/>
  <c r="B551" i="30"/>
  <c r="I550" i="30"/>
  <c r="H550" i="30"/>
  <c r="G550" i="30"/>
  <c r="F550" i="30"/>
  <c r="E550" i="30"/>
  <c r="D550" i="30"/>
  <c r="C550" i="30"/>
  <c r="B550" i="30"/>
  <c r="I549" i="30"/>
  <c r="H549" i="30"/>
  <c r="G549" i="30"/>
  <c r="F549" i="30"/>
  <c r="E549" i="30"/>
  <c r="D549" i="30"/>
  <c r="C549" i="30"/>
  <c r="B549" i="30"/>
  <c r="I548" i="30"/>
  <c r="H548" i="30"/>
  <c r="G548" i="30"/>
  <c r="F548" i="30"/>
  <c r="E548" i="30"/>
  <c r="D548" i="30"/>
  <c r="C548" i="30"/>
  <c r="B548" i="30"/>
  <c r="I547" i="30"/>
  <c r="H547" i="30"/>
  <c r="G547" i="30"/>
  <c r="F547" i="30"/>
  <c r="E547" i="30"/>
  <c r="D547" i="30"/>
  <c r="C547" i="30"/>
  <c r="B547" i="30"/>
  <c r="I546" i="30"/>
  <c r="H546" i="30"/>
  <c r="G546" i="30"/>
  <c r="F546" i="30"/>
  <c r="E546" i="30"/>
  <c r="D546" i="30"/>
  <c r="C546" i="30"/>
  <c r="B546" i="30"/>
  <c r="I524" i="30"/>
  <c r="I525" i="30"/>
  <c r="I526" i="30"/>
  <c r="I527" i="30"/>
  <c r="I528" i="30"/>
  <c r="I529" i="30"/>
  <c r="I530" i="30"/>
  <c r="I531" i="30"/>
  <c r="I532" i="30"/>
  <c r="I533" i="30"/>
  <c r="I534" i="30"/>
  <c r="I523" i="30"/>
  <c r="H524" i="30"/>
  <c r="H525" i="30"/>
  <c r="H526" i="30"/>
  <c r="H527" i="30"/>
  <c r="H528" i="30"/>
  <c r="H529" i="30"/>
  <c r="H530" i="30"/>
  <c r="H531" i="30"/>
  <c r="H532" i="30"/>
  <c r="H533" i="30"/>
  <c r="H534" i="30"/>
  <c r="H523" i="30"/>
  <c r="G524" i="30"/>
  <c r="G525" i="30"/>
  <c r="G526" i="30"/>
  <c r="G527" i="30"/>
  <c r="G528" i="30"/>
  <c r="G529" i="30"/>
  <c r="G530" i="30"/>
  <c r="G531" i="30"/>
  <c r="G532" i="30"/>
  <c r="G533" i="30"/>
  <c r="G534" i="30"/>
  <c r="G523" i="30"/>
  <c r="F524" i="30"/>
  <c r="F525" i="30"/>
  <c r="F526" i="30"/>
  <c r="F527" i="30"/>
  <c r="F528" i="30"/>
  <c r="F529" i="30"/>
  <c r="F530" i="30"/>
  <c r="F531" i="30"/>
  <c r="F532" i="30"/>
  <c r="F533" i="30"/>
  <c r="F534" i="30"/>
  <c r="F523" i="30"/>
  <c r="E524" i="30"/>
  <c r="E525" i="30"/>
  <c r="E526" i="30"/>
  <c r="E527" i="30"/>
  <c r="E528" i="30"/>
  <c r="E529" i="30"/>
  <c r="E530" i="30"/>
  <c r="E531" i="30"/>
  <c r="E532" i="30"/>
  <c r="E533" i="30"/>
  <c r="E534" i="30"/>
  <c r="E523" i="30"/>
  <c r="D524" i="30"/>
  <c r="D525" i="30"/>
  <c r="D526" i="30"/>
  <c r="D527" i="30"/>
  <c r="D528" i="30"/>
  <c r="D529" i="30"/>
  <c r="D530" i="30"/>
  <c r="D531" i="30"/>
  <c r="D532" i="30"/>
  <c r="D533" i="30"/>
  <c r="D534" i="30"/>
  <c r="D523" i="30"/>
  <c r="C524" i="30"/>
  <c r="C525" i="30"/>
  <c r="C526" i="30"/>
  <c r="C527" i="30"/>
  <c r="C528" i="30"/>
  <c r="C529" i="30"/>
  <c r="C530" i="30"/>
  <c r="C531" i="30"/>
  <c r="C532" i="30"/>
  <c r="C533" i="30"/>
  <c r="C534" i="30"/>
  <c r="C523" i="30"/>
  <c r="B524" i="30"/>
  <c r="B525" i="30"/>
  <c r="B526" i="30"/>
  <c r="B527" i="30"/>
  <c r="B528" i="30"/>
  <c r="B529" i="30"/>
  <c r="B530" i="30"/>
  <c r="B531" i="30"/>
  <c r="B532" i="30"/>
  <c r="B533" i="30"/>
  <c r="B534" i="30"/>
  <c r="B523" i="30"/>
  <c r="I506" i="30"/>
  <c r="H506" i="30"/>
  <c r="G506" i="30"/>
  <c r="F506" i="30"/>
  <c r="E506" i="30"/>
  <c r="D506" i="30"/>
  <c r="C506" i="30"/>
  <c r="B506" i="30"/>
  <c r="I505" i="30"/>
  <c r="H505" i="30"/>
  <c r="G505" i="30"/>
  <c r="F505" i="30"/>
  <c r="E505" i="30"/>
  <c r="D505" i="30"/>
  <c r="C505" i="30"/>
  <c r="B505" i="30"/>
  <c r="I504" i="30"/>
  <c r="H504" i="30"/>
  <c r="G504" i="30"/>
  <c r="F504" i="30"/>
  <c r="E504" i="30"/>
  <c r="D504" i="30"/>
  <c r="C504" i="30"/>
  <c r="B504" i="30"/>
  <c r="I503" i="30"/>
  <c r="H503" i="30"/>
  <c r="G503" i="30"/>
  <c r="F503" i="30"/>
  <c r="E503" i="30"/>
  <c r="D503" i="30"/>
  <c r="C503" i="30"/>
  <c r="B503" i="30"/>
  <c r="I502" i="30"/>
  <c r="H502" i="30"/>
  <c r="G502" i="30"/>
  <c r="F502" i="30"/>
  <c r="E502" i="30"/>
  <c r="D502" i="30"/>
  <c r="C502" i="30"/>
  <c r="B502" i="30"/>
  <c r="I501" i="30"/>
  <c r="H501" i="30"/>
  <c r="G501" i="30"/>
  <c r="F501" i="30"/>
  <c r="E501" i="30"/>
  <c r="D501" i="30"/>
  <c r="C501" i="30"/>
  <c r="B501" i="30"/>
  <c r="I500" i="30"/>
  <c r="H500" i="30"/>
  <c r="G500" i="30"/>
  <c r="F500" i="30"/>
  <c r="E500" i="30"/>
  <c r="D500" i="30"/>
  <c r="C500" i="30"/>
  <c r="B500" i="30"/>
  <c r="I483" i="30"/>
  <c r="H483" i="30"/>
  <c r="G483" i="30"/>
  <c r="F483" i="30"/>
  <c r="E483" i="30"/>
  <c r="D483" i="30"/>
  <c r="C483" i="30"/>
  <c r="B483" i="30"/>
  <c r="I482" i="30"/>
  <c r="H482" i="30"/>
  <c r="G482" i="30"/>
  <c r="F482" i="30"/>
  <c r="E482" i="30"/>
  <c r="D482" i="30"/>
  <c r="C482" i="30"/>
  <c r="B482" i="30"/>
  <c r="I481" i="30"/>
  <c r="H481" i="30"/>
  <c r="G481" i="30"/>
  <c r="F481" i="30"/>
  <c r="E481" i="30"/>
  <c r="D481" i="30"/>
  <c r="C481" i="30"/>
  <c r="B481" i="30"/>
  <c r="I480" i="30"/>
  <c r="H480" i="30"/>
  <c r="G480" i="30"/>
  <c r="F480" i="30"/>
  <c r="E480" i="30"/>
  <c r="D480" i="30"/>
  <c r="C480" i="30"/>
  <c r="B480" i="30"/>
  <c r="I479" i="30"/>
  <c r="H479" i="30"/>
  <c r="G479" i="30"/>
  <c r="F479" i="30"/>
  <c r="E479" i="30"/>
  <c r="D479" i="30"/>
  <c r="C479" i="30"/>
  <c r="B479" i="30"/>
  <c r="I478" i="30"/>
  <c r="H478" i="30"/>
  <c r="G478" i="30"/>
  <c r="F478" i="30"/>
  <c r="E478" i="30"/>
  <c r="D478" i="30"/>
  <c r="C478" i="30"/>
  <c r="B478" i="30"/>
  <c r="I477" i="30"/>
  <c r="H477" i="30"/>
  <c r="G477" i="30"/>
  <c r="F477" i="30"/>
  <c r="E477" i="30"/>
  <c r="D477" i="30"/>
  <c r="C477" i="30"/>
  <c r="B477" i="30"/>
  <c r="I465" i="30"/>
  <c r="H465" i="30"/>
  <c r="G465" i="30"/>
  <c r="F465" i="30"/>
  <c r="E465" i="30"/>
  <c r="D465" i="30"/>
  <c r="C465" i="30"/>
  <c r="B465" i="30"/>
  <c r="I464" i="30"/>
  <c r="H464" i="30"/>
  <c r="G464" i="30"/>
  <c r="F464" i="30"/>
  <c r="E464" i="30"/>
  <c r="D464" i="30"/>
  <c r="C464" i="30"/>
  <c r="B464" i="30"/>
  <c r="I463" i="30"/>
  <c r="H463" i="30"/>
  <c r="G463" i="30"/>
  <c r="F463" i="30"/>
  <c r="E463" i="30"/>
  <c r="D463" i="30"/>
  <c r="C463" i="30"/>
  <c r="B463" i="30"/>
  <c r="I462" i="30"/>
  <c r="H462" i="30"/>
  <c r="G462" i="30"/>
  <c r="F462" i="30"/>
  <c r="E462" i="30"/>
  <c r="D462" i="30"/>
  <c r="C462" i="30"/>
  <c r="B462" i="30"/>
  <c r="I461" i="30"/>
  <c r="H461" i="30"/>
  <c r="G461" i="30"/>
  <c r="F461" i="30"/>
  <c r="E461" i="30"/>
  <c r="D461" i="30"/>
  <c r="C461" i="30"/>
  <c r="B461" i="30"/>
  <c r="I460" i="30"/>
  <c r="H460" i="30"/>
  <c r="G460" i="30"/>
  <c r="F460" i="30"/>
  <c r="E460" i="30"/>
  <c r="D460" i="30"/>
  <c r="C460" i="30"/>
  <c r="B460" i="30"/>
  <c r="I459" i="30"/>
  <c r="H459" i="30"/>
  <c r="G459" i="30"/>
  <c r="F459" i="30"/>
  <c r="E459" i="30"/>
  <c r="D459" i="30"/>
  <c r="C459" i="30"/>
  <c r="B459" i="30"/>
  <c r="I458" i="30"/>
  <c r="H458" i="30"/>
  <c r="G458" i="30"/>
  <c r="F458" i="30"/>
  <c r="E458" i="30"/>
  <c r="D458" i="30"/>
  <c r="C458" i="30"/>
  <c r="B458" i="30"/>
  <c r="I457" i="30"/>
  <c r="H457" i="30"/>
  <c r="G457" i="30"/>
  <c r="F457" i="30"/>
  <c r="E457" i="30"/>
  <c r="D457" i="30"/>
  <c r="C457" i="30"/>
  <c r="B457" i="30"/>
  <c r="I456" i="30"/>
  <c r="H456" i="30"/>
  <c r="G456" i="30"/>
  <c r="F456" i="30"/>
  <c r="E456" i="30"/>
  <c r="D456" i="30"/>
  <c r="C456" i="30"/>
  <c r="B456" i="30"/>
  <c r="I455" i="30"/>
  <c r="H455" i="30"/>
  <c r="G455" i="30"/>
  <c r="F455" i="30"/>
  <c r="E455" i="30"/>
  <c r="D455" i="30"/>
  <c r="C455" i="30"/>
  <c r="B455" i="30"/>
  <c r="I454" i="30"/>
  <c r="H454" i="30"/>
  <c r="G454" i="30"/>
  <c r="F454" i="30"/>
  <c r="E454" i="30"/>
  <c r="D454" i="30"/>
  <c r="C454" i="30"/>
  <c r="B454" i="30"/>
  <c r="I432" i="30"/>
  <c r="I433" i="30"/>
  <c r="I434" i="30"/>
  <c r="I435" i="30"/>
  <c r="I436" i="30"/>
  <c r="I437" i="30"/>
  <c r="I438" i="30"/>
  <c r="I439" i="30"/>
  <c r="I440" i="30"/>
  <c r="I441" i="30"/>
  <c r="I442" i="30"/>
  <c r="I431" i="30"/>
  <c r="H432" i="30"/>
  <c r="H433" i="30"/>
  <c r="H434" i="30"/>
  <c r="H435" i="30"/>
  <c r="H436" i="30"/>
  <c r="H437" i="30"/>
  <c r="H438" i="30"/>
  <c r="H439" i="30"/>
  <c r="H440" i="30"/>
  <c r="H441" i="30"/>
  <c r="H442" i="30"/>
  <c r="H431" i="30"/>
  <c r="G432" i="30"/>
  <c r="G433" i="30"/>
  <c r="G434" i="30"/>
  <c r="G435" i="30"/>
  <c r="G436" i="30"/>
  <c r="G437" i="30"/>
  <c r="G438" i="30"/>
  <c r="G439" i="30"/>
  <c r="G440" i="30"/>
  <c r="G441" i="30"/>
  <c r="G442" i="30"/>
  <c r="G431" i="30"/>
  <c r="F432" i="30"/>
  <c r="F433" i="30"/>
  <c r="F434" i="30"/>
  <c r="F435" i="30"/>
  <c r="F436" i="30"/>
  <c r="F437" i="30"/>
  <c r="F438" i="30"/>
  <c r="F439" i="30"/>
  <c r="F440" i="30"/>
  <c r="F441" i="30"/>
  <c r="F442" i="30"/>
  <c r="F431" i="30"/>
  <c r="E432" i="30"/>
  <c r="E433" i="30"/>
  <c r="E434" i="30"/>
  <c r="E435" i="30"/>
  <c r="E436" i="30"/>
  <c r="E437" i="30"/>
  <c r="E438" i="30"/>
  <c r="E439" i="30"/>
  <c r="E440" i="30"/>
  <c r="E441" i="30"/>
  <c r="E442" i="30"/>
  <c r="E431" i="30"/>
  <c r="D432" i="30"/>
  <c r="D433" i="30"/>
  <c r="D434" i="30"/>
  <c r="D435" i="30"/>
  <c r="D436" i="30"/>
  <c r="D437" i="30"/>
  <c r="D438" i="30"/>
  <c r="D439" i="30"/>
  <c r="D440" i="30"/>
  <c r="D441" i="30"/>
  <c r="D442" i="30"/>
  <c r="D431" i="30"/>
  <c r="C432" i="30"/>
  <c r="C433" i="30"/>
  <c r="C434" i="30"/>
  <c r="C435" i="30"/>
  <c r="C436" i="30"/>
  <c r="C437" i="30"/>
  <c r="C438" i="30"/>
  <c r="C439" i="30"/>
  <c r="C440" i="30"/>
  <c r="C441" i="30"/>
  <c r="C442" i="30"/>
  <c r="C431" i="30"/>
  <c r="B432" i="30"/>
  <c r="B433" i="30"/>
  <c r="B434" i="30"/>
  <c r="B435" i="30"/>
  <c r="B436" i="30"/>
  <c r="B437" i="30"/>
  <c r="B438" i="30"/>
  <c r="B439" i="30"/>
  <c r="B440" i="30"/>
  <c r="B441" i="30"/>
  <c r="B442" i="30"/>
  <c r="B431" i="30"/>
  <c r="AG625" i="30"/>
  <c r="AF625" i="30"/>
  <c r="AE625" i="30"/>
  <c r="AD625" i="30"/>
  <c r="AC625" i="30"/>
  <c r="AB625" i="30"/>
  <c r="AA625" i="30"/>
  <c r="Z625" i="30"/>
  <c r="Y625" i="30"/>
  <c r="X625" i="30"/>
  <c r="W625" i="30"/>
  <c r="V625" i="30"/>
  <c r="U625" i="30"/>
  <c r="T625" i="30"/>
  <c r="S625" i="30"/>
  <c r="R625" i="30"/>
  <c r="AG624" i="30"/>
  <c r="AF624" i="30"/>
  <c r="AE624" i="30"/>
  <c r="AD624" i="30"/>
  <c r="AC624" i="30"/>
  <c r="AB624" i="30"/>
  <c r="AA624" i="30"/>
  <c r="Z624" i="30"/>
  <c r="Y624" i="30"/>
  <c r="X624" i="30"/>
  <c r="W624" i="30"/>
  <c r="V624" i="30"/>
  <c r="U624" i="30"/>
  <c r="T624" i="30"/>
  <c r="S624" i="30"/>
  <c r="R624" i="30"/>
  <c r="AG623" i="30"/>
  <c r="AF623" i="30"/>
  <c r="AE623" i="30"/>
  <c r="AD623" i="30"/>
  <c r="AC623" i="30"/>
  <c r="AB623" i="30"/>
  <c r="AA623" i="30"/>
  <c r="Z623" i="30"/>
  <c r="Y623" i="30"/>
  <c r="X623" i="30"/>
  <c r="W623" i="30"/>
  <c r="V623" i="30"/>
  <c r="U623" i="30"/>
  <c r="T623" i="30"/>
  <c r="S623" i="30"/>
  <c r="R623" i="30"/>
  <c r="AG622" i="30"/>
  <c r="AF622" i="30"/>
  <c r="AE622" i="30"/>
  <c r="AD622" i="30"/>
  <c r="AC622" i="30"/>
  <c r="AB622" i="30"/>
  <c r="AA622" i="30"/>
  <c r="Z622" i="30"/>
  <c r="Y622" i="30"/>
  <c r="X622" i="30"/>
  <c r="W622" i="30"/>
  <c r="V622" i="30"/>
  <c r="U622" i="30"/>
  <c r="T622" i="30"/>
  <c r="S622" i="30"/>
  <c r="R622" i="30"/>
  <c r="AG621" i="30"/>
  <c r="AF621" i="30"/>
  <c r="AE621" i="30"/>
  <c r="AD621" i="30"/>
  <c r="AC621" i="30"/>
  <c r="AB621" i="30"/>
  <c r="AA621" i="30"/>
  <c r="Z621" i="30"/>
  <c r="Y621" i="30"/>
  <c r="X621" i="30"/>
  <c r="W621" i="30"/>
  <c r="V621" i="30"/>
  <c r="U621" i="30"/>
  <c r="T621" i="30"/>
  <c r="S621" i="30"/>
  <c r="R621" i="30"/>
  <c r="AG620" i="30"/>
  <c r="AF620" i="30"/>
  <c r="AE620" i="30"/>
  <c r="AD620" i="30"/>
  <c r="AC620" i="30"/>
  <c r="AB620" i="30"/>
  <c r="AA620" i="30"/>
  <c r="Z620" i="30"/>
  <c r="Y620" i="30"/>
  <c r="X620" i="30"/>
  <c r="W620" i="30"/>
  <c r="V620" i="30"/>
  <c r="U620" i="30"/>
  <c r="T620" i="30"/>
  <c r="S620" i="30"/>
  <c r="R620" i="30"/>
  <c r="AG619" i="30"/>
  <c r="AF619" i="30"/>
  <c r="AE619" i="30"/>
  <c r="AD619" i="30"/>
  <c r="AC619" i="30"/>
  <c r="AB619" i="30"/>
  <c r="AA619" i="30"/>
  <c r="Z619" i="30"/>
  <c r="Y619" i="30"/>
  <c r="X619" i="30"/>
  <c r="W619" i="30"/>
  <c r="V619" i="30"/>
  <c r="U619" i="30"/>
  <c r="T619" i="30"/>
  <c r="S619" i="30"/>
  <c r="R619" i="30"/>
  <c r="AG618" i="30"/>
  <c r="AF618" i="30"/>
  <c r="AE618" i="30"/>
  <c r="AD618" i="30"/>
  <c r="AC618" i="30"/>
  <c r="AB618" i="30"/>
  <c r="AA618" i="30"/>
  <c r="Z618" i="30"/>
  <c r="Y618" i="30"/>
  <c r="X618" i="30"/>
  <c r="W618" i="30"/>
  <c r="V618" i="30"/>
  <c r="U618" i="30"/>
  <c r="T618" i="30"/>
  <c r="S618" i="30"/>
  <c r="R618" i="30"/>
  <c r="AG617" i="30"/>
  <c r="AF617" i="30"/>
  <c r="AE617" i="30"/>
  <c r="AD617" i="30"/>
  <c r="AC617" i="30"/>
  <c r="AB617" i="30"/>
  <c r="AA617" i="30"/>
  <c r="Z617" i="30"/>
  <c r="Y617" i="30"/>
  <c r="X617" i="30"/>
  <c r="W617" i="30"/>
  <c r="V617" i="30"/>
  <c r="U617" i="30"/>
  <c r="T617" i="30"/>
  <c r="S617" i="30"/>
  <c r="R617" i="30"/>
  <c r="AG616" i="30"/>
  <c r="AF616" i="30"/>
  <c r="AE616" i="30"/>
  <c r="AD616" i="30"/>
  <c r="AC616" i="30"/>
  <c r="AB616" i="30"/>
  <c r="AA616" i="30"/>
  <c r="Z616" i="30"/>
  <c r="Y616" i="30"/>
  <c r="X616" i="30"/>
  <c r="W616" i="30"/>
  <c r="V616" i="30"/>
  <c r="U616" i="30"/>
  <c r="T616" i="30"/>
  <c r="S616" i="30"/>
  <c r="R616" i="30"/>
  <c r="AG615" i="30"/>
  <c r="AF615" i="30"/>
  <c r="AE615" i="30"/>
  <c r="AD615" i="30"/>
  <c r="AC615" i="30"/>
  <c r="AB615" i="30"/>
  <c r="AA615" i="30"/>
  <c r="Z615" i="30"/>
  <c r="Y615" i="30"/>
  <c r="X615" i="30"/>
  <c r="W615" i="30"/>
  <c r="V615" i="30"/>
  <c r="U615" i="30"/>
  <c r="T615" i="30"/>
  <c r="S615" i="30"/>
  <c r="R615" i="30"/>
  <c r="AG614" i="30"/>
  <c r="AF614" i="30"/>
  <c r="AE614" i="30"/>
  <c r="AD614" i="30"/>
  <c r="AC614" i="30"/>
  <c r="AB614" i="30"/>
  <c r="AA614" i="30"/>
  <c r="Z614" i="30"/>
  <c r="Y614" i="30"/>
  <c r="X614" i="30"/>
  <c r="W614" i="30"/>
  <c r="V614" i="30"/>
  <c r="U614" i="30"/>
  <c r="T614" i="30"/>
  <c r="S614" i="30"/>
  <c r="R614" i="30"/>
  <c r="R598" i="30"/>
  <c r="S598" i="30"/>
  <c r="T598" i="30"/>
  <c r="U598" i="30"/>
  <c r="V598" i="30"/>
  <c r="W598" i="30"/>
  <c r="X598" i="30"/>
  <c r="Y598" i="30"/>
  <c r="Z598" i="30"/>
  <c r="AA598" i="30"/>
  <c r="AB598" i="30"/>
  <c r="AC598" i="30"/>
  <c r="AD598" i="30"/>
  <c r="AE598" i="30"/>
  <c r="AF598" i="30"/>
  <c r="AG598" i="30"/>
  <c r="R599" i="30"/>
  <c r="S599" i="30"/>
  <c r="T599" i="30"/>
  <c r="U599" i="30"/>
  <c r="V599" i="30"/>
  <c r="W599" i="30"/>
  <c r="X599" i="30"/>
  <c r="Y599" i="30"/>
  <c r="Z599" i="30"/>
  <c r="AA599" i="30"/>
  <c r="AB599" i="30"/>
  <c r="AC599" i="30"/>
  <c r="AD599" i="30"/>
  <c r="AE599" i="30"/>
  <c r="AF599" i="30"/>
  <c r="AG599" i="30"/>
  <c r="R600" i="30"/>
  <c r="S600" i="30"/>
  <c r="T600" i="30"/>
  <c r="U600" i="30"/>
  <c r="V600" i="30"/>
  <c r="W600" i="30"/>
  <c r="X600" i="30"/>
  <c r="Y600" i="30"/>
  <c r="Z600" i="30"/>
  <c r="AA600" i="30"/>
  <c r="AB600" i="30"/>
  <c r="AC600" i="30"/>
  <c r="AD600" i="30"/>
  <c r="AE600" i="30"/>
  <c r="AF600" i="30"/>
  <c r="AG600" i="30"/>
  <c r="R601" i="30"/>
  <c r="S601" i="30"/>
  <c r="T601" i="30"/>
  <c r="U601" i="30"/>
  <c r="V601" i="30"/>
  <c r="W601" i="30"/>
  <c r="X601" i="30"/>
  <c r="Y601" i="30"/>
  <c r="Z601" i="30"/>
  <c r="AA601" i="30"/>
  <c r="AB601" i="30"/>
  <c r="AC601" i="30"/>
  <c r="AD601" i="30"/>
  <c r="AE601" i="30"/>
  <c r="AF601" i="30"/>
  <c r="AG601" i="30"/>
  <c r="R602" i="30"/>
  <c r="S602" i="30"/>
  <c r="T602" i="30"/>
  <c r="U602" i="30"/>
  <c r="V602" i="30"/>
  <c r="W602" i="30"/>
  <c r="X602" i="30"/>
  <c r="Y602" i="30"/>
  <c r="Z602" i="30"/>
  <c r="AA602" i="30"/>
  <c r="AB602" i="30"/>
  <c r="AC602" i="30"/>
  <c r="AD602" i="30"/>
  <c r="AE602" i="30"/>
  <c r="AF602" i="30"/>
  <c r="AG602" i="30"/>
  <c r="AG597" i="30"/>
  <c r="AF597" i="30"/>
  <c r="AE597" i="30"/>
  <c r="AD597" i="30"/>
  <c r="AC597" i="30"/>
  <c r="AB597" i="30"/>
  <c r="AA597" i="30"/>
  <c r="Z597" i="30"/>
  <c r="Y597" i="30"/>
  <c r="X597" i="30"/>
  <c r="W597" i="30"/>
  <c r="V597" i="30"/>
  <c r="U597" i="30"/>
  <c r="T597" i="30"/>
  <c r="S597" i="30"/>
  <c r="R597" i="30"/>
  <c r="AG596" i="30"/>
  <c r="AF596" i="30"/>
  <c r="AE596" i="30"/>
  <c r="AD596" i="30"/>
  <c r="AC596" i="30"/>
  <c r="AB596" i="30"/>
  <c r="AA596" i="30"/>
  <c r="Z596" i="30"/>
  <c r="Y596" i="30"/>
  <c r="X596" i="30"/>
  <c r="W596" i="30"/>
  <c r="V596" i="30"/>
  <c r="U596" i="30"/>
  <c r="T596" i="30"/>
  <c r="S596" i="30"/>
  <c r="R596" i="30"/>
  <c r="AG595" i="30"/>
  <c r="AF595" i="30"/>
  <c r="AE595" i="30"/>
  <c r="AD595" i="30"/>
  <c r="AC595" i="30"/>
  <c r="AB595" i="30"/>
  <c r="AA595" i="30"/>
  <c r="Z595" i="30"/>
  <c r="Y595" i="30"/>
  <c r="X595" i="30"/>
  <c r="W595" i="30"/>
  <c r="V595" i="30"/>
  <c r="U595" i="30"/>
  <c r="T595" i="30"/>
  <c r="S595" i="30"/>
  <c r="R595" i="30"/>
  <c r="AG594" i="30"/>
  <c r="AF594" i="30"/>
  <c r="AE594" i="30"/>
  <c r="AD594" i="30"/>
  <c r="AC594" i="30"/>
  <c r="AB594" i="30"/>
  <c r="AA594" i="30"/>
  <c r="Z594" i="30"/>
  <c r="Y594" i="30"/>
  <c r="X594" i="30"/>
  <c r="W594" i="30"/>
  <c r="V594" i="30"/>
  <c r="U594" i="30"/>
  <c r="T594" i="30"/>
  <c r="S594" i="30"/>
  <c r="R594" i="30"/>
  <c r="AG593" i="30"/>
  <c r="AF593" i="30"/>
  <c r="AE593" i="30"/>
  <c r="AD593" i="30"/>
  <c r="AC593" i="30"/>
  <c r="AB593" i="30"/>
  <c r="AA593" i="30"/>
  <c r="Z593" i="30"/>
  <c r="Y593" i="30"/>
  <c r="X593" i="30"/>
  <c r="W593" i="30"/>
  <c r="V593" i="30"/>
  <c r="U593" i="30"/>
  <c r="T593" i="30"/>
  <c r="S593" i="30"/>
  <c r="R593" i="30"/>
  <c r="AG592" i="30"/>
  <c r="AF592" i="30"/>
  <c r="AE592" i="30"/>
  <c r="AD592" i="30"/>
  <c r="AC592" i="30"/>
  <c r="AB592" i="30"/>
  <c r="AA592" i="30"/>
  <c r="Z592" i="30"/>
  <c r="Y592" i="30"/>
  <c r="X592" i="30"/>
  <c r="W592" i="30"/>
  <c r="V592" i="30"/>
  <c r="U592" i="30"/>
  <c r="T592" i="30"/>
  <c r="S592" i="30"/>
  <c r="R592" i="30"/>
  <c r="AG591" i="30"/>
  <c r="AF591" i="30"/>
  <c r="AE591" i="30"/>
  <c r="AD591" i="30"/>
  <c r="AC591" i="30"/>
  <c r="AB591" i="30"/>
  <c r="AA591" i="30"/>
  <c r="Z591" i="30"/>
  <c r="Y591" i="30"/>
  <c r="X591" i="30"/>
  <c r="W591" i="30"/>
  <c r="V591" i="30"/>
  <c r="U591" i="30"/>
  <c r="T591" i="30"/>
  <c r="S591" i="30"/>
  <c r="R591" i="30"/>
  <c r="AG569" i="30"/>
  <c r="AG570" i="30"/>
  <c r="AG571" i="30"/>
  <c r="AG572" i="30"/>
  <c r="AG573" i="30"/>
  <c r="AG574" i="30"/>
  <c r="AG568" i="30"/>
  <c r="AF569" i="30"/>
  <c r="AF570" i="30"/>
  <c r="AF571" i="30"/>
  <c r="AF572" i="30"/>
  <c r="AF573" i="30"/>
  <c r="AF574" i="30"/>
  <c r="AF568" i="30"/>
  <c r="AE569" i="30"/>
  <c r="AE570" i="30"/>
  <c r="AE571" i="30"/>
  <c r="AE572" i="30"/>
  <c r="AE573" i="30"/>
  <c r="AE574" i="30"/>
  <c r="AE568" i="30"/>
  <c r="AD569" i="30"/>
  <c r="AD570" i="30"/>
  <c r="AD571" i="30"/>
  <c r="AD572" i="30"/>
  <c r="AD573" i="30"/>
  <c r="AD574" i="30"/>
  <c r="AD568" i="30"/>
  <c r="AC569" i="30"/>
  <c r="AC570" i="30"/>
  <c r="AC571" i="30"/>
  <c r="AC572" i="30"/>
  <c r="AC573" i="30"/>
  <c r="AC574" i="30"/>
  <c r="AC568" i="30"/>
  <c r="AB569" i="30"/>
  <c r="AB570" i="30"/>
  <c r="AB571" i="30"/>
  <c r="AB572" i="30"/>
  <c r="AB573" i="30"/>
  <c r="AB574" i="30"/>
  <c r="AB568" i="30"/>
  <c r="AA569" i="30"/>
  <c r="AA570" i="30"/>
  <c r="AA571" i="30"/>
  <c r="AA572" i="30"/>
  <c r="AA573" i="30"/>
  <c r="AA574" i="30"/>
  <c r="AA568" i="30"/>
  <c r="Z569" i="30"/>
  <c r="Z570" i="30"/>
  <c r="Z571" i="30"/>
  <c r="Z572" i="30"/>
  <c r="Z573" i="30"/>
  <c r="Z574" i="30"/>
  <c r="Z568" i="30"/>
  <c r="Y569" i="30"/>
  <c r="Y570" i="30"/>
  <c r="Y571" i="30"/>
  <c r="Y572" i="30"/>
  <c r="Y573" i="30"/>
  <c r="Y574" i="30"/>
  <c r="Y568" i="30"/>
  <c r="X569" i="30"/>
  <c r="X570" i="30"/>
  <c r="X571" i="30"/>
  <c r="X572" i="30"/>
  <c r="X573" i="30"/>
  <c r="X574" i="30"/>
  <c r="X568" i="30"/>
  <c r="W569" i="30"/>
  <c r="W570" i="30"/>
  <c r="W571" i="30"/>
  <c r="W572" i="30"/>
  <c r="W573" i="30"/>
  <c r="W574" i="30"/>
  <c r="W568" i="30"/>
  <c r="V569" i="30"/>
  <c r="V570" i="30"/>
  <c r="V571" i="30"/>
  <c r="V572" i="30"/>
  <c r="V573" i="30"/>
  <c r="V574" i="30"/>
  <c r="V568" i="30"/>
  <c r="U569" i="30"/>
  <c r="U570" i="30"/>
  <c r="U571" i="30"/>
  <c r="U572" i="30"/>
  <c r="U573" i="30"/>
  <c r="U574" i="30"/>
  <c r="U568" i="30"/>
  <c r="T569" i="30"/>
  <c r="T570" i="30"/>
  <c r="T571" i="30"/>
  <c r="T572" i="30"/>
  <c r="T573" i="30"/>
  <c r="T574" i="30"/>
  <c r="T568" i="30"/>
  <c r="S569" i="30"/>
  <c r="S570" i="30"/>
  <c r="S571" i="30"/>
  <c r="S572" i="30"/>
  <c r="S573" i="30"/>
  <c r="S574" i="30"/>
  <c r="S568" i="30"/>
  <c r="R569" i="30"/>
  <c r="R570" i="30"/>
  <c r="R571" i="30"/>
  <c r="R572" i="30"/>
  <c r="R573" i="30"/>
  <c r="R574" i="30"/>
  <c r="R568" i="30"/>
  <c r="AG556" i="30"/>
  <c r="AF556" i="30"/>
  <c r="AE556" i="30"/>
  <c r="AD556" i="30"/>
  <c r="AC556" i="30"/>
  <c r="AB556" i="30"/>
  <c r="AA556" i="30"/>
  <c r="Z556" i="30"/>
  <c r="Y556" i="30"/>
  <c r="X556" i="30"/>
  <c r="W556" i="30"/>
  <c r="V556" i="30"/>
  <c r="U556" i="30"/>
  <c r="T556" i="30"/>
  <c r="S556" i="30"/>
  <c r="R556" i="30"/>
  <c r="AG555" i="30"/>
  <c r="AF555" i="30"/>
  <c r="AE555" i="30"/>
  <c r="AD555" i="30"/>
  <c r="AC555" i="30"/>
  <c r="AB555" i="30"/>
  <c r="AA555" i="30"/>
  <c r="Z555" i="30"/>
  <c r="Y555" i="30"/>
  <c r="X555" i="30"/>
  <c r="W555" i="30"/>
  <c r="V555" i="30"/>
  <c r="U555" i="30"/>
  <c r="T555" i="30"/>
  <c r="S555" i="30"/>
  <c r="R555" i="30"/>
  <c r="AG554" i="30"/>
  <c r="AF554" i="30"/>
  <c r="AE554" i="30"/>
  <c r="AD554" i="30"/>
  <c r="AC554" i="30"/>
  <c r="AB554" i="30"/>
  <c r="AA554" i="30"/>
  <c r="Z554" i="30"/>
  <c r="Y554" i="30"/>
  <c r="X554" i="30"/>
  <c r="W554" i="30"/>
  <c r="V554" i="30"/>
  <c r="U554" i="30"/>
  <c r="T554" i="30"/>
  <c r="S554" i="30"/>
  <c r="R554" i="30"/>
  <c r="AG553" i="30"/>
  <c r="AF553" i="30"/>
  <c r="AE553" i="30"/>
  <c r="AD553" i="30"/>
  <c r="AC553" i="30"/>
  <c r="AB553" i="30"/>
  <c r="AA553" i="30"/>
  <c r="Z553" i="30"/>
  <c r="Y553" i="30"/>
  <c r="X553" i="30"/>
  <c r="W553" i="30"/>
  <c r="V553" i="30"/>
  <c r="U553" i="30"/>
  <c r="T553" i="30"/>
  <c r="S553" i="30"/>
  <c r="R553" i="30"/>
  <c r="AG552" i="30"/>
  <c r="AF552" i="30"/>
  <c r="AE552" i="30"/>
  <c r="AD552" i="30"/>
  <c r="AC552" i="30"/>
  <c r="AB552" i="30"/>
  <c r="AA552" i="30"/>
  <c r="Z552" i="30"/>
  <c r="Y552" i="30"/>
  <c r="X552" i="30"/>
  <c r="W552" i="30"/>
  <c r="V552" i="30"/>
  <c r="U552" i="30"/>
  <c r="T552" i="30"/>
  <c r="S552" i="30"/>
  <c r="R552" i="30"/>
  <c r="AG551" i="30"/>
  <c r="AF551" i="30"/>
  <c r="AE551" i="30"/>
  <c r="AD551" i="30"/>
  <c r="AC551" i="30"/>
  <c r="AB551" i="30"/>
  <c r="AA551" i="30"/>
  <c r="Z551" i="30"/>
  <c r="Y551" i="30"/>
  <c r="X551" i="30"/>
  <c r="W551" i="30"/>
  <c r="V551" i="30"/>
  <c r="U551" i="30"/>
  <c r="T551" i="30"/>
  <c r="S551" i="30"/>
  <c r="R551" i="30"/>
  <c r="AG550" i="30"/>
  <c r="AF550" i="30"/>
  <c r="AE550" i="30"/>
  <c r="AD550" i="30"/>
  <c r="AC550" i="30"/>
  <c r="AB550" i="30"/>
  <c r="AA550" i="30"/>
  <c r="Z550" i="30"/>
  <c r="Y550" i="30"/>
  <c r="X550" i="30"/>
  <c r="W550" i="30"/>
  <c r="V550" i="30"/>
  <c r="U550" i="30"/>
  <c r="T550" i="30"/>
  <c r="S550" i="30"/>
  <c r="R550" i="30"/>
  <c r="AG549" i="30"/>
  <c r="AF549" i="30"/>
  <c r="AE549" i="30"/>
  <c r="AD549" i="30"/>
  <c r="AC549" i="30"/>
  <c r="AB549" i="30"/>
  <c r="AA549" i="30"/>
  <c r="Z549" i="30"/>
  <c r="Y549" i="30"/>
  <c r="X549" i="30"/>
  <c r="W549" i="30"/>
  <c r="V549" i="30"/>
  <c r="U549" i="30"/>
  <c r="T549" i="30"/>
  <c r="S549" i="30"/>
  <c r="R549" i="30"/>
  <c r="AG548" i="30"/>
  <c r="AF548" i="30"/>
  <c r="AE548" i="30"/>
  <c r="AD548" i="30"/>
  <c r="AC548" i="30"/>
  <c r="AB548" i="30"/>
  <c r="AA548" i="30"/>
  <c r="Z548" i="30"/>
  <c r="Y548" i="30"/>
  <c r="X548" i="30"/>
  <c r="W548" i="30"/>
  <c r="V548" i="30"/>
  <c r="U548" i="30"/>
  <c r="T548" i="30"/>
  <c r="S548" i="30"/>
  <c r="R548" i="30"/>
  <c r="AG547" i="30"/>
  <c r="AF547" i="30"/>
  <c r="AE547" i="30"/>
  <c r="AD547" i="30"/>
  <c r="AC547" i="30"/>
  <c r="AB547" i="30"/>
  <c r="AA547" i="30"/>
  <c r="Z547" i="30"/>
  <c r="Y547" i="30"/>
  <c r="X547" i="30"/>
  <c r="W547" i="30"/>
  <c r="V547" i="30"/>
  <c r="U547" i="30"/>
  <c r="T547" i="30"/>
  <c r="S547" i="30"/>
  <c r="R547" i="30"/>
  <c r="AG546" i="30"/>
  <c r="AF546" i="30"/>
  <c r="AE546" i="30"/>
  <c r="AD546" i="30"/>
  <c r="AC546" i="30"/>
  <c r="AB546" i="30"/>
  <c r="AA546" i="30"/>
  <c r="Z546" i="30"/>
  <c r="Y546" i="30"/>
  <c r="X546" i="30"/>
  <c r="W546" i="30"/>
  <c r="V546" i="30"/>
  <c r="U546" i="30"/>
  <c r="T546" i="30"/>
  <c r="S546" i="30"/>
  <c r="R546" i="30"/>
  <c r="AG545" i="30"/>
  <c r="AF545" i="30"/>
  <c r="AE545" i="30"/>
  <c r="AD545" i="30"/>
  <c r="AC545" i="30"/>
  <c r="AB545" i="30"/>
  <c r="AA545" i="30"/>
  <c r="Z545" i="30"/>
  <c r="Y545" i="30"/>
  <c r="X545" i="30"/>
  <c r="W545" i="30"/>
  <c r="V545" i="30"/>
  <c r="U545" i="30"/>
  <c r="T545" i="30"/>
  <c r="S545" i="30"/>
  <c r="R545" i="30"/>
  <c r="AG533" i="30"/>
  <c r="AF533" i="30"/>
  <c r="AE533" i="30"/>
  <c r="AD533" i="30"/>
  <c r="AC533" i="30"/>
  <c r="AB533" i="30"/>
  <c r="AA533" i="30"/>
  <c r="Z533" i="30"/>
  <c r="Y533" i="30"/>
  <c r="X533" i="30"/>
  <c r="W533" i="30"/>
  <c r="V533" i="30"/>
  <c r="U533" i="30"/>
  <c r="T533" i="30"/>
  <c r="S533" i="30"/>
  <c r="R533" i="30"/>
  <c r="AG532" i="30"/>
  <c r="AF532" i="30"/>
  <c r="AE532" i="30"/>
  <c r="AD532" i="30"/>
  <c r="AC532" i="30"/>
  <c r="AB532" i="30"/>
  <c r="AA532" i="30"/>
  <c r="Z532" i="30"/>
  <c r="Y532" i="30"/>
  <c r="X532" i="30"/>
  <c r="W532" i="30"/>
  <c r="V532" i="30"/>
  <c r="U532" i="30"/>
  <c r="T532" i="30"/>
  <c r="S532" i="30"/>
  <c r="R532" i="30"/>
  <c r="AG531" i="30"/>
  <c r="AF531" i="30"/>
  <c r="AE531" i="30"/>
  <c r="AD531" i="30"/>
  <c r="AC531" i="30"/>
  <c r="AB531" i="30"/>
  <c r="AA531" i="30"/>
  <c r="Z531" i="30"/>
  <c r="Y531" i="30"/>
  <c r="X531" i="30"/>
  <c r="W531" i="30"/>
  <c r="V531" i="30"/>
  <c r="U531" i="30"/>
  <c r="T531" i="30"/>
  <c r="S531" i="30"/>
  <c r="R531" i="30"/>
  <c r="AG530" i="30"/>
  <c r="AF530" i="30"/>
  <c r="AE530" i="30"/>
  <c r="AD530" i="30"/>
  <c r="AC530" i="30"/>
  <c r="AB530" i="30"/>
  <c r="AA530" i="30"/>
  <c r="Z530" i="30"/>
  <c r="Y530" i="30"/>
  <c r="X530" i="30"/>
  <c r="W530" i="30"/>
  <c r="V530" i="30"/>
  <c r="U530" i="30"/>
  <c r="T530" i="30"/>
  <c r="S530" i="30"/>
  <c r="R530" i="30"/>
  <c r="AG529" i="30"/>
  <c r="AF529" i="30"/>
  <c r="AE529" i="30"/>
  <c r="AD529" i="30"/>
  <c r="AC529" i="30"/>
  <c r="AB529" i="30"/>
  <c r="AA529" i="30"/>
  <c r="Z529" i="30"/>
  <c r="Y529" i="30"/>
  <c r="X529" i="30"/>
  <c r="W529" i="30"/>
  <c r="V529" i="30"/>
  <c r="U529" i="30"/>
  <c r="T529" i="30"/>
  <c r="S529" i="30"/>
  <c r="R529" i="30"/>
  <c r="AG528" i="30"/>
  <c r="AF528" i="30"/>
  <c r="AE528" i="30"/>
  <c r="AD528" i="30"/>
  <c r="AC528" i="30"/>
  <c r="AB528" i="30"/>
  <c r="AA528" i="30"/>
  <c r="Z528" i="30"/>
  <c r="Y528" i="30"/>
  <c r="X528" i="30"/>
  <c r="W528" i="30"/>
  <c r="V528" i="30"/>
  <c r="U528" i="30"/>
  <c r="T528" i="30"/>
  <c r="S528" i="30"/>
  <c r="R528" i="30"/>
  <c r="AG527" i="30"/>
  <c r="AF527" i="30"/>
  <c r="AE527" i="30"/>
  <c r="AD527" i="30"/>
  <c r="AC527" i="30"/>
  <c r="AB527" i="30"/>
  <c r="AA527" i="30"/>
  <c r="Z527" i="30"/>
  <c r="Y527" i="30"/>
  <c r="X527" i="30"/>
  <c r="W527" i="30"/>
  <c r="V527" i="30"/>
  <c r="U527" i="30"/>
  <c r="T527" i="30"/>
  <c r="S527" i="30"/>
  <c r="R527" i="30"/>
  <c r="AG526" i="30"/>
  <c r="AF526" i="30"/>
  <c r="AE526" i="30"/>
  <c r="AD526" i="30"/>
  <c r="AC526" i="30"/>
  <c r="AB526" i="30"/>
  <c r="AA526" i="30"/>
  <c r="Z526" i="30"/>
  <c r="Y526" i="30"/>
  <c r="X526" i="30"/>
  <c r="W526" i="30"/>
  <c r="V526" i="30"/>
  <c r="U526" i="30"/>
  <c r="T526" i="30"/>
  <c r="S526" i="30"/>
  <c r="R526" i="30"/>
  <c r="AG525" i="30"/>
  <c r="AF525" i="30"/>
  <c r="AE525" i="30"/>
  <c r="AD525" i="30"/>
  <c r="AC525" i="30"/>
  <c r="AB525" i="30"/>
  <c r="AA525" i="30"/>
  <c r="Z525" i="30"/>
  <c r="Y525" i="30"/>
  <c r="X525" i="30"/>
  <c r="W525" i="30"/>
  <c r="V525" i="30"/>
  <c r="U525" i="30"/>
  <c r="T525" i="30"/>
  <c r="S525" i="30"/>
  <c r="R525" i="30"/>
  <c r="AG524" i="30"/>
  <c r="AF524" i="30"/>
  <c r="AE524" i="30"/>
  <c r="AD524" i="30"/>
  <c r="AC524" i="30"/>
  <c r="AB524" i="30"/>
  <c r="AA524" i="30"/>
  <c r="Z524" i="30"/>
  <c r="Y524" i="30"/>
  <c r="X524" i="30"/>
  <c r="W524" i="30"/>
  <c r="V524" i="30"/>
  <c r="U524" i="30"/>
  <c r="T524" i="30"/>
  <c r="S524" i="30"/>
  <c r="R524" i="30"/>
  <c r="AG523" i="30"/>
  <c r="AF523" i="30"/>
  <c r="AE523" i="30"/>
  <c r="AD523" i="30"/>
  <c r="AC523" i="30"/>
  <c r="AB523" i="30"/>
  <c r="AA523" i="30"/>
  <c r="Z523" i="30"/>
  <c r="Y523" i="30"/>
  <c r="X523" i="30"/>
  <c r="W523" i="30"/>
  <c r="V523" i="30"/>
  <c r="U523" i="30"/>
  <c r="T523" i="30"/>
  <c r="S523" i="30"/>
  <c r="R523" i="30"/>
  <c r="AG522" i="30"/>
  <c r="AF522" i="30"/>
  <c r="AE522" i="30"/>
  <c r="AD522" i="30"/>
  <c r="AC522" i="30"/>
  <c r="AB522" i="30"/>
  <c r="AA522" i="30"/>
  <c r="Z522" i="30"/>
  <c r="Y522" i="30"/>
  <c r="X522" i="30"/>
  <c r="W522" i="30"/>
  <c r="V522" i="30"/>
  <c r="U522" i="30"/>
  <c r="T522" i="30"/>
  <c r="S522" i="30"/>
  <c r="R522" i="30"/>
  <c r="AG500" i="30"/>
  <c r="AG501" i="30"/>
  <c r="AG502" i="30"/>
  <c r="AG503" i="30"/>
  <c r="AG504" i="30"/>
  <c r="AG505" i="30"/>
  <c r="AG506" i="30"/>
  <c r="AG507" i="30"/>
  <c r="AG508" i="30"/>
  <c r="AG509" i="30"/>
  <c r="AG510" i="30"/>
  <c r="AG499" i="30"/>
  <c r="AF500" i="30"/>
  <c r="AF501" i="30"/>
  <c r="AF502" i="30"/>
  <c r="AF503" i="30"/>
  <c r="AF504" i="30"/>
  <c r="AF505" i="30"/>
  <c r="AF506" i="30"/>
  <c r="AF507" i="30"/>
  <c r="AF508" i="30"/>
  <c r="AF509" i="30"/>
  <c r="AF510" i="30"/>
  <c r="AF499" i="30"/>
  <c r="AE500" i="30"/>
  <c r="AE501" i="30"/>
  <c r="AE502" i="30"/>
  <c r="AE503" i="30"/>
  <c r="AE504" i="30"/>
  <c r="AE505" i="30"/>
  <c r="AE506" i="30"/>
  <c r="AE507" i="30"/>
  <c r="AE508" i="30"/>
  <c r="AE509" i="30"/>
  <c r="AE510" i="30"/>
  <c r="AE499" i="30"/>
  <c r="AD500" i="30"/>
  <c r="AD501" i="30"/>
  <c r="AD502" i="30"/>
  <c r="AD503" i="30"/>
  <c r="AD504" i="30"/>
  <c r="AD505" i="30"/>
  <c r="AD506" i="30"/>
  <c r="AD507" i="30"/>
  <c r="AD508" i="30"/>
  <c r="AD509" i="30"/>
  <c r="AD510" i="30"/>
  <c r="AD499" i="30"/>
  <c r="AC500" i="30"/>
  <c r="AC501" i="30"/>
  <c r="AC502" i="30"/>
  <c r="AC503" i="30"/>
  <c r="AC504" i="30"/>
  <c r="AC505" i="30"/>
  <c r="AC506" i="30"/>
  <c r="AC507" i="30"/>
  <c r="AC508" i="30"/>
  <c r="AC509" i="30"/>
  <c r="AC510" i="30"/>
  <c r="AC499" i="30"/>
  <c r="AB500" i="30"/>
  <c r="AB501" i="30"/>
  <c r="AB502" i="30"/>
  <c r="AB503" i="30"/>
  <c r="AB504" i="30"/>
  <c r="AB505" i="30"/>
  <c r="AB506" i="30"/>
  <c r="AB507" i="30"/>
  <c r="AB508" i="30"/>
  <c r="AB509" i="30"/>
  <c r="AB510" i="30"/>
  <c r="AB499" i="30"/>
  <c r="AA500" i="30"/>
  <c r="AA501" i="30"/>
  <c r="AA502" i="30"/>
  <c r="AA503" i="30"/>
  <c r="AA504" i="30"/>
  <c r="AA505" i="30"/>
  <c r="AA506" i="30"/>
  <c r="AA507" i="30"/>
  <c r="AA508" i="30"/>
  <c r="AA509" i="30"/>
  <c r="AA510" i="30"/>
  <c r="AA499" i="30"/>
  <c r="Z500" i="30"/>
  <c r="Z501" i="30"/>
  <c r="Z502" i="30"/>
  <c r="Z503" i="30"/>
  <c r="Z504" i="30"/>
  <c r="Z505" i="30"/>
  <c r="Z506" i="30"/>
  <c r="Z507" i="30"/>
  <c r="Z508" i="30"/>
  <c r="Z509" i="30"/>
  <c r="Z510" i="30"/>
  <c r="Z499" i="30"/>
  <c r="Y500" i="30"/>
  <c r="Y501" i="30"/>
  <c r="Y502" i="30"/>
  <c r="Y503" i="30"/>
  <c r="Y504" i="30"/>
  <c r="Y505" i="30"/>
  <c r="Y506" i="30"/>
  <c r="Y507" i="30"/>
  <c r="Y508" i="30"/>
  <c r="Y509" i="30"/>
  <c r="Y510" i="30"/>
  <c r="Y499" i="30"/>
  <c r="X500" i="30"/>
  <c r="X501" i="30"/>
  <c r="X502" i="30"/>
  <c r="X503" i="30"/>
  <c r="X504" i="30"/>
  <c r="X505" i="30"/>
  <c r="X506" i="30"/>
  <c r="X507" i="30"/>
  <c r="X508" i="30"/>
  <c r="X509" i="30"/>
  <c r="X510" i="30"/>
  <c r="X499" i="30"/>
  <c r="W500" i="30"/>
  <c r="W501" i="30"/>
  <c r="W502" i="30"/>
  <c r="W503" i="30"/>
  <c r="W504" i="30"/>
  <c r="W505" i="30"/>
  <c r="W506" i="30"/>
  <c r="W507" i="30"/>
  <c r="W508" i="30"/>
  <c r="W509" i="30"/>
  <c r="W510" i="30"/>
  <c r="W499" i="30"/>
  <c r="V500" i="30"/>
  <c r="V501" i="30"/>
  <c r="V502" i="30"/>
  <c r="V503" i="30"/>
  <c r="V504" i="30"/>
  <c r="V505" i="30"/>
  <c r="V506" i="30"/>
  <c r="V507" i="30"/>
  <c r="V508" i="30"/>
  <c r="V509" i="30"/>
  <c r="V510" i="30"/>
  <c r="V499" i="30"/>
  <c r="U500" i="30"/>
  <c r="U501" i="30"/>
  <c r="U502" i="30"/>
  <c r="U503" i="30"/>
  <c r="U504" i="30"/>
  <c r="U505" i="30"/>
  <c r="U506" i="30"/>
  <c r="U507" i="30"/>
  <c r="U508" i="30"/>
  <c r="U509" i="30"/>
  <c r="U510" i="30"/>
  <c r="U499" i="30"/>
  <c r="T500" i="30"/>
  <c r="T501" i="30"/>
  <c r="T502" i="30"/>
  <c r="T503" i="30"/>
  <c r="T504" i="30"/>
  <c r="T505" i="30"/>
  <c r="T506" i="30"/>
  <c r="T507" i="30"/>
  <c r="T508" i="30"/>
  <c r="T509" i="30"/>
  <c r="T510" i="30"/>
  <c r="T499" i="30"/>
  <c r="S500" i="30"/>
  <c r="S501" i="30"/>
  <c r="S502" i="30"/>
  <c r="S503" i="30"/>
  <c r="S504" i="30"/>
  <c r="S505" i="30"/>
  <c r="S506" i="30"/>
  <c r="S507" i="30"/>
  <c r="S508" i="30"/>
  <c r="S509" i="30"/>
  <c r="S510" i="30"/>
  <c r="S499" i="30"/>
  <c r="R500" i="30"/>
  <c r="R501" i="30"/>
  <c r="R502" i="30"/>
  <c r="R503" i="30"/>
  <c r="R504" i="30"/>
  <c r="R505" i="30"/>
  <c r="R506" i="30"/>
  <c r="R507" i="30"/>
  <c r="R508" i="30"/>
  <c r="R509" i="30"/>
  <c r="R510" i="30"/>
  <c r="R499" i="30"/>
  <c r="AG483" i="30"/>
  <c r="AF483" i="30"/>
  <c r="AE483" i="30"/>
  <c r="AD483" i="30"/>
  <c r="AC483" i="30"/>
  <c r="AB483" i="30"/>
  <c r="AA483" i="30"/>
  <c r="Z483" i="30"/>
  <c r="Y483" i="30"/>
  <c r="X483" i="30"/>
  <c r="W483" i="30"/>
  <c r="V483" i="30"/>
  <c r="U483" i="30"/>
  <c r="T483" i="30"/>
  <c r="S483" i="30"/>
  <c r="R483" i="30"/>
  <c r="AG482" i="30"/>
  <c r="AF482" i="30"/>
  <c r="AE482" i="30"/>
  <c r="AD482" i="30"/>
  <c r="AC482" i="30"/>
  <c r="AB482" i="30"/>
  <c r="AA482" i="30"/>
  <c r="Z482" i="30"/>
  <c r="Y482" i="30"/>
  <c r="X482" i="30"/>
  <c r="W482" i="30"/>
  <c r="V482" i="30"/>
  <c r="U482" i="30"/>
  <c r="T482" i="30"/>
  <c r="S482" i="30"/>
  <c r="R482" i="30"/>
  <c r="AG481" i="30"/>
  <c r="AF481" i="30"/>
  <c r="AE481" i="30"/>
  <c r="AD481" i="30"/>
  <c r="AC481" i="30"/>
  <c r="AB481" i="30"/>
  <c r="AA481" i="30"/>
  <c r="Z481" i="30"/>
  <c r="Y481" i="30"/>
  <c r="X481" i="30"/>
  <c r="W481" i="30"/>
  <c r="V481" i="30"/>
  <c r="U481" i="30"/>
  <c r="T481" i="30"/>
  <c r="S481" i="30"/>
  <c r="R481" i="30"/>
  <c r="AG480" i="30"/>
  <c r="AF480" i="30"/>
  <c r="AE480" i="30"/>
  <c r="AD480" i="30"/>
  <c r="AC480" i="30"/>
  <c r="AB480" i="30"/>
  <c r="AA480" i="30"/>
  <c r="Z480" i="30"/>
  <c r="Y480" i="30"/>
  <c r="X480" i="30"/>
  <c r="W480" i="30"/>
  <c r="V480" i="30"/>
  <c r="U480" i="30"/>
  <c r="T480" i="30"/>
  <c r="S480" i="30"/>
  <c r="R480" i="30"/>
  <c r="AG479" i="30"/>
  <c r="AF479" i="30"/>
  <c r="AE479" i="30"/>
  <c r="AD479" i="30"/>
  <c r="AC479" i="30"/>
  <c r="AB479" i="30"/>
  <c r="AA479" i="30"/>
  <c r="Z479" i="30"/>
  <c r="Y479" i="30"/>
  <c r="X479" i="30"/>
  <c r="W479" i="30"/>
  <c r="V479" i="30"/>
  <c r="U479" i="30"/>
  <c r="T479" i="30"/>
  <c r="S479" i="30"/>
  <c r="R479" i="30"/>
  <c r="AG478" i="30"/>
  <c r="AF478" i="30"/>
  <c r="AE478" i="30"/>
  <c r="AD478" i="30"/>
  <c r="AC478" i="30"/>
  <c r="AB478" i="30"/>
  <c r="AA478" i="30"/>
  <c r="Z478" i="30"/>
  <c r="Y478" i="30"/>
  <c r="X478" i="30"/>
  <c r="W478" i="30"/>
  <c r="V478" i="30"/>
  <c r="U478" i="30"/>
  <c r="T478" i="30"/>
  <c r="S478" i="30"/>
  <c r="R478" i="30"/>
  <c r="AG477" i="30"/>
  <c r="AF477" i="30"/>
  <c r="AE477" i="30"/>
  <c r="AD477" i="30"/>
  <c r="AC477" i="30"/>
  <c r="AB477" i="30"/>
  <c r="AA477" i="30"/>
  <c r="Z477" i="30"/>
  <c r="Y477" i="30"/>
  <c r="X477" i="30"/>
  <c r="W477" i="30"/>
  <c r="V477" i="30"/>
  <c r="U477" i="30"/>
  <c r="T477" i="30"/>
  <c r="S477" i="30"/>
  <c r="R477" i="30"/>
  <c r="AG476" i="30"/>
  <c r="AF476" i="30"/>
  <c r="AE476" i="30"/>
  <c r="AD476" i="30"/>
  <c r="AC476" i="30"/>
  <c r="AB476" i="30"/>
  <c r="AA476" i="30"/>
  <c r="Z476" i="30"/>
  <c r="Y476" i="30"/>
  <c r="X476" i="30"/>
  <c r="W476" i="30"/>
  <c r="V476" i="30"/>
  <c r="U476" i="30"/>
  <c r="T476" i="30"/>
  <c r="S476" i="30"/>
  <c r="R476" i="30"/>
  <c r="AG460" i="30"/>
  <c r="AF460" i="30"/>
  <c r="AC460" i="30"/>
  <c r="AB460" i="30"/>
  <c r="AA460" i="30"/>
  <c r="Z460" i="30"/>
  <c r="Y460" i="30"/>
  <c r="X460" i="30"/>
  <c r="W460" i="30"/>
  <c r="V460" i="30"/>
  <c r="U460" i="30"/>
  <c r="T460" i="30"/>
  <c r="S460" i="30"/>
  <c r="R460" i="30"/>
  <c r="AG459" i="30"/>
  <c r="AF459" i="30"/>
  <c r="AC459" i="30"/>
  <c r="AB459" i="30"/>
  <c r="AA459" i="30"/>
  <c r="Z459" i="30"/>
  <c r="Y459" i="30"/>
  <c r="X459" i="30"/>
  <c r="W459" i="30"/>
  <c r="V459" i="30"/>
  <c r="U459" i="30"/>
  <c r="T459" i="30"/>
  <c r="S459" i="30"/>
  <c r="R459" i="30"/>
  <c r="AG458" i="30"/>
  <c r="AF458" i="30"/>
  <c r="AC458" i="30"/>
  <c r="AB458" i="30"/>
  <c r="AA458" i="30"/>
  <c r="Z458" i="30"/>
  <c r="Y458" i="30"/>
  <c r="X458" i="30"/>
  <c r="W458" i="30"/>
  <c r="V458" i="30"/>
  <c r="U458" i="30"/>
  <c r="T458" i="30"/>
  <c r="S458" i="30"/>
  <c r="R458" i="30"/>
  <c r="AG457" i="30"/>
  <c r="AF457" i="30"/>
  <c r="AC457" i="30"/>
  <c r="AB457" i="30"/>
  <c r="AA457" i="30"/>
  <c r="Z457" i="30"/>
  <c r="Y457" i="30"/>
  <c r="X457" i="30"/>
  <c r="W457" i="30"/>
  <c r="V457" i="30"/>
  <c r="U457" i="30"/>
  <c r="T457" i="30"/>
  <c r="S457" i="30"/>
  <c r="R457" i="30"/>
  <c r="AG456" i="30"/>
  <c r="AF456" i="30"/>
  <c r="AC456" i="30"/>
  <c r="AB456" i="30"/>
  <c r="AA456" i="30"/>
  <c r="Z456" i="30"/>
  <c r="Y456" i="30"/>
  <c r="X456" i="30"/>
  <c r="W456" i="30"/>
  <c r="V456" i="30"/>
  <c r="U456" i="30"/>
  <c r="T456" i="30"/>
  <c r="S456" i="30"/>
  <c r="R456" i="30"/>
  <c r="AG455" i="30"/>
  <c r="AF455" i="30"/>
  <c r="AC455" i="30"/>
  <c r="AB455" i="30"/>
  <c r="AA455" i="30"/>
  <c r="Z455" i="30"/>
  <c r="Y455" i="30"/>
  <c r="X455" i="30"/>
  <c r="W455" i="30"/>
  <c r="V455" i="30"/>
  <c r="U455" i="30"/>
  <c r="T455" i="30"/>
  <c r="S455" i="30"/>
  <c r="R455" i="30"/>
  <c r="AG454" i="30"/>
  <c r="AF454" i="30"/>
  <c r="AC454" i="30"/>
  <c r="AB454" i="30"/>
  <c r="AA454" i="30"/>
  <c r="Z454" i="30"/>
  <c r="Y454" i="30"/>
  <c r="X454" i="30"/>
  <c r="W454" i="30"/>
  <c r="V454" i="30"/>
  <c r="U454" i="30"/>
  <c r="T454" i="30"/>
  <c r="S454" i="30"/>
  <c r="R454" i="30"/>
  <c r="AG453" i="30"/>
  <c r="AF453" i="30"/>
  <c r="AC453" i="30"/>
  <c r="AB453" i="30"/>
  <c r="AA453" i="30"/>
  <c r="Z453" i="30"/>
  <c r="Y453" i="30"/>
  <c r="X453" i="30"/>
  <c r="W453" i="30"/>
  <c r="V453" i="30"/>
  <c r="U453" i="30"/>
  <c r="T453" i="30"/>
  <c r="S453" i="30"/>
  <c r="R453" i="30"/>
  <c r="AG431" i="30"/>
  <c r="AG432" i="30"/>
  <c r="AG433" i="30"/>
  <c r="AG434" i="30"/>
  <c r="AG435" i="30"/>
  <c r="AG436" i="30"/>
  <c r="AG437" i="30"/>
  <c r="AG438" i="30"/>
  <c r="AG439" i="30"/>
  <c r="AG440" i="30"/>
  <c r="AG441" i="30"/>
  <c r="AG430" i="30"/>
  <c r="AF430" i="30"/>
  <c r="AF431" i="30"/>
  <c r="AF432" i="30"/>
  <c r="AF433" i="30"/>
  <c r="AF434" i="30"/>
  <c r="AF435" i="30"/>
  <c r="AF436" i="30"/>
  <c r="AF437" i="30"/>
  <c r="AF438" i="30"/>
  <c r="AF439" i="30"/>
  <c r="AF440" i="30"/>
  <c r="AF441" i="30"/>
  <c r="AE431" i="30"/>
  <c r="AE432" i="30"/>
  <c r="AE433" i="30"/>
  <c r="AE434" i="30"/>
  <c r="AE435" i="30"/>
  <c r="AE436" i="30"/>
  <c r="AE437" i="30"/>
  <c r="AE438" i="30"/>
  <c r="AE439" i="30"/>
  <c r="AE440" i="30"/>
  <c r="AE441" i="30"/>
  <c r="AE430" i="30"/>
  <c r="AD430" i="30"/>
  <c r="AD431" i="30"/>
  <c r="AD432" i="30"/>
  <c r="AD433" i="30"/>
  <c r="AD434" i="30"/>
  <c r="AD435" i="30"/>
  <c r="AD436" i="30"/>
  <c r="AD437" i="30"/>
  <c r="AD438" i="30"/>
  <c r="AD439" i="30"/>
  <c r="AD440" i="30"/>
  <c r="AD441" i="30"/>
  <c r="AC431" i="30"/>
  <c r="AC432" i="30"/>
  <c r="AC433" i="30"/>
  <c r="AC434" i="30"/>
  <c r="AC435" i="30"/>
  <c r="AC436" i="30"/>
  <c r="AC437" i="30"/>
  <c r="AC438" i="30"/>
  <c r="AC439" i="30"/>
  <c r="AC440" i="30"/>
  <c r="AC441" i="30"/>
  <c r="AC430" i="30"/>
  <c r="AB430" i="30"/>
  <c r="AB431" i="30"/>
  <c r="AB432" i="30"/>
  <c r="AB433" i="30"/>
  <c r="AB434" i="30"/>
  <c r="AB435" i="30"/>
  <c r="AB436" i="30"/>
  <c r="AB437" i="30"/>
  <c r="AB438" i="30"/>
  <c r="AB439" i="30"/>
  <c r="AB440" i="30"/>
  <c r="AB441" i="30"/>
  <c r="AA431" i="30"/>
  <c r="AA432" i="30"/>
  <c r="AA433" i="30"/>
  <c r="AA434" i="30"/>
  <c r="AA435" i="30"/>
  <c r="AA436" i="30"/>
  <c r="AA437" i="30"/>
  <c r="AA438" i="30"/>
  <c r="AA439" i="30"/>
  <c r="AA440" i="30"/>
  <c r="AA441" i="30"/>
  <c r="AA430" i="30"/>
  <c r="Z430" i="30"/>
  <c r="Z431" i="30"/>
  <c r="Z432" i="30"/>
  <c r="Z433" i="30"/>
  <c r="Z434" i="30"/>
  <c r="Z435" i="30"/>
  <c r="Z436" i="30"/>
  <c r="Z437" i="30"/>
  <c r="Z438" i="30"/>
  <c r="Z439" i="30"/>
  <c r="Z440" i="30"/>
  <c r="Z441" i="30"/>
  <c r="Y431" i="30"/>
  <c r="Y432" i="30"/>
  <c r="Y433" i="30"/>
  <c r="Y434" i="30"/>
  <c r="Y435" i="30"/>
  <c r="Y436" i="30"/>
  <c r="Y437" i="30"/>
  <c r="Y438" i="30"/>
  <c r="Y439" i="30"/>
  <c r="Y440" i="30"/>
  <c r="Y441" i="30"/>
  <c r="Y430" i="30"/>
  <c r="X430" i="30"/>
  <c r="X431" i="30"/>
  <c r="X432" i="30"/>
  <c r="X433" i="30"/>
  <c r="X434" i="30"/>
  <c r="X435" i="30"/>
  <c r="X436" i="30"/>
  <c r="X437" i="30"/>
  <c r="X438" i="30"/>
  <c r="X439" i="30"/>
  <c r="X440" i="30"/>
  <c r="X441" i="30"/>
  <c r="W431" i="30"/>
  <c r="W432" i="30"/>
  <c r="W433" i="30"/>
  <c r="W434" i="30"/>
  <c r="W435" i="30"/>
  <c r="W436" i="30"/>
  <c r="W437" i="30"/>
  <c r="W438" i="30"/>
  <c r="W439" i="30"/>
  <c r="W440" i="30"/>
  <c r="W441" i="30"/>
  <c r="W430" i="30"/>
  <c r="V430" i="30"/>
  <c r="V431" i="30"/>
  <c r="V432" i="30"/>
  <c r="V433" i="30"/>
  <c r="V434" i="30"/>
  <c r="V435" i="30"/>
  <c r="V436" i="30"/>
  <c r="V437" i="30"/>
  <c r="V438" i="30"/>
  <c r="V439" i="30"/>
  <c r="V440" i="30"/>
  <c r="V441" i="30"/>
  <c r="U431" i="30"/>
  <c r="U432" i="30"/>
  <c r="U433" i="30"/>
  <c r="U434" i="30"/>
  <c r="U435" i="30"/>
  <c r="U436" i="30"/>
  <c r="U437" i="30"/>
  <c r="U438" i="30"/>
  <c r="U439" i="30"/>
  <c r="U440" i="30"/>
  <c r="U441" i="30"/>
  <c r="U430" i="30"/>
  <c r="T430" i="30"/>
  <c r="T431" i="30"/>
  <c r="T432" i="30"/>
  <c r="T433" i="30"/>
  <c r="T434" i="30"/>
  <c r="T435" i="30"/>
  <c r="T436" i="30"/>
  <c r="T437" i="30"/>
  <c r="T438" i="30"/>
  <c r="T439" i="30"/>
  <c r="T440" i="30"/>
  <c r="T441" i="30"/>
  <c r="S431" i="30"/>
  <c r="S432" i="30"/>
  <c r="S433" i="30"/>
  <c r="S434" i="30"/>
  <c r="S435" i="30"/>
  <c r="S436" i="30"/>
  <c r="S437" i="30"/>
  <c r="S438" i="30"/>
  <c r="S439" i="30"/>
  <c r="S440" i="30"/>
  <c r="S441" i="30"/>
  <c r="S430" i="30"/>
  <c r="R430" i="30"/>
  <c r="R431" i="30"/>
  <c r="R432" i="30"/>
  <c r="R433" i="30"/>
  <c r="R434" i="30"/>
  <c r="R435" i="30"/>
  <c r="R436" i="30"/>
  <c r="R437" i="30"/>
  <c r="R438" i="30"/>
  <c r="R439" i="30"/>
  <c r="R440" i="30"/>
  <c r="R441" i="30"/>
  <c r="N620" i="30"/>
  <c r="M620" i="30"/>
  <c r="N619" i="30"/>
  <c r="M619" i="30"/>
  <c r="N618" i="30"/>
  <c r="M618" i="30"/>
  <c r="N617" i="30"/>
  <c r="M617" i="30"/>
  <c r="N616" i="30"/>
  <c r="M616" i="30"/>
  <c r="N615" i="30"/>
  <c r="M615" i="30"/>
  <c r="N614" i="30"/>
  <c r="M614" i="30"/>
  <c r="N592" i="30"/>
  <c r="N593" i="30"/>
  <c r="N594" i="30"/>
  <c r="N595" i="30"/>
  <c r="N596" i="30"/>
  <c r="N597" i="30"/>
  <c r="N598" i="30"/>
  <c r="N599" i="30"/>
  <c r="N600" i="30"/>
  <c r="N601" i="30"/>
  <c r="N602" i="30"/>
  <c r="N591" i="30"/>
  <c r="M592" i="30"/>
  <c r="M593" i="30"/>
  <c r="M594" i="30"/>
  <c r="M595" i="30"/>
  <c r="M596" i="30"/>
  <c r="M597" i="30"/>
  <c r="M598" i="30"/>
  <c r="M599" i="30"/>
  <c r="M600" i="30"/>
  <c r="M601" i="30"/>
  <c r="M602" i="30"/>
  <c r="M591" i="30"/>
  <c r="N579" i="30"/>
  <c r="M579" i="30"/>
  <c r="N578" i="30"/>
  <c r="M578" i="30"/>
  <c r="N577" i="30"/>
  <c r="M577" i="30"/>
  <c r="N576" i="30"/>
  <c r="M576" i="30"/>
  <c r="N575" i="30"/>
  <c r="M575" i="30"/>
  <c r="N574" i="30"/>
  <c r="M574" i="30"/>
  <c r="N573" i="30"/>
  <c r="M573" i="30"/>
  <c r="N572" i="30"/>
  <c r="M572" i="30"/>
  <c r="N571" i="30"/>
  <c r="M571" i="30"/>
  <c r="N570" i="30"/>
  <c r="M570" i="30"/>
  <c r="N569" i="30"/>
  <c r="M569" i="30"/>
  <c r="N568" i="30"/>
  <c r="M568" i="30"/>
  <c r="N556" i="30"/>
  <c r="M556" i="30"/>
  <c r="N555" i="30"/>
  <c r="M555" i="30"/>
  <c r="N554" i="30"/>
  <c r="M554" i="30"/>
  <c r="N553" i="30"/>
  <c r="M553" i="30"/>
  <c r="N552" i="30"/>
  <c r="M552" i="30"/>
  <c r="N551" i="30"/>
  <c r="M551" i="30"/>
  <c r="N550" i="30"/>
  <c r="M550" i="30"/>
  <c r="N549" i="30"/>
  <c r="M549" i="30"/>
  <c r="N548" i="30"/>
  <c r="M548" i="30"/>
  <c r="N547" i="30"/>
  <c r="M547" i="30"/>
  <c r="N546" i="30"/>
  <c r="M546" i="30"/>
  <c r="N545" i="30"/>
  <c r="M545" i="30"/>
  <c r="N523" i="30"/>
  <c r="N524" i="30"/>
  <c r="N525" i="30"/>
  <c r="N526" i="30"/>
  <c r="N527" i="30"/>
  <c r="N528" i="30"/>
  <c r="N529" i="30"/>
  <c r="N530" i="30"/>
  <c r="N531" i="30"/>
  <c r="N532" i="30"/>
  <c r="N533" i="30"/>
  <c r="N522" i="30"/>
  <c r="M523" i="30"/>
  <c r="M524" i="30"/>
  <c r="M525" i="30"/>
  <c r="M526" i="30"/>
  <c r="M527" i="30"/>
  <c r="M528" i="30"/>
  <c r="M529" i="30"/>
  <c r="M530" i="30"/>
  <c r="M531" i="30"/>
  <c r="M532" i="30"/>
  <c r="M533" i="30"/>
  <c r="M522" i="30"/>
  <c r="N500" i="30"/>
  <c r="N501" i="30"/>
  <c r="N502" i="30"/>
  <c r="N503" i="30"/>
  <c r="N504" i="30"/>
  <c r="N505" i="30"/>
  <c r="N499" i="30"/>
  <c r="M500" i="30"/>
  <c r="M501" i="30"/>
  <c r="M502" i="30"/>
  <c r="M503" i="30"/>
  <c r="M504" i="30"/>
  <c r="M505" i="30"/>
  <c r="M499" i="30"/>
  <c r="N477" i="30"/>
  <c r="N478" i="30"/>
  <c r="N479" i="30"/>
  <c r="N480" i="30"/>
  <c r="N481" i="30"/>
  <c r="N482" i="30"/>
  <c r="N476" i="30"/>
  <c r="M477" i="30"/>
  <c r="M478" i="30"/>
  <c r="M479" i="30"/>
  <c r="M480" i="30"/>
  <c r="M481" i="30"/>
  <c r="M482" i="30"/>
  <c r="M476" i="30"/>
  <c r="N454" i="30"/>
  <c r="N455" i="30"/>
  <c r="N456" i="30"/>
  <c r="N457" i="30"/>
  <c r="N458" i="30"/>
  <c r="N459" i="30"/>
  <c r="N460" i="30"/>
  <c r="N461" i="30"/>
  <c r="N462" i="30"/>
  <c r="N463" i="30"/>
  <c r="N464" i="30"/>
  <c r="N453" i="30"/>
  <c r="M454" i="30"/>
  <c r="M455" i="30"/>
  <c r="M456" i="30"/>
  <c r="M457" i="30"/>
  <c r="M458" i="30"/>
  <c r="M459" i="30"/>
  <c r="M460" i="30"/>
  <c r="M461" i="30"/>
  <c r="M462" i="30"/>
  <c r="M463" i="30"/>
  <c r="M464" i="30"/>
  <c r="M453" i="30"/>
  <c r="N431" i="30"/>
  <c r="N432" i="30"/>
  <c r="N433" i="30"/>
  <c r="N434" i="30"/>
  <c r="N435" i="30"/>
  <c r="N436" i="30"/>
  <c r="N437" i="30"/>
  <c r="N438" i="30"/>
  <c r="N439" i="30"/>
  <c r="N440" i="30"/>
  <c r="N441" i="30"/>
  <c r="N430" i="30"/>
  <c r="M431" i="30"/>
  <c r="M432" i="30"/>
  <c r="M433" i="30"/>
  <c r="M434" i="30"/>
  <c r="M435" i="30"/>
  <c r="M436" i="30"/>
  <c r="M437" i="30"/>
  <c r="M438" i="30"/>
  <c r="M439" i="30"/>
  <c r="M440" i="30"/>
  <c r="M441" i="30"/>
  <c r="M430" i="30"/>
  <c r="AG623" i="35"/>
  <c r="AF623" i="35"/>
  <c r="AE623" i="35"/>
  <c r="AD623" i="35"/>
  <c r="AC623" i="35"/>
  <c r="AB623" i="35"/>
  <c r="AA623" i="35"/>
  <c r="Z623" i="35"/>
  <c r="Y623" i="35"/>
  <c r="X623" i="35"/>
  <c r="W623" i="35"/>
  <c r="V623" i="35"/>
  <c r="U623" i="35"/>
  <c r="T623" i="35"/>
  <c r="S623" i="35"/>
  <c r="R623" i="35"/>
  <c r="AG622" i="35"/>
  <c r="AF622" i="35"/>
  <c r="AE622" i="35"/>
  <c r="AD622" i="35"/>
  <c r="AC622" i="35"/>
  <c r="AB622" i="35"/>
  <c r="AA622" i="35"/>
  <c r="Z622" i="35"/>
  <c r="Y622" i="35"/>
  <c r="X622" i="35"/>
  <c r="W622" i="35"/>
  <c r="V622" i="35"/>
  <c r="U622" i="35"/>
  <c r="T622" i="35"/>
  <c r="S622" i="35"/>
  <c r="R622" i="35"/>
  <c r="AG621" i="35"/>
  <c r="AF621" i="35"/>
  <c r="AE621" i="35"/>
  <c r="AD621" i="35"/>
  <c r="AC621" i="35"/>
  <c r="AB621" i="35"/>
  <c r="AA621" i="35"/>
  <c r="Z621" i="35"/>
  <c r="Y621" i="35"/>
  <c r="X621" i="35"/>
  <c r="W621" i="35"/>
  <c r="V621" i="35"/>
  <c r="U621" i="35"/>
  <c r="T621" i="35"/>
  <c r="S621" i="35"/>
  <c r="R621" i="35"/>
  <c r="AG620" i="35"/>
  <c r="AF620" i="35"/>
  <c r="AE620" i="35"/>
  <c r="AD620" i="35"/>
  <c r="AC620" i="35"/>
  <c r="AB620" i="35"/>
  <c r="AA620" i="35"/>
  <c r="Z620" i="35"/>
  <c r="Y620" i="35"/>
  <c r="X620" i="35"/>
  <c r="W620" i="35"/>
  <c r="V620" i="35"/>
  <c r="U620" i="35"/>
  <c r="T620" i="35"/>
  <c r="S620" i="35"/>
  <c r="R620" i="35"/>
  <c r="AG619" i="35"/>
  <c r="AF619" i="35"/>
  <c r="AE619" i="35"/>
  <c r="AD619" i="35"/>
  <c r="AC619" i="35"/>
  <c r="AB619" i="35"/>
  <c r="AA619" i="35"/>
  <c r="Z619" i="35"/>
  <c r="Y619" i="35"/>
  <c r="X619" i="35"/>
  <c r="W619" i="35"/>
  <c r="V619" i="35"/>
  <c r="U619" i="35"/>
  <c r="T619" i="35"/>
  <c r="S619" i="35"/>
  <c r="R619" i="35"/>
  <c r="I619" i="35"/>
  <c r="H619" i="35"/>
  <c r="G619" i="35"/>
  <c r="F619" i="35"/>
  <c r="E619" i="35"/>
  <c r="D619" i="35"/>
  <c r="C619" i="35"/>
  <c r="B619" i="35"/>
  <c r="AG618" i="35"/>
  <c r="AF618" i="35"/>
  <c r="AE618" i="35"/>
  <c r="AD618" i="35"/>
  <c r="AC618" i="35"/>
  <c r="AB618" i="35"/>
  <c r="AA618" i="35"/>
  <c r="Z618" i="35"/>
  <c r="Y618" i="35"/>
  <c r="X618" i="35"/>
  <c r="W618" i="35"/>
  <c r="V618" i="35"/>
  <c r="U618" i="35"/>
  <c r="T618" i="35"/>
  <c r="S618" i="35"/>
  <c r="R618" i="35"/>
  <c r="N618" i="35"/>
  <c r="M618" i="35"/>
  <c r="I618" i="35"/>
  <c r="H618" i="35"/>
  <c r="G618" i="35"/>
  <c r="F618" i="35"/>
  <c r="E618" i="35"/>
  <c r="D618" i="35"/>
  <c r="C618" i="35"/>
  <c r="B618" i="35"/>
  <c r="AG617" i="35"/>
  <c r="AF617" i="35"/>
  <c r="AE617" i="35"/>
  <c r="AD617" i="35"/>
  <c r="AC617" i="35"/>
  <c r="AB617" i="35"/>
  <c r="AA617" i="35"/>
  <c r="Z617" i="35"/>
  <c r="Y617" i="35"/>
  <c r="X617" i="35"/>
  <c r="W617" i="35"/>
  <c r="V617" i="35"/>
  <c r="U617" i="35"/>
  <c r="T617" i="35"/>
  <c r="S617" i="35"/>
  <c r="R617" i="35"/>
  <c r="N617" i="35"/>
  <c r="M617" i="35"/>
  <c r="I617" i="35"/>
  <c r="H617" i="35"/>
  <c r="G617" i="35"/>
  <c r="F617" i="35"/>
  <c r="E617" i="35"/>
  <c r="D617" i="35"/>
  <c r="C617" i="35"/>
  <c r="B617" i="35"/>
  <c r="AG616" i="35"/>
  <c r="AF616" i="35"/>
  <c r="AE616" i="35"/>
  <c r="AD616" i="35"/>
  <c r="AC616" i="35"/>
  <c r="AB616" i="35"/>
  <c r="AA616" i="35"/>
  <c r="Z616" i="35"/>
  <c r="Y616" i="35"/>
  <c r="X616" i="35"/>
  <c r="W616" i="35"/>
  <c r="V616" i="35"/>
  <c r="U616" i="35"/>
  <c r="T616" i="35"/>
  <c r="S616" i="35"/>
  <c r="R616" i="35"/>
  <c r="N616" i="35"/>
  <c r="M616" i="35"/>
  <c r="I616" i="35"/>
  <c r="H616" i="35"/>
  <c r="G616" i="35"/>
  <c r="F616" i="35"/>
  <c r="E616" i="35"/>
  <c r="D616" i="35"/>
  <c r="C616" i="35"/>
  <c r="B616" i="35"/>
  <c r="AG615" i="35"/>
  <c r="AF615" i="35"/>
  <c r="AE615" i="35"/>
  <c r="AD615" i="35"/>
  <c r="AC615" i="35"/>
  <c r="AB615" i="35"/>
  <c r="AA615" i="35"/>
  <c r="Z615" i="35"/>
  <c r="Y615" i="35"/>
  <c r="X615" i="35"/>
  <c r="W615" i="35"/>
  <c r="V615" i="35"/>
  <c r="U615" i="35"/>
  <c r="T615" i="35"/>
  <c r="S615" i="35"/>
  <c r="R615" i="35"/>
  <c r="N615" i="35"/>
  <c r="M615" i="35"/>
  <c r="I615" i="35"/>
  <c r="H615" i="35"/>
  <c r="G615" i="35"/>
  <c r="F615" i="35"/>
  <c r="E615" i="35"/>
  <c r="D615" i="35"/>
  <c r="C615" i="35"/>
  <c r="B615" i="35"/>
  <c r="AG614" i="35"/>
  <c r="AF614" i="35"/>
  <c r="AE614" i="35"/>
  <c r="AD614" i="35"/>
  <c r="AC614" i="35"/>
  <c r="AB614" i="35"/>
  <c r="AA614" i="35"/>
  <c r="Z614" i="35"/>
  <c r="Y614" i="35"/>
  <c r="X614" i="35"/>
  <c r="W614" i="35"/>
  <c r="V614" i="35"/>
  <c r="U614" i="35"/>
  <c r="T614" i="35"/>
  <c r="S614" i="35"/>
  <c r="R614" i="35"/>
  <c r="N614" i="35"/>
  <c r="M614" i="35"/>
  <c r="I614" i="35"/>
  <c r="H614" i="35"/>
  <c r="G614" i="35"/>
  <c r="F614" i="35"/>
  <c r="E614" i="35"/>
  <c r="D614" i="35"/>
  <c r="C614" i="35"/>
  <c r="B614" i="35"/>
  <c r="AG613" i="35"/>
  <c r="AF613" i="35"/>
  <c r="AE613" i="35"/>
  <c r="AD613" i="35"/>
  <c r="AC613" i="35"/>
  <c r="AB613" i="35"/>
  <c r="AA613" i="35"/>
  <c r="Z613" i="35"/>
  <c r="Y613" i="35"/>
  <c r="X613" i="35"/>
  <c r="W613" i="35"/>
  <c r="V613" i="35"/>
  <c r="U613" i="35"/>
  <c r="T613" i="35"/>
  <c r="S613" i="35"/>
  <c r="R613" i="35"/>
  <c r="N613" i="35"/>
  <c r="M613" i="35"/>
  <c r="I613" i="35"/>
  <c r="H613" i="35"/>
  <c r="G613" i="35"/>
  <c r="F613" i="35"/>
  <c r="E613" i="35"/>
  <c r="D613" i="35"/>
  <c r="C613" i="35"/>
  <c r="B613" i="35"/>
  <c r="AG612" i="35"/>
  <c r="AF612" i="35"/>
  <c r="AE612" i="35"/>
  <c r="AD612" i="35"/>
  <c r="AC612" i="35"/>
  <c r="AB612" i="35"/>
  <c r="AA612" i="35"/>
  <c r="Z612" i="35"/>
  <c r="Y612" i="35"/>
  <c r="X612" i="35"/>
  <c r="W612" i="35"/>
  <c r="V612" i="35"/>
  <c r="U612" i="35"/>
  <c r="T612" i="35"/>
  <c r="S612" i="35"/>
  <c r="R612" i="35"/>
  <c r="N612" i="35"/>
  <c r="M612" i="35"/>
  <c r="I601" i="35"/>
  <c r="H601" i="35"/>
  <c r="G601" i="35"/>
  <c r="F601" i="35"/>
  <c r="E601" i="35"/>
  <c r="D601" i="35"/>
  <c r="C601" i="35"/>
  <c r="B601" i="35"/>
  <c r="AG600" i="35"/>
  <c r="AF600" i="35"/>
  <c r="AE600" i="35"/>
  <c r="AD600" i="35"/>
  <c r="AC600" i="35"/>
  <c r="AB600" i="35"/>
  <c r="AA600" i="35"/>
  <c r="Z600" i="35"/>
  <c r="Y600" i="35"/>
  <c r="X600" i="35"/>
  <c r="W600" i="35"/>
  <c r="V600" i="35"/>
  <c r="U600" i="35"/>
  <c r="T600" i="35"/>
  <c r="S600" i="35"/>
  <c r="R600" i="35"/>
  <c r="N600" i="35"/>
  <c r="M600" i="35"/>
  <c r="I600" i="35"/>
  <c r="H600" i="35"/>
  <c r="G600" i="35"/>
  <c r="F600" i="35"/>
  <c r="E600" i="35"/>
  <c r="D600" i="35"/>
  <c r="C600" i="35"/>
  <c r="B600" i="35"/>
  <c r="AG599" i="35"/>
  <c r="AF599" i="35"/>
  <c r="AE599" i="35"/>
  <c r="AD599" i="35"/>
  <c r="AC599" i="35"/>
  <c r="AB599" i="35"/>
  <c r="AA599" i="35"/>
  <c r="Z599" i="35"/>
  <c r="Y599" i="35"/>
  <c r="X599" i="35"/>
  <c r="W599" i="35"/>
  <c r="V599" i="35"/>
  <c r="U599" i="35"/>
  <c r="T599" i="35"/>
  <c r="S599" i="35"/>
  <c r="R599" i="35"/>
  <c r="N599" i="35"/>
  <c r="M599" i="35"/>
  <c r="I599" i="35"/>
  <c r="H599" i="35"/>
  <c r="G599" i="35"/>
  <c r="F599" i="35"/>
  <c r="E599" i="35"/>
  <c r="D599" i="35"/>
  <c r="C599" i="35"/>
  <c r="B599" i="35"/>
  <c r="AG598" i="35"/>
  <c r="AF598" i="35"/>
  <c r="AE598" i="35"/>
  <c r="AD598" i="35"/>
  <c r="AC598" i="35"/>
  <c r="AB598" i="35"/>
  <c r="AA598" i="35"/>
  <c r="Z598" i="35"/>
  <c r="Y598" i="35"/>
  <c r="X598" i="35"/>
  <c r="W598" i="35"/>
  <c r="V598" i="35"/>
  <c r="U598" i="35"/>
  <c r="T598" i="35"/>
  <c r="S598" i="35"/>
  <c r="R598" i="35"/>
  <c r="N598" i="35"/>
  <c r="M598" i="35"/>
  <c r="I598" i="35"/>
  <c r="H598" i="35"/>
  <c r="G598" i="35"/>
  <c r="F598" i="35"/>
  <c r="E598" i="35"/>
  <c r="D598" i="35"/>
  <c r="C598" i="35"/>
  <c r="B598" i="35"/>
  <c r="AG597" i="35"/>
  <c r="AF597" i="35"/>
  <c r="AE597" i="35"/>
  <c r="AD597" i="35"/>
  <c r="AC597" i="35"/>
  <c r="AB597" i="35"/>
  <c r="AA597" i="35"/>
  <c r="Z597" i="35"/>
  <c r="Y597" i="35"/>
  <c r="X597" i="35"/>
  <c r="W597" i="35"/>
  <c r="V597" i="35"/>
  <c r="U597" i="35"/>
  <c r="T597" i="35"/>
  <c r="S597" i="35"/>
  <c r="R597" i="35"/>
  <c r="N597" i="35"/>
  <c r="M597" i="35"/>
  <c r="I597" i="35"/>
  <c r="H597" i="35"/>
  <c r="G597" i="35"/>
  <c r="F597" i="35"/>
  <c r="E597" i="35"/>
  <c r="D597" i="35"/>
  <c r="C597" i="35"/>
  <c r="B597" i="35"/>
  <c r="AG596" i="35"/>
  <c r="AF596" i="35"/>
  <c r="AE596" i="35"/>
  <c r="AD596" i="35"/>
  <c r="AC596" i="35"/>
  <c r="AB596" i="35"/>
  <c r="AA596" i="35"/>
  <c r="Z596" i="35"/>
  <c r="Y596" i="35"/>
  <c r="X596" i="35"/>
  <c r="W596" i="35"/>
  <c r="V596" i="35"/>
  <c r="U596" i="35"/>
  <c r="T596" i="35"/>
  <c r="S596" i="35"/>
  <c r="R596" i="35"/>
  <c r="N596" i="35"/>
  <c r="M596" i="35"/>
  <c r="I596" i="35"/>
  <c r="H596" i="35"/>
  <c r="G596" i="35"/>
  <c r="F596" i="35"/>
  <c r="E596" i="35"/>
  <c r="D596" i="35"/>
  <c r="C596" i="35"/>
  <c r="B596" i="35"/>
  <c r="AG595" i="35"/>
  <c r="AF595" i="35"/>
  <c r="AE595" i="35"/>
  <c r="AD595" i="35"/>
  <c r="AC595" i="35"/>
  <c r="AB595" i="35"/>
  <c r="AA595" i="35"/>
  <c r="Z595" i="35"/>
  <c r="Y595" i="35"/>
  <c r="X595" i="35"/>
  <c r="W595" i="35"/>
  <c r="V595" i="35"/>
  <c r="U595" i="35"/>
  <c r="T595" i="35"/>
  <c r="S595" i="35"/>
  <c r="R595" i="35"/>
  <c r="N595" i="35"/>
  <c r="M595" i="35"/>
  <c r="I595" i="35"/>
  <c r="H595" i="35"/>
  <c r="G595" i="35"/>
  <c r="F595" i="35"/>
  <c r="E595" i="35"/>
  <c r="D595" i="35"/>
  <c r="C595" i="35"/>
  <c r="B595" i="35"/>
  <c r="AG594" i="35"/>
  <c r="AF594" i="35"/>
  <c r="AE594" i="35"/>
  <c r="AD594" i="35"/>
  <c r="AC594" i="35"/>
  <c r="AB594" i="35"/>
  <c r="AA594" i="35"/>
  <c r="Z594" i="35"/>
  <c r="Y594" i="35"/>
  <c r="X594" i="35"/>
  <c r="W594" i="35"/>
  <c r="V594" i="35"/>
  <c r="U594" i="35"/>
  <c r="T594" i="35"/>
  <c r="S594" i="35"/>
  <c r="R594" i="35"/>
  <c r="N594" i="35"/>
  <c r="M594" i="35"/>
  <c r="I594" i="35"/>
  <c r="H594" i="35"/>
  <c r="G594" i="35"/>
  <c r="F594" i="35"/>
  <c r="E594" i="35"/>
  <c r="D594" i="35"/>
  <c r="C594" i="35"/>
  <c r="B594" i="35"/>
  <c r="AG593" i="35"/>
  <c r="AF593" i="35"/>
  <c r="AE593" i="35"/>
  <c r="AD593" i="35"/>
  <c r="AC593" i="35"/>
  <c r="AB593" i="35"/>
  <c r="AA593" i="35"/>
  <c r="Z593" i="35"/>
  <c r="Y593" i="35"/>
  <c r="X593" i="35"/>
  <c r="W593" i="35"/>
  <c r="V593" i="35"/>
  <c r="U593" i="35"/>
  <c r="T593" i="35"/>
  <c r="S593" i="35"/>
  <c r="R593" i="35"/>
  <c r="N593" i="35"/>
  <c r="M593" i="35"/>
  <c r="I593" i="35"/>
  <c r="H593" i="35"/>
  <c r="G593" i="35"/>
  <c r="F593" i="35"/>
  <c r="E593" i="35"/>
  <c r="D593" i="35"/>
  <c r="C593" i="35"/>
  <c r="B593" i="35"/>
  <c r="AG592" i="35"/>
  <c r="AF592" i="35"/>
  <c r="AE592" i="35"/>
  <c r="AD592" i="35"/>
  <c r="AC592" i="35"/>
  <c r="AB592" i="35"/>
  <c r="AA592" i="35"/>
  <c r="Z592" i="35"/>
  <c r="Y592" i="35"/>
  <c r="X592" i="35"/>
  <c r="W592" i="35"/>
  <c r="V592" i="35"/>
  <c r="U592" i="35"/>
  <c r="T592" i="35"/>
  <c r="S592" i="35"/>
  <c r="R592" i="35"/>
  <c r="N592" i="35"/>
  <c r="M592" i="35"/>
  <c r="I592" i="35"/>
  <c r="H592" i="35"/>
  <c r="G592" i="35"/>
  <c r="F592" i="35"/>
  <c r="E592" i="35"/>
  <c r="D592" i="35"/>
  <c r="C592" i="35"/>
  <c r="B592" i="35"/>
  <c r="AG591" i="35"/>
  <c r="AF591" i="35"/>
  <c r="AE591" i="35"/>
  <c r="AD591" i="35"/>
  <c r="AC591" i="35"/>
  <c r="AB591" i="35"/>
  <c r="AA591" i="35"/>
  <c r="Z591" i="35"/>
  <c r="Y591" i="35"/>
  <c r="X591" i="35"/>
  <c r="W591" i="35"/>
  <c r="V591" i="35"/>
  <c r="U591" i="35"/>
  <c r="T591" i="35"/>
  <c r="S591" i="35"/>
  <c r="R591" i="35"/>
  <c r="N591" i="35"/>
  <c r="M591" i="35"/>
  <c r="I591" i="35"/>
  <c r="H591" i="35"/>
  <c r="G591" i="35"/>
  <c r="F591" i="35"/>
  <c r="E591" i="35"/>
  <c r="D591" i="35"/>
  <c r="C591" i="35"/>
  <c r="B591" i="35"/>
  <c r="AG590" i="35"/>
  <c r="AF590" i="35"/>
  <c r="AE590" i="35"/>
  <c r="AD590" i="35"/>
  <c r="AC590" i="35"/>
  <c r="AB590" i="35"/>
  <c r="AA590" i="35"/>
  <c r="Z590" i="35"/>
  <c r="Y590" i="35"/>
  <c r="X590" i="35"/>
  <c r="W590" i="35"/>
  <c r="V590" i="35"/>
  <c r="U590" i="35"/>
  <c r="T590" i="35"/>
  <c r="S590" i="35"/>
  <c r="R590" i="35"/>
  <c r="N590" i="35"/>
  <c r="M590" i="35"/>
  <c r="I590" i="35"/>
  <c r="H590" i="35"/>
  <c r="G590" i="35"/>
  <c r="F590" i="35"/>
  <c r="E590" i="35"/>
  <c r="D590" i="35"/>
  <c r="C590" i="35"/>
  <c r="B590" i="35"/>
  <c r="AG589" i="35"/>
  <c r="AF589" i="35"/>
  <c r="AE589" i="35"/>
  <c r="AD589" i="35"/>
  <c r="AC589" i="35"/>
  <c r="AB589" i="35"/>
  <c r="AA589" i="35"/>
  <c r="Z589" i="35"/>
  <c r="Y589" i="35"/>
  <c r="X589" i="35"/>
  <c r="W589" i="35"/>
  <c r="V589" i="35"/>
  <c r="U589" i="35"/>
  <c r="T589" i="35"/>
  <c r="S589" i="35"/>
  <c r="R589" i="35"/>
  <c r="N589" i="35"/>
  <c r="M589" i="35"/>
  <c r="H576" i="35"/>
  <c r="F576" i="35"/>
  <c r="D576" i="35"/>
  <c r="B576" i="35"/>
  <c r="M575" i="35"/>
  <c r="H575" i="35"/>
  <c r="F575" i="35"/>
  <c r="D575" i="35"/>
  <c r="B575" i="35"/>
  <c r="M574" i="35"/>
  <c r="I574" i="35"/>
  <c r="H574" i="35"/>
  <c r="G574" i="35"/>
  <c r="F574" i="35"/>
  <c r="E574" i="35"/>
  <c r="D574" i="35"/>
  <c r="C574" i="35"/>
  <c r="B574" i="35"/>
  <c r="AF573" i="35"/>
  <c r="AD573" i="35"/>
  <c r="AB573" i="35"/>
  <c r="Z573" i="35"/>
  <c r="X573" i="35"/>
  <c r="V573" i="35"/>
  <c r="T573" i="35"/>
  <c r="R573" i="35"/>
  <c r="N573" i="35"/>
  <c r="M573" i="35"/>
  <c r="I573" i="35"/>
  <c r="H573" i="35"/>
  <c r="G573" i="35"/>
  <c r="F573" i="35"/>
  <c r="E573" i="35"/>
  <c r="D573" i="35"/>
  <c r="C573" i="35"/>
  <c r="B573" i="35"/>
  <c r="AG572" i="35"/>
  <c r="AF572" i="35"/>
  <c r="AE572" i="35"/>
  <c r="AD572" i="35"/>
  <c r="AC572" i="35"/>
  <c r="AB572" i="35"/>
  <c r="AA572" i="35"/>
  <c r="Z572" i="35"/>
  <c r="Y572" i="35"/>
  <c r="X572" i="35"/>
  <c r="W572" i="35"/>
  <c r="V572" i="35"/>
  <c r="U572" i="35"/>
  <c r="T572" i="35"/>
  <c r="S572" i="35"/>
  <c r="R572" i="35"/>
  <c r="N572" i="35"/>
  <c r="M572" i="35"/>
  <c r="I572" i="35"/>
  <c r="H572" i="35"/>
  <c r="G572" i="35"/>
  <c r="F572" i="35"/>
  <c r="E572" i="35"/>
  <c r="D572" i="35"/>
  <c r="C572" i="35"/>
  <c r="B572" i="35"/>
  <c r="AG571" i="35"/>
  <c r="AF571" i="35"/>
  <c r="AE571" i="35"/>
  <c r="AD571" i="35"/>
  <c r="AC571" i="35"/>
  <c r="AB571" i="35"/>
  <c r="AA571" i="35"/>
  <c r="Z571" i="35"/>
  <c r="Y571" i="35"/>
  <c r="X571" i="35"/>
  <c r="W571" i="35"/>
  <c r="V571" i="35"/>
  <c r="U571" i="35"/>
  <c r="T571" i="35"/>
  <c r="S571" i="35"/>
  <c r="R571" i="35"/>
  <c r="N571" i="35"/>
  <c r="M571" i="35"/>
  <c r="I571" i="35"/>
  <c r="H571" i="35"/>
  <c r="G571" i="35"/>
  <c r="F571" i="35"/>
  <c r="E571" i="35"/>
  <c r="D571" i="35"/>
  <c r="C571" i="35"/>
  <c r="B571" i="35"/>
  <c r="AG570" i="35"/>
  <c r="AF570" i="35"/>
  <c r="AE570" i="35"/>
  <c r="AD570" i="35"/>
  <c r="AC570" i="35"/>
  <c r="AB570" i="35"/>
  <c r="AA570" i="35"/>
  <c r="Z570" i="35"/>
  <c r="Y570" i="35"/>
  <c r="X570" i="35"/>
  <c r="W570" i="35"/>
  <c r="V570" i="35"/>
  <c r="U570" i="35"/>
  <c r="T570" i="35"/>
  <c r="S570" i="35"/>
  <c r="R570" i="35"/>
  <c r="N570" i="35"/>
  <c r="M570" i="35"/>
  <c r="I570" i="35"/>
  <c r="H570" i="35"/>
  <c r="G570" i="35"/>
  <c r="F570" i="35"/>
  <c r="E570" i="35"/>
  <c r="D570" i="35"/>
  <c r="C570" i="35"/>
  <c r="B570" i="35"/>
  <c r="AG569" i="35"/>
  <c r="AF569" i="35"/>
  <c r="AE569" i="35"/>
  <c r="AD569" i="35"/>
  <c r="AC569" i="35"/>
  <c r="AB569" i="35"/>
  <c r="AA569" i="35"/>
  <c r="Z569" i="35"/>
  <c r="Y569" i="35"/>
  <c r="X569" i="35"/>
  <c r="W569" i="35"/>
  <c r="V569" i="35"/>
  <c r="U569" i="35"/>
  <c r="T569" i="35"/>
  <c r="S569" i="35"/>
  <c r="R569" i="35"/>
  <c r="N569" i="35"/>
  <c r="M569" i="35"/>
  <c r="I569" i="35"/>
  <c r="H569" i="35"/>
  <c r="G569" i="35"/>
  <c r="F569" i="35"/>
  <c r="E569" i="35"/>
  <c r="D569" i="35"/>
  <c r="C569" i="35"/>
  <c r="B569" i="35"/>
  <c r="AG568" i="35"/>
  <c r="AF568" i="35"/>
  <c r="AE568" i="35"/>
  <c r="AD568" i="35"/>
  <c r="AC568" i="35"/>
  <c r="AB568" i="35"/>
  <c r="AA568" i="35"/>
  <c r="Z568" i="35"/>
  <c r="Y568" i="35"/>
  <c r="X568" i="35"/>
  <c r="W568" i="35"/>
  <c r="V568" i="35"/>
  <c r="U568" i="35"/>
  <c r="T568" i="35"/>
  <c r="S568" i="35"/>
  <c r="R568" i="35"/>
  <c r="N568" i="35"/>
  <c r="M568" i="35"/>
  <c r="I568" i="35"/>
  <c r="H568" i="35"/>
  <c r="G568" i="35"/>
  <c r="F568" i="35"/>
  <c r="E568" i="35"/>
  <c r="D568" i="35"/>
  <c r="C568" i="35"/>
  <c r="B568" i="35"/>
  <c r="AG567" i="35"/>
  <c r="AF567" i="35"/>
  <c r="AE567" i="35"/>
  <c r="AD567" i="35"/>
  <c r="AC567" i="35"/>
  <c r="AB567" i="35"/>
  <c r="AA567" i="35"/>
  <c r="Z567" i="35"/>
  <c r="Y567" i="35"/>
  <c r="X567" i="35"/>
  <c r="W567" i="35"/>
  <c r="V567" i="35"/>
  <c r="U567" i="35"/>
  <c r="T567" i="35"/>
  <c r="S567" i="35"/>
  <c r="R567" i="35"/>
  <c r="N567" i="35"/>
  <c r="M567" i="35"/>
  <c r="I567" i="35"/>
  <c r="H567" i="35"/>
  <c r="G567" i="35"/>
  <c r="F567" i="35"/>
  <c r="E567" i="35"/>
  <c r="D567" i="35"/>
  <c r="C567" i="35"/>
  <c r="B567" i="35"/>
  <c r="AG566" i="35"/>
  <c r="AF566" i="35"/>
  <c r="AE566" i="35"/>
  <c r="AD566" i="35"/>
  <c r="AC566" i="35"/>
  <c r="AB566" i="35"/>
  <c r="AA566" i="35"/>
  <c r="Z566" i="35"/>
  <c r="Y566" i="35"/>
  <c r="X566" i="35"/>
  <c r="W566" i="35"/>
  <c r="V566" i="35"/>
  <c r="U566" i="35"/>
  <c r="T566" i="35"/>
  <c r="S566" i="35"/>
  <c r="R566" i="35"/>
  <c r="N566" i="35"/>
  <c r="M566" i="35"/>
  <c r="I555" i="35"/>
  <c r="H555" i="35"/>
  <c r="G555" i="35"/>
  <c r="F555" i="35"/>
  <c r="E555" i="35"/>
  <c r="D555" i="35"/>
  <c r="C555" i="35"/>
  <c r="B555" i="35"/>
  <c r="AG554" i="35"/>
  <c r="AF554" i="35"/>
  <c r="AE554" i="35"/>
  <c r="AD554" i="35"/>
  <c r="AC554" i="35"/>
  <c r="AB554" i="35"/>
  <c r="AA554" i="35"/>
  <c r="Z554" i="35"/>
  <c r="Y554" i="35"/>
  <c r="X554" i="35"/>
  <c r="W554" i="35"/>
  <c r="V554" i="35"/>
  <c r="U554" i="35"/>
  <c r="T554" i="35"/>
  <c r="S554" i="35"/>
  <c r="R554" i="35"/>
  <c r="N554" i="35"/>
  <c r="M554" i="35"/>
  <c r="I554" i="35"/>
  <c r="H554" i="35"/>
  <c r="G554" i="35"/>
  <c r="F554" i="35"/>
  <c r="E554" i="35"/>
  <c r="D554" i="35"/>
  <c r="C554" i="35"/>
  <c r="B554" i="35"/>
  <c r="AG553" i="35"/>
  <c r="AF553" i="35"/>
  <c r="AE553" i="35"/>
  <c r="AD553" i="35"/>
  <c r="AC553" i="35"/>
  <c r="AB553" i="35"/>
  <c r="AA553" i="35"/>
  <c r="Z553" i="35"/>
  <c r="Y553" i="35"/>
  <c r="X553" i="35"/>
  <c r="W553" i="35"/>
  <c r="V553" i="35"/>
  <c r="U553" i="35"/>
  <c r="T553" i="35"/>
  <c r="S553" i="35"/>
  <c r="R553" i="35"/>
  <c r="N553" i="35"/>
  <c r="M553" i="35"/>
  <c r="I553" i="35"/>
  <c r="H553" i="35"/>
  <c r="G553" i="35"/>
  <c r="F553" i="35"/>
  <c r="E553" i="35"/>
  <c r="D553" i="35"/>
  <c r="C553" i="35"/>
  <c r="B553" i="35"/>
  <c r="AG552" i="35"/>
  <c r="AF552" i="35"/>
  <c r="AE552" i="35"/>
  <c r="AD552" i="35"/>
  <c r="AC552" i="35"/>
  <c r="AB552" i="35"/>
  <c r="AA552" i="35"/>
  <c r="Z552" i="35"/>
  <c r="Y552" i="35"/>
  <c r="X552" i="35"/>
  <c r="W552" i="35"/>
  <c r="V552" i="35"/>
  <c r="U552" i="35"/>
  <c r="T552" i="35"/>
  <c r="S552" i="35"/>
  <c r="R552" i="35"/>
  <c r="N552" i="35"/>
  <c r="M552" i="35"/>
  <c r="I552" i="35"/>
  <c r="H552" i="35"/>
  <c r="G552" i="35"/>
  <c r="F552" i="35"/>
  <c r="E552" i="35"/>
  <c r="D552" i="35"/>
  <c r="C552" i="35"/>
  <c r="B552" i="35"/>
  <c r="AG551" i="35"/>
  <c r="AF551" i="35"/>
  <c r="AE551" i="35"/>
  <c r="AD551" i="35"/>
  <c r="AC551" i="35"/>
  <c r="AB551" i="35"/>
  <c r="AA551" i="35"/>
  <c r="Z551" i="35"/>
  <c r="Y551" i="35"/>
  <c r="X551" i="35"/>
  <c r="W551" i="35"/>
  <c r="V551" i="35"/>
  <c r="U551" i="35"/>
  <c r="T551" i="35"/>
  <c r="S551" i="35"/>
  <c r="R551" i="35"/>
  <c r="N551" i="35"/>
  <c r="M551" i="35"/>
  <c r="I551" i="35"/>
  <c r="H551" i="35"/>
  <c r="G551" i="35"/>
  <c r="F551" i="35"/>
  <c r="E551" i="35"/>
  <c r="D551" i="35"/>
  <c r="C551" i="35"/>
  <c r="B551" i="35"/>
  <c r="AG550" i="35"/>
  <c r="AF550" i="35"/>
  <c r="AE550" i="35"/>
  <c r="AD550" i="35"/>
  <c r="AC550" i="35"/>
  <c r="AB550" i="35"/>
  <c r="AA550" i="35"/>
  <c r="Z550" i="35"/>
  <c r="Y550" i="35"/>
  <c r="X550" i="35"/>
  <c r="W550" i="35"/>
  <c r="V550" i="35"/>
  <c r="U550" i="35"/>
  <c r="T550" i="35"/>
  <c r="S550" i="35"/>
  <c r="R550" i="35"/>
  <c r="N550" i="35"/>
  <c r="M550" i="35"/>
  <c r="I550" i="35"/>
  <c r="H550" i="35"/>
  <c r="G550" i="35"/>
  <c r="F550" i="35"/>
  <c r="E550" i="35"/>
  <c r="D550" i="35"/>
  <c r="C550" i="35"/>
  <c r="B550" i="35"/>
  <c r="AG549" i="35"/>
  <c r="AF549" i="35"/>
  <c r="AE549" i="35"/>
  <c r="AD549" i="35"/>
  <c r="AC549" i="35"/>
  <c r="AB549" i="35"/>
  <c r="AA549" i="35"/>
  <c r="Z549" i="35"/>
  <c r="Y549" i="35"/>
  <c r="X549" i="35"/>
  <c r="W549" i="35"/>
  <c r="V549" i="35"/>
  <c r="U549" i="35"/>
  <c r="T549" i="35"/>
  <c r="S549" i="35"/>
  <c r="R549" i="35"/>
  <c r="N549" i="35"/>
  <c r="M549" i="35"/>
  <c r="I549" i="35"/>
  <c r="H549" i="35"/>
  <c r="G549" i="35"/>
  <c r="F549" i="35"/>
  <c r="E549" i="35"/>
  <c r="D549" i="35"/>
  <c r="C549" i="35"/>
  <c r="B549" i="35"/>
  <c r="AG548" i="35"/>
  <c r="AF548" i="35"/>
  <c r="AE548" i="35"/>
  <c r="AD548" i="35"/>
  <c r="AC548" i="35"/>
  <c r="AB548" i="35"/>
  <c r="AA548" i="35"/>
  <c r="Z548" i="35"/>
  <c r="Y548" i="35"/>
  <c r="X548" i="35"/>
  <c r="W548" i="35"/>
  <c r="V548" i="35"/>
  <c r="U548" i="35"/>
  <c r="T548" i="35"/>
  <c r="S548" i="35"/>
  <c r="R548" i="35"/>
  <c r="N548" i="35"/>
  <c r="M548" i="35"/>
  <c r="I548" i="35"/>
  <c r="H548" i="35"/>
  <c r="G548" i="35"/>
  <c r="F548" i="35"/>
  <c r="E548" i="35"/>
  <c r="D548" i="35"/>
  <c r="C548" i="35"/>
  <c r="B548" i="35"/>
  <c r="AG547" i="35"/>
  <c r="AF547" i="35"/>
  <c r="AE547" i="35"/>
  <c r="AD547" i="35"/>
  <c r="AC547" i="35"/>
  <c r="AB547" i="35"/>
  <c r="AA547" i="35"/>
  <c r="Z547" i="35"/>
  <c r="Y547" i="35"/>
  <c r="X547" i="35"/>
  <c r="W547" i="35"/>
  <c r="V547" i="35"/>
  <c r="U547" i="35"/>
  <c r="T547" i="35"/>
  <c r="S547" i="35"/>
  <c r="R547" i="35"/>
  <c r="N547" i="35"/>
  <c r="M547" i="35"/>
  <c r="I547" i="35"/>
  <c r="H547" i="35"/>
  <c r="G547" i="35"/>
  <c r="F547" i="35"/>
  <c r="E547" i="35"/>
  <c r="D547" i="35"/>
  <c r="C547" i="35"/>
  <c r="B547" i="35"/>
  <c r="AG546" i="35"/>
  <c r="AF546" i="35"/>
  <c r="AE546" i="35"/>
  <c r="AD546" i="35"/>
  <c r="AC546" i="35"/>
  <c r="AB546" i="35"/>
  <c r="AA546" i="35"/>
  <c r="Z546" i="35"/>
  <c r="Y546" i="35"/>
  <c r="X546" i="35"/>
  <c r="W546" i="35"/>
  <c r="V546" i="35"/>
  <c r="U546" i="35"/>
  <c r="T546" i="35"/>
  <c r="S546" i="35"/>
  <c r="R546" i="35"/>
  <c r="N546" i="35"/>
  <c r="M546" i="35"/>
  <c r="I546" i="35"/>
  <c r="H546" i="35"/>
  <c r="G546" i="35"/>
  <c r="F546" i="35"/>
  <c r="E546" i="35"/>
  <c r="D546" i="35"/>
  <c r="C546" i="35"/>
  <c r="B546" i="35"/>
  <c r="AG545" i="35"/>
  <c r="AF545" i="35"/>
  <c r="AE545" i="35"/>
  <c r="AD545" i="35"/>
  <c r="AC545" i="35"/>
  <c r="AB545" i="35"/>
  <c r="AA545" i="35"/>
  <c r="Z545" i="35"/>
  <c r="Y545" i="35"/>
  <c r="X545" i="35"/>
  <c r="W545" i="35"/>
  <c r="V545" i="35"/>
  <c r="U545" i="35"/>
  <c r="T545" i="35"/>
  <c r="S545" i="35"/>
  <c r="R545" i="35"/>
  <c r="N545" i="35"/>
  <c r="M545" i="35"/>
  <c r="I545" i="35"/>
  <c r="H545" i="35"/>
  <c r="G545" i="35"/>
  <c r="F545" i="35"/>
  <c r="E545" i="35"/>
  <c r="D545" i="35"/>
  <c r="C545" i="35"/>
  <c r="B545" i="35"/>
  <c r="AG544" i="35"/>
  <c r="AF544" i="35"/>
  <c r="AE544" i="35"/>
  <c r="AD544" i="35"/>
  <c r="AC544" i="35"/>
  <c r="AB544" i="35"/>
  <c r="AA544" i="35"/>
  <c r="Z544" i="35"/>
  <c r="Y544" i="35"/>
  <c r="X544" i="35"/>
  <c r="W544" i="35"/>
  <c r="V544" i="35"/>
  <c r="U544" i="35"/>
  <c r="T544" i="35"/>
  <c r="S544" i="35"/>
  <c r="R544" i="35"/>
  <c r="N544" i="35"/>
  <c r="M544" i="35"/>
  <c r="I544" i="35"/>
  <c r="H544" i="35"/>
  <c r="G544" i="35"/>
  <c r="F544" i="35"/>
  <c r="E544" i="35"/>
  <c r="D544" i="35"/>
  <c r="C544" i="35"/>
  <c r="B544" i="35"/>
  <c r="AG543" i="35"/>
  <c r="AF543" i="35"/>
  <c r="AE543" i="35"/>
  <c r="AD543" i="35"/>
  <c r="AC543" i="35"/>
  <c r="AB543" i="35"/>
  <c r="AA543" i="35"/>
  <c r="Z543" i="35"/>
  <c r="Y543" i="35"/>
  <c r="X543" i="35"/>
  <c r="W543" i="35"/>
  <c r="V543" i="35"/>
  <c r="U543" i="35"/>
  <c r="T543" i="35"/>
  <c r="S543" i="35"/>
  <c r="R543" i="35"/>
  <c r="N543" i="35"/>
  <c r="M543" i="35"/>
  <c r="I532" i="35"/>
  <c r="H532" i="35"/>
  <c r="G532" i="35"/>
  <c r="F532" i="35"/>
  <c r="E532" i="35"/>
  <c r="D532" i="35"/>
  <c r="C532" i="35"/>
  <c r="B532" i="35"/>
  <c r="AG531" i="35"/>
  <c r="AF531" i="35"/>
  <c r="AE531" i="35"/>
  <c r="AD531" i="35"/>
  <c r="AC531" i="35"/>
  <c r="AB531" i="35"/>
  <c r="AA531" i="35"/>
  <c r="Z531" i="35"/>
  <c r="Y531" i="35"/>
  <c r="X531" i="35"/>
  <c r="W531" i="35"/>
  <c r="V531" i="35"/>
  <c r="U531" i="35"/>
  <c r="T531" i="35"/>
  <c r="S531" i="35"/>
  <c r="R531" i="35"/>
  <c r="N531" i="35"/>
  <c r="M531" i="35"/>
  <c r="I531" i="35"/>
  <c r="H531" i="35"/>
  <c r="G531" i="35"/>
  <c r="F531" i="35"/>
  <c r="E531" i="35"/>
  <c r="D531" i="35"/>
  <c r="C531" i="35"/>
  <c r="B531" i="35"/>
  <c r="AG530" i="35"/>
  <c r="AF530" i="35"/>
  <c r="AE530" i="35"/>
  <c r="AD530" i="35"/>
  <c r="AC530" i="35"/>
  <c r="AB530" i="35"/>
  <c r="AA530" i="35"/>
  <c r="Z530" i="35"/>
  <c r="Y530" i="35"/>
  <c r="X530" i="35"/>
  <c r="W530" i="35"/>
  <c r="V530" i="35"/>
  <c r="U530" i="35"/>
  <c r="T530" i="35"/>
  <c r="S530" i="35"/>
  <c r="R530" i="35"/>
  <c r="N530" i="35"/>
  <c r="M530" i="35"/>
  <c r="I530" i="35"/>
  <c r="H530" i="35"/>
  <c r="G530" i="35"/>
  <c r="F530" i="35"/>
  <c r="E530" i="35"/>
  <c r="D530" i="35"/>
  <c r="C530" i="35"/>
  <c r="B530" i="35"/>
  <c r="AG529" i="35"/>
  <c r="AF529" i="35"/>
  <c r="AE529" i="35"/>
  <c r="AD529" i="35"/>
  <c r="AC529" i="35"/>
  <c r="AB529" i="35"/>
  <c r="AA529" i="35"/>
  <c r="Z529" i="35"/>
  <c r="Y529" i="35"/>
  <c r="X529" i="35"/>
  <c r="W529" i="35"/>
  <c r="V529" i="35"/>
  <c r="U529" i="35"/>
  <c r="T529" i="35"/>
  <c r="S529" i="35"/>
  <c r="R529" i="35"/>
  <c r="N529" i="35"/>
  <c r="M529" i="35"/>
  <c r="I529" i="35"/>
  <c r="H529" i="35"/>
  <c r="G529" i="35"/>
  <c r="F529" i="35"/>
  <c r="E529" i="35"/>
  <c r="D529" i="35"/>
  <c r="C529" i="35"/>
  <c r="B529" i="35"/>
  <c r="AG528" i="35"/>
  <c r="AF528" i="35"/>
  <c r="AE528" i="35"/>
  <c r="AD528" i="35"/>
  <c r="AC528" i="35"/>
  <c r="AB528" i="35"/>
  <c r="AA528" i="35"/>
  <c r="Z528" i="35"/>
  <c r="Y528" i="35"/>
  <c r="X528" i="35"/>
  <c r="W528" i="35"/>
  <c r="V528" i="35"/>
  <c r="U528" i="35"/>
  <c r="T528" i="35"/>
  <c r="S528" i="35"/>
  <c r="R528" i="35"/>
  <c r="N528" i="35"/>
  <c r="M528" i="35"/>
  <c r="I528" i="35"/>
  <c r="H528" i="35"/>
  <c r="G528" i="35"/>
  <c r="F528" i="35"/>
  <c r="E528" i="35"/>
  <c r="D528" i="35"/>
  <c r="C528" i="35"/>
  <c r="B528" i="35"/>
  <c r="AG527" i="35"/>
  <c r="AF527" i="35"/>
  <c r="AE527" i="35"/>
  <c r="AD527" i="35"/>
  <c r="AC527" i="35"/>
  <c r="AB527" i="35"/>
  <c r="AA527" i="35"/>
  <c r="Z527" i="35"/>
  <c r="Y527" i="35"/>
  <c r="X527" i="35"/>
  <c r="W527" i="35"/>
  <c r="V527" i="35"/>
  <c r="U527" i="35"/>
  <c r="T527" i="35"/>
  <c r="S527" i="35"/>
  <c r="R527" i="35"/>
  <c r="N527" i="35"/>
  <c r="M527" i="35"/>
  <c r="I527" i="35"/>
  <c r="H527" i="35"/>
  <c r="G527" i="35"/>
  <c r="F527" i="35"/>
  <c r="E527" i="35"/>
  <c r="D527" i="35"/>
  <c r="C527" i="35"/>
  <c r="B527" i="35"/>
  <c r="AG526" i="35"/>
  <c r="AF526" i="35"/>
  <c r="AE526" i="35"/>
  <c r="AD526" i="35"/>
  <c r="AC526" i="35"/>
  <c r="AB526" i="35"/>
  <c r="AA526" i="35"/>
  <c r="Z526" i="35"/>
  <c r="Y526" i="35"/>
  <c r="X526" i="35"/>
  <c r="W526" i="35"/>
  <c r="V526" i="35"/>
  <c r="U526" i="35"/>
  <c r="T526" i="35"/>
  <c r="S526" i="35"/>
  <c r="R526" i="35"/>
  <c r="N526" i="35"/>
  <c r="M526" i="35"/>
  <c r="I526" i="35"/>
  <c r="H526" i="35"/>
  <c r="G526" i="35"/>
  <c r="F526" i="35"/>
  <c r="E526" i="35"/>
  <c r="D526" i="35"/>
  <c r="C526" i="35"/>
  <c r="B526" i="35"/>
  <c r="AG525" i="35"/>
  <c r="AF525" i="35"/>
  <c r="AE525" i="35"/>
  <c r="AD525" i="35"/>
  <c r="AC525" i="35"/>
  <c r="AB525" i="35"/>
  <c r="AA525" i="35"/>
  <c r="Z525" i="35"/>
  <c r="Y525" i="35"/>
  <c r="X525" i="35"/>
  <c r="W525" i="35"/>
  <c r="V525" i="35"/>
  <c r="U525" i="35"/>
  <c r="T525" i="35"/>
  <c r="S525" i="35"/>
  <c r="R525" i="35"/>
  <c r="N525" i="35"/>
  <c r="M525" i="35"/>
  <c r="I525" i="35"/>
  <c r="H525" i="35"/>
  <c r="G525" i="35"/>
  <c r="F525" i="35"/>
  <c r="E525" i="35"/>
  <c r="D525" i="35"/>
  <c r="C525" i="35"/>
  <c r="B525" i="35"/>
  <c r="AG524" i="35"/>
  <c r="AF524" i="35"/>
  <c r="AE524" i="35"/>
  <c r="AD524" i="35"/>
  <c r="AC524" i="35"/>
  <c r="AB524" i="35"/>
  <c r="AA524" i="35"/>
  <c r="Z524" i="35"/>
  <c r="Y524" i="35"/>
  <c r="X524" i="35"/>
  <c r="W524" i="35"/>
  <c r="V524" i="35"/>
  <c r="U524" i="35"/>
  <c r="T524" i="35"/>
  <c r="S524" i="35"/>
  <c r="R524" i="35"/>
  <c r="N524" i="35"/>
  <c r="M524" i="35"/>
  <c r="I524" i="35"/>
  <c r="H524" i="35"/>
  <c r="G524" i="35"/>
  <c r="F524" i="35"/>
  <c r="E524" i="35"/>
  <c r="D524" i="35"/>
  <c r="C524" i="35"/>
  <c r="B524" i="35"/>
  <c r="AG523" i="35"/>
  <c r="AF523" i="35"/>
  <c r="AE523" i="35"/>
  <c r="AD523" i="35"/>
  <c r="AC523" i="35"/>
  <c r="AB523" i="35"/>
  <c r="AA523" i="35"/>
  <c r="Z523" i="35"/>
  <c r="Y523" i="35"/>
  <c r="X523" i="35"/>
  <c r="W523" i="35"/>
  <c r="V523" i="35"/>
  <c r="U523" i="35"/>
  <c r="T523" i="35"/>
  <c r="S523" i="35"/>
  <c r="R523" i="35"/>
  <c r="N523" i="35"/>
  <c r="M523" i="35"/>
  <c r="I523" i="35"/>
  <c r="H523" i="35"/>
  <c r="G523" i="35"/>
  <c r="F523" i="35"/>
  <c r="E523" i="35"/>
  <c r="D523" i="35"/>
  <c r="C523" i="35"/>
  <c r="B523" i="35"/>
  <c r="AG522" i="35"/>
  <c r="AF522" i="35"/>
  <c r="AE522" i="35"/>
  <c r="AD522" i="35"/>
  <c r="AC522" i="35"/>
  <c r="AB522" i="35"/>
  <c r="AA522" i="35"/>
  <c r="Z522" i="35"/>
  <c r="Y522" i="35"/>
  <c r="X522" i="35"/>
  <c r="W522" i="35"/>
  <c r="V522" i="35"/>
  <c r="U522" i="35"/>
  <c r="T522" i="35"/>
  <c r="S522" i="35"/>
  <c r="R522" i="35"/>
  <c r="N522" i="35"/>
  <c r="M522" i="35"/>
  <c r="I522" i="35"/>
  <c r="H522" i="35"/>
  <c r="G522" i="35"/>
  <c r="F522" i="35"/>
  <c r="E522" i="35"/>
  <c r="D522" i="35"/>
  <c r="C522" i="35"/>
  <c r="B522" i="35"/>
  <c r="AG521" i="35"/>
  <c r="AF521" i="35"/>
  <c r="AE521" i="35"/>
  <c r="AD521" i="35"/>
  <c r="AC521" i="35"/>
  <c r="AB521" i="35"/>
  <c r="AA521" i="35"/>
  <c r="Z521" i="35"/>
  <c r="Y521" i="35"/>
  <c r="X521" i="35"/>
  <c r="W521" i="35"/>
  <c r="V521" i="35"/>
  <c r="U521" i="35"/>
  <c r="T521" i="35"/>
  <c r="S521" i="35"/>
  <c r="R521" i="35"/>
  <c r="N521" i="35"/>
  <c r="M521" i="35"/>
  <c r="I521" i="35"/>
  <c r="H521" i="35"/>
  <c r="G521" i="35"/>
  <c r="F521" i="35"/>
  <c r="E521" i="35"/>
  <c r="D521" i="35"/>
  <c r="C521" i="35"/>
  <c r="B521" i="35"/>
  <c r="AG520" i="35"/>
  <c r="AF520" i="35"/>
  <c r="AE520" i="35"/>
  <c r="AD520" i="35"/>
  <c r="AC520" i="35"/>
  <c r="AB520" i="35"/>
  <c r="AA520" i="35"/>
  <c r="Z520" i="35"/>
  <c r="Y520" i="35"/>
  <c r="X520" i="35"/>
  <c r="W520" i="35"/>
  <c r="V520" i="35"/>
  <c r="U520" i="35"/>
  <c r="T520" i="35"/>
  <c r="S520" i="35"/>
  <c r="R520" i="35"/>
  <c r="N520" i="35"/>
  <c r="M520" i="35"/>
  <c r="AG508" i="35"/>
  <c r="AF508" i="35"/>
  <c r="AE508" i="35"/>
  <c r="AD508" i="35"/>
  <c r="AC508" i="35"/>
  <c r="AB508" i="35"/>
  <c r="AA508" i="35"/>
  <c r="Z508" i="35"/>
  <c r="Y508" i="35"/>
  <c r="X508" i="35"/>
  <c r="W508" i="35"/>
  <c r="V508" i="35"/>
  <c r="U508" i="35"/>
  <c r="T508" i="35"/>
  <c r="S508" i="35"/>
  <c r="R508" i="35"/>
  <c r="AG507" i="35"/>
  <c r="AF507" i="35"/>
  <c r="AE507" i="35"/>
  <c r="AD507" i="35"/>
  <c r="AC507" i="35"/>
  <c r="AB507" i="35"/>
  <c r="AA507" i="35"/>
  <c r="Z507" i="35"/>
  <c r="Y507" i="35"/>
  <c r="X507" i="35"/>
  <c r="W507" i="35"/>
  <c r="V507" i="35"/>
  <c r="U507" i="35"/>
  <c r="T507" i="35"/>
  <c r="S507" i="35"/>
  <c r="R507" i="35"/>
  <c r="AG506" i="35"/>
  <c r="AF506" i="35"/>
  <c r="AE506" i="35"/>
  <c r="AD506" i="35"/>
  <c r="AC506" i="35"/>
  <c r="AB506" i="35"/>
  <c r="AA506" i="35"/>
  <c r="Z506" i="35"/>
  <c r="Y506" i="35"/>
  <c r="X506" i="35"/>
  <c r="W506" i="35"/>
  <c r="V506" i="35"/>
  <c r="U506" i="35"/>
  <c r="T506" i="35"/>
  <c r="S506" i="35"/>
  <c r="R506" i="35"/>
  <c r="AG505" i="35"/>
  <c r="AF505" i="35"/>
  <c r="AE505" i="35"/>
  <c r="AD505" i="35"/>
  <c r="AC505" i="35"/>
  <c r="AB505" i="35"/>
  <c r="AA505" i="35"/>
  <c r="Z505" i="35"/>
  <c r="Y505" i="35"/>
  <c r="X505" i="35"/>
  <c r="W505" i="35"/>
  <c r="V505" i="35"/>
  <c r="U505" i="35"/>
  <c r="T505" i="35"/>
  <c r="S505" i="35"/>
  <c r="R505" i="35"/>
  <c r="AG504" i="35"/>
  <c r="AF504" i="35"/>
  <c r="AE504" i="35"/>
  <c r="AD504" i="35"/>
  <c r="AC504" i="35"/>
  <c r="AB504" i="35"/>
  <c r="AA504" i="35"/>
  <c r="Z504" i="35"/>
  <c r="Y504" i="35"/>
  <c r="X504" i="35"/>
  <c r="W504" i="35"/>
  <c r="V504" i="35"/>
  <c r="U504" i="35"/>
  <c r="T504" i="35"/>
  <c r="S504" i="35"/>
  <c r="R504" i="35"/>
  <c r="I504" i="35"/>
  <c r="H504" i="35"/>
  <c r="G504" i="35"/>
  <c r="F504" i="35"/>
  <c r="E504" i="35"/>
  <c r="D504" i="35"/>
  <c r="C504" i="35"/>
  <c r="B504" i="35"/>
  <c r="AG503" i="35"/>
  <c r="AF503" i="35"/>
  <c r="AE503" i="35"/>
  <c r="AD503" i="35"/>
  <c r="AC503" i="35"/>
  <c r="AB503" i="35"/>
  <c r="AA503" i="35"/>
  <c r="Z503" i="35"/>
  <c r="Y503" i="35"/>
  <c r="X503" i="35"/>
  <c r="W503" i="35"/>
  <c r="V503" i="35"/>
  <c r="U503" i="35"/>
  <c r="T503" i="35"/>
  <c r="S503" i="35"/>
  <c r="R503" i="35"/>
  <c r="N503" i="35"/>
  <c r="M503" i="35"/>
  <c r="I503" i="35"/>
  <c r="H503" i="35"/>
  <c r="G503" i="35"/>
  <c r="F503" i="35"/>
  <c r="E503" i="35"/>
  <c r="D503" i="35"/>
  <c r="C503" i="35"/>
  <c r="B503" i="35"/>
  <c r="AG502" i="35"/>
  <c r="AF502" i="35"/>
  <c r="AE502" i="35"/>
  <c r="AD502" i="35"/>
  <c r="AC502" i="35"/>
  <c r="AB502" i="35"/>
  <c r="AA502" i="35"/>
  <c r="Z502" i="35"/>
  <c r="Y502" i="35"/>
  <c r="X502" i="35"/>
  <c r="W502" i="35"/>
  <c r="V502" i="35"/>
  <c r="U502" i="35"/>
  <c r="T502" i="35"/>
  <c r="S502" i="35"/>
  <c r="R502" i="35"/>
  <c r="N502" i="35"/>
  <c r="M502" i="35"/>
  <c r="I502" i="35"/>
  <c r="H502" i="35"/>
  <c r="G502" i="35"/>
  <c r="F502" i="35"/>
  <c r="E502" i="35"/>
  <c r="D502" i="35"/>
  <c r="C502" i="35"/>
  <c r="B502" i="35"/>
  <c r="AG501" i="35"/>
  <c r="AF501" i="35"/>
  <c r="AE501" i="35"/>
  <c r="AD501" i="35"/>
  <c r="AC501" i="35"/>
  <c r="AB501" i="35"/>
  <c r="AA501" i="35"/>
  <c r="Z501" i="35"/>
  <c r="Y501" i="35"/>
  <c r="X501" i="35"/>
  <c r="W501" i="35"/>
  <c r="V501" i="35"/>
  <c r="U501" i="35"/>
  <c r="T501" i="35"/>
  <c r="S501" i="35"/>
  <c r="R501" i="35"/>
  <c r="N501" i="35"/>
  <c r="M501" i="35"/>
  <c r="I501" i="35"/>
  <c r="H501" i="35"/>
  <c r="G501" i="35"/>
  <c r="F501" i="35"/>
  <c r="E501" i="35"/>
  <c r="D501" i="35"/>
  <c r="C501" i="35"/>
  <c r="B501" i="35"/>
  <c r="AG500" i="35"/>
  <c r="AF500" i="35"/>
  <c r="AE500" i="35"/>
  <c r="AD500" i="35"/>
  <c r="AC500" i="35"/>
  <c r="AB500" i="35"/>
  <c r="AA500" i="35"/>
  <c r="Z500" i="35"/>
  <c r="Y500" i="35"/>
  <c r="X500" i="35"/>
  <c r="W500" i="35"/>
  <c r="V500" i="35"/>
  <c r="U500" i="35"/>
  <c r="T500" i="35"/>
  <c r="S500" i="35"/>
  <c r="R500" i="35"/>
  <c r="N500" i="35"/>
  <c r="M500" i="35"/>
  <c r="I500" i="35"/>
  <c r="H500" i="35"/>
  <c r="G500" i="35"/>
  <c r="F500" i="35"/>
  <c r="E500" i="35"/>
  <c r="D500" i="35"/>
  <c r="C500" i="35"/>
  <c r="B500" i="35"/>
  <c r="AG499" i="35"/>
  <c r="AF499" i="35"/>
  <c r="AE499" i="35"/>
  <c r="AD499" i="35"/>
  <c r="AC499" i="35"/>
  <c r="AB499" i="35"/>
  <c r="AA499" i="35"/>
  <c r="Z499" i="35"/>
  <c r="Y499" i="35"/>
  <c r="X499" i="35"/>
  <c r="W499" i="35"/>
  <c r="V499" i="35"/>
  <c r="U499" i="35"/>
  <c r="T499" i="35"/>
  <c r="S499" i="35"/>
  <c r="R499" i="35"/>
  <c r="N499" i="35"/>
  <c r="M499" i="35"/>
  <c r="I499" i="35"/>
  <c r="H499" i="35"/>
  <c r="G499" i="35"/>
  <c r="F499" i="35"/>
  <c r="E499" i="35"/>
  <c r="D499" i="35"/>
  <c r="C499" i="35"/>
  <c r="B499" i="35"/>
  <c r="AG498" i="35"/>
  <c r="AF498" i="35"/>
  <c r="AE498" i="35"/>
  <c r="AD498" i="35"/>
  <c r="AC498" i="35"/>
  <c r="AB498" i="35"/>
  <c r="AA498" i="35"/>
  <c r="Z498" i="35"/>
  <c r="Y498" i="35"/>
  <c r="X498" i="35"/>
  <c r="W498" i="35"/>
  <c r="V498" i="35"/>
  <c r="U498" i="35"/>
  <c r="T498" i="35"/>
  <c r="S498" i="35"/>
  <c r="R498" i="35"/>
  <c r="N498" i="35"/>
  <c r="M498" i="35"/>
  <c r="I498" i="35"/>
  <c r="H498" i="35"/>
  <c r="G498" i="35"/>
  <c r="F498" i="35"/>
  <c r="E498" i="35"/>
  <c r="D498" i="35"/>
  <c r="C498" i="35"/>
  <c r="B498" i="35"/>
  <c r="AG497" i="35"/>
  <c r="AF497" i="35"/>
  <c r="AE497" i="35"/>
  <c r="AD497" i="35"/>
  <c r="AC497" i="35"/>
  <c r="AB497" i="35"/>
  <c r="AA497" i="35"/>
  <c r="Z497" i="35"/>
  <c r="Y497" i="35"/>
  <c r="X497" i="35"/>
  <c r="W497" i="35"/>
  <c r="V497" i="35"/>
  <c r="U497" i="35"/>
  <c r="T497" i="35"/>
  <c r="S497" i="35"/>
  <c r="R497" i="35"/>
  <c r="N497" i="35"/>
  <c r="M497" i="35"/>
  <c r="AF481" i="35"/>
  <c r="AD481" i="35"/>
  <c r="AB481" i="35"/>
  <c r="Z481" i="35"/>
  <c r="X481" i="35"/>
  <c r="V481" i="35"/>
  <c r="T481" i="35"/>
  <c r="R481" i="35"/>
  <c r="H481" i="35"/>
  <c r="F481" i="35"/>
  <c r="D481" i="35"/>
  <c r="B481" i="35"/>
  <c r="AG480" i="35"/>
  <c r="AF480" i="35"/>
  <c r="AE480" i="35"/>
  <c r="AD480" i="35"/>
  <c r="AC480" i="35"/>
  <c r="AB480" i="35"/>
  <c r="AA480" i="35"/>
  <c r="Z480" i="35"/>
  <c r="Y480" i="35"/>
  <c r="X480" i="35"/>
  <c r="W480" i="35"/>
  <c r="V480" i="35"/>
  <c r="U480" i="35"/>
  <c r="T480" i="35"/>
  <c r="S480" i="35"/>
  <c r="R480" i="35"/>
  <c r="M480" i="35"/>
  <c r="H480" i="35"/>
  <c r="F480" i="35"/>
  <c r="D480" i="35"/>
  <c r="B480" i="35"/>
  <c r="AG479" i="35"/>
  <c r="AF479" i="35"/>
  <c r="AE479" i="35"/>
  <c r="AD479" i="35"/>
  <c r="AC479" i="35"/>
  <c r="AB479" i="35"/>
  <c r="AA479" i="35"/>
  <c r="Z479" i="35"/>
  <c r="Y479" i="35"/>
  <c r="X479" i="35"/>
  <c r="W479" i="35"/>
  <c r="V479" i="35"/>
  <c r="U479" i="35"/>
  <c r="T479" i="35"/>
  <c r="S479" i="35"/>
  <c r="R479" i="35"/>
  <c r="M479" i="35"/>
  <c r="H479" i="35"/>
  <c r="F479" i="35"/>
  <c r="D479" i="35"/>
  <c r="B479" i="35"/>
  <c r="AG478" i="35"/>
  <c r="AF478" i="35"/>
  <c r="AE478" i="35"/>
  <c r="AD478" i="35"/>
  <c r="AC478" i="35"/>
  <c r="AB478" i="35"/>
  <c r="AA478" i="35"/>
  <c r="Z478" i="35"/>
  <c r="Y478" i="35"/>
  <c r="X478" i="35"/>
  <c r="W478" i="35"/>
  <c r="V478" i="35"/>
  <c r="U478" i="35"/>
  <c r="T478" i="35"/>
  <c r="S478" i="35"/>
  <c r="R478" i="35"/>
  <c r="M478" i="35"/>
  <c r="I478" i="35"/>
  <c r="H478" i="35"/>
  <c r="G478" i="35"/>
  <c r="F478" i="35"/>
  <c r="E478" i="35"/>
  <c r="D478" i="35"/>
  <c r="C478" i="35"/>
  <c r="B478" i="35"/>
  <c r="AG477" i="35"/>
  <c r="AF477" i="35"/>
  <c r="AE477" i="35"/>
  <c r="AD477" i="35"/>
  <c r="AC477" i="35"/>
  <c r="AB477" i="35"/>
  <c r="AA477" i="35"/>
  <c r="Z477" i="35"/>
  <c r="Y477" i="35"/>
  <c r="X477" i="35"/>
  <c r="W477" i="35"/>
  <c r="V477" i="35"/>
  <c r="U477" i="35"/>
  <c r="T477" i="35"/>
  <c r="S477" i="35"/>
  <c r="R477" i="35"/>
  <c r="N477" i="35"/>
  <c r="M477" i="35"/>
  <c r="I477" i="35"/>
  <c r="H477" i="35"/>
  <c r="G477" i="35"/>
  <c r="F477" i="35"/>
  <c r="E477" i="35"/>
  <c r="D477" i="35"/>
  <c r="C477" i="35"/>
  <c r="B477" i="35"/>
  <c r="AG476" i="35"/>
  <c r="AF476" i="35"/>
  <c r="AE476" i="35"/>
  <c r="AD476" i="35"/>
  <c r="AC476" i="35"/>
  <c r="AB476" i="35"/>
  <c r="AA476" i="35"/>
  <c r="Z476" i="35"/>
  <c r="Y476" i="35"/>
  <c r="X476" i="35"/>
  <c r="W476" i="35"/>
  <c r="V476" i="35"/>
  <c r="U476" i="35"/>
  <c r="T476" i="35"/>
  <c r="S476" i="35"/>
  <c r="R476" i="35"/>
  <c r="N476" i="35"/>
  <c r="M476" i="35"/>
  <c r="I476" i="35"/>
  <c r="H476" i="35"/>
  <c r="G476" i="35"/>
  <c r="F476" i="35"/>
  <c r="E476" i="35"/>
  <c r="D476" i="35"/>
  <c r="C476" i="35"/>
  <c r="B476" i="35"/>
  <c r="AG475" i="35"/>
  <c r="AF475" i="35"/>
  <c r="AE475" i="35"/>
  <c r="AD475" i="35"/>
  <c r="AC475" i="35"/>
  <c r="AB475" i="35"/>
  <c r="AA475" i="35"/>
  <c r="Z475" i="35"/>
  <c r="Y475" i="35"/>
  <c r="X475" i="35"/>
  <c r="W475" i="35"/>
  <c r="V475" i="35"/>
  <c r="U475" i="35"/>
  <c r="T475" i="35"/>
  <c r="S475" i="35"/>
  <c r="R475" i="35"/>
  <c r="N475" i="35"/>
  <c r="M475" i="35"/>
  <c r="I475" i="35"/>
  <c r="H475" i="35"/>
  <c r="G475" i="35"/>
  <c r="F475" i="35"/>
  <c r="E475" i="35"/>
  <c r="D475" i="35"/>
  <c r="C475" i="35"/>
  <c r="B475" i="35"/>
  <c r="AG474" i="35"/>
  <c r="AF474" i="35"/>
  <c r="AE474" i="35"/>
  <c r="AD474" i="35"/>
  <c r="AC474" i="35"/>
  <c r="AB474" i="35"/>
  <c r="AA474" i="35"/>
  <c r="Z474" i="35"/>
  <c r="Y474" i="35"/>
  <c r="X474" i="35"/>
  <c r="W474" i="35"/>
  <c r="V474" i="35"/>
  <c r="U474" i="35"/>
  <c r="T474" i="35"/>
  <c r="S474" i="35"/>
  <c r="R474" i="35"/>
  <c r="N474" i="35"/>
  <c r="M474" i="35"/>
  <c r="I463" i="35"/>
  <c r="H463" i="35"/>
  <c r="G463" i="35"/>
  <c r="F463" i="35"/>
  <c r="E463" i="35"/>
  <c r="D463" i="35"/>
  <c r="C463" i="35"/>
  <c r="B463" i="35"/>
  <c r="N462" i="35"/>
  <c r="M462" i="35"/>
  <c r="I462" i="35"/>
  <c r="H462" i="35"/>
  <c r="G462" i="35"/>
  <c r="F462" i="35"/>
  <c r="E462" i="35"/>
  <c r="D462" i="35"/>
  <c r="C462" i="35"/>
  <c r="B462" i="35"/>
  <c r="N461" i="35"/>
  <c r="M461" i="35"/>
  <c r="I461" i="35"/>
  <c r="H461" i="35"/>
  <c r="G461" i="35"/>
  <c r="F461" i="35"/>
  <c r="E461" i="35"/>
  <c r="D461" i="35"/>
  <c r="C461" i="35"/>
  <c r="B461" i="35"/>
  <c r="N460" i="35"/>
  <c r="M460" i="35"/>
  <c r="I460" i="35"/>
  <c r="H460" i="35"/>
  <c r="G460" i="35"/>
  <c r="F460" i="35"/>
  <c r="E460" i="35"/>
  <c r="D460" i="35"/>
  <c r="C460" i="35"/>
  <c r="B460" i="35"/>
  <c r="N459" i="35"/>
  <c r="M459" i="35"/>
  <c r="I459" i="35"/>
  <c r="H459" i="35"/>
  <c r="G459" i="35"/>
  <c r="F459" i="35"/>
  <c r="E459" i="35"/>
  <c r="D459" i="35"/>
  <c r="C459" i="35"/>
  <c r="B459" i="35"/>
  <c r="AF458" i="35"/>
  <c r="AD458" i="35"/>
  <c r="AB458" i="35"/>
  <c r="Z458" i="35"/>
  <c r="X458" i="35"/>
  <c r="V458" i="35"/>
  <c r="T458" i="35"/>
  <c r="R458" i="35"/>
  <c r="N458" i="35"/>
  <c r="M458" i="35"/>
  <c r="I458" i="35"/>
  <c r="H458" i="35"/>
  <c r="G458" i="35"/>
  <c r="F458" i="35"/>
  <c r="E458" i="35"/>
  <c r="D458" i="35"/>
  <c r="C458" i="35"/>
  <c r="B458" i="35"/>
  <c r="AF457" i="35"/>
  <c r="AD457" i="35"/>
  <c r="AB457" i="35"/>
  <c r="Z457" i="35"/>
  <c r="X457" i="35"/>
  <c r="V457" i="35"/>
  <c r="T457" i="35"/>
  <c r="R457" i="35"/>
  <c r="N457" i="35"/>
  <c r="M457" i="35"/>
  <c r="I457" i="35"/>
  <c r="H457" i="35"/>
  <c r="G457" i="35"/>
  <c r="F457" i="35"/>
  <c r="E457" i="35"/>
  <c r="D457" i="35"/>
  <c r="C457" i="35"/>
  <c r="B457" i="35"/>
  <c r="AF456" i="35"/>
  <c r="AD456" i="35"/>
  <c r="AB456" i="35"/>
  <c r="Z456" i="35"/>
  <c r="X456" i="35"/>
  <c r="V456" i="35"/>
  <c r="T456" i="35"/>
  <c r="R456" i="35"/>
  <c r="N456" i="35"/>
  <c r="M456" i="35"/>
  <c r="I456" i="35"/>
  <c r="H456" i="35"/>
  <c r="G456" i="35"/>
  <c r="F456" i="35"/>
  <c r="E456" i="35"/>
  <c r="D456" i="35"/>
  <c r="C456" i="35"/>
  <c r="B456" i="35"/>
  <c r="AF455" i="35"/>
  <c r="AD455" i="35"/>
  <c r="AB455" i="35"/>
  <c r="Z455" i="35"/>
  <c r="X455" i="35"/>
  <c r="V455" i="35"/>
  <c r="T455" i="35"/>
  <c r="R455" i="35"/>
  <c r="N455" i="35"/>
  <c r="M455" i="35"/>
  <c r="I455" i="35"/>
  <c r="H455" i="35"/>
  <c r="G455" i="35"/>
  <c r="F455" i="35"/>
  <c r="E455" i="35"/>
  <c r="D455" i="35"/>
  <c r="C455" i="35"/>
  <c r="B455" i="35"/>
  <c r="AG454" i="35"/>
  <c r="AF454" i="35"/>
  <c r="AE454" i="35"/>
  <c r="AD454" i="35"/>
  <c r="AC454" i="35"/>
  <c r="AB454" i="35"/>
  <c r="AA454" i="35"/>
  <c r="Z454" i="35"/>
  <c r="Y454" i="35"/>
  <c r="X454" i="35"/>
  <c r="W454" i="35"/>
  <c r="V454" i="35"/>
  <c r="U454" i="35"/>
  <c r="T454" i="35"/>
  <c r="S454" i="35"/>
  <c r="R454" i="35"/>
  <c r="N454" i="35"/>
  <c r="M454" i="35"/>
  <c r="I454" i="35"/>
  <c r="H454" i="35"/>
  <c r="G454" i="35"/>
  <c r="F454" i="35"/>
  <c r="E454" i="35"/>
  <c r="D454" i="35"/>
  <c r="C454" i="35"/>
  <c r="B454" i="35"/>
  <c r="AG453" i="35"/>
  <c r="AF453" i="35"/>
  <c r="AE453" i="35"/>
  <c r="AD453" i="35"/>
  <c r="AC453" i="35"/>
  <c r="AB453" i="35"/>
  <c r="AA453" i="35"/>
  <c r="Z453" i="35"/>
  <c r="Y453" i="35"/>
  <c r="X453" i="35"/>
  <c r="W453" i="35"/>
  <c r="V453" i="35"/>
  <c r="U453" i="35"/>
  <c r="T453" i="35"/>
  <c r="S453" i="35"/>
  <c r="R453" i="35"/>
  <c r="N453" i="35"/>
  <c r="M453" i="35"/>
  <c r="I453" i="35"/>
  <c r="H453" i="35"/>
  <c r="G453" i="35"/>
  <c r="F453" i="35"/>
  <c r="E453" i="35"/>
  <c r="D453" i="35"/>
  <c r="C453" i="35"/>
  <c r="B453" i="35"/>
  <c r="AG452" i="35"/>
  <c r="AF452" i="35"/>
  <c r="AE452" i="35"/>
  <c r="AD452" i="35"/>
  <c r="AC452" i="35"/>
  <c r="AB452" i="35"/>
  <c r="AA452" i="35"/>
  <c r="Z452" i="35"/>
  <c r="Y452" i="35"/>
  <c r="X452" i="35"/>
  <c r="W452" i="35"/>
  <c r="V452" i="35"/>
  <c r="U452" i="35"/>
  <c r="T452" i="35"/>
  <c r="S452" i="35"/>
  <c r="R452" i="35"/>
  <c r="N452" i="35"/>
  <c r="M452" i="35"/>
  <c r="I452" i="35"/>
  <c r="H452" i="35"/>
  <c r="G452" i="35"/>
  <c r="F452" i="35"/>
  <c r="E452" i="35"/>
  <c r="D452" i="35"/>
  <c r="C452" i="35"/>
  <c r="B452" i="35"/>
  <c r="AG451" i="35"/>
  <c r="AF451" i="35"/>
  <c r="AE451" i="35"/>
  <c r="AD451" i="35"/>
  <c r="AC451" i="35"/>
  <c r="AB451" i="35"/>
  <c r="AA451" i="35"/>
  <c r="Z451" i="35"/>
  <c r="Y451" i="35"/>
  <c r="X451" i="35"/>
  <c r="W451" i="35"/>
  <c r="V451" i="35"/>
  <c r="U451" i="35"/>
  <c r="T451" i="35"/>
  <c r="S451" i="35"/>
  <c r="R451" i="35"/>
  <c r="N451" i="35"/>
  <c r="M451" i="35"/>
  <c r="I440" i="35"/>
  <c r="H440" i="35"/>
  <c r="G440" i="35"/>
  <c r="F440" i="35"/>
  <c r="E440" i="35"/>
  <c r="D440" i="35"/>
  <c r="C440" i="35"/>
  <c r="B440" i="35"/>
  <c r="AG439" i="35"/>
  <c r="AF439" i="35"/>
  <c r="AE439" i="35"/>
  <c r="AD439" i="35"/>
  <c r="AC439" i="35"/>
  <c r="AB439" i="35"/>
  <c r="AA439" i="35"/>
  <c r="Z439" i="35"/>
  <c r="Y439" i="35"/>
  <c r="X439" i="35"/>
  <c r="W439" i="35"/>
  <c r="V439" i="35"/>
  <c r="U439" i="35"/>
  <c r="T439" i="35"/>
  <c r="S439" i="35"/>
  <c r="R439" i="35"/>
  <c r="N439" i="35"/>
  <c r="M439" i="35"/>
  <c r="I439" i="35"/>
  <c r="H439" i="35"/>
  <c r="G439" i="35"/>
  <c r="F439" i="35"/>
  <c r="E439" i="35"/>
  <c r="D439" i="35"/>
  <c r="C439" i="35"/>
  <c r="B439" i="35"/>
  <c r="AG438" i="35"/>
  <c r="AF438" i="35"/>
  <c r="AE438" i="35"/>
  <c r="AD438" i="35"/>
  <c r="AC438" i="35"/>
  <c r="AB438" i="35"/>
  <c r="AA438" i="35"/>
  <c r="Z438" i="35"/>
  <c r="Y438" i="35"/>
  <c r="X438" i="35"/>
  <c r="W438" i="35"/>
  <c r="V438" i="35"/>
  <c r="U438" i="35"/>
  <c r="T438" i="35"/>
  <c r="S438" i="35"/>
  <c r="R438" i="35"/>
  <c r="N438" i="35"/>
  <c r="M438" i="35"/>
  <c r="I438" i="35"/>
  <c r="H438" i="35"/>
  <c r="G438" i="35"/>
  <c r="F438" i="35"/>
  <c r="E438" i="35"/>
  <c r="D438" i="35"/>
  <c r="C438" i="35"/>
  <c r="B438" i="35"/>
  <c r="AG437" i="35"/>
  <c r="AF437" i="35"/>
  <c r="AE437" i="35"/>
  <c r="AD437" i="35"/>
  <c r="AC437" i="35"/>
  <c r="AB437" i="35"/>
  <c r="AA437" i="35"/>
  <c r="Z437" i="35"/>
  <c r="Y437" i="35"/>
  <c r="X437" i="35"/>
  <c r="W437" i="35"/>
  <c r="V437" i="35"/>
  <c r="U437" i="35"/>
  <c r="T437" i="35"/>
  <c r="S437" i="35"/>
  <c r="R437" i="35"/>
  <c r="N437" i="35"/>
  <c r="M437" i="35"/>
  <c r="I437" i="35"/>
  <c r="H437" i="35"/>
  <c r="G437" i="35"/>
  <c r="F437" i="35"/>
  <c r="E437" i="35"/>
  <c r="D437" i="35"/>
  <c r="C437" i="35"/>
  <c r="B437" i="35"/>
  <c r="AG436" i="35"/>
  <c r="AF436" i="35"/>
  <c r="AE436" i="35"/>
  <c r="AD436" i="35"/>
  <c r="AC436" i="35"/>
  <c r="AB436" i="35"/>
  <c r="AA436" i="35"/>
  <c r="Z436" i="35"/>
  <c r="Y436" i="35"/>
  <c r="X436" i="35"/>
  <c r="W436" i="35"/>
  <c r="V436" i="35"/>
  <c r="U436" i="35"/>
  <c r="T436" i="35"/>
  <c r="S436" i="35"/>
  <c r="R436" i="35"/>
  <c r="N436" i="35"/>
  <c r="M436" i="35"/>
  <c r="I436" i="35"/>
  <c r="H436" i="35"/>
  <c r="G436" i="35"/>
  <c r="F436" i="35"/>
  <c r="E436" i="35"/>
  <c r="D436" i="35"/>
  <c r="C436" i="35"/>
  <c r="B436" i="35"/>
  <c r="AG435" i="35"/>
  <c r="AF435" i="35"/>
  <c r="AE435" i="35"/>
  <c r="AD435" i="35"/>
  <c r="AC435" i="35"/>
  <c r="AB435" i="35"/>
  <c r="AA435" i="35"/>
  <c r="Z435" i="35"/>
  <c r="Y435" i="35"/>
  <c r="X435" i="35"/>
  <c r="W435" i="35"/>
  <c r="V435" i="35"/>
  <c r="U435" i="35"/>
  <c r="T435" i="35"/>
  <c r="S435" i="35"/>
  <c r="R435" i="35"/>
  <c r="N435" i="35"/>
  <c r="M435" i="35"/>
  <c r="I435" i="35"/>
  <c r="H435" i="35"/>
  <c r="G435" i="35"/>
  <c r="F435" i="35"/>
  <c r="E435" i="35"/>
  <c r="D435" i="35"/>
  <c r="C435" i="35"/>
  <c r="B435" i="35"/>
  <c r="AG434" i="35"/>
  <c r="AF434" i="35"/>
  <c r="AE434" i="35"/>
  <c r="AD434" i="35"/>
  <c r="AC434" i="35"/>
  <c r="AB434" i="35"/>
  <c r="AA434" i="35"/>
  <c r="Z434" i="35"/>
  <c r="Y434" i="35"/>
  <c r="X434" i="35"/>
  <c r="W434" i="35"/>
  <c r="V434" i="35"/>
  <c r="U434" i="35"/>
  <c r="T434" i="35"/>
  <c r="S434" i="35"/>
  <c r="R434" i="35"/>
  <c r="N434" i="35"/>
  <c r="M434" i="35"/>
  <c r="I434" i="35"/>
  <c r="H434" i="35"/>
  <c r="G434" i="35"/>
  <c r="F434" i="35"/>
  <c r="E434" i="35"/>
  <c r="D434" i="35"/>
  <c r="C434" i="35"/>
  <c r="B434" i="35"/>
  <c r="AG433" i="35"/>
  <c r="AF433" i="35"/>
  <c r="AE433" i="35"/>
  <c r="AD433" i="35"/>
  <c r="AC433" i="35"/>
  <c r="AB433" i="35"/>
  <c r="AA433" i="35"/>
  <c r="Z433" i="35"/>
  <c r="Y433" i="35"/>
  <c r="X433" i="35"/>
  <c r="W433" i="35"/>
  <c r="V433" i="35"/>
  <c r="U433" i="35"/>
  <c r="T433" i="35"/>
  <c r="S433" i="35"/>
  <c r="R433" i="35"/>
  <c r="N433" i="35"/>
  <c r="M433" i="35"/>
  <c r="I433" i="35"/>
  <c r="H433" i="35"/>
  <c r="G433" i="35"/>
  <c r="F433" i="35"/>
  <c r="E433" i="35"/>
  <c r="D433" i="35"/>
  <c r="C433" i="35"/>
  <c r="B433" i="35"/>
  <c r="AG432" i="35"/>
  <c r="AF432" i="35"/>
  <c r="AE432" i="35"/>
  <c r="AD432" i="35"/>
  <c r="AC432" i="35"/>
  <c r="AB432" i="35"/>
  <c r="AA432" i="35"/>
  <c r="Z432" i="35"/>
  <c r="Y432" i="35"/>
  <c r="X432" i="35"/>
  <c r="W432" i="35"/>
  <c r="V432" i="35"/>
  <c r="U432" i="35"/>
  <c r="T432" i="35"/>
  <c r="S432" i="35"/>
  <c r="R432" i="35"/>
  <c r="N432" i="35"/>
  <c r="M432" i="35"/>
  <c r="I432" i="35"/>
  <c r="H432" i="35"/>
  <c r="G432" i="35"/>
  <c r="F432" i="35"/>
  <c r="E432" i="35"/>
  <c r="D432" i="35"/>
  <c r="C432" i="35"/>
  <c r="B432" i="35"/>
  <c r="AG431" i="35"/>
  <c r="AF431" i="35"/>
  <c r="AE431" i="35"/>
  <c r="AD431" i="35"/>
  <c r="AC431" i="35"/>
  <c r="AB431" i="35"/>
  <c r="AA431" i="35"/>
  <c r="Z431" i="35"/>
  <c r="Y431" i="35"/>
  <c r="X431" i="35"/>
  <c r="W431" i="35"/>
  <c r="V431" i="35"/>
  <c r="U431" i="35"/>
  <c r="T431" i="35"/>
  <c r="S431" i="35"/>
  <c r="R431" i="35"/>
  <c r="N431" i="35"/>
  <c r="M431" i="35"/>
  <c r="I431" i="35"/>
  <c r="H431" i="35"/>
  <c r="G431" i="35"/>
  <c r="F431" i="35"/>
  <c r="E431" i="35"/>
  <c r="D431" i="35"/>
  <c r="C431" i="35"/>
  <c r="B431" i="35"/>
  <c r="AG430" i="35"/>
  <c r="AF430" i="35"/>
  <c r="AE430" i="35"/>
  <c r="AD430" i="35"/>
  <c r="AC430" i="35"/>
  <c r="AB430" i="35"/>
  <c r="AA430" i="35"/>
  <c r="Z430" i="35"/>
  <c r="Y430" i="35"/>
  <c r="X430" i="35"/>
  <c r="W430" i="35"/>
  <c r="V430" i="35"/>
  <c r="U430" i="35"/>
  <c r="T430" i="35"/>
  <c r="S430" i="35"/>
  <c r="R430" i="35"/>
  <c r="N430" i="35"/>
  <c r="M430" i="35"/>
  <c r="I430" i="35"/>
  <c r="H430" i="35"/>
  <c r="G430" i="35"/>
  <c r="F430" i="35"/>
  <c r="E430" i="35"/>
  <c r="D430" i="35"/>
  <c r="C430" i="35"/>
  <c r="B430" i="35"/>
  <c r="AG429" i="35"/>
  <c r="AF429" i="35"/>
  <c r="AE429" i="35"/>
  <c r="AD429" i="35"/>
  <c r="AC429" i="35"/>
  <c r="AB429" i="35"/>
  <c r="AA429" i="35"/>
  <c r="Z429" i="35"/>
  <c r="Y429" i="35"/>
  <c r="X429" i="35"/>
  <c r="W429" i="35"/>
  <c r="V429" i="35"/>
  <c r="U429" i="35"/>
  <c r="T429" i="35"/>
  <c r="S429" i="35"/>
  <c r="R429" i="35"/>
  <c r="N429" i="35"/>
  <c r="M429" i="35"/>
  <c r="I429" i="35"/>
  <c r="H429" i="35"/>
  <c r="G429" i="35"/>
  <c r="F429" i="35"/>
  <c r="E429" i="35"/>
  <c r="D429" i="35"/>
  <c r="C429" i="35"/>
  <c r="B429" i="35"/>
  <c r="AG428" i="35"/>
  <c r="AF428" i="35"/>
  <c r="AE428" i="35"/>
  <c r="AD428" i="35"/>
  <c r="AC428" i="35"/>
  <c r="AB428" i="35"/>
  <c r="AA428" i="35"/>
  <c r="Z428" i="35"/>
  <c r="Y428" i="35"/>
  <c r="X428" i="35"/>
  <c r="W428" i="35"/>
  <c r="V428" i="35"/>
  <c r="U428" i="35"/>
  <c r="T428" i="35"/>
  <c r="S428" i="35"/>
  <c r="R428" i="35"/>
  <c r="N428" i="35"/>
  <c r="M428" i="35"/>
  <c r="I417" i="35"/>
  <c r="H417" i="35"/>
  <c r="G417" i="35"/>
  <c r="F417" i="35"/>
  <c r="E417" i="35"/>
  <c r="D417" i="35"/>
  <c r="C417" i="35"/>
  <c r="B417" i="35"/>
  <c r="I416" i="35"/>
  <c r="H416" i="35"/>
  <c r="G416" i="35"/>
  <c r="F416" i="35"/>
  <c r="E416" i="35"/>
  <c r="D416" i="35"/>
  <c r="C416" i="35"/>
  <c r="B416" i="35"/>
  <c r="I415" i="35"/>
  <c r="H415" i="35"/>
  <c r="G415" i="35"/>
  <c r="F415" i="35"/>
  <c r="E415" i="35"/>
  <c r="D415" i="35"/>
  <c r="C415" i="35"/>
  <c r="B415" i="35"/>
  <c r="I414" i="35"/>
  <c r="H414" i="35"/>
  <c r="G414" i="35"/>
  <c r="F414" i="35"/>
  <c r="E414" i="35"/>
  <c r="D414" i="35"/>
  <c r="C414" i="35"/>
  <c r="B414" i="35"/>
  <c r="I413" i="35"/>
  <c r="H413" i="35"/>
  <c r="G413" i="35"/>
  <c r="F413" i="35"/>
  <c r="E413" i="35"/>
  <c r="D413" i="35"/>
  <c r="C413" i="35"/>
  <c r="B413" i="35"/>
  <c r="I412" i="35"/>
  <c r="H412" i="35"/>
  <c r="G412" i="35"/>
  <c r="F412" i="35"/>
  <c r="E412" i="35"/>
  <c r="D412" i="35"/>
  <c r="C412" i="35"/>
  <c r="B412" i="35"/>
  <c r="I411" i="35"/>
  <c r="H411" i="35"/>
  <c r="G411" i="35"/>
  <c r="F411" i="35"/>
  <c r="E411" i="35"/>
  <c r="D411" i="35"/>
  <c r="C411" i="35"/>
  <c r="B411" i="35"/>
  <c r="I410" i="35"/>
  <c r="H410" i="35"/>
  <c r="G410" i="35"/>
  <c r="F410" i="35"/>
  <c r="E410" i="35"/>
  <c r="D410" i="35"/>
  <c r="C410" i="35"/>
  <c r="B410" i="35"/>
  <c r="I381" i="35"/>
  <c r="H381" i="35"/>
  <c r="G381" i="35"/>
  <c r="F381" i="35"/>
  <c r="E381" i="35"/>
  <c r="D381" i="35"/>
  <c r="C381" i="35"/>
  <c r="B381" i="35"/>
  <c r="I380" i="35"/>
  <c r="H380" i="35"/>
  <c r="G380" i="35"/>
  <c r="F380" i="35"/>
  <c r="E380" i="35"/>
  <c r="D380" i="35"/>
  <c r="C380" i="35"/>
  <c r="B380" i="35"/>
  <c r="I379" i="35"/>
  <c r="H379" i="35"/>
  <c r="G379" i="35"/>
  <c r="F379" i="35"/>
  <c r="E379" i="35"/>
  <c r="D379" i="35"/>
  <c r="C379" i="35"/>
  <c r="B379" i="35"/>
  <c r="I378" i="35"/>
  <c r="H378" i="35"/>
  <c r="G378" i="35"/>
  <c r="F378" i="35"/>
  <c r="E378" i="35"/>
  <c r="D378" i="35"/>
  <c r="C378" i="35"/>
  <c r="B378" i="35"/>
  <c r="I377" i="35"/>
  <c r="H377" i="35"/>
  <c r="G377" i="35"/>
  <c r="F377" i="35"/>
  <c r="E377" i="35"/>
  <c r="D377" i="35"/>
  <c r="C377" i="35"/>
  <c r="B377" i="35"/>
  <c r="I376" i="35"/>
  <c r="H376" i="35"/>
  <c r="G376" i="35"/>
  <c r="F376" i="35"/>
  <c r="E376" i="35"/>
  <c r="D376" i="35"/>
  <c r="C376" i="35"/>
  <c r="B376" i="35"/>
  <c r="U375" i="35"/>
  <c r="T375" i="35"/>
  <c r="S375" i="35"/>
  <c r="R375" i="35"/>
  <c r="Q375" i="35"/>
  <c r="P375" i="35"/>
  <c r="O375" i="35"/>
  <c r="N375" i="35"/>
  <c r="I375" i="35"/>
  <c r="H375" i="35"/>
  <c r="G375" i="35"/>
  <c r="F375" i="35"/>
  <c r="E375" i="35"/>
  <c r="D375" i="35"/>
  <c r="C375" i="35"/>
  <c r="B375" i="35"/>
  <c r="U374" i="35"/>
  <c r="T374" i="35"/>
  <c r="S374" i="35"/>
  <c r="R374" i="35"/>
  <c r="Q374" i="35"/>
  <c r="P374" i="35"/>
  <c r="O374" i="35"/>
  <c r="N374" i="35"/>
  <c r="I374" i="35"/>
  <c r="H374" i="35"/>
  <c r="G374" i="35"/>
  <c r="F374" i="35"/>
  <c r="E374" i="35"/>
  <c r="D374" i="35"/>
  <c r="C374" i="35"/>
  <c r="B374" i="35"/>
  <c r="I369" i="35"/>
  <c r="H369" i="35"/>
  <c r="G369" i="35"/>
  <c r="F369" i="35"/>
  <c r="E369" i="35"/>
  <c r="D369" i="35"/>
  <c r="C369" i="35"/>
  <c r="B369" i="35"/>
  <c r="I368" i="35"/>
  <c r="H368" i="35"/>
  <c r="G368" i="35"/>
  <c r="F368" i="35"/>
  <c r="E368" i="35"/>
  <c r="D368" i="35"/>
  <c r="C368" i="35"/>
  <c r="B368" i="35"/>
  <c r="I367" i="35"/>
  <c r="H367" i="35"/>
  <c r="G367" i="35"/>
  <c r="F367" i="35"/>
  <c r="E367" i="35"/>
  <c r="D367" i="35"/>
  <c r="C367" i="35"/>
  <c r="B367" i="35"/>
  <c r="I366" i="35"/>
  <c r="H366" i="35"/>
  <c r="G366" i="35"/>
  <c r="F366" i="35"/>
  <c r="E366" i="35"/>
  <c r="D366" i="35"/>
  <c r="C366" i="35"/>
  <c r="B366" i="35"/>
  <c r="I365" i="35"/>
  <c r="H365" i="35"/>
  <c r="G365" i="35"/>
  <c r="F365" i="35"/>
  <c r="E365" i="35"/>
  <c r="D365" i="35"/>
  <c r="C365" i="35"/>
  <c r="B365" i="35"/>
  <c r="I364" i="35"/>
  <c r="H364" i="35"/>
  <c r="G364" i="35"/>
  <c r="F364" i="35"/>
  <c r="E364" i="35"/>
  <c r="D364" i="35"/>
  <c r="C364" i="35"/>
  <c r="B364" i="35"/>
  <c r="U363" i="35"/>
  <c r="T363" i="35"/>
  <c r="S363" i="35"/>
  <c r="R363" i="35"/>
  <c r="Q363" i="35"/>
  <c r="P363" i="35"/>
  <c r="O363" i="35"/>
  <c r="N363" i="35"/>
  <c r="I363" i="35"/>
  <c r="H363" i="35"/>
  <c r="G363" i="35"/>
  <c r="F363" i="35"/>
  <c r="E363" i="35"/>
  <c r="D363" i="35"/>
  <c r="C363" i="35"/>
  <c r="B363" i="35"/>
  <c r="U362" i="35"/>
  <c r="T362" i="35"/>
  <c r="S362" i="35"/>
  <c r="R362" i="35"/>
  <c r="Q362" i="35"/>
  <c r="P362" i="35"/>
  <c r="O362" i="35"/>
  <c r="N362" i="35"/>
  <c r="I362" i="35"/>
  <c r="H362" i="35"/>
  <c r="G362" i="35"/>
  <c r="F362" i="35"/>
  <c r="E362" i="35"/>
  <c r="D362" i="35"/>
  <c r="C362" i="35"/>
  <c r="B362" i="35"/>
  <c r="I357" i="35"/>
  <c r="H357" i="35"/>
  <c r="G357" i="35"/>
  <c r="F357" i="35"/>
  <c r="E357" i="35"/>
  <c r="D357" i="35"/>
  <c r="C357" i="35"/>
  <c r="B357" i="35"/>
  <c r="I356" i="35"/>
  <c r="H356" i="35"/>
  <c r="G356" i="35"/>
  <c r="F356" i="35"/>
  <c r="E356" i="35"/>
  <c r="D356" i="35"/>
  <c r="C356" i="35"/>
  <c r="B356" i="35"/>
  <c r="I355" i="35"/>
  <c r="H355" i="35"/>
  <c r="G355" i="35"/>
  <c r="F355" i="35"/>
  <c r="E355" i="35"/>
  <c r="D355" i="35"/>
  <c r="C355" i="35"/>
  <c r="B355" i="35"/>
  <c r="I354" i="35"/>
  <c r="H354" i="35"/>
  <c r="G354" i="35"/>
  <c r="F354" i="35"/>
  <c r="E354" i="35"/>
  <c r="D354" i="35"/>
  <c r="C354" i="35"/>
  <c r="B354" i="35"/>
  <c r="I353" i="35"/>
  <c r="H353" i="35"/>
  <c r="G353" i="35"/>
  <c r="F353" i="35"/>
  <c r="E353" i="35"/>
  <c r="D353" i="35"/>
  <c r="C353" i="35"/>
  <c r="B353" i="35"/>
  <c r="I352" i="35"/>
  <c r="H352" i="35"/>
  <c r="G352" i="35"/>
  <c r="F352" i="35"/>
  <c r="E352" i="35"/>
  <c r="D352" i="35"/>
  <c r="C352" i="35"/>
  <c r="B352" i="35"/>
  <c r="U351" i="35"/>
  <c r="T351" i="35"/>
  <c r="S351" i="35"/>
  <c r="R351" i="35"/>
  <c r="Q351" i="35"/>
  <c r="P351" i="35"/>
  <c r="O351" i="35"/>
  <c r="N351" i="35"/>
  <c r="I351" i="35"/>
  <c r="H351" i="35"/>
  <c r="G351" i="35"/>
  <c r="F351" i="35"/>
  <c r="E351" i="35"/>
  <c r="D351" i="35"/>
  <c r="C351" i="35"/>
  <c r="B351" i="35"/>
  <c r="U350" i="35"/>
  <c r="T350" i="35"/>
  <c r="S350" i="35"/>
  <c r="R350" i="35"/>
  <c r="Q350" i="35"/>
  <c r="P350" i="35"/>
  <c r="O350" i="35"/>
  <c r="N350" i="35"/>
  <c r="I350" i="35"/>
  <c r="H350" i="35"/>
  <c r="G350" i="35"/>
  <c r="F350" i="35"/>
  <c r="E350" i="35"/>
  <c r="D350" i="35"/>
  <c r="C350" i="35"/>
  <c r="B350" i="35"/>
  <c r="I345" i="35"/>
  <c r="H345" i="35"/>
  <c r="G345" i="35"/>
  <c r="F345" i="35"/>
  <c r="E345" i="35"/>
  <c r="D345" i="35"/>
  <c r="C345" i="35"/>
  <c r="B345" i="35"/>
  <c r="I344" i="35"/>
  <c r="H344" i="35"/>
  <c r="G344" i="35"/>
  <c r="F344" i="35"/>
  <c r="E344" i="35"/>
  <c r="D344" i="35"/>
  <c r="C344" i="35"/>
  <c r="B344" i="35"/>
  <c r="I343" i="35"/>
  <c r="H343" i="35"/>
  <c r="G343" i="35"/>
  <c r="F343" i="35"/>
  <c r="E343" i="35"/>
  <c r="D343" i="35"/>
  <c r="C343" i="35"/>
  <c r="B343" i="35"/>
  <c r="I342" i="35"/>
  <c r="H342" i="35"/>
  <c r="G342" i="35"/>
  <c r="F342" i="35"/>
  <c r="E342" i="35"/>
  <c r="D342" i="35"/>
  <c r="C342" i="35"/>
  <c r="B342" i="35"/>
  <c r="I341" i="35"/>
  <c r="H341" i="35"/>
  <c r="G341" i="35"/>
  <c r="F341" i="35"/>
  <c r="E341" i="35"/>
  <c r="D341" i="35"/>
  <c r="C341" i="35"/>
  <c r="B341" i="35"/>
  <c r="I340" i="35"/>
  <c r="H340" i="35"/>
  <c r="G340" i="35"/>
  <c r="F340" i="35"/>
  <c r="E340" i="35"/>
  <c r="D340" i="35"/>
  <c r="C340" i="35"/>
  <c r="B340" i="35"/>
  <c r="U339" i="35"/>
  <c r="T339" i="35"/>
  <c r="S339" i="35"/>
  <c r="R339" i="35"/>
  <c r="Q339" i="35"/>
  <c r="P339" i="35"/>
  <c r="O339" i="35"/>
  <c r="N339" i="35"/>
  <c r="I339" i="35"/>
  <c r="H339" i="35"/>
  <c r="G339" i="35"/>
  <c r="F339" i="35"/>
  <c r="E339" i="35"/>
  <c r="D339" i="35"/>
  <c r="C339" i="35"/>
  <c r="B339" i="35"/>
  <c r="U338" i="35"/>
  <c r="T338" i="35"/>
  <c r="S338" i="35"/>
  <c r="R338" i="35"/>
  <c r="Q338" i="35"/>
  <c r="P338" i="35"/>
  <c r="O338" i="35"/>
  <c r="N338" i="35"/>
  <c r="I338" i="35"/>
  <c r="H338" i="35"/>
  <c r="G338" i="35"/>
  <c r="F338" i="35"/>
  <c r="E338" i="35"/>
  <c r="D338" i="35"/>
  <c r="C338" i="35"/>
  <c r="B338" i="35"/>
  <c r="I333" i="35"/>
  <c r="H333" i="35"/>
  <c r="G333" i="35"/>
  <c r="F333" i="35"/>
  <c r="E333" i="35"/>
  <c r="D333" i="35"/>
  <c r="C333" i="35"/>
  <c r="B333" i="35"/>
  <c r="I332" i="35"/>
  <c r="H332" i="35"/>
  <c r="G332" i="35"/>
  <c r="F332" i="35"/>
  <c r="E332" i="35"/>
  <c r="D332" i="35"/>
  <c r="C332" i="35"/>
  <c r="B332" i="35"/>
  <c r="I331" i="35"/>
  <c r="H331" i="35"/>
  <c r="G331" i="35"/>
  <c r="F331" i="35"/>
  <c r="E331" i="35"/>
  <c r="D331" i="35"/>
  <c r="C331" i="35"/>
  <c r="B331" i="35"/>
  <c r="I330" i="35"/>
  <c r="H330" i="35"/>
  <c r="G330" i="35"/>
  <c r="F330" i="35"/>
  <c r="E330" i="35"/>
  <c r="D330" i="35"/>
  <c r="C330" i="35"/>
  <c r="B330" i="35"/>
  <c r="I329" i="35"/>
  <c r="H329" i="35"/>
  <c r="G329" i="35"/>
  <c r="F329" i="35"/>
  <c r="E329" i="35"/>
  <c r="D329" i="35"/>
  <c r="C329" i="35"/>
  <c r="B329" i="35"/>
  <c r="I328" i="35"/>
  <c r="H328" i="35"/>
  <c r="G328" i="35"/>
  <c r="F328" i="35"/>
  <c r="E328" i="35"/>
  <c r="D328" i="35"/>
  <c r="C328" i="35"/>
  <c r="B328" i="35"/>
  <c r="U327" i="35"/>
  <c r="T327" i="35"/>
  <c r="S327" i="35"/>
  <c r="R327" i="35"/>
  <c r="Q327" i="35"/>
  <c r="P327" i="35"/>
  <c r="O327" i="35"/>
  <c r="N327" i="35"/>
  <c r="I327" i="35"/>
  <c r="H327" i="35"/>
  <c r="G327" i="35"/>
  <c r="F327" i="35"/>
  <c r="E327" i="35"/>
  <c r="D327" i="35"/>
  <c r="C327" i="35"/>
  <c r="B327" i="35"/>
  <c r="U326" i="35"/>
  <c r="T326" i="35"/>
  <c r="S326" i="35"/>
  <c r="R326" i="35"/>
  <c r="Q326" i="35"/>
  <c r="P326" i="35"/>
  <c r="O326" i="35"/>
  <c r="N326" i="35"/>
  <c r="I326" i="35"/>
  <c r="H326" i="35"/>
  <c r="G326" i="35"/>
  <c r="F326" i="35"/>
  <c r="E326" i="35"/>
  <c r="D326" i="35"/>
  <c r="C326" i="35"/>
  <c r="B326" i="35"/>
  <c r="I321" i="35"/>
  <c r="H321" i="35"/>
  <c r="G321" i="35"/>
  <c r="F321" i="35"/>
  <c r="E321" i="35"/>
  <c r="D321" i="35"/>
  <c r="C321" i="35"/>
  <c r="B321" i="35"/>
  <c r="I320" i="35"/>
  <c r="H320" i="35"/>
  <c r="G320" i="35"/>
  <c r="F320" i="35"/>
  <c r="E320" i="35"/>
  <c r="D320" i="35"/>
  <c r="C320" i="35"/>
  <c r="B320" i="35"/>
  <c r="I319" i="35"/>
  <c r="H319" i="35"/>
  <c r="G319" i="35"/>
  <c r="F319" i="35"/>
  <c r="E319" i="35"/>
  <c r="D319" i="35"/>
  <c r="C319" i="35"/>
  <c r="B319" i="35"/>
  <c r="I318" i="35"/>
  <c r="H318" i="35"/>
  <c r="G318" i="35"/>
  <c r="F318" i="35"/>
  <c r="E318" i="35"/>
  <c r="D318" i="35"/>
  <c r="C318" i="35"/>
  <c r="B318" i="35"/>
  <c r="I317" i="35"/>
  <c r="H317" i="35"/>
  <c r="G317" i="35"/>
  <c r="F317" i="35"/>
  <c r="E317" i="35"/>
  <c r="D317" i="35"/>
  <c r="C317" i="35"/>
  <c r="B317" i="35"/>
  <c r="I316" i="35"/>
  <c r="H316" i="35"/>
  <c r="G316" i="35"/>
  <c r="F316" i="35"/>
  <c r="E316" i="35"/>
  <c r="D316" i="35"/>
  <c r="C316" i="35"/>
  <c r="B316" i="35"/>
  <c r="U315" i="35"/>
  <c r="T315" i="35"/>
  <c r="S315" i="35"/>
  <c r="R315" i="35"/>
  <c r="Q315" i="35"/>
  <c r="P315" i="35"/>
  <c r="O315" i="35"/>
  <c r="N315" i="35"/>
  <c r="I315" i="35"/>
  <c r="H315" i="35"/>
  <c r="G315" i="35"/>
  <c r="F315" i="35"/>
  <c r="E315" i="35"/>
  <c r="D315" i="35"/>
  <c r="C315" i="35"/>
  <c r="B315" i="35"/>
  <c r="U314" i="35"/>
  <c r="T314" i="35"/>
  <c r="S314" i="35"/>
  <c r="R314" i="35"/>
  <c r="Q314" i="35"/>
  <c r="P314" i="35"/>
  <c r="O314" i="35"/>
  <c r="N314" i="35"/>
  <c r="I314" i="35"/>
  <c r="H314" i="35"/>
  <c r="G314" i="35"/>
  <c r="F314" i="35"/>
  <c r="E314" i="35"/>
  <c r="D314" i="35"/>
  <c r="C314" i="35"/>
  <c r="B314" i="35"/>
  <c r="I309" i="35"/>
  <c r="H309" i="35"/>
  <c r="G309" i="35"/>
  <c r="F309" i="35"/>
  <c r="E309" i="35"/>
  <c r="D309" i="35"/>
  <c r="C309" i="35"/>
  <c r="B309" i="35"/>
  <c r="I308" i="35"/>
  <c r="H308" i="35"/>
  <c r="G308" i="35"/>
  <c r="F308" i="35"/>
  <c r="E308" i="35"/>
  <c r="D308" i="35"/>
  <c r="C308" i="35"/>
  <c r="B308" i="35"/>
  <c r="I307" i="35"/>
  <c r="H307" i="35"/>
  <c r="G307" i="35"/>
  <c r="F307" i="35"/>
  <c r="E307" i="35"/>
  <c r="D307" i="35"/>
  <c r="C307" i="35"/>
  <c r="B307" i="35"/>
  <c r="I306" i="35"/>
  <c r="H306" i="35"/>
  <c r="G306" i="35"/>
  <c r="F306" i="35"/>
  <c r="E306" i="35"/>
  <c r="D306" i="35"/>
  <c r="C306" i="35"/>
  <c r="B306" i="35"/>
  <c r="I305" i="35"/>
  <c r="H305" i="35"/>
  <c r="G305" i="35"/>
  <c r="F305" i="35"/>
  <c r="E305" i="35"/>
  <c r="D305" i="35"/>
  <c r="C305" i="35"/>
  <c r="B305" i="35"/>
  <c r="I304" i="35"/>
  <c r="H304" i="35"/>
  <c r="G304" i="35"/>
  <c r="F304" i="35"/>
  <c r="E304" i="35"/>
  <c r="D304" i="35"/>
  <c r="C304" i="35"/>
  <c r="B304" i="35"/>
  <c r="U303" i="35"/>
  <c r="T303" i="35"/>
  <c r="S303" i="35"/>
  <c r="R303" i="35"/>
  <c r="Q303" i="35"/>
  <c r="P303" i="35"/>
  <c r="O303" i="35"/>
  <c r="N303" i="35"/>
  <c r="I303" i="35"/>
  <c r="H303" i="35"/>
  <c r="G303" i="35"/>
  <c r="F303" i="35"/>
  <c r="E303" i="35"/>
  <c r="D303" i="35"/>
  <c r="C303" i="35"/>
  <c r="B303" i="35"/>
  <c r="U302" i="35"/>
  <c r="T302" i="35"/>
  <c r="S302" i="35"/>
  <c r="R302" i="35"/>
  <c r="Q302" i="35"/>
  <c r="P302" i="35"/>
  <c r="O302" i="35"/>
  <c r="N302" i="35"/>
  <c r="I302" i="35"/>
  <c r="H302" i="35"/>
  <c r="G302" i="35"/>
  <c r="F302" i="35"/>
  <c r="E302" i="35"/>
  <c r="D302" i="35"/>
  <c r="C302" i="35"/>
  <c r="B302" i="35"/>
  <c r="I297" i="35"/>
  <c r="H297" i="35"/>
  <c r="G297" i="35"/>
  <c r="F297" i="35"/>
  <c r="E297" i="35"/>
  <c r="D297" i="35"/>
  <c r="C297" i="35"/>
  <c r="B297" i="35"/>
  <c r="I296" i="35"/>
  <c r="H296" i="35"/>
  <c r="G296" i="35"/>
  <c r="F296" i="35"/>
  <c r="E296" i="35"/>
  <c r="D296" i="35"/>
  <c r="C296" i="35"/>
  <c r="B296" i="35"/>
  <c r="I295" i="35"/>
  <c r="H295" i="35"/>
  <c r="G295" i="35"/>
  <c r="F295" i="35"/>
  <c r="E295" i="35"/>
  <c r="D295" i="35"/>
  <c r="C295" i="35"/>
  <c r="B295" i="35"/>
  <c r="I294" i="35"/>
  <c r="H294" i="35"/>
  <c r="G294" i="35"/>
  <c r="F294" i="35"/>
  <c r="E294" i="35"/>
  <c r="D294" i="35"/>
  <c r="C294" i="35"/>
  <c r="B294" i="35"/>
  <c r="I293" i="35"/>
  <c r="H293" i="35"/>
  <c r="G293" i="35"/>
  <c r="F293" i="35"/>
  <c r="E293" i="35"/>
  <c r="D293" i="35"/>
  <c r="C293" i="35"/>
  <c r="B293" i="35"/>
  <c r="I292" i="35"/>
  <c r="H292" i="35"/>
  <c r="G292" i="35"/>
  <c r="F292" i="35"/>
  <c r="E292" i="35"/>
  <c r="D292" i="35"/>
  <c r="C292" i="35"/>
  <c r="B292" i="35"/>
  <c r="U291" i="35"/>
  <c r="T291" i="35"/>
  <c r="S291" i="35"/>
  <c r="R291" i="35"/>
  <c r="Q291" i="35"/>
  <c r="P291" i="35"/>
  <c r="O291" i="35"/>
  <c r="N291" i="35"/>
  <c r="I291" i="35"/>
  <c r="H291" i="35"/>
  <c r="G291" i="35"/>
  <c r="F291" i="35"/>
  <c r="E291" i="35"/>
  <c r="D291" i="35"/>
  <c r="C291" i="35"/>
  <c r="B291" i="35"/>
  <c r="U290" i="35"/>
  <c r="T290" i="35"/>
  <c r="S290" i="35"/>
  <c r="R290" i="35"/>
  <c r="Q290" i="35"/>
  <c r="P290" i="35"/>
  <c r="O290" i="35"/>
  <c r="N290" i="35"/>
  <c r="I290" i="35"/>
  <c r="H290" i="35"/>
  <c r="G290" i="35"/>
  <c r="F290" i="35"/>
  <c r="E290" i="35"/>
  <c r="D290" i="35"/>
  <c r="C290" i="35"/>
  <c r="B290" i="35"/>
  <c r="I285" i="35"/>
  <c r="H285" i="35"/>
  <c r="G285" i="35"/>
  <c r="F285" i="35"/>
  <c r="E285" i="35"/>
  <c r="D285" i="35"/>
  <c r="C285" i="35"/>
  <c r="B285" i="35"/>
  <c r="I284" i="35"/>
  <c r="H284" i="35"/>
  <c r="G284" i="35"/>
  <c r="F284" i="35"/>
  <c r="E284" i="35"/>
  <c r="D284" i="35"/>
  <c r="C284" i="35"/>
  <c r="B284" i="35"/>
  <c r="I283" i="35"/>
  <c r="H283" i="35"/>
  <c r="G283" i="35"/>
  <c r="F283" i="35"/>
  <c r="E283" i="35"/>
  <c r="D283" i="35"/>
  <c r="C283" i="35"/>
  <c r="B283" i="35"/>
  <c r="I282" i="35"/>
  <c r="H282" i="35"/>
  <c r="G282" i="35"/>
  <c r="F282" i="35"/>
  <c r="E282" i="35"/>
  <c r="D282" i="35"/>
  <c r="C282" i="35"/>
  <c r="B282" i="35"/>
  <c r="I281" i="35"/>
  <c r="H281" i="35"/>
  <c r="G281" i="35"/>
  <c r="F281" i="35"/>
  <c r="E281" i="35"/>
  <c r="D281" i="35"/>
  <c r="C281" i="35"/>
  <c r="B281" i="35"/>
  <c r="I280" i="35"/>
  <c r="H280" i="35"/>
  <c r="G280" i="35"/>
  <c r="F280" i="35"/>
  <c r="E280" i="35"/>
  <c r="D280" i="35"/>
  <c r="C280" i="35"/>
  <c r="B280" i="35"/>
  <c r="U279" i="35"/>
  <c r="T279" i="35"/>
  <c r="S279" i="35"/>
  <c r="R279" i="35"/>
  <c r="Q279" i="35"/>
  <c r="P279" i="35"/>
  <c r="O279" i="35"/>
  <c r="N279" i="35"/>
  <c r="I279" i="35"/>
  <c r="H279" i="35"/>
  <c r="G279" i="35"/>
  <c r="F279" i="35"/>
  <c r="E279" i="35"/>
  <c r="D279" i="35"/>
  <c r="C279" i="35"/>
  <c r="B279" i="35"/>
  <c r="U278" i="35"/>
  <c r="T278" i="35"/>
  <c r="S278" i="35"/>
  <c r="R278" i="35"/>
  <c r="Q278" i="35"/>
  <c r="P278" i="35"/>
  <c r="O278" i="35"/>
  <c r="N278" i="35"/>
  <c r="I278" i="35"/>
  <c r="H278" i="35"/>
  <c r="G278" i="35"/>
  <c r="F278" i="35"/>
  <c r="E278" i="35"/>
  <c r="D278" i="35"/>
  <c r="C278" i="35"/>
  <c r="B278" i="35"/>
  <c r="AC263" i="35"/>
  <c r="AB263" i="35"/>
  <c r="AA263" i="35"/>
  <c r="Z263" i="35"/>
  <c r="AC262" i="35"/>
  <c r="AB262" i="35"/>
  <c r="AA262" i="35"/>
  <c r="Z262" i="35"/>
  <c r="AC261" i="35"/>
  <c r="AB261" i="35"/>
  <c r="AA261" i="35"/>
  <c r="Z261" i="35"/>
  <c r="AC260" i="35"/>
  <c r="AB260" i="35"/>
  <c r="AA260" i="35"/>
  <c r="Z260" i="35"/>
  <c r="AC259" i="35"/>
  <c r="AB259" i="35"/>
  <c r="AA259" i="35"/>
  <c r="Z259" i="35"/>
  <c r="AC258" i="35"/>
  <c r="AB258" i="35"/>
  <c r="AA258" i="35"/>
  <c r="Z258" i="35"/>
  <c r="AC257" i="35"/>
  <c r="AB257" i="35"/>
  <c r="AA257" i="35"/>
  <c r="Z257" i="35"/>
  <c r="AC256" i="35"/>
  <c r="AB256" i="35"/>
  <c r="AA256" i="35"/>
  <c r="Z256" i="35"/>
  <c r="AC251" i="35"/>
  <c r="AB251" i="35"/>
  <c r="AA251" i="35"/>
  <c r="Z251" i="35"/>
  <c r="AC250" i="35"/>
  <c r="AB250" i="35"/>
  <c r="AA250" i="35"/>
  <c r="Z250" i="35"/>
  <c r="AC249" i="35"/>
  <c r="AB249" i="35"/>
  <c r="AA249" i="35"/>
  <c r="Z249" i="35"/>
  <c r="AC248" i="35"/>
  <c r="AB248" i="35"/>
  <c r="AA248" i="35"/>
  <c r="Z248" i="35"/>
  <c r="AC247" i="35"/>
  <c r="AB247" i="35"/>
  <c r="AA247" i="35"/>
  <c r="Z247" i="35"/>
  <c r="AC246" i="35"/>
  <c r="AB246" i="35"/>
  <c r="AA246" i="35"/>
  <c r="Z246" i="35"/>
  <c r="AC245" i="35"/>
  <c r="AB245" i="35"/>
  <c r="AA245" i="35"/>
  <c r="Z245" i="35"/>
  <c r="AC244" i="35"/>
  <c r="AB244" i="35"/>
  <c r="AA244" i="35"/>
  <c r="Z244" i="35"/>
  <c r="AC239" i="35"/>
  <c r="AB239" i="35"/>
  <c r="AA239" i="35"/>
  <c r="Z239" i="35"/>
  <c r="AC238" i="35"/>
  <c r="AB238" i="35"/>
  <c r="AA238" i="35"/>
  <c r="Z238" i="35"/>
  <c r="AC237" i="35"/>
  <c r="AB237" i="35"/>
  <c r="AA237" i="35"/>
  <c r="Z237" i="35"/>
  <c r="AC236" i="35"/>
  <c r="AB236" i="35"/>
  <c r="AA236" i="35"/>
  <c r="Z236" i="35"/>
  <c r="AC235" i="35"/>
  <c r="AB235" i="35"/>
  <c r="AA235" i="35"/>
  <c r="Z235" i="35"/>
  <c r="AC234" i="35"/>
  <c r="AB234" i="35"/>
  <c r="AA234" i="35"/>
  <c r="Z234" i="35"/>
  <c r="AC233" i="35"/>
  <c r="AB233" i="35"/>
  <c r="AA233" i="35"/>
  <c r="Z233" i="35"/>
  <c r="AC232" i="35"/>
  <c r="AB232" i="35"/>
  <c r="AA232" i="35"/>
  <c r="Z232" i="35"/>
  <c r="AC227" i="35"/>
  <c r="AB227" i="35"/>
  <c r="AA227" i="35"/>
  <c r="Z227" i="35"/>
  <c r="U227" i="35"/>
  <c r="T227" i="35"/>
  <c r="S227" i="35"/>
  <c r="R227" i="35"/>
  <c r="O227" i="35"/>
  <c r="N227" i="35"/>
  <c r="M227" i="35"/>
  <c r="L227" i="35"/>
  <c r="K227" i="35"/>
  <c r="J227" i="35"/>
  <c r="G227" i="35"/>
  <c r="F227" i="35"/>
  <c r="E227" i="35"/>
  <c r="D227" i="35"/>
  <c r="C227" i="35"/>
  <c r="B227" i="35"/>
  <c r="AC226" i="35"/>
  <c r="AB226" i="35"/>
  <c r="AA226" i="35"/>
  <c r="Z226" i="35"/>
  <c r="U226" i="35"/>
  <c r="T226" i="35"/>
  <c r="S226" i="35"/>
  <c r="R226" i="35"/>
  <c r="O226" i="35"/>
  <c r="N226" i="35"/>
  <c r="M226" i="35"/>
  <c r="L226" i="35"/>
  <c r="K226" i="35"/>
  <c r="J226" i="35"/>
  <c r="G226" i="35"/>
  <c r="F226" i="35"/>
  <c r="E226" i="35"/>
  <c r="D226" i="35"/>
  <c r="C226" i="35"/>
  <c r="B226" i="35"/>
  <c r="AC225" i="35"/>
  <c r="AB225" i="35"/>
  <c r="AA225" i="35"/>
  <c r="Z225" i="35"/>
  <c r="U225" i="35"/>
  <c r="T225" i="35"/>
  <c r="S225" i="35"/>
  <c r="R225" i="35"/>
  <c r="O225" i="35"/>
  <c r="N225" i="35"/>
  <c r="M225" i="35"/>
  <c r="L225" i="35"/>
  <c r="K225" i="35"/>
  <c r="J225" i="35"/>
  <c r="G225" i="35"/>
  <c r="F225" i="35"/>
  <c r="E225" i="35"/>
  <c r="D225" i="35"/>
  <c r="C225" i="35"/>
  <c r="B225" i="35"/>
  <c r="AC224" i="35"/>
  <c r="AB224" i="35"/>
  <c r="AA224" i="35"/>
  <c r="Z224" i="35"/>
  <c r="U224" i="35"/>
  <c r="T224" i="35"/>
  <c r="S224" i="35"/>
  <c r="R224" i="35"/>
  <c r="O224" i="35"/>
  <c r="N224" i="35"/>
  <c r="M224" i="35"/>
  <c r="L224" i="35"/>
  <c r="K224" i="35"/>
  <c r="J224" i="35"/>
  <c r="G224" i="35"/>
  <c r="F224" i="35"/>
  <c r="E224" i="35"/>
  <c r="D224" i="35"/>
  <c r="C224" i="35"/>
  <c r="B224" i="35"/>
  <c r="AC223" i="35"/>
  <c r="AB223" i="35"/>
  <c r="AA223" i="35"/>
  <c r="Z223" i="35"/>
  <c r="AC222" i="35"/>
  <c r="AB222" i="35"/>
  <c r="AA222" i="35"/>
  <c r="Z222" i="35"/>
  <c r="AC221" i="35"/>
  <c r="AB221" i="35"/>
  <c r="AA221" i="35"/>
  <c r="Z221" i="35"/>
  <c r="AC220" i="35"/>
  <c r="AB220" i="35"/>
  <c r="AA220" i="35"/>
  <c r="Z220" i="35"/>
  <c r="U219" i="35"/>
  <c r="T219" i="35"/>
  <c r="S219" i="35"/>
  <c r="R219" i="35"/>
  <c r="O219" i="35"/>
  <c r="N219" i="35"/>
  <c r="M219" i="35"/>
  <c r="L219" i="35"/>
  <c r="K219" i="35"/>
  <c r="J219" i="35"/>
  <c r="G219" i="35"/>
  <c r="F219" i="35"/>
  <c r="E219" i="35"/>
  <c r="D219" i="35"/>
  <c r="C219" i="35"/>
  <c r="B219" i="35"/>
  <c r="U218" i="35"/>
  <c r="T218" i="35"/>
  <c r="S218" i="35"/>
  <c r="R218" i="35"/>
  <c r="O218" i="35"/>
  <c r="N218" i="35"/>
  <c r="M218" i="35"/>
  <c r="L218" i="35"/>
  <c r="K218" i="35"/>
  <c r="J218" i="35"/>
  <c r="G218" i="35"/>
  <c r="F218" i="35"/>
  <c r="E218" i="35"/>
  <c r="D218" i="35"/>
  <c r="C218" i="35"/>
  <c r="B218" i="35"/>
  <c r="U217" i="35"/>
  <c r="T217" i="35"/>
  <c r="S217" i="35"/>
  <c r="R217" i="35"/>
  <c r="O217" i="35"/>
  <c r="N217" i="35"/>
  <c r="M217" i="35"/>
  <c r="L217" i="35"/>
  <c r="K217" i="35"/>
  <c r="J217" i="35"/>
  <c r="G217" i="35"/>
  <c r="F217" i="35"/>
  <c r="E217" i="35"/>
  <c r="D217" i="35"/>
  <c r="C217" i="35"/>
  <c r="B217" i="35"/>
  <c r="U216" i="35"/>
  <c r="T216" i="35"/>
  <c r="S216" i="35"/>
  <c r="R216" i="35"/>
  <c r="O216" i="35"/>
  <c r="N216" i="35"/>
  <c r="M216" i="35"/>
  <c r="L216" i="35"/>
  <c r="K216" i="35"/>
  <c r="J216" i="35"/>
  <c r="G216" i="35"/>
  <c r="F216" i="35"/>
  <c r="E216" i="35"/>
  <c r="D216" i="35"/>
  <c r="C216" i="35"/>
  <c r="B216" i="35"/>
  <c r="AC215" i="35"/>
  <c r="AB215" i="35"/>
  <c r="AA215" i="35"/>
  <c r="Z215" i="35"/>
  <c r="AC214" i="35"/>
  <c r="AB214" i="35"/>
  <c r="AA214" i="35"/>
  <c r="Z214" i="35"/>
  <c r="AC213" i="35"/>
  <c r="AB213" i="35"/>
  <c r="AA213" i="35"/>
  <c r="Z213" i="35"/>
  <c r="AC212" i="35"/>
  <c r="AB212" i="35"/>
  <c r="AA212" i="35"/>
  <c r="Z212" i="35"/>
  <c r="AC211" i="35"/>
  <c r="AB211" i="35"/>
  <c r="AA211" i="35"/>
  <c r="Z211" i="35"/>
  <c r="U211" i="35"/>
  <c r="T211" i="35"/>
  <c r="S211" i="35"/>
  <c r="R211" i="35"/>
  <c r="O211" i="35"/>
  <c r="N211" i="35"/>
  <c r="M211" i="35"/>
  <c r="L211" i="35"/>
  <c r="K211" i="35"/>
  <c r="J211" i="35"/>
  <c r="G211" i="35"/>
  <c r="F211" i="35"/>
  <c r="E211" i="35"/>
  <c r="D211" i="35"/>
  <c r="C211" i="35"/>
  <c r="B211" i="35"/>
  <c r="AC210" i="35"/>
  <c r="AB210" i="35"/>
  <c r="AA210" i="35"/>
  <c r="Z210" i="35"/>
  <c r="U210" i="35"/>
  <c r="T210" i="35"/>
  <c r="S210" i="35"/>
  <c r="R210" i="35"/>
  <c r="O210" i="35"/>
  <c r="N210" i="35"/>
  <c r="M210" i="35"/>
  <c r="L210" i="35"/>
  <c r="K210" i="35"/>
  <c r="J210" i="35"/>
  <c r="G210" i="35"/>
  <c r="F210" i="35"/>
  <c r="E210" i="35"/>
  <c r="D210" i="35"/>
  <c r="C210" i="35"/>
  <c r="B210" i="35"/>
  <c r="AC209" i="35"/>
  <c r="AB209" i="35"/>
  <c r="AA209" i="35"/>
  <c r="Z209" i="35"/>
  <c r="U209" i="35"/>
  <c r="T209" i="35"/>
  <c r="S209" i="35"/>
  <c r="R209" i="35"/>
  <c r="O209" i="35"/>
  <c r="N209" i="35"/>
  <c r="M209" i="35"/>
  <c r="L209" i="35"/>
  <c r="K209" i="35"/>
  <c r="J209" i="35"/>
  <c r="G209" i="35"/>
  <c r="F209" i="35"/>
  <c r="E209" i="35"/>
  <c r="D209" i="35"/>
  <c r="C209" i="35"/>
  <c r="B209" i="35"/>
  <c r="AC208" i="35"/>
  <c r="AB208" i="35"/>
  <c r="AA208" i="35"/>
  <c r="Z208" i="35"/>
  <c r="U208" i="35"/>
  <c r="T208" i="35"/>
  <c r="S208" i="35"/>
  <c r="R208" i="35"/>
  <c r="O208" i="35"/>
  <c r="N208" i="35"/>
  <c r="M208" i="35"/>
  <c r="L208" i="35"/>
  <c r="K208" i="35"/>
  <c r="J208" i="35"/>
  <c r="G208" i="35"/>
  <c r="F208" i="35"/>
  <c r="E208" i="35"/>
  <c r="D208" i="35"/>
  <c r="C208" i="35"/>
  <c r="B208" i="35"/>
  <c r="AC203" i="35"/>
  <c r="AB203" i="35"/>
  <c r="AA203" i="35"/>
  <c r="Z203" i="35"/>
  <c r="U203" i="35"/>
  <c r="T203" i="35"/>
  <c r="S203" i="35"/>
  <c r="R203" i="35"/>
  <c r="O203" i="35"/>
  <c r="N203" i="35"/>
  <c r="M203" i="35"/>
  <c r="L203" i="35"/>
  <c r="K203" i="35"/>
  <c r="J203" i="35"/>
  <c r="G203" i="35"/>
  <c r="F203" i="35"/>
  <c r="E203" i="35"/>
  <c r="D203" i="35"/>
  <c r="C203" i="35"/>
  <c r="B203" i="35"/>
  <c r="AC202" i="35"/>
  <c r="AB202" i="35"/>
  <c r="AA202" i="35"/>
  <c r="Z202" i="35"/>
  <c r="U202" i="35"/>
  <c r="T202" i="35"/>
  <c r="S202" i="35"/>
  <c r="R202" i="35"/>
  <c r="O202" i="35"/>
  <c r="N202" i="35"/>
  <c r="M202" i="35"/>
  <c r="L202" i="35"/>
  <c r="K202" i="35"/>
  <c r="J202" i="35"/>
  <c r="G202" i="35"/>
  <c r="F202" i="35"/>
  <c r="E202" i="35"/>
  <c r="D202" i="35"/>
  <c r="C202" i="35"/>
  <c r="B202" i="35"/>
  <c r="AC201" i="35"/>
  <c r="AB201" i="35"/>
  <c r="AA201" i="35"/>
  <c r="Z201" i="35"/>
  <c r="U201" i="35"/>
  <c r="T201" i="35"/>
  <c r="S201" i="35"/>
  <c r="R201" i="35"/>
  <c r="O201" i="35"/>
  <c r="N201" i="35"/>
  <c r="M201" i="35"/>
  <c r="L201" i="35"/>
  <c r="K201" i="35"/>
  <c r="J201" i="35"/>
  <c r="G201" i="35"/>
  <c r="F201" i="35"/>
  <c r="E201" i="35"/>
  <c r="D201" i="35"/>
  <c r="C201" i="35"/>
  <c r="B201" i="35"/>
  <c r="AC200" i="35"/>
  <c r="AB200" i="35"/>
  <c r="AA200" i="35"/>
  <c r="Z200" i="35"/>
  <c r="U200" i="35"/>
  <c r="T200" i="35"/>
  <c r="S200" i="35"/>
  <c r="R200" i="35"/>
  <c r="O200" i="35"/>
  <c r="N200" i="35"/>
  <c r="M200" i="35"/>
  <c r="L200" i="35"/>
  <c r="K200" i="35"/>
  <c r="J200" i="35"/>
  <c r="G200" i="35"/>
  <c r="F200" i="35"/>
  <c r="E200" i="35"/>
  <c r="D200" i="35"/>
  <c r="C200" i="35"/>
  <c r="B200" i="35"/>
  <c r="AC199" i="35"/>
  <c r="AB199" i="35"/>
  <c r="AA199" i="35"/>
  <c r="Z199" i="35"/>
  <c r="AC198" i="35"/>
  <c r="AB198" i="35"/>
  <c r="AA198" i="35"/>
  <c r="Z198" i="35"/>
  <c r="AC197" i="35"/>
  <c r="AB197" i="35"/>
  <c r="AA197" i="35"/>
  <c r="Z197" i="35"/>
  <c r="AC196" i="35"/>
  <c r="AB196" i="35"/>
  <c r="AA196" i="35"/>
  <c r="Z196" i="35"/>
  <c r="U195" i="35"/>
  <c r="T195" i="35"/>
  <c r="S195" i="35"/>
  <c r="R195" i="35"/>
  <c r="O195" i="35"/>
  <c r="N195" i="35"/>
  <c r="M195" i="35"/>
  <c r="L195" i="35"/>
  <c r="K195" i="35"/>
  <c r="J195" i="35"/>
  <c r="G195" i="35"/>
  <c r="F195" i="35"/>
  <c r="E195" i="35"/>
  <c r="D195" i="35"/>
  <c r="C195" i="35"/>
  <c r="B195" i="35"/>
  <c r="U194" i="35"/>
  <c r="T194" i="35"/>
  <c r="S194" i="35"/>
  <c r="R194" i="35"/>
  <c r="O194" i="35"/>
  <c r="N194" i="35"/>
  <c r="M194" i="35"/>
  <c r="L194" i="35"/>
  <c r="K194" i="35"/>
  <c r="J194" i="35"/>
  <c r="G194" i="35"/>
  <c r="F194" i="35"/>
  <c r="E194" i="35"/>
  <c r="D194" i="35"/>
  <c r="C194" i="35"/>
  <c r="B194" i="35"/>
  <c r="U193" i="35"/>
  <c r="T193" i="35"/>
  <c r="S193" i="35"/>
  <c r="R193" i="35"/>
  <c r="O193" i="35"/>
  <c r="N193" i="35"/>
  <c r="M193" i="35"/>
  <c r="L193" i="35"/>
  <c r="K193" i="35"/>
  <c r="J193" i="35"/>
  <c r="G193" i="35"/>
  <c r="F193" i="35"/>
  <c r="E193" i="35"/>
  <c r="D193" i="35"/>
  <c r="C193" i="35"/>
  <c r="B193" i="35"/>
  <c r="U192" i="35"/>
  <c r="T192" i="35"/>
  <c r="S192" i="35"/>
  <c r="R192" i="35"/>
  <c r="O192" i="35"/>
  <c r="N192" i="35"/>
  <c r="M192" i="35"/>
  <c r="L192" i="35"/>
  <c r="K192" i="35"/>
  <c r="J192" i="35"/>
  <c r="G192" i="35"/>
  <c r="F192" i="35"/>
  <c r="E192" i="35"/>
  <c r="D192" i="35"/>
  <c r="C192" i="35"/>
  <c r="B192" i="35"/>
  <c r="AC191" i="35"/>
  <c r="AB191" i="35"/>
  <c r="AA191" i="35"/>
  <c r="Z191" i="35"/>
  <c r="AC190" i="35"/>
  <c r="AB190" i="35"/>
  <c r="AA190" i="35"/>
  <c r="Z190" i="35"/>
  <c r="AC189" i="35"/>
  <c r="AB189" i="35"/>
  <c r="AA189" i="35"/>
  <c r="Z189" i="35"/>
  <c r="AC188" i="35"/>
  <c r="AB188" i="35"/>
  <c r="AA188" i="35"/>
  <c r="Z188" i="35"/>
  <c r="AC187" i="35"/>
  <c r="AB187" i="35"/>
  <c r="AA187" i="35"/>
  <c r="Z187" i="35"/>
  <c r="U187" i="35"/>
  <c r="T187" i="35"/>
  <c r="S187" i="35"/>
  <c r="R187" i="35"/>
  <c r="O187" i="35"/>
  <c r="N187" i="35"/>
  <c r="M187" i="35"/>
  <c r="L187" i="35"/>
  <c r="K187" i="35"/>
  <c r="J187" i="35"/>
  <c r="G187" i="35"/>
  <c r="F187" i="35"/>
  <c r="E187" i="35"/>
  <c r="D187" i="35"/>
  <c r="C187" i="35"/>
  <c r="B187" i="35"/>
  <c r="AC186" i="35"/>
  <c r="AB186" i="35"/>
  <c r="AA186" i="35"/>
  <c r="Z186" i="35"/>
  <c r="U186" i="35"/>
  <c r="T186" i="35"/>
  <c r="S186" i="35"/>
  <c r="R186" i="35"/>
  <c r="O186" i="35"/>
  <c r="N186" i="35"/>
  <c r="M186" i="35"/>
  <c r="L186" i="35"/>
  <c r="K186" i="35"/>
  <c r="J186" i="35"/>
  <c r="G186" i="35"/>
  <c r="F186" i="35"/>
  <c r="E186" i="35"/>
  <c r="D186" i="35"/>
  <c r="C186" i="35"/>
  <c r="B186" i="35"/>
  <c r="AC185" i="35"/>
  <c r="AB185" i="35"/>
  <c r="AA185" i="35"/>
  <c r="Z185" i="35"/>
  <c r="U185" i="35"/>
  <c r="T185" i="35"/>
  <c r="S185" i="35"/>
  <c r="R185" i="35"/>
  <c r="O185" i="35"/>
  <c r="N185" i="35"/>
  <c r="M185" i="35"/>
  <c r="L185" i="35"/>
  <c r="K185" i="35"/>
  <c r="J185" i="35"/>
  <c r="G185" i="35"/>
  <c r="F185" i="35"/>
  <c r="E185" i="35"/>
  <c r="D185" i="35"/>
  <c r="C185" i="35"/>
  <c r="B185" i="35"/>
  <c r="AC184" i="35"/>
  <c r="AB184" i="35"/>
  <c r="AA184" i="35"/>
  <c r="Z184" i="35"/>
  <c r="U184" i="35"/>
  <c r="T184" i="35"/>
  <c r="S184" i="35"/>
  <c r="R184" i="35"/>
  <c r="O184" i="35"/>
  <c r="N184" i="35"/>
  <c r="M184" i="35"/>
  <c r="L184" i="35"/>
  <c r="K184" i="35"/>
  <c r="J184" i="35"/>
  <c r="G184" i="35"/>
  <c r="F184" i="35"/>
  <c r="E184" i="35"/>
  <c r="D184" i="35"/>
  <c r="C184" i="35"/>
  <c r="B184" i="35"/>
  <c r="AC179" i="35"/>
  <c r="AB179" i="35"/>
  <c r="AA179" i="35"/>
  <c r="Z179" i="35"/>
  <c r="U179" i="35"/>
  <c r="T179" i="35"/>
  <c r="S179" i="35"/>
  <c r="R179" i="35"/>
  <c r="O179" i="35"/>
  <c r="N179" i="35"/>
  <c r="M179" i="35"/>
  <c r="L179" i="35"/>
  <c r="K179" i="35"/>
  <c r="J179" i="35"/>
  <c r="G179" i="35"/>
  <c r="F179" i="35"/>
  <c r="E179" i="35"/>
  <c r="D179" i="35"/>
  <c r="C179" i="35"/>
  <c r="B179" i="35"/>
  <c r="AC178" i="35"/>
  <c r="AB178" i="35"/>
  <c r="AA178" i="35"/>
  <c r="Z178" i="35"/>
  <c r="U178" i="35"/>
  <c r="T178" i="35"/>
  <c r="S178" i="35"/>
  <c r="R178" i="35"/>
  <c r="O178" i="35"/>
  <c r="N178" i="35"/>
  <c r="M178" i="35"/>
  <c r="L178" i="35"/>
  <c r="K178" i="35"/>
  <c r="J178" i="35"/>
  <c r="G178" i="35"/>
  <c r="F178" i="35"/>
  <c r="E178" i="35"/>
  <c r="D178" i="35"/>
  <c r="C178" i="35"/>
  <c r="B178" i="35"/>
  <c r="AC177" i="35"/>
  <c r="AB177" i="35"/>
  <c r="AA177" i="35"/>
  <c r="Z177" i="35"/>
  <c r="U177" i="35"/>
  <c r="T177" i="35"/>
  <c r="S177" i="35"/>
  <c r="R177" i="35"/>
  <c r="O177" i="35"/>
  <c r="N177" i="35"/>
  <c r="M177" i="35"/>
  <c r="L177" i="35"/>
  <c r="K177" i="35"/>
  <c r="J177" i="35"/>
  <c r="G177" i="35"/>
  <c r="F177" i="35"/>
  <c r="E177" i="35"/>
  <c r="D177" i="35"/>
  <c r="C177" i="35"/>
  <c r="B177" i="35"/>
  <c r="AC176" i="35"/>
  <c r="AB176" i="35"/>
  <c r="AA176" i="35"/>
  <c r="Z176" i="35"/>
  <c r="U176" i="35"/>
  <c r="T176" i="35"/>
  <c r="S176" i="35"/>
  <c r="R176" i="35"/>
  <c r="O176" i="35"/>
  <c r="N176" i="35"/>
  <c r="M176" i="35"/>
  <c r="L176" i="35"/>
  <c r="K176" i="35"/>
  <c r="J176" i="35"/>
  <c r="G176" i="35"/>
  <c r="F176" i="35"/>
  <c r="E176" i="35"/>
  <c r="D176" i="35"/>
  <c r="C176" i="35"/>
  <c r="B176" i="35"/>
  <c r="AC175" i="35"/>
  <c r="AB175" i="35"/>
  <c r="AA175" i="35"/>
  <c r="Z175" i="35"/>
  <c r="AC174" i="35"/>
  <c r="AB174" i="35"/>
  <c r="AA174" i="35"/>
  <c r="Z174" i="35"/>
  <c r="AC173" i="35"/>
  <c r="AB173" i="35"/>
  <c r="AA173" i="35"/>
  <c r="Z173" i="35"/>
  <c r="AC172" i="35"/>
  <c r="AB172" i="35"/>
  <c r="AA172" i="35"/>
  <c r="Z172" i="35"/>
  <c r="U171" i="35"/>
  <c r="T171" i="35"/>
  <c r="S171" i="35"/>
  <c r="R171" i="35"/>
  <c r="O171" i="35"/>
  <c r="N171" i="35"/>
  <c r="M171" i="35"/>
  <c r="L171" i="35"/>
  <c r="K171" i="35"/>
  <c r="J171" i="35"/>
  <c r="G171" i="35"/>
  <c r="F171" i="35"/>
  <c r="E171" i="35"/>
  <c r="D171" i="35"/>
  <c r="C171" i="35"/>
  <c r="B171" i="35"/>
  <c r="U170" i="35"/>
  <c r="T170" i="35"/>
  <c r="S170" i="35"/>
  <c r="R170" i="35"/>
  <c r="O170" i="35"/>
  <c r="N170" i="35"/>
  <c r="M170" i="35"/>
  <c r="L170" i="35"/>
  <c r="K170" i="35"/>
  <c r="J170" i="35"/>
  <c r="G170" i="35"/>
  <c r="F170" i="35"/>
  <c r="E170" i="35"/>
  <c r="D170" i="35"/>
  <c r="C170" i="35"/>
  <c r="B170" i="35"/>
  <c r="U169" i="35"/>
  <c r="T169" i="35"/>
  <c r="S169" i="35"/>
  <c r="R169" i="35"/>
  <c r="O169" i="35"/>
  <c r="N169" i="35"/>
  <c r="M169" i="35"/>
  <c r="L169" i="35"/>
  <c r="K169" i="35"/>
  <c r="J169" i="35"/>
  <c r="G169" i="35"/>
  <c r="F169" i="35"/>
  <c r="E169" i="35"/>
  <c r="D169" i="35"/>
  <c r="C169" i="35"/>
  <c r="B169" i="35"/>
  <c r="U168" i="35"/>
  <c r="T168" i="35"/>
  <c r="S168" i="35"/>
  <c r="R168" i="35"/>
  <c r="O168" i="35"/>
  <c r="N168" i="35"/>
  <c r="M168" i="35"/>
  <c r="L168" i="35"/>
  <c r="K168" i="35"/>
  <c r="J168" i="35"/>
  <c r="G168" i="35"/>
  <c r="F168" i="35"/>
  <c r="E168" i="35"/>
  <c r="D168" i="35"/>
  <c r="C168" i="35"/>
  <c r="B168" i="35"/>
  <c r="AC167" i="35"/>
  <c r="AB167" i="35"/>
  <c r="AA167" i="35"/>
  <c r="Z167" i="35"/>
  <c r="AC166" i="35"/>
  <c r="AB166" i="35"/>
  <c r="AA166" i="35"/>
  <c r="Z166" i="35"/>
  <c r="AC165" i="35"/>
  <c r="AB165" i="35"/>
  <c r="AA165" i="35"/>
  <c r="Z165" i="35"/>
  <c r="AC164" i="35"/>
  <c r="AB164" i="35"/>
  <c r="AA164" i="35"/>
  <c r="Z164" i="35"/>
  <c r="AC163" i="35"/>
  <c r="AB163" i="35"/>
  <c r="AA163" i="35"/>
  <c r="Z163" i="35"/>
  <c r="U163" i="35"/>
  <c r="T163" i="35"/>
  <c r="S163" i="35"/>
  <c r="R163" i="35"/>
  <c r="O163" i="35"/>
  <c r="N163" i="35"/>
  <c r="M163" i="35"/>
  <c r="L163" i="35"/>
  <c r="K163" i="35"/>
  <c r="J163" i="35"/>
  <c r="G163" i="35"/>
  <c r="F163" i="35"/>
  <c r="E163" i="35"/>
  <c r="D163" i="35"/>
  <c r="C163" i="35"/>
  <c r="B163" i="35"/>
  <c r="AC162" i="35"/>
  <c r="AB162" i="35"/>
  <c r="AA162" i="35"/>
  <c r="Z162" i="35"/>
  <c r="U162" i="35"/>
  <c r="T162" i="35"/>
  <c r="S162" i="35"/>
  <c r="R162" i="35"/>
  <c r="O162" i="35"/>
  <c r="N162" i="35"/>
  <c r="M162" i="35"/>
  <c r="L162" i="35"/>
  <c r="K162" i="35"/>
  <c r="J162" i="35"/>
  <c r="G162" i="35"/>
  <c r="F162" i="35"/>
  <c r="E162" i="35"/>
  <c r="D162" i="35"/>
  <c r="C162" i="35"/>
  <c r="B162" i="35"/>
  <c r="AC161" i="35"/>
  <c r="AB161" i="35"/>
  <c r="AA161" i="35"/>
  <c r="Z161" i="35"/>
  <c r="U161" i="35"/>
  <c r="T161" i="35"/>
  <c r="S161" i="35"/>
  <c r="R161" i="35"/>
  <c r="O161" i="35"/>
  <c r="N161" i="35"/>
  <c r="M161" i="35"/>
  <c r="L161" i="35"/>
  <c r="K161" i="35"/>
  <c r="J161" i="35"/>
  <c r="G161" i="35"/>
  <c r="F161" i="35"/>
  <c r="E161" i="35"/>
  <c r="D161" i="35"/>
  <c r="C161" i="35"/>
  <c r="B161" i="35"/>
  <c r="AC160" i="35"/>
  <c r="AB160" i="35"/>
  <c r="AA160" i="35"/>
  <c r="Z160" i="35"/>
  <c r="U160" i="35"/>
  <c r="T160" i="35"/>
  <c r="S160" i="35"/>
  <c r="R160" i="35"/>
  <c r="O160" i="35"/>
  <c r="N160" i="35"/>
  <c r="M160" i="35"/>
  <c r="L160" i="35"/>
  <c r="K160" i="35"/>
  <c r="J160" i="35"/>
  <c r="G160" i="35"/>
  <c r="F160" i="35"/>
  <c r="E160" i="35"/>
  <c r="D160" i="35"/>
  <c r="C160" i="35"/>
  <c r="B160" i="35"/>
  <c r="E149" i="35"/>
  <c r="D149" i="35"/>
  <c r="C149" i="35"/>
  <c r="B149" i="35"/>
  <c r="E148" i="35"/>
  <c r="D148" i="35"/>
  <c r="C148" i="35"/>
  <c r="B148" i="35"/>
  <c r="E147" i="35"/>
  <c r="D147" i="35"/>
  <c r="C147" i="35"/>
  <c r="B147" i="35"/>
  <c r="E146" i="35"/>
  <c r="D146" i="35"/>
  <c r="C146" i="35"/>
  <c r="B146" i="35"/>
  <c r="L119" i="35"/>
  <c r="K119" i="35"/>
  <c r="J119" i="35"/>
  <c r="I119" i="35"/>
  <c r="R118" i="35"/>
  <c r="Q118" i="35"/>
  <c r="L118" i="35"/>
  <c r="K118" i="35"/>
  <c r="J118" i="35"/>
  <c r="I118" i="35"/>
  <c r="L117" i="35"/>
  <c r="K117" i="35"/>
  <c r="J117" i="35"/>
  <c r="I117" i="35"/>
  <c r="L116" i="35"/>
  <c r="K116" i="35"/>
  <c r="J116" i="35"/>
  <c r="I116" i="35"/>
  <c r="L115" i="35"/>
  <c r="K115" i="35"/>
  <c r="J115" i="35"/>
  <c r="I115" i="35"/>
  <c r="E115" i="35"/>
  <c r="D115" i="35"/>
  <c r="C115" i="35"/>
  <c r="B115" i="35"/>
  <c r="T114" i="35"/>
  <c r="S114" i="35"/>
  <c r="R114" i="35"/>
  <c r="Q114" i="35"/>
  <c r="L114" i="35"/>
  <c r="K114" i="35"/>
  <c r="J114" i="35"/>
  <c r="I114" i="35"/>
  <c r="E114" i="35"/>
  <c r="D114" i="35"/>
  <c r="C114" i="35"/>
  <c r="B114" i="35"/>
  <c r="T113" i="35"/>
  <c r="S113" i="35"/>
  <c r="R113" i="35"/>
  <c r="Q113" i="35"/>
  <c r="L113" i="35"/>
  <c r="K113" i="35"/>
  <c r="J113" i="35"/>
  <c r="I113" i="35"/>
  <c r="E113" i="35"/>
  <c r="D113" i="35"/>
  <c r="C113" i="35"/>
  <c r="B113" i="35"/>
  <c r="T112" i="35"/>
  <c r="S112" i="35"/>
  <c r="R112" i="35"/>
  <c r="Q112" i="35"/>
  <c r="L112" i="35"/>
  <c r="K112" i="35"/>
  <c r="J112" i="35"/>
  <c r="I112" i="35"/>
  <c r="E112" i="35"/>
  <c r="D112" i="35"/>
  <c r="C112" i="35"/>
  <c r="B112" i="35"/>
  <c r="L106" i="35"/>
  <c r="K106" i="35"/>
  <c r="J106" i="35"/>
  <c r="I106" i="35"/>
  <c r="R105" i="35"/>
  <c r="Q105" i="35"/>
  <c r="L105" i="35"/>
  <c r="K105" i="35"/>
  <c r="J105" i="35"/>
  <c r="I105" i="35"/>
  <c r="L104" i="35"/>
  <c r="K104" i="35"/>
  <c r="J104" i="35"/>
  <c r="I104" i="35"/>
  <c r="L103" i="35"/>
  <c r="K103" i="35"/>
  <c r="J103" i="35"/>
  <c r="I103" i="35"/>
  <c r="L102" i="35"/>
  <c r="K102" i="35"/>
  <c r="J102" i="35"/>
  <c r="I102" i="35"/>
  <c r="E102" i="35"/>
  <c r="D102" i="35"/>
  <c r="C102" i="35"/>
  <c r="B102" i="35"/>
  <c r="T101" i="35"/>
  <c r="S101" i="35"/>
  <c r="R101" i="35"/>
  <c r="Q101" i="35"/>
  <c r="L101" i="35"/>
  <c r="K101" i="35"/>
  <c r="J101" i="35"/>
  <c r="I101" i="35"/>
  <c r="E101" i="35"/>
  <c r="D101" i="35"/>
  <c r="C101" i="35"/>
  <c r="B101" i="35"/>
  <c r="T100" i="35"/>
  <c r="S100" i="35"/>
  <c r="R100" i="35"/>
  <c r="Q100" i="35"/>
  <c r="L100" i="35"/>
  <c r="K100" i="35"/>
  <c r="J100" i="35"/>
  <c r="I100" i="35"/>
  <c r="E100" i="35"/>
  <c r="D100" i="35"/>
  <c r="C100" i="35"/>
  <c r="B100" i="35"/>
  <c r="T99" i="35"/>
  <c r="S99" i="35"/>
  <c r="R99" i="35"/>
  <c r="Q99" i="35"/>
  <c r="L99" i="35"/>
  <c r="K99" i="35"/>
  <c r="J99" i="35"/>
  <c r="I99" i="35"/>
  <c r="E99" i="35"/>
  <c r="D99" i="35"/>
  <c r="C99" i="35"/>
  <c r="B99" i="35"/>
  <c r="L93" i="35"/>
  <c r="K93" i="35"/>
  <c r="J93" i="35"/>
  <c r="I93" i="35"/>
  <c r="R92" i="35"/>
  <c r="Q92" i="35"/>
  <c r="L92" i="35"/>
  <c r="K92" i="35"/>
  <c r="J92" i="35"/>
  <c r="I92" i="35"/>
  <c r="L91" i="35"/>
  <c r="K91" i="35"/>
  <c r="J91" i="35"/>
  <c r="I91" i="35"/>
  <c r="L90" i="35"/>
  <c r="K90" i="35"/>
  <c r="J90" i="35"/>
  <c r="I90" i="35"/>
  <c r="L89" i="35"/>
  <c r="K89" i="35"/>
  <c r="J89" i="35"/>
  <c r="I89" i="35"/>
  <c r="E89" i="35"/>
  <c r="D89" i="35"/>
  <c r="C89" i="35"/>
  <c r="B89" i="35"/>
  <c r="T88" i="35"/>
  <c r="S88" i="35"/>
  <c r="R88" i="35"/>
  <c r="Q88" i="35"/>
  <c r="L88" i="35"/>
  <c r="K88" i="35"/>
  <c r="J88" i="35"/>
  <c r="I88" i="35"/>
  <c r="E88" i="35"/>
  <c r="D88" i="35"/>
  <c r="C88" i="35"/>
  <c r="B88" i="35"/>
  <c r="T87" i="35"/>
  <c r="S87" i="35"/>
  <c r="R87" i="35"/>
  <c r="Q87" i="35"/>
  <c r="L87" i="35"/>
  <c r="K87" i="35"/>
  <c r="J87" i="35"/>
  <c r="I87" i="35"/>
  <c r="E87" i="35"/>
  <c r="D87" i="35"/>
  <c r="C87" i="35"/>
  <c r="B87" i="35"/>
  <c r="T86" i="35"/>
  <c r="S86" i="35"/>
  <c r="R86" i="35"/>
  <c r="Q86" i="35"/>
  <c r="L86" i="35"/>
  <c r="K86" i="35"/>
  <c r="J86" i="35"/>
  <c r="I86" i="35"/>
  <c r="E86" i="35"/>
  <c r="D86" i="35"/>
  <c r="C86" i="35"/>
  <c r="B86" i="35"/>
  <c r="L80" i="35"/>
  <c r="K80" i="35"/>
  <c r="J80" i="35"/>
  <c r="I80" i="35"/>
  <c r="R79" i="35"/>
  <c r="Q79" i="35"/>
  <c r="L79" i="35"/>
  <c r="K79" i="35"/>
  <c r="J79" i="35"/>
  <c r="I79" i="35"/>
  <c r="L78" i="35"/>
  <c r="K78" i="35"/>
  <c r="J78" i="35"/>
  <c r="I78" i="35"/>
  <c r="L77" i="35"/>
  <c r="K77" i="35"/>
  <c r="J77" i="35"/>
  <c r="I77" i="35"/>
  <c r="L76" i="35"/>
  <c r="K76" i="35"/>
  <c r="J76" i="35"/>
  <c r="I76" i="35"/>
  <c r="E76" i="35"/>
  <c r="D76" i="35"/>
  <c r="C76" i="35"/>
  <c r="B76" i="35"/>
  <c r="T75" i="35"/>
  <c r="S75" i="35"/>
  <c r="R75" i="35"/>
  <c r="Q75" i="35"/>
  <c r="L75" i="35"/>
  <c r="K75" i="35"/>
  <c r="J75" i="35"/>
  <c r="I75" i="35"/>
  <c r="E75" i="35"/>
  <c r="D75" i="35"/>
  <c r="C75" i="35"/>
  <c r="B75" i="35"/>
  <c r="T74" i="35"/>
  <c r="S74" i="35"/>
  <c r="R74" i="35"/>
  <c r="Q74" i="35"/>
  <c r="L74" i="35"/>
  <c r="K74" i="35"/>
  <c r="J74" i="35"/>
  <c r="I74" i="35"/>
  <c r="E74" i="35"/>
  <c r="D74" i="35"/>
  <c r="C74" i="35"/>
  <c r="B74" i="35"/>
  <c r="T73" i="35"/>
  <c r="S73" i="35"/>
  <c r="R73" i="35"/>
  <c r="Q73" i="35"/>
  <c r="L73" i="35"/>
  <c r="K73" i="35"/>
  <c r="J73" i="35"/>
  <c r="I73" i="35"/>
  <c r="E73" i="35"/>
  <c r="D73" i="35"/>
  <c r="C73" i="35"/>
  <c r="B73" i="35"/>
  <c r="L67" i="35"/>
  <c r="K67" i="35"/>
  <c r="J67" i="35"/>
  <c r="I67" i="35"/>
  <c r="R66" i="35"/>
  <c r="Q66" i="35"/>
  <c r="L66" i="35"/>
  <c r="K66" i="35"/>
  <c r="J66" i="35"/>
  <c r="I66" i="35"/>
  <c r="L65" i="35"/>
  <c r="K65" i="35"/>
  <c r="J65" i="35"/>
  <c r="I65" i="35"/>
  <c r="L64" i="35"/>
  <c r="K64" i="35"/>
  <c r="J64" i="35"/>
  <c r="I64" i="35"/>
  <c r="L63" i="35"/>
  <c r="K63" i="35"/>
  <c r="J63" i="35"/>
  <c r="I63" i="35"/>
  <c r="E63" i="35"/>
  <c r="D63" i="35"/>
  <c r="C63" i="35"/>
  <c r="B63" i="35"/>
  <c r="T62" i="35"/>
  <c r="S62" i="35"/>
  <c r="R62" i="35"/>
  <c r="Q62" i="35"/>
  <c r="L62" i="35"/>
  <c r="K62" i="35"/>
  <c r="J62" i="35"/>
  <c r="I62" i="35"/>
  <c r="E62" i="35"/>
  <c r="D62" i="35"/>
  <c r="C62" i="35"/>
  <c r="B62" i="35"/>
  <c r="T61" i="35"/>
  <c r="S61" i="35"/>
  <c r="R61" i="35"/>
  <c r="Q61" i="35"/>
  <c r="L61" i="35"/>
  <c r="K61" i="35"/>
  <c r="J61" i="35"/>
  <c r="I61" i="35"/>
  <c r="E61" i="35"/>
  <c r="D61" i="35"/>
  <c r="C61" i="35"/>
  <c r="B61" i="35"/>
  <c r="T60" i="35"/>
  <c r="S60" i="35"/>
  <c r="R60" i="35"/>
  <c r="Q60" i="35"/>
  <c r="L60" i="35"/>
  <c r="K60" i="35"/>
  <c r="J60" i="35"/>
  <c r="I60" i="35"/>
  <c r="E60" i="35"/>
  <c r="D60" i="35"/>
  <c r="C60" i="35"/>
  <c r="B60" i="35"/>
  <c r="L54" i="35"/>
  <c r="K54" i="35"/>
  <c r="J54" i="35"/>
  <c r="I54" i="35"/>
  <c r="R53" i="35"/>
  <c r="Q53" i="35"/>
  <c r="L53" i="35"/>
  <c r="K53" i="35"/>
  <c r="J53" i="35"/>
  <c r="I53" i="35"/>
  <c r="L52" i="35"/>
  <c r="K52" i="35"/>
  <c r="J52" i="35"/>
  <c r="I52" i="35"/>
  <c r="L51" i="35"/>
  <c r="K51" i="35"/>
  <c r="J51" i="35"/>
  <c r="I51" i="35"/>
  <c r="L50" i="35"/>
  <c r="K50" i="35"/>
  <c r="J50" i="35"/>
  <c r="I50" i="35"/>
  <c r="E50" i="35"/>
  <c r="D50" i="35"/>
  <c r="C50" i="35"/>
  <c r="B50" i="35"/>
  <c r="T49" i="35"/>
  <c r="S49" i="35"/>
  <c r="R49" i="35"/>
  <c r="Q49" i="35"/>
  <c r="L49" i="35"/>
  <c r="K49" i="35"/>
  <c r="J49" i="35"/>
  <c r="I49" i="35"/>
  <c r="E49" i="35"/>
  <c r="D49" i="35"/>
  <c r="C49" i="35"/>
  <c r="B49" i="35"/>
  <c r="T48" i="35"/>
  <c r="S48" i="35"/>
  <c r="R48" i="35"/>
  <c r="Q48" i="35"/>
  <c r="L48" i="35"/>
  <c r="K48" i="35"/>
  <c r="J48" i="35"/>
  <c r="I48" i="35"/>
  <c r="E48" i="35"/>
  <c r="D48" i="35"/>
  <c r="C48" i="35"/>
  <c r="B48" i="35"/>
  <c r="T47" i="35"/>
  <c r="S47" i="35"/>
  <c r="R47" i="35"/>
  <c r="Q47" i="35"/>
  <c r="L47" i="35"/>
  <c r="K47" i="35"/>
  <c r="J47" i="35"/>
  <c r="I47" i="35"/>
  <c r="E47" i="35"/>
  <c r="D47" i="35"/>
  <c r="C47" i="35"/>
  <c r="B47" i="35"/>
  <c r="L41" i="35"/>
  <c r="K41" i="35"/>
  <c r="J41" i="35"/>
  <c r="I41" i="35"/>
  <c r="R40" i="35"/>
  <c r="Q40" i="35"/>
  <c r="L40" i="35"/>
  <c r="K40" i="35"/>
  <c r="J40" i="35"/>
  <c r="I40" i="35"/>
  <c r="L39" i="35"/>
  <c r="K39" i="35"/>
  <c r="J39" i="35"/>
  <c r="I39" i="35"/>
  <c r="L38" i="35"/>
  <c r="K38" i="35"/>
  <c r="J38" i="35"/>
  <c r="I38" i="35"/>
  <c r="L37" i="35"/>
  <c r="K37" i="35"/>
  <c r="J37" i="35"/>
  <c r="I37" i="35"/>
  <c r="E37" i="35"/>
  <c r="D37" i="35"/>
  <c r="C37" i="35"/>
  <c r="B37" i="35"/>
  <c r="T36" i="35"/>
  <c r="S36" i="35"/>
  <c r="R36" i="35"/>
  <c r="Q36" i="35"/>
  <c r="L36" i="35"/>
  <c r="K36" i="35"/>
  <c r="J36" i="35"/>
  <c r="I36" i="35"/>
  <c r="E36" i="35"/>
  <c r="D36" i="35"/>
  <c r="C36" i="35"/>
  <c r="B36" i="35"/>
  <c r="T35" i="35"/>
  <c r="S35" i="35"/>
  <c r="R35" i="35"/>
  <c r="Q35" i="35"/>
  <c r="L35" i="35"/>
  <c r="K35" i="35"/>
  <c r="J35" i="35"/>
  <c r="I35" i="35"/>
  <c r="E35" i="35"/>
  <c r="D35" i="35"/>
  <c r="C35" i="35"/>
  <c r="B35" i="35"/>
  <c r="T34" i="35"/>
  <c r="S34" i="35"/>
  <c r="R34" i="35"/>
  <c r="Q34" i="35"/>
  <c r="L34" i="35"/>
  <c r="K34" i="35"/>
  <c r="J34" i="35"/>
  <c r="I34" i="35"/>
  <c r="E34" i="35"/>
  <c r="D34" i="35"/>
  <c r="C34" i="35"/>
  <c r="B34" i="35"/>
  <c r="L28" i="35"/>
  <c r="K28" i="35"/>
  <c r="J28" i="35"/>
  <c r="I28" i="35"/>
  <c r="R27" i="35"/>
  <c r="Q27" i="35"/>
  <c r="L27" i="35"/>
  <c r="K27" i="35"/>
  <c r="J27" i="35"/>
  <c r="I27" i="35"/>
  <c r="L26" i="35"/>
  <c r="K26" i="35"/>
  <c r="J26" i="35"/>
  <c r="I26" i="35"/>
  <c r="L25" i="35"/>
  <c r="K25" i="35"/>
  <c r="J25" i="35"/>
  <c r="I25" i="35"/>
  <c r="L24" i="35"/>
  <c r="K24" i="35"/>
  <c r="J24" i="35"/>
  <c r="I24" i="35"/>
  <c r="E24" i="35"/>
  <c r="D24" i="35"/>
  <c r="C24" i="35"/>
  <c r="B24" i="35"/>
  <c r="T23" i="35"/>
  <c r="S23" i="35"/>
  <c r="R23" i="35"/>
  <c r="Q23" i="35"/>
  <c r="L23" i="35"/>
  <c r="K23" i="35"/>
  <c r="J23" i="35"/>
  <c r="I23" i="35"/>
  <c r="E23" i="35"/>
  <c r="D23" i="35"/>
  <c r="C23" i="35"/>
  <c r="B23" i="35"/>
  <c r="T22" i="35"/>
  <c r="S22" i="35"/>
  <c r="R22" i="35"/>
  <c r="Q22" i="35"/>
  <c r="L22" i="35"/>
  <c r="K22" i="35"/>
  <c r="J22" i="35"/>
  <c r="I22" i="35"/>
  <c r="E22" i="35"/>
  <c r="D22" i="35"/>
  <c r="C22" i="35"/>
  <c r="B22" i="35"/>
  <c r="T21" i="35"/>
  <c r="S21" i="35"/>
  <c r="R21" i="35"/>
  <c r="Q21" i="35"/>
  <c r="L21" i="35"/>
  <c r="K21" i="35"/>
  <c r="J21" i="35"/>
  <c r="I21" i="35"/>
  <c r="E21" i="35"/>
  <c r="D21" i="35"/>
  <c r="C21" i="35"/>
  <c r="B21" i="35"/>
  <c r="L15" i="35"/>
  <c r="K15" i="35"/>
  <c r="J15" i="35"/>
  <c r="I15" i="35"/>
  <c r="R14" i="35"/>
  <c r="Q14" i="35"/>
  <c r="L14" i="35"/>
  <c r="K14" i="35"/>
  <c r="J14" i="35"/>
  <c r="I14" i="35"/>
  <c r="L13" i="35"/>
  <c r="K13" i="35"/>
  <c r="J13" i="35"/>
  <c r="I13" i="35"/>
  <c r="L12" i="35"/>
  <c r="K12" i="35"/>
  <c r="J12" i="35"/>
  <c r="I12" i="35"/>
  <c r="L11" i="35"/>
  <c r="K11" i="35"/>
  <c r="J11" i="35"/>
  <c r="I11" i="35"/>
  <c r="E11" i="35"/>
  <c r="D11" i="35"/>
  <c r="C11" i="35"/>
  <c r="B11" i="35"/>
  <c r="T10" i="35"/>
  <c r="S10" i="35"/>
  <c r="R10" i="35"/>
  <c r="Q10" i="35"/>
  <c r="L10" i="35"/>
  <c r="K10" i="35"/>
  <c r="J10" i="35"/>
  <c r="I10" i="35"/>
  <c r="E10" i="35"/>
  <c r="D10" i="35"/>
  <c r="C10" i="35"/>
  <c r="B10" i="35"/>
  <c r="T9" i="35"/>
  <c r="S9" i="35"/>
  <c r="R9" i="35"/>
  <c r="Q9" i="35"/>
  <c r="L9" i="35"/>
  <c r="K9" i="35"/>
  <c r="J9" i="35"/>
  <c r="I9" i="35"/>
  <c r="E9" i="35"/>
  <c r="D9" i="35"/>
  <c r="C9" i="35"/>
  <c r="B9" i="35"/>
  <c r="T8" i="35"/>
  <c r="S8" i="35"/>
  <c r="R8" i="35"/>
  <c r="Q8" i="35"/>
  <c r="L8" i="35"/>
  <c r="K8" i="35"/>
  <c r="J8" i="35"/>
  <c r="I8" i="35"/>
  <c r="E8" i="35"/>
  <c r="D8" i="35"/>
  <c r="C8" i="35"/>
  <c r="B8" i="35"/>
  <c r="C2" i="35"/>
  <c r="I418" i="30"/>
  <c r="H418" i="30"/>
  <c r="G418" i="30"/>
  <c r="F418" i="30"/>
  <c r="E418" i="30"/>
  <c r="D418" i="30"/>
  <c r="C418" i="30"/>
  <c r="B418" i="30"/>
  <c r="I417" i="30"/>
  <c r="H417" i="30"/>
  <c r="G417" i="30"/>
  <c r="F417" i="30"/>
  <c r="E417" i="30"/>
  <c r="D417" i="30"/>
  <c r="C417" i="30"/>
  <c r="B417" i="30"/>
  <c r="I416" i="30"/>
  <c r="H416" i="30"/>
  <c r="G416" i="30"/>
  <c r="F416" i="30"/>
  <c r="E416" i="30"/>
  <c r="D416" i="30"/>
  <c r="C416" i="30"/>
  <c r="B416" i="30"/>
  <c r="I415" i="30"/>
  <c r="H415" i="30"/>
  <c r="G415" i="30"/>
  <c r="F415" i="30"/>
  <c r="E415" i="30"/>
  <c r="D415" i="30"/>
  <c r="C415" i="30"/>
  <c r="B415" i="30"/>
  <c r="I414" i="30"/>
  <c r="H414" i="30"/>
  <c r="G414" i="30"/>
  <c r="F414" i="30"/>
  <c r="E414" i="30"/>
  <c r="D414" i="30"/>
  <c r="C414" i="30"/>
  <c r="B414" i="30"/>
  <c r="I413" i="30"/>
  <c r="H413" i="30"/>
  <c r="G413" i="30"/>
  <c r="F413" i="30"/>
  <c r="E413" i="30"/>
  <c r="D413" i="30"/>
  <c r="C413" i="30"/>
  <c r="B413" i="30"/>
  <c r="I412" i="30"/>
  <c r="H412" i="30"/>
  <c r="G412" i="30"/>
  <c r="F412" i="30"/>
  <c r="E412" i="30"/>
  <c r="D412" i="30"/>
  <c r="C412" i="30"/>
  <c r="B412" i="30"/>
  <c r="I411" i="30"/>
  <c r="H411" i="30"/>
  <c r="G411" i="30"/>
  <c r="F411" i="30"/>
  <c r="E411" i="30"/>
  <c r="D411" i="30"/>
  <c r="C411" i="30"/>
  <c r="B411" i="30"/>
  <c r="I382" i="30"/>
  <c r="H382" i="30"/>
  <c r="G382" i="30"/>
  <c r="F382" i="30"/>
  <c r="E382" i="30"/>
  <c r="D382" i="30"/>
  <c r="C382" i="30"/>
  <c r="B382" i="30"/>
  <c r="I381" i="30"/>
  <c r="H381" i="30"/>
  <c r="G381" i="30"/>
  <c r="F381" i="30"/>
  <c r="E381" i="30"/>
  <c r="D381" i="30"/>
  <c r="C381" i="30"/>
  <c r="B381" i="30"/>
  <c r="I380" i="30"/>
  <c r="H380" i="30"/>
  <c r="G380" i="30"/>
  <c r="F380" i="30"/>
  <c r="E380" i="30"/>
  <c r="D380" i="30"/>
  <c r="C380" i="30"/>
  <c r="B380" i="30"/>
  <c r="I379" i="30"/>
  <c r="H379" i="30"/>
  <c r="G379" i="30"/>
  <c r="F379" i="30"/>
  <c r="E379" i="30"/>
  <c r="D379" i="30"/>
  <c r="C379" i="30"/>
  <c r="B379" i="30"/>
  <c r="I378" i="30"/>
  <c r="H378" i="30"/>
  <c r="G378" i="30"/>
  <c r="F378" i="30"/>
  <c r="E378" i="30"/>
  <c r="D378" i="30"/>
  <c r="C378" i="30"/>
  <c r="B378" i="30"/>
  <c r="I377" i="30"/>
  <c r="H377" i="30"/>
  <c r="G377" i="30"/>
  <c r="F377" i="30"/>
  <c r="E377" i="30"/>
  <c r="D377" i="30"/>
  <c r="C377" i="30"/>
  <c r="B377" i="30"/>
  <c r="U376" i="30"/>
  <c r="T376" i="30"/>
  <c r="S376" i="30"/>
  <c r="R376" i="30"/>
  <c r="Q376" i="30"/>
  <c r="P376" i="30"/>
  <c r="O376" i="30"/>
  <c r="N376" i="30"/>
  <c r="I376" i="30"/>
  <c r="H376" i="30"/>
  <c r="G376" i="30"/>
  <c r="F376" i="30"/>
  <c r="E376" i="30"/>
  <c r="D376" i="30"/>
  <c r="C376" i="30"/>
  <c r="B376" i="30"/>
  <c r="U375" i="30"/>
  <c r="T375" i="30"/>
  <c r="S375" i="30"/>
  <c r="R375" i="30"/>
  <c r="Q375" i="30"/>
  <c r="P375" i="30"/>
  <c r="O375" i="30"/>
  <c r="N375" i="30"/>
  <c r="I375" i="30"/>
  <c r="H375" i="30"/>
  <c r="G375" i="30"/>
  <c r="F375" i="30"/>
  <c r="E375" i="30"/>
  <c r="D375" i="30"/>
  <c r="C375" i="30"/>
  <c r="B375" i="30"/>
  <c r="I370" i="30"/>
  <c r="H370" i="30"/>
  <c r="G370" i="30"/>
  <c r="F370" i="30"/>
  <c r="E370" i="30"/>
  <c r="D370" i="30"/>
  <c r="C370" i="30"/>
  <c r="B370" i="30"/>
  <c r="I369" i="30"/>
  <c r="H369" i="30"/>
  <c r="G369" i="30"/>
  <c r="F369" i="30"/>
  <c r="E369" i="30"/>
  <c r="D369" i="30"/>
  <c r="C369" i="30"/>
  <c r="B369" i="30"/>
  <c r="I368" i="30"/>
  <c r="H368" i="30"/>
  <c r="G368" i="30"/>
  <c r="F368" i="30"/>
  <c r="E368" i="30"/>
  <c r="D368" i="30"/>
  <c r="C368" i="30"/>
  <c r="B368" i="30"/>
  <c r="I367" i="30"/>
  <c r="H367" i="30"/>
  <c r="G367" i="30"/>
  <c r="F367" i="30"/>
  <c r="E367" i="30"/>
  <c r="D367" i="30"/>
  <c r="C367" i="30"/>
  <c r="B367" i="30"/>
  <c r="I366" i="30"/>
  <c r="H366" i="30"/>
  <c r="G366" i="30"/>
  <c r="F366" i="30"/>
  <c r="E366" i="30"/>
  <c r="D366" i="30"/>
  <c r="C366" i="30"/>
  <c r="B366" i="30"/>
  <c r="I365" i="30"/>
  <c r="H365" i="30"/>
  <c r="G365" i="30"/>
  <c r="F365" i="30"/>
  <c r="E365" i="30"/>
  <c r="D365" i="30"/>
  <c r="C365" i="30"/>
  <c r="B365" i="30"/>
  <c r="U364" i="30"/>
  <c r="T364" i="30"/>
  <c r="S364" i="30"/>
  <c r="R364" i="30"/>
  <c r="Q364" i="30"/>
  <c r="P364" i="30"/>
  <c r="O364" i="30"/>
  <c r="N364" i="30"/>
  <c r="I364" i="30"/>
  <c r="H364" i="30"/>
  <c r="G364" i="30"/>
  <c r="F364" i="30"/>
  <c r="E364" i="30"/>
  <c r="D364" i="30"/>
  <c r="C364" i="30"/>
  <c r="B364" i="30"/>
  <c r="U363" i="30"/>
  <c r="T363" i="30"/>
  <c r="S363" i="30"/>
  <c r="R363" i="30"/>
  <c r="Q363" i="30"/>
  <c r="P363" i="30"/>
  <c r="O363" i="30"/>
  <c r="N363" i="30"/>
  <c r="I363" i="30"/>
  <c r="H363" i="30"/>
  <c r="G363" i="30"/>
  <c r="F363" i="30"/>
  <c r="E363" i="30"/>
  <c r="D363" i="30"/>
  <c r="C363" i="30"/>
  <c r="B363" i="30"/>
  <c r="I358" i="30"/>
  <c r="H358" i="30"/>
  <c r="G358" i="30"/>
  <c r="F358" i="30"/>
  <c r="E358" i="30"/>
  <c r="D358" i="30"/>
  <c r="C358" i="30"/>
  <c r="B358" i="30"/>
  <c r="I357" i="30"/>
  <c r="H357" i="30"/>
  <c r="G357" i="30"/>
  <c r="F357" i="30"/>
  <c r="E357" i="30"/>
  <c r="D357" i="30"/>
  <c r="C357" i="30"/>
  <c r="B357" i="30"/>
  <c r="I356" i="30"/>
  <c r="H356" i="30"/>
  <c r="G356" i="30"/>
  <c r="F356" i="30"/>
  <c r="E356" i="30"/>
  <c r="D356" i="30"/>
  <c r="C356" i="30"/>
  <c r="B356" i="30"/>
  <c r="I355" i="30"/>
  <c r="H355" i="30"/>
  <c r="G355" i="30"/>
  <c r="F355" i="30"/>
  <c r="E355" i="30"/>
  <c r="D355" i="30"/>
  <c r="C355" i="30"/>
  <c r="B355" i="30"/>
  <c r="I354" i="30"/>
  <c r="H354" i="30"/>
  <c r="G354" i="30"/>
  <c r="F354" i="30"/>
  <c r="E354" i="30"/>
  <c r="D354" i="30"/>
  <c r="C354" i="30"/>
  <c r="B354" i="30"/>
  <c r="I353" i="30"/>
  <c r="H353" i="30"/>
  <c r="G353" i="30"/>
  <c r="F353" i="30"/>
  <c r="E353" i="30"/>
  <c r="D353" i="30"/>
  <c r="C353" i="30"/>
  <c r="B353" i="30"/>
  <c r="U352" i="30"/>
  <c r="T352" i="30"/>
  <c r="S352" i="30"/>
  <c r="R352" i="30"/>
  <c r="Q352" i="30"/>
  <c r="P352" i="30"/>
  <c r="O352" i="30"/>
  <c r="N352" i="30"/>
  <c r="I352" i="30"/>
  <c r="H352" i="30"/>
  <c r="G352" i="30"/>
  <c r="F352" i="30"/>
  <c r="E352" i="30"/>
  <c r="D352" i="30"/>
  <c r="C352" i="30"/>
  <c r="B352" i="30"/>
  <c r="U351" i="30"/>
  <c r="T351" i="30"/>
  <c r="S351" i="30"/>
  <c r="R351" i="30"/>
  <c r="Q351" i="30"/>
  <c r="P351" i="30"/>
  <c r="O351" i="30"/>
  <c r="N351" i="30"/>
  <c r="I351" i="30"/>
  <c r="H351" i="30"/>
  <c r="G351" i="30"/>
  <c r="F351" i="30"/>
  <c r="E351" i="30"/>
  <c r="D351" i="30"/>
  <c r="C351" i="30"/>
  <c r="B351" i="30"/>
  <c r="I346" i="30"/>
  <c r="H346" i="30"/>
  <c r="G346" i="30"/>
  <c r="F346" i="30"/>
  <c r="E346" i="30"/>
  <c r="D346" i="30"/>
  <c r="C346" i="30"/>
  <c r="B346" i="30"/>
  <c r="I345" i="30"/>
  <c r="H345" i="30"/>
  <c r="G345" i="30"/>
  <c r="F345" i="30"/>
  <c r="E345" i="30"/>
  <c r="D345" i="30"/>
  <c r="C345" i="30"/>
  <c r="B345" i="30"/>
  <c r="I344" i="30"/>
  <c r="H344" i="30"/>
  <c r="G344" i="30"/>
  <c r="F344" i="30"/>
  <c r="E344" i="30"/>
  <c r="D344" i="30"/>
  <c r="C344" i="30"/>
  <c r="B344" i="30"/>
  <c r="I343" i="30"/>
  <c r="H343" i="30"/>
  <c r="G343" i="30"/>
  <c r="F343" i="30"/>
  <c r="E343" i="30"/>
  <c r="D343" i="30"/>
  <c r="C343" i="30"/>
  <c r="B343" i="30"/>
  <c r="I342" i="30"/>
  <c r="H342" i="30"/>
  <c r="G342" i="30"/>
  <c r="F342" i="30"/>
  <c r="E342" i="30"/>
  <c r="D342" i="30"/>
  <c r="C342" i="30"/>
  <c r="B342" i="30"/>
  <c r="I341" i="30"/>
  <c r="H341" i="30"/>
  <c r="G341" i="30"/>
  <c r="F341" i="30"/>
  <c r="E341" i="30"/>
  <c r="D341" i="30"/>
  <c r="C341" i="30"/>
  <c r="B341" i="30"/>
  <c r="U340" i="30"/>
  <c r="T340" i="30"/>
  <c r="S340" i="30"/>
  <c r="R340" i="30"/>
  <c r="Q340" i="30"/>
  <c r="P340" i="30"/>
  <c r="O340" i="30"/>
  <c r="N340" i="30"/>
  <c r="I340" i="30"/>
  <c r="H340" i="30"/>
  <c r="G340" i="30"/>
  <c r="F340" i="30"/>
  <c r="E340" i="30"/>
  <c r="D340" i="30"/>
  <c r="C340" i="30"/>
  <c r="B340" i="30"/>
  <c r="U339" i="30"/>
  <c r="T339" i="30"/>
  <c r="S339" i="30"/>
  <c r="R339" i="30"/>
  <c r="Q339" i="30"/>
  <c r="P339" i="30"/>
  <c r="O339" i="30"/>
  <c r="N339" i="30"/>
  <c r="I339" i="30"/>
  <c r="H339" i="30"/>
  <c r="G339" i="30"/>
  <c r="F339" i="30"/>
  <c r="E339" i="30"/>
  <c r="D339" i="30"/>
  <c r="C339" i="30"/>
  <c r="B339" i="30"/>
  <c r="I334" i="30"/>
  <c r="H334" i="30"/>
  <c r="G334" i="30"/>
  <c r="F334" i="30"/>
  <c r="E334" i="30"/>
  <c r="D334" i="30"/>
  <c r="C334" i="30"/>
  <c r="B334" i="30"/>
  <c r="I333" i="30"/>
  <c r="H333" i="30"/>
  <c r="G333" i="30"/>
  <c r="F333" i="30"/>
  <c r="E333" i="30"/>
  <c r="D333" i="30"/>
  <c r="C333" i="30"/>
  <c r="B333" i="30"/>
  <c r="I332" i="30"/>
  <c r="H332" i="30"/>
  <c r="G332" i="30"/>
  <c r="F332" i="30"/>
  <c r="E332" i="30"/>
  <c r="D332" i="30"/>
  <c r="C332" i="30"/>
  <c r="B332" i="30"/>
  <c r="I331" i="30"/>
  <c r="H331" i="30"/>
  <c r="G331" i="30"/>
  <c r="F331" i="30"/>
  <c r="E331" i="30"/>
  <c r="D331" i="30"/>
  <c r="C331" i="30"/>
  <c r="B331" i="30"/>
  <c r="I330" i="30"/>
  <c r="H330" i="30"/>
  <c r="G330" i="30"/>
  <c r="F330" i="30"/>
  <c r="E330" i="30"/>
  <c r="D330" i="30"/>
  <c r="C330" i="30"/>
  <c r="B330" i="30"/>
  <c r="I329" i="30"/>
  <c r="H329" i="30"/>
  <c r="G329" i="30"/>
  <c r="F329" i="30"/>
  <c r="E329" i="30"/>
  <c r="D329" i="30"/>
  <c r="C329" i="30"/>
  <c r="B329" i="30"/>
  <c r="U328" i="30"/>
  <c r="T328" i="30"/>
  <c r="S328" i="30"/>
  <c r="R328" i="30"/>
  <c r="Q328" i="30"/>
  <c r="P328" i="30"/>
  <c r="O328" i="30"/>
  <c r="N328" i="30"/>
  <c r="I328" i="30"/>
  <c r="H328" i="30"/>
  <c r="G328" i="30"/>
  <c r="F328" i="30"/>
  <c r="E328" i="30"/>
  <c r="D328" i="30"/>
  <c r="C328" i="30"/>
  <c r="B328" i="30"/>
  <c r="U327" i="30"/>
  <c r="T327" i="30"/>
  <c r="S327" i="30"/>
  <c r="R327" i="30"/>
  <c r="Q327" i="30"/>
  <c r="P327" i="30"/>
  <c r="O327" i="30"/>
  <c r="N327" i="30"/>
  <c r="I327" i="30"/>
  <c r="H327" i="30"/>
  <c r="G327" i="30"/>
  <c r="F327" i="30"/>
  <c r="E327" i="30"/>
  <c r="D327" i="30"/>
  <c r="C327" i="30"/>
  <c r="B327" i="30"/>
  <c r="I322" i="30"/>
  <c r="H322" i="30"/>
  <c r="G322" i="30"/>
  <c r="F322" i="30"/>
  <c r="E322" i="30"/>
  <c r="D322" i="30"/>
  <c r="C322" i="30"/>
  <c r="B322" i="30"/>
  <c r="I321" i="30"/>
  <c r="H321" i="30"/>
  <c r="G321" i="30"/>
  <c r="F321" i="30"/>
  <c r="E321" i="30"/>
  <c r="D321" i="30"/>
  <c r="C321" i="30"/>
  <c r="B321" i="30"/>
  <c r="I320" i="30"/>
  <c r="H320" i="30"/>
  <c r="G320" i="30"/>
  <c r="F320" i="30"/>
  <c r="E320" i="30"/>
  <c r="D320" i="30"/>
  <c r="C320" i="30"/>
  <c r="B320" i="30"/>
  <c r="I319" i="30"/>
  <c r="H319" i="30"/>
  <c r="G319" i="30"/>
  <c r="F319" i="30"/>
  <c r="E319" i="30"/>
  <c r="D319" i="30"/>
  <c r="C319" i="30"/>
  <c r="B319" i="30"/>
  <c r="I318" i="30"/>
  <c r="H318" i="30"/>
  <c r="G318" i="30"/>
  <c r="F318" i="30"/>
  <c r="E318" i="30"/>
  <c r="D318" i="30"/>
  <c r="C318" i="30"/>
  <c r="B318" i="30"/>
  <c r="I317" i="30"/>
  <c r="H317" i="30"/>
  <c r="G317" i="30"/>
  <c r="F317" i="30"/>
  <c r="E317" i="30"/>
  <c r="D317" i="30"/>
  <c r="C317" i="30"/>
  <c r="B317" i="30"/>
  <c r="U316" i="30"/>
  <c r="T316" i="30"/>
  <c r="S316" i="30"/>
  <c r="R316" i="30"/>
  <c r="Q316" i="30"/>
  <c r="P316" i="30"/>
  <c r="O316" i="30"/>
  <c r="N316" i="30"/>
  <c r="I316" i="30"/>
  <c r="H316" i="30"/>
  <c r="G316" i="30"/>
  <c r="F316" i="30"/>
  <c r="E316" i="30"/>
  <c r="D316" i="30"/>
  <c r="C316" i="30"/>
  <c r="B316" i="30"/>
  <c r="U315" i="30"/>
  <c r="T315" i="30"/>
  <c r="S315" i="30"/>
  <c r="R315" i="30"/>
  <c r="Q315" i="30"/>
  <c r="P315" i="30"/>
  <c r="O315" i="30"/>
  <c r="N315" i="30"/>
  <c r="I315" i="30"/>
  <c r="H315" i="30"/>
  <c r="G315" i="30"/>
  <c r="F315" i="30"/>
  <c r="E315" i="30"/>
  <c r="D315" i="30"/>
  <c r="C315" i="30"/>
  <c r="B315" i="30"/>
  <c r="I310" i="30"/>
  <c r="H310" i="30"/>
  <c r="G310" i="30"/>
  <c r="F310" i="30"/>
  <c r="E310" i="30"/>
  <c r="D310" i="30"/>
  <c r="C310" i="30"/>
  <c r="B310" i="30"/>
  <c r="I309" i="30"/>
  <c r="H309" i="30"/>
  <c r="G309" i="30"/>
  <c r="F309" i="30"/>
  <c r="E309" i="30"/>
  <c r="D309" i="30"/>
  <c r="C309" i="30"/>
  <c r="B309" i="30"/>
  <c r="I308" i="30"/>
  <c r="H308" i="30"/>
  <c r="G308" i="30"/>
  <c r="F308" i="30"/>
  <c r="E308" i="30"/>
  <c r="D308" i="30"/>
  <c r="C308" i="30"/>
  <c r="B308" i="30"/>
  <c r="I307" i="30"/>
  <c r="H307" i="30"/>
  <c r="G307" i="30"/>
  <c r="F307" i="30"/>
  <c r="E307" i="30"/>
  <c r="D307" i="30"/>
  <c r="C307" i="30"/>
  <c r="B307" i="30"/>
  <c r="I306" i="30"/>
  <c r="H306" i="30"/>
  <c r="G306" i="30"/>
  <c r="F306" i="30"/>
  <c r="E306" i="30"/>
  <c r="D306" i="30"/>
  <c r="C306" i="30"/>
  <c r="B306" i="30"/>
  <c r="I305" i="30"/>
  <c r="H305" i="30"/>
  <c r="G305" i="30"/>
  <c r="F305" i="30"/>
  <c r="E305" i="30"/>
  <c r="D305" i="30"/>
  <c r="C305" i="30"/>
  <c r="B305" i="30"/>
  <c r="U304" i="30"/>
  <c r="T304" i="30"/>
  <c r="S304" i="30"/>
  <c r="R304" i="30"/>
  <c r="Q304" i="30"/>
  <c r="P304" i="30"/>
  <c r="O304" i="30"/>
  <c r="N304" i="30"/>
  <c r="I304" i="30"/>
  <c r="H304" i="30"/>
  <c r="G304" i="30"/>
  <c r="F304" i="30"/>
  <c r="E304" i="30"/>
  <c r="D304" i="30"/>
  <c r="C304" i="30"/>
  <c r="B304" i="30"/>
  <c r="U303" i="30"/>
  <c r="T303" i="30"/>
  <c r="S303" i="30"/>
  <c r="R303" i="30"/>
  <c r="Q303" i="30"/>
  <c r="P303" i="30"/>
  <c r="O303" i="30"/>
  <c r="N303" i="30"/>
  <c r="I303" i="30"/>
  <c r="H303" i="30"/>
  <c r="G303" i="30"/>
  <c r="F303" i="30"/>
  <c r="E303" i="30"/>
  <c r="D303" i="30"/>
  <c r="C303" i="30"/>
  <c r="B303" i="30"/>
  <c r="I298" i="30"/>
  <c r="H298" i="30"/>
  <c r="G298" i="30"/>
  <c r="F298" i="30"/>
  <c r="E298" i="30"/>
  <c r="D298" i="30"/>
  <c r="C298" i="30"/>
  <c r="B298" i="30"/>
  <c r="I297" i="30"/>
  <c r="H297" i="30"/>
  <c r="G297" i="30"/>
  <c r="F297" i="30"/>
  <c r="E297" i="30"/>
  <c r="D297" i="30"/>
  <c r="C297" i="30"/>
  <c r="B297" i="30"/>
  <c r="I296" i="30"/>
  <c r="H296" i="30"/>
  <c r="G296" i="30"/>
  <c r="F296" i="30"/>
  <c r="E296" i="30"/>
  <c r="D296" i="30"/>
  <c r="C296" i="30"/>
  <c r="B296" i="30"/>
  <c r="I295" i="30"/>
  <c r="H295" i="30"/>
  <c r="G295" i="30"/>
  <c r="F295" i="30"/>
  <c r="E295" i="30"/>
  <c r="D295" i="30"/>
  <c r="C295" i="30"/>
  <c r="B295" i="30"/>
  <c r="I294" i="30"/>
  <c r="H294" i="30"/>
  <c r="G294" i="30"/>
  <c r="F294" i="30"/>
  <c r="E294" i="30"/>
  <c r="D294" i="30"/>
  <c r="C294" i="30"/>
  <c r="B294" i="30"/>
  <c r="I293" i="30"/>
  <c r="H293" i="30"/>
  <c r="G293" i="30"/>
  <c r="F293" i="30"/>
  <c r="E293" i="30"/>
  <c r="D293" i="30"/>
  <c r="C293" i="30"/>
  <c r="B293" i="30"/>
  <c r="U292" i="30"/>
  <c r="T292" i="30"/>
  <c r="S292" i="30"/>
  <c r="R292" i="30"/>
  <c r="Q292" i="30"/>
  <c r="P292" i="30"/>
  <c r="O292" i="30"/>
  <c r="N292" i="30"/>
  <c r="I292" i="30"/>
  <c r="H292" i="30"/>
  <c r="G292" i="30"/>
  <c r="F292" i="30"/>
  <c r="E292" i="30"/>
  <c r="D292" i="30"/>
  <c r="C292" i="30"/>
  <c r="B292" i="30"/>
  <c r="U291" i="30"/>
  <c r="T291" i="30"/>
  <c r="S291" i="30"/>
  <c r="R291" i="30"/>
  <c r="Q291" i="30"/>
  <c r="P291" i="30"/>
  <c r="O291" i="30"/>
  <c r="N291" i="30"/>
  <c r="I291" i="30"/>
  <c r="H291" i="30"/>
  <c r="G291" i="30"/>
  <c r="F291" i="30"/>
  <c r="E291" i="30"/>
  <c r="D291" i="30"/>
  <c r="C291" i="30"/>
  <c r="B291" i="30"/>
  <c r="I286" i="30"/>
  <c r="H286" i="30"/>
  <c r="G286" i="30"/>
  <c r="F286" i="30"/>
  <c r="E286" i="30"/>
  <c r="D286" i="30"/>
  <c r="C286" i="30"/>
  <c r="B286" i="30"/>
  <c r="I285" i="30"/>
  <c r="H285" i="30"/>
  <c r="G285" i="30"/>
  <c r="F285" i="30"/>
  <c r="E285" i="30"/>
  <c r="D285" i="30"/>
  <c r="C285" i="30"/>
  <c r="B285" i="30"/>
  <c r="I284" i="30"/>
  <c r="H284" i="30"/>
  <c r="G284" i="30"/>
  <c r="F284" i="30"/>
  <c r="E284" i="30"/>
  <c r="D284" i="30"/>
  <c r="C284" i="30"/>
  <c r="B284" i="30"/>
  <c r="I283" i="30"/>
  <c r="H283" i="30"/>
  <c r="G283" i="30"/>
  <c r="F283" i="30"/>
  <c r="E283" i="30"/>
  <c r="D283" i="30"/>
  <c r="C283" i="30"/>
  <c r="B283" i="30"/>
  <c r="I282" i="30"/>
  <c r="H282" i="30"/>
  <c r="G282" i="30"/>
  <c r="F282" i="30"/>
  <c r="E282" i="30"/>
  <c r="D282" i="30"/>
  <c r="C282" i="30"/>
  <c r="B282" i="30"/>
  <c r="I281" i="30"/>
  <c r="H281" i="30"/>
  <c r="G281" i="30"/>
  <c r="F281" i="30"/>
  <c r="E281" i="30"/>
  <c r="D281" i="30"/>
  <c r="C281" i="30"/>
  <c r="B281" i="30"/>
  <c r="U280" i="30"/>
  <c r="T280" i="30"/>
  <c r="S280" i="30"/>
  <c r="R280" i="30"/>
  <c r="Q280" i="30"/>
  <c r="P280" i="30"/>
  <c r="O280" i="30"/>
  <c r="N280" i="30"/>
  <c r="I280" i="30"/>
  <c r="H280" i="30"/>
  <c r="G280" i="30"/>
  <c r="F280" i="30"/>
  <c r="E280" i="30"/>
  <c r="D280" i="30"/>
  <c r="C280" i="30"/>
  <c r="B280" i="30"/>
  <c r="U279" i="30"/>
  <c r="T279" i="30"/>
  <c r="S279" i="30"/>
  <c r="R279" i="30"/>
  <c r="Q279" i="30"/>
  <c r="P279" i="30"/>
  <c r="O279" i="30"/>
  <c r="N279" i="30"/>
  <c r="I279" i="30"/>
  <c r="H279" i="30"/>
  <c r="G279" i="30"/>
  <c r="F279" i="30"/>
  <c r="E279" i="30"/>
  <c r="D279" i="30"/>
  <c r="C279" i="30"/>
  <c r="B279" i="30"/>
  <c r="AC264" i="30"/>
  <c r="AB264" i="30"/>
  <c r="AA264" i="30"/>
  <c r="Z264" i="30"/>
  <c r="AC263" i="30"/>
  <c r="AB263" i="30"/>
  <c r="AA263" i="30"/>
  <c r="Z263" i="30"/>
  <c r="AC262" i="30"/>
  <c r="AB262" i="30"/>
  <c r="AA262" i="30"/>
  <c r="Z262" i="30"/>
  <c r="AC261" i="30"/>
  <c r="AB261" i="30"/>
  <c r="AA261" i="30"/>
  <c r="Z261" i="30"/>
  <c r="AC260" i="30"/>
  <c r="AB260" i="30"/>
  <c r="AA260" i="30"/>
  <c r="Z260" i="30"/>
  <c r="AC259" i="30"/>
  <c r="AB259" i="30"/>
  <c r="AA259" i="30"/>
  <c r="Z259" i="30"/>
  <c r="AC258" i="30"/>
  <c r="AB258" i="30"/>
  <c r="AA258" i="30"/>
  <c r="Z258" i="30"/>
  <c r="AC257" i="30"/>
  <c r="AB257" i="30"/>
  <c r="AA257" i="30"/>
  <c r="Z257" i="30"/>
  <c r="AC252" i="30"/>
  <c r="AB252" i="30"/>
  <c r="AA252" i="30"/>
  <c r="Z252" i="30"/>
  <c r="AC251" i="30"/>
  <c r="AB251" i="30"/>
  <c r="AA251" i="30"/>
  <c r="Z251" i="30"/>
  <c r="AC250" i="30"/>
  <c r="AB250" i="30"/>
  <c r="AA250" i="30"/>
  <c r="Z250" i="30"/>
  <c r="AC249" i="30"/>
  <c r="AB249" i="30"/>
  <c r="AA249" i="30"/>
  <c r="Z249" i="30"/>
  <c r="AC248" i="30"/>
  <c r="AB248" i="30"/>
  <c r="AA248" i="30"/>
  <c r="Z248" i="30"/>
  <c r="AC247" i="30"/>
  <c r="AB247" i="30"/>
  <c r="AA247" i="30"/>
  <c r="Z247" i="30"/>
  <c r="AC246" i="30"/>
  <c r="AB246" i="30"/>
  <c r="AA246" i="30"/>
  <c r="Z246" i="30"/>
  <c r="AC245" i="30"/>
  <c r="AB245" i="30"/>
  <c r="AA245" i="30"/>
  <c r="Z245" i="30"/>
  <c r="AC240" i="30"/>
  <c r="AB240" i="30"/>
  <c r="AA240" i="30"/>
  <c r="Z240" i="30"/>
  <c r="AC239" i="30"/>
  <c r="AB239" i="30"/>
  <c r="AA239" i="30"/>
  <c r="Z239" i="30"/>
  <c r="AC238" i="30"/>
  <c r="AB238" i="30"/>
  <c r="AA238" i="30"/>
  <c r="Z238" i="30"/>
  <c r="AC237" i="30"/>
  <c r="AB237" i="30"/>
  <c r="AA237" i="30"/>
  <c r="Z237" i="30"/>
  <c r="AC236" i="30"/>
  <c r="AB236" i="30"/>
  <c r="AA236" i="30"/>
  <c r="Z236" i="30"/>
  <c r="AC235" i="30"/>
  <c r="AB235" i="30"/>
  <c r="AA235" i="30"/>
  <c r="Z235" i="30"/>
  <c r="AC234" i="30"/>
  <c r="AB234" i="30"/>
  <c r="AA234" i="30"/>
  <c r="Z234" i="30"/>
  <c r="AC233" i="30"/>
  <c r="AB233" i="30"/>
  <c r="AA233" i="30"/>
  <c r="Z233" i="30"/>
  <c r="AC228" i="30"/>
  <c r="AB228" i="30"/>
  <c r="AA228" i="30"/>
  <c r="Z228" i="30"/>
  <c r="U228" i="30"/>
  <c r="T228" i="30"/>
  <c r="S228" i="30"/>
  <c r="R228" i="30"/>
  <c r="O228" i="30"/>
  <c r="N228" i="30"/>
  <c r="M228" i="30"/>
  <c r="L228" i="30"/>
  <c r="K228" i="30"/>
  <c r="J228" i="30"/>
  <c r="G228" i="30"/>
  <c r="F228" i="30"/>
  <c r="E228" i="30"/>
  <c r="D228" i="30"/>
  <c r="C228" i="30"/>
  <c r="B228" i="30"/>
  <c r="AC227" i="30"/>
  <c r="AB227" i="30"/>
  <c r="AA227" i="30"/>
  <c r="Z227" i="30"/>
  <c r="U227" i="30"/>
  <c r="T227" i="30"/>
  <c r="S227" i="30"/>
  <c r="R227" i="30"/>
  <c r="O227" i="30"/>
  <c r="N227" i="30"/>
  <c r="M227" i="30"/>
  <c r="L227" i="30"/>
  <c r="K227" i="30"/>
  <c r="J227" i="30"/>
  <c r="G227" i="30"/>
  <c r="F227" i="30"/>
  <c r="E227" i="30"/>
  <c r="D227" i="30"/>
  <c r="C227" i="30"/>
  <c r="B227" i="30"/>
  <c r="AC226" i="30"/>
  <c r="AB226" i="30"/>
  <c r="AA226" i="30"/>
  <c r="Z226" i="30"/>
  <c r="U226" i="30"/>
  <c r="T226" i="30"/>
  <c r="S226" i="30"/>
  <c r="R226" i="30"/>
  <c r="O226" i="30"/>
  <c r="N226" i="30"/>
  <c r="M226" i="30"/>
  <c r="L226" i="30"/>
  <c r="K226" i="30"/>
  <c r="J226" i="30"/>
  <c r="G226" i="30"/>
  <c r="F226" i="30"/>
  <c r="E226" i="30"/>
  <c r="D226" i="30"/>
  <c r="C226" i="30"/>
  <c r="B226" i="30"/>
  <c r="AC225" i="30"/>
  <c r="AB225" i="30"/>
  <c r="AA225" i="30"/>
  <c r="Z225" i="30"/>
  <c r="U225" i="30"/>
  <c r="T225" i="30"/>
  <c r="S225" i="30"/>
  <c r="R225" i="30"/>
  <c r="O225" i="30"/>
  <c r="N225" i="30"/>
  <c r="M225" i="30"/>
  <c r="L225" i="30"/>
  <c r="K225" i="30"/>
  <c r="J225" i="30"/>
  <c r="G225" i="30"/>
  <c r="F225" i="30"/>
  <c r="E225" i="30"/>
  <c r="D225" i="30"/>
  <c r="C225" i="30"/>
  <c r="B225" i="30"/>
  <c r="AC224" i="30"/>
  <c r="AB224" i="30"/>
  <c r="AA224" i="30"/>
  <c r="Z224" i="30"/>
  <c r="AC223" i="30"/>
  <c r="AB223" i="30"/>
  <c r="AA223" i="30"/>
  <c r="Z223" i="30"/>
  <c r="AC222" i="30"/>
  <c r="AB222" i="30"/>
  <c r="AA222" i="30"/>
  <c r="Z222" i="30"/>
  <c r="AC221" i="30"/>
  <c r="AB221" i="30"/>
  <c r="AA221" i="30"/>
  <c r="Z221" i="30"/>
  <c r="U220" i="30"/>
  <c r="T220" i="30"/>
  <c r="S220" i="30"/>
  <c r="R220" i="30"/>
  <c r="O220" i="30"/>
  <c r="N220" i="30"/>
  <c r="M220" i="30"/>
  <c r="L220" i="30"/>
  <c r="K220" i="30"/>
  <c r="J220" i="30"/>
  <c r="G220" i="30"/>
  <c r="F220" i="30"/>
  <c r="E220" i="30"/>
  <c r="D220" i="30"/>
  <c r="C220" i="30"/>
  <c r="B220" i="30"/>
  <c r="U219" i="30"/>
  <c r="T219" i="30"/>
  <c r="S219" i="30"/>
  <c r="R219" i="30"/>
  <c r="O219" i="30"/>
  <c r="N219" i="30"/>
  <c r="M219" i="30"/>
  <c r="L219" i="30"/>
  <c r="K219" i="30"/>
  <c r="J219" i="30"/>
  <c r="G219" i="30"/>
  <c r="F219" i="30"/>
  <c r="E219" i="30"/>
  <c r="D219" i="30"/>
  <c r="C219" i="30"/>
  <c r="B219" i="30"/>
  <c r="U218" i="30"/>
  <c r="T218" i="30"/>
  <c r="S218" i="30"/>
  <c r="R218" i="30"/>
  <c r="O218" i="30"/>
  <c r="N218" i="30"/>
  <c r="M218" i="30"/>
  <c r="L218" i="30"/>
  <c r="K218" i="30"/>
  <c r="J218" i="30"/>
  <c r="G218" i="30"/>
  <c r="F218" i="30"/>
  <c r="E218" i="30"/>
  <c r="D218" i="30"/>
  <c r="C218" i="30"/>
  <c r="B218" i="30"/>
  <c r="U217" i="30"/>
  <c r="T217" i="30"/>
  <c r="S217" i="30"/>
  <c r="R217" i="30"/>
  <c r="O217" i="30"/>
  <c r="N217" i="30"/>
  <c r="M217" i="30"/>
  <c r="L217" i="30"/>
  <c r="K217" i="30"/>
  <c r="J217" i="30"/>
  <c r="G217" i="30"/>
  <c r="F217" i="30"/>
  <c r="E217" i="30"/>
  <c r="D217" i="30"/>
  <c r="C217" i="30"/>
  <c r="B217" i="30"/>
  <c r="AC216" i="30"/>
  <c r="AB216" i="30"/>
  <c r="AA216" i="30"/>
  <c r="Z216" i="30"/>
  <c r="AC215" i="30"/>
  <c r="AB215" i="30"/>
  <c r="AA215" i="30"/>
  <c r="Z215" i="30"/>
  <c r="AC214" i="30"/>
  <c r="AB214" i="30"/>
  <c r="AA214" i="30"/>
  <c r="Z214" i="30"/>
  <c r="AC213" i="30"/>
  <c r="AB213" i="30"/>
  <c r="AA213" i="30"/>
  <c r="Z213" i="30"/>
  <c r="AC212" i="30"/>
  <c r="AB212" i="30"/>
  <c r="AA212" i="30"/>
  <c r="Z212" i="30"/>
  <c r="U212" i="30"/>
  <c r="T212" i="30"/>
  <c r="S212" i="30"/>
  <c r="R212" i="30"/>
  <c r="O212" i="30"/>
  <c r="N212" i="30"/>
  <c r="M212" i="30"/>
  <c r="L212" i="30"/>
  <c r="K212" i="30"/>
  <c r="J212" i="30"/>
  <c r="G212" i="30"/>
  <c r="F212" i="30"/>
  <c r="E212" i="30"/>
  <c r="D212" i="30"/>
  <c r="C212" i="30"/>
  <c r="B212" i="30"/>
  <c r="AC211" i="30"/>
  <c r="AB211" i="30"/>
  <c r="AA211" i="30"/>
  <c r="Z211" i="30"/>
  <c r="U211" i="30"/>
  <c r="T211" i="30"/>
  <c r="S211" i="30"/>
  <c r="R211" i="30"/>
  <c r="O211" i="30"/>
  <c r="N211" i="30"/>
  <c r="M211" i="30"/>
  <c r="L211" i="30"/>
  <c r="K211" i="30"/>
  <c r="J211" i="30"/>
  <c r="G211" i="30"/>
  <c r="F211" i="30"/>
  <c r="E211" i="30"/>
  <c r="D211" i="30"/>
  <c r="C211" i="30"/>
  <c r="B211" i="30"/>
  <c r="AC210" i="30"/>
  <c r="AB210" i="30"/>
  <c r="AA210" i="30"/>
  <c r="Z210" i="30"/>
  <c r="U210" i="30"/>
  <c r="T210" i="30"/>
  <c r="S210" i="30"/>
  <c r="R210" i="30"/>
  <c r="O210" i="30"/>
  <c r="N210" i="30"/>
  <c r="M210" i="30"/>
  <c r="L210" i="30"/>
  <c r="K210" i="30"/>
  <c r="J210" i="30"/>
  <c r="G210" i="30"/>
  <c r="F210" i="30"/>
  <c r="E210" i="30"/>
  <c r="D210" i="30"/>
  <c r="C210" i="30"/>
  <c r="B210" i="30"/>
  <c r="AC209" i="30"/>
  <c r="AB209" i="30"/>
  <c r="AA209" i="30"/>
  <c r="Z209" i="30"/>
  <c r="U209" i="30"/>
  <c r="T209" i="30"/>
  <c r="S209" i="30"/>
  <c r="R209" i="30"/>
  <c r="O209" i="30"/>
  <c r="N209" i="30"/>
  <c r="M209" i="30"/>
  <c r="L209" i="30"/>
  <c r="K209" i="30"/>
  <c r="J209" i="30"/>
  <c r="G209" i="30"/>
  <c r="F209" i="30"/>
  <c r="E209" i="30"/>
  <c r="D209" i="30"/>
  <c r="C209" i="30"/>
  <c r="B209" i="30"/>
  <c r="AC204" i="30"/>
  <c r="AB204" i="30"/>
  <c r="AA204" i="30"/>
  <c r="Z204" i="30"/>
  <c r="U204" i="30"/>
  <c r="T204" i="30"/>
  <c r="S204" i="30"/>
  <c r="R204" i="30"/>
  <c r="O204" i="30"/>
  <c r="N204" i="30"/>
  <c r="M204" i="30"/>
  <c r="L204" i="30"/>
  <c r="K204" i="30"/>
  <c r="J204" i="30"/>
  <c r="G204" i="30"/>
  <c r="F204" i="30"/>
  <c r="E204" i="30"/>
  <c r="D204" i="30"/>
  <c r="C204" i="30"/>
  <c r="B204" i="30"/>
  <c r="AC203" i="30"/>
  <c r="AB203" i="30"/>
  <c r="AA203" i="30"/>
  <c r="Z203" i="30"/>
  <c r="U203" i="30"/>
  <c r="T203" i="30"/>
  <c r="S203" i="30"/>
  <c r="R203" i="30"/>
  <c r="O203" i="30"/>
  <c r="N203" i="30"/>
  <c r="M203" i="30"/>
  <c r="L203" i="30"/>
  <c r="K203" i="30"/>
  <c r="J203" i="30"/>
  <c r="G203" i="30"/>
  <c r="F203" i="30"/>
  <c r="E203" i="30"/>
  <c r="D203" i="30"/>
  <c r="C203" i="30"/>
  <c r="B203" i="30"/>
  <c r="AC202" i="30"/>
  <c r="AB202" i="30"/>
  <c r="AA202" i="30"/>
  <c r="Z202" i="30"/>
  <c r="U202" i="30"/>
  <c r="T202" i="30"/>
  <c r="S202" i="30"/>
  <c r="R202" i="30"/>
  <c r="O202" i="30"/>
  <c r="N202" i="30"/>
  <c r="M202" i="30"/>
  <c r="L202" i="30"/>
  <c r="K202" i="30"/>
  <c r="J202" i="30"/>
  <c r="G202" i="30"/>
  <c r="F202" i="30"/>
  <c r="E202" i="30"/>
  <c r="D202" i="30"/>
  <c r="C202" i="30"/>
  <c r="B202" i="30"/>
  <c r="AC201" i="30"/>
  <c r="AB201" i="30"/>
  <c r="AA201" i="30"/>
  <c r="Z201" i="30"/>
  <c r="U201" i="30"/>
  <c r="T201" i="30"/>
  <c r="S201" i="30"/>
  <c r="R201" i="30"/>
  <c r="O201" i="30"/>
  <c r="N201" i="30"/>
  <c r="M201" i="30"/>
  <c r="L201" i="30"/>
  <c r="K201" i="30"/>
  <c r="J201" i="30"/>
  <c r="G201" i="30"/>
  <c r="F201" i="30"/>
  <c r="E201" i="30"/>
  <c r="D201" i="30"/>
  <c r="C201" i="30"/>
  <c r="B201" i="30"/>
  <c r="AC200" i="30"/>
  <c r="AB200" i="30"/>
  <c r="AA200" i="30"/>
  <c r="Z200" i="30"/>
  <c r="AC199" i="30"/>
  <c r="AB199" i="30"/>
  <c r="AA199" i="30"/>
  <c r="Z199" i="30"/>
  <c r="AC198" i="30"/>
  <c r="AB198" i="30"/>
  <c r="AA198" i="30"/>
  <c r="Z198" i="30"/>
  <c r="AC197" i="30"/>
  <c r="AB197" i="30"/>
  <c r="AA197" i="30"/>
  <c r="Z197" i="30"/>
  <c r="U196" i="30"/>
  <c r="T196" i="30"/>
  <c r="S196" i="30"/>
  <c r="R196" i="30"/>
  <c r="O196" i="30"/>
  <c r="N196" i="30"/>
  <c r="M196" i="30"/>
  <c r="L196" i="30"/>
  <c r="K196" i="30"/>
  <c r="J196" i="30"/>
  <c r="G196" i="30"/>
  <c r="F196" i="30"/>
  <c r="E196" i="30"/>
  <c r="D196" i="30"/>
  <c r="C196" i="30"/>
  <c r="B196" i="30"/>
  <c r="U195" i="30"/>
  <c r="T195" i="30"/>
  <c r="S195" i="30"/>
  <c r="R195" i="30"/>
  <c r="O195" i="30"/>
  <c r="N195" i="30"/>
  <c r="M195" i="30"/>
  <c r="L195" i="30"/>
  <c r="K195" i="30"/>
  <c r="J195" i="30"/>
  <c r="G195" i="30"/>
  <c r="F195" i="30"/>
  <c r="E195" i="30"/>
  <c r="D195" i="30"/>
  <c r="C195" i="30"/>
  <c r="B195" i="30"/>
  <c r="U194" i="30"/>
  <c r="T194" i="30"/>
  <c r="S194" i="30"/>
  <c r="R194" i="30"/>
  <c r="O194" i="30"/>
  <c r="N194" i="30"/>
  <c r="M194" i="30"/>
  <c r="L194" i="30"/>
  <c r="K194" i="30"/>
  <c r="J194" i="30"/>
  <c r="G194" i="30"/>
  <c r="F194" i="30"/>
  <c r="E194" i="30"/>
  <c r="D194" i="30"/>
  <c r="C194" i="30"/>
  <c r="B194" i="30"/>
  <c r="U193" i="30"/>
  <c r="T193" i="30"/>
  <c r="S193" i="30"/>
  <c r="R193" i="30"/>
  <c r="O193" i="30"/>
  <c r="N193" i="30"/>
  <c r="M193" i="30"/>
  <c r="L193" i="30"/>
  <c r="K193" i="30"/>
  <c r="J193" i="30"/>
  <c r="G193" i="30"/>
  <c r="F193" i="30"/>
  <c r="E193" i="30"/>
  <c r="D193" i="30"/>
  <c r="C193" i="30"/>
  <c r="B193" i="30"/>
  <c r="AC192" i="30"/>
  <c r="AB192" i="30"/>
  <c r="AA192" i="30"/>
  <c r="Z192" i="30"/>
  <c r="AC191" i="30"/>
  <c r="AB191" i="30"/>
  <c r="AA191" i="30"/>
  <c r="Z191" i="30"/>
  <c r="AC190" i="30"/>
  <c r="AB190" i="30"/>
  <c r="AA190" i="30"/>
  <c r="Z190" i="30"/>
  <c r="AC189" i="30"/>
  <c r="AB189" i="30"/>
  <c r="AA189" i="30"/>
  <c r="Z189" i="30"/>
  <c r="AC188" i="30"/>
  <c r="AB188" i="30"/>
  <c r="AA188" i="30"/>
  <c r="Z188" i="30"/>
  <c r="U188" i="30"/>
  <c r="T188" i="30"/>
  <c r="S188" i="30"/>
  <c r="R188" i="30"/>
  <c r="O188" i="30"/>
  <c r="N188" i="30"/>
  <c r="M188" i="30"/>
  <c r="L188" i="30"/>
  <c r="K188" i="30"/>
  <c r="J188" i="30"/>
  <c r="G188" i="30"/>
  <c r="F188" i="30"/>
  <c r="E188" i="30"/>
  <c r="D188" i="30"/>
  <c r="C188" i="30"/>
  <c r="B188" i="30"/>
  <c r="AC187" i="30"/>
  <c r="AB187" i="30"/>
  <c r="AA187" i="30"/>
  <c r="Z187" i="30"/>
  <c r="U187" i="30"/>
  <c r="T187" i="30"/>
  <c r="S187" i="30"/>
  <c r="R187" i="30"/>
  <c r="O187" i="30"/>
  <c r="N187" i="30"/>
  <c r="M187" i="30"/>
  <c r="L187" i="30"/>
  <c r="K187" i="30"/>
  <c r="J187" i="30"/>
  <c r="G187" i="30"/>
  <c r="F187" i="30"/>
  <c r="E187" i="30"/>
  <c r="D187" i="30"/>
  <c r="C187" i="30"/>
  <c r="B187" i="30"/>
  <c r="AC186" i="30"/>
  <c r="AB186" i="30"/>
  <c r="AA186" i="30"/>
  <c r="Z186" i="30"/>
  <c r="U186" i="30"/>
  <c r="T186" i="30"/>
  <c r="S186" i="30"/>
  <c r="R186" i="30"/>
  <c r="O186" i="30"/>
  <c r="N186" i="30"/>
  <c r="M186" i="30"/>
  <c r="L186" i="30"/>
  <c r="K186" i="30"/>
  <c r="J186" i="30"/>
  <c r="G186" i="30"/>
  <c r="F186" i="30"/>
  <c r="E186" i="30"/>
  <c r="D186" i="30"/>
  <c r="C186" i="30"/>
  <c r="B186" i="30"/>
  <c r="AC185" i="30"/>
  <c r="AB185" i="30"/>
  <c r="AA185" i="30"/>
  <c r="Z185" i="30"/>
  <c r="U185" i="30"/>
  <c r="T185" i="30"/>
  <c r="S185" i="30"/>
  <c r="R185" i="30"/>
  <c r="O185" i="30"/>
  <c r="N185" i="30"/>
  <c r="M185" i="30"/>
  <c r="L185" i="30"/>
  <c r="K185" i="30"/>
  <c r="J185" i="30"/>
  <c r="G185" i="30"/>
  <c r="F185" i="30"/>
  <c r="E185" i="30"/>
  <c r="D185" i="30"/>
  <c r="C185" i="30"/>
  <c r="B185" i="30"/>
  <c r="AC180" i="30"/>
  <c r="AB180" i="30"/>
  <c r="AA180" i="30"/>
  <c r="Z180" i="30"/>
  <c r="U180" i="30"/>
  <c r="T180" i="30"/>
  <c r="S180" i="30"/>
  <c r="R180" i="30"/>
  <c r="O180" i="30"/>
  <c r="N180" i="30"/>
  <c r="M180" i="30"/>
  <c r="L180" i="30"/>
  <c r="K180" i="30"/>
  <c r="J180" i="30"/>
  <c r="G180" i="30"/>
  <c r="F180" i="30"/>
  <c r="E180" i="30"/>
  <c r="D180" i="30"/>
  <c r="C180" i="30"/>
  <c r="B180" i="30"/>
  <c r="AC179" i="30"/>
  <c r="AB179" i="30"/>
  <c r="AA179" i="30"/>
  <c r="Z179" i="30"/>
  <c r="U179" i="30"/>
  <c r="T179" i="30"/>
  <c r="S179" i="30"/>
  <c r="R179" i="30"/>
  <c r="O179" i="30"/>
  <c r="N179" i="30"/>
  <c r="M179" i="30"/>
  <c r="L179" i="30"/>
  <c r="K179" i="30"/>
  <c r="J179" i="30"/>
  <c r="G179" i="30"/>
  <c r="F179" i="30"/>
  <c r="E179" i="30"/>
  <c r="D179" i="30"/>
  <c r="C179" i="30"/>
  <c r="B179" i="30"/>
  <c r="AC178" i="30"/>
  <c r="AB178" i="30"/>
  <c r="AA178" i="30"/>
  <c r="Z178" i="30"/>
  <c r="U178" i="30"/>
  <c r="T178" i="30"/>
  <c r="S178" i="30"/>
  <c r="R178" i="30"/>
  <c r="O178" i="30"/>
  <c r="N178" i="30"/>
  <c r="M178" i="30"/>
  <c r="L178" i="30"/>
  <c r="K178" i="30"/>
  <c r="J178" i="30"/>
  <c r="G178" i="30"/>
  <c r="F178" i="30"/>
  <c r="E178" i="30"/>
  <c r="D178" i="30"/>
  <c r="C178" i="30"/>
  <c r="B178" i="30"/>
  <c r="AC177" i="30"/>
  <c r="AB177" i="30"/>
  <c r="AA177" i="30"/>
  <c r="Z177" i="30"/>
  <c r="U177" i="30"/>
  <c r="T177" i="30"/>
  <c r="S177" i="30"/>
  <c r="R177" i="30"/>
  <c r="O177" i="30"/>
  <c r="N177" i="30"/>
  <c r="M177" i="30"/>
  <c r="L177" i="30"/>
  <c r="K177" i="30"/>
  <c r="J177" i="30"/>
  <c r="G177" i="30"/>
  <c r="F177" i="30"/>
  <c r="E177" i="30"/>
  <c r="D177" i="30"/>
  <c r="C177" i="30"/>
  <c r="B177" i="30"/>
  <c r="AC176" i="30"/>
  <c r="AB176" i="30"/>
  <c r="AA176" i="30"/>
  <c r="Z176" i="30"/>
  <c r="AC175" i="30"/>
  <c r="AB175" i="30"/>
  <c r="AA175" i="30"/>
  <c r="Z175" i="30"/>
  <c r="AC174" i="30"/>
  <c r="AB174" i="30"/>
  <c r="AA174" i="30"/>
  <c r="Z174" i="30"/>
  <c r="AC173" i="30"/>
  <c r="AB173" i="30"/>
  <c r="AA173" i="30"/>
  <c r="Z173" i="30"/>
  <c r="U172" i="30"/>
  <c r="T172" i="30"/>
  <c r="S172" i="30"/>
  <c r="R172" i="30"/>
  <c r="O172" i="30"/>
  <c r="N172" i="30"/>
  <c r="M172" i="30"/>
  <c r="L172" i="30"/>
  <c r="K172" i="30"/>
  <c r="J172" i="30"/>
  <c r="G172" i="30"/>
  <c r="F172" i="30"/>
  <c r="E172" i="30"/>
  <c r="D172" i="30"/>
  <c r="C172" i="30"/>
  <c r="B172" i="30"/>
  <c r="U171" i="30"/>
  <c r="T171" i="30"/>
  <c r="S171" i="30"/>
  <c r="R171" i="30"/>
  <c r="O171" i="30"/>
  <c r="N171" i="30"/>
  <c r="M171" i="30"/>
  <c r="L171" i="30"/>
  <c r="K171" i="30"/>
  <c r="J171" i="30"/>
  <c r="G171" i="30"/>
  <c r="F171" i="30"/>
  <c r="E171" i="30"/>
  <c r="D171" i="30"/>
  <c r="C171" i="30"/>
  <c r="B171" i="30"/>
  <c r="U170" i="30"/>
  <c r="T170" i="30"/>
  <c r="S170" i="30"/>
  <c r="R170" i="30"/>
  <c r="O170" i="30"/>
  <c r="N170" i="30"/>
  <c r="M170" i="30"/>
  <c r="L170" i="30"/>
  <c r="K170" i="30"/>
  <c r="J170" i="30"/>
  <c r="G170" i="30"/>
  <c r="F170" i="30"/>
  <c r="E170" i="30"/>
  <c r="D170" i="30"/>
  <c r="C170" i="30"/>
  <c r="B170" i="30"/>
  <c r="U169" i="30"/>
  <c r="T169" i="30"/>
  <c r="S169" i="30"/>
  <c r="R169" i="30"/>
  <c r="O169" i="30"/>
  <c r="N169" i="30"/>
  <c r="M169" i="30"/>
  <c r="L169" i="30"/>
  <c r="K169" i="30"/>
  <c r="J169" i="30"/>
  <c r="G169" i="30"/>
  <c r="F169" i="30"/>
  <c r="E169" i="30"/>
  <c r="D169" i="30"/>
  <c r="C169" i="30"/>
  <c r="B169" i="30"/>
  <c r="AC168" i="30"/>
  <c r="AB168" i="30"/>
  <c r="AA168" i="30"/>
  <c r="Z168" i="30"/>
  <c r="AC167" i="30"/>
  <c r="AB167" i="30"/>
  <c r="AA167" i="30"/>
  <c r="Z167" i="30"/>
  <c r="AC166" i="30"/>
  <c r="AB166" i="30"/>
  <c r="AA166" i="30"/>
  <c r="Z166" i="30"/>
  <c r="AC165" i="30"/>
  <c r="AB165" i="30"/>
  <c r="AA165" i="30"/>
  <c r="Z165" i="30"/>
  <c r="AC164" i="30"/>
  <c r="AB164" i="30"/>
  <c r="AA164" i="30"/>
  <c r="Z164" i="30"/>
  <c r="U164" i="30"/>
  <c r="T164" i="30"/>
  <c r="S164" i="30"/>
  <c r="R164" i="30"/>
  <c r="O164" i="30"/>
  <c r="N164" i="30"/>
  <c r="M164" i="30"/>
  <c r="L164" i="30"/>
  <c r="K164" i="30"/>
  <c r="J164" i="30"/>
  <c r="G164" i="30"/>
  <c r="F164" i="30"/>
  <c r="E164" i="30"/>
  <c r="D164" i="30"/>
  <c r="C164" i="30"/>
  <c r="B164" i="30"/>
  <c r="AC163" i="30"/>
  <c r="AB163" i="30"/>
  <c r="AA163" i="30"/>
  <c r="Z163" i="30"/>
  <c r="U163" i="30"/>
  <c r="T163" i="30"/>
  <c r="S163" i="30"/>
  <c r="R163" i="30"/>
  <c r="O163" i="30"/>
  <c r="N163" i="30"/>
  <c r="M163" i="30"/>
  <c r="L163" i="30"/>
  <c r="K163" i="30"/>
  <c r="J163" i="30"/>
  <c r="G163" i="30"/>
  <c r="F163" i="30"/>
  <c r="E163" i="30"/>
  <c r="D163" i="30"/>
  <c r="C163" i="30"/>
  <c r="B163" i="30"/>
  <c r="AC162" i="30"/>
  <c r="AB162" i="30"/>
  <c r="AA162" i="30"/>
  <c r="Z162" i="30"/>
  <c r="U162" i="30"/>
  <c r="T162" i="30"/>
  <c r="S162" i="30"/>
  <c r="R162" i="30"/>
  <c r="O162" i="30"/>
  <c r="N162" i="30"/>
  <c r="M162" i="30"/>
  <c r="L162" i="30"/>
  <c r="K162" i="30"/>
  <c r="J162" i="30"/>
  <c r="G162" i="30"/>
  <c r="F162" i="30"/>
  <c r="E162" i="30"/>
  <c r="D162" i="30"/>
  <c r="C162" i="30"/>
  <c r="B162" i="30"/>
  <c r="AC161" i="30"/>
  <c r="AB161" i="30"/>
  <c r="AA161" i="30"/>
  <c r="Z161" i="30"/>
  <c r="U161" i="30"/>
  <c r="T161" i="30"/>
  <c r="S161" i="30"/>
  <c r="R161" i="30"/>
  <c r="O161" i="30"/>
  <c r="N161" i="30"/>
  <c r="M161" i="30"/>
  <c r="L161" i="30"/>
  <c r="K161" i="30"/>
  <c r="J161" i="30"/>
  <c r="G161" i="30"/>
  <c r="F161" i="30"/>
  <c r="E161" i="30"/>
  <c r="D161" i="30"/>
  <c r="C161" i="30"/>
  <c r="B161" i="30"/>
  <c r="E150" i="30"/>
  <c r="D150" i="30"/>
  <c r="C150" i="30"/>
  <c r="B150" i="30"/>
  <c r="E149" i="30"/>
  <c r="D149" i="30"/>
  <c r="C149" i="30"/>
  <c r="B149" i="30"/>
  <c r="E148" i="30"/>
  <c r="D148" i="30"/>
  <c r="C148" i="30"/>
  <c r="B148" i="30"/>
  <c r="E147" i="30"/>
  <c r="D147" i="30"/>
  <c r="C147" i="30"/>
  <c r="B147" i="30"/>
  <c r="L120" i="30"/>
  <c r="K120" i="30"/>
  <c r="J120" i="30"/>
  <c r="I120" i="30"/>
  <c r="R119" i="30"/>
  <c r="Q119" i="30"/>
  <c r="L119" i="30"/>
  <c r="K119" i="30"/>
  <c r="J119" i="30"/>
  <c r="I119" i="30"/>
  <c r="L118" i="30"/>
  <c r="K118" i="30"/>
  <c r="J118" i="30"/>
  <c r="I118" i="30"/>
  <c r="L117" i="30"/>
  <c r="K117" i="30"/>
  <c r="J117" i="30"/>
  <c r="I117" i="30"/>
  <c r="L116" i="30"/>
  <c r="K116" i="30"/>
  <c r="J116" i="30"/>
  <c r="I116" i="30"/>
  <c r="E116" i="30"/>
  <c r="D116" i="30"/>
  <c r="C116" i="30"/>
  <c r="B116" i="30"/>
  <c r="T115" i="30"/>
  <c r="S115" i="30"/>
  <c r="R115" i="30"/>
  <c r="Q115" i="30"/>
  <c r="L115" i="30"/>
  <c r="K115" i="30"/>
  <c r="J115" i="30"/>
  <c r="I115" i="30"/>
  <c r="E115" i="30"/>
  <c r="D115" i="30"/>
  <c r="C115" i="30"/>
  <c r="B115" i="30"/>
  <c r="T114" i="30"/>
  <c r="S114" i="30"/>
  <c r="R114" i="30"/>
  <c r="Q114" i="30"/>
  <c r="L114" i="30"/>
  <c r="K114" i="30"/>
  <c r="J114" i="30"/>
  <c r="I114" i="30"/>
  <c r="E114" i="30"/>
  <c r="D114" i="30"/>
  <c r="C114" i="30"/>
  <c r="B114" i="30"/>
  <c r="T113" i="30"/>
  <c r="S113" i="30"/>
  <c r="R113" i="30"/>
  <c r="Q113" i="30"/>
  <c r="L113" i="30"/>
  <c r="K113" i="30"/>
  <c r="J113" i="30"/>
  <c r="I113" i="30"/>
  <c r="E113" i="30"/>
  <c r="D113" i="30"/>
  <c r="C113" i="30"/>
  <c r="B113" i="30"/>
  <c r="L107" i="30"/>
  <c r="K107" i="30"/>
  <c r="J107" i="30"/>
  <c r="I107" i="30"/>
  <c r="R106" i="30"/>
  <c r="Q106" i="30"/>
  <c r="L106" i="30"/>
  <c r="K106" i="30"/>
  <c r="J106" i="30"/>
  <c r="I106" i="30"/>
  <c r="L105" i="30"/>
  <c r="K105" i="30"/>
  <c r="J105" i="30"/>
  <c r="I105" i="30"/>
  <c r="L104" i="30"/>
  <c r="K104" i="30"/>
  <c r="J104" i="30"/>
  <c r="I104" i="30"/>
  <c r="L103" i="30"/>
  <c r="K103" i="30"/>
  <c r="J103" i="30"/>
  <c r="I103" i="30"/>
  <c r="E103" i="30"/>
  <c r="D103" i="30"/>
  <c r="C103" i="30"/>
  <c r="B103" i="30"/>
  <c r="T102" i="30"/>
  <c r="S102" i="30"/>
  <c r="R102" i="30"/>
  <c r="Q102" i="30"/>
  <c r="L102" i="30"/>
  <c r="K102" i="30"/>
  <c r="J102" i="30"/>
  <c r="I102" i="30"/>
  <c r="E102" i="30"/>
  <c r="D102" i="30"/>
  <c r="C102" i="30"/>
  <c r="B102" i="30"/>
  <c r="T101" i="30"/>
  <c r="S101" i="30"/>
  <c r="R101" i="30"/>
  <c r="Q101" i="30"/>
  <c r="L101" i="30"/>
  <c r="K101" i="30"/>
  <c r="J101" i="30"/>
  <c r="I101" i="30"/>
  <c r="E101" i="30"/>
  <c r="D101" i="30"/>
  <c r="C101" i="30"/>
  <c r="B101" i="30"/>
  <c r="T100" i="30"/>
  <c r="S100" i="30"/>
  <c r="R100" i="30"/>
  <c r="Q100" i="30"/>
  <c r="L100" i="30"/>
  <c r="K100" i="30"/>
  <c r="J100" i="30"/>
  <c r="I100" i="30"/>
  <c r="E100" i="30"/>
  <c r="D100" i="30"/>
  <c r="C100" i="30"/>
  <c r="B100" i="30"/>
  <c r="L94" i="30"/>
  <c r="K94" i="30"/>
  <c r="J94" i="30"/>
  <c r="I94" i="30"/>
  <c r="R93" i="30"/>
  <c r="Q93" i="30"/>
  <c r="L93" i="30"/>
  <c r="K93" i="30"/>
  <c r="J93" i="30"/>
  <c r="I93" i="30"/>
  <c r="L92" i="30"/>
  <c r="K92" i="30"/>
  <c r="J92" i="30"/>
  <c r="I92" i="30"/>
  <c r="L91" i="30"/>
  <c r="K91" i="30"/>
  <c r="J91" i="30"/>
  <c r="I91" i="30"/>
  <c r="L90" i="30"/>
  <c r="K90" i="30"/>
  <c r="J90" i="30"/>
  <c r="I90" i="30"/>
  <c r="E90" i="30"/>
  <c r="D90" i="30"/>
  <c r="C90" i="30"/>
  <c r="B90" i="30"/>
  <c r="T89" i="30"/>
  <c r="S89" i="30"/>
  <c r="R89" i="30"/>
  <c r="Q89" i="30"/>
  <c r="L89" i="30"/>
  <c r="K89" i="30"/>
  <c r="J89" i="30"/>
  <c r="I89" i="30"/>
  <c r="E89" i="30"/>
  <c r="D89" i="30"/>
  <c r="C89" i="30"/>
  <c r="B89" i="30"/>
  <c r="T88" i="30"/>
  <c r="S88" i="30"/>
  <c r="R88" i="30"/>
  <c r="Q88" i="30"/>
  <c r="L88" i="30"/>
  <c r="K88" i="30"/>
  <c r="J88" i="30"/>
  <c r="I88" i="30"/>
  <c r="E88" i="30"/>
  <c r="D88" i="30"/>
  <c r="C88" i="30"/>
  <c r="B88" i="30"/>
  <c r="T87" i="30"/>
  <c r="S87" i="30"/>
  <c r="R87" i="30"/>
  <c r="Q87" i="30"/>
  <c r="L87" i="30"/>
  <c r="K87" i="30"/>
  <c r="J87" i="30"/>
  <c r="I87" i="30"/>
  <c r="E87" i="30"/>
  <c r="D87" i="30"/>
  <c r="C87" i="30"/>
  <c r="B87" i="30"/>
  <c r="L81" i="30"/>
  <c r="K81" i="30"/>
  <c r="J81" i="30"/>
  <c r="I81" i="30"/>
  <c r="R80" i="30"/>
  <c r="Q80" i="30"/>
  <c r="L80" i="30"/>
  <c r="K80" i="30"/>
  <c r="J80" i="30"/>
  <c r="I80" i="30"/>
  <c r="L79" i="30"/>
  <c r="K79" i="30"/>
  <c r="J79" i="30"/>
  <c r="I79" i="30"/>
  <c r="L78" i="30"/>
  <c r="K78" i="30"/>
  <c r="J78" i="30"/>
  <c r="I78" i="30"/>
  <c r="L77" i="30"/>
  <c r="K77" i="30"/>
  <c r="J77" i="30"/>
  <c r="I77" i="30"/>
  <c r="E77" i="30"/>
  <c r="D77" i="30"/>
  <c r="C77" i="30"/>
  <c r="B77" i="30"/>
  <c r="T76" i="30"/>
  <c r="S76" i="30"/>
  <c r="R76" i="30"/>
  <c r="Q76" i="30"/>
  <c r="L76" i="30"/>
  <c r="K76" i="30"/>
  <c r="J76" i="30"/>
  <c r="I76" i="30"/>
  <c r="E76" i="30"/>
  <c r="D76" i="30"/>
  <c r="C76" i="30"/>
  <c r="B76" i="30"/>
  <c r="T75" i="30"/>
  <c r="S75" i="30"/>
  <c r="R75" i="30"/>
  <c r="Q75" i="30"/>
  <c r="L75" i="30"/>
  <c r="K75" i="30"/>
  <c r="J75" i="30"/>
  <c r="I75" i="30"/>
  <c r="E75" i="30"/>
  <c r="D75" i="30"/>
  <c r="C75" i="30"/>
  <c r="B75" i="30"/>
  <c r="T74" i="30"/>
  <c r="S74" i="30"/>
  <c r="R74" i="30"/>
  <c r="Q74" i="30"/>
  <c r="L74" i="30"/>
  <c r="K74" i="30"/>
  <c r="J74" i="30"/>
  <c r="I74" i="30"/>
  <c r="E74" i="30"/>
  <c r="D74" i="30"/>
  <c r="C74" i="30"/>
  <c r="B74" i="30"/>
  <c r="L68" i="30"/>
  <c r="K68" i="30"/>
  <c r="J68" i="30"/>
  <c r="I68" i="30"/>
  <c r="R67" i="30"/>
  <c r="Q67" i="30"/>
  <c r="L67" i="30"/>
  <c r="K67" i="30"/>
  <c r="J67" i="30"/>
  <c r="I67" i="30"/>
  <c r="L66" i="30"/>
  <c r="K66" i="30"/>
  <c r="J66" i="30"/>
  <c r="I66" i="30"/>
  <c r="L65" i="30"/>
  <c r="K65" i="30"/>
  <c r="J65" i="30"/>
  <c r="I65" i="30"/>
  <c r="L64" i="30"/>
  <c r="K64" i="30"/>
  <c r="J64" i="30"/>
  <c r="I64" i="30"/>
  <c r="E64" i="30"/>
  <c r="D64" i="30"/>
  <c r="C64" i="30"/>
  <c r="B64" i="30"/>
  <c r="T63" i="30"/>
  <c r="S63" i="30"/>
  <c r="R63" i="30"/>
  <c r="Q63" i="30"/>
  <c r="L63" i="30"/>
  <c r="K63" i="30"/>
  <c r="J63" i="30"/>
  <c r="I63" i="30"/>
  <c r="E63" i="30"/>
  <c r="D63" i="30"/>
  <c r="C63" i="30"/>
  <c r="B63" i="30"/>
  <c r="T62" i="30"/>
  <c r="S62" i="30"/>
  <c r="R62" i="30"/>
  <c r="Q62" i="30"/>
  <c r="L62" i="30"/>
  <c r="K62" i="30"/>
  <c r="J62" i="30"/>
  <c r="I62" i="30"/>
  <c r="E62" i="30"/>
  <c r="D62" i="30"/>
  <c r="C62" i="30"/>
  <c r="B62" i="30"/>
  <c r="T61" i="30"/>
  <c r="S61" i="30"/>
  <c r="R61" i="30"/>
  <c r="Q61" i="30"/>
  <c r="L61" i="30"/>
  <c r="K61" i="30"/>
  <c r="J61" i="30"/>
  <c r="I61" i="30"/>
  <c r="E61" i="30"/>
  <c r="D61" i="30"/>
  <c r="C61" i="30"/>
  <c r="B61" i="30"/>
  <c r="L55" i="30"/>
  <c r="K55" i="30"/>
  <c r="J55" i="30"/>
  <c r="I55" i="30"/>
  <c r="R54" i="30"/>
  <c r="Q54" i="30"/>
  <c r="L54" i="30"/>
  <c r="K54" i="30"/>
  <c r="J54" i="30"/>
  <c r="I54" i="30"/>
  <c r="L53" i="30"/>
  <c r="K53" i="30"/>
  <c r="J53" i="30"/>
  <c r="I53" i="30"/>
  <c r="L52" i="30"/>
  <c r="K52" i="30"/>
  <c r="J52" i="30"/>
  <c r="I52" i="30"/>
  <c r="L51" i="30"/>
  <c r="K51" i="30"/>
  <c r="J51" i="30"/>
  <c r="I51" i="30"/>
  <c r="E51" i="30"/>
  <c r="D51" i="30"/>
  <c r="C51" i="30"/>
  <c r="B51" i="30"/>
  <c r="T50" i="30"/>
  <c r="S50" i="30"/>
  <c r="R50" i="30"/>
  <c r="Q50" i="30"/>
  <c r="L50" i="30"/>
  <c r="K50" i="30"/>
  <c r="J50" i="30"/>
  <c r="I50" i="30"/>
  <c r="E50" i="30"/>
  <c r="D50" i="30"/>
  <c r="C50" i="30"/>
  <c r="B50" i="30"/>
  <c r="T49" i="30"/>
  <c r="S49" i="30"/>
  <c r="R49" i="30"/>
  <c r="Q49" i="30"/>
  <c r="L49" i="30"/>
  <c r="K49" i="30"/>
  <c r="J49" i="30"/>
  <c r="I49" i="30"/>
  <c r="E49" i="30"/>
  <c r="D49" i="30"/>
  <c r="C49" i="30"/>
  <c r="B49" i="30"/>
  <c r="T48" i="30"/>
  <c r="S48" i="30"/>
  <c r="R48" i="30"/>
  <c r="Q48" i="30"/>
  <c r="L48" i="30"/>
  <c r="K48" i="30"/>
  <c r="J48" i="30"/>
  <c r="I48" i="30"/>
  <c r="E48" i="30"/>
  <c r="D48" i="30"/>
  <c r="C48" i="30"/>
  <c r="B48" i="30"/>
  <c r="L42" i="30"/>
  <c r="K42" i="30"/>
  <c r="J42" i="30"/>
  <c r="I42" i="30"/>
  <c r="R41" i="30"/>
  <c r="Q41" i="30"/>
  <c r="L41" i="30"/>
  <c r="K41" i="30"/>
  <c r="J41" i="30"/>
  <c r="I41" i="30"/>
  <c r="L40" i="30"/>
  <c r="K40" i="30"/>
  <c r="J40" i="30"/>
  <c r="I40" i="30"/>
  <c r="L39" i="30"/>
  <c r="K39" i="30"/>
  <c r="J39" i="30"/>
  <c r="I39" i="30"/>
  <c r="L38" i="30"/>
  <c r="K38" i="30"/>
  <c r="J38" i="30"/>
  <c r="I38" i="30"/>
  <c r="E38" i="30"/>
  <c r="D38" i="30"/>
  <c r="C38" i="30"/>
  <c r="B38" i="30"/>
  <c r="T37" i="30"/>
  <c r="S37" i="30"/>
  <c r="R37" i="30"/>
  <c r="Q37" i="30"/>
  <c r="L37" i="30"/>
  <c r="K37" i="30"/>
  <c r="J37" i="30"/>
  <c r="I37" i="30"/>
  <c r="E37" i="30"/>
  <c r="D37" i="30"/>
  <c r="C37" i="30"/>
  <c r="B37" i="30"/>
  <c r="T36" i="30"/>
  <c r="S36" i="30"/>
  <c r="R36" i="30"/>
  <c r="Q36" i="30"/>
  <c r="L36" i="30"/>
  <c r="K36" i="30"/>
  <c r="J36" i="30"/>
  <c r="I36" i="30"/>
  <c r="E36" i="30"/>
  <c r="D36" i="30"/>
  <c r="C36" i="30"/>
  <c r="B36" i="30"/>
  <c r="T35" i="30"/>
  <c r="S35" i="30"/>
  <c r="R35" i="30"/>
  <c r="Q35" i="30"/>
  <c r="L35" i="30"/>
  <c r="K35" i="30"/>
  <c r="J35" i="30"/>
  <c r="I35" i="30"/>
  <c r="E35" i="30"/>
  <c r="D35" i="30"/>
  <c r="C35" i="30"/>
  <c r="B35" i="30"/>
  <c r="L29" i="30"/>
  <c r="K29" i="30"/>
  <c r="J29" i="30"/>
  <c r="I29" i="30"/>
  <c r="R28" i="30"/>
  <c r="Q28" i="30"/>
  <c r="L28" i="30"/>
  <c r="K28" i="30"/>
  <c r="J28" i="30"/>
  <c r="I28" i="30"/>
  <c r="L27" i="30"/>
  <c r="K27" i="30"/>
  <c r="J27" i="30"/>
  <c r="I27" i="30"/>
  <c r="L26" i="30"/>
  <c r="K26" i="30"/>
  <c r="J26" i="30"/>
  <c r="I26" i="30"/>
  <c r="L25" i="30"/>
  <c r="K25" i="30"/>
  <c r="J25" i="30"/>
  <c r="I25" i="30"/>
  <c r="E25" i="30"/>
  <c r="D25" i="30"/>
  <c r="C25" i="30"/>
  <c r="B25" i="30"/>
  <c r="T24" i="30"/>
  <c r="S24" i="30"/>
  <c r="R24" i="30"/>
  <c r="Q24" i="30"/>
  <c r="L24" i="30"/>
  <c r="K24" i="30"/>
  <c r="J24" i="30"/>
  <c r="I24" i="30"/>
  <c r="E24" i="30"/>
  <c r="D24" i="30"/>
  <c r="C24" i="30"/>
  <c r="B24" i="30"/>
  <c r="T23" i="30"/>
  <c r="S23" i="30"/>
  <c r="R23" i="30"/>
  <c r="Q23" i="30"/>
  <c r="L23" i="30"/>
  <c r="K23" i="30"/>
  <c r="J23" i="30"/>
  <c r="I23" i="30"/>
  <c r="E23" i="30"/>
  <c r="D23" i="30"/>
  <c r="C23" i="30"/>
  <c r="B23" i="30"/>
  <c r="T22" i="30"/>
  <c r="S22" i="30"/>
  <c r="R22" i="30"/>
  <c r="Q22" i="30"/>
  <c r="L22" i="30"/>
  <c r="K22" i="30"/>
  <c r="J22" i="30"/>
  <c r="I22" i="30"/>
  <c r="E22" i="30"/>
  <c r="D22" i="30"/>
  <c r="C22" i="30"/>
  <c r="B22" i="30"/>
  <c r="L16" i="30"/>
  <c r="K16" i="30"/>
  <c r="J16" i="30"/>
  <c r="I16" i="30"/>
  <c r="R15" i="30"/>
  <c r="Q15" i="30"/>
  <c r="L15" i="30"/>
  <c r="K15" i="30"/>
  <c r="J15" i="30"/>
  <c r="I15" i="30"/>
  <c r="L14" i="30"/>
  <c r="K14" i="30"/>
  <c r="J14" i="30"/>
  <c r="I14" i="30"/>
  <c r="L13" i="30"/>
  <c r="K13" i="30"/>
  <c r="J13" i="30"/>
  <c r="I13" i="30"/>
  <c r="L12" i="30"/>
  <c r="K12" i="30"/>
  <c r="J12" i="30"/>
  <c r="I12" i="30"/>
  <c r="E12" i="30"/>
  <c r="D12" i="30"/>
  <c r="C12" i="30"/>
  <c r="B12" i="30"/>
  <c r="T11" i="30"/>
  <c r="S11" i="30"/>
  <c r="R11" i="30"/>
  <c r="Q11" i="30"/>
  <c r="L11" i="30"/>
  <c r="K11" i="30"/>
  <c r="J11" i="30"/>
  <c r="I11" i="30"/>
  <c r="E11" i="30"/>
  <c r="D11" i="30"/>
  <c r="C11" i="30"/>
  <c r="B11" i="30"/>
  <c r="T10" i="30"/>
  <c r="S10" i="30"/>
  <c r="R10" i="30"/>
  <c r="Q10" i="30"/>
  <c r="L10" i="30"/>
  <c r="K10" i="30"/>
  <c r="J10" i="30"/>
  <c r="I10" i="30"/>
  <c r="E10" i="30"/>
  <c r="D10" i="30"/>
  <c r="C10" i="30"/>
  <c r="B10" i="30"/>
  <c r="T9" i="30"/>
  <c r="S9" i="30"/>
  <c r="R9" i="30"/>
  <c r="Q9" i="30"/>
  <c r="L9" i="30"/>
  <c r="K9" i="30"/>
  <c r="J9" i="30"/>
  <c r="I9" i="30"/>
  <c r="E9" i="30"/>
  <c r="D9" i="30"/>
  <c r="C9" i="30"/>
  <c r="B9" i="30"/>
  <c r="C2" i="30"/>
</calcChain>
</file>

<file path=xl/sharedStrings.xml><?xml version="1.0" encoding="utf-8"?>
<sst xmlns="http://schemas.openxmlformats.org/spreadsheetml/2006/main" count="41870" uniqueCount="247">
  <si>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</si>
  <si>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</si>
  <si>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</si>
  <si>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</si>
  <si>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</si>
  <si>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</si>
  <si>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</si>
  <si>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</si>
  <si>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</si>
  <si>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</si>
  <si>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</si>
  <si>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</si>
  <si>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</si>
  <si>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</si>
  <si>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</si>
  <si>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</si>
  <si>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</si>
  <si>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</si>
  <si>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</si>
  <si>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</si>
  <si>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</si>
  <si>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</si>
  <si>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</si>
  <si>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</si>
  <si>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</si>
  <si>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</si>
  <si>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</si>
  <si>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</si>
  <si>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</si>
  <si>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</si>
  <si>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</si>
  <si>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</si>
  <si>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</si>
  <si>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</si>
  <si>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</si>
  <si>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</si>
  <si>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</si>
  <si>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</si>
  <si>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</si>
  <si>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</si>
  <si>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</si>
  <si>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</si>
  <si>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</si>
  <si>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</si>
  <si>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</si>
  <si>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</si>
  <si>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</si>
  <si>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</si>
  <si>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</si>
  <si>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</si>
  <si>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</si>
  <si>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</si>
  <si>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</si>
  <si>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</si>
  <si>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</si>
  <si>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</si>
  <si>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</si>
  <si>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</si>
  <si>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</si>
  <si>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</si>
  <si>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</si>
  <si>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</si>
  <si>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</si>
  <si>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</si>
  <si>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</si>
  <si>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</si>
  <si>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</si>
  <si>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</si>
  <si>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</si>
  <si>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</si>
  <si>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</si>
  <si>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</si>
  <si>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</si>
  <si>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</si>
  <si>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</si>
  <si>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</si>
  <si>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</si>
  <si>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</si>
  <si>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</si>
  <si>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</si>
  <si>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</si>
  <si>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</si>
  <si>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</si>
  <si>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</si>
  <si>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</si>
  <si>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</si>
  <si>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</si>
  <si>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</si>
  <si>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</si>
  <si>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</si>
  <si>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</si>
  <si>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</si>
  <si>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</si>
  <si>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</si>
  <si>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</si>
  <si>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</si>
  <si>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</si>
  <si>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</si>
  <si>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</si>
  <si>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</si>
  <si>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</si>
  <si>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</si>
  <si>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</si>
  <si>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</si>
  <si>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</si>
  <si>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</si>
  <si>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</si>
  <si>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</si>
  <si>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</si>
  <si>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</si>
  <si>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</si>
  <si>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</si>
  <si>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</si>
  <si>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</si>
  <si>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</si>
  <si>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</si>
  <si>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</si>
  <si>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</si>
  <si>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</si>
  <si>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</si>
  <si>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</si>
  <si>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</si>
  <si>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</si>
  <si>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</si>
  <si>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</si>
  <si>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</si>
  <si>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</si>
  <si>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</si>
  <si>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</si>
  <si>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</si>
  <si>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</si>
  <si>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</si>
  <si>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</si>
  <si>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</si>
  <si>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</si>
  <si>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</si>
  <si>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</si>
  <si>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</si>
  <si>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</si>
  <si>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</si>
  <si>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</si>
  <si>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</si>
  <si>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</si>
  <si>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</si>
  <si>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</si>
  <si>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</si>
  <si>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</si>
  <si>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</si>
  <si>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</si>
  <si>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</si>
  <si>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</si>
  <si>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</si>
  <si>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</si>
  <si>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</si>
  <si>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</si>
  <si>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</si>
  <si>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</si>
  <si>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</si>
  <si>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</si>
  <si>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</si>
  <si>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</si>
  <si>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Evolution of COP parameters - Reach_L</t>
  </si>
  <si>
    <t>Evolution of EMG values in percentage - Reach_C</t>
  </si>
  <si>
    <t>Evolution of COP parameters - Reach_C</t>
  </si>
  <si>
    <t>Evolution of EMG values in percentage - Reach_Ground</t>
  </si>
  <si>
    <t>Evolution of COP parameters - Reach_Ground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</si>
  <si>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</si>
  <si>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</si>
  <si>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</si>
  <si>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</si>
  <si>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</si>
  <si>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</si>
  <si>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Arms_extension</t>
  </si>
  <si>
    <t>Evolution of COP parameters - Arms_extension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</si>
  <si>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</si>
  <si>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</si>
  <si>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</si>
  <si>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</si>
  <si>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</si>
  <si>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Max values of each muscle - Relax</t>
  </si>
  <si>
    <t>Correlation coeficient between each muscle and each COP direction - Relax</t>
  </si>
  <si>
    <t>M</t>
  </si>
  <si>
    <t>Height(cm)</t>
  </si>
  <si>
    <t>Weight(kg)</t>
  </si>
  <si>
    <t>Sports</t>
  </si>
  <si>
    <t>None</t>
  </si>
  <si>
    <t>Dominant Hand</t>
  </si>
  <si>
    <t>[6-7] s</t>
  </si>
  <si>
    <t>[7-8] s</t>
  </si>
  <si>
    <t>[8-9] s</t>
  </si>
  <si>
    <t>[9-10] s</t>
  </si>
  <si>
    <t>[30.0-32.5] s</t>
  </si>
  <si>
    <t>Karate</t>
  </si>
  <si>
    <t>Frequencys COP - OneFootStanding_L_EC</t>
  </si>
  <si>
    <t>Yes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</si>
  <si>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</si>
  <si>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</si>
  <si>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</si>
  <si>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</si>
  <si>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</si>
  <si>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</si>
  <si>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</si>
  <si>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</si>
  <si>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</si>
  <si>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</si>
  <si>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</si>
  <si>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</si>
  <si>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</si>
  <si>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</si>
  <si>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</si>
  <si>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</si>
  <si>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</si>
  <si>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</si>
  <si>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Healthy/Scoliosis</t>
  </si>
  <si>
    <t>NÃO UTILIZAR NADA DA TAREFA ONE FOOT RIGHT EYES CLOSE</t>
  </si>
  <si>
    <t>EMG</t>
  </si>
  <si>
    <t>NÃO UTILIZAR RECTUS LEFT/RIGHT E O OBLIQUES LEFT NO ONE FOOT LEFT EYES OPEN</t>
  </si>
  <si>
    <t>NOTA: NÃO USAR O MF_R NO REACH R</t>
  </si>
  <si>
    <t>PROVALVEMENTE NÃO USAR O RELAX</t>
  </si>
  <si>
    <t>NÃO USAR ONE FOOT STANDING LEFT EYES CLOSE AND ONE FOOT STANDING LEFT EYES OPEN MULTIFIDUS RIGHT</t>
  </si>
  <si>
    <t>Mean Ages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</si>
  <si>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</si>
  <si>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</si>
  <si>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</si>
  <si>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</si>
  <si>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</si>
  <si>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</si>
  <si>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</si>
  <si>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</si>
  <si>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</si>
  <si>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</si>
  <si>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</si>
  <si>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</si>
  <si>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</si>
  <si>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</si>
  <si>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</si>
  <si>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</si>
  <si>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</si>
  <si>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</si>
  <si>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</si>
  <si>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EMG- Relax</t>
  </si>
  <si>
    <t>Mean</t>
  </si>
  <si>
    <t>[32.5-35.0] s</t>
  </si>
  <si>
    <t>[35.0-37.5] s</t>
  </si>
  <si>
    <t>[37.5-40.0] s</t>
  </si>
  <si>
    <t>NÃO UTILIZAR O MULTIFIDUS ESQUERDO NO REACH_L</t>
  </si>
  <si>
    <t>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</si>
</sst>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3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0000"/>
        <bgColor rgb="FF1E90FF"/>
      </patternFill>
    </fill>
    <fill>
      <patternFill patternType="solid">
        <fgColor rgb="FFFF0000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1" fillId="21" borderId="3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5" borderId="5" xfId="0" applyFont="1" applyFill="1" applyBorder="1"/>
    <xf numFmtId="0" fontId="1" fillId="25" borderId="3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0" fillId="97" borderId="0" xfId="0" applyFill="1"/>
    <xf numFmtId="0" fontId="0" fillId="98" borderId="0" xfId="0" applyFill="1"/>
    <xf numFmtId="0" fontId="1" fillId="98" borderId="0" xfId="0" applyFont="1" applyFill="1"/>
    <xf numFmtId="0" fontId="1" fillId="99" borderId="0" xfId="0" applyFont="1" applyFill="1"/>
    <xf numFmtId="0" fontId="1" fillId="100" borderId="0" xfId="0" applyFont="1" applyFill="1"/>
    <xf numFmtId="0" fontId="1" fillId="101" borderId="0" xfId="0" applyFont="1" applyFill="1"/>
    <xf numFmtId="0" fontId="1" fillId="102" borderId="0" xfId="0" applyFont="1" applyFill="1"/>
    <xf numFmtId="0" fontId="1" fillId="103" borderId="0" xfId="0" applyFont="1" applyFill="1"/>
    <xf numFmtId="0" fontId="1" fillId="104" borderId="0" xfId="0" applyFont="1" applyFill="1"/>
    <xf numFmtId="0" fontId="1" fillId="105" borderId="0" xfId="0" applyFont="1" applyFill="1"/>
    <xf numFmtId="0" fontId="1" fillId="106" borderId="0" xfId="0" applyFont="1" applyFill="1"/>
    <xf numFmtId="0" fontId="1" fillId="107" borderId="0" xfId="0" applyFont="1" applyFill="1"/>
    <xf numFmtId="0" fontId="1" fillId="108" borderId="0" xfId="0" applyFont="1" applyFill="1"/>
    <xf numFmtId="0" fontId="1" fillId="109" borderId="0" xfId="0" applyFont="1" applyFill="1"/>
    <xf numFmtId="0" fontId="1" fillId="110" borderId="0" xfId="0" applyFont="1" applyFill="1"/>
    <xf numFmtId="0" fontId="1" fillId="111" borderId="0" xfId="0" applyFont="1" applyFill="1"/>
    <xf numFmtId="0" fontId="1" fillId="112" borderId="0" xfId="0" applyFont="1" applyFill="1"/>
    <xf numFmtId="0" fontId="1" fillId="19" borderId="0" xfId="0" applyFont="1" applyFill="1"/>
    <xf numFmtId="0" fontId="2" fillId="113" borderId="0" xfId="0" applyFont="1" applyFill="1"/>
    <xf numFmtId="0" fontId="1" fillId="114" borderId="0" xfId="0" applyFont="1" applyFill="1"/>
    <xf numFmtId="0" fontId="1" fillId="115" borderId="3" xfId="0" applyFont="1" applyFill="1" applyBorder="1"/>
    <xf numFmtId="0" fontId="1" fillId="115" borderId="5" xfId="0" applyFont="1" applyFill="1" applyBorder="1"/>
    <xf numFmtId="0" fontId="1" fillId="115" borderId="0" xfId="0" applyFont="1" applyFill="1"/>
    <xf numFmtId="0" fontId="0" fillId="0" borderId="3" xfId="0" applyBorder="1"/>
    <xf numFmtId="0" fontId="1" fillId="116" borderId="0" xfId="0" applyFont="1" applyFill="1"/>
    <xf numFmtId="0" fontId="1" fillId="117" borderId="3" xfId="0" applyFont="1" applyFill="1" applyBorder="1"/>
    <xf numFmtId="0" fontId="1" fillId="117" borderId="0" xfId="0" applyFont="1" applyFill="1"/>
    <xf numFmtId="0" fontId="1" fillId="117" borderId="5" xfId="0" applyFont="1" applyFill="1" applyBorder="1"/>
    <xf numFmtId="0" fontId="1" fillId="118" borderId="0" xfId="0" applyFont="1" applyFill="1"/>
    <xf numFmtId="0" fontId="1" fillId="119" borderId="0" xfId="0" applyFont="1" applyFill="1"/>
    <xf numFmtId="0" fontId="0" fillId="0" borderId="5" xfId="0" applyBorder="1"/>
    <xf numFmtId="0" fontId="1" fillId="121" borderId="0" xfId="0" applyFont="1" applyFill="1"/>
    <xf numFmtId="0" fontId="0" fillId="0" borderId="5" xfId="0" quotePrefix="1" applyBorder="1" applyAlignment="1">
      <alignment horizontal="center"/>
    </xf>
    <xf numFmtId="0" fontId="1" fillId="122" borderId="0" xfId="0" applyFont="1" applyFill="1"/>
    <xf numFmtId="0" fontId="1" fillId="123" borderId="0" xfId="0" applyFont="1" applyFill="1"/>
    <xf numFmtId="0" fontId="1" fillId="124" borderId="0" xfId="0" applyFont="1" applyFill="1"/>
    <xf numFmtId="0" fontId="1" fillId="125" borderId="0" xfId="0" applyFont="1" applyFill="1"/>
    <xf numFmtId="0" fontId="1" fillId="126" borderId="0" xfId="0" applyFont="1" applyFill="1"/>
    <xf numFmtId="0" fontId="1" fillId="127" borderId="0" xfId="0" applyFont="1" applyFill="1"/>
    <xf numFmtId="0" fontId="1" fillId="128" borderId="0" xfId="0" applyFont="1" applyFill="1"/>
    <xf numFmtId="0" fontId="1" fillId="129" borderId="0" xfId="0" applyFont="1" applyFill="1"/>
    <xf numFmtId="0" fontId="1" fillId="130" borderId="0" xfId="0" applyFont="1" applyFill="1"/>
    <xf numFmtId="0" fontId="1" fillId="131" borderId="0" xfId="0" applyFont="1" applyFill="1"/>
    <xf numFmtId="0" fontId="1" fillId="132" borderId="0" xfId="0" applyFont="1" applyFill="1"/>
    <xf numFmtId="0" fontId="1" fillId="133" borderId="0" xfId="0" applyFont="1" applyFill="1"/>
    <xf numFmtId="0" fontId="1" fillId="134" borderId="0" xfId="0" applyFont="1" applyFill="1"/>
    <xf numFmtId="0" fontId="1" fillId="135" borderId="0" xfId="0" applyFont="1" applyFill="1"/>
    <xf numFmtId="0" fontId="1" fillId="136" borderId="0" xfId="0" applyFont="1" applyFill="1"/>
    <xf numFmtId="0" fontId="1" fillId="137" borderId="0" xfId="0" applyFont="1" applyFill="1"/>
    <xf numFmtId="0" fontId="1" fillId="138" borderId="0" xfId="0" applyFont="1" applyFill="1"/>
    <xf numFmtId="0" fontId="1" fillId="23" borderId="2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139" borderId="0" xfId="0" applyFont="1" applyFill="1"/>
    <xf numFmtId="0" fontId="1" fillId="140" borderId="0" xfId="0" applyFont="1" applyFill="1"/>
    <xf numFmtId="0" fontId="0" fillId="0" borderId="0" xfId="0"/>
    <xf numFmtId="0" fontId="1" fillId="0" borderId="0" xfId="0" applyFont="1"/>
    <xf numFmtId="0" fontId="1" fillId="141" borderId="0" xfId="0" applyFont="1" applyFill="1"/>
    <xf numFmtId="0" fontId="1" fillId="142" borderId="0" xfId="0" applyFont="1" applyFill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1" fillId="137" borderId="0" xfId="0" applyFont="1" applyFill="1" applyAlignment="1">
      <alignment horizontal="center"/>
    </xf>
    <xf numFmtId="0" fontId="1" fillId="139" borderId="0" xfId="0" applyFont="1" applyFill="1" applyAlignment="1">
      <alignment horizontal="center"/>
    </xf>
    <xf numFmtId="0" fontId="2" fillId="97" borderId="0" xfId="0" applyFont="1" applyFill="1" applyAlignment="1">
      <alignment horizontal="center"/>
    </xf>
    <xf numFmtId="0" fontId="0" fillId="97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4" borderId="0" xfId="0" applyFont="1" applyFill="1" applyAlignment="1">
      <alignment horizontal="center"/>
    </xf>
    <xf numFmtId="0" fontId="1" fillId="12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115" borderId="0" xfId="0" applyFont="1" applyFill="1" applyAlignment="1">
      <alignment horizontal="center"/>
    </xf>
    <xf numFmtId="0" fontId="1" fillId="114" borderId="0" xfId="0" applyFont="1" applyFill="1" applyAlignment="1">
      <alignment horizontal="center"/>
    </xf>
    <xf numFmtId="0" fontId="1" fillId="11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5" borderId="1" xfId="0" applyFont="1" applyFill="1" applyBorder="1" applyAlignment="1">
      <alignment horizontal="center"/>
    </xf>
    <xf numFmtId="0" fontId="1" fillId="116" borderId="0" xfId="0" applyFont="1" applyFill="1" applyAlignment="1">
      <alignment horizontal="center"/>
    </xf>
    <xf numFmtId="0" fontId="1" fillId="116" borderId="1" xfId="0" applyFont="1" applyFill="1" applyBorder="1" applyAlignment="1">
      <alignment horizontal="center"/>
    </xf>
    <xf numFmtId="0" fontId="1" fillId="117" borderId="3" xfId="0" applyFont="1" applyFill="1" applyBorder="1" applyAlignment="1">
      <alignment horizontal="center"/>
    </xf>
    <xf numFmtId="0" fontId="1" fillId="117" borderId="5" xfId="0" applyFont="1" applyFill="1" applyBorder="1" applyAlignment="1">
      <alignment horizontal="center"/>
    </xf>
    <xf numFmtId="0" fontId="1" fillId="117" borderId="0" xfId="0" applyFont="1" applyFill="1" applyAlignment="1">
      <alignment horizontal="center"/>
    </xf>
    <xf numFmtId="0" fontId="1" fillId="115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15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115" borderId="4" xfId="0" applyFont="1" applyFill="1" applyBorder="1" applyAlignment="1">
      <alignment horizontal="center"/>
    </xf>
    <xf numFmtId="0" fontId="1" fillId="115" borderId="7" xfId="0" applyFont="1" applyFill="1" applyBorder="1" applyAlignment="1">
      <alignment horizontal="center"/>
    </xf>
    <xf numFmtId="0" fontId="1" fillId="124" borderId="0" xfId="0" applyFont="1" applyFill="1" applyAlignment="1">
      <alignment horizontal="center"/>
    </xf>
    <xf numFmtId="0" fontId="1" fillId="118" borderId="0" xfId="0" applyFont="1" applyFill="1" applyAlignment="1">
      <alignment horizontal="center"/>
    </xf>
    <xf numFmtId="0" fontId="1" fillId="126" borderId="0" xfId="0" applyFont="1" applyFill="1" applyAlignment="1">
      <alignment horizontal="center"/>
    </xf>
    <xf numFmtId="0" fontId="1" fillId="12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OneFootStanding_R_EO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Analysis'!$A$431:$A$442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Analysis'!$B$431:$B$442</c:f>
              <c:numCache>
                <c:formatCode>General</c:formatCode>
                <c:ptCount val="12"/>
                <c:pt idx="0">
                  <c:v>6.6885256414110046</c:v>
                </c:pt>
                <c:pt idx="1">
                  <c:v>3.847969706808176</c:v>
                </c:pt>
                <c:pt idx="2">
                  <c:v>3.5233816458268992</c:v>
                </c:pt>
                <c:pt idx="3">
                  <c:v>3.3474949835838221</c:v>
                </c:pt>
                <c:pt idx="4">
                  <c:v>3.104041727389323</c:v>
                </c:pt>
                <c:pt idx="5">
                  <c:v>3.1487845446706535</c:v>
                </c:pt>
                <c:pt idx="6">
                  <c:v>3.1934264629014351</c:v>
                </c:pt>
                <c:pt idx="7">
                  <c:v>3.2917168052314003</c:v>
                </c:pt>
                <c:pt idx="8">
                  <c:v>3.3456021222934345</c:v>
                </c:pt>
                <c:pt idx="9">
                  <c:v>3.1136135915018861</c:v>
                </c:pt>
                <c:pt idx="10">
                  <c:v>3.4296016132068878</c:v>
                </c:pt>
                <c:pt idx="11">
                  <c:v>4.0108495381649671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Analysis'!$A$431:$A$442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Analysis'!$D$431:$D$442</c:f>
              <c:numCache>
                <c:formatCode>General</c:formatCode>
                <c:ptCount val="12"/>
                <c:pt idx="0">
                  <c:v>2.0385561154736926</c:v>
                </c:pt>
                <c:pt idx="1">
                  <c:v>0.16621651140361174</c:v>
                </c:pt>
                <c:pt idx="2">
                  <c:v>-3.0994059649034008E-2</c:v>
                </c:pt>
                <c:pt idx="3">
                  <c:v>0.3953928044684562</c:v>
                </c:pt>
                <c:pt idx="4">
                  <c:v>-0.51667584193764182</c:v>
                </c:pt>
                <c:pt idx="5">
                  <c:v>0.55466907925533782</c:v>
                </c:pt>
                <c:pt idx="6">
                  <c:v>-0.32669918404455844</c:v>
                </c:pt>
                <c:pt idx="7">
                  <c:v>0.32234907860202272</c:v>
                </c:pt>
                <c:pt idx="8">
                  <c:v>0.3887763362462886</c:v>
                </c:pt>
                <c:pt idx="9">
                  <c:v>-0.45406508151810487</c:v>
                </c:pt>
                <c:pt idx="10">
                  <c:v>-0.2641497429696657</c:v>
                </c:pt>
                <c:pt idx="11">
                  <c:v>-0.13787148381168723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Analysis'!$A$431:$A$442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Analysis'!$F$431:$F$442</c:f>
              <c:numCache>
                <c:formatCode>General</c:formatCode>
                <c:ptCount val="12"/>
                <c:pt idx="0">
                  <c:v>8.024500812289391</c:v>
                </c:pt>
                <c:pt idx="1">
                  <c:v>5.1657759068801212</c:v>
                </c:pt>
                <c:pt idx="2">
                  <c:v>4.6931450956913379</c:v>
                </c:pt>
                <c:pt idx="3">
                  <c:v>4.4558684906933079</c:v>
                </c:pt>
                <c:pt idx="4">
                  <c:v>4.36339143795625</c:v>
                </c:pt>
                <c:pt idx="5">
                  <c:v>4.1791283801714876</c:v>
                </c:pt>
                <c:pt idx="6">
                  <c:v>4.7048815814264318</c:v>
                </c:pt>
                <c:pt idx="7">
                  <c:v>4.2131753223830151</c:v>
                </c:pt>
                <c:pt idx="8">
                  <c:v>4.6370428668172918</c:v>
                </c:pt>
                <c:pt idx="9">
                  <c:v>4.2957236784341601</c:v>
                </c:pt>
                <c:pt idx="10">
                  <c:v>4.4263684318061109</c:v>
                </c:pt>
                <c:pt idx="11">
                  <c:v>4.267561996393594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Analysis'!$A$431:$A$442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Analysis'!$H$431:$H$442</c:f>
              <c:numCache>
                <c:formatCode>General</c:formatCode>
                <c:ptCount val="12"/>
                <c:pt idx="0">
                  <c:v>2.1679775237473473</c:v>
                </c:pt>
                <c:pt idx="1">
                  <c:v>-0.40655259962058066</c:v>
                </c:pt>
                <c:pt idx="2">
                  <c:v>0.18095517853927071</c:v>
                </c:pt>
                <c:pt idx="3">
                  <c:v>-1.3610567535355982</c:v>
                </c:pt>
                <c:pt idx="4">
                  <c:v>0.50418495811746322</c:v>
                </c:pt>
                <c:pt idx="5">
                  <c:v>-0.80733281955336522</c:v>
                </c:pt>
                <c:pt idx="6">
                  <c:v>0.21080006943967425</c:v>
                </c:pt>
                <c:pt idx="7">
                  <c:v>-0.23905248144420785</c:v>
                </c:pt>
                <c:pt idx="8">
                  <c:v>-0.21598834916972615</c:v>
                </c:pt>
                <c:pt idx="9">
                  <c:v>0.35378929512569324</c:v>
                </c:pt>
                <c:pt idx="10">
                  <c:v>0.79394937533689436</c:v>
                </c:pt>
                <c:pt idx="11">
                  <c:v>-1.4021101763354864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9264"/>
        <c:axId val="251263744"/>
      </c:lineChart>
      <c:catAx>
        <c:axId val="1326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51263744"/>
        <c:crosses val="autoZero"/>
        <c:auto val="1"/>
        <c:lblAlgn val="ctr"/>
        <c:lblOffset val="100"/>
        <c:noMultiLvlLbl val="0"/>
      </c:catAx>
      <c:valAx>
        <c:axId val="251263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6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Analysis'!$A$500:$A$506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Analysis'!$B$500:$B$506</c:f>
              <c:numCache>
                <c:formatCode>General</c:formatCode>
                <c:ptCount val="7"/>
                <c:pt idx="0">
                  <c:v>4.5332593871134765</c:v>
                </c:pt>
                <c:pt idx="1">
                  <c:v>7.6273307764257785</c:v>
                </c:pt>
                <c:pt idx="2">
                  <c:v>8.343996443060707</c:v>
                </c:pt>
                <c:pt idx="3">
                  <c:v>5.4241338681353328</c:v>
                </c:pt>
                <c:pt idx="4">
                  <c:v>5.62426788781183</c:v>
                </c:pt>
                <c:pt idx="5">
                  <c:v>7.2136072056494527</c:v>
                </c:pt>
                <c:pt idx="6">
                  <c:v>7.6548782667245909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Analysis'!$A$500:$A$506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Analysis'!$D$500:$D$506</c:f>
              <c:numCache>
                <c:formatCode>General</c:formatCode>
                <c:ptCount val="7"/>
                <c:pt idx="0">
                  <c:v>-9.6788675995552946</c:v>
                </c:pt>
                <c:pt idx="1">
                  <c:v>-2.0873864066797148</c:v>
                </c:pt>
                <c:pt idx="2">
                  <c:v>2.973600133280855</c:v>
                </c:pt>
                <c:pt idx="3">
                  <c:v>8.5864365816406067</c:v>
                </c:pt>
                <c:pt idx="4">
                  <c:v>1.1059649722765801</c:v>
                </c:pt>
                <c:pt idx="5">
                  <c:v>1.2763771656530281</c:v>
                </c:pt>
                <c:pt idx="6">
                  <c:v>-16.200996886524322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Analysis'!$A$500:$A$506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Analysis'!$F$500:$F$506</c:f>
              <c:numCache>
                <c:formatCode>General</c:formatCode>
                <c:ptCount val="7"/>
                <c:pt idx="0">
                  <c:v>10.621613165347041</c:v>
                </c:pt>
                <c:pt idx="1">
                  <c:v>17.439845634995809</c:v>
                </c:pt>
                <c:pt idx="2">
                  <c:v>17.399129072116143</c:v>
                </c:pt>
                <c:pt idx="3">
                  <c:v>9.9080593184641419</c:v>
                </c:pt>
                <c:pt idx="4">
                  <c:v>8.3369823969259791</c:v>
                </c:pt>
                <c:pt idx="5">
                  <c:v>7.2008356868355632</c:v>
                </c:pt>
                <c:pt idx="6">
                  <c:v>5.9136841168527914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Analysis'!$A$500:$A$506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Analysis'!$H$500:$H$506</c:f>
              <c:numCache>
                <c:formatCode>General</c:formatCode>
                <c:ptCount val="7"/>
                <c:pt idx="0">
                  <c:v>23.675578810288421</c:v>
                </c:pt>
                <c:pt idx="1">
                  <c:v>7.9787630959991054</c:v>
                </c:pt>
                <c:pt idx="2">
                  <c:v>-14.380731629538186</c:v>
                </c:pt>
                <c:pt idx="3">
                  <c:v>-15.258347149493655</c:v>
                </c:pt>
                <c:pt idx="4">
                  <c:v>1.2158619522047405</c:v>
                </c:pt>
                <c:pt idx="5">
                  <c:v>-6.0260362688906897</c:v>
                </c:pt>
                <c:pt idx="6">
                  <c:v>2.106310348245283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79232"/>
        <c:axId val="344969728"/>
      </c:lineChart>
      <c:catAx>
        <c:axId val="342879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4969728"/>
        <c:crosses val="autoZero"/>
        <c:auto val="1"/>
        <c:lblAlgn val="ctr"/>
        <c:lblOffset val="100"/>
        <c:noMultiLvlLbl val="0"/>
      </c:catAx>
      <c:valAx>
        <c:axId val="34496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28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 COP</c:v>
          </c:tx>
          <c:cat>
            <c:strRef>
              <c:f>'Statistical Analysis'!$L$499:$L$505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Analysis'!$M$499:$M$505</c:f>
              <c:numCache>
                <c:formatCode>General</c:formatCode>
                <c:ptCount val="7"/>
                <c:pt idx="0">
                  <c:v>154.24271942031422</c:v>
                </c:pt>
                <c:pt idx="1">
                  <c:v>409.90900094196189</c:v>
                </c:pt>
                <c:pt idx="2">
                  <c:v>396.29300949769055</c:v>
                </c:pt>
                <c:pt idx="3">
                  <c:v>195.53135499400136</c:v>
                </c:pt>
                <c:pt idx="4">
                  <c:v>416.79763186525673</c:v>
                </c:pt>
                <c:pt idx="5">
                  <c:v>397.59721604797818</c:v>
                </c:pt>
                <c:pt idx="6">
                  <c:v>445.94844956275421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235328"/>
        <c:axId val="133878848"/>
      </c:lineChart>
      <c:catAx>
        <c:axId val="33123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878848"/>
        <c:crosses val="autoZero"/>
        <c:auto val="1"/>
        <c:lblAlgn val="ctr"/>
        <c:lblOffset val="100"/>
        <c:noMultiLvlLbl val="0"/>
      </c:catAx>
      <c:valAx>
        <c:axId val="13387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12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Rectus L</c:v>
          </c:tx>
          <c:cat>
            <c:strRef>
              <c:f>'Statistical Analysis'!$Q$476:$Q$483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Analysis'!$R$476:$R$483</c:f>
              <c:numCache>
                <c:formatCode>General</c:formatCode>
                <c:ptCount val="8"/>
                <c:pt idx="0">
                  <c:v>0.79513309644599406</c:v>
                </c:pt>
                <c:pt idx="1">
                  <c:v>0.77300469032549424</c:v>
                </c:pt>
                <c:pt idx="2">
                  <c:v>0.81300527539892087</c:v>
                </c:pt>
                <c:pt idx="3">
                  <c:v>0.79897449725609937</c:v>
                </c:pt>
                <c:pt idx="4">
                  <c:v>0.82104198640298032</c:v>
                </c:pt>
                <c:pt idx="5">
                  <c:v>0.76872325999060132</c:v>
                </c:pt>
                <c:pt idx="6">
                  <c:v>0.76941197734916456</c:v>
                </c:pt>
                <c:pt idx="7">
                  <c:v>0.60442827538546018</c:v>
                </c:pt>
              </c:numCache>
            </c:numRef>
          </c:val>
          <c:smooth val="0"/>
        </c:ser>
        <c:ser>
          <c:idx val="1"/>
          <c:order val="1"/>
          <c:tx>
            <c:v>Rectus R</c:v>
          </c:tx>
          <c:cat>
            <c:strRef>
              <c:f>'Statistical Analysis'!$Q$476:$Q$483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Analysis'!$T$476:$T$483</c:f>
              <c:numCache>
                <c:formatCode>General</c:formatCode>
                <c:ptCount val="8"/>
                <c:pt idx="0">
                  <c:v>0.77418511916278387</c:v>
                </c:pt>
                <c:pt idx="1">
                  <c:v>0.81082538731119969</c:v>
                </c:pt>
                <c:pt idx="2">
                  <c:v>0.77949592597314044</c:v>
                </c:pt>
                <c:pt idx="3">
                  <c:v>0.80040784027244805</c:v>
                </c:pt>
                <c:pt idx="4">
                  <c:v>0.77433858515969722</c:v>
                </c:pt>
                <c:pt idx="5">
                  <c:v>0.70164942230947436</c:v>
                </c:pt>
                <c:pt idx="6">
                  <c:v>0.77930813462112136</c:v>
                </c:pt>
                <c:pt idx="7">
                  <c:v>0.50548228845971976</c:v>
                </c:pt>
              </c:numCache>
            </c:numRef>
          </c:val>
          <c:smooth val="0"/>
        </c:ser>
        <c:ser>
          <c:idx val="2"/>
          <c:order val="2"/>
          <c:tx>
            <c:v>Obliques L</c:v>
          </c:tx>
          <c:cat>
            <c:strRef>
              <c:f>'Statistical Analysis'!$Q$476:$Q$483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Analysis'!$V$476:$V$483</c:f>
              <c:numCache>
                <c:formatCode>General</c:formatCode>
                <c:ptCount val="8"/>
                <c:pt idx="0">
                  <c:v>0.64984857670580509</c:v>
                </c:pt>
                <c:pt idx="1">
                  <c:v>0.70153782458671188</c:v>
                </c:pt>
                <c:pt idx="2">
                  <c:v>0.72788529209074915</c:v>
                </c:pt>
                <c:pt idx="3">
                  <c:v>0.75142428859353594</c:v>
                </c:pt>
                <c:pt idx="4">
                  <c:v>0.71851177138625821</c:v>
                </c:pt>
                <c:pt idx="5">
                  <c:v>0.75001727545396135</c:v>
                </c:pt>
                <c:pt idx="6">
                  <c:v>0.63373570881949881</c:v>
                </c:pt>
                <c:pt idx="7">
                  <c:v>0.78638462975073686</c:v>
                </c:pt>
              </c:numCache>
            </c:numRef>
          </c:val>
          <c:smooth val="0"/>
        </c:ser>
        <c:ser>
          <c:idx val="3"/>
          <c:order val="3"/>
          <c:tx>
            <c:v>Obliques R</c:v>
          </c:tx>
          <c:cat>
            <c:strRef>
              <c:f>'Statistical Analysis'!$Q$476:$Q$483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Analysis'!$X$476:$X$483</c:f>
              <c:numCache>
                <c:formatCode>General</c:formatCode>
                <c:ptCount val="8"/>
                <c:pt idx="0">
                  <c:v>0.64558222399233089</c:v>
                </c:pt>
                <c:pt idx="1">
                  <c:v>0.77890257022016063</c:v>
                </c:pt>
                <c:pt idx="2">
                  <c:v>0.67987503704562691</c:v>
                </c:pt>
                <c:pt idx="3">
                  <c:v>0.67436791099009952</c:v>
                </c:pt>
                <c:pt idx="4">
                  <c:v>0.70805995983928971</c:v>
                </c:pt>
                <c:pt idx="5">
                  <c:v>0.63069851315393333</c:v>
                </c:pt>
                <c:pt idx="6">
                  <c:v>0.64895816020397556</c:v>
                </c:pt>
                <c:pt idx="7">
                  <c:v>0.52134787978510855</c:v>
                </c:pt>
              </c:numCache>
            </c:numRef>
          </c:val>
          <c:smooth val="0"/>
        </c:ser>
        <c:ser>
          <c:idx val="4"/>
          <c:order val="4"/>
          <c:tx>
            <c:v>Ilicostalis L</c:v>
          </c:tx>
          <c:cat>
            <c:strRef>
              <c:f>'Statistical Analysis'!$Q$476:$Q$483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Analysis'!$Z$476:$Z$483</c:f>
              <c:numCache>
                <c:formatCode>General</c:formatCode>
                <c:ptCount val="8"/>
                <c:pt idx="0">
                  <c:v>0.50504197887458291</c:v>
                </c:pt>
                <c:pt idx="1">
                  <c:v>0.83427001448014071</c:v>
                </c:pt>
                <c:pt idx="2">
                  <c:v>0.63639785262099458</c:v>
                </c:pt>
                <c:pt idx="3">
                  <c:v>0.46712323201513289</c:v>
                </c:pt>
                <c:pt idx="4">
                  <c:v>0.50485251319431546</c:v>
                </c:pt>
                <c:pt idx="5">
                  <c:v>0.44173633303419207</c:v>
                </c:pt>
                <c:pt idx="6">
                  <c:v>0.45409815421987154</c:v>
                </c:pt>
                <c:pt idx="7">
                  <c:v>0.56646799439628681</c:v>
                </c:pt>
              </c:numCache>
            </c:numRef>
          </c:val>
          <c:smooth val="0"/>
        </c:ser>
        <c:ser>
          <c:idx val="5"/>
          <c:order val="5"/>
          <c:tx>
            <c:v>Ilicostalis R</c:v>
          </c:tx>
          <c:cat>
            <c:strRef>
              <c:f>'Statistical Analysis'!$Q$476:$Q$483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Analysis'!$AB$476:$AB$483</c:f>
              <c:numCache>
                <c:formatCode>General</c:formatCode>
                <c:ptCount val="8"/>
                <c:pt idx="0">
                  <c:v>0.51598827795103386</c:v>
                </c:pt>
                <c:pt idx="1">
                  <c:v>0.81610924800129003</c:v>
                </c:pt>
                <c:pt idx="2">
                  <c:v>0.73175133705745998</c:v>
                </c:pt>
                <c:pt idx="3">
                  <c:v>0.56297280748595468</c:v>
                </c:pt>
                <c:pt idx="4">
                  <c:v>0.56252641960441274</c:v>
                </c:pt>
                <c:pt idx="5">
                  <c:v>0.51521495695587338</c:v>
                </c:pt>
                <c:pt idx="6">
                  <c:v>0.43165035803955565</c:v>
                </c:pt>
                <c:pt idx="7">
                  <c:v>0.4580111130459783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Analysis'!$AD$474:$AE$474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Analysis'!$Q$476:$Q$483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Analysis'!$AD$476:$AD$483</c:f>
              <c:numCache>
                <c:formatCode>General</c:formatCode>
                <c:ptCount val="8"/>
                <c:pt idx="0">
                  <c:v>0.51011759636617826</c:v>
                </c:pt>
                <c:pt idx="1">
                  <c:v>0.81664206133139949</c:v>
                </c:pt>
                <c:pt idx="2">
                  <c:v>0.64859373311514279</c:v>
                </c:pt>
                <c:pt idx="3">
                  <c:v>0.49952086087263792</c:v>
                </c:pt>
                <c:pt idx="4">
                  <c:v>0.52675789261098738</c:v>
                </c:pt>
                <c:pt idx="5">
                  <c:v>0.45311401458903283</c:v>
                </c:pt>
                <c:pt idx="6">
                  <c:v>0.47170126697304099</c:v>
                </c:pt>
                <c:pt idx="7">
                  <c:v>0.45055569769169462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Analysis'!$AF$474:$AG$474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Analysis'!$Q$476:$Q$483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Analysis'!$AF$476:$AF$483</c:f>
              <c:numCache>
                <c:formatCode>General</c:formatCode>
                <c:ptCount val="8"/>
                <c:pt idx="0">
                  <c:v>0.54534720283042648</c:v>
                </c:pt>
                <c:pt idx="1">
                  <c:v>0.7824933836518968</c:v>
                </c:pt>
                <c:pt idx="2">
                  <c:v>0.69341668531306255</c:v>
                </c:pt>
                <c:pt idx="3">
                  <c:v>0.56593598300245684</c:v>
                </c:pt>
                <c:pt idx="4">
                  <c:v>0.59095002118281281</c:v>
                </c:pt>
                <c:pt idx="5">
                  <c:v>0.54228752835613192</c:v>
                </c:pt>
                <c:pt idx="6">
                  <c:v>0.50379120303297009</c:v>
                </c:pt>
                <c:pt idx="7">
                  <c:v>0.51685221916819235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55936"/>
        <c:axId val="341766080"/>
      </c:lineChart>
      <c:catAx>
        <c:axId val="342055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1766080"/>
        <c:crosses val="autoZero"/>
        <c:auto val="1"/>
        <c:lblAlgn val="ctr"/>
        <c:lblOffset val="100"/>
        <c:noMultiLvlLbl val="0"/>
      </c:catAx>
      <c:valAx>
        <c:axId val="34176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205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</a:t>
            </a:r>
            <a:r>
              <a:rPr lang="pt-PT" baseline="0"/>
              <a:t> Standing R EC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Analysis'!$A$523:$A$534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Analysis'!$B$523:$B$534</c:f>
              <c:numCache>
                <c:formatCode>General</c:formatCode>
                <c:ptCount val="12"/>
                <c:pt idx="0">
                  <c:v>10.393518710631325</c:v>
                </c:pt>
                <c:pt idx="1">
                  <c:v>10.624430083350182</c:v>
                </c:pt>
                <c:pt idx="2">
                  <c:v>9.6669330436121843</c:v>
                </c:pt>
                <c:pt idx="3">
                  <c:v>10.770431728897643</c:v>
                </c:pt>
                <c:pt idx="4">
                  <c:v>12.207063082807746</c:v>
                </c:pt>
                <c:pt idx="5">
                  <c:v>9.9230157306181432</c:v>
                </c:pt>
                <c:pt idx="6">
                  <c:v>8.8507061656060291</c:v>
                </c:pt>
                <c:pt idx="7">
                  <c:v>10.302638547995857</c:v>
                </c:pt>
                <c:pt idx="8">
                  <c:v>9.8945112215950868</c:v>
                </c:pt>
                <c:pt idx="9">
                  <c:v>8.326157630372423</c:v>
                </c:pt>
                <c:pt idx="10">
                  <c:v>8.8578864806446589</c:v>
                </c:pt>
                <c:pt idx="11">
                  <c:v>11.351653379931411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Analysis'!$A$523:$A$534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Analysis'!$D$523:$D$534</c:f>
              <c:numCache>
                <c:formatCode>General</c:formatCode>
                <c:ptCount val="12"/>
                <c:pt idx="0">
                  <c:v>0.60841174101488271</c:v>
                </c:pt>
                <c:pt idx="1">
                  <c:v>0.57849398278969766</c:v>
                </c:pt>
                <c:pt idx="2">
                  <c:v>-0.59845363295890408</c:v>
                </c:pt>
                <c:pt idx="3">
                  <c:v>-0.3892709315647318</c:v>
                </c:pt>
                <c:pt idx="4">
                  <c:v>-1.2167167887107695</c:v>
                </c:pt>
                <c:pt idx="5">
                  <c:v>1.7359333416951641</c:v>
                </c:pt>
                <c:pt idx="6">
                  <c:v>-2.2225962560277899</c:v>
                </c:pt>
                <c:pt idx="7">
                  <c:v>-1.3348404730818775</c:v>
                </c:pt>
                <c:pt idx="8">
                  <c:v>-1.3318631135916346</c:v>
                </c:pt>
                <c:pt idx="9">
                  <c:v>1.4550531553925541</c:v>
                </c:pt>
                <c:pt idx="10">
                  <c:v>-0.83504010259527861</c:v>
                </c:pt>
                <c:pt idx="11">
                  <c:v>-0.74258953426639451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Analysis'!$A$523:$A$534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Analysis'!$F$523:$F$534</c:f>
              <c:numCache>
                <c:formatCode>General</c:formatCode>
                <c:ptCount val="12"/>
                <c:pt idx="0">
                  <c:v>12.409692380454571</c:v>
                </c:pt>
                <c:pt idx="1">
                  <c:v>13.013688310180425</c:v>
                </c:pt>
                <c:pt idx="2">
                  <c:v>13.541213613040437</c:v>
                </c:pt>
                <c:pt idx="3">
                  <c:v>15.736084097523886</c:v>
                </c:pt>
                <c:pt idx="4">
                  <c:v>15.028123548572589</c:v>
                </c:pt>
                <c:pt idx="5">
                  <c:v>12.146122039927087</c:v>
                </c:pt>
                <c:pt idx="6">
                  <c:v>13.190944239642858</c:v>
                </c:pt>
                <c:pt idx="7">
                  <c:v>14.306837178420709</c:v>
                </c:pt>
                <c:pt idx="8">
                  <c:v>12.887735780711246</c:v>
                </c:pt>
                <c:pt idx="9">
                  <c:v>11.398419134128092</c:v>
                </c:pt>
                <c:pt idx="10">
                  <c:v>11.995242460170166</c:v>
                </c:pt>
                <c:pt idx="11">
                  <c:v>16.403715881055302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Analysis'!$A$523:$A$534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Analysis'!$H$523:$H$534</c:f>
              <c:numCache>
                <c:formatCode>General</c:formatCode>
                <c:ptCount val="12"/>
                <c:pt idx="0">
                  <c:v>6.0785585471157182</c:v>
                </c:pt>
                <c:pt idx="1">
                  <c:v>-2.6398487558873582</c:v>
                </c:pt>
                <c:pt idx="2">
                  <c:v>-1.9543026932799994</c:v>
                </c:pt>
                <c:pt idx="3">
                  <c:v>2.1683543837283117</c:v>
                </c:pt>
                <c:pt idx="4">
                  <c:v>-2.3658852740951142</c:v>
                </c:pt>
                <c:pt idx="5">
                  <c:v>-0.6251738137778986</c:v>
                </c:pt>
                <c:pt idx="6">
                  <c:v>2.4618113189351307</c:v>
                </c:pt>
                <c:pt idx="7">
                  <c:v>0.62875856845294953</c:v>
                </c:pt>
                <c:pt idx="8">
                  <c:v>0.63054518889971689</c:v>
                </c:pt>
                <c:pt idx="9">
                  <c:v>-3.1635865309359774</c:v>
                </c:pt>
                <c:pt idx="10">
                  <c:v>-0.56250934310824074</c:v>
                </c:pt>
                <c:pt idx="11">
                  <c:v>-2.4882414992305284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34112"/>
        <c:axId val="345276992"/>
      </c:lineChart>
      <c:catAx>
        <c:axId val="339034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5276992"/>
        <c:crosses val="autoZero"/>
        <c:auto val="1"/>
        <c:lblAlgn val="ctr"/>
        <c:lblOffset val="100"/>
        <c:noMultiLvlLbl val="0"/>
      </c:catAx>
      <c:valAx>
        <c:axId val="34527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90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EC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 COP</c:v>
          </c:tx>
          <c:cat>
            <c:strRef>
              <c:f>'Statistical Analysis'!$L$522:$L$533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Analysis'!$M$522:$M$533</c:f>
              <c:numCache>
                <c:formatCode>General</c:formatCode>
                <c:ptCount val="12"/>
                <c:pt idx="0">
                  <c:v>1236.6270480762137</c:v>
                </c:pt>
                <c:pt idx="1">
                  <c:v>1342.5098753352213</c:v>
                </c:pt>
                <c:pt idx="2">
                  <c:v>890.68002234658377</c:v>
                </c:pt>
                <c:pt idx="3">
                  <c:v>1209.8132990182939</c:v>
                </c:pt>
                <c:pt idx="4">
                  <c:v>1107.2255339513342</c:v>
                </c:pt>
                <c:pt idx="5">
                  <c:v>890.53244015607504</c:v>
                </c:pt>
                <c:pt idx="6">
                  <c:v>713.648988505175</c:v>
                </c:pt>
                <c:pt idx="7">
                  <c:v>945.19663949083588</c:v>
                </c:pt>
                <c:pt idx="8">
                  <c:v>1042.2356230193634</c:v>
                </c:pt>
                <c:pt idx="9">
                  <c:v>733.4696731090321</c:v>
                </c:pt>
                <c:pt idx="10">
                  <c:v>995.57114420375058</c:v>
                </c:pt>
                <c:pt idx="11">
                  <c:v>1253.6517532628793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96032"/>
        <c:axId val="352641024"/>
      </c:lineChart>
      <c:catAx>
        <c:axId val="341996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2641024"/>
        <c:crosses val="autoZero"/>
        <c:auto val="1"/>
        <c:lblAlgn val="ctr"/>
        <c:lblOffset val="100"/>
        <c:noMultiLvlLbl val="0"/>
      </c:catAx>
      <c:valAx>
        <c:axId val="35264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199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</a:t>
            </a:r>
            <a:r>
              <a:rPr lang="pt-PT" baseline="0"/>
              <a:t> EC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Analysis'!$R$497:$S$497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Analysis'!$Q$499:$Q$510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Analysis'!$R$499:$R$510</c:f>
              <c:numCache>
                <c:formatCode>General</c:formatCode>
                <c:ptCount val="12"/>
                <c:pt idx="0">
                  <c:v>0.57580524544941958</c:v>
                </c:pt>
                <c:pt idx="1">
                  <c:v>0.60459662438819972</c:v>
                </c:pt>
                <c:pt idx="2">
                  <c:v>0.59887105685157938</c:v>
                </c:pt>
                <c:pt idx="3">
                  <c:v>0.59672739115879203</c:v>
                </c:pt>
                <c:pt idx="4">
                  <c:v>0.6217257977384324</c:v>
                </c:pt>
                <c:pt idx="5">
                  <c:v>0.56440752588119991</c:v>
                </c:pt>
                <c:pt idx="6">
                  <c:v>0.58822999835097067</c:v>
                </c:pt>
                <c:pt idx="7">
                  <c:v>0.56489044123910881</c:v>
                </c:pt>
                <c:pt idx="8">
                  <c:v>0.56270346259646409</c:v>
                </c:pt>
                <c:pt idx="9">
                  <c:v>0.5852451163411645</c:v>
                </c:pt>
                <c:pt idx="10">
                  <c:v>0.62306642123310563</c:v>
                </c:pt>
                <c:pt idx="11">
                  <c:v>0.60373440162468117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Analysis'!$T$497:$U$497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Analysis'!$Q$499:$Q$510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Analysis'!$T$499:$T$510</c:f>
              <c:numCache>
                <c:formatCode>General</c:formatCode>
                <c:ptCount val="12"/>
                <c:pt idx="0">
                  <c:v>0.5975250815696681</c:v>
                </c:pt>
                <c:pt idx="1">
                  <c:v>0.64787762832911711</c:v>
                </c:pt>
                <c:pt idx="2">
                  <c:v>0.62968831616274978</c:v>
                </c:pt>
                <c:pt idx="3">
                  <c:v>0.65442371514112707</c:v>
                </c:pt>
                <c:pt idx="4">
                  <c:v>0.62728967517341994</c:v>
                </c:pt>
                <c:pt idx="5">
                  <c:v>0.57823527699339117</c:v>
                </c:pt>
                <c:pt idx="6">
                  <c:v>0.60440813001756355</c:v>
                </c:pt>
                <c:pt idx="7">
                  <c:v>0.61589084238902114</c:v>
                </c:pt>
                <c:pt idx="8">
                  <c:v>0.59916353227215413</c:v>
                </c:pt>
                <c:pt idx="9">
                  <c:v>0.59807262749339118</c:v>
                </c:pt>
                <c:pt idx="10">
                  <c:v>0.68988216801402269</c:v>
                </c:pt>
                <c:pt idx="11">
                  <c:v>0.63133208395415297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Analysis'!$V$497:$W$497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Analysis'!$Q$499:$Q$510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Analysis'!$V$499:$V$510</c:f>
              <c:numCache>
                <c:formatCode>General</c:formatCode>
                <c:ptCount val="12"/>
                <c:pt idx="0">
                  <c:v>0.45285569780092799</c:v>
                </c:pt>
                <c:pt idx="1">
                  <c:v>0.51361275190614208</c:v>
                </c:pt>
                <c:pt idx="2">
                  <c:v>0.54308632908081733</c:v>
                </c:pt>
                <c:pt idx="3">
                  <c:v>0.56976225344882425</c:v>
                </c:pt>
                <c:pt idx="4">
                  <c:v>0.55325227780363018</c:v>
                </c:pt>
                <c:pt idx="5">
                  <c:v>0.4423084757719476</c:v>
                </c:pt>
                <c:pt idx="6">
                  <c:v>0.54714838689554202</c:v>
                </c:pt>
                <c:pt idx="7">
                  <c:v>0.47239524411022821</c:v>
                </c:pt>
                <c:pt idx="8">
                  <c:v>0.53218713102623472</c:v>
                </c:pt>
                <c:pt idx="9">
                  <c:v>0.52417595109095594</c:v>
                </c:pt>
                <c:pt idx="10">
                  <c:v>0.52233219973356204</c:v>
                </c:pt>
                <c:pt idx="11">
                  <c:v>0.54785994639695579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Analysis'!$X$497:$Y$497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Analysis'!$Q$499:$Q$510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Analysis'!$X$499:$X$510</c:f>
              <c:numCache>
                <c:formatCode>General</c:formatCode>
                <c:ptCount val="12"/>
                <c:pt idx="0">
                  <c:v>0.4536781335847091</c:v>
                </c:pt>
                <c:pt idx="1">
                  <c:v>0.50451645894891384</c:v>
                </c:pt>
                <c:pt idx="2">
                  <c:v>0.51512601577543926</c:v>
                </c:pt>
                <c:pt idx="3">
                  <c:v>0.5311889720873878</c:v>
                </c:pt>
                <c:pt idx="4">
                  <c:v>0.50901304191623697</c:v>
                </c:pt>
                <c:pt idx="5">
                  <c:v>0.45976902584112483</c:v>
                </c:pt>
                <c:pt idx="6">
                  <c:v>0.49193011180233331</c:v>
                </c:pt>
                <c:pt idx="7">
                  <c:v>0.5093763386607334</c:v>
                </c:pt>
                <c:pt idx="8">
                  <c:v>0.52768745796744898</c:v>
                </c:pt>
                <c:pt idx="9">
                  <c:v>0.48642378219363114</c:v>
                </c:pt>
                <c:pt idx="10">
                  <c:v>0.52734329000190339</c:v>
                </c:pt>
                <c:pt idx="11">
                  <c:v>0.48384184973673572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Analysis'!$Z$497:$AA$497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Analysis'!$Q$499:$Q$510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Analysis'!$Z$499:$Z$510</c:f>
              <c:numCache>
                <c:formatCode>General</c:formatCode>
                <c:ptCount val="12"/>
                <c:pt idx="0">
                  <c:v>0.46927873773606937</c:v>
                </c:pt>
                <c:pt idx="1">
                  <c:v>0.49231467026511833</c:v>
                </c:pt>
                <c:pt idx="2">
                  <c:v>0.52878012901469673</c:v>
                </c:pt>
                <c:pt idx="3">
                  <c:v>0.53495456661172935</c:v>
                </c:pt>
                <c:pt idx="4">
                  <c:v>0.51031516411187405</c:v>
                </c:pt>
                <c:pt idx="5">
                  <c:v>0.48639705360648211</c:v>
                </c:pt>
                <c:pt idx="6">
                  <c:v>0.54371091794236437</c:v>
                </c:pt>
                <c:pt idx="7">
                  <c:v>0.4948694195981822</c:v>
                </c:pt>
                <c:pt idx="8">
                  <c:v>0.5364183679374519</c:v>
                </c:pt>
                <c:pt idx="9">
                  <c:v>0.55730773290629232</c:v>
                </c:pt>
                <c:pt idx="10">
                  <c:v>0.59224544805167934</c:v>
                </c:pt>
                <c:pt idx="11">
                  <c:v>0.5723506798851814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Analysis'!$AB$497:$AC$497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Analysis'!$Q$499:$Q$510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Analysis'!$AB$499:$AB$510</c:f>
              <c:numCache>
                <c:formatCode>General</c:formatCode>
                <c:ptCount val="12"/>
                <c:pt idx="0">
                  <c:v>0.47191097359733492</c:v>
                </c:pt>
                <c:pt idx="1">
                  <c:v>0.5506540492033889</c:v>
                </c:pt>
                <c:pt idx="2">
                  <c:v>0.57558737371997881</c:v>
                </c:pt>
                <c:pt idx="3">
                  <c:v>0.54573480980113831</c:v>
                </c:pt>
                <c:pt idx="4">
                  <c:v>0.54434867122344077</c:v>
                </c:pt>
                <c:pt idx="5">
                  <c:v>0.52655100931902066</c:v>
                </c:pt>
                <c:pt idx="6">
                  <c:v>0.54015741380808813</c:v>
                </c:pt>
                <c:pt idx="7">
                  <c:v>0.55703718657392642</c:v>
                </c:pt>
                <c:pt idx="8">
                  <c:v>0.57756433003412677</c:v>
                </c:pt>
                <c:pt idx="9">
                  <c:v>0.53137485221942593</c:v>
                </c:pt>
                <c:pt idx="10">
                  <c:v>0.56314479946020179</c:v>
                </c:pt>
                <c:pt idx="11">
                  <c:v>0.5985399763058904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Analysis'!$AD$497:$AE$497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Analysis'!$Q$499:$Q$510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Analysis'!$AD$499:$AD$510</c:f>
              <c:numCache>
                <c:formatCode>General</c:formatCode>
                <c:ptCount val="12"/>
                <c:pt idx="0">
                  <c:v>0.49552921450551923</c:v>
                </c:pt>
                <c:pt idx="1">
                  <c:v>0.54976893938482885</c:v>
                </c:pt>
                <c:pt idx="2">
                  <c:v>0.57213275287445831</c:v>
                </c:pt>
                <c:pt idx="3">
                  <c:v>0.53743203233596393</c:v>
                </c:pt>
                <c:pt idx="4">
                  <c:v>0.51844283552145809</c:v>
                </c:pt>
                <c:pt idx="5">
                  <c:v>0.47465607607198268</c:v>
                </c:pt>
                <c:pt idx="6">
                  <c:v>0.52474775237825599</c:v>
                </c:pt>
                <c:pt idx="7">
                  <c:v>0.50485859126714394</c:v>
                </c:pt>
                <c:pt idx="8">
                  <c:v>0.54722980074322436</c:v>
                </c:pt>
                <c:pt idx="9">
                  <c:v>0.56186779926216079</c:v>
                </c:pt>
                <c:pt idx="10">
                  <c:v>0.49616142627405108</c:v>
                </c:pt>
                <c:pt idx="11">
                  <c:v>0.5271788806869796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Analysis'!$AF$497:$AG$497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Analysis'!$Q$499:$Q$510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Analysis'!$AF$499:$AF$510</c:f>
              <c:numCache>
                <c:formatCode>General</c:formatCode>
                <c:ptCount val="12"/>
                <c:pt idx="0">
                  <c:v>0.46991545454306838</c:v>
                </c:pt>
                <c:pt idx="1">
                  <c:v>0.54201943328086744</c:v>
                </c:pt>
                <c:pt idx="2">
                  <c:v>0.47714194094179491</c:v>
                </c:pt>
                <c:pt idx="3">
                  <c:v>0.55241638027380546</c:v>
                </c:pt>
                <c:pt idx="4">
                  <c:v>0.50411344129528712</c:v>
                </c:pt>
                <c:pt idx="5">
                  <c:v>0.47369532074495085</c:v>
                </c:pt>
                <c:pt idx="6">
                  <c:v>0.50398395699217979</c:v>
                </c:pt>
                <c:pt idx="7">
                  <c:v>0.48576234686774666</c:v>
                </c:pt>
                <c:pt idx="8">
                  <c:v>0.5590968707481202</c:v>
                </c:pt>
                <c:pt idx="9">
                  <c:v>0.53540021521183978</c:v>
                </c:pt>
                <c:pt idx="10">
                  <c:v>0.54810799922494768</c:v>
                </c:pt>
                <c:pt idx="11">
                  <c:v>0.56397706410019854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35136"/>
        <c:axId val="352644480"/>
      </c:lineChart>
      <c:catAx>
        <c:axId val="33903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52644480"/>
        <c:crosses val="autoZero"/>
        <c:auto val="1"/>
        <c:lblAlgn val="ctr"/>
        <c:lblOffset val="100"/>
        <c:noMultiLvlLbl val="0"/>
      </c:catAx>
      <c:valAx>
        <c:axId val="35264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90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Analysis'!$A$546:$A$557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Analysis'!$B$546:$B$557</c:f>
              <c:numCache>
                <c:formatCode>General</c:formatCode>
                <c:ptCount val="12"/>
                <c:pt idx="0">
                  <c:v>2.4451792389661273</c:v>
                </c:pt>
                <c:pt idx="1">
                  <c:v>1.9925510305832876</c:v>
                </c:pt>
                <c:pt idx="2">
                  <c:v>1.8283410312637085</c:v>
                </c:pt>
                <c:pt idx="3">
                  <c:v>1.5615549985063932</c:v>
                </c:pt>
                <c:pt idx="4">
                  <c:v>2.0883360404337981</c:v>
                </c:pt>
                <c:pt idx="5">
                  <c:v>2.2197588398321115</c:v>
                </c:pt>
                <c:pt idx="6">
                  <c:v>2.3922241207017829</c:v>
                </c:pt>
                <c:pt idx="7">
                  <c:v>1.7518468599882107</c:v>
                </c:pt>
                <c:pt idx="8">
                  <c:v>1.6058682177709362</c:v>
                </c:pt>
                <c:pt idx="9">
                  <c:v>1.7428473452714628</c:v>
                </c:pt>
                <c:pt idx="10">
                  <c:v>1.9645738392586301</c:v>
                </c:pt>
                <c:pt idx="11">
                  <c:v>1.7414657774464224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Analysis'!$A$546:$A$557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Analysis'!$D$546:$D$557</c:f>
              <c:numCache>
                <c:formatCode>General</c:formatCode>
                <c:ptCount val="12"/>
                <c:pt idx="0">
                  <c:v>-3.2044876859673818E-2</c:v>
                </c:pt>
                <c:pt idx="1">
                  <c:v>-6.4556121227894919E-2</c:v>
                </c:pt>
                <c:pt idx="2">
                  <c:v>-0.15383571688449083</c:v>
                </c:pt>
                <c:pt idx="3">
                  <c:v>1.3573487170406502E-2</c:v>
                </c:pt>
                <c:pt idx="4">
                  <c:v>-0.25620481213926488</c:v>
                </c:pt>
                <c:pt idx="5">
                  <c:v>3.6588954185603755E-2</c:v>
                </c:pt>
                <c:pt idx="6">
                  <c:v>0.21867189589564848</c:v>
                </c:pt>
                <c:pt idx="7">
                  <c:v>-0.38905053522719885</c:v>
                </c:pt>
                <c:pt idx="8">
                  <c:v>0.3961097766208907</c:v>
                </c:pt>
                <c:pt idx="9">
                  <c:v>7.0902556543188708E-2</c:v>
                </c:pt>
                <c:pt idx="10">
                  <c:v>-0.23286695423653689</c:v>
                </c:pt>
                <c:pt idx="11">
                  <c:v>0.13403601877173915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Analysis'!$A$546:$A$557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Analysis'!$F$546:$F$557</c:f>
              <c:numCache>
                <c:formatCode>General</c:formatCode>
                <c:ptCount val="12"/>
                <c:pt idx="0">
                  <c:v>3.8262024168699229</c:v>
                </c:pt>
                <c:pt idx="1">
                  <c:v>3.0589492126981921</c:v>
                </c:pt>
                <c:pt idx="2">
                  <c:v>3.0170594183277935</c:v>
                </c:pt>
                <c:pt idx="3">
                  <c:v>2.6983127905136821</c:v>
                </c:pt>
                <c:pt idx="4">
                  <c:v>3.6087507359909052</c:v>
                </c:pt>
                <c:pt idx="5">
                  <c:v>3.3614922860275769</c:v>
                </c:pt>
                <c:pt idx="6">
                  <c:v>3.8783614048552209</c:v>
                </c:pt>
                <c:pt idx="7">
                  <c:v>2.9447188220408314</c:v>
                </c:pt>
                <c:pt idx="8">
                  <c:v>2.754362065078344</c:v>
                </c:pt>
                <c:pt idx="9">
                  <c:v>2.7711275767039609</c:v>
                </c:pt>
                <c:pt idx="10">
                  <c:v>2.9917553553766081</c:v>
                </c:pt>
                <c:pt idx="11">
                  <c:v>2.8576477261886315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Analysis'!$A$546:$A$557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Analysis'!$H$546:$H$557</c:f>
              <c:numCache>
                <c:formatCode>General</c:formatCode>
                <c:ptCount val="12"/>
                <c:pt idx="0">
                  <c:v>0.89079317391921387</c:v>
                </c:pt>
                <c:pt idx="1">
                  <c:v>-0.57128580720651911</c:v>
                </c:pt>
                <c:pt idx="2">
                  <c:v>0.19421130353412691</c:v>
                </c:pt>
                <c:pt idx="3">
                  <c:v>8.3020905816515417E-2</c:v>
                </c:pt>
                <c:pt idx="4">
                  <c:v>0.9273422448612193</c:v>
                </c:pt>
                <c:pt idx="5">
                  <c:v>-0.25295633393246708</c:v>
                </c:pt>
                <c:pt idx="6">
                  <c:v>-0.18934019558573639</c:v>
                </c:pt>
                <c:pt idx="7">
                  <c:v>0.10811717814261103</c:v>
                </c:pt>
                <c:pt idx="8">
                  <c:v>-0.85367826334134989</c:v>
                </c:pt>
                <c:pt idx="9">
                  <c:v>0.13335699772322959</c:v>
                </c:pt>
                <c:pt idx="10">
                  <c:v>0.38555342620276795</c:v>
                </c:pt>
                <c:pt idx="11">
                  <c:v>-0.5989336195904823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37696"/>
        <c:axId val="326632000"/>
      </c:lineChart>
      <c:catAx>
        <c:axId val="339037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632000"/>
        <c:crosses val="autoZero"/>
        <c:auto val="1"/>
        <c:lblAlgn val="ctr"/>
        <c:lblOffset val="100"/>
        <c:noMultiLvlLbl val="0"/>
      </c:catAx>
      <c:valAx>
        <c:axId val="32663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90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 COP</c:v>
          </c:tx>
          <c:cat>
            <c:strRef>
              <c:f>'Statistical Analysis'!$L$545:$L$556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Analysis'!$M$545:$M$556</c:f>
              <c:numCache>
                <c:formatCode>General</c:formatCode>
                <c:ptCount val="12"/>
                <c:pt idx="0">
                  <c:v>84.53955590234942</c:v>
                </c:pt>
                <c:pt idx="1">
                  <c:v>62.210473062372742</c:v>
                </c:pt>
                <c:pt idx="2">
                  <c:v>61.194442392359448</c:v>
                </c:pt>
                <c:pt idx="3">
                  <c:v>63.67117232337705</c:v>
                </c:pt>
                <c:pt idx="4">
                  <c:v>66.708902082078239</c:v>
                </c:pt>
                <c:pt idx="5">
                  <c:v>79.708308485774069</c:v>
                </c:pt>
                <c:pt idx="6">
                  <c:v>96.967884257368013</c:v>
                </c:pt>
                <c:pt idx="7">
                  <c:v>179.50418064397954</c:v>
                </c:pt>
                <c:pt idx="8">
                  <c:v>94.885136249857823</c:v>
                </c:pt>
                <c:pt idx="9">
                  <c:v>43.288724022024056</c:v>
                </c:pt>
                <c:pt idx="10">
                  <c:v>57.21504968779859</c:v>
                </c:pt>
                <c:pt idx="11">
                  <c:v>40.652688298393741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6384"/>
        <c:axId val="326633728"/>
      </c:lineChart>
      <c:catAx>
        <c:axId val="32385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633728"/>
        <c:crosses val="autoZero"/>
        <c:auto val="1"/>
        <c:lblAlgn val="ctr"/>
        <c:lblOffset val="100"/>
        <c:noMultiLvlLbl val="0"/>
      </c:catAx>
      <c:valAx>
        <c:axId val="32663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38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Analysis'!$R$589:$S$589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Analysis'!$Q$591:$Q$602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Analysis'!$R$591:$R$602</c:f>
              <c:numCache>
                <c:formatCode>General</c:formatCode>
                <c:ptCount val="12"/>
                <c:pt idx="0">
                  <c:v>0.88775279845013821</c:v>
                </c:pt>
                <c:pt idx="1">
                  <c:v>0.88336354812755791</c:v>
                </c:pt>
                <c:pt idx="2">
                  <c:v>0.89010695681161611</c:v>
                </c:pt>
                <c:pt idx="3">
                  <c:v>0.87550584497316419</c:v>
                </c:pt>
                <c:pt idx="4">
                  <c:v>0.90598252884123698</c:v>
                </c:pt>
                <c:pt idx="5">
                  <c:v>0.87225717348768927</c:v>
                </c:pt>
                <c:pt idx="6">
                  <c:v>0.89696692858668958</c:v>
                </c:pt>
                <c:pt idx="7">
                  <c:v>0.89024843140158294</c:v>
                </c:pt>
                <c:pt idx="8">
                  <c:v>0.86139680559527287</c:v>
                </c:pt>
                <c:pt idx="9">
                  <c:v>0.85280224819361572</c:v>
                </c:pt>
                <c:pt idx="10">
                  <c:v>0.90087270849084788</c:v>
                </c:pt>
                <c:pt idx="11">
                  <c:v>0.91158559933578176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Analysis'!$T$589:$U$589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Analysis'!$Q$591:$Q$602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Analysis'!$T$591:$T$602</c:f>
              <c:numCache>
                <c:formatCode>General</c:formatCode>
                <c:ptCount val="12"/>
                <c:pt idx="0">
                  <c:v>0.8823813488126504</c:v>
                </c:pt>
                <c:pt idx="1">
                  <c:v>0.8877486291964185</c:v>
                </c:pt>
                <c:pt idx="2">
                  <c:v>0.8966813715916464</c:v>
                </c:pt>
                <c:pt idx="3">
                  <c:v>0.87869256791498318</c:v>
                </c:pt>
                <c:pt idx="4">
                  <c:v>0.89695646471414547</c:v>
                </c:pt>
                <c:pt idx="5">
                  <c:v>0.85870041601396441</c:v>
                </c:pt>
                <c:pt idx="6">
                  <c:v>0.87783506965931823</c:v>
                </c:pt>
                <c:pt idx="7">
                  <c:v>0.85529740811177546</c:v>
                </c:pt>
                <c:pt idx="8">
                  <c:v>0.85028618282742152</c:v>
                </c:pt>
                <c:pt idx="9">
                  <c:v>0.85766971309130435</c:v>
                </c:pt>
                <c:pt idx="10">
                  <c:v>0.86114601720880712</c:v>
                </c:pt>
                <c:pt idx="11">
                  <c:v>0.87756949617545355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Analysis'!$V$589:$W$589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Analysis'!$Q$591:$Q$602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Analysis'!$V$591:$V$602</c:f>
              <c:numCache>
                <c:formatCode>General</c:formatCode>
                <c:ptCount val="12"/>
                <c:pt idx="0">
                  <c:v>0.84876833419213127</c:v>
                </c:pt>
                <c:pt idx="1">
                  <c:v>0.8635969293687068</c:v>
                </c:pt>
                <c:pt idx="2">
                  <c:v>0.87782069207183644</c:v>
                </c:pt>
                <c:pt idx="3">
                  <c:v>0.8754229964182102</c:v>
                </c:pt>
                <c:pt idx="4">
                  <c:v>0.8484658512368749</c:v>
                </c:pt>
                <c:pt idx="5">
                  <c:v>0.83203397888998298</c:v>
                </c:pt>
                <c:pt idx="6">
                  <c:v>0.83289569184050583</c:v>
                </c:pt>
                <c:pt idx="7">
                  <c:v>0.84518805229990446</c:v>
                </c:pt>
                <c:pt idx="8">
                  <c:v>0.85627184498309628</c:v>
                </c:pt>
                <c:pt idx="9">
                  <c:v>0.83080305233624141</c:v>
                </c:pt>
                <c:pt idx="10">
                  <c:v>0.8512496698974884</c:v>
                </c:pt>
                <c:pt idx="11">
                  <c:v>0.84188474978183692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Analysis'!$X$589:$Y$589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Analysis'!$Q$591:$Q$602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Analysis'!$X$591:$X$602</c:f>
              <c:numCache>
                <c:formatCode>General</c:formatCode>
                <c:ptCount val="12"/>
                <c:pt idx="0">
                  <c:v>0.83810174422737238</c:v>
                </c:pt>
                <c:pt idx="1">
                  <c:v>0.86951877684931411</c:v>
                </c:pt>
                <c:pt idx="2">
                  <c:v>0.87151015108504715</c:v>
                </c:pt>
                <c:pt idx="3">
                  <c:v>0.85160496237900574</c:v>
                </c:pt>
                <c:pt idx="4">
                  <c:v>0.84797634820656431</c:v>
                </c:pt>
                <c:pt idx="5">
                  <c:v>0.85571545698732898</c:v>
                </c:pt>
                <c:pt idx="6">
                  <c:v>0.87233568353636315</c:v>
                </c:pt>
                <c:pt idx="7">
                  <c:v>0.87565244673802045</c:v>
                </c:pt>
                <c:pt idx="8">
                  <c:v>0.84575856698311891</c:v>
                </c:pt>
                <c:pt idx="9">
                  <c:v>0.82949732869407122</c:v>
                </c:pt>
                <c:pt idx="10">
                  <c:v>0.84447475378539316</c:v>
                </c:pt>
                <c:pt idx="11">
                  <c:v>0.86881792878996189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Analysis'!$Z$589:$AA$589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Analysis'!$Q$591:$Q$602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Analysis'!$Z$591:$Z$602</c:f>
              <c:numCache>
                <c:formatCode>General</c:formatCode>
                <c:ptCount val="12"/>
                <c:pt idx="0">
                  <c:v>0.81405034634409623</c:v>
                </c:pt>
                <c:pt idx="1">
                  <c:v>0.80052766389338514</c:v>
                </c:pt>
                <c:pt idx="2">
                  <c:v>0.78758537566903608</c:v>
                </c:pt>
                <c:pt idx="3">
                  <c:v>0.77255092878333076</c:v>
                </c:pt>
                <c:pt idx="4">
                  <c:v>0.81488617532796226</c:v>
                </c:pt>
                <c:pt idx="5">
                  <c:v>0.76951178199273484</c:v>
                </c:pt>
                <c:pt idx="6">
                  <c:v>0.80344050785185051</c:v>
                </c:pt>
                <c:pt idx="7">
                  <c:v>0.82723977242016888</c:v>
                </c:pt>
                <c:pt idx="8">
                  <c:v>0.80896333198557979</c:v>
                </c:pt>
                <c:pt idx="9">
                  <c:v>0.80094534477175972</c:v>
                </c:pt>
                <c:pt idx="10">
                  <c:v>0.78167413190853863</c:v>
                </c:pt>
                <c:pt idx="11">
                  <c:v>0.79849250129893257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Analysis'!$AB$589:$AC$589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Analysis'!$Q$591:$Q$602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Analysis'!$AB$591:$AB$602</c:f>
              <c:numCache>
                <c:formatCode>General</c:formatCode>
                <c:ptCount val="12"/>
                <c:pt idx="0">
                  <c:v>0.82692810072922163</c:v>
                </c:pt>
                <c:pt idx="1">
                  <c:v>0.78035041968009977</c:v>
                </c:pt>
                <c:pt idx="2">
                  <c:v>0.78332333063447146</c:v>
                </c:pt>
                <c:pt idx="3">
                  <c:v>0.77166344732577441</c:v>
                </c:pt>
                <c:pt idx="4">
                  <c:v>0.77660135203122649</c:v>
                </c:pt>
                <c:pt idx="5">
                  <c:v>0.76474117096062555</c:v>
                </c:pt>
                <c:pt idx="6">
                  <c:v>0.76271583055942993</c:v>
                </c:pt>
                <c:pt idx="7">
                  <c:v>0.75900413284941726</c:v>
                </c:pt>
                <c:pt idx="8">
                  <c:v>0.78549241958762572</c:v>
                </c:pt>
                <c:pt idx="9">
                  <c:v>0.7820089124617684</c:v>
                </c:pt>
                <c:pt idx="10">
                  <c:v>0.78621450284854777</c:v>
                </c:pt>
                <c:pt idx="11">
                  <c:v>0.81384206700097605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Analysis'!$AD$589:$AE$589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Analysis'!$Q$591:$Q$602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Analysis'!$AD$591:$AD$602</c:f>
              <c:numCache>
                <c:formatCode>General</c:formatCode>
                <c:ptCount val="12"/>
                <c:pt idx="0">
                  <c:v>0.85324553415823534</c:v>
                </c:pt>
                <c:pt idx="1">
                  <c:v>0.83022215220618856</c:v>
                </c:pt>
                <c:pt idx="2">
                  <c:v>0.80375486967998611</c:v>
                </c:pt>
                <c:pt idx="3">
                  <c:v>0.76299198036704763</c:v>
                </c:pt>
                <c:pt idx="4">
                  <c:v>0.804258939637712</c:v>
                </c:pt>
                <c:pt idx="5">
                  <c:v>0.78544468950348889</c:v>
                </c:pt>
                <c:pt idx="6">
                  <c:v>0.77645984066242157</c:v>
                </c:pt>
                <c:pt idx="7">
                  <c:v>0.80650726395326777</c:v>
                </c:pt>
                <c:pt idx="8">
                  <c:v>0.79278575269303986</c:v>
                </c:pt>
                <c:pt idx="9">
                  <c:v>0.77557574243085781</c:v>
                </c:pt>
                <c:pt idx="10">
                  <c:v>0.82710742091075651</c:v>
                </c:pt>
                <c:pt idx="11">
                  <c:v>0.7876008906893982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Analysis'!$AF$589:$AG$589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Analysis'!$Q$591:$Q$602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Analysis'!$AF$591:$AF$602</c:f>
              <c:numCache>
                <c:formatCode>General</c:formatCode>
                <c:ptCount val="12"/>
                <c:pt idx="0">
                  <c:v>0.82373387619553917</c:v>
                </c:pt>
                <c:pt idx="1">
                  <c:v>0.76807882500242286</c:v>
                </c:pt>
                <c:pt idx="2">
                  <c:v>0.78265749875241963</c:v>
                </c:pt>
                <c:pt idx="3">
                  <c:v>0.76280884066547705</c:v>
                </c:pt>
                <c:pt idx="4">
                  <c:v>0.79356484385935455</c:v>
                </c:pt>
                <c:pt idx="5">
                  <c:v>0.790609341930123</c:v>
                </c:pt>
                <c:pt idx="6">
                  <c:v>0.75611710598850779</c:v>
                </c:pt>
                <c:pt idx="7">
                  <c:v>0.82838431880541019</c:v>
                </c:pt>
                <c:pt idx="8">
                  <c:v>0.80054744927092258</c:v>
                </c:pt>
                <c:pt idx="9">
                  <c:v>0.77232191754217983</c:v>
                </c:pt>
                <c:pt idx="10">
                  <c:v>0.78978196596902606</c:v>
                </c:pt>
                <c:pt idx="11">
                  <c:v>0.79292262411727843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35648"/>
        <c:axId val="341763776"/>
      </c:lineChart>
      <c:catAx>
        <c:axId val="339035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1763776"/>
        <c:crosses val="autoZero"/>
        <c:auto val="1"/>
        <c:lblAlgn val="ctr"/>
        <c:lblOffset val="100"/>
        <c:noMultiLvlLbl val="0"/>
      </c:catAx>
      <c:valAx>
        <c:axId val="34176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90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</a:t>
            </a:r>
            <a:r>
              <a:rPr lang="pt-PT" baseline="0"/>
              <a:t> Foot Standing L EC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Analysis'!$A$569:$A$580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Analysis'!$B$569:$B$580</c:f>
              <c:numCache>
                <c:formatCode>General</c:formatCode>
                <c:ptCount val="12"/>
                <c:pt idx="0">
                  <c:v>10.944839300293575</c:v>
                </c:pt>
                <c:pt idx="1">
                  <c:v>10.386455233172963</c:v>
                </c:pt>
                <c:pt idx="2">
                  <c:v>10.073597502271225</c:v>
                </c:pt>
                <c:pt idx="3">
                  <c:v>9.8214441170916622</c:v>
                </c:pt>
                <c:pt idx="4">
                  <c:v>11.393986636979049</c:v>
                </c:pt>
                <c:pt idx="5">
                  <c:v>12.94245925378141</c:v>
                </c:pt>
                <c:pt idx="6">
                  <c:v>12.328454320715982</c:v>
                </c:pt>
                <c:pt idx="7">
                  <c:v>10.719554294553042</c:v>
                </c:pt>
                <c:pt idx="8">
                  <c:v>8.5728262292649244</c:v>
                </c:pt>
                <c:pt idx="9">
                  <c:v>8.7180445380105223</c:v>
                </c:pt>
                <c:pt idx="10">
                  <c:v>9.8689617730840382</c:v>
                </c:pt>
                <c:pt idx="11">
                  <c:v>9.9387445496464668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Analysis'!$A$569:$A$580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Analysis'!$D$569:$D$580</c:f>
              <c:numCache>
                <c:formatCode>General</c:formatCode>
                <c:ptCount val="12"/>
                <c:pt idx="0">
                  <c:v>-2.7123783179293182</c:v>
                </c:pt>
                <c:pt idx="1">
                  <c:v>0.78976853725579843</c:v>
                </c:pt>
                <c:pt idx="2">
                  <c:v>-1.2376486343706341</c:v>
                </c:pt>
                <c:pt idx="3">
                  <c:v>1.3278982135651827</c:v>
                </c:pt>
                <c:pt idx="4">
                  <c:v>2.3673663187502991</c:v>
                </c:pt>
                <c:pt idx="5">
                  <c:v>0.52352650481993668</c:v>
                </c:pt>
                <c:pt idx="6">
                  <c:v>1.4860616804879265</c:v>
                </c:pt>
                <c:pt idx="7">
                  <c:v>-8.9270491973864441E-2</c:v>
                </c:pt>
                <c:pt idx="8">
                  <c:v>-1.9204513256218427</c:v>
                </c:pt>
                <c:pt idx="9">
                  <c:v>1.8961090124581559</c:v>
                </c:pt>
                <c:pt idx="10">
                  <c:v>-2.6882726896928792</c:v>
                </c:pt>
                <c:pt idx="11">
                  <c:v>3.7852767862622878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Analysis'!$A$569:$A$580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Analysis'!$F$569:$F$580</c:f>
              <c:numCache>
                <c:formatCode>General</c:formatCode>
                <c:ptCount val="12"/>
                <c:pt idx="0">
                  <c:v>10.59089069366093</c:v>
                </c:pt>
                <c:pt idx="1">
                  <c:v>13.021080790521774</c:v>
                </c:pt>
                <c:pt idx="2">
                  <c:v>14.53157095740068</c:v>
                </c:pt>
                <c:pt idx="3">
                  <c:v>13.082133895322597</c:v>
                </c:pt>
                <c:pt idx="4">
                  <c:v>15.937247643167742</c:v>
                </c:pt>
                <c:pt idx="5">
                  <c:v>18.157548402834806</c:v>
                </c:pt>
                <c:pt idx="6">
                  <c:v>17.166490208639889</c:v>
                </c:pt>
                <c:pt idx="7">
                  <c:v>15.571226472097978</c:v>
                </c:pt>
                <c:pt idx="8">
                  <c:v>13.138208407847779</c:v>
                </c:pt>
                <c:pt idx="9">
                  <c:v>12.48273966994601</c:v>
                </c:pt>
                <c:pt idx="10">
                  <c:v>14.552342378679956</c:v>
                </c:pt>
                <c:pt idx="11">
                  <c:v>15.334605919242208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Analysis'!$A$569:$A$580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Analysis'!$H$569:$H$580</c:f>
              <c:numCache>
                <c:formatCode>General</c:formatCode>
                <c:ptCount val="12"/>
                <c:pt idx="0">
                  <c:v>3.3384344601222855</c:v>
                </c:pt>
                <c:pt idx="1">
                  <c:v>-1.8258312367240457</c:v>
                </c:pt>
                <c:pt idx="2">
                  <c:v>2.4038769143367889</c:v>
                </c:pt>
                <c:pt idx="3">
                  <c:v>-1.8940024602277741</c:v>
                </c:pt>
                <c:pt idx="4">
                  <c:v>-1.1931350271968957</c:v>
                </c:pt>
                <c:pt idx="5">
                  <c:v>-1.6165040008637024</c:v>
                </c:pt>
                <c:pt idx="6">
                  <c:v>-1.866124689755652</c:v>
                </c:pt>
                <c:pt idx="7">
                  <c:v>0.28915767240870066</c:v>
                </c:pt>
                <c:pt idx="8">
                  <c:v>0.56768209448080487</c:v>
                </c:pt>
                <c:pt idx="9">
                  <c:v>-2.3237695434939321</c:v>
                </c:pt>
                <c:pt idx="10">
                  <c:v>4.8187990183211129</c:v>
                </c:pt>
                <c:pt idx="11">
                  <c:v>-5.6302668059976462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12832"/>
        <c:axId val="345283904"/>
      </c:lineChart>
      <c:catAx>
        <c:axId val="155512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5283904"/>
        <c:crosses val="autoZero"/>
        <c:auto val="1"/>
        <c:lblAlgn val="ctr"/>
        <c:lblOffset val="100"/>
        <c:noMultiLvlLbl val="0"/>
      </c:catAx>
      <c:valAx>
        <c:axId val="34528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5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OneFootStanding_R_EO - EMG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Rectus L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Analysis'!$R$430:$R$441</c:f>
              <c:numCache>
                <c:formatCode>General</c:formatCode>
                <c:ptCount val="12"/>
                <c:pt idx="0">
                  <c:v>0.86056313817868657</c:v>
                </c:pt>
                <c:pt idx="1">
                  <c:v>0.80288280153878999</c:v>
                </c:pt>
                <c:pt idx="2">
                  <c:v>0.83473260736608879</c:v>
                </c:pt>
                <c:pt idx="3">
                  <c:v>0.79913840137214465</c:v>
                </c:pt>
                <c:pt idx="4">
                  <c:v>0.83365872081479042</c:v>
                </c:pt>
                <c:pt idx="5">
                  <c:v>0.80816250866443406</c:v>
                </c:pt>
                <c:pt idx="6">
                  <c:v>0.79459610719641582</c:v>
                </c:pt>
                <c:pt idx="7">
                  <c:v>0.83980923255823703</c:v>
                </c:pt>
                <c:pt idx="8">
                  <c:v>0.7868811204080739</c:v>
                </c:pt>
                <c:pt idx="9">
                  <c:v>0.8007226966096207</c:v>
                </c:pt>
                <c:pt idx="10">
                  <c:v>0.79928831679602153</c:v>
                </c:pt>
                <c:pt idx="11">
                  <c:v>0.79551772564003176</c:v>
                </c:pt>
              </c:numCache>
            </c:numRef>
          </c:val>
          <c:smooth val="0"/>
        </c:ser>
        <c:ser>
          <c:idx val="1"/>
          <c:order val="1"/>
          <c:tx>
            <c:v>Rectus _R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Analysis'!$T$430:$T$441</c:f>
              <c:numCache>
                <c:formatCode>General</c:formatCode>
                <c:ptCount val="12"/>
                <c:pt idx="0">
                  <c:v>0.88026151189308244</c:v>
                </c:pt>
                <c:pt idx="1">
                  <c:v>0.85035177445057641</c:v>
                </c:pt>
                <c:pt idx="2">
                  <c:v>0.86666499952509657</c:v>
                </c:pt>
                <c:pt idx="3">
                  <c:v>0.84531421162772646</c:v>
                </c:pt>
                <c:pt idx="4">
                  <c:v>0.85010350780835064</c:v>
                </c:pt>
                <c:pt idx="5">
                  <c:v>0.84381516003543466</c:v>
                </c:pt>
                <c:pt idx="6">
                  <c:v>0.83572893546331073</c:v>
                </c:pt>
                <c:pt idx="7">
                  <c:v>0.85879967914365596</c:v>
                </c:pt>
                <c:pt idx="8">
                  <c:v>0.83858217480668817</c:v>
                </c:pt>
                <c:pt idx="9">
                  <c:v>0.83235193609598646</c:v>
                </c:pt>
                <c:pt idx="10">
                  <c:v>0.81840626486816204</c:v>
                </c:pt>
                <c:pt idx="11">
                  <c:v>0.82554122362232907</c:v>
                </c:pt>
              </c:numCache>
            </c:numRef>
          </c:val>
          <c:smooth val="0"/>
        </c:ser>
        <c:ser>
          <c:idx val="2"/>
          <c:order val="2"/>
          <c:tx>
            <c:v>Obliques L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Analysis'!$V$430:$V$441</c:f>
              <c:numCache>
                <c:formatCode>General</c:formatCode>
                <c:ptCount val="12"/>
                <c:pt idx="0">
                  <c:v>0.80965100338159857</c:v>
                </c:pt>
                <c:pt idx="1">
                  <c:v>0.69904920780344948</c:v>
                </c:pt>
                <c:pt idx="2">
                  <c:v>0.74236073324833696</c:v>
                </c:pt>
                <c:pt idx="3">
                  <c:v>0.69667460834180683</c:v>
                </c:pt>
                <c:pt idx="4">
                  <c:v>0.7133774468368318</c:v>
                </c:pt>
                <c:pt idx="5">
                  <c:v>0.75052628501754259</c:v>
                </c:pt>
                <c:pt idx="6">
                  <c:v>0.71680632653813259</c:v>
                </c:pt>
                <c:pt idx="7">
                  <c:v>0.73876525592231157</c:v>
                </c:pt>
                <c:pt idx="8">
                  <c:v>0.68410424201157416</c:v>
                </c:pt>
                <c:pt idx="9">
                  <c:v>0.68494809442192095</c:v>
                </c:pt>
                <c:pt idx="10">
                  <c:v>0.69942589256553889</c:v>
                </c:pt>
                <c:pt idx="11">
                  <c:v>0.71431899711341929</c:v>
                </c:pt>
              </c:numCache>
            </c:numRef>
          </c:val>
          <c:smooth val="0"/>
        </c:ser>
        <c:ser>
          <c:idx val="3"/>
          <c:order val="3"/>
          <c:tx>
            <c:v>Obliques R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Analysis'!$X$430:$X$441</c:f>
              <c:numCache>
                <c:formatCode>General</c:formatCode>
                <c:ptCount val="12"/>
                <c:pt idx="0">
                  <c:v>0.82910151972069579</c:v>
                </c:pt>
                <c:pt idx="1">
                  <c:v>0.73764512041148411</c:v>
                </c:pt>
                <c:pt idx="2">
                  <c:v>0.75766188599883821</c:v>
                </c:pt>
                <c:pt idx="3">
                  <c:v>0.751956425595809</c:v>
                </c:pt>
                <c:pt idx="4">
                  <c:v>0.72781796464516835</c:v>
                </c:pt>
                <c:pt idx="5">
                  <c:v>0.7440467701377248</c:v>
                </c:pt>
                <c:pt idx="6">
                  <c:v>0.7385173477511362</c:v>
                </c:pt>
                <c:pt idx="7">
                  <c:v>0.76168238938924304</c:v>
                </c:pt>
                <c:pt idx="8">
                  <c:v>0.72347528257080762</c:v>
                </c:pt>
                <c:pt idx="9">
                  <c:v>0.69941492345893874</c:v>
                </c:pt>
                <c:pt idx="10">
                  <c:v>0.69601647393783517</c:v>
                </c:pt>
                <c:pt idx="11">
                  <c:v>0.70460799601256929</c:v>
                </c:pt>
              </c:numCache>
            </c:numRef>
          </c:val>
          <c:smooth val="0"/>
        </c:ser>
        <c:ser>
          <c:idx val="4"/>
          <c:order val="4"/>
          <c:tx>
            <c:v>Ilicostalis L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Analysis'!$Z$430:$Z$441</c:f>
              <c:numCache>
                <c:formatCode>General</c:formatCode>
                <c:ptCount val="12"/>
                <c:pt idx="0">
                  <c:v>0.84712405683492276</c:v>
                </c:pt>
                <c:pt idx="1">
                  <c:v>0.75760148946459893</c:v>
                </c:pt>
                <c:pt idx="2">
                  <c:v>0.72767079193100448</c:v>
                </c:pt>
                <c:pt idx="3">
                  <c:v>0.75583872478839198</c:v>
                </c:pt>
                <c:pt idx="4">
                  <c:v>0.73075132073862714</c:v>
                </c:pt>
                <c:pt idx="5">
                  <c:v>0.75276072885646639</c:v>
                </c:pt>
                <c:pt idx="6">
                  <c:v>0.75263936445438706</c:v>
                </c:pt>
                <c:pt idx="7">
                  <c:v>0.76850684834399074</c:v>
                </c:pt>
                <c:pt idx="8">
                  <c:v>0.72662000488765288</c:v>
                </c:pt>
                <c:pt idx="9">
                  <c:v>0.72167519191399099</c:v>
                </c:pt>
                <c:pt idx="10">
                  <c:v>0.71469370574742419</c:v>
                </c:pt>
                <c:pt idx="11">
                  <c:v>0.74107271845029055</c:v>
                </c:pt>
              </c:numCache>
            </c:numRef>
          </c:val>
          <c:smooth val="0"/>
        </c:ser>
        <c:ser>
          <c:idx val="5"/>
          <c:order val="5"/>
          <c:tx>
            <c:v>Ilicostalis R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Analysis'!$AB$430:$AB$441</c:f>
              <c:numCache>
                <c:formatCode>General</c:formatCode>
                <c:ptCount val="12"/>
                <c:pt idx="0">
                  <c:v>0.8663756716698392</c:v>
                </c:pt>
                <c:pt idx="1">
                  <c:v>0.75468685881494568</c:v>
                </c:pt>
                <c:pt idx="2">
                  <c:v>0.72636749753094731</c:v>
                </c:pt>
                <c:pt idx="3">
                  <c:v>0.71998325841223865</c:v>
                </c:pt>
                <c:pt idx="4">
                  <c:v>0.71047619924576366</c:v>
                </c:pt>
                <c:pt idx="5">
                  <c:v>0.75523034851832316</c:v>
                </c:pt>
                <c:pt idx="6">
                  <c:v>0.74398503508984792</c:v>
                </c:pt>
                <c:pt idx="7">
                  <c:v>0.73035495799994077</c:v>
                </c:pt>
                <c:pt idx="8">
                  <c:v>0.72785799335750456</c:v>
                </c:pt>
                <c:pt idx="9">
                  <c:v>0.67475926416693299</c:v>
                </c:pt>
                <c:pt idx="10">
                  <c:v>0.70485015568246434</c:v>
                </c:pt>
                <c:pt idx="11">
                  <c:v>0.68010509485939863</c:v>
                </c:pt>
              </c:numCache>
            </c:numRef>
          </c:val>
          <c:smooth val="0"/>
        </c:ser>
        <c:ser>
          <c:idx val="6"/>
          <c:order val="6"/>
          <c:tx>
            <c:v>Multifidus L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Analysis'!$AD$430:$AD$441</c:f>
              <c:numCache>
                <c:formatCode>General</c:formatCode>
                <c:ptCount val="12"/>
                <c:pt idx="0">
                  <c:v>0.84284660187485894</c:v>
                </c:pt>
                <c:pt idx="1">
                  <c:v>0.74892290965809327</c:v>
                </c:pt>
                <c:pt idx="2">
                  <c:v>0.7239684369202235</c:v>
                </c:pt>
                <c:pt idx="3">
                  <c:v>0.69152736787547486</c:v>
                </c:pt>
                <c:pt idx="4">
                  <c:v>0.70834824205881408</c:v>
                </c:pt>
                <c:pt idx="5">
                  <c:v>0.69255633354463386</c:v>
                </c:pt>
                <c:pt idx="6">
                  <c:v>0.72459114738129982</c:v>
                </c:pt>
                <c:pt idx="7">
                  <c:v>0.74249703027663416</c:v>
                </c:pt>
                <c:pt idx="8">
                  <c:v>0.72201490842862481</c:v>
                </c:pt>
                <c:pt idx="9">
                  <c:v>0.67134834951863454</c:v>
                </c:pt>
                <c:pt idx="10">
                  <c:v>0.71952448849948181</c:v>
                </c:pt>
                <c:pt idx="11">
                  <c:v>0.70489119395004485</c:v>
                </c:pt>
              </c:numCache>
            </c:numRef>
          </c:val>
          <c:smooth val="0"/>
        </c:ser>
        <c:ser>
          <c:idx val="7"/>
          <c:order val="7"/>
          <c:tx>
            <c:v>Multifidus R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Analysis'!$AF$430:$AF$441</c:f>
              <c:numCache>
                <c:formatCode>General</c:formatCode>
                <c:ptCount val="12"/>
                <c:pt idx="0">
                  <c:v>0.88673733839333591</c:v>
                </c:pt>
                <c:pt idx="1">
                  <c:v>0.75819076285322418</c:v>
                </c:pt>
                <c:pt idx="2">
                  <c:v>0.70004553567745731</c:v>
                </c:pt>
                <c:pt idx="3">
                  <c:v>0.68423377217264991</c:v>
                </c:pt>
                <c:pt idx="4">
                  <c:v>0.72165006324008141</c:v>
                </c:pt>
                <c:pt idx="5">
                  <c:v>0.69777385658137636</c:v>
                </c:pt>
                <c:pt idx="6">
                  <c:v>0.69567102376880996</c:v>
                </c:pt>
                <c:pt idx="7">
                  <c:v>0.70222679187151871</c:v>
                </c:pt>
                <c:pt idx="8">
                  <c:v>0.68985046702985753</c:v>
                </c:pt>
                <c:pt idx="9">
                  <c:v>0.68235507230634951</c:v>
                </c:pt>
                <c:pt idx="10">
                  <c:v>0.68665742572734689</c:v>
                </c:pt>
                <c:pt idx="11">
                  <c:v>0.7062815431644125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42944"/>
        <c:axId val="133252224"/>
      </c:lineChart>
      <c:catAx>
        <c:axId val="25224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252224"/>
        <c:crosses val="autoZero"/>
        <c:auto val="1"/>
        <c:lblAlgn val="ctr"/>
        <c:lblOffset val="100"/>
        <c:noMultiLvlLbl val="0"/>
      </c:catAx>
      <c:valAx>
        <c:axId val="13325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224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Are</a:t>
            </a:r>
            <a:r>
              <a:rPr lang="pt-PT" baseline="0"/>
              <a:t>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 COP</c:v>
          </c:tx>
          <c:cat>
            <c:strRef>
              <c:f>'Statistical Analysis'!$L$568:$L$579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Analysis'!$M$568:$M$579</c:f>
              <c:numCache>
                <c:formatCode>General</c:formatCode>
                <c:ptCount val="12"/>
                <c:pt idx="0">
                  <c:v>952.44835252788846</c:v>
                </c:pt>
                <c:pt idx="1">
                  <c:v>972.92032868876151</c:v>
                </c:pt>
                <c:pt idx="2">
                  <c:v>1029.7636039140211</c:v>
                </c:pt>
                <c:pt idx="3">
                  <c:v>984.3515013024969</c:v>
                </c:pt>
                <c:pt idx="4">
                  <c:v>1232.3023364728781</c:v>
                </c:pt>
                <c:pt idx="5">
                  <c:v>1641.6935420770153</c:v>
                </c:pt>
                <c:pt idx="6">
                  <c:v>1423.4853006911258</c:v>
                </c:pt>
                <c:pt idx="7">
                  <c:v>1330.4138742234677</c:v>
                </c:pt>
                <c:pt idx="8">
                  <c:v>918.36480406262967</c:v>
                </c:pt>
                <c:pt idx="9">
                  <c:v>737.81940996060234</c:v>
                </c:pt>
                <c:pt idx="10">
                  <c:v>901.11209241458096</c:v>
                </c:pt>
                <c:pt idx="11">
                  <c:v>1028.661395111922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46304"/>
        <c:axId val="330299584"/>
      </c:lineChart>
      <c:catAx>
        <c:axId val="330146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30299584"/>
        <c:crosses val="autoZero"/>
        <c:auto val="1"/>
        <c:lblAlgn val="ctr"/>
        <c:lblOffset val="100"/>
        <c:noMultiLvlLbl val="0"/>
      </c:catAx>
      <c:valAx>
        <c:axId val="33029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01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Analysis'!$R$612:$S$612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Analysis'!$Q$614:$Q$625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Analysis'!$R$614:$R$625</c:f>
              <c:numCache>
                <c:formatCode>General</c:formatCode>
                <c:ptCount val="12"/>
                <c:pt idx="0">
                  <c:v>0.52545732009536439</c:v>
                </c:pt>
                <c:pt idx="1">
                  <c:v>0.56270352695091563</c:v>
                </c:pt>
                <c:pt idx="2">
                  <c:v>0.56117181403278549</c:v>
                </c:pt>
                <c:pt idx="3">
                  <c:v>0.57923165807648458</c:v>
                </c:pt>
                <c:pt idx="4">
                  <c:v>0.5928218207111442</c:v>
                </c:pt>
                <c:pt idx="5">
                  <c:v>0.62668832503768457</c:v>
                </c:pt>
                <c:pt idx="6">
                  <c:v>0.62137761490580368</c:v>
                </c:pt>
                <c:pt idx="7">
                  <c:v>0.65815629660246433</c:v>
                </c:pt>
                <c:pt idx="8">
                  <c:v>0.65416869080214057</c:v>
                </c:pt>
                <c:pt idx="9">
                  <c:v>0.57405198695686421</c:v>
                </c:pt>
                <c:pt idx="10">
                  <c:v>0.64783431914441314</c:v>
                </c:pt>
                <c:pt idx="11">
                  <c:v>0.65285202553937827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Analysis'!$T$612:$U$612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Analysis'!$Q$614:$Q$625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Analysis'!$T$614:$T$625</c:f>
              <c:numCache>
                <c:formatCode>General</c:formatCode>
                <c:ptCount val="12"/>
                <c:pt idx="0">
                  <c:v>0.52529916982912217</c:v>
                </c:pt>
                <c:pt idx="1">
                  <c:v>0.60851586490228882</c:v>
                </c:pt>
                <c:pt idx="2">
                  <c:v>0.61468243108755605</c:v>
                </c:pt>
                <c:pt idx="3">
                  <c:v>0.64256014760185209</c:v>
                </c:pt>
                <c:pt idx="4">
                  <c:v>0.58991285400283655</c:v>
                </c:pt>
                <c:pt idx="5">
                  <c:v>0.67428359192695642</c:v>
                </c:pt>
                <c:pt idx="6">
                  <c:v>0.62345919016234386</c:v>
                </c:pt>
                <c:pt idx="7">
                  <c:v>0.68283406851998241</c:v>
                </c:pt>
                <c:pt idx="8">
                  <c:v>0.64142704368722436</c:v>
                </c:pt>
                <c:pt idx="9">
                  <c:v>0.64405565774007112</c:v>
                </c:pt>
                <c:pt idx="10">
                  <c:v>0.66438182383877131</c:v>
                </c:pt>
                <c:pt idx="11">
                  <c:v>0.65035772632916378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Analysis'!$V$612:$W$612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Analysis'!$Q$614:$Q$625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Analysis'!$V$614:$V$625</c:f>
              <c:numCache>
                <c:formatCode>General</c:formatCode>
                <c:ptCount val="12"/>
                <c:pt idx="0">
                  <c:v>0.42904985877592161</c:v>
                </c:pt>
                <c:pt idx="1">
                  <c:v>0.50641017483476736</c:v>
                </c:pt>
                <c:pt idx="2">
                  <c:v>0.46460681960813693</c:v>
                </c:pt>
                <c:pt idx="3">
                  <c:v>0.44493797213293373</c:v>
                </c:pt>
                <c:pt idx="4">
                  <c:v>0.52246653312185554</c:v>
                </c:pt>
                <c:pt idx="5">
                  <c:v>0.55510593947169107</c:v>
                </c:pt>
                <c:pt idx="6">
                  <c:v>0.48218465235578345</c:v>
                </c:pt>
                <c:pt idx="7">
                  <c:v>0.57169297965330068</c:v>
                </c:pt>
                <c:pt idx="8">
                  <c:v>0.54099762798284701</c:v>
                </c:pt>
                <c:pt idx="9">
                  <c:v>0.46382954213200317</c:v>
                </c:pt>
                <c:pt idx="10">
                  <c:v>0.51239095757182362</c:v>
                </c:pt>
                <c:pt idx="11">
                  <c:v>0.55415531434782539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Analysis'!$X$612:$Y$612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Analysis'!$Q$614:$Q$625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Analysis'!$X$614:$X$625</c:f>
              <c:numCache>
                <c:formatCode>General</c:formatCode>
                <c:ptCount val="12"/>
                <c:pt idx="0">
                  <c:v>0.43700574870837688</c:v>
                </c:pt>
                <c:pt idx="1">
                  <c:v>0.5327132309447915</c:v>
                </c:pt>
                <c:pt idx="2">
                  <c:v>0.509600467968082</c:v>
                </c:pt>
                <c:pt idx="3">
                  <c:v>0.50659064359183181</c:v>
                </c:pt>
                <c:pt idx="4">
                  <c:v>0.52036174352108511</c:v>
                </c:pt>
                <c:pt idx="5">
                  <c:v>0.55917211144222856</c:v>
                </c:pt>
                <c:pt idx="6">
                  <c:v>0.55932529395085639</c:v>
                </c:pt>
                <c:pt idx="7">
                  <c:v>0.5669069327173204</c:v>
                </c:pt>
                <c:pt idx="8">
                  <c:v>0.50382706016901857</c:v>
                </c:pt>
                <c:pt idx="9">
                  <c:v>0.53241450890610631</c:v>
                </c:pt>
                <c:pt idx="10">
                  <c:v>0.50724072275841781</c:v>
                </c:pt>
                <c:pt idx="11">
                  <c:v>0.49907738243023159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Analysis'!$Z$612:$AA$612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Analysis'!$Q$614:$Q$625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Analysis'!$Z$614:$Z$625</c:f>
              <c:numCache>
                <c:formatCode>General</c:formatCode>
                <c:ptCount val="12"/>
                <c:pt idx="0">
                  <c:v>0.46593070607365189</c:v>
                </c:pt>
                <c:pt idx="1">
                  <c:v>0.53809537570501931</c:v>
                </c:pt>
                <c:pt idx="2">
                  <c:v>0.49766346212015983</c:v>
                </c:pt>
                <c:pt idx="3">
                  <c:v>0.53164226954646909</c:v>
                </c:pt>
                <c:pt idx="4">
                  <c:v>0.54296267461164427</c:v>
                </c:pt>
                <c:pt idx="5">
                  <c:v>0.5926019458408549</c:v>
                </c:pt>
                <c:pt idx="6">
                  <c:v>0.61018822194226685</c:v>
                </c:pt>
                <c:pt idx="7">
                  <c:v>0.57997712232183229</c:v>
                </c:pt>
                <c:pt idx="8">
                  <c:v>0.55167090907469163</c:v>
                </c:pt>
                <c:pt idx="9">
                  <c:v>0.56533394933323067</c:v>
                </c:pt>
                <c:pt idx="10">
                  <c:v>0.56206504523577805</c:v>
                </c:pt>
                <c:pt idx="11">
                  <c:v>0.6233615294913768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Analysis'!$AB$612:$AC$612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Analysis'!$Q$614:$Q$625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Analysis'!$AB$614:$AB$625</c:f>
              <c:numCache>
                <c:formatCode>General</c:formatCode>
                <c:ptCount val="12"/>
                <c:pt idx="0">
                  <c:v>0.49728139344229783</c:v>
                </c:pt>
                <c:pt idx="1">
                  <c:v>0.4968595113691881</c:v>
                </c:pt>
                <c:pt idx="2">
                  <c:v>0.51785074568502276</c:v>
                </c:pt>
                <c:pt idx="3">
                  <c:v>0.47221813073893837</c:v>
                </c:pt>
                <c:pt idx="4">
                  <c:v>0.50078761834255447</c:v>
                </c:pt>
                <c:pt idx="5">
                  <c:v>0.54873461911505816</c:v>
                </c:pt>
                <c:pt idx="6">
                  <c:v>0.52932357246247297</c:v>
                </c:pt>
                <c:pt idx="7">
                  <c:v>0.5997173531242771</c:v>
                </c:pt>
                <c:pt idx="8">
                  <c:v>0.55667539663935439</c:v>
                </c:pt>
                <c:pt idx="9">
                  <c:v>0.48717483712399756</c:v>
                </c:pt>
                <c:pt idx="10">
                  <c:v>0.52388152547606437</c:v>
                </c:pt>
                <c:pt idx="11">
                  <c:v>0.5711451343264371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Analysis'!$AD$612:$AE$612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Analysis'!$Q$614:$Q$625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Analysis'!$AD$614:$AD$625</c:f>
              <c:numCache>
                <c:formatCode>General</c:formatCode>
                <c:ptCount val="12"/>
                <c:pt idx="0">
                  <c:v>0.43410984274831527</c:v>
                </c:pt>
                <c:pt idx="1">
                  <c:v>0.50556064550699575</c:v>
                </c:pt>
                <c:pt idx="2">
                  <c:v>0.48434624174767404</c:v>
                </c:pt>
                <c:pt idx="3">
                  <c:v>0.47510836619401614</c:v>
                </c:pt>
                <c:pt idx="4">
                  <c:v>0.54536201946126794</c:v>
                </c:pt>
                <c:pt idx="5">
                  <c:v>0.58065171274518024</c:v>
                </c:pt>
                <c:pt idx="6">
                  <c:v>0.60023717276684507</c:v>
                </c:pt>
                <c:pt idx="7">
                  <c:v>0.59322686737168673</c:v>
                </c:pt>
                <c:pt idx="8">
                  <c:v>0.49110751129019048</c:v>
                </c:pt>
                <c:pt idx="9">
                  <c:v>0.47394119926216094</c:v>
                </c:pt>
                <c:pt idx="10">
                  <c:v>0.51925482698100445</c:v>
                </c:pt>
                <c:pt idx="11">
                  <c:v>0.50774780721169699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Analysis'!$AF$612:$AG$612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Analysis'!$Q$614:$Q$625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Analysis'!$AF$615</c:f>
              <c:numCache>
                <c:formatCode>General</c:formatCode>
                <c:ptCount val="1"/>
                <c:pt idx="0">
                  <c:v>0.50479282819402493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15872"/>
        <c:axId val="346516288"/>
      </c:lineChart>
      <c:catAx>
        <c:axId val="345615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516288"/>
        <c:crosses val="autoZero"/>
        <c:auto val="1"/>
        <c:lblAlgn val="ctr"/>
        <c:lblOffset val="100"/>
        <c:noMultiLvlLbl val="0"/>
      </c:catAx>
      <c:valAx>
        <c:axId val="346516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561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L EO - COP 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Analysis'!$A$592:$A$603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Analysis'!$B$592:$B$603</c:f>
              <c:numCache>
                <c:formatCode>General</c:formatCode>
                <c:ptCount val="12"/>
                <c:pt idx="0">
                  <c:v>7.8259495148856804</c:v>
                </c:pt>
                <c:pt idx="1">
                  <c:v>3.6247349119164243</c:v>
                </c:pt>
                <c:pt idx="2">
                  <c:v>3.4534579146160937</c:v>
                </c:pt>
                <c:pt idx="3">
                  <c:v>3.3180546785932719</c:v>
                </c:pt>
                <c:pt idx="4">
                  <c:v>3.1047971110764618</c:v>
                </c:pt>
                <c:pt idx="5">
                  <c:v>3.2531592470478508</c:v>
                </c:pt>
                <c:pt idx="6">
                  <c:v>4.323261601753182</c:v>
                </c:pt>
                <c:pt idx="7">
                  <c:v>3.6171392379419047</c:v>
                </c:pt>
                <c:pt idx="8">
                  <c:v>3.2292097337209347</c:v>
                </c:pt>
                <c:pt idx="9">
                  <c:v>3.5899040259520199</c:v>
                </c:pt>
                <c:pt idx="10">
                  <c:v>3.0385792399006801</c:v>
                </c:pt>
                <c:pt idx="11">
                  <c:v>3.1735455321996691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Analysis'!$A$592:$A$603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Analysis'!$D$592:$D$603</c:f>
              <c:numCache>
                <c:formatCode>General</c:formatCode>
                <c:ptCount val="12"/>
                <c:pt idx="0">
                  <c:v>-1.3287653545826963</c:v>
                </c:pt>
                <c:pt idx="1">
                  <c:v>-0.1734272818045639</c:v>
                </c:pt>
                <c:pt idx="2">
                  <c:v>-0.4909672649223098</c:v>
                </c:pt>
                <c:pt idx="3">
                  <c:v>0.77250945769586365</c:v>
                </c:pt>
                <c:pt idx="4">
                  <c:v>2.2184473821357704E-2</c:v>
                </c:pt>
                <c:pt idx="5">
                  <c:v>0.39205440689292925</c:v>
                </c:pt>
                <c:pt idx="6">
                  <c:v>0.54247184643698321</c:v>
                </c:pt>
                <c:pt idx="7">
                  <c:v>7.2968691159232234E-3</c:v>
                </c:pt>
                <c:pt idx="8">
                  <c:v>-0.32536925060436672</c:v>
                </c:pt>
                <c:pt idx="9">
                  <c:v>-0.12784169272447093</c:v>
                </c:pt>
                <c:pt idx="10">
                  <c:v>9.0061423543209645E-2</c:v>
                </c:pt>
                <c:pt idx="11">
                  <c:v>-1.2448816214837554E-2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Analysis'!$A$592:$A$603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Analysis'!$F$592:$F$603</c:f>
              <c:numCache>
                <c:formatCode>General</c:formatCode>
                <c:ptCount val="12"/>
                <c:pt idx="0">
                  <c:v>7.9291512389216763</c:v>
                </c:pt>
                <c:pt idx="1">
                  <c:v>5.1143321029494428</c:v>
                </c:pt>
                <c:pt idx="2">
                  <c:v>5.0878131378962879</c:v>
                </c:pt>
                <c:pt idx="3">
                  <c:v>4.8756289779547117</c:v>
                </c:pt>
                <c:pt idx="4">
                  <c:v>4.5767357557696977</c:v>
                </c:pt>
                <c:pt idx="5">
                  <c:v>4.6446260077219881</c:v>
                </c:pt>
                <c:pt idx="6">
                  <c:v>5.8370665089686389</c:v>
                </c:pt>
                <c:pt idx="7">
                  <c:v>4.6518906259141168</c:v>
                </c:pt>
                <c:pt idx="8">
                  <c:v>4.2400420922889488</c:v>
                </c:pt>
                <c:pt idx="9">
                  <c:v>5.0756758951533003</c:v>
                </c:pt>
                <c:pt idx="10">
                  <c:v>4.1096720346304441</c:v>
                </c:pt>
                <c:pt idx="11">
                  <c:v>4.7556085286365377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Analysis'!$A$592:$A$603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Analysis'!$H$592:$H$603</c:f>
              <c:numCache>
                <c:formatCode>General</c:formatCode>
                <c:ptCount val="12"/>
                <c:pt idx="0">
                  <c:v>0.46710947238914641</c:v>
                </c:pt>
                <c:pt idx="1">
                  <c:v>0.49713399762608274</c:v>
                </c:pt>
                <c:pt idx="2">
                  <c:v>0.352018355828846</c:v>
                </c:pt>
                <c:pt idx="3">
                  <c:v>-1.3358117852714344</c:v>
                </c:pt>
                <c:pt idx="4">
                  <c:v>6.9560347183949087E-2</c:v>
                </c:pt>
                <c:pt idx="5">
                  <c:v>-0.53414550145663986</c:v>
                </c:pt>
                <c:pt idx="6">
                  <c:v>0.2010145200302173</c:v>
                </c:pt>
                <c:pt idx="7">
                  <c:v>-0.913550930203609</c:v>
                </c:pt>
                <c:pt idx="8">
                  <c:v>-0.1592289873891985</c:v>
                </c:pt>
                <c:pt idx="9">
                  <c:v>1.1783965903194085</c:v>
                </c:pt>
                <c:pt idx="10">
                  <c:v>-0.77982859244406899</c:v>
                </c:pt>
                <c:pt idx="11">
                  <c:v>0.39464218826736974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039296"/>
        <c:axId val="326783488"/>
      </c:lineChart>
      <c:catAx>
        <c:axId val="33003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783488"/>
        <c:crosses val="autoZero"/>
        <c:auto val="1"/>
        <c:lblAlgn val="ctr"/>
        <c:lblOffset val="100"/>
        <c:noMultiLvlLbl val="0"/>
      </c:catAx>
      <c:valAx>
        <c:axId val="32678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003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 COP</c:v>
          </c:tx>
          <c:cat>
            <c:strRef>
              <c:f>'Statistical Analysis'!$L$591:$L$602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Analysis'!$M$591:$M$602</c:f>
              <c:numCache>
                <c:formatCode>General</c:formatCode>
                <c:ptCount val="12"/>
                <c:pt idx="0">
                  <c:v>507.09881689743185</c:v>
                </c:pt>
                <c:pt idx="1">
                  <c:v>157.66449848996439</c:v>
                </c:pt>
                <c:pt idx="2">
                  <c:v>163.62366944439367</c:v>
                </c:pt>
                <c:pt idx="3">
                  <c:v>150.99708871305322</c:v>
                </c:pt>
                <c:pt idx="4">
                  <c:v>143.54986232425486</c:v>
                </c:pt>
                <c:pt idx="5">
                  <c:v>133.47487890278586</c:v>
                </c:pt>
                <c:pt idx="6">
                  <c:v>187.07608681420558</c:v>
                </c:pt>
                <c:pt idx="7">
                  <c:v>137.97070787674727</c:v>
                </c:pt>
                <c:pt idx="8">
                  <c:v>141.02843250940936</c:v>
                </c:pt>
                <c:pt idx="9">
                  <c:v>168.27361720641855</c:v>
                </c:pt>
                <c:pt idx="10">
                  <c:v>203.1265577624323</c:v>
                </c:pt>
                <c:pt idx="11">
                  <c:v>178.90243441837436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98080"/>
        <c:axId val="326637184"/>
      </c:lineChart>
      <c:catAx>
        <c:axId val="341998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637184"/>
        <c:crosses val="autoZero"/>
        <c:auto val="1"/>
        <c:lblAlgn val="ctr"/>
        <c:lblOffset val="100"/>
        <c:noMultiLvlLbl val="0"/>
      </c:catAx>
      <c:valAx>
        <c:axId val="32663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199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Analysis'!$R$520:$S$520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Analysis'!$Q$522:$Q$533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Analysis'!$R$522:$R$533</c:f>
              <c:numCache>
                <c:formatCode>General</c:formatCode>
                <c:ptCount val="12"/>
                <c:pt idx="0">
                  <c:v>0.80534806489893163</c:v>
                </c:pt>
                <c:pt idx="1">
                  <c:v>0.77578805100602055</c:v>
                </c:pt>
                <c:pt idx="2">
                  <c:v>0.77794469716126347</c:v>
                </c:pt>
                <c:pt idx="3">
                  <c:v>0.79894683606786032</c:v>
                </c:pt>
                <c:pt idx="4">
                  <c:v>0.77317199478180743</c:v>
                </c:pt>
                <c:pt idx="5">
                  <c:v>0.78552818077695385</c:v>
                </c:pt>
                <c:pt idx="6">
                  <c:v>0.80183503400489264</c:v>
                </c:pt>
                <c:pt idx="7">
                  <c:v>0.788150667087404</c:v>
                </c:pt>
                <c:pt idx="8">
                  <c:v>0.7619266518604958</c:v>
                </c:pt>
                <c:pt idx="9">
                  <c:v>0.77208858853929796</c:v>
                </c:pt>
                <c:pt idx="10">
                  <c:v>0.77703716888679297</c:v>
                </c:pt>
                <c:pt idx="11">
                  <c:v>0.75541524858420539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Analysis'!$T$520:$U$520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Analysis'!$Q$522:$Q$533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Analysis'!$T$522:$T$533</c:f>
              <c:numCache>
                <c:formatCode>General</c:formatCode>
                <c:ptCount val="12"/>
                <c:pt idx="0">
                  <c:v>0.80187385669225553</c:v>
                </c:pt>
                <c:pt idx="1">
                  <c:v>0.71963674434492275</c:v>
                </c:pt>
                <c:pt idx="2">
                  <c:v>0.7563073935368706</c:v>
                </c:pt>
                <c:pt idx="3">
                  <c:v>0.76957214687929876</c:v>
                </c:pt>
                <c:pt idx="4">
                  <c:v>0.77580295371516406</c:v>
                </c:pt>
                <c:pt idx="5">
                  <c:v>0.7596940901332343</c:v>
                </c:pt>
                <c:pt idx="6">
                  <c:v>0.78758021554171576</c:v>
                </c:pt>
                <c:pt idx="7">
                  <c:v>0.79279264225254176</c:v>
                </c:pt>
                <c:pt idx="8">
                  <c:v>0.75768417401491495</c:v>
                </c:pt>
                <c:pt idx="9">
                  <c:v>0.77512814360278148</c:v>
                </c:pt>
                <c:pt idx="10">
                  <c:v>0.81125780285342286</c:v>
                </c:pt>
                <c:pt idx="11">
                  <c:v>0.76697351582021311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Analysis'!$V$520:$W$520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Analysis'!$Q$522:$Q$533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Analysis'!$V$522:$V$533</c:f>
              <c:numCache>
                <c:formatCode>General</c:formatCode>
                <c:ptCount val="12"/>
                <c:pt idx="0">
                  <c:v>0.77039191053609601</c:v>
                </c:pt>
                <c:pt idx="1">
                  <c:v>0.66976442135673675</c:v>
                </c:pt>
                <c:pt idx="2">
                  <c:v>0.64045203024085151</c:v>
                </c:pt>
                <c:pt idx="3">
                  <c:v>0.66921499440666188</c:v>
                </c:pt>
                <c:pt idx="4">
                  <c:v>0.64955781603419338</c:v>
                </c:pt>
                <c:pt idx="5">
                  <c:v>0.6319759601187187</c:v>
                </c:pt>
                <c:pt idx="6">
                  <c:v>0.66370786533171322</c:v>
                </c:pt>
                <c:pt idx="7">
                  <c:v>0.65195058531637007</c:v>
                </c:pt>
                <c:pt idx="8">
                  <c:v>0.6039658671535203</c:v>
                </c:pt>
                <c:pt idx="9">
                  <c:v>0.62006640417775005</c:v>
                </c:pt>
                <c:pt idx="10">
                  <c:v>0.6659830166015559</c:v>
                </c:pt>
                <c:pt idx="11">
                  <c:v>0.57985582390208201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Analysis'!$X$520:$Y$520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Analysis'!$Q$522:$Q$533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Analysis'!$X$522:$X$533</c:f>
              <c:numCache>
                <c:formatCode>General</c:formatCode>
                <c:ptCount val="12"/>
                <c:pt idx="0">
                  <c:v>0.79134880713835121</c:v>
                </c:pt>
                <c:pt idx="1">
                  <c:v>0.64224716060574505</c:v>
                </c:pt>
                <c:pt idx="2">
                  <c:v>0.61662874224571429</c:v>
                </c:pt>
                <c:pt idx="3">
                  <c:v>0.63816753516024038</c:v>
                </c:pt>
                <c:pt idx="4">
                  <c:v>0.60247660570038375</c:v>
                </c:pt>
                <c:pt idx="5">
                  <c:v>0.60504637214105672</c:v>
                </c:pt>
                <c:pt idx="6">
                  <c:v>0.66101206355026343</c:v>
                </c:pt>
                <c:pt idx="7">
                  <c:v>0.654837462219935</c:v>
                </c:pt>
                <c:pt idx="8">
                  <c:v>0.59224045877028175</c:v>
                </c:pt>
                <c:pt idx="9">
                  <c:v>0.59043434518898463</c:v>
                </c:pt>
                <c:pt idx="10">
                  <c:v>0.65331901743337828</c:v>
                </c:pt>
                <c:pt idx="11">
                  <c:v>0.6456060325157954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Analysis'!$Z$520:$AA$520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Analysis'!$Q$522:$Q$533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Analysis'!$Z$522:$Z$533</c:f>
              <c:numCache>
                <c:formatCode>General</c:formatCode>
                <c:ptCount val="12"/>
                <c:pt idx="0">
                  <c:v>0.83047190679854221</c:v>
                </c:pt>
                <c:pt idx="1">
                  <c:v>0.7149354277122143</c:v>
                </c:pt>
                <c:pt idx="2">
                  <c:v>0.67837413605551899</c:v>
                </c:pt>
                <c:pt idx="3">
                  <c:v>0.65613399561390373</c:v>
                </c:pt>
                <c:pt idx="4">
                  <c:v>0.63797686024156519</c:v>
                </c:pt>
                <c:pt idx="5">
                  <c:v>0.64375711307008399</c:v>
                </c:pt>
                <c:pt idx="6">
                  <c:v>0.67163239750288339</c:v>
                </c:pt>
                <c:pt idx="7">
                  <c:v>0.64613189540669969</c:v>
                </c:pt>
                <c:pt idx="8">
                  <c:v>0.63246734518841718</c:v>
                </c:pt>
                <c:pt idx="9">
                  <c:v>0.6336283988332988</c:v>
                </c:pt>
                <c:pt idx="10">
                  <c:v>0.67746730040205683</c:v>
                </c:pt>
                <c:pt idx="11">
                  <c:v>0.62595874465160517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Analysis'!$AB$520:$AC$520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Analysis'!$Q$522:$Q$533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Analysis'!$AB$522:$AB$533</c:f>
              <c:numCache>
                <c:formatCode>General</c:formatCode>
                <c:ptCount val="12"/>
                <c:pt idx="0">
                  <c:v>0.83934458868291706</c:v>
                </c:pt>
                <c:pt idx="1">
                  <c:v>0.7269943837360775</c:v>
                </c:pt>
                <c:pt idx="2">
                  <c:v>0.68035168469849305</c:v>
                </c:pt>
                <c:pt idx="3">
                  <c:v>0.65370010842423643</c:v>
                </c:pt>
                <c:pt idx="4">
                  <c:v>0.67521909500687816</c:v>
                </c:pt>
                <c:pt idx="5">
                  <c:v>0.69281868233025345</c:v>
                </c:pt>
                <c:pt idx="6">
                  <c:v>0.65671770509232452</c:v>
                </c:pt>
                <c:pt idx="7">
                  <c:v>0.64201622201891995</c:v>
                </c:pt>
                <c:pt idx="8">
                  <c:v>0.6434863754344986</c:v>
                </c:pt>
                <c:pt idx="9">
                  <c:v>0.67517155420131125</c:v>
                </c:pt>
                <c:pt idx="10">
                  <c:v>0.6679759188600608</c:v>
                </c:pt>
                <c:pt idx="11">
                  <c:v>0.65604782000701956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Analysis'!$AD$520:$AE$520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Analysis'!$Q$522:$Q$533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Analysis'!$AD$522:$AD$533</c:f>
              <c:numCache>
                <c:formatCode>General</c:formatCode>
                <c:ptCount val="12"/>
                <c:pt idx="0">
                  <c:v>0.79350447180845929</c:v>
                </c:pt>
                <c:pt idx="1">
                  <c:v>0.67574923292369504</c:v>
                </c:pt>
                <c:pt idx="2">
                  <c:v>0.57071441576124149</c:v>
                </c:pt>
                <c:pt idx="3">
                  <c:v>0.64246333235822783</c:v>
                </c:pt>
                <c:pt idx="4">
                  <c:v>0.6142481552551442</c:v>
                </c:pt>
                <c:pt idx="5">
                  <c:v>0.60956691138534269</c:v>
                </c:pt>
                <c:pt idx="6">
                  <c:v>0.59718893765731262</c:v>
                </c:pt>
                <c:pt idx="7">
                  <c:v>0.66367669121032269</c:v>
                </c:pt>
                <c:pt idx="8">
                  <c:v>0.60009817208787497</c:v>
                </c:pt>
                <c:pt idx="9">
                  <c:v>0.6063557779124108</c:v>
                </c:pt>
                <c:pt idx="10">
                  <c:v>0.62617531534586557</c:v>
                </c:pt>
                <c:pt idx="11">
                  <c:v>0.56426950117428243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Analysis'!$AF$520:$AG$520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Analysis'!$Q$522:$Q$533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Analysis'!$AF$522:$AF$533</c:f>
              <c:numCache>
                <c:formatCode>General</c:formatCode>
                <c:ptCount val="12"/>
                <c:pt idx="0">
                  <c:v>0.68605043466264426</c:v>
                </c:pt>
                <c:pt idx="1">
                  <c:v>0.62772816482687865</c:v>
                </c:pt>
                <c:pt idx="2">
                  <c:v>0.57842275404396515</c:v>
                </c:pt>
                <c:pt idx="3">
                  <c:v>0.61885195333826137</c:v>
                </c:pt>
                <c:pt idx="4">
                  <c:v>0.60079966285953124</c:v>
                </c:pt>
                <c:pt idx="5">
                  <c:v>0.63340794609075901</c:v>
                </c:pt>
                <c:pt idx="6">
                  <c:v>0.61706611376686948</c:v>
                </c:pt>
                <c:pt idx="7">
                  <c:v>0.62006536233730203</c:v>
                </c:pt>
                <c:pt idx="8">
                  <c:v>0.6321159905788265</c:v>
                </c:pt>
                <c:pt idx="9">
                  <c:v>0.62961294892244746</c:v>
                </c:pt>
                <c:pt idx="10">
                  <c:v>0.63917921410356027</c:v>
                </c:pt>
                <c:pt idx="11">
                  <c:v>0.6589270377568206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21216"/>
        <c:axId val="341766656"/>
      </c:lineChart>
      <c:catAx>
        <c:axId val="344521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1766656"/>
        <c:crosses val="autoZero"/>
        <c:auto val="1"/>
        <c:lblAlgn val="ctr"/>
        <c:lblOffset val="100"/>
        <c:noMultiLvlLbl val="0"/>
      </c:catAx>
      <c:valAx>
        <c:axId val="34176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452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Analysis'!$A$615:$A$621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Analysis'!$B$615:$B$621</c:f>
              <c:numCache>
                <c:formatCode>General</c:formatCode>
                <c:ptCount val="7"/>
                <c:pt idx="0">
                  <c:v>3.1170478772798438</c:v>
                </c:pt>
                <c:pt idx="1">
                  <c:v>6.5498665247363173</c:v>
                </c:pt>
                <c:pt idx="2">
                  <c:v>7.6797349342689332</c:v>
                </c:pt>
                <c:pt idx="3">
                  <c:v>6.0138709114354238</c:v>
                </c:pt>
                <c:pt idx="4">
                  <c:v>3.4242071405075287</c:v>
                </c:pt>
                <c:pt idx="5">
                  <c:v>2.9647110291587566</c:v>
                </c:pt>
                <c:pt idx="6">
                  <c:v>2.9016270201856282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Analysis'!$A$615:$A$621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Analysis'!$D$615:$D$621</c:f>
              <c:numCache>
                <c:formatCode>General</c:formatCode>
                <c:ptCount val="7"/>
                <c:pt idx="0">
                  <c:v>0.53530618437639454</c:v>
                </c:pt>
                <c:pt idx="1">
                  <c:v>-9.4051227338557766</c:v>
                </c:pt>
                <c:pt idx="2">
                  <c:v>7.3924750163172401</c:v>
                </c:pt>
                <c:pt idx="3">
                  <c:v>-0.13846938327189151</c:v>
                </c:pt>
                <c:pt idx="4">
                  <c:v>-0.78651174868579765</c:v>
                </c:pt>
                <c:pt idx="5">
                  <c:v>-1.3501171850761877</c:v>
                </c:pt>
                <c:pt idx="6">
                  <c:v>4.5344536339345423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Analysis'!$A$615:$A$621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Analysis'!$F$615:$F$621</c:f>
              <c:numCache>
                <c:formatCode>General</c:formatCode>
                <c:ptCount val="7"/>
                <c:pt idx="0">
                  <c:v>5.8979162808666823</c:v>
                </c:pt>
                <c:pt idx="1">
                  <c:v>22.384694955076643</c:v>
                </c:pt>
                <c:pt idx="2">
                  <c:v>21.35984569572037</c:v>
                </c:pt>
                <c:pt idx="3">
                  <c:v>11.304736813084043</c:v>
                </c:pt>
                <c:pt idx="4">
                  <c:v>4.607029390615871</c:v>
                </c:pt>
                <c:pt idx="5">
                  <c:v>4.5629577484285466</c:v>
                </c:pt>
                <c:pt idx="6">
                  <c:v>4.1671882768451862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Analysis'!$A$615:$A$621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Analysis'!$H$615:$H$621</c:f>
              <c:numCache>
                <c:formatCode>General</c:formatCode>
                <c:ptCount val="7"/>
                <c:pt idx="0">
                  <c:v>2.6332538421259555</c:v>
                </c:pt>
                <c:pt idx="1">
                  <c:v>43.782923749098849</c:v>
                </c:pt>
                <c:pt idx="2">
                  <c:v>-25.503139553505338</c:v>
                </c:pt>
                <c:pt idx="3">
                  <c:v>-20.73815669594681</c:v>
                </c:pt>
                <c:pt idx="4">
                  <c:v>0.76536147608601568</c:v>
                </c:pt>
                <c:pt idx="5">
                  <c:v>3.4910022213257608</c:v>
                </c:pt>
                <c:pt idx="6">
                  <c:v>-4.8727776076033207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84352"/>
        <c:axId val="352643328"/>
      </c:lineChart>
      <c:catAx>
        <c:axId val="163684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2643328"/>
        <c:crosses val="autoZero"/>
        <c:auto val="1"/>
        <c:lblAlgn val="ctr"/>
        <c:lblOffset val="100"/>
        <c:noMultiLvlLbl val="0"/>
      </c:catAx>
      <c:valAx>
        <c:axId val="35264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6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 COP</c:v>
          </c:tx>
          <c:cat>
            <c:strRef>
              <c:f>'Statistical Analysis'!$L$614:$L$620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Analysis'!$M$614:$M$620</c:f>
              <c:numCache>
                <c:formatCode>General</c:formatCode>
                <c:ptCount val="7"/>
                <c:pt idx="0">
                  <c:v>118.48830256745377</c:v>
                </c:pt>
                <c:pt idx="1">
                  <c:v>422.70424669205869</c:v>
                </c:pt>
                <c:pt idx="2">
                  <c:v>508.15897261142635</c:v>
                </c:pt>
                <c:pt idx="3">
                  <c:v>310.56636702212484</c:v>
                </c:pt>
                <c:pt idx="4">
                  <c:v>113.96183466440178</c:v>
                </c:pt>
                <c:pt idx="5">
                  <c:v>63.956406114405361</c:v>
                </c:pt>
                <c:pt idx="6">
                  <c:v>63.265674760242831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4336"/>
        <c:axId val="352646784"/>
      </c:lineChart>
      <c:catAx>
        <c:axId val="32385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52646784"/>
        <c:crosses val="autoZero"/>
        <c:auto val="1"/>
        <c:lblAlgn val="ctr"/>
        <c:lblOffset val="100"/>
        <c:noMultiLvlLbl val="0"/>
      </c:catAx>
      <c:valAx>
        <c:axId val="35264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38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Analysis'!$R$566:$S$566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Analysis'!$Q$568:$Q$574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Analysis'!$R$568:$R$574</c:f>
              <c:numCache>
                <c:formatCode>General</c:formatCode>
                <c:ptCount val="7"/>
                <c:pt idx="0">
                  <c:v>0.69921763834715356</c:v>
                </c:pt>
                <c:pt idx="1">
                  <c:v>0.80834740442852326</c:v>
                </c:pt>
                <c:pt idx="2">
                  <c:v>0.89958281468704171</c:v>
                </c:pt>
                <c:pt idx="3">
                  <c:v>0.77068547953614719</c:v>
                </c:pt>
                <c:pt idx="4">
                  <c:v>0.7377179505640965</c:v>
                </c:pt>
                <c:pt idx="5">
                  <c:v>0.72990214806824105</c:v>
                </c:pt>
                <c:pt idx="6">
                  <c:v>0.73570419919248209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Analysis'!$T$566:$U$566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Analysis'!$Q$568:$Q$574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Analysis'!$T$568:$T$574</c:f>
              <c:numCache>
                <c:formatCode>General</c:formatCode>
                <c:ptCount val="7"/>
                <c:pt idx="0">
                  <c:v>0.71814957767506982</c:v>
                </c:pt>
                <c:pt idx="1">
                  <c:v>0.82250817920172514</c:v>
                </c:pt>
                <c:pt idx="2">
                  <c:v>0.82485973298177362</c:v>
                </c:pt>
                <c:pt idx="3">
                  <c:v>0.76894010732429929</c:v>
                </c:pt>
                <c:pt idx="4">
                  <c:v>0.70768772673142677</c:v>
                </c:pt>
                <c:pt idx="5">
                  <c:v>0.75121288208427872</c:v>
                </c:pt>
                <c:pt idx="6">
                  <c:v>0.78049898902648807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Analysis'!$V$566:$W$566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Analysis'!$Q$568:$Q$574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Analysis'!$V$568:$V$574</c:f>
              <c:numCache>
                <c:formatCode>General</c:formatCode>
                <c:ptCount val="7"/>
                <c:pt idx="0">
                  <c:v>0.53534050660748689</c:v>
                </c:pt>
                <c:pt idx="1">
                  <c:v>0.78548005528333553</c:v>
                </c:pt>
                <c:pt idx="2">
                  <c:v>0.80547010343809611</c:v>
                </c:pt>
                <c:pt idx="3">
                  <c:v>0.55004765652201637</c:v>
                </c:pt>
                <c:pt idx="4">
                  <c:v>0.53310102297271689</c:v>
                </c:pt>
                <c:pt idx="5">
                  <c:v>0.52773882208575251</c:v>
                </c:pt>
                <c:pt idx="6">
                  <c:v>0.49103332653200121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Analysis'!$X$566:$Y$566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Analysis'!$Q$568:$Q$574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Analysis'!$X$568:$X$574</c:f>
              <c:numCache>
                <c:formatCode>General</c:formatCode>
                <c:ptCount val="7"/>
                <c:pt idx="0">
                  <c:v>0.59180464449946657</c:v>
                </c:pt>
                <c:pt idx="1">
                  <c:v>0.78391586007115133</c:v>
                </c:pt>
                <c:pt idx="2">
                  <c:v>0.81429775480491517</c:v>
                </c:pt>
                <c:pt idx="3">
                  <c:v>0.62014573383180394</c:v>
                </c:pt>
                <c:pt idx="4">
                  <c:v>0.55497860525836096</c:v>
                </c:pt>
                <c:pt idx="5">
                  <c:v>0.56481826501400656</c:v>
                </c:pt>
                <c:pt idx="6">
                  <c:v>0.61611355829890502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Analysis'!$Z$566:$AA$566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Analysis'!$Q$568:$Q$574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Analysis'!$Z$568:$Z$574</c:f>
              <c:numCache>
                <c:formatCode>General</c:formatCode>
                <c:ptCount val="7"/>
                <c:pt idx="0">
                  <c:v>0.40882571511424726</c:v>
                </c:pt>
                <c:pt idx="1">
                  <c:v>0.78304031736443602</c:v>
                </c:pt>
                <c:pt idx="2">
                  <c:v>0.79030934187070334</c:v>
                </c:pt>
                <c:pt idx="3">
                  <c:v>0.47553129316404907</c:v>
                </c:pt>
                <c:pt idx="4">
                  <c:v>0.35400089141041013</c:v>
                </c:pt>
                <c:pt idx="5">
                  <c:v>0.3220654672310394</c:v>
                </c:pt>
                <c:pt idx="6">
                  <c:v>0.29514871365059886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Analysis'!$AB$566:$AC$566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Analysis'!$Q$568:$Q$574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Analysis'!$AB$568:$AB$574</c:f>
              <c:numCache>
                <c:formatCode>General</c:formatCode>
                <c:ptCount val="7"/>
                <c:pt idx="0">
                  <c:v>0.36680098323889609</c:v>
                </c:pt>
                <c:pt idx="1">
                  <c:v>0.78184206606859519</c:v>
                </c:pt>
                <c:pt idx="2">
                  <c:v>0.79411382371961392</c:v>
                </c:pt>
                <c:pt idx="3">
                  <c:v>0.46530223078787974</c:v>
                </c:pt>
                <c:pt idx="4">
                  <c:v>0.34631087857018156</c:v>
                </c:pt>
                <c:pt idx="5">
                  <c:v>0.30943059115893434</c:v>
                </c:pt>
                <c:pt idx="6">
                  <c:v>0.31180896760140953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Analysis'!$AD$566:$AE$566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Analysis'!$Q$568:$Q$574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Analysis'!$AD$568:$AD$574</c:f>
              <c:numCache>
                <c:formatCode>General</c:formatCode>
                <c:ptCount val="7"/>
                <c:pt idx="0">
                  <c:v>0.43102345927829522</c:v>
                </c:pt>
                <c:pt idx="1">
                  <c:v>0.79150822552631894</c:v>
                </c:pt>
                <c:pt idx="2">
                  <c:v>0.8290942470130046</c:v>
                </c:pt>
                <c:pt idx="3">
                  <c:v>0.53305632229153399</c:v>
                </c:pt>
                <c:pt idx="4">
                  <c:v>0.42429381859959836</c:v>
                </c:pt>
                <c:pt idx="5">
                  <c:v>0.4091179631129967</c:v>
                </c:pt>
                <c:pt idx="6">
                  <c:v>0.37728640669283048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Analysis'!$AF$566:$AG$566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Analysis'!$Q$568:$Q$574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Analysis'!$AF$568:$AF$574</c:f>
              <c:numCache>
                <c:formatCode>General</c:formatCode>
                <c:ptCount val="7"/>
                <c:pt idx="0">
                  <c:v>0.35305933365654629</c:v>
                </c:pt>
                <c:pt idx="1">
                  <c:v>0.77327582921228155</c:v>
                </c:pt>
                <c:pt idx="2">
                  <c:v>0.71050722644621878</c:v>
                </c:pt>
                <c:pt idx="3">
                  <c:v>0.45737612258225679</c:v>
                </c:pt>
                <c:pt idx="4">
                  <c:v>0.34726462926194357</c:v>
                </c:pt>
                <c:pt idx="5">
                  <c:v>0.30601391562377461</c:v>
                </c:pt>
                <c:pt idx="6">
                  <c:v>0.29677909234365979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80768"/>
        <c:axId val="326637760"/>
      </c:lineChart>
      <c:catAx>
        <c:axId val="32688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637760"/>
        <c:crosses val="autoZero"/>
        <c:auto val="1"/>
        <c:lblAlgn val="ctr"/>
        <c:lblOffset val="100"/>
        <c:noMultiLvlLbl val="0"/>
      </c:catAx>
      <c:valAx>
        <c:axId val="32663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688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30'!$B$429:$B$440</c:f>
              <c:numCache>
                <c:formatCode>General</c:formatCode>
                <c:ptCount val="12"/>
                <c:pt idx="0">
                  <c:v>8.8079675287135046</c:v>
                </c:pt>
                <c:pt idx="1">
                  <c:v>4.8536335821200538</c:v>
                </c:pt>
                <c:pt idx="2">
                  <c:v>5.4115406723945023</c:v>
                </c:pt>
                <c:pt idx="3">
                  <c:v>3.3079417156547843</c:v>
                </c:pt>
                <c:pt idx="4">
                  <c:v>4.5656670620121949</c:v>
                </c:pt>
                <c:pt idx="5">
                  <c:v>3.8077336397149741</c:v>
                </c:pt>
                <c:pt idx="6">
                  <c:v>3.6922438283332424</c:v>
                </c:pt>
                <c:pt idx="7">
                  <c:v>4.3472237714740913</c:v>
                </c:pt>
                <c:pt idx="8">
                  <c:v>4.4241730734913585</c:v>
                </c:pt>
                <c:pt idx="9">
                  <c:v>4.812594454994839</c:v>
                </c:pt>
                <c:pt idx="10">
                  <c:v>4.6776610963060081</c:v>
                </c:pt>
                <c:pt idx="11">
                  <c:v>4.9844362991856039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30'!$D$429:$D$440</c:f>
              <c:numCache>
                <c:formatCode>General</c:formatCode>
                <c:ptCount val="12"/>
                <c:pt idx="0">
                  <c:v>1.4719157728648602</c:v>
                </c:pt>
                <c:pt idx="1">
                  <c:v>0.52790207057473126</c:v>
                </c:pt>
                <c:pt idx="2">
                  <c:v>-1.3371640407396135</c:v>
                </c:pt>
                <c:pt idx="3">
                  <c:v>1.2689461430811113</c:v>
                </c:pt>
                <c:pt idx="4">
                  <c:v>-0.79868451345752955</c:v>
                </c:pt>
                <c:pt idx="5">
                  <c:v>-2.8460220103975042</c:v>
                </c:pt>
                <c:pt idx="6">
                  <c:v>0.59510266195887362</c:v>
                </c:pt>
                <c:pt idx="7">
                  <c:v>-0.61688294927333542</c:v>
                </c:pt>
                <c:pt idx="8">
                  <c:v>0.49692037181351467</c:v>
                </c:pt>
                <c:pt idx="9">
                  <c:v>1.2460125798822135</c:v>
                </c:pt>
                <c:pt idx="10">
                  <c:v>1.6506977784579406</c:v>
                </c:pt>
                <c:pt idx="11">
                  <c:v>-1.1714778878167449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30'!$F$429:$F$440</c:f>
              <c:numCache>
                <c:formatCode>General</c:formatCode>
                <c:ptCount val="12"/>
                <c:pt idx="0">
                  <c:v>12.306519871090012</c:v>
                </c:pt>
                <c:pt idx="1">
                  <c:v>6.3794374151297353</c:v>
                </c:pt>
                <c:pt idx="2">
                  <c:v>6.4856644057527921</c:v>
                </c:pt>
                <c:pt idx="3">
                  <c:v>4.4466644507031541</c:v>
                </c:pt>
                <c:pt idx="4">
                  <c:v>5.0599325363082874</c:v>
                </c:pt>
                <c:pt idx="5">
                  <c:v>4.9431112918994371</c:v>
                </c:pt>
                <c:pt idx="6">
                  <c:v>4.8011246944897543</c:v>
                </c:pt>
                <c:pt idx="7">
                  <c:v>4.8769438645921763</c:v>
                </c:pt>
                <c:pt idx="8">
                  <c:v>6.0102473763845357</c:v>
                </c:pt>
                <c:pt idx="9">
                  <c:v>6.7351724832639555</c:v>
                </c:pt>
                <c:pt idx="10">
                  <c:v>5.1156774809710361</c:v>
                </c:pt>
                <c:pt idx="11">
                  <c:v>5.9261824631226387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30'!$H$429:$H$440</c:f>
              <c:numCache>
                <c:formatCode>General</c:formatCode>
                <c:ptCount val="12"/>
                <c:pt idx="0">
                  <c:v>-2.0126178398533781</c:v>
                </c:pt>
                <c:pt idx="1">
                  <c:v>0.11554564281967616</c:v>
                </c:pt>
                <c:pt idx="2">
                  <c:v>1.5228252971894289</c:v>
                </c:pt>
                <c:pt idx="3">
                  <c:v>-1.6071298833235712</c:v>
                </c:pt>
                <c:pt idx="4">
                  <c:v>-1.6403207743216357</c:v>
                </c:pt>
                <c:pt idx="5">
                  <c:v>5.4887110680308622</c:v>
                </c:pt>
                <c:pt idx="6">
                  <c:v>-1.1084407268241345</c:v>
                </c:pt>
                <c:pt idx="7">
                  <c:v>1.6797126011154702</c:v>
                </c:pt>
                <c:pt idx="8">
                  <c:v>0.15652892282539499</c:v>
                </c:pt>
                <c:pt idx="9">
                  <c:v>-5.4816408009248985</c:v>
                </c:pt>
                <c:pt idx="10">
                  <c:v>0.96789486959342153</c:v>
                </c:pt>
                <c:pt idx="11">
                  <c:v>2.3835512766480087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630400"/>
        <c:axId val="341601088"/>
      </c:lineChart>
      <c:catAx>
        <c:axId val="326630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1601088"/>
        <c:crosses val="autoZero"/>
        <c:auto val="1"/>
        <c:lblAlgn val="ctr"/>
        <c:lblOffset val="100"/>
        <c:noMultiLvlLbl val="0"/>
      </c:catAx>
      <c:valAx>
        <c:axId val="34160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663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30'!$M$426:$N$426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30'!$L$428:$L$439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30'!$M$428:$M$439</c:f>
              <c:numCache>
                <c:formatCode>General</c:formatCode>
                <c:ptCount val="12"/>
                <c:pt idx="0">
                  <c:v>993.24990020181394</c:v>
                </c:pt>
                <c:pt idx="1">
                  <c:v>241.37596145610084</c:v>
                </c:pt>
                <c:pt idx="2">
                  <c:v>198.56769023414824</c:v>
                </c:pt>
                <c:pt idx="3">
                  <c:v>175.09285849901187</c:v>
                </c:pt>
                <c:pt idx="4">
                  <c:v>168.72017367020578</c:v>
                </c:pt>
                <c:pt idx="5">
                  <c:v>129.49320444462433</c:v>
                </c:pt>
                <c:pt idx="6">
                  <c:v>126.87689001666645</c:v>
                </c:pt>
                <c:pt idx="7">
                  <c:v>143.4932675567411</c:v>
                </c:pt>
                <c:pt idx="8">
                  <c:v>154.6963959268565</c:v>
                </c:pt>
                <c:pt idx="9">
                  <c:v>193.44822967307755</c:v>
                </c:pt>
                <c:pt idx="10">
                  <c:v>163.42982849759179</c:v>
                </c:pt>
                <c:pt idx="11">
                  <c:v>104.3461488580899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10464"/>
        <c:axId val="324954368"/>
      </c:lineChart>
      <c:catAx>
        <c:axId val="32691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24954368"/>
        <c:crosses val="autoZero"/>
        <c:auto val="1"/>
        <c:lblAlgn val="ctr"/>
        <c:lblOffset val="100"/>
        <c:noMultiLvlLbl val="0"/>
      </c:catAx>
      <c:valAx>
        <c:axId val="32495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69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OneFootStanding_R_EO</a:t>
            </a:r>
            <a:r>
              <a:rPr lang="pt-PT" baseline="0"/>
              <a:t> - Area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 COP</c:v>
          </c:tx>
          <c:cat>
            <c:strRef>
              <c:f>'Statistical Analysis'!$L$430:$L$441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Analysis'!$M$430:$M$441</c:f>
              <c:numCache>
                <c:formatCode>General</c:formatCode>
                <c:ptCount val="12"/>
                <c:pt idx="0">
                  <c:v>566.17242880245499</c:v>
                </c:pt>
                <c:pt idx="1">
                  <c:v>150.37960626007015</c:v>
                </c:pt>
                <c:pt idx="2">
                  <c:v>143.18731122889997</c:v>
                </c:pt>
                <c:pt idx="3">
                  <c:v>131.41318560271796</c:v>
                </c:pt>
                <c:pt idx="4">
                  <c:v>120.48247509218884</c:v>
                </c:pt>
                <c:pt idx="5">
                  <c:v>111.13904579556713</c:v>
                </c:pt>
                <c:pt idx="6">
                  <c:v>119.23473714139057</c:v>
                </c:pt>
                <c:pt idx="7">
                  <c:v>118.48323223297636</c:v>
                </c:pt>
                <c:pt idx="8">
                  <c:v>119.90396424459074</c:v>
                </c:pt>
                <c:pt idx="9">
                  <c:v>103.46028550546698</c:v>
                </c:pt>
                <c:pt idx="10">
                  <c:v>118.45434866965689</c:v>
                </c:pt>
                <c:pt idx="11">
                  <c:v>168.10206529941095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2624"/>
        <c:axId val="133254528"/>
      </c:lineChart>
      <c:catAx>
        <c:axId val="1337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54528"/>
        <c:crosses val="autoZero"/>
        <c:auto val="1"/>
        <c:lblAlgn val="ctr"/>
        <c:lblOffset val="100"/>
        <c:noMultiLvlLbl val="0"/>
      </c:catAx>
      <c:valAx>
        <c:axId val="1332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30'!$R$426:$S$426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30'!$R$428:$R$439</c:f>
              <c:numCache>
                <c:formatCode>General</c:formatCode>
                <c:ptCount val="12"/>
                <c:pt idx="0">
                  <c:v>0.71858038332657737</c:v>
                </c:pt>
                <c:pt idx="1">
                  <c:v>0.66171033613061025</c:v>
                </c:pt>
                <c:pt idx="2">
                  <c:v>0.67734137358334656</c:v>
                </c:pt>
                <c:pt idx="3">
                  <c:v>0.65865017114502089</c:v>
                </c:pt>
                <c:pt idx="4">
                  <c:v>0.70264053877314669</c:v>
                </c:pt>
                <c:pt idx="5">
                  <c:v>0.69944406659133096</c:v>
                </c:pt>
                <c:pt idx="6">
                  <c:v>0.6673713253188136</c:v>
                </c:pt>
                <c:pt idx="7">
                  <c:v>0.68382924871432993</c:v>
                </c:pt>
                <c:pt idx="8">
                  <c:v>0.68611820490936837</c:v>
                </c:pt>
                <c:pt idx="9">
                  <c:v>0.75521436715954038</c:v>
                </c:pt>
                <c:pt idx="10">
                  <c:v>0.89364344016634734</c:v>
                </c:pt>
                <c:pt idx="11">
                  <c:v>0.91266385045789011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30'!$T$426:$U$426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30'!$T$428:$T$439</c:f>
              <c:numCache>
                <c:formatCode>General</c:formatCode>
                <c:ptCount val="12"/>
                <c:pt idx="0">
                  <c:v>0.71073780711291545</c:v>
                </c:pt>
                <c:pt idx="1">
                  <c:v>0.73735317590675586</c:v>
                </c:pt>
                <c:pt idx="2">
                  <c:v>0.73321571960805421</c:v>
                </c:pt>
                <c:pt idx="3">
                  <c:v>0.73450057835568328</c:v>
                </c:pt>
                <c:pt idx="4">
                  <c:v>0.7372520776018564</c:v>
                </c:pt>
                <c:pt idx="5">
                  <c:v>0.75819797481213647</c:v>
                </c:pt>
                <c:pt idx="6">
                  <c:v>0.76315361952307026</c:v>
                </c:pt>
                <c:pt idx="7">
                  <c:v>0.79134785294737253</c:v>
                </c:pt>
                <c:pt idx="8">
                  <c:v>0.78291992338916316</c:v>
                </c:pt>
                <c:pt idx="9">
                  <c:v>0.84046229637841663</c:v>
                </c:pt>
                <c:pt idx="10">
                  <c:v>0.92448924902782847</c:v>
                </c:pt>
                <c:pt idx="11">
                  <c:v>0.93682740197937697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30'!$V$426:$W$426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30'!$V$428:$V$439</c:f>
              <c:numCache>
                <c:formatCode>General</c:formatCode>
                <c:ptCount val="12"/>
                <c:pt idx="0">
                  <c:v>0.802675963207512</c:v>
                </c:pt>
                <c:pt idx="1">
                  <c:v>0.74976486069506576</c:v>
                </c:pt>
                <c:pt idx="2">
                  <c:v>0.80487675767443034</c:v>
                </c:pt>
                <c:pt idx="3">
                  <c:v>0.68737304540684208</c:v>
                </c:pt>
                <c:pt idx="4">
                  <c:v>0.83356099876250622</c:v>
                </c:pt>
                <c:pt idx="5">
                  <c:v>0.75091691185885034</c:v>
                </c:pt>
                <c:pt idx="6">
                  <c:v>0.73261174597422973</c:v>
                </c:pt>
                <c:pt idx="7">
                  <c:v>0.78007401192415649</c:v>
                </c:pt>
                <c:pt idx="8">
                  <c:v>0.78745442496087326</c:v>
                </c:pt>
                <c:pt idx="9">
                  <c:v>0.88689107040772786</c:v>
                </c:pt>
                <c:pt idx="10">
                  <c:v>0.86339008479509094</c:v>
                </c:pt>
                <c:pt idx="11">
                  <c:v>0.82950696260877521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30'!$X$426:$Y$426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30'!$X$428:$X$439</c:f>
              <c:numCache>
                <c:formatCode>General</c:formatCode>
                <c:ptCount val="12"/>
                <c:pt idx="0">
                  <c:v>0.82549280866489716</c:v>
                </c:pt>
                <c:pt idx="1">
                  <c:v>0.69883285652031624</c:v>
                </c:pt>
                <c:pt idx="2">
                  <c:v>0.80740533481403354</c:v>
                </c:pt>
                <c:pt idx="3">
                  <c:v>0.78269349506165153</c:v>
                </c:pt>
                <c:pt idx="4">
                  <c:v>0.77996666885890109</c:v>
                </c:pt>
                <c:pt idx="5">
                  <c:v>0.69926639434751969</c:v>
                </c:pt>
                <c:pt idx="6">
                  <c:v>0.7823459043346872</c:v>
                </c:pt>
                <c:pt idx="7">
                  <c:v>0.69129374515256947</c:v>
                </c:pt>
                <c:pt idx="8">
                  <c:v>0.82545985157277046</c:v>
                </c:pt>
                <c:pt idx="9">
                  <c:v>0.81010252380327985</c:v>
                </c:pt>
                <c:pt idx="10">
                  <c:v>0.79511832588225173</c:v>
                </c:pt>
                <c:pt idx="11">
                  <c:v>0.76939599910892775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30'!$Z$426:$AA$426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30'!$Z$428:$Z$439</c:f>
              <c:numCache>
                <c:formatCode>General</c:formatCode>
                <c:ptCount val="12"/>
                <c:pt idx="0">
                  <c:v>0.89685528024801331</c:v>
                </c:pt>
                <c:pt idx="1">
                  <c:v>0.54912548183045062</c:v>
                </c:pt>
                <c:pt idx="2">
                  <c:v>0.55508053692186399</c:v>
                </c:pt>
                <c:pt idx="3">
                  <c:v>0.51366390571063802</c:v>
                </c:pt>
                <c:pt idx="4">
                  <c:v>0.48202030200945845</c:v>
                </c:pt>
                <c:pt idx="5">
                  <c:v>0.50693034682082394</c:v>
                </c:pt>
                <c:pt idx="6">
                  <c:v>0.44217899917968584</c:v>
                </c:pt>
                <c:pt idx="7">
                  <c:v>0.54410124318946351</c:v>
                </c:pt>
                <c:pt idx="8">
                  <c:v>0.48895689485399346</c:v>
                </c:pt>
                <c:pt idx="9">
                  <c:v>0.64665619355430448</c:v>
                </c:pt>
                <c:pt idx="10">
                  <c:v>0.5403001263231203</c:v>
                </c:pt>
                <c:pt idx="11">
                  <c:v>0.62510773133029474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30'!$AB$426:$AC$426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30'!$AB$428:$AB$439</c:f>
              <c:numCache>
                <c:formatCode>General</c:formatCode>
                <c:ptCount val="12"/>
                <c:pt idx="0">
                  <c:v>0.86463830136246644</c:v>
                </c:pt>
                <c:pt idx="1">
                  <c:v>0.74847941441301469</c:v>
                </c:pt>
                <c:pt idx="2">
                  <c:v>0.69388835699033713</c:v>
                </c:pt>
                <c:pt idx="3">
                  <c:v>0.68879790134485042</c:v>
                </c:pt>
                <c:pt idx="4">
                  <c:v>0.70024284115218505</c:v>
                </c:pt>
                <c:pt idx="5">
                  <c:v>0.66661094750525074</c:v>
                </c:pt>
                <c:pt idx="6">
                  <c:v>0.68417850334904573</c:v>
                </c:pt>
                <c:pt idx="7">
                  <c:v>0.74158079773746743</c:v>
                </c:pt>
                <c:pt idx="8">
                  <c:v>0.69005495619297252</c:v>
                </c:pt>
                <c:pt idx="9">
                  <c:v>0.86697909549791297</c:v>
                </c:pt>
                <c:pt idx="10">
                  <c:v>0.80822402666134607</c:v>
                </c:pt>
                <c:pt idx="11">
                  <c:v>0.8109925548607313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30'!$AD$426:$AE$426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30'!$AD$428:$AD$439</c:f>
              <c:numCache>
                <c:formatCode>General</c:formatCode>
                <c:ptCount val="12"/>
                <c:pt idx="0">
                  <c:v>0.80615115240609514</c:v>
                </c:pt>
                <c:pt idx="1">
                  <c:v>0.63235333429744633</c:v>
                </c:pt>
                <c:pt idx="2">
                  <c:v>0.65365859258371561</c:v>
                </c:pt>
                <c:pt idx="3">
                  <c:v>0.62458371644459987</c:v>
                </c:pt>
                <c:pt idx="4">
                  <c:v>0.59366144955976219</c:v>
                </c:pt>
                <c:pt idx="5">
                  <c:v>0.63894768828442405</c:v>
                </c:pt>
                <c:pt idx="6">
                  <c:v>0.62008512644247926</c:v>
                </c:pt>
                <c:pt idx="7">
                  <c:v>0.57200271382319556</c:v>
                </c:pt>
                <c:pt idx="8">
                  <c:v>0.59991541409245464</c:v>
                </c:pt>
                <c:pt idx="9">
                  <c:v>0.70405548375479055</c:v>
                </c:pt>
                <c:pt idx="10">
                  <c:v>0.71402784609155312</c:v>
                </c:pt>
                <c:pt idx="11">
                  <c:v>0.73336269904042251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30'!$AF$426:$AG$426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30'!$AF$428:$AF$439</c:f>
              <c:numCache>
                <c:formatCode>General</c:formatCode>
                <c:ptCount val="12"/>
                <c:pt idx="0">
                  <c:v>0.6100716843129983</c:v>
                </c:pt>
                <c:pt idx="1">
                  <c:v>0.53505055171671501</c:v>
                </c:pt>
                <c:pt idx="2">
                  <c:v>0.48440595651009688</c:v>
                </c:pt>
                <c:pt idx="3">
                  <c:v>0.46449918155108372</c:v>
                </c:pt>
                <c:pt idx="4">
                  <c:v>0.60261798459353555</c:v>
                </c:pt>
                <c:pt idx="5">
                  <c:v>0.49099905236882063</c:v>
                </c:pt>
                <c:pt idx="6">
                  <c:v>0.54505819393969901</c:v>
                </c:pt>
                <c:pt idx="7">
                  <c:v>0.53623414502489475</c:v>
                </c:pt>
                <c:pt idx="8">
                  <c:v>0.6091542962134382</c:v>
                </c:pt>
                <c:pt idx="9">
                  <c:v>0.73615630503164153</c:v>
                </c:pt>
                <c:pt idx="10">
                  <c:v>0.76093253827724139</c:v>
                </c:pt>
                <c:pt idx="11">
                  <c:v>0.83927955317149328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13248"/>
        <c:axId val="347264064"/>
      </c:lineChart>
      <c:catAx>
        <c:axId val="329013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264064"/>
        <c:crosses val="autoZero"/>
        <c:auto val="1"/>
        <c:lblAlgn val="ctr"/>
        <c:lblOffset val="100"/>
        <c:noMultiLvlLbl val="0"/>
      </c:catAx>
      <c:valAx>
        <c:axId val="34726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901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30'!$A$452:$A$463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30'!$B$452:$B$463</c:f>
              <c:numCache>
                <c:formatCode>General</c:formatCode>
                <c:ptCount val="12"/>
                <c:pt idx="0">
                  <c:v>3.8111396622948561</c:v>
                </c:pt>
                <c:pt idx="1">
                  <c:v>2.2473015585852441</c:v>
                </c:pt>
                <c:pt idx="2">
                  <c:v>3.3058689951202807</c:v>
                </c:pt>
                <c:pt idx="3">
                  <c:v>2.7229911793586998</c:v>
                </c:pt>
                <c:pt idx="4">
                  <c:v>2.028520129350138</c:v>
                </c:pt>
                <c:pt idx="5">
                  <c:v>1.7823480061584838</c:v>
                </c:pt>
                <c:pt idx="6">
                  <c:v>2.3363216717201256</c:v>
                </c:pt>
                <c:pt idx="7">
                  <c:v>1.2335707052323801</c:v>
                </c:pt>
                <c:pt idx="8">
                  <c:v>1.7649861555482909</c:v>
                </c:pt>
                <c:pt idx="9">
                  <c:v>1.083239587412711</c:v>
                </c:pt>
                <c:pt idx="10">
                  <c:v>1.5726872250924346</c:v>
                </c:pt>
                <c:pt idx="11">
                  <c:v>1.2240191250218317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30'!$A$452:$A$463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30'!$D$452:$D$463</c:f>
              <c:numCache>
                <c:formatCode>General</c:formatCode>
                <c:ptCount val="12"/>
                <c:pt idx="0">
                  <c:v>-4.3660091701148085</c:v>
                </c:pt>
                <c:pt idx="1">
                  <c:v>1.1055873624337151</c:v>
                </c:pt>
                <c:pt idx="2">
                  <c:v>-0.51208981199250414</c:v>
                </c:pt>
                <c:pt idx="3">
                  <c:v>4.2964825515077298E-2</c:v>
                </c:pt>
                <c:pt idx="4">
                  <c:v>1.3137569428767022</c:v>
                </c:pt>
                <c:pt idx="5">
                  <c:v>-1.054523251848841</c:v>
                </c:pt>
                <c:pt idx="6">
                  <c:v>-7.1830398435259513E-2</c:v>
                </c:pt>
                <c:pt idx="7">
                  <c:v>0.66468166797532113</c:v>
                </c:pt>
                <c:pt idx="8">
                  <c:v>0.62011907681253653</c:v>
                </c:pt>
                <c:pt idx="9">
                  <c:v>0.19636472442405456</c:v>
                </c:pt>
                <c:pt idx="10">
                  <c:v>-0.6024158191710054</c:v>
                </c:pt>
                <c:pt idx="11">
                  <c:v>0.68026153243433229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30'!$A$452:$A$463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30'!$F$452:$F$463</c:f>
              <c:numCache>
                <c:formatCode>General</c:formatCode>
                <c:ptCount val="12"/>
                <c:pt idx="0">
                  <c:v>5.033613143944816</c:v>
                </c:pt>
                <c:pt idx="1">
                  <c:v>3.7435623258107142</c:v>
                </c:pt>
                <c:pt idx="2">
                  <c:v>5.0823345665062796</c:v>
                </c:pt>
                <c:pt idx="3">
                  <c:v>3.6416639296567928</c:v>
                </c:pt>
                <c:pt idx="4">
                  <c:v>3.2564583261370861</c:v>
                </c:pt>
                <c:pt idx="5">
                  <c:v>3.4104067322415381</c:v>
                </c:pt>
                <c:pt idx="6">
                  <c:v>2.6076415591739317</c:v>
                </c:pt>
                <c:pt idx="7">
                  <c:v>2.0573679994032101</c:v>
                </c:pt>
                <c:pt idx="8">
                  <c:v>2.455608457032417</c:v>
                </c:pt>
                <c:pt idx="9">
                  <c:v>1.386582813389742</c:v>
                </c:pt>
                <c:pt idx="10">
                  <c:v>2.2558554049388859</c:v>
                </c:pt>
                <c:pt idx="11">
                  <c:v>2.0562547702638629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30'!$A$452:$A$463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30'!$H$452:$H$463</c:f>
              <c:numCache>
                <c:formatCode>General</c:formatCode>
                <c:ptCount val="12"/>
                <c:pt idx="0">
                  <c:v>1.5610102364151843</c:v>
                </c:pt>
                <c:pt idx="1">
                  <c:v>-2.8773036463596853</c:v>
                </c:pt>
                <c:pt idx="2">
                  <c:v>0.89956748797476715</c:v>
                </c:pt>
                <c:pt idx="3">
                  <c:v>0.76455122513932983</c:v>
                </c:pt>
                <c:pt idx="4">
                  <c:v>-1.4342520593598671</c:v>
                </c:pt>
                <c:pt idx="5">
                  <c:v>-0.32679209251499086</c:v>
                </c:pt>
                <c:pt idx="6">
                  <c:v>2.0386455172841424</c:v>
                </c:pt>
                <c:pt idx="7">
                  <c:v>-1.2057663197078117</c:v>
                </c:pt>
                <c:pt idx="8">
                  <c:v>-1.267062583389035</c:v>
                </c:pt>
                <c:pt idx="9">
                  <c:v>-0.48120070510293178</c:v>
                </c:pt>
                <c:pt idx="10">
                  <c:v>0.55814821687783767</c:v>
                </c:pt>
                <c:pt idx="11">
                  <c:v>-5.1468001055824372E-2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75488"/>
        <c:axId val="351927040"/>
      </c:lineChart>
      <c:catAx>
        <c:axId val="37817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1927040"/>
        <c:crosses val="autoZero"/>
        <c:auto val="1"/>
        <c:lblAlgn val="ctr"/>
        <c:lblOffset val="100"/>
        <c:noMultiLvlLbl val="0"/>
      </c:catAx>
      <c:valAx>
        <c:axId val="35192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817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30'!$M$449:$N$449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30'!$L$451:$L$462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30'!$M$451:$M$462</c:f>
              <c:numCache>
                <c:formatCode>General</c:formatCode>
                <c:ptCount val="12"/>
                <c:pt idx="0">
                  <c:v>348.8506712804226</c:v>
                </c:pt>
                <c:pt idx="1">
                  <c:v>80.574438124231619</c:v>
                </c:pt>
                <c:pt idx="2">
                  <c:v>46.904127516223788</c:v>
                </c:pt>
                <c:pt idx="3">
                  <c:v>50.409618273284664</c:v>
                </c:pt>
                <c:pt idx="4">
                  <c:v>59.046381905450758</c:v>
                </c:pt>
                <c:pt idx="5">
                  <c:v>65.882571165003583</c:v>
                </c:pt>
                <c:pt idx="6">
                  <c:v>51.841118677822422</c:v>
                </c:pt>
                <c:pt idx="7">
                  <c:v>24.450883569270779</c:v>
                </c:pt>
                <c:pt idx="8">
                  <c:v>27.361158359679358</c:v>
                </c:pt>
                <c:pt idx="9">
                  <c:v>17.893176614481213</c:v>
                </c:pt>
                <c:pt idx="10">
                  <c:v>24.186315191556272</c:v>
                </c:pt>
                <c:pt idx="11">
                  <c:v>25.378852872328778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77472"/>
        <c:axId val="374496000"/>
      </c:lineChart>
      <c:catAx>
        <c:axId val="37757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74496000"/>
        <c:crosses val="autoZero"/>
        <c:auto val="1"/>
        <c:lblAlgn val="ctr"/>
        <c:lblOffset val="100"/>
        <c:noMultiLvlLbl val="0"/>
      </c:catAx>
      <c:valAx>
        <c:axId val="374496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757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30'!$R$541:$S$541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30'!$R$543:$R$554</c:f>
              <c:numCache>
                <c:formatCode>General</c:formatCode>
                <c:ptCount val="12"/>
                <c:pt idx="0">
                  <c:v>0.93818689346145034</c:v>
                </c:pt>
                <c:pt idx="1">
                  <c:v>0.93583989223949526</c:v>
                </c:pt>
                <c:pt idx="2">
                  <c:v>0.85492303527540336</c:v>
                </c:pt>
                <c:pt idx="3">
                  <c:v>0.8734316401785851</c:v>
                </c:pt>
                <c:pt idx="4">
                  <c:v>0.87927266888355127</c:v>
                </c:pt>
                <c:pt idx="5">
                  <c:v>0.86308871524145081</c:v>
                </c:pt>
                <c:pt idx="6">
                  <c:v>0.82882260029537536</c:v>
                </c:pt>
                <c:pt idx="7">
                  <c:v>0.83019133781302668</c:v>
                </c:pt>
                <c:pt idx="8">
                  <c:v>0.80985084986952205</c:v>
                </c:pt>
                <c:pt idx="9">
                  <c:v>0.83365946595671492</c:v>
                </c:pt>
                <c:pt idx="10">
                  <c:v>0.83447415338934272</c:v>
                </c:pt>
                <c:pt idx="11">
                  <c:v>0.80906976212993997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30'!$T$541:$U$541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30'!$T$543:$T$554</c:f>
              <c:numCache>
                <c:formatCode>General</c:formatCode>
                <c:ptCount val="12"/>
                <c:pt idx="0">
                  <c:v>0.97108106667919081</c:v>
                </c:pt>
                <c:pt idx="1">
                  <c:v>0.92986671320800374</c:v>
                </c:pt>
                <c:pt idx="2">
                  <c:v>0.82508509762874294</c:v>
                </c:pt>
                <c:pt idx="3">
                  <c:v>0.82032708393021458</c:v>
                </c:pt>
                <c:pt idx="4">
                  <c:v>0.898458995105478</c:v>
                </c:pt>
                <c:pt idx="5">
                  <c:v>0.8509467894681938</c:v>
                </c:pt>
                <c:pt idx="6">
                  <c:v>0.82822113961464416</c:v>
                </c:pt>
                <c:pt idx="7">
                  <c:v>0.84165646842866126</c:v>
                </c:pt>
                <c:pt idx="8">
                  <c:v>0.78916685206349257</c:v>
                </c:pt>
                <c:pt idx="9">
                  <c:v>0.81342533312523402</c:v>
                </c:pt>
                <c:pt idx="10">
                  <c:v>0.83776989942286351</c:v>
                </c:pt>
                <c:pt idx="11">
                  <c:v>0.80548329632491733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30'!$V$541:$W$541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30'!$V$543:$V$554</c:f>
              <c:numCache>
                <c:formatCode>General</c:formatCode>
                <c:ptCount val="12"/>
                <c:pt idx="0">
                  <c:v>0.91956964174429656</c:v>
                </c:pt>
                <c:pt idx="1">
                  <c:v>0.89954951319676923</c:v>
                </c:pt>
                <c:pt idx="2">
                  <c:v>0.86043054523847184</c:v>
                </c:pt>
                <c:pt idx="3">
                  <c:v>0.80036996401677185</c:v>
                </c:pt>
                <c:pt idx="4">
                  <c:v>0.91588171508621408</c:v>
                </c:pt>
                <c:pt idx="5">
                  <c:v>0.83100525821529325</c:v>
                </c:pt>
                <c:pt idx="6">
                  <c:v>0.74187537347977228</c:v>
                </c:pt>
                <c:pt idx="7">
                  <c:v>0.82131152174470456</c:v>
                </c:pt>
                <c:pt idx="8">
                  <c:v>0.82594385843456686</c:v>
                </c:pt>
                <c:pt idx="9">
                  <c:v>0.78552627230883976</c:v>
                </c:pt>
                <c:pt idx="10">
                  <c:v>0.73495986882892339</c:v>
                </c:pt>
                <c:pt idx="11">
                  <c:v>0.81147608720436792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30'!$X$541:$Y$541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30'!$X$543:$X$554</c:f>
              <c:numCache>
                <c:formatCode>General</c:formatCode>
                <c:ptCount val="12"/>
                <c:pt idx="0">
                  <c:v>0.91672005757661501</c:v>
                </c:pt>
                <c:pt idx="1">
                  <c:v>0.77319290507372296</c:v>
                </c:pt>
                <c:pt idx="2">
                  <c:v>0.75010982325069908</c:v>
                </c:pt>
                <c:pt idx="3">
                  <c:v>0.69651551107459109</c:v>
                </c:pt>
                <c:pt idx="4">
                  <c:v>0.77806388660038839</c:v>
                </c:pt>
                <c:pt idx="5">
                  <c:v>0.76602885565621304</c:v>
                </c:pt>
                <c:pt idx="6">
                  <c:v>0.75043135860508958</c:v>
                </c:pt>
                <c:pt idx="7">
                  <c:v>0.79484862796553324</c:v>
                </c:pt>
                <c:pt idx="8">
                  <c:v>0.72619026361596384</c:v>
                </c:pt>
                <c:pt idx="9">
                  <c:v>0.77638778020002541</c:v>
                </c:pt>
                <c:pt idx="10">
                  <c:v>0.76266567553750586</c:v>
                </c:pt>
                <c:pt idx="11">
                  <c:v>0.74116766062520445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30'!$Z$541:$AA$541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30'!$Z$543:$Z$554</c:f>
              <c:numCache>
                <c:formatCode>General</c:formatCode>
                <c:ptCount val="12"/>
                <c:pt idx="0">
                  <c:v>0.9133261233317207</c:v>
                </c:pt>
                <c:pt idx="1">
                  <c:v>0.84475000733358285</c:v>
                </c:pt>
                <c:pt idx="2">
                  <c:v>0.77694861698809015</c:v>
                </c:pt>
                <c:pt idx="3">
                  <c:v>0.80617181583147979</c:v>
                </c:pt>
                <c:pt idx="4">
                  <c:v>0.84279247148139325</c:v>
                </c:pt>
                <c:pt idx="5">
                  <c:v>0.82520237208176717</c:v>
                </c:pt>
                <c:pt idx="6">
                  <c:v>0.83534839053179633</c:v>
                </c:pt>
                <c:pt idx="7">
                  <c:v>0.74651075111991849</c:v>
                </c:pt>
                <c:pt idx="8">
                  <c:v>0.72646704288852237</c:v>
                </c:pt>
                <c:pt idx="9">
                  <c:v>0.68864439919134257</c:v>
                </c:pt>
                <c:pt idx="10">
                  <c:v>0.78827875164416894</c:v>
                </c:pt>
                <c:pt idx="11">
                  <c:v>0.76359253997635912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30'!$AB$541:$AC$541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30'!$AB$543:$AB$554</c:f>
              <c:numCache>
                <c:formatCode>General</c:formatCode>
                <c:ptCount val="12"/>
                <c:pt idx="0">
                  <c:v>0.75883424102355757</c:v>
                </c:pt>
                <c:pt idx="1">
                  <c:v>0.86520387023035306</c:v>
                </c:pt>
                <c:pt idx="2">
                  <c:v>0.89506852199670539</c:v>
                </c:pt>
                <c:pt idx="3">
                  <c:v>0.74351879061222514</c:v>
                </c:pt>
                <c:pt idx="4">
                  <c:v>0.90673846461227592</c:v>
                </c:pt>
                <c:pt idx="5">
                  <c:v>0.73575456731302369</c:v>
                </c:pt>
                <c:pt idx="6">
                  <c:v>0.68320460995046339</c:v>
                </c:pt>
                <c:pt idx="7">
                  <c:v>0.68430922413931206</c:v>
                </c:pt>
                <c:pt idx="8">
                  <c:v>0.67986111113549985</c:v>
                </c:pt>
                <c:pt idx="9">
                  <c:v>0.74050745570968746</c:v>
                </c:pt>
                <c:pt idx="10">
                  <c:v>0.75286029491495132</c:v>
                </c:pt>
                <c:pt idx="11">
                  <c:v>0.68749182395801423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30'!$AD$541:$AE$541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30'!$AD$543:$AD$554</c:f>
              <c:numCache>
                <c:formatCode>General</c:formatCode>
                <c:ptCount val="12"/>
                <c:pt idx="0">
                  <c:v>0.78380409077566704</c:v>
                </c:pt>
                <c:pt idx="1">
                  <c:v>0.82399455006225142</c:v>
                </c:pt>
                <c:pt idx="2">
                  <c:v>0.79395838780552008</c:v>
                </c:pt>
                <c:pt idx="3">
                  <c:v>0.61366956036928233</c:v>
                </c:pt>
                <c:pt idx="4">
                  <c:v>0.62827965063757985</c:v>
                </c:pt>
                <c:pt idx="5">
                  <c:v>0.62101420269383012</c:v>
                </c:pt>
                <c:pt idx="6">
                  <c:v>0.60978540477745458</c:v>
                </c:pt>
                <c:pt idx="7">
                  <c:v>0.59713268093391692</c:v>
                </c:pt>
                <c:pt idx="8">
                  <c:v>0.56007744190019848</c:v>
                </c:pt>
                <c:pt idx="9">
                  <c:v>0.56753752825274151</c:v>
                </c:pt>
                <c:pt idx="10">
                  <c:v>0.5995081634953805</c:v>
                </c:pt>
                <c:pt idx="11">
                  <c:v>0.57519340158275101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30'!$AF$541:$AG$541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30'!$AF$543:$AF$554</c:f>
              <c:numCache>
                <c:formatCode>General</c:formatCode>
                <c:ptCount val="12"/>
                <c:pt idx="0">
                  <c:v>0.67426657895716946</c:v>
                </c:pt>
                <c:pt idx="1">
                  <c:v>0.66148618151492922</c:v>
                </c:pt>
                <c:pt idx="2">
                  <c:v>0.94813650300352315</c:v>
                </c:pt>
                <c:pt idx="3">
                  <c:v>0.70475383967155469</c:v>
                </c:pt>
                <c:pt idx="4">
                  <c:v>0.70246907296823291</c:v>
                </c:pt>
                <c:pt idx="5">
                  <c:v>0.69058010527895397</c:v>
                </c:pt>
                <c:pt idx="6">
                  <c:v>0.67453226564342395</c:v>
                </c:pt>
                <c:pt idx="7">
                  <c:v>0.67837479939642376</c:v>
                </c:pt>
                <c:pt idx="8">
                  <c:v>0.75016360199880106</c:v>
                </c:pt>
                <c:pt idx="9">
                  <c:v>0.65184762013455222</c:v>
                </c:pt>
                <c:pt idx="10">
                  <c:v>0.65828560275606562</c:v>
                </c:pt>
                <c:pt idx="11">
                  <c:v>0.6444244030922307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63808"/>
        <c:axId val="330295552"/>
      </c:lineChart>
      <c:catAx>
        <c:axId val="379063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30295552"/>
        <c:crosses val="autoZero"/>
        <c:auto val="1"/>
        <c:lblAlgn val="ctr"/>
        <c:lblOffset val="100"/>
        <c:noMultiLvlLbl val="0"/>
      </c:catAx>
      <c:valAx>
        <c:axId val="33029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906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30'!$B$475:$B$481</c:f>
              <c:numCache>
                <c:formatCode>General</c:formatCode>
                <c:ptCount val="7"/>
                <c:pt idx="0">
                  <c:v>12.320472392027785</c:v>
                </c:pt>
                <c:pt idx="1">
                  <c:v>21.428516571817408</c:v>
                </c:pt>
                <c:pt idx="2">
                  <c:v>7.0482360140744902</c:v>
                </c:pt>
                <c:pt idx="3">
                  <c:v>15.2580235577606</c:v>
                </c:pt>
                <c:pt idx="4">
                  <c:v>13.24241518522247</c:v>
                </c:pt>
                <c:pt idx="5">
                  <c:v>99.850146401545345</c:v>
                </c:pt>
                <c:pt idx="6">
                  <c:v>53.222050812147359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30'!$D$475:$D$481</c:f>
              <c:numCache>
                <c:formatCode>General</c:formatCode>
                <c:ptCount val="7"/>
                <c:pt idx="0">
                  <c:v>-18.913129174857922</c:v>
                </c:pt>
                <c:pt idx="1">
                  <c:v>-9.6392949159658023</c:v>
                </c:pt>
                <c:pt idx="2">
                  <c:v>6.8375807327200553</c:v>
                </c:pt>
                <c:pt idx="3">
                  <c:v>22.943664083633955</c:v>
                </c:pt>
                <c:pt idx="4">
                  <c:v>52.449926077750803</c:v>
                </c:pt>
                <c:pt idx="5">
                  <c:v>-196.45281530209829</c:v>
                </c:pt>
                <c:pt idx="6">
                  <c:v>148.24042893088901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30'!$F$475:$F$481</c:f>
              <c:numCache>
                <c:formatCode>General</c:formatCode>
                <c:ptCount val="7"/>
                <c:pt idx="0">
                  <c:v>14.756486534625584</c:v>
                </c:pt>
                <c:pt idx="1">
                  <c:v>21.247323848835215</c:v>
                </c:pt>
                <c:pt idx="2">
                  <c:v>5.7959088540851136</c:v>
                </c:pt>
                <c:pt idx="3">
                  <c:v>18.27818871669588</c:v>
                </c:pt>
                <c:pt idx="4">
                  <c:v>4.3580198637847936</c:v>
                </c:pt>
                <c:pt idx="5">
                  <c:v>96.228617905295422</c:v>
                </c:pt>
                <c:pt idx="6">
                  <c:v>54.951525594774253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30'!$H$475:$H$481</c:f>
              <c:numCache>
                <c:formatCode>General</c:formatCode>
                <c:ptCount val="7"/>
                <c:pt idx="0">
                  <c:v>18.757215166869344</c:v>
                </c:pt>
                <c:pt idx="1">
                  <c:v>10.781906314366706</c:v>
                </c:pt>
                <c:pt idx="2">
                  <c:v>-10.20137836380983</c:v>
                </c:pt>
                <c:pt idx="3">
                  <c:v>-6.6849848816087221</c:v>
                </c:pt>
                <c:pt idx="4">
                  <c:v>1.2394557235170589</c:v>
                </c:pt>
                <c:pt idx="5">
                  <c:v>192.72731329656639</c:v>
                </c:pt>
                <c:pt idx="6">
                  <c:v>-210.92995198403889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19872"/>
        <c:axId val="325288512"/>
      </c:lineChart>
      <c:catAx>
        <c:axId val="376719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25288512"/>
        <c:crosses val="autoZero"/>
        <c:auto val="1"/>
        <c:lblAlgn val="ctr"/>
        <c:lblOffset val="100"/>
        <c:noMultiLvlLbl val="0"/>
      </c:catAx>
      <c:valAx>
        <c:axId val="32528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67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30'!$M$472:$N$472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30'!$L$474:$L$480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30'!$M$474:$M$480</c:f>
              <c:numCache>
                <c:formatCode>General</c:formatCode>
                <c:ptCount val="7"/>
                <c:pt idx="0">
                  <c:v>405.82224728583247</c:v>
                </c:pt>
                <c:pt idx="1">
                  <c:v>700.6298226744799</c:v>
                </c:pt>
                <c:pt idx="2">
                  <c:v>208.98793811324288</c:v>
                </c:pt>
                <c:pt idx="3">
                  <c:v>2313.3617699239712</c:v>
                </c:pt>
                <c:pt idx="4">
                  <c:v>973.78550401083407</c:v>
                </c:pt>
                <c:pt idx="5">
                  <c:v>1664.3819265945251</c:v>
                </c:pt>
                <c:pt idx="6">
                  <c:v>6488.7279698868651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12000"/>
        <c:axId val="324956096"/>
      </c:lineChart>
      <c:catAx>
        <c:axId val="322112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24956096"/>
        <c:crosses val="autoZero"/>
        <c:auto val="1"/>
        <c:lblAlgn val="ctr"/>
        <c:lblOffset val="100"/>
        <c:noMultiLvlLbl val="0"/>
      </c:catAx>
      <c:valAx>
        <c:axId val="32495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211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30'!$R$449:$S$449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30'!$R$451:$R$458</c:f>
              <c:numCache>
                <c:formatCode>General</c:formatCode>
                <c:ptCount val="8"/>
                <c:pt idx="0">
                  <c:v>0.81262588722458473</c:v>
                </c:pt>
                <c:pt idx="1">
                  <c:v>0.63291223901734517</c:v>
                </c:pt>
                <c:pt idx="2">
                  <c:v>0.67382771956361953</c:v>
                </c:pt>
                <c:pt idx="3">
                  <c:v>0.4873554349682947</c:v>
                </c:pt>
                <c:pt idx="4">
                  <c:v>0.69962412209207103</c:v>
                </c:pt>
                <c:pt idx="5">
                  <c:v>0.72093900989241788</c:v>
                </c:pt>
                <c:pt idx="6">
                  <c:v>0.72266941761581016</c:v>
                </c:pt>
                <c:pt idx="7">
                  <c:v>0.68029634921474835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30'!$T$449:$U$449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30'!$T$451:$T$458</c:f>
              <c:numCache>
                <c:formatCode>General</c:formatCode>
                <c:ptCount val="8"/>
                <c:pt idx="0">
                  <c:v>0.88615360145218325</c:v>
                </c:pt>
                <c:pt idx="1">
                  <c:v>0.8022433005640448</c:v>
                </c:pt>
                <c:pt idx="2">
                  <c:v>0.74206312090342419</c:v>
                </c:pt>
                <c:pt idx="3">
                  <c:v>0.73716435148007453</c:v>
                </c:pt>
                <c:pt idx="4">
                  <c:v>0.77900588962087203</c:v>
                </c:pt>
                <c:pt idx="5">
                  <c:v>0.6605993459969709</c:v>
                </c:pt>
                <c:pt idx="6">
                  <c:v>0.76537294799966982</c:v>
                </c:pt>
                <c:pt idx="7">
                  <c:v>0.73730124481411763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30'!$V$449:$W$449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30'!$V$451:$V$458</c:f>
              <c:numCache>
                <c:formatCode>General</c:formatCode>
                <c:ptCount val="8"/>
                <c:pt idx="0">
                  <c:v>0.87673032887061197</c:v>
                </c:pt>
                <c:pt idx="1">
                  <c:v>0.80409993067361851</c:v>
                </c:pt>
                <c:pt idx="2">
                  <c:v>0.73392915782797674</c:v>
                </c:pt>
                <c:pt idx="3">
                  <c:v>0.90299447752991635</c:v>
                </c:pt>
                <c:pt idx="4">
                  <c:v>0.78922601268564474</c:v>
                </c:pt>
                <c:pt idx="5">
                  <c:v>0.91491083633551129</c:v>
                </c:pt>
                <c:pt idx="6">
                  <c:v>0.91068072271413347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30'!$X$449:$Y$449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30'!$X$451:$X$458</c:f>
              <c:numCache>
                <c:formatCode>General</c:formatCode>
                <c:ptCount val="8"/>
                <c:pt idx="0">
                  <c:v>0.6676590002767735</c:v>
                </c:pt>
                <c:pt idx="1">
                  <c:v>0.73016944030126785</c:v>
                </c:pt>
                <c:pt idx="2">
                  <c:v>0.50422268375417911</c:v>
                </c:pt>
                <c:pt idx="3">
                  <c:v>0.43587686199945935</c:v>
                </c:pt>
                <c:pt idx="4">
                  <c:v>0.76200914598821656</c:v>
                </c:pt>
                <c:pt idx="5">
                  <c:v>0.75928108277248318</c:v>
                </c:pt>
                <c:pt idx="6">
                  <c:v>1</c:v>
                </c:pt>
                <c:pt idx="7">
                  <c:v>0.41170985415955241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30'!$Z$449:$AA$449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30'!$Z$451:$Z$458</c:f>
              <c:numCache>
                <c:formatCode>General</c:formatCode>
                <c:ptCount val="8"/>
                <c:pt idx="0">
                  <c:v>0.58638295736136159</c:v>
                </c:pt>
                <c:pt idx="1">
                  <c:v>0.67194908717048796</c:v>
                </c:pt>
                <c:pt idx="2">
                  <c:v>0.79816179266485054</c:v>
                </c:pt>
                <c:pt idx="3">
                  <c:v>0.45501020547992521</c:v>
                </c:pt>
                <c:pt idx="4">
                  <c:v>0.32720000130699012</c:v>
                </c:pt>
                <c:pt idx="5">
                  <c:v>0.70597242077957634</c:v>
                </c:pt>
                <c:pt idx="6">
                  <c:v>0.51454973564233664</c:v>
                </c:pt>
                <c:pt idx="7">
                  <c:v>0.46640590705373969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30'!$AB$449:$AC$449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30'!$AB$451:$AB$458</c:f>
              <c:numCache>
                <c:formatCode>General</c:formatCode>
                <c:ptCount val="8"/>
                <c:pt idx="0">
                  <c:v>0.68661439471299024</c:v>
                </c:pt>
                <c:pt idx="1">
                  <c:v>0.79906700324561464</c:v>
                </c:pt>
                <c:pt idx="2">
                  <c:v>0.6848875088078592</c:v>
                </c:pt>
                <c:pt idx="3">
                  <c:v>0.758299328542555</c:v>
                </c:pt>
                <c:pt idx="4">
                  <c:v>0.66193090609313654</c:v>
                </c:pt>
                <c:pt idx="5">
                  <c:v>0.76315401141611472</c:v>
                </c:pt>
                <c:pt idx="6">
                  <c:v>0.86727778393766186</c:v>
                </c:pt>
                <c:pt idx="7">
                  <c:v>0.72475344188734003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30'!$AD$449:$AE$449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30'!$AD$451:$AD$458</c:f>
              <c:numCache>
                <c:formatCode>General</c:formatCode>
                <c:ptCount val="8"/>
                <c:pt idx="0">
                  <c:v>0.70080580809045956</c:v>
                </c:pt>
                <c:pt idx="1">
                  <c:v>0.85523743860531165</c:v>
                </c:pt>
                <c:pt idx="2">
                  <c:v>0.43966104393389277</c:v>
                </c:pt>
                <c:pt idx="3">
                  <c:v>0.43229892695499428</c:v>
                </c:pt>
                <c:pt idx="4">
                  <c:v>0.42419306336984269</c:v>
                </c:pt>
                <c:pt idx="5">
                  <c:v>0.61924689799037536</c:v>
                </c:pt>
                <c:pt idx="6">
                  <c:v>0.71001601392634583</c:v>
                </c:pt>
                <c:pt idx="7">
                  <c:v>0.34941324237825833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30'!$AF$449:$AG$449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30'!$AF$451:$AF$458</c:f>
              <c:numCache>
                <c:formatCode>General</c:formatCode>
                <c:ptCount val="8"/>
                <c:pt idx="0">
                  <c:v>0.51910916925802653</c:v>
                </c:pt>
                <c:pt idx="1">
                  <c:v>0.82010214699551875</c:v>
                </c:pt>
                <c:pt idx="2">
                  <c:v>0.54857142981249774</c:v>
                </c:pt>
                <c:pt idx="3">
                  <c:v>0.35564734908516077</c:v>
                </c:pt>
                <c:pt idx="4">
                  <c:v>0.23128318338293061</c:v>
                </c:pt>
                <c:pt idx="5">
                  <c:v>0.46703975577230178</c:v>
                </c:pt>
                <c:pt idx="6">
                  <c:v>0.45310344696109039</c:v>
                </c:pt>
                <c:pt idx="7">
                  <c:v>0.28760298554363262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54944"/>
        <c:axId val="344543744"/>
      </c:lineChart>
      <c:catAx>
        <c:axId val="198354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44543744"/>
        <c:crosses val="autoZero"/>
        <c:auto val="1"/>
        <c:lblAlgn val="ctr"/>
        <c:lblOffset val="100"/>
        <c:noMultiLvlLbl val="0"/>
      </c:catAx>
      <c:valAx>
        <c:axId val="344543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35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30'!$A$498:$A$504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30'!$B$498:$B$504</c:f>
              <c:numCache>
                <c:formatCode>General</c:formatCode>
                <c:ptCount val="7"/>
                <c:pt idx="0">
                  <c:v>8.4020798105208705</c:v>
                </c:pt>
                <c:pt idx="1">
                  <c:v>6.3248016317010531</c:v>
                </c:pt>
                <c:pt idx="2">
                  <c:v>7.5766770613130765</c:v>
                </c:pt>
                <c:pt idx="3">
                  <c:v>2.7756078811316507</c:v>
                </c:pt>
                <c:pt idx="4">
                  <c:v>2.5402185630616305</c:v>
                </c:pt>
                <c:pt idx="5">
                  <c:v>2.067388814072038</c:v>
                </c:pt>
                <c:pt idx="6">
                  <c:v>5.9437835177771925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30'!$A$498:$A$504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30'!$D$498:$D$504</c:f>
              <c:numCache>
                <c:formatCode>General</c:formatCode>
                <c:ptCount val="7"/>
                <c:pt idx="0">
                  <c:v>-10.500823661679606</c:v>
                </c:pt>
                <c:pt idx="1">
                  <c:v>1.5787991730081106</c:v>
                </c:pt>
                <c:pt idx="2">
                  <c:v>4.2227654931542666</c:v>
                </c:pt>
                <c:pt idx="3">
                  <c:v>3.8647508029701769</c:v>
                </c:pt>
                <c:pt idx="4">
                  <c:v>0.32511481564654893</c:v>
                </c:pt>
                <c:pt idx="5">
                  <c:v>0.93456068263427572</c:v>
                </c:pt>
                <c:pt idx="6">
                  <c:v>-14.277231284499821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30'!$A$498:$A$504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30'!$F$498:$F$504</c:f>
              <c:numCache>
                <c:formatCode>General</c:formatCode>
                <c:ptCount val="7"/>
                <c:pt idx="0">
                  <c:v>21.288056052707883</c:v>
                </c:pt>
                <c:pt idx="1">
                  <c:v>20.574357665871467</c:v>
                </c:pt>
                <c:pt idx="2">
                  <c:v>16.729167235532685</c:v>
                </c:pt>
                <c:pt idx="3">
                  <c:v>7.730095042511258</c:v>
                </c:pt>
                <c:pt idx="4">
                  <c:v>3.8257066245430047</c:v>
                </c:pt>
                <c:pt idx="5">
                  <c:v>2.0468846125402438</c:v>
                </c:pt>
                <c:pt idx="6">
                  <c:v>4.4012917509511427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30'!$A$498:$A$504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30'!$H$498:$H$504</c:f>
              <c:numCache>
                <c:formatCode>General</c:formatCode>
                <c:ptCount val="7"/>
                <c:pt idx="0">
                  <c:v>27.858790609676262</c:v>
                </c:pt>
                <c:pt idx="1">
                  <c:v>-11.866670495091682</c:v>
                </c:pt>
                <c:pt idx="2">
                  <c:v>10.307638656315138</c:v>
                </c:pt>
                <c:pt idx="3">
                  <c:v>-24.383243487825197</c:v>
                </c:pt>
                <c:pt idx="4">
                  <c:v>-5.6531650042209476</c:v>
                </c:pt>
                <c:pt idx="5">
                  <c:v>1.7551581554371758</c:v>
                </c:pt>
                <c:pt idx="6">
                  <c:v>9.7938316095371309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95904"/>
        <c:axId val="323716224"/>
      </c:lineChart>
      <c:catAx>
        <c:axId val="24159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23716224"/>
        <c:crosses val="autoZero"/>
        <c:auto val="1"/>
        <c:lblAlgn val="ctr"/>
        <c:lblOffset val="100"/>
        <c:noMultiLvlLbl val="0"/>
      </c:catAx>
      <c:valAx>
        <c:axId val="32371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15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30'!$M$495:$N$495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30'!$L$497:$L$503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30'!$M$497:$M$503</c:f>
              <c:numCache>
                <c:formatCode>General</c:formatCode>
                <c:ptCount val="7"/>
                <c:pt idx="0">
                  <c:v>428.57149156717526</c:v>
                </c:pt>
                <c:pt idx="1">
                  <c:v>524.02976536145798</c:v>
                </c:pt>
                <c:pt idx="2">
                  <c:v>392.04508842995887</c:v>
                </c:pt>
                <c:pt idx="3">
                  <c:v>219.45451436711741</c:v>
                </c:pt>
                <c:pt idx="4">
                  <c:v>59.52829666419246</c:v>
                </c:pt>
                <c:pt idx="5">
                  <c:v>25.629012722950876</c:v>
                </c:pt>
                <c:pt idx="6">
                  <c:v>135.08659341979791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60224"/>
        <c:axId val="323715648"/>
      </c:lineChart>
      <c:catAx>
        <c:axId val="379060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23715648"/>
        <c:crosses val="autoZero"/>
        <c:auto val="1"/>
        <c:lblAlgn val="ctr"/>
        <c:lblOffset val="100"/>
        <c:noMultiLvlLbl val="0"/>
      </c:catAx>
      <c:valAx>
        <c:axId val="32371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906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30'!$R$472:$S$472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30'!$R$474:$R$480</c:f>
              <c:numCache>
                <c:formatCode>General</c:formatCode>
                <c:ptCount val="7"/>
                <c:pt idx="0">
                  <c:v>0.98214713673540666</c:v>
                </c:pt>
                <c:pt idx="1">
                  <c:v>0.91327071159863027</c:v>
                </c:pt>
                <c:pt idx="2">
                  <c:v>0.88647733738846424</c:v>
                </c:pt>
                <c:pt idx="3">
                  <c:v>0.82313099658737998</c:v>
                </c:pt>
                <c:pt idx="4">
                  <c:v>0.84730373919566515</c:v>
                </c:pt>
                <c:pt idx="5">
                  <c:v>0.78860351623518443</c:v>
                </c:pt>
                <c:pt idx="6">
                  <c:v>0.73840222052538218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30'!$T$472:$U$472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30'!$T$474:$T$480</c:f>
              <c:numCache>
                <c:formatCode>General</c:formatCode>
                <c:ptCount val="7"/>
                <c:pt idx="0">
                  <c:v>0.92443903201697397</c:v>
                </c:pt>
                <c:pt idx="1">
                  <c:v>0.85716093868559606</c:v>
                </c:pt>
                <c:pt idx="2">
                  <c:v>0.7420681732255261</c:v>
                </c:pt>
                <c:pt idx="3">
                  <c:v>0.74983557329820749</c:v>
                </c:pt>
                <c:pt idx="4">
                  <c:v>0.64735898957744753</c:v>
                </c:pt>
                <c:pt idx="5">
                  <c:v>0.69179294822186554</c:v>
                </c:pt>
                <c:pt idx="6">
                  <c:v>0.63462906689418175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30'!$V$472:$W$472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30'!$V$474:$V$480</c:f>
              <c:numCache>
                <c:formatCode>General</c:formatCode>
                <c:ptCount val="7"/>
                <c:pt idx="0">
                  <c:v>0.84433313756946071</c:v>
                </c:pt>
                <c:pt idx="1">
                  <c:v>0.83768977907425857</c:v>
                </c:pt>
                <c:pt idx="2">
                  <c:v>0.86631011922211654</c:v>
                </c:pt>
                <c:pt idx="3">
                  <c:v>0.76143409272041918</c:v>
                </c:pt>
                <c:pt idx="4">
                  <c:v>0.65715220244323547</c:v>
                </c:pt>
                <c:pt idx="5">
                  <c:v>0.65438956116325686</c:v>
                </c:pt>
                <c:pt idx="6">
                  <c:v>0.6522440326804505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30'!$X$472:$Y$472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30'!$X$474:$X$480</c:f>
              <c:numCache>
                <c:formatCode>General</c:formatCode>
                <c:ptCount val="7"/>
                <c:pt idx="0">
                  <c:v>0.82592943613175129</c:v>
                </c:pt>
                <c:pt idx="1">
                  <c:v>0.70960019431803023</c:v>
                </c:pt>
                <c:pt idx="2">
                  <c:v>0.76919725618594903</c:v>
                </c:pt>
                <c:pt idx="3">
                  <c:v>0.76629191897199955</c:v>
                </c:pt>
                <c:pt idx="4">
                  <c:v>0.64204853893107816</c:v>
                </c:pt>
                <c:pt idx="5">
                  <c:v>0.57064250020870666</c:v>
                </c:pt>
                <c:pt idx="6">
                  <c:v>0.63241814273132646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30'!$Z$472:$AA$472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30'!$Z$474:$Z$480</c:f>
              <c:numCache>
                <c:formatCode>General</c:formatCode>
                <c:ptCount val="7"/>
                <c:pt idx="0">
                  <c:v>0.63779287687297104</c:v>
                </c:pt>
                <c:pt idx="1">
                  <c:v>0.60450631718310388</c:v>
                </c:pt>
                <c:pt idx="2">
                  <c:v>0.60266363384555777</c:v>
                </c:pt>
                <c:pt idx="3">
                  <c:v>0.53787490009796624</c:v>
                </c:pt>
                <c:pt idx="4">
                  <c:v>0.2344175610146472</c:v>
                </c:pt>
                <c:pt idx="5">
                  <c:v>0.20644632901886209</c:v>
                </c:pt>
                <c:pt idx="6">
                  <c:v>0.29765365104170627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30'!$AB$472:$AC$472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30'!$AB$474:$AB$480</c:f>
              <c:numCache>
                <c:formatCode>General</c:formatCode>
                <c:ptCount val="7"/>
                <c:pt idx="0">
                  <c:v>0.6728576937250923</c:v>
                </c:pt>
                <c:pt idx="1">
                  <c:v>0.76104415390157143</c:v>
                </c:pt>
                <c:pt idx="2">
                  <c:v>0.69018876315273847</c:v>
                </c:pt>
                <c:pt idx="3">
                  <c:v>0.50632537786914111</c:v>
                </c:pt>
                <c:pt idx="4">
                  <c:v>0.45055294567310628</c:v>
                </c:pt>
                <c:pt idx="5">
                  <c:v>0.33120542299706807</c:v>
                </c:pt>
                <c:pt idx="6">
                  <c:v>0.20536389772487734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30'!$AD$472:$AE$472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30'!$AD$474:$AD$480</c:f>
              <c:numCache>
                <c:formatCode>General</c:formatCode>
                <c:ptCount val="7"/>
                <c:pt idx="0">
                  <c:v>0.54771563411797053</c:v>
                </c:pt>
                <c:pt idx="1">
                  <c:v>0.66907348171982139</c:v>
                </c:pt>
                <c:pt idx="2">
                  <c:v>0.45325477003801301</c:v>
                </c:pt>
                <c:pt idx="3">
                  <c:v>0.50459040066336225</c:v>
                </c:pt>
                <c:pt idx="4">
                  <c:v>0.2223987983900694</c:v>
                </c:pt>
                <c:pt idx="5">
                  <c:v>0.17886354397448923</c:v>
                </c:pt>
                <c:pt idx="6">
                  <c:v>0.21835574523543566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30'!$AF$472:$AG$472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30'!$AF$474:$AF$480</c:f>
              <c:numCache>
                <c:formatCode>General</c:formatCode>
                <c:ptCount val="7"/>
                <c:pt idx="0">
                  <c:v>0.55450719759414535</c:v>
                </c:pt>
                <c:pt idx="1">
                  <c:v>0.61829195085677913</c:v>
                </c:pt>
                <c:pt idx="2">
                  <c:v>0.67220143845864955</c:v>
                </c:pt>
                <c:pt idx="3">
                  <c:v>0.4080361203312135</c:v>
                </c:pt>
                <c:pt idx="4">
                  <c:v>0.24930501911578595</c:v>
                </c:pt>
                <c:pt idx="5">
                  <c:v>0.23726437014812352</c:v>
                </c:pt>
                <c:pt idx="6">
                  <c:v>0.1265697302965178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458432"/>
        <c:axId val="324957248"/>
      </c:lineChart>
      <c:catAx>
        <c:axId val="381458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24957248"/>
        <c:crosses val="autoZero"/>
        <c:auto val="1"/>
        <c:lblAlgn val="ctr"/>
        <c:lblOffset val="100"/>
        <c:noMultiLvlLbl val="0"/>
      </c:catAx>
      <c:valAx>
        <c:axId val="32495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145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Standing_EO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Analysis'!$A$454:$A$465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Analysis'!$B$454:$B$465</c:f>
              <c:numCache>
                <c:formatCode>General</c:formatCode>
                <c:ptCount val="12"/>
                <c:pt idx="0">
                  <c:v>2.9227431145646015</c:v>
                </c:pt>
                <c:pt idx="1">
                  <c:v>1.7755648776886594</c:v>
                </c:pt>
                <c:pt idx="2">
                  <c:v>1.6640103522611434</c:v>
                </c:pt>
                <c:pt idx="3">
                  <c:v>1.4671173750299513</c:v>
                </c:pt>
                <c:pt idx="4">
                  <c:v>1.5470956305055932</c:v>
                </c:pt>
                <c:pt idx="5">
                  <c:v>1.7385308815956875</c:v>
                </c:pt>
                <c:pt idx="6">
                  <c:v>1.5913229918142346</c:v>
                </c:pt>
                <c:pt idx="7">
                  <c:v>1.5869638500548213</c:v>
                </c:pt>
                <c:pt idx="8">
                  <c:v>1.600136494862191</c:v>
                </c:pt>
                <c:pt idx="9">
                  <c:v>1.5698533347535728</c:v>
                </c:pt>
                <c:pt idx="10">
                  <c:v>1.3028028339592101</c:v>
                </c:pt>
                <c:pt idx="11">
                  <c:v>1.5170834143825405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Analysis'!$A$454:$A$465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Analysis'!$D$454:$D$465</c:f>
              <c:numCache>
                <c:formatCode>General</c:formatCode>
                <c:ptCount val="12"/>
                <c:pt idx="0">
                  <c:v>-0.69763430693251538</c:v>
                </c:pt>
                <c:pt idx="1">
                  <c:v>0.26448082766538722</c:v>
                </c:pt>
                <c:pt idx="2">
                  <c:v>2.2351283353666929E-2</c:v>
                </c:pt>
                <c:pt idx="3">
                  <c:v>0.22518269019556256</c:v>
                </c:pt>
                <c:pt idx="4">
                  <c:v>-0.1890768209561329</c:v>
                </c:pt>
                <c:pt idx="5">
                  <c:v>6.0073748736632578E-2</c:v>
                </c:pt>
                <c:pt idx="6">
                  <c:v>5.1812492589504371E-2</c:v>
                </c:pt>
                <c:pt idx="7">
                  <c:v>9.9827290983559053E-2</c:v>
                </c:pt>
                <c:pt idx="8">
                  <c:v>-0.10870419030979916</c:v>
                </c:pt>
                <c:pt idx="9">
                  <c:v>-0.12373885324544935</c:v>
                </c:pt>
                <c:pt idx="10">
                  <c:v>0.24696345488391494</c:v>
                </c:pt>
                <c:pt idx="11">
                  <c:v>0.19823011190668999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Analysis'!$A$454:$A$465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Analysis'!$F$454:$F$465</c:f>
              <c:numCache>
                <c:formatCode>General</c:formatCode>
                <c:ptCount val="12"/>
                <c:pt idx="0">
                  <c:v>4.2199912650086535</c:v>
                </c:pt>
                <c:pt idx="1">
                  <c:v>2.6665279847127188</c:v>
                </c:pt>
                <c:pt idx="2">
                  <c:v>2.488769573684142</c:v>
                </c:pt>
                <c:pt idx="3">
                  <c:v>2.1552592480383232</c:v>
                </c:pt>
                <c:pt idx="4">
                  <c:v>2.4443800626327805</c:v>
                </c:pt>
                <c:pt idx="5">
                  <c:v>2.2900154895602824</c:v>
                </c:pt>
                <c:pt idx="6">
                  <c:v>2.2504021158565806</c:v>
                </c:pt>
                <c:pt idx="7">
                  <c:v>2.4638659220786407</c:v>
                </c:pt>
                <c:pt idx="8">
                  <c:v>2.39443377041342</c:v>
                </c:pt>
                <c:pt idx="9">
                  <c:v>2.3176178429372003</c:v>
                </c:pt>
                <c:pt idx="10">
                  <c:v>2.169201311221423</c:v>
                </c:pt>
                <c:pt idx="11">
                  <c:v>2.2167860741301011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Analysis'!$A$454:$A$465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Analysis'!$H$454:$H$465</c:f>
              <c:numCache>
                <c:formatCode>General</c:formatCode>
                <c:ptCount val="12"/>
                <c:pt idx="0">
                  <c:v>1.3607570669437086</c:v>
                </c:pt>
                <c:pt idx="1">
                  <c:v>-0.48425367765717364</c:v>
                </c:pt>
                <c:pt idx="2">
                  <c:v>0.18819833486041807</c:v>
                </c:pt>
                <c:pt idx="3">
                  <c:v>-0.26311244101113956</c:v>
                </c:pt>
                <c:pt idx="4">
                  <c:v>0.27159582372872776</c:v>
                </c:pt>
                <c:pt idx="5">
                  <c:v>-0.25748329129578412</c:v>
                </c:pt>
                <c:pt idx="6">
                  <c:v>0.15676821886832265</c:v>
                </c:pt>
                <c:pt idx="7">
                  <c:v>-6.3316974481830893E-2</c:v>
                </c:pt>
                <c:pt idx="8">
                  <c:v>0.18343232400051038</c:v>
                </c:pt>
                <c:pt idx="9">
                  <c:v>-0.11812511604101648</c:v>
                </c:pt>
                <c:pt idx="10">
                  <c:v>-0.63398020651703357</c:v>
                </c:pt>
                <c:pt idx="11">
                  <c:v>-0.49811792777053149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3136"/>
        <c:axId val="133256256"/>
      </c:lineChart>
      <c:catAx>
        <c:axId val="133723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256256"/>
        <c:crosses val="autoZero"/>
        <c:auto val="1"/>
        <c:lblAlgn val="ctr"/>
        <c:lblOffset val="100"/>
        <c:noMultiLvlLbl val="0"/>
      </c:catAx>
      <c:valAx>
        <c:axId val="13325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7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EC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30'!$A$521:$A$532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30'!$B$521:$B$532</c:f>
              <c:numCache>
                <c:formatCode>General</c:formatCode>
                <c:ptCount val="12"/>
                <c:pt idx="0">
                  <c:v>10.081997528204541</c:v>
                </c:pt>
                <c:pt idx="1">
                  <c:v>12.42557439473028</c:v>
                </c:pt>
                <c:pt idx="2">
                  <c:v>7.7290320145190421</c:v>
                </c:pt>
                <c:pt idx="3">
                  <c:v>7.0730679053837404</c:v>
                </c:pt>
                <c:pt idx="4">
                  <c:v>8.9630999657164718</c:v>
                </c:pt>
                <c:pt idx="5">
                  <c:v>6.1010762382428636</c:v>
                </c:pt>
                <c:pt idx="6">
                  <c:v>9.439115947273697</c:v>
                </c:pt>
                <c:pt idx="7">
                  <c:v>7.3439222813671305</c:v>
                </c:pt>
                <c:pt idx="8">
                  <c:v>8.1654013519780744</c:v>
                </c:pt>
                <c:pt idx="9">
                  <c:v>7.604418594024942</c:v>
                </c:pt>
                <c:pt idx="10">
                  <c:v>6.6929744071779549</c:v>
                </c:pt>
                <c:pt idx="11">
                  <c:v>5.451373838582648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30'!$A$521:$A$532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30'!$D$521:$D$532</c:f>
              <c:numCache>
                <c:formatCode>General</c:formatCode>
                <c:ptCount val="12"/>
                <c:pt idx="0">
                  <c:v>-1.2014625738758535</c:v>
                </c:pt>
                <c:pt idx="1">
                  <c:v>-0.50165650967723385</c:v>
                </c:pt>
                <c:pt idx="2">
                  <c:v>-0.55762414151974271</c:v>
                </c:pt>
                <c:pt idx="3">
                  <c:v>-3.2807348218023584</c:v>
                </c:pt>
                <c:pt idx="4">
                  <c:v>0.88655693570321914</c:v>
                </c:pt>
                <c:pt idx="5">
                  <c:v>1.0930053133754729</c:v>
                </c:pt>
                <c:pt idx="6">
                  <c:v>-3.3852491450178612</c:v>
                </c:pt>
                <c:pt idx="7">
                  <c:v>2.7527688133490686</c:v>
                </c:pt>
                <c:pt idx="8">
                  <c:v>-9.3431411644130868</c:v>
                </c:pt>
                <c:pt idx="9">
                  <c:v>5.0553353378025978</c:v>
                </c:pt>
                <c:pt idx="10">
                  <c:v>2.8344836550793393</c:v>
                </c:pt>
                <c:pt idx="11">
                  <c:v>-0.97724160266525639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30'!$A$521:$A$532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30'!$F$521:$F$532</c:f>
              <c:numCache>
                <c:formatCode>General</c:formatCode>
                <c:ptCount val="12"/>
                <c:pt idx="0">
                  <c:v>16.021876850657719</c:v>
                </c:pt>
                <c:pt idx="1">
                  <c:v>18.71882137805035</c:v>
                </c:pt>
                <c:pt idx="2">
                  <c:v>13.318883734115543</c:v>
                </c:pt>
                <c:pt idx="3">
                  <c:v>9.7997183191300898</c:v>
                </c:pt>
                <c:pt idx="4">
                  <c:v>15.91410663800338</c:v>
                </c:pt>
                <c:pt idx="5">
                  <c:v>8.3927776971317467</c:v>
                </c:pt>
                <c:pt idx="6">
                  <c:v>12.022886193568809</c:v>
                </c:pt>
                <c:pt idx="7">
                  <c:v>8.0879140044794866</c:v>
                </c:pt>
                <c:pt idx="8">
                  <c:v>11.71661355640811</c:v>
                </c:pt>
                <c:pt idx="9">
                  <c:v>13.325388824665691</c:v>
                </c:pt>
                <c:pt idx="10">
                  <c:v>7.779717031333683</c:v>
                </c:pt>
                <c:pt idx="11">
                  <c:v>7.0606327181025108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30'!$A$521:$A$532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30'!$H$521:$H$532</c:f>
              <c:numCache>
                <c:formatCode>General</c:formatCode>
                <c:ptCount val="12"/>
                <c:pt idx="0">
                  <c:v>8.5012430154042704</c:v>
                </c:pt>
                <c:pt idx="1">
                  <c:v>1.6167597781424767</c:v>
                </c:pt>
                <c:pt idx="2">
                  <c:v>-0.82619020205691063</c:v>
                </c:pt>
                <c:pt idx="3">
                  <c:v>1.2174535150872559E-2</c:v>
                </c:pt>
                <c:pt idx="4">
                  <c:v>1.9671685276703783</c:v>
                </c:pt>
                <c:pt idx="5">
                  <c:v>2.0311385774726807</c:v>
                </c:pt>
                <c:pt idx="6">
                  <c:v>-3.5536757030303883</c:v>
                </c:pt>
                <c:pt idx="7">
                  <c:v>-2.1161867105956045</c:v>
                </c:pt>
                <c:pt idx="8">
                  <c:v>12.830252541975035</c:v>
                </c:pt>
                <c:pt idx="9">
                  <c:v>-12.243356573707979</c:v>
                </c:pt>
                <c:pt idx="10">
                  <c:v>3.1126358349264245</c:v>
                </c:pt>
                <c:pt idx="11">
                  <c:v>-0.98316515724932318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77536"/>
        <c:axId val="330241664"/>
      </c:lineChart>
      <c:catAx>
        <c:axId val="37817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30241664"/>
        <c:crosses val="autoZero"/>
        <c:auto val="1"/>
        <c:lblAlgn val="ctr"/>
        <c:lblOffset val="100"/>
        <c:noMultiLvlLbl val="0"/>
      </c:catAx>
      <c:valAx>
        <c:axId val="33024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81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30'!$M$518:$N$518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30'!$L$520:$L$531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30'!$M$520:$M$531</c:f>
              <c:numCache>
                <c:formatCode>General</c:formatCode>
                <c:ptCount val="12"/>
                <c:pt idx="0">
                  <c:v>1114.9908656036835</c:v>
                </c:pt>
                <c:pt idx="1">
                  <c:v>1279.1401771984804</c:v>
                </c:pt>
                <c:pt idx="2">
                  <c:v>707.42298772193169</c:v>
                </c:pt>
                <c:pt idx="3">
                  <c:v>485.22742489810753</c:v>
                </c:pt>
                <c:pt idx="4">
                  <c:v>801.83602816668645</c:v>
                </c:pt>
                <c:pt idx="5">
                  <c:v>370.39608179141163</c:v>
                </c:pt>
                <c:pt idx="6">
                  <c:v>709.06453712754899</c:v>
                </c:pt>
                <c:pt idx="7">
                  <c:v>382.69708665125609</c:v>
                </c:pt>
                <c:pt idx="8">
                  <c:v>472.07872260622366</c:v>
                </c:pt>
                <c:pt idx="9">
                  <c:v>489.10002759431165</c:v>
                </c:pt>
                <c:pt idx="10">
                  <c:v>355.0792602027131</c:v>
                </c:pt>
                <c:pt idx="11">
                  <c:v>195.31043418906398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682496"/>
        <c:axId val="347264640"/>
      </c:lineChart>
      <c:catAx>
        <c:axId val="376682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264640"/>
        <c:crosses val="autoZero"/>
        <c:auto val="1"/>
        <c:lblAlgn val="ctr"/>
        <c:lblOffset val="100"/>
        <c:noMultiLvlLbl val="0"/>
      </c:catAx>
      <c:valAx>
        <c:axId val="34726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66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30'!$R$495:$S$495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30'!$R$497:$R$508</c:f>
              <c:numCache>
                <c:formatCode>General</c:formatCode>
                <c:ptCount val="12"/>
                <c:pt idx="0">
                  <c:v>0.56185275079413943</c:v>
                </c:pt>
                <c:pt idx="1">
                  <c:v>0.64337572450602887</c:v>
                </c:pt>
                <c:pt idx="2">
                  <c:v>0.66311258310692145</c:v>
                </c:pt>
                <c:pt idx="3">
                  <c:v>0.68977321165466809</c:v>
                </c:pt>
                <c:pt idx="4">
                  <c:v>0.75285995962999352</c:v>
                </c:pt>
                <c:pt idx="5">
                  <c:v>0.6789082258791107</c:v>
                </c:pt>
                <c:pt idx="6">
                  <c:v>0.90627556933111497</c:v>
                </c:pt>
                <c:pt idx="7">
                  <c:v>0.9079931471889815</c:v>
                </c:pt>
                <c:pt idx="8">
                  <c:v>0.97723162947957398</c:v>
                </c:pt>
                <c:pt idx="9">
                  <c:v>0.86259860330455829</c:v>
                </c:pt>
                <c:pt idx="10">
                  <c:v>0.87300727819183466</c:v>
                </c:pt>
                <c:pt idx="11">
                  <c:v>0.85703051860560409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30'!$T$495:$U$495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30'!$T$497:$T$508</c:f>
              <c:numCache>
                <c:formatCode>General</c:formatCode>
                <c:ptCount val="12"/>
                <c:pt idx="0">
                  <c:v>0.82628361562535524</c:v>
                </c:pt>
                <c:pt idx="1">
                  <c:v>0.78829701145178066</c:v>
                </c:pt>
                <c:pt idx="2">
                  <c:v>0.72383186516916986</c:v>
                </c:pt>
                <c:pt idx="3">
                  <c:v>0.71525445615542915</c:v>
                </c:pt>
                <c:pt idx="4">
                  <c:v>0.77798231089083547</c:v>
                </c:pt>
                <c:pt idx="5">
                  <c:v>0.73161188638429131</c:v>
                </c:pt>
                <c:pt idx="6">
                  <c:v>0.94170332600139239</c:v>
                </c:pt>
                <c:pt idx="7">
                  <c:v>0.91400841426691048</c:v>
                </c:pt>
                <c:pt idx="8">
                  <c:v>0.95190417072134315</c:v>
                </c:pt>
                <c:pt idx="9">
                  <c:v>0.94584546019646831</c:v>
                </c:pt>
                <c:pt idx="10">
                  <c:v>0.85784529773409746</c:v>
                </c:pt>
                <c:pt idx="11">
                  <c:v>0.83716469253327563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30'!$V$495:$W$495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30'!$V$497:$V$508</c:f>
              <c:numCache>
                <c:formatCode>General</c:formatCode>
                <c:ptCount val="12"/>
                <c:pt idx="0">
                  <c:v>0.74478489225671041</c:v>
                </c:pt>
                <c:pt idx="1">
                  <c:v>0.8362930512070591</c:v>
                </c:pt>
                <c:pt idx="2">
                  <c:v>0.77977227846185004</c:v>
                </c:pt>
                <c:pt idx="3">
                  <c:v>0.80501578942370233</c:v>
                </c:pt>
                <c:pt idx="4">
                  <c:v>0.82428075732740558</c:v>
                </c:pt>
                <c:pt idx="5">
                  <c:v>0.66753047815809374</c:v>
                </c:pt>
                <c:pt idx="6">
                  <c:v>0.93743036272285352</c:v>
                </c:pt>
                <c:pt idx="7">
                  <c:v>0.80230595981518249</c:v>
                </c:pt>
                <c:pt idx="8">
                  <c:v>0.8073266951841922</c:v>
                </c:pt>
                <c:pt idx="9">
                  <c:v>0.8934025422709313</c:v>
                </c:pt>
                <c:pt idx="10">
                  <c:v>0.92277765362450537</c:v>
                </c:pt>
                <c:pt idx="11">
                  <c:v>0.75503877134088104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30'!$X$495:$Y$495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30'!$X$497:$X$508</c:f>
              <c:numCache>
                <c:formatCode>General</c:formatCode>
                <c:ptCount val="12"/>
                <c:pt idx="0">
                  <c:v>0.61162580604661743</c:v>
                </c:pt>
                <c:pt idx="1">
                  <c:v>0.72815889580706195</c:v>
                </c:pt>
                <c:pt idx="2">
                  <c:v>0.53309611971028292</c:v>
                </c:pt>
                <c:pt idx="3">
                  <c:v>0.5776198122736913</c:v>
                </c:pt>
                <c:pt idx="4">
                  <c:v>0.62674036015623935</c:v>
                </c:pt>
                <c:pt idx="5">
                  <c:v>0.57869055714117301</c:v>
                </c:pt>
                <c:pt idx="6">
                  <c:v>0.80719076982040761</c:v>
                </c:pt>
                <c:pt idx="7">
                  <c:v>0.74857283008976605</c:v>
                </c:pt>
                <c:pt idx="8">
                  <c:v>0.84442138888076168</c:v>
                </c:pt>
                <c:pt idx="9">
                  <c:v>0.68573279380196506</c:v>
                </c:pt>
                <c:pt idx="10">
                  <c:v>0.95392966858807005</c:v>
                </c:pt>
                <c:pt idx="11">
                  <c:v>0.6882733081287169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30'!$Z$495:$AA$495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30'!$Z$497:$Z$508</c:f>
              <c:numCache>
                <c:formatCode>General</c:formatCode>
                <c:ptCount val="12"/>
                <c:pt idx="0">
                  <c:v>0.63177949479349538</c:v>
                </c:pt>
                <c:pt idx="1">
                  <c:v>0.68868388446380746</c:v>
                </c:pt>
                <c:pt idx="2">
                  <c:v>0.64487125213276686</c:v>
                </c:pt>
                <c:pt idx="3">
                  <c:v>0.61601531372207863</c:v>
                </c:pt>
                <c:pt idx="4">
                  <c:v>0.7476138924363277</c:v>
                </c:pt>
                <c:pt idx="5">
                  <c:v>0.69296496238340299</c:v>
                </c:pt>
                <c:pt idx="6">
                  <c:v>0.87394581252754888</c:v>
                </c:pt>
                <c:pt idx="7">
                  <c:v>0.75716632334893019</c:v>
                </c:pt>
                <c:pt idx="8">
                  <c:v>0.74741797697732382</c:v>
                </c:pt>
                <c:pt idx="9">
                  <c:v>0.77758677904126694</c:v>
                </c:pt>
                <c:pt idx="10">
                  <c:v>0.911259196129798</c:v>
                </c:pt>
                <c:pt idx="11">
                  <c:v>0.77085124730373145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30'!$AB$495:$AC$495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30'!$AB$497:$AB$508</c:f>
              <c:numCache>
                <c:formatCode>General</c:formatCode>
                <c:ptCount val="12"/>
                <c:pt idx="0">
                  <c:v>0.74702649522637854</c:v>
                </c:pt>
                <c:pt idx="1">
                  <c:v>0.75450479900105649</c:v>
                </c:pt>
                <c:pt idx="2">
                  <c:v>0.74524822707041116</c:v>
                </c:pt>
                <c:pt idx="3">
                  <c:v>0.73282607067912375</c:v>
                </c:pt>
                <c:pt idx="4">
                  <c:v>0.694140916189952</c:v>
                </c:pt>
                <c:pt idx="5">
                  <c:v>0.80393484474079802</c:v>
                </c:pt>
                <c:pt idx="6">
                  <c:v>0.74610034997616781</c:v>
                </c:pt>
                <c:pt idx="7">
                  <c:v>0.70515846166936214</c:v>
                </c:pt>
                <c:pt idx="8">
                  <c:v>0.80347806441721537</c:v>
                </c:pt>
                <c:pt idx="9">
                  <c:v>0.63023325041875955</c:v>
                </c:pt>
                <c:pt idx="10">
                  <c:v>0.84398130880966282</c:v>
                </c:pt>
                <c:pt idx="11">
                  <c:v>0.65344002431109161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30'!$AD$495:$AE$495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30'!$AD$497:$AD$508</c:f>
              <c:numCache>
                <c:formatCode>General</c:formatCode>
                <c:ptCount val="12"/>
                <c:pt idx="0">
                  <c:v>0.57645914164342682</c:v>
                </c:pt>
                <c:pt idx="1">
                  <c:v>0.63265350295376499</c:v>
                </c:pt>
                <c:pt idx="2">
                  <c:v>0.63051971503423088</c:v>
                </c:pt>
                <c:pt idx="3">
                  <c:v>0.58671388133340086</c:v>
                </c:pt>
                <c:pt idx="4">
                  <c:v>0.72890559499023455</c:v>
                </c:pt>
                <c:pt idx="5">
                  <c:v>0.73374873689649223</c:v>
                </c:pt>
                <c:pt idx="6">
                  <c:v>0.8726630013174862</c:v>
                </c:pt>
                <c:pt idx="7">
                  <c:v>0.81295107780974551</c:v>
                </c:pt>
                <c:pt idx="8">
                  <c:v>0.74698848617322477</c:v>
                </c:pt>
                <c:pt idx="9">
                  <c:v>0.77153354087388126</c:v>
                </c:pt>
                <c:pt idx="10">
                  <c:v>0.88032314366840625</c:v>
                </c:pt>
                <c:pt idx="11">
                  <c:v>0.77726353552503369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30'!$AF$495:$AG$495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30'!$AF$497:$AF$508</c:f>
              <c:numCache>
                <c:formatCode>General</c:formatCode>
                <c:ptCount val="12"/>
                <c:pt idx="0">
                  <c:v>0.52845280651390847</c:v>
                </c:pt>
                <c:pt idx="1">
                  <c:v>0.51753053934265758</c:v>
                </c:pt>
                <c:pt idx="2">
                  <c:v>0.62927991539788153</c:v>
                </c:pt>
                <c:pt idx="3">
                  <c:v>0.61415183936553042</c:v>
                </c:pt>
                <c:pt idx="4">
                  <c:v>0.6361185217600035</c:v>
                </c:pt>
                <c:pt idx="5">
                  <c:v>0.70430326368246288</c:v>
                </c:pt>
                <c:pt idx="6">
                  <c:v>0.85429655348162925</c:v>
                </c:pt>
                <c:pt idx="7">
                  <c:v>0.81936984447961159</c:v>
                </c:pt>
                <c:pt idx="8">
                  <c:v>0.8197206606728491</c:v>
                </c:pt>
                <c:pt idx="9">
                  <c:v>0.73024565251416096</c:v>
                </c:pt>
                <c:pt idx="10">
                  <c:v>0.87682199641367742</c:v>
                </c:pt>
                <c:pt idx="11">
                  <c:v>0.68221828274384144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77024"/>
        <c:axId val="330299008"/>
      </c:lineChart>
      <c:catAx>
        <c:axId val="37817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30299008"/>
        <c:crosses val="autoZero"/>
        <c:auto val="1"/>
        <c:lblAlgn val="ctr"/>
        <c:lblOffset val="100"/>
        <c:noMultiLvlLbl val="0"/>
      </c:catAx>
      <c:valAx>
        <c:axId val="33029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817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</a:t>
            </a:r>
            <a:r>
              <a:rPr lang="pt-PT" baseline="0"/>
              <a:t>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30'!$A$544:$A$555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30'!$B$544:$B$555</c:f>
              <c:numCache>
                <c:formatCode>General</c:formatCode>
                <c:ptCount val="12"/>
                <c:pt idx="0">
                  <c:v>2.9363821949676217</c:v>
                </c:pt>
                <c:pt idx="1">
                  <c:v>1.7641775478479742</c:v>
                </c:pt>
                <c:pt idx="2">
                  <c:v>1.3585217121931912</c:v>
                </c:pt>
                <c:pt idx="3">
                  <c:v>1.4579304135111031</c:v>
                </c:pt>
                <c:pt idx="4">
                  <c:v>2.8587003489566936</c:v>
                </c:pt>
                <c:pt idx="5">
                  <c:v>3.8420491739805644</c:v>
                </c:pt>
                <c:pt idx="6">
                  <c:v>1.9105207170699059</c:v>
                </c:pt>
                <c:pt idx="7">
                  <c:v>1.9931787064994213</c:v>
                </c:pt>
                <c:pt idx="8">
                  <c:v>2.288248423109525</c:v>
                </c:pt>
                <c:pt idx="9">
                  <c:v>1.4190568391625555</c:v>
                </c:pt>
                <c:pt idx="10">
                  <c:v>1.4746669013236953</c:v>
                </c:pt>
                <c:pt idx="11">
                  <c:v>2.1647382196389651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30'!$A$544:$A$555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30'!$D$544:$D$555</c:f>
              <c:numCache>
                <c:formatCode>General</c:formatCode>
                <c:ptCount val="12"/>
                <c:pt idx="0">
                  <c:v>-1.2831957772745257</c:v>
                </c:pt>
                <c:pt idx="1">
                  <c:v>4.1107770147802827E-2</c:v>
                </c:pt>
                <c:pt idx="2">
                  <c:v>1.020971238302081</c:v>
                </c:pt>
                <c:pt idx="3">
                  <c:v>-0.61507763390243542</c:v>
                </c:pt>
                <c:pt idx="4">
                  <c:v>0.53531585412940552</c:v>
                </c:pt>
                <c:pt idx="5">
                  <c:v>0.26919170895331157</c:v>
                </c:pt>
                <c:pt idx="6">
                  <c:v>-0.54411330497779775</c:v>
                </c:pt>
                <c:pt idx="7">
                  <c:v>-0.2785053197099211</c:v>
                </c:pt>
                <c:pt idx="8">
                  <c:v>-0.34863727251986298</c:v>
                </c:pt>
                <c:pt idx="9">
                  <c:v>0.47839812674493992</c:v>
                </c:pt>
                <c:pt idx="10">
                  <c:v>-0.68278342079868437</c:v>
                </c:pt>
                <c:pt idx="11">
                  <c:v>0.2176773534348011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30'!$A$544:$A$555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30'!$F$544:$F$555</c:f>
              <c:numCache>
                <c:formatCode>General</c:formatCode>
                <c:ptCount val="12"/>
                <c:pt idx="0">
                  <c:v>4.5413684229652072</c:v>
                </c:pt>
                <c:pt idx="1">
                  <c:v>2.4872418541226495</c:v>
                </c:pt>
                <c:pt idx="2">
                  <c:v>2.032565367731336</c:v>
                </c:pt>
                <c:pt idx="3">
                  <c:v>2.4324979659492598</c:v>
                </c:pt>
                <c:pt idx="4">
                  <c:v>3.6168420507265457</c:v>
                </c:pt>
                <c:pt idx="5">
                  <c:v>4.5272251075139582</c:v>
                </c:pt>
                <c:pt idx="6">
                  <c:v>2.5293632634081393</c:v>
                </c:pt>
                <c:pt idx="7">
                  <c:v>2.9554508005374607</c:v>
                </c:pt>
                <c:pt idx="8">
                  <c:v>3.215989548096061</c:v>
                </c:pt>
                <c:pt idx="9">
                  <c:v>2.3532423158421079</c:v>
                </c:pt>
                <c:pt idx="10">
                  <c:v>3.0669447240086489</c:v>
                </c:pt>
                <c:pt idx="11">
                  <c:v>2.8285239697668194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30'!$A$544:$A$555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30'!$H$544:$H$555</c:f>
              <c:numCache>
                <c:formatCode>General</c:formatCode>
                <c:ptCount val="12"/>
                <c:pt idx="0">
                  <c:v>1.6363778154963593E-3</c:v>
                </c:pt>
                <c:pt idx="1">
                  <c:v>0.17050773005099434</c:v>
                </c:pt>
                <c:pt idx="2">
                  <c:v>-1.4591140318833307</c:v>
                </c:pt>
                <c:pt idx="3">
                  <c:v>0.80234783758796024</c:v>
                </c:pt>
                <c:pt idx="4">
                  <c:v>0.86103865873568419</c:v>
                </c:pt>
                <c:pt idx="5">
                  <c:v>-0.77170661056978984</c:v>
                </c:pt>
                <c:pt idx="6">
                  <c:v>0.32860612704018577</c:v>
                </c:pt>
                <c:pt idx="7">
                  <c:v>-0.17207809342531843</c:v>
                </c:pt>
                <c:pt idx="8">
                  <c:v>0.66780937997230294</c:v>
                </c:pt>
                <c:pt idx="9">
                  <c:v>-1.0983982088422704</c:v>
                </c:pt>
                <c:pt idx="10">
                  <c:v>2.2618513728447915</c:v>
                </c:pt>
                <c:pt idx="11">
                  <c:v>-1.359446285101449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42816"/>
        <c:axId val="351920704"/>
      </c:lineChart>
      <c:catAx>
        <c:axId val="411042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51920704"/>
        <c:crosses val="autoZero"/>
        <c:auto val="1"/>
        <c:lblAlgn val="ctr"/>
        <c:lblOffset val="100"/>
        <c:noMultiLvlLbl val="0"/>
      </c:catAx>
      <c:valAx>
        <c:axId val="35192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104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30'!$M$541:$N$541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30'!$L$543:$L$554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30'!$M$543:$M$554</c:f>
              <c:numCache>
                <c:formatCode>General</c:formatCode>
                <c:ptCount val="12"/>
                <c:pt idx="0">
                  <c:v>124.21434804023653</c:v>
                </c:pt>
                <c:pt idx="1">
                  <c:v>29.77162811112834</c:v>
                </c:pt>
                <c:pt idx="2">
                  <c:v>26.096416943608716</c:v>
                </c:pt>
                <c:pt idx="3">
                  <c:v>27.796036898703097</c:v>
                </c:pt>
                <c:pt idx="4">
                  <c:v>65.874860387760279</c:v>
                </c:pt>
                <c:pt idx="5">
                  <c:v>110.07562238061919</c:v>
                </c:pt>
                <c:pt idx="6">
                  <c:v>38.314440449923502</c:v>
                </c:pt>
                <c:pt idx="7">
                  <c:v>43.800616831097045</c:v>
                </c:pt>
                <c:pt idx="8">
                  <c:v>36.084462128007473</c:v>
                </c:pt>
                <c:pt idx="9">
                  <c:v>41.29630150290717</c:v>
                </c:pt>
                <c:pt idx="10">
                  <c:v>49.358316094061976</c:v>
                </c:pt>
                <c:pt idx="11">
                  <c:v>44.344507511956706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50432"/>
        <c:axId val="351921280"/>
      </c:lineChart>
      <c:catAx>
        <c:axId val="376850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1921280"/>
        <c:crosses val="autoZero"/>
        <c:auto val="1"/>
        <c:lblAlgn val="ctr"/>
        <c:lblOffset val="100"/>
        <c:noMultiLvlLbl val="0"/>
      </c:catAx>
      <c:valAx>
        <c:axId val="35192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685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30'!$R$587:$S$587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30'!$R$589:$R$600</c:f>
              <c:numCache>
                <c:formatCode>General</c:formatCode>
                <c:ptCount val="12"/>
                <c:pt idx="0">
                  <c:v>0.97133722515282817</c:v>
                </c:pt>
                <c:pt idx="1">
                  <c:v>0.89068560867883495</c:v>
                </c:pt>
                <c:pt idx="2">
                  <c:v>0.84275889639514112</c:v>
                </c:pt>
                <c:pt idx="3">
                  <c:v>0.90434888767359256</c:v>
                </c:pt>
                <c:pt idx="4">
                  <c:v>0.86488668420572135</c:v>
                </c:pt>
                <c:pt idx="5">
                  <c:v>0.91179751201543091</c:v>
                </c:pt>
                <c:pt idx="6">
                  <c:v>0.91006215677868307</c:v>
                </c:pt>
                <c:pt idx="7">
                  <c:v>0.89127563630444362</c:v>
                </c:pt>
                <c:pt idx="8">
                  <c:v>0.83802045888816012</c:v>
                </c:pt>
                <c:pt idx="9">
                  <c:v>0.85255167707194168</c:v>
                </c:pt>
                <c:pt idx="10">
                  <c:v>0.86034154353907943</c:v>
                </c:pt>
                <c:pt idx="11">
                  <c:v>0.87749914464704992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30'!$T$587:$U$587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30'!$T$589:$T$600</c:f>
              <c:numCache>
                <c:formatCode>General</c:formatCode>
                <c:ptCount val="12"/>
                <c:pt idx="0">
                  <c:v>0.92155605932290452</c:v>
                </c:pt>
                <c:pt idx="1">
                  <c:v>0.88157386864777232</c:v>
                </c:pt>
                <c:pt idx="2">
                  <c:v>0.86101111814195752</c:v>
                </c:pt>
                <c:pt idx="3">
                  <c:v>0.85991554121214109</c:v>
                </c:pt>
                <c:pt idx="4">
                  <c:v>0.87203863462818809</c:v>
                </c:pt>
                <c:pt idx="5">
                  <c:v>0.94185735086093869</c:v>
                </c:pt>
                <c:pt idx="6">
                  <c:v>0.89496718328935387</c:v>
                </c:pt>
                <c:pt idx="7">
                  <c:v>0.92025561976391246</c:v>
                </c:pt>
                <c:pt idx="8">
                  <c:v>0.94591501725882354</c:v>
                </c:pt>
                <c:pt idx="9">
                  <c:v>0.87396544807714482</c:v>
                </c:pt>
                <c:pt idx="10">
                  <c:v>0.92544399333727256</c:v>
                </c:pt>
                <c:pt idx="11">
                  <c:v>0.88727423103734582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30'!$V$587:$W$587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30'!$V$589:$V$600</c:f>
              <c:numCache>
                <c:formatCode>General</c:formatCode>
                <c:ptCount val="12"/>
                <c:pt idx="0">
                  <c:v>0.94477793953120714</c:v>
                </c:pt>
                <c:pt idx="1">
                  <c:v>0.8079309149054017</c:v>
                </c:pt>
                <c:pt idx="2">
                  <c:v>0.79342769250575351</c:v>
                </c:pt>
                <c:pt idx="3">
                  <c:v>0.7694585550860239</c:v>
                </c:pt>
                <c:pt idx="4">
                  <c:v>0.84961436247530342</c:v>
                </c:pt>
                <c:pt idx="5">
                  <c:v>0.80368954445271301</c:v>
                </c:pt>
                <c:pt idx="6">
                  <c:v>0.81118547416667963</c:v>
                </c:pt>
                <c:pt idx="7">
                  <c:v>0.90103763147068672</c:v>
                </c:pt>
                <c:pt idx="8">
                  <c:v>0.8105084944538542</c:v>
                </c:pt>
                <c:pt idx="9">
                  <c:v>0.74579603644075187</c:v>
                </c:pt>
                <c:pt idx="10">
                  <c:v>0.77905191928409145</c:v>
                </c:pt>
                <c:pt idx="11">
                  <c:v>0.81311237841961714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30'!$X$587:$Y$587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30'!$X$589:$X$600</c:f>
              <c:numCache>
                <c:formatCode>General</c:formatCode>
                <c:ptCount val="12"/>
                <c:pt idx="0">
                  <c:v>0.90898422669956114</c:v>
                </c:pt>
                <c:pt idx="1">
                  <c:v>0.74310820234986397</c:v>
                </c:pt>
                <c:pt idx="2">
                  <c:v>0.68623323963589211</c:v>
                </c:pt>
                <c:pt idx="3">
                  <c:v>0.70472401156648301</c:v>
                </c:pt>
                <c:pt idx="4">
                  <c:v>0.7326736338546237</c:v>
                </c:pt>
                <c:pt idx="5">
                  <c:v>0.69205263794959571</c:v>
                </c:pt>
                <c:pt idx="6">
                  <c:v>0.69027907565098678</c:v>
                </c:pt>
                <c:pt idx="7">
                  <c:v>0.83168795407109231</c:v>
                </c:pt>
                <c:pt idx="8">
                  <c:v>0.68699631551609619</c:v>
                </c:pt>
                <c:pt idx="9">
                  <c:v>0.66978656898436106</c:v>
                </c:pt>
                <c:pt idx="10">
                  <c:v>0.69521248836328609</c:v>
                </c:pt>
                <c:pt idx="11">
                  <c:v>0.71074171694543797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30'!$Z$587:$AA$587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30'!$Z$589:$Z$600</c:f>
              <c:numCache>
                <c:formatCode>General</c:formatCode>
                <c:ptCount val="12"/>
                <c:pt idx="0">
                  <c:v>0.90828349179611412</c:v>
                </c:pt>
                <c:pt idx="1">
                  <c:v>0.85869843299430426</c:v>
                </c:pt>
                <c:pt idx="2">
                  <c:v>0.80589168576001657</c:v>
                </c:pt>
                <c:pt idx="3">
                  <c:v>0.78281133425590088</c:v>
                </c:pt>
                <c:pt idx="4">
                  <c:v>0.86886435953973584</c:v>
                </c:pt>
                <c:pt idx="5">
                  <c:v>0.96085206776185328</c:v>
                </c:pt>
                <c:pt idx="6">
                  <c:v>0.81645573483881051</c:v>
                </c:pt>
                <c:pt idx="7">
                  <c:v>0.90510855889672492</c:v>
                </c:pt>
                <c:pt idx="8">
                  <c:v>0.86375953736016797</c:v>
                </c:pt>
                <c:pt idx="9">
                  <c:v>0.79778999009267215</c:v>
                </c:pt>
                <c:pt idx="10">
                  <c:v>0.87529732046585496</c:v>
                </c:pt>
                <c:pt idx="11">
                  <c:v>0.87291651896589895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30'!$AB$587:$AC$587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30'!$AB$589:$AB$600</c:f>
              <c:numCache>
                <c:formatCode>General</c:formatCode>
                <c:ptCount val="12"/>
                <c:pt idx="0">
                  <c:v>0.9200797958738306</c:v>
                </c:pt>
                <c:pt idx="1">
                  <c:v>0.84960934498470153</c:v>
                </c:pt>
                <c:pt idx="2">
                  <c:v>0.84230816240531348</c:v>
                </c:pt>
                <c:pt idx="3">
                  <c:v>0.84387990077969066</c:v>
                </c:pt>
                <c:pt idx="4">
                  <c:v>0.85458786967884393</c:v>
                </c:pt>
                <c:pt idx="5">
                  <c:v>0.87164517305302758</c:v>
                </c:pt>
                <c:pt idx="6">
                  <c:v>0.84264649038503103</c:v>
                </c:pt>
                <c:pt idx="7">
                  <c:v>0.91956139829020012</c:v>
                </c:pt>
                <c:pt idx="8">
                  <c:v>0.83456497912616601</c:v>
                </c:pt>
                <c:pt idx="9">
                  <c:v>0.84378165368584002</c:v>
                </c:pt>
                <c:pt idx="10">
                  <c:v>0.90971199831242511</c:v>
                </c:pt>
                <c:pt idx="11">
                  <c:v>0.83497574513713391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30'!$AD$587:$AE$587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30'!$AD$589:$AD$600</c:f>
              <c:numCache>
                <c:formatCode>General</c:formatCode>
                <c:ptCount val="12"/>
                <c:pt idx="0">
                  <c:v>0.87134816366226231</c:v>
                </c:pt>
                <c:pt idx="1">
                  <c:v>0.78654447750403467</c:v>
                </c:pt>
                <c:pt idx="2">
                  <c:v>0.79268337099027342</c:v>
                </c:pt>
                <c:pt idx="3">
                  <c:v>0.76249650856989026</c:v>
                </c:pt>
                <c:pt idx="4">
                  <c:v>0.77532954377882235</c:v>
                </c:pt>
                <c:pt idx="5">
                  <c:v>0.78289734057136073</c:v>
                </c:pt>
                <c:pt idx="6">
                  <c:v>0.7984017770068732</c:v>
                </c:pt>
                <c:pt idx="7">
                  <c:v>0.8796128456996265</c:v>
                </c:pt>
                <c:pt idx="8">
                  <c:v>0.83843348847768495</c:v>
                </c:pt>
                <c:pt idx="9">
                  <c:v>0.78897568035596244</c:v>
                </c:pt>
                <c:pt idx="10">
                  <c:v>0.7961193957225684</c:v>
                </c:pt>
                <c:pt idx="11">
                  <c:v>0.79633850398007355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30'!$AF$587:$AG$587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30'!$AF$589:$AF$600</c:f>
              <c:numCache>
                <c:formatCode>General</c:formatCode>
                <c:ptCount val="12"/>
                <c:pt idx="0">
                  <c:v>0.80677538717904962</c:v>
                </c:pt>
                <c:pt idx="1">
                  <c:v>0.77261581613587182</c:v>
                </c:pt>
                <c:pt idx="2">
                  <c:v>0.74909959136262116</c:v>
                </c:pt>
                <c:pt idx="3">
                  <c:v>0.79651883266699985</c:v>
                </c:pt>
                <c:pt idx="4">
                  <c:v>0.79971620530440557</c:v>
                </c:pt>
                <c:pt idx="5">
                  <c:v>0.80637238439281589</c:v>
                </c:pt>
                <c:pt idx="6">
                  <c:v>0.78717755482974383</c:v>
                </c:pt>
                <c:pt idx="7">
                  <c:v>0.98820974969859177</c:v>
                </c:pt>
                <c:pt idx="8">
                  <c:v>0.76202951699762678</c:v>
                </c:pt>
                <c:pt idx="9">
                  <c:v>0.74660985908373179</c:v>
                </c:pt>
                <c:pt idx="10">
                  <c:v>0.8163766604179914</c:v>
                </c:pt>
                <c:pt idx="11">
                  <c:v>0.83364458658894347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5488"/>
        <c:axId val="340984384"/>
      </c:lineChart>
      <c:catAx>
        <c:axId val="38073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0984384"/>
        <c:crosses val="autoZero"/>
        <c:auto val="1"/>
        <c:lblAlgn val="ctr"/>
        <c:lblOffset val="100"/>
        <c:noMultiLvlLbl val="0"/>
      </c:catAx>
      <c:valAx>
        <c:axId val="34098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073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30'!$A$567:$A$576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30'!$B$567:$B$576</c:f>
              <c:numCache>
                <c:formatCode>General</c:formatCode>
                <c:ptCount val="10"/>
                <c:pt idx="0">
                  <c:v>11.103125087374018</c:v>
                </c:pt>
                <c:pt idx="1">
                  <c:v>8.0650817279778177</c:v>
                </c:pt>
                <c:pt idx="2">
                  <c:v>6.3003530012725442</c:v>
                </c:pt>
                <c:pt idx="3">
                  <c:v>8.1161320713372955</c:v>
                </c:pt>
                <c:pt idx="4">
                  <c:v>5.3239988507436786</c:v>
                </c:pt>
                <c:pt idx="5">
                  <c:v>6.1756716103403955</c:v>
                </c:pt>
                <c:pt idx="6">
                  <c:v>7.0700658759831523</c:v>
                </c:pt>
                <c:pt idx="7">
                  <c:v>13.628560775400182</c:v>
                </c:pt>
                <c:pt idx="8">
                  <c:v>8.7320001949362691</c:v>
                </c:pt>
                <c:pt idx="9">
                  <c:v>2.908933648538317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30'!$A$567:$A$576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30'!$D$567:$D$576</c:f>
              <c:numCache>
                <c:formatCode>General</c:formatCode>
                <c:ptCount val="10"/>
                <c:pt idx="0">
                  <c:v>-6.1223804657116325</c:v>
                </c:pt>
                <c:pt idx="1">
                  <c:v>6.5249584341623104</c:v>
                </c:pt>
                <c:pt idx="2">
                  <c:v>-9.2793703172679205</c:v>
                </c:pt>
                <c:pt idx="3">
                  <c:v>3.8129200979524756</c:v>
                </c:pt>
                <c:pt idx="4">
                  <c:v>3.2462025311837737</c:v>
                </c:pt>
                <c:pt idx="5">
                  <c:v>-1.6104028228301175</c:v>
                </c:pt>
                <c:pt idx="6">
                  <c:v>1.3978943029557733</c:v>
                </c:pt>
                <c:pt idx="7">
                  <c:v>-1.1714095759899594</c:v>
                </c:pt>
                <c:pt idx="8">
                  <c:v>6.8032335227204506</c:v>
                </c:pt>
                <c:pt idx="9">
                  <c:v>-1.292343249829806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30'!$A$567:$A$576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30'!$F$567:$F$576</c:f>
              <c:numCache>
                <c:formatCode>General</c:formatCode>
                <c:ptCount val="10"/>
                <c:pt idx="0">
                  <c:v>13.831104179939929</c:v>
                </c:pt>
                <c:pt idx="1">
                  <c:v>10.277280065985488</c:v>
                </c:pt>
                <c:pt idx="2">
                  <c:v>6.181378127635373</c:v>
                </c:pt>
                <c:pt idx="3">
                  <c:v>9.7085068632371261</c:v>
                </c:pt>
                <c:pt idx="4">
                  <c:v>7.1182253425640347</c:v>
                </c:pt>
                <c:pt idx="5">
                  <c:v>10.353112408775612</c:v>
                </c:pt>
                <c:pt idx="6">
                  <c:v>6.6713166580105172</c:v>
                </c:pt>
                <c:pt idx="7">
                  <c:v>23.368572575369626</c:v>
                </c:pt>
                <c:pt idx="8">
                  <c:v>11.877715066661519</c:v>
                </c:pt>
                <c:pt idx="9">
                  <c:v>6.1343186601889466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30'!$A$567:$A$576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30'!$H$567:$H$576</c:f>
              <c:numCache>
                <c:formatCode>General</c:formatCode>
                <c:ptCount val="10"/>
                <c:pt idx="0">
                  <c:v>10.14587807929164</c:v>
                </c:pt>
                <c:pt idx="1">
                  <c:v>-8.2594369201507867</c:v>
                </c:pt>
                <c:pt idx="2">
                  <c:v>3.5322022622314129</c:v>
                </c:pt>
                <c:pt idx="3">
                  <c:v>-3.9302370984218897</c:v>
                </c:pt>
                <c:pt idx="4">
                  <c:v>-2.5165354129320132</c:v>
                </c:pt>
                <c:pt idx="5">
                  <c:v>1.761126039804588</c:v>
                </c:pt>
                <c:pt idx="6">
                  <c:v>-2.030561036804559</c:v>
                </c:pt>
                <c:pt idx="7">
                  <c:v>8.7289323476835179</c:v>
                </c:pt>
                <c:pt idx="8">
                  <c:v>-12.21191992748876</c:v>
                </c:pt>
                <c:pt idx="9">
                  <c:v>4.2814693881432282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16576"/>
        <c:axId val="340987840"/>
      </c:lineChart>
      <c:catAx>
        <c:axId val="379416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0987840"/>
        <c:crosses val="autoZero"/>
        <c:auto val="1"/>
        <c:lblAlgn val="ctr"/>
        <c:lblOffset val="100"/>
        <c:noMultiLvlLbl val="0"/>
      </c:catAx>
      <c:valAx>
        <c:axId val="340987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94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30'!$M$564:$N$564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30'!$L$566:$L$575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30'!$M$566:$M$575</c:f>
              <c:numCache>
                <c:formatCode>General</c:formatCode>
                <c:ptCount val="10"/>
                <c:pt idx="0">
                  <c:v>696.91956596540206</c:v>
                </c:pt>
                <c:pt idx="1">
                  <c:v>547.03167945845541</c:v>
                </c:pt>
                <c:pt idx="2">
                  <c:v>352.54652487676429</c:v>
                </c:pt>
                <c:pt idx="3">
                  <c:v>505.37735499076337</c:v>
                </c:pt>
                <c:pt idx="4">
                  <c:v>320.33742043646987</c:v>
                </c:pt>
                <c:pt idx="5">
                  <c:v>318.77172179778972</c:v>
                </c:pt>
                <c:pt idx="6">
                  <c:v>376.45100728638442</c:v>
                </c:pt>
                <c:pt idx="7">
                  <c:v>1276.1930125590284</c:v>
                </c:pt>
                <c:pt idx="8">
                  <c:v>746.64986731288275</c:v>
                </c:pt>
                <c:pt idx="9">
                  <c:v>172.06729263879291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8048"/>
        <c:axId val="323719104"/>
      </c:lineChart>
      <c:catAx>
        <c:axId val="380738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23719104"/>
        <c:crosses val="autoZero"/>
        <c:auto val="1"/>
        <c:lblAlgn val="ctr"/>
        <c:lblOffset val="100"/>
        <c:noMultiLvlLbl val="0"/>
      </c:catAx>
      <c:valAx>
        <c:axId val="32371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07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30'!$R$610:$S$610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30'!$R$612:$R$621</c:f>
              <c:numCache>
                <c:formatCode>General</c:formatCode>
                <c:ptCount val="10"/>
                <c:pt idx="0">
                  <c:v>0.63411507847539617</c:v>
                </c:pt>
                <c:pt idx="1">
                  <c:v>0.5815631874765661</c:v>
                </c:pt>
                <c:pt idx="2">
                  <c:v>0.57885337261710235</c:v>
                </c:pt>
                <c:pt idx="3">
                  <c:v>0.56683759119816246</c:v>
                </c:pt>
                <c:pt idx="4">
                  <c:v>0.85446084272737521</c:v>
                </c:pt>
                <c:pt idx="5">
                  <c:v>0.82042132826928404</c:v>
                </c:pt>
                <c:pt idx="6">
                  <c:v>0.61459222364662358</c:v>
                </c:pt>
                <c:pt idx="7">
                  <c:v>0.77144506408368552</c:v>
                </c:pt>
                <c:pt idx="8">
                  <c:v>0.58494777487377159</c:v>
                </c:pt>
                <c:pt idx="9">
                  <c:v>0.5657033272380998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30'!$T$610:$U$610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30'!$T$612:$T$621</c:f>
              <c:numCache>
                <c:formatCode>General</c:formatCode>
                <c:ptCount val="10"/>
                <c:pt idx="0">
                  <c:v>0.65190979005185645</c:v>
                </c:pt>
                <c:pt idx="1">
                  <c:v>0.65421206378888297</c:v>
                </c:pt>
                <c:pt idx="2">
                  <c:v>0.50331863134845478</c:v>
                </c:pt>
                <c:pt idx="3">
                  <c:v>0.50063507532195373</c:v>
                </c:pt>
                <c:pt idx="4">
                  <c:v>0.76406057349083412</c:v>
                </c:pt>
                <c:pt idx="5">
                  <c:v>0.93901597278084958</c:v>
                </c:pt>
                <c:pt idx="6">
                  <c:v>0.5579795294074793</c:v>
                </c:pt>
                <c:pt idx="7">
                  <c:v>0.62401160650771315</c:v>
                </c:pt>
                <c:pt idx="8">
                  <c:v>0.21843789615947301</c:v>
                </c:pt>
                <c:pt idx="9">
                  <c:v>0.21952208779942889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30'!$V$610:$W$610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30'!$V$612:$V$621</c:f>
              <c:numCache>
                <c:formatCode>General</c:formatCode>
                <c:ptCount val="10"/>
                <c:pt idx="0">
                  <c:v>0.45532225674732951</c:v>
                </c:pt>
                <c:pt idx="1">
                  <c:v>0.4289894709523373</c:v>
                </c:pt>
                <c:pt idx="2">
                  <c:v>0.32920972165193912</c:v>
                </c:pt>
                <c:pt idx="3">
                  <c:v>0.32676954859753049</c:v>
                </c:pt>
                <c:pt idx="4">
                  <c:v>0.64120445904087509</c:v>
                </c:pt>
                <c:pt idx="5">
                  <c:v>0.51964380042596137</c:v>
                </c:pt>
                <c:pt idx="6">
                  <c:v>0.35337408504821921</c:v>
                </c:pt>
                <c:pt idx="7">
                  <c:v>0.70967597380811254</c:v>
                </c:pt>
                <c:pt idx="8">
                  <c:v>0.41799211982558893</c:v>
                </c:pt>
                <c:pt idx="9">
                  <c:v>0.45988171814131779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30'!$X$610:$Y$610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30'!$X$612:$X$621</c:f>
              <c:numCache>
                <c:formatCode>General</c:formatCode>
                <c:ptCount val="10"/>
                <c:pt idx="0">
                  <c:v>0.39293415372510115</c:v>
                </c:pt>
                <c:pt idx="1">
                  <c:v>0.466116796254824</c:v>
                </c:pt>
                <c:pt idx="2">
                  <c:v>0.2939174334156176</c:v>
                </c:pt>
                <c:pt idx="3">
                  <c:v>0.30976321922743205</c:v>
                </c:pt>
                <c:pt idx="4">
                  <c:v>0.59586361333025173</c:v>
                </c:pt>
                <c:pt idx="5">
                  <c:v>0.68999916298065478</c:v>
                </c:pt>
                <c:pt idx="6">
                  <c:v>0.38183726962442088</c:v>
                </c:pt>
                <c:pt idx="7">
                  <c:v>0.64339544236179214</c:v>
                </c:pt>
                <c:pt idx="8">
                  <c:v>0.29479981345088302</c:v>
                </c:pt>
                <c:pt idx="9">
                  <c:v>0.2013639363448832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30'!$Z$610:$AA$610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30'!$Z$612:$Z$621</c:f>
              <c:numCache>
                <c:formatCode>General</c:formatCode>
                <c:ptCount val="10"/>
                <c:pt idx="0">
                  <c:v>0.52790376086031954</c:v>
                </c:pt>
                <c:pt idx="1">
                  <c:v>0.47778306324830189</c:v>
                </c:pt>
                <c:pt idx="2">
                  <c:v>0.34230908225224077</c:v>
                </c:pt>
                <c:pt idx="3">
                  <c:v>0.33831887195617849</c:v>
                </c:pt>
                <c:pt idx="4">
                  <c:v>0.65055281108098295</c:v>
                </c:pt>
                <c:pt idx="5">
                  <c:v>0.62950011786628535</c:v>
                </c:pt>
                <c:pt idx="6">
                  <c:v>0.35617621366603813</c:v>
                </c:pt>
                <c:pt idx="7">
                  <c:v>1</c:v>
                </c:pt>
                <c:pt idx="8">
                  <c:v>0.3326687373884003</c:v>
                </c:pt>
                <c:pt idx="9">
                  <c:v>0.35887330194770323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30'!$AB$610:$AC$610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30'!$AB$612:$AB$621</c:f>
              <c:numCache>
                <c:formatCode>General</c:formatCode>
                <c:ptCount val="10"/>
                <c:pt idx="0">
                  <c:v>0.62701190811085683</c:v>
                </c:pt>
                <c:pt idx="1">
                  <c:v>0.68636199698012057</c:v>
                </c:pt>
                <c:pt idx="2">
                  <c:v>0.42461034587391605</c:v>
                </c:pt>
                <c:pt idx="3">
                  <c:v>0.40157411005801447</c:v>
                </c:pt>
                <c:pt idx="4">
                  <c:v>0.59397800702553005</c:v>
                </c:pt>
                <c:pt idx="5">
                  <c:v>0.52993525976824307</c:v>
                </c:pt>
                <c:pt idx="6">
                  <c:v>0.44067657669032023</c:v>
                </c:pt>
                <c:pt idx="7">
                  <c:v>1</c:v>
                </c:pt>
                <c:pt idx="8">
                  <c:v>0.80467423128982685</c:v>
                </c:pt>
                <c:pt idx="9">
                  <c:v>0.71904900731581656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30'!$AD$610:$AE$610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30'!$AD$612:$AD$621</c:f>
              <c:numCache>
                <c:formatCode>General</c:formatCode>
                <c:ptCount val="10"/>
                <c:pt idx="0">
                  <c:v>0.51439329090047614</c:v>
                </c:pt>
                <c:pt idx="1">
                  <c:v>0.51878228780190261</c:v>
                </c:pt>
                <c:pt idx="2">
                  <c:v>0.44372701731770003</c:v>
                </c:pt>
                <c:pt idx="3">
                  <c:v>0.3981441363610585</c:v>
                </c:pt>
                <c:pt idx="4">
                  <c:v>0.56856648219669093</c:v>
                </c:pt>
                <c:pt idx="5">
                  <c:v>0.66392670435526557</c:v>
                </c:pt>
                <c:pt idx="6">
                  <c:v>0.46374836544359926</c:v>
                </c:pt>
                <c:pt idx="7">
                  <c:v>0.88955651592716245</c:v>
                </c:pt>
                <c:pt idx="8">
                  <c:v>0.5943301436267534</c:v>
                </c:pt>
                <c:pt idx="9">
                  <c:v>0.60452784341672783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30'!$AF$610:$AG$610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30'!$AF$612:$AF$621</c:f>
              <c:numCache>
                <c:formatCode>General</c:formatCode>
                <c:ptCount val="10"/>
                <c:pt idx="0">
                  <c:v>0.48406318849611552</c:v>
                </c:pt>
                <c:pt idx="1">
                  <c:v>0.45719579463980731</c:v>
                </c:pt>
                <c:pt idx="2">
                  <c:v>0.53724416669722597</c:v>
                </c:pt>
                <c:pt idx="3">
                  <c:v>0.53022542645224346</c:v>
                </c:pt>
                <c:pt idx="4">
                  <c:v>0.75315898772198897</c:v>
                </c:pt>
                <c:pt idx="5">
                  <c:v>0.71642365492953364</c:v>
                </c:pt>
                <c:pt idx="6">
                  <c:v>0.58035289633228015</c:v>
                </c:pt>
                <c:pt idx="7">
                  <c:v>0.87389186021183507</c:v>
                </c:pt>
                <c:pt idx="8">
                  <c:v>0.66010707646590383</c:v>
                </c:pt>
                <c:pt idx="9">
                  <c:v>0.69732652892681568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459968"/>
        <c:axId val="326699840"/>
      </c:lineChart>
      <c:catAx>
        <c:axId val="381459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699840"/>
        <c:crosses val="autoZero"/>
        <c:auto val="1"/>
        <c:lblAlgn val="ctr"/>
        <c:lblOffset val="100"/>
        <c:noMultiLvlLbl val="0"/>
      </c:catAx>
      <c:valAx>
        <c:axId val="32669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145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COP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30'!$A$590:$A$601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30'!$B$590:$B$601</c:f>
              <c:numCache>
                <c:formatCode>General</c:formatCode>
                <c:ptCount val="12"/>
                <c:pt idx="0">
                  <c:v>16.469320282997696</c:v>
                </c:pt>
                <c:pt idx="1">
                  <c:v>11.128596911652737</c:v>
                </c:pt>
                <c:pt idx="2">
                  <c:v>5.3832753964560442</c:v>
                </c:pt>
                <c:pt idx="3">
                  <c:v>4.5208388538019477</c:v>
                </c:pt>
                <c:pt idx="4">
                  <c:v>4.4912886416302609</c:v>
                </c:pt>
                <c:pt idx="5">
                  <c:v>4.3938649593695374</c:v>
                </c:pt>
                <c:pt idx="6">
                  <c:v>3.1385569225540166</c:v>
                </c:pt>
                <c:pt idx="7">
                  <c:v>3.0519257223133001</c:v>
                </c:pt>
                <c:pt idx="8">
                  <c:v>5.3512825007352722</c:v>
                </c:pt>
                <c:pt idx="9">
                  <c:v>3.8287546875536984</c:v>
                </c:pt>
                <c:pt idx="10">
                  <c:v>3.9125801343975977</c:v>
                </c:pt>
                <c:pt idx="11">
                  <c:v>4.3591169658160078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30'!$A$590:$A$601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30'!$D$590:$D$601</c:f>
              <c:numCache>
                <c:formatCode>General</c:formatCode>
                <c:ptCount val="12"/>
                <c:pt idx="0">
                  <c:v>9.2126696268926409</c:v>
                </c:pt>
                <c:pt idx="1">
                  <c:v>-9.3260714234275977</c:v>
                </c:pt>
                <c:pt idx="2">
                  <c:v>1.1429562067025145</c:v>
                </c:pt>
                <c:pt idx="3">
                  <c:v>-2.3701804525512689</c:v>
                </c:pt>
                <c:pt idx="4">
                  <c:v>1.7267034440597024</c:v>
                </c:pt>
                <c:pt idx="5">
                  <c:v>-1.9226979105867019</c:v>
                </c:pt>
                <c:pt idx="6">
                  <c:v>0.32683377730318453</c:v>
                </c:pt>
                <c:pt idx="7">
                  <c:v>0.42932715627120921</c:v>
                </c:pt>
                <c:pt idx="8">
                  <c:v>1.7475945555248209</c:v>
                </c:pt>
                <c:pt idx="9">
                  <c:v>1.1912879317559333</c:v>
                </c:pt>
                <c:pt idx="10">
                  <c:v>-2.9877257220836122</c:v>
                </c:pt>
                <c:pt idx="11">
                  <c:v>5.9085306666415427E-2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30'!$A$590:$A$601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30'!$F$590:$F$601</c:f>
              <c:numCache>
                <c:formatCode>General</c:formatCode>
                <c:ptCount val="12"/>
                <c:pt idx="0">
                  <c:v>13.088158523077459</c:v>
                </c:pt>
                <c:pt idx="1">
                  <c:v>12.294284131714889</c:v>
                </c:pt>
                <c:pt idx="2">
                  <c:v>7.2655409618141427</c:v>
                </c:pt>
                <c:pt idx="3">
                  <c:v>6.0281145186318206</c:v>
                </c:pt>
                <c:pt idx="4">
                  <c:v>5.4813295506359276</c:v>
                </c:pt>
                <c:pt idx="5">
                  <c:v>5.6692331166742509</c:v>
                </c:pt>
                <c:pt idx="6">
                  <c:v>4.3952331186770248</c:v>
                </c:pt>
                <c:pt idx="7">
                  <c:v>4.2396514289569733</c:v>
                </c:pt>
                <c:pt idx="8">
                  <c:v>7.3529180375484655</c:v>
                </c:pt>
                <c:pt idx="9">
                  <c:v>5.0332554953683077</c:v>
                </c:pt>
                <c:pt idx="10">
                  <c:v>5.0422747876825786</c:v>
                </c:pt>
                <c:pt idx="11">
                  <c:v>4.8866738856592855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30'!$A$590:$A$601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30'!$H$590:$H$601</c:f>
              <c:numCache>
                <c:formatCode>General</c:formatCode>
                <c:ptCount val="12"/>
                <c:pt idx="0">
                  <c:v>-6.021383724211244</c:v>
                </c:pt>
                <c:pt idx="1">
                  <c:v>7.2784502332116023</c:v>
                </c:pt>
                <c:pt idx="2">
                  <c:v>0.22118132956581327</c:v>
                </c:pt>
                <c:pt idx="3">
                  <c:v>3.4717542449935888</c:v>
                </c:pt>
                <c:pt idx="4">
                  <c:v>-1.1378260261615294</c:v>
                </c:pt>
                <c:pt idx="5">
                  <c:v>1.4453202560355507</c:v>
                </c:pt>
                <c:pt idx="6">
                  <c:v>-0.58092868425871869</c:v>
                </c:pt>
                <c:pt idx="7">
                  <c:v>1.5107133801593342E-2</c:v>
                </c:pt>
                <c:pt idx="8">
                  <c:v>-4.9319604790458786</c:v>
                </c:pt>
                <c:pt idx="9">
                  <c:v>0.27652761260487713</c:v>
                </c:pt>
                <c:pt idx="10">
                  <c:v>3.6793821895034684</c:v>
                </c:pt>
                <c:pt idx="11">
                  <c:v>0.24473420483673891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133824"/>
        <c:axId val="330240512"/>
      </c:lineChart>
      <c:catAx>
        <c:axId val="381133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30240512"/>
        <c:crosses val="autoZero"/>
        <c:auto val="1"/>
        <c:lblAlgn val="ctr"/>
        <c:lblOffset val="100"/>
        <c:noMultiLvlLbl val="0"/>
      </c:catAx>
      <c:valAx>
        <c:axId val="33024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11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Standing_EO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 COP</c:v>
          </c:tx>
          <c:cat>
            <c:strRef>
              <c:f>'Statistical Analysis'!$L$453:$L$464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Analysis'!$M$453:$M$464</c:f>
              <c:numCache>
                <c:formatCode>General</c:formatCode>
                <c:ptCount val="12"/>
                <c:pt idx="0">
                  <c:v>71.056344897945038</c:v>
                </c:pt>
                <c:pt idx="1">
                  <c:v>39.228410228295893</c:v>
                </c:pt>
                <c:pt idx="2">
                  <c:v>32.854785081383127</c:v>
                </c:pt>
                <c:pt idx="3">
                  <c:v>26.099469047435765</c:v>
                </c:pt>
                <c:pt idx="4">
                  <c:v>28.86327612102431</c:v>
                </c:pt>
                <c:pt idx="5">
                  <c:v>30.404414834727838</c:v>
                </c:pt>
                <c:pt idx="6">
                  <c:v>26.205388717960687</c:v>
                </c:pt>
                <c:pt idx="7">
                  <c:v>26.014223180847829</c:v>
                </c:pt>
                <c:pt idx="8">
                  <c:v>24.441046501439867</c:v>
                </c:pt>
                <c:pt idx="9">
                  <c:v>31.999851907287727</c:v>
                </c:pt>
                <c:pt idx="10">
                  <c:v>21.723797035403283</c:v>
                </c:pt>
                <c:pt idx="11">
                  <c:v>25.051926311025568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4160"/>
        <c:axId val="133258560"/>
      </c:lineChart>
      <c:catAx>
        <c:axId val="133724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258560"/>
        <c:crosses val="autoZero"/>
        <c:auto val="1"/>
        <c:lblAlgn val="ctr"/>
        <c:lblOffset val="100"/>
        <c:noMultiLvlLbl val="0"/>
      </c:catAx>
      <c:valAx>
        <c:axId val="13325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7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30'!$M$587:$N$587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30'!$L$589:$L$600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30'!$M$589:$M$600</c:f>
              <c:numCache>
                <c:formatCode>General</c:formatCode>
                <c:ptCount val="12"/>
                <c:pt idx="0">
                  <c:v>1522.4609549715597</c:v>
                </c:pt>
                <c:pt idx="1">
                  <c:v>493.15643685882128</c:v>
                </c:pt>
                <c:pt idx="2">
                  <c:v>263.18830064519199</c:v>
                </c:pt>
                <c:pt idx="3">
                  <c:v>177.27980356550739</c:v>
                </c:pt>
                <c:pt idx="4">
                  <c:v>166.52973429039446</c:v>
                </c:pt>
                <c:pt idx="5">
                  <c:v>167.38300826399163</c:v>
                </c:pt>
                <c:pt idx="6">
                  <c:v>154.43719601169533</c:v>
                </c:pt>
                <c:pt idx="7">
                  <c:v>136.81837167058225</c:v>
                </c:pt>
                <c:pt idx="8">
                  <c:v>181.96732983680937</c:v>
                </c:pt>
                <c:pt idx="9">
                  <c:v>167.98518110308399</c:v>
                </c:pt>
                <c:pt idx="10">
                  <c:v>196.29905171733515</c:v>
                </c:pt>
                <c:pt idx="11">
                  <c:v>199.42240882245312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78528"/>
        <c:axId val="326703296"/>
      </c:lineChart>
      <c:catAx>
        <c:axId val="408278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703296"/>
        <c:crosses val="autoZero"/>
        <c:auto val="1"/>
        <c:lblAlgn val="ctr"/>
        <c:lblOffset val="100"/>
        <c:noMultiLvlLbl val="0"/>
      </c:catAx>
      <c:valAx>
        <c:axId val="32670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827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30'!$R$518:$S$518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30'!$R$520:$R$531</c:f>
              <c:numCache>
                <c:formatCode>General</c:formatCode>
                <c:ptCount val="12"/>
                <c:pt idx="0">
                  <c:v>0.90175314380660554</c:v>
                </c:pt>
                <c:pt idx="1">
                  <c:v>0.7914766683451625</c:v>
                </c:pt>
                <c:pt idx="2">
                  <c:v>0.81816685414628076</c:v>
                </c:pt>
                <c:pt idx="3">
                  <c:v>0.78485298405825943</c:v>
                </c:pt>
                <c:pt idx="4">
                  <c:v>0.71610911994179505</c:v>
                </c:pt>
                <c:pt idx="5">
                  <c:v>0.7201896535058222</c:v>
                </c:pt>
                <c:pt idx="6">
                  <c:v>0.74523932172480156</c:v>
                </c:pt>
                <c:pt idx="7">
                  <c:v>0.72081656807318062</c:v>
                </c:pt>
                <c:pt idx="8">
                  <c:v>0.73516176861942428</c:v>
                </c:pt>
                <c:pt idx="9">
                  <c:v>0.74664467061072415</c:v>
                </c:pt>
                <c:pt idx="10">
                  <c:v>0.85486447969586354</c:v>
                </c:pt>
                <c:pt idx="11">
                  <c:v>0.82935832858824576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30'!$T$518:$U$518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30'!$T$520:$T$531</c:f>
              <c:numCache>
                <c:formatCode>General</c:formatCode>
                <c:ptCount val="12"/>
                <c:pt idx="0">
                  <c:v>0.88317259701222184</c:v>
                </c:pt>
                <c:pt idx="1">
                  <c:v>0.84449505194687424</c:v>
                </c:pt>
                <c:pt idx="2">
                  <c:v>0.82644407540905906</c:v>
                </c:pt>
                <c:pt idx="3">
                  <c:v>0.81861236336043053</c:v>
                </c:pt>
                <c:pt idx="4">
                  <c:v>0.80682826826174714</c:v>
                </c:pt>
                <c:pt idx="5">
                  <c:v>0.8268050341388542</c:v>
                </c:pt>
                <c:pt idx="6">
                  <c:v>0.89174700811365315</c:v>
                </c:pt>
                <c:pt idx="7">
                  <c:v>0.81902346597467923</c:v>
                </c:pt>
                <c:pt idx="8">
                  <c:v>0.83850743517657922</c:v>
                </c:pt>
                <c:pt idx="9">
                  <c:v>0.82717380960925124</c:v>
                </c:pt>
                <c:pt idx="10">
                  <c:v>0.93309736900314988</c:v>
                </c:pt>
                <c:pt idx="11">
                  <c:v>0.94514695698325046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30'!$V$518:$W$518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30'!$V$520:$V$531</c:f>
              <c:numCache>
                <c:formatCode>General</c:formatCode>
                <c:ptCount val="12"/>
                <c:pt idx="0">
                  <c:v>0.87047487867104623</c:v>
                </c:pt>
                <c:pt idx="1">
                  <c:v>0.72898849077166206</c:v>
                </c:pt>
                <c:pt idx="2">
                  <c:v>0.7909039115717782</c:v>
                </c:pt>
                <c:pt idx="3">
                  <c:v>0.65607795548045167</c:v>
                </c:pt>
                <c:pt idx="4">
                  <c:v>0.668706029054841</c:v>
                </c:pt>
                <c:pt idx="5">
                  <c:v>0.64948634364143032</c:v>
                </c:pt>
                <c:pt idx="6">
                  <c:v>0.73359101614441657</c:v>
                </c:pt>
                <c:pt idx="7">
                  <c:v>0.669500919531265</c:v>
                </c:pt>
                <c:pt idx="8">
                  <c:v>0.69536234080230985</c:v>
                </c:pt>
                <c:pt idx="9">
                  <c:v>0.70327620569718097</c:v>
                </c:pt>
                <c:pt idx="10">
                  <c:v>0.77256605285529201</c:v>
                </c:pt>
                <c:pt idx="11">
                  <c:v>0.79256921560830307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30'!$X$518:$Y$518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30'!$X$520:$X$531</c:f>
              <c:numCache>
                <c:formatCode>General</c:formatCode>
                <c:ptCount val="12"/>
                <c:pt idx="0">
                  <c:v>0.82819319723318841</c:v>
                </c:pt>
                <c:pt idx="1">
                  <c:v>0.66865171674853985</c:v>
                </c:pt>
                <c:pt idx="2">
                  <c:v>0.71499204156951246</c:v>
                </c:pt>
                <c:pt idx="3">
                  <c:v>0.60339560774276713</c:v>
                </c:pt>
                <c:pt idx="4">
                  <c:v>0.58786617148328113</c:v>
                </c:pt>
                <c:pt idx="5">
                  <c:v>0.60682233175529743</c:v>
                </c:pt>
                <c:pt idx="6">
                  <c:v>0.63317209458968704</c:v>
                </c:pt>
                <c:pt idx="7">
                  <c:v>0.64714426479051501</c:v>
                </c:pt>
                <c:pt idx="8">
                  <c:v>0.65573145257354759</c:v>
                </c:pt>
                <c:pt idx="9">
                  <c:v>0.62208887045735739</c:v>
                </c:pt>
                <c:pt idx="10">
                  <c:v>0.75719312171382691</c:v>
                </c:pt>
                <c:pt idx="11">
                  <c:v>0.73535478745704119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30'!$Z$518:$AA$518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30'!$Z$520:$Z$531</c:f>
              <c:numCache>
                <c:formatCode>General</c:formatCode>
                <c:ptCount val="12"/>
                <c:pt idx="0">
                  <c:v>0.67872671844822607</c:v>
                </c:pt>
                <c:pt idx="1">
                  <c:v>0.64646001688398802</c:v>
                </c:pt>
                <c:pt idx="2">
                  <c:v>0.7268523815864818</c:v>
                </c:pt>
                <c:pt idx="3">
                  <c:v>0.59294241237424838</c:v>
                </c:pt>
                <c:pt idx="4">
                  <c:v>0.67486047667613036</c:v>
                </c:pt>
                <c:pt idx="5">
                  <c:v>0.61596772304429748</c:v>
                </c:pt>
                <c:pt idx="6">
                  <c:v>0.61142297680727531</c:v>
                </c:pt>
                <c:pt idx="7">
                  <c:v>0.6024550535695975</c:v>
                </c:pt>
                <c:pt idx="8">
                  <c:v>0.6523073646323988</c:v>
                </c:pt>
                <c:pt idx="9">
                  <c:v>0.57669998376248888</c:v>
                </c:pt>
                <c:pt idx="10">
                  <c:v>0.62336323727131759</c:v>
                </c:pt>
                <c:pt idx="11">
                  <c:v>0.72866570634534766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30'!$AB$518:$AC$518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30'!$AB$520:$AB$531</c:f>
              <c:numCache>
                <c:formatCode>General</c:formatCode>
                <c:ptCount val="12"/>
                <c:pt idx="0">
                  <c:v>0.75841344418851131</c:v>
                </c:pt>
                <c:pt idx="1">
                  <c:v>0.46662591894328853</c:v>
                </c:pt>
                <c:pt idx="2">
                  <c:v>0.42420727044035583</c:v>
                </c:pt>
                <c:pt idx="3">
                  <c:v>0.37726140324389268</c:v>
                </c:pt>
                <c:pt idx="4">
                  <c:v>0.38320152766678794</c:v>
                </c:pt>
                <c:pt idx="5">
                  <c:v>0.39318604914827149</c:v>
                </c:pt>
                <c:pt idx="6">
                  <c:v>0.46496989685356971</c:v>
                </c:pt>
                <c:pt idx="7">
                  <c:v>0.46732622154014031</c:v>
                </c:pt>
                <c:pt idx="8">
                  <c:v>0.40225367382513166</c:v>
                </c:pt>
                <c:pt idx="9">
                  <c:v>0.46025149312354052</c:v>
                </c:pt>
                <c:pt idx="10">
                  <c:v>0.47535829368181221</c:v>
                </c:pt>
                <c:pt idx="11">
                  <c:v>0.66553142043117763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30'!$AD$518:$AE$518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30'!$AD$520:$AD$531</c:f>
              <c:numCache>
                <c:formatCode>General</c:formatCode>
                <c:ptCount val="12"/>
                <c:pt idx="0">
                  <c:v>0.57681346629956798</c:v>
                </c:pt>
                <c:pt idx="1">
                  <c:v>0.54526527560676485</c:v>
                </c:pt>
                <c:pt idx="2">
                  <c:v>0.64807381867648273</c:v>
                </c:pt>
                <c:pt idx="3">
                  <c:v>0.50600692660462465</c:v>
                </c:pt>
                <c:pt idx="4">
                  <c:v>0.46841449645733269</c:v>
                </c:pt>
                <c:pt idx="5">
                  <c:v>0.50595562247653458</c:v>
                </c:pt>
                <c:pt idx="6">
                  <c:v>0.46739106830769833</c:v>
                </c:pt>
                <c:pt idx="7">
                  <c:v>0.58536347634397234</c:v>
                </c:pt>
                <c:pt idx="8">
                  <c:v>0.76510382136051802</c:v>
                </c:pt>
                <c:pt idx="9">
                  <c:v>0.44792334247832133</c:v>
                </c:pt>
                <c:pt idx="10">
                  <c:v>0.42357754773588124</c:v>
                </c:pt>
                <c:pt idx="11">
                  <c:v>0.5175208311107995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30'!$AF$518:$AG$518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30'!$AF$520:$AF$531</c:f>
              <c:numCache>
                <c:formatCode>General</c:formatCode>
                <c:ptCount val="12"/>
                <c:pt idx="0">
                  <c:v>0.74891891135390698</c:v>
                </c:pt>
                <c:pt idx="1">
                  <c:v>0.4610939906931083</c:v>
                </c:pt>
                <c:pt idx="2">
                  <c:v>0.51094869748562166</c:v>
                </c:pt>
                <c:pt idx="3">
                  <c:v>0.45976148168151953</c:v>
                </c:pt>
                <c:pt idx="4">
                  <c:v>0.41088396759242451</c:v>
                </c:pt>
                <c:pt idx="5">
                  <c:v>0.44176809580553411</c:v>
                </c:pt>
                <c:pt idx="6">
                  <c:v>0.44562877467573447</c:v>
                </c:pt>
                <c:pt idx="7">
                  <c:v>0.43593888730633651</c:v>
                </c:pt>
                <c:pt idx="8">
                  <c:v>0.45839559367979033</c:v>
                </c:pt>
                <c:pt idx="9">
                  <c:v>0.46179525392006227</c:v>
                </c:pt>
                <c:pt idx="10">
                  <c:v>0.50917519984550985</c:v>
                </c:pt>
                <c:pt idx="11">
                  <c:v>0.61164480942307731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40928"/>
        <c:axId val="341602240"/>
      </c:lineChart>
      <c:catAx>
        <c:axId val="40934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1602240"/>
        <c:crosses val="autoZero"/>
        <c:auto val="1"/>
        <c:lblAlgn val="ctr"/>
        <c:lblOffset val="100"/>
        <c:noMultiLvlLbl val="0"/>
      </c:catAx>
      <c:valAx>
        <c:axId val="34160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934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30'!$A$613:$A$619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30'!$B$613:$B$619</c:f>
              <c:numCache>
                <c:formatCode>General</c:formatCode>
                <c:ptCount val="7"/>
                <c:pt idx="0">
                  <c:v>6.9174954824520292</c:v>
                </c:pt>
                <c:pt idx="1">
                  <c:v>5.0529073657039927</c:v>
                </c:pt>
                <c:pt idx="2">
                  <c:v>4.7154436909929176</c:v>
                </c:pt>
                <c:pt idx="3">
                  <c:v>3.754638380855456</c:v>
                </c:pt>
                <c:pt idx="4">
                  <c:v>3.206817074955417</c:v>
                </c:pt>
                <c:pt idx="5">
                  <c:v>2.0717109591043967</c:v>
                </c:pt>
                <c:pt idx="6">
                  <c:v>2.4705120914212855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30'!$A$613:$A$619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30'!$D$613:$D$619</c:f>
              <c:numCache>
                <c:formatCode>General</c:formatCode>
                <c:ptCount val="7"/>
                <c:pt idx="0">
                  <c:v>-5.9849925896453993</c:v>
                </c:pt>
                <c:pt idx="1">
                  <c:v>7.2747402776095837</c:v>
                </c:pt>
                <c:pt idx="2">
                  <c:v>6.6751363966427339</c:v>
                </c:pt>
                <c:pt idx="3">
                  <c:v>-8.4677938816764069</c:v>
                </c:pt>
                <c:pt idx="4">
                  <c:v>9.0319461512526615</c:v>
                </c:pt>
                <c:pt idx="5">
                  <c:v>2.4971009346421345</c:v>
                </c:pt>
                <c:pt idx="6">
                  <c:v>-2.1390996192784608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30'!$A$613:$A$619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30'!$F$613:$F$619</c:f>
              <c:numCache>
                <c:formatCode>General</c:formatCode>
                <c:ptCount val="7"/>
                <c:pt idx="0">
                  <c:v>21.081915841095189</c:v>
                </c:pt>
                <c:pt idx="1">
                  <c:v>20.022755141614262</c:v>
                </c:pt>
                <c:pt idx="2">
                  <c:v>7.5208632756738139</c:v>
                </c:pt>
                <c:pt idx="3">
                  <c:v>6.8984611939656633</c:v>
                </c:pt>
                <c:pt idx="4">
                  <c:v>4.3970367249239546</c:v>
                </c:pt>
                <c:pt idx="5">
                  <c:v>6.2525998571801447</c:v>
                </c:pt>
                <c:pt idx="6">
                  <c:v>3.3671213434220419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30'!$A$613:$A$619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30'!$H$613:$H$619</c:f>
              <c:numCache>
                <c:formatCode>General</c:formatCode>
                <c:ptCount val="7"/>
                <c:pt idx="0">
                  <c:v>40.430076134658925</c:v>
                </c:pt>
                <c:pt idx="1">
                  <c:v>-2.4072640873596391</c:v>
                </c:pt>
                <c:pt idx="2">
                  <c:v>-1.134837133862175</c:v>
                </c:pt>
                <c:pt idx="3">
                  <c:v>17.705285284345898</c:v>
                </c:pt>
                <c:pt idx="4">
                  <c:v>-12.12862846568656</c:v>
                </c:pt>
                <c:pt idx="5">
                  <c:v>-14.490468342147011</c:v>
                </c:pt>
                <c:pt idx="6">
                  <c:v>5.1064271703564383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13312"/>
        <c:axId val="411884864"/>
      </c:lineChart>
      <c:catAx>
        <c:axId val="40961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411884864"/>
        <c:crosses val="autoZero"/>
        <c:auto val="1"/>
        <c:lblAlgn val="ctr"/>
        <c:lblOffset val="100"/>
        <c:noMultiLvlLbl val="0"/>
      </c:catAx>
      <c:valAx>
        <c:axId val="41188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961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30'!$M$610:$N$610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30'!$L$612:$L$618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30'!$M$612:$M$618</c:f>
              <c:numCache>
                <c:formatCode>General</c:formatCode>
                <c:ptCount val="7"/>
                <c:pt idx="0">
                  <c:v>399.35038234451309</c:v>
                </c:pt>
                <c:pt idx="1">
                  <c:v>459.34343525972565</c:v>
                </c:pt>
                <c:pt idx="2">
                  <c:v>223.56929488603501</c:v>
                </c:pt>
                <c:pt idx="3">
                  <c:v>147.54724981334161</c:v>
                </c:pt>
                <c:pt idx="4">
                  <c:v>55.816369073551755</c:v>
                </c:pt>
                <c:pt idx="5">
                  <c:v>113.68883205542802</c:v>
                </c:pt>
                <c:pt idx="6">
                  <c:v>35.507029492766378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72992"/>
        <c:axId val="380977728"/>
      </c:lineChart>
      <c:catAx>
        <c:axId val="410772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0977728"/>
        <c:crosses val="autoZero"/>
        <c:auto val="1"/>
        <c:lblAlgn val="ctr"/>
        <c:lblOffset val="100"/>
        <c:noMultiLvlLbl val="0"/>
      </c:catAx>
      <c:valAx>
        <c:axId val="38097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07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30'!$R$564:$S$564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30'!$R$566:$R$572</c:f>
              <c:numCache>
                <c:formatCode>General</c:formatCode>
                <c:ptCount val="7"/>
                <c:pt idx="0">
                  <c:v>0.67693857566863691</c:v>
                </c:pt>
                <c:pt idx="1">
                  <c:v>0.69083292418458275</c:v>
                </c:pt>
                <c:pt idx="2">
                  <c:v>0.72501026595936435</c:v>
                </c:pt>
                <c:pt idx="3">
                  <c:v>0.7191351171838094</c:v>
                </c:pt>
                <c:pt idx="4">
                  <c:v>0.57036171467250341</c:v>
                </c:pt>
                <c:pt idx="5">
                  <c:v>0.62124561062821704</c:v>
                </c:pt>
                <c:pt idx="6">
                  <c:v>0.54897208992043389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30'!$T$564:$U$564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30'!$T$566:$T$572</c:f>
              <c:numCache>
                <c:formatCode>General</c:formatCode>
                <c:ptCount val="7"/>
                <c:pt idx="0">
                  <c:v>0.73440391977588482</c:v>
                </c:pt>
                <c:pt idx="1">
                  <c:v>0.65824494459657379</c:v>
                </c:pt>
                <c:pt idx="2">
                  <c:v>0.52620193421251715</c:v>
                </c:pt>
                <c:pt idx="3">
                  <c:v>0.7404506896548293</c:v>
                </c:pt>
                <c:pt idx="4">
                  <c:v>0.5213860887665317</c:v>
                </c:pt>
                <c:pt idx="5">
                  <c:v>0.51263264180601398</c:v>
                </c:pt>
                <c:pt idx="6">
                  <c:v>0.65733715404525372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30'!$V$564:$W$564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30'!$V$566:$V$572</c:f>
              <c:numCache>
                <c:formatCode>General</c:formatCode>
                <c:ptCount val="7"/>
                <c:pt idx="0">
                  <c:v>0.74915852382170056</c:v>
                </c:pt>
                <c:pt idx="1">
                  <c:v>0.66614182470648542</c:v>
                </c:pt>
                <c:pt idx="2">
                  <c:v>0.43347357588021485</c:v>
                </c:pt>
                <c:pt idx="3">
                  <c:v>0.62637375114169103</c:v>
                </c:pt>
                <c:pt idx="4">
                  <c:v>0.52859626232330037</c:v>
                </c:pt>
                <c:pt idx="5">
                  <c:v>0.4688066594191489</c:v>
                </c:pt>
                <c:pt idx="6">
                  <c:v>0.38854908698173474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30'!$X$564:$Y$564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30'!$X$566:$X$572</c:f>
              <c:numCache>
                <c:formatCode>General</c:formatCode>
                <c:ptCount val="7"/>
                <c:pt idx="0">
                  <c:v>0.83443010277578689</c:v>
                </c:pt>
                <c:pt idx="1">
                  <c:v>0.83278994968378506</c:v>
                </c:pt>
                <c:pt idx="2">
                  <c:v>0.63606722902473845</c:v>
                </c:pt>
                <c:pt idx="3">
                  <c:v>0.56450541777625751</c:v>
                </c:pt>
                <c:pt idx="4">
                  <c:v>0.54901292858765161</c:v>
                </c:pt>
                <c:pt idx="5">
                  <c:v>0.52619710285593724</c:v>
                </c:pt>
                <c:pt idx="6">
                  <c:v>0.37395737816072816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30'!$Z$564:$AA$564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30'!$Z$566:$Z$572</c:f>
              <c:numCache>
                <c:formatCode>General</c:formatCode>
                <c:ptCount val="7"/>
                <c:pt idx="0">
                  <c:v>0.68989515906944043</c:v>
                </c:pt>
                <c:pt idx="1">
                  <c:v>0.84739790564011697</c:v>
                </c:pt>
                <c:pt idx="2">
                  <c:v>0.50210034133734593</c:v>
                </c:pt>
                <c:pt idx="3">
                  <c:v>0.60350535227396673</c:v>
                </c:pt>
                <c:pt idx="4">
                  <c:v>0.49268866164740782</c:v>
                </c:pt>
                <c:pt idx="5">
                  <c:v>0.61298729841513289</c:v>
                </c:pt>
                <c:pt idx="6">
                  <c:v>0.41098095809095558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30'!$AB$564:$AC$564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30'!$AB$566:$AB$572</c:f>
              <c:numCache>
                <c:formatCode>General</c:formatCode>
                <c:ptCount val="7"/>
                <c:pt idx="0">
                  <c:v>0.64366203806325539</c:v>
                </c:pt>
                <c:pt idx="1">
                  <c:v>0.67860389382168618</c:v>
                </c:pt>
                <c:pt idx="2">
                  <c:v>0.32438401141188616</c:v>
                </c:pt>
                <c:pt idx="3">
                  <c:v>0.47066650082562783</c:v>
                </c:pt>
                <c:pt idx="4">
                  <c:v>0.45475183037909378</c:v>
                </c:pt>
                <c:pt idx="5">
                  <c:v>0.43546867917055482</c:v>
                </c:pt>
                <c:pt idx="6">
                  <c:v>0.18332964260777657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30'!$AD$564:$AE$564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30'!$AD$566:$AD$572</c:f>
              <c:numCache>
                <c:formatCode>General</c:formatCode>
                <c:ptCount val="7"/>
                <c:pt idx="0">
                  <c:v>0.60570978373699935</c:v>
                </c:pt>
                <c:pt idx="1">
                  <c:v>0.81767801429873299</c:v>
                </c:pt>
                <c:pt idx="2">
                  <c:v>0.27278338173239669</c:v>
                </c:pt>
                <c:pt idx="3">
                  <c:v>0.42244472578292763</c:v>
                </c:pt>
                <c:pt idx="4">
                  <c:v>0.36741154863299208</c:v>
                </c:pt>
                <c:pt idx="5">
                  <c:v>0.46487962654988135</c:v>
                </c:pt>
                <c:pt idx="6">
                  <c:v>0.21718496925390501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30'!$AF$564:$AG$564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30'!$AF$566:$AF$572</c:f>
              <c:numCache>
                <c:formatCode>General</c:formatCode>
                <c:ptCount val="7"/>
                <c:pt idx="0">
                  <c:v>0.60210468704419551</c:v>
                </c:pt>
                <c:pt idx="1">
                  <c:v>0.7812998212737774</c:v>
                </c:pt>
                <c:pt idx="2">
                  <c:v>0.28957977241560418</c:v>
                </c:pt>
                <c:pt idx="3">
                  <c:v>0.38298378056761923</c:v>
                </c:pt>
                <c:pt idx="4">
                  <c:v>0.35815175845497715</c:v>
                </c:pt>
                <c:pt idx="5">
                  <c:v>0.42786983196953843</c:v>
                </c:pt>
                <c:pt idx="6">
                  <c:v>0.12824025506563169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73504"/>
        <c:axId val="380977152"/>
      </c:lineChart>
      <c:catAx>
        <c:axId val="410773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80977152"/>
        <c:crosses val="autoZero"/>
        <c:auto val="1"/>
        <c:lblAlgn val="ctr"/>
        <c:lblOffset val="100"/>
        <c:noMultiLvlLbl val="0"/>
      </c:catAx>
      <c:valAx>
        <c:axId val="38097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07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OneFootStanding_R_EO - EMG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Rectus L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Analysis'!$R$545:$R$556</c:f>
              <c:numCache>
                <c:formatCode>General</c:formatCode>
                <c:ptCount val="12"/>
                <c:pt idx="0">
                  <c:v>0.9004231429922237</c:v>
                </c:pt>
                <c:pt idx="1">
                  <c:v>0.8788807488244379</c:v>
                </c:pt>
                <c:pt idx="2">
                  <c:v>0.85362045978083145</c:v>
                </c:pt>
                <c:pt idx="3">
                  <c:v>0.8472840621433283</c:v>
                </c:pt>
                <c:pt idx="4">
                  <c:v>0.83825301589519174</c:v>
                </c:pt>
                <c:pt idx="5">
                  <c:v>0.8213437382770481</c:v>
                </c:pt>
                <c:pt idx="6">
                  <c:v>0.83623298094645604</c:v>
                </c:pt>
                <c:pt idx="7">
                  <c:v>0.82588002952676709</c:v>
                </c:pt>
                <c:pt idx="8">
                  <c:v>0.8095185443986761</c:v>
                </c:pt>
                <c:pt idx="9">
                  <c:v>0.80836497432219523</c:v>
                </c:pt>
                <c:pt idx="10">
                  <c:v>0.81971146892608171</c:v>
                </c:pt>
                <c:pt idx="11">
                  <c:v>0.84453055878106764</c:v>
                </c:pt>
              </c:numCache>
            </c:numRef>
          </c:val>
          <c:smooth val="0"/>
        </c:ser>
        <c:ser>
          <c:idx val="1"/>
          <c:order val="1"/>
          <c:tx>
            <c:v>Rectus _R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Analysis'!$T$545:$T$556</c:f>
              <c:numCache>
                <c:formatCode>General</c:formatCode>
                <c:ptCount val="12"/>
                <c:pt idx="0">
                  <c:v>0.90041257536750874</c:v>
                </c:pt>
                <c:pt idx="1">
                  <c:v>0.89259727664864275</c:v>
                </c:pt>
                <c:pt idx="2">
                  <c:v>0.89073515371337741</c:v>
                </c:pt>
                <c:pt idx="3">
                  <c:v>0.88494695586534367</c:v>
                </c:pt>
                <c:pt idx="4">
                  <c:v>0.8583662084649778</c:v>
                </c:pt>
                <c:pt idx="5">
                  <c:v>0.86683923628353898</c:v>
                </c:pt>
                <c:pt idx="6">
                  <c:v>0.87490201080121921</c:v>
                </c:pt>
                <c:pt idx="7">
                  <c:v>0.84783436078765462</c:v>
                </c:pt>
                <c:pt idx="8">
                  <c:v>0.83841009604401007</c:v>
                </c:pt>
                <c:pt idx="9">
                  <c:v>0.84707421408133654</c:v>
                </c:pt>
                <c:pt idx="10">
                  <c:v>0.86158254864362316</c:v>
                </c:pt>
                <c:pt idx="11">
                  <c:v>0.85280352450098351</c:v>
                </c:pt>
              </c:numCache>
            </c:numRef>
          </c:val>
          <c:smooth val="0"/>
        </c:ser>
        <c:ser>
          <c:idx val="2"/>
          <c:order val="2"/>
          <c:tx>
            <c:v>Obliques L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Analysis'!$V$545:$V$556</c:f>
              <c:numCache>
                <c:formatCode>General</c:formatCode>
                <c:ptCount val="12"/>
                <c:pt idx="0">
                  <c:v>0.86737767924063935</c:v>
                </c:pt>
                <c:pt idx="1">
                  <c:v>0.78506529281989934</c:v>
                </c:pt>
                <c:pt idx="2">
                  <c:v>0.79567355013003616</c:v>
                </c:pt>
                <c:pt idx="3">
                  <c:v>0.75572825016031298</c:v>
                </c:pt>
                <c:pt idx="4">
                  <c:v>0.79465067395764355</c:v>
                </c:pt>
                <c:pt idx="5">
                  <c:v>0.74951877164944591</c:v>
                </c:pt>
                <c:pt idx="6">
                  <c:v>0.75673681906902901</c:v>
                </c:pt>
                <c:pt idx="7">
                  <c:v>0.75616161497246792</c:v>
                </c:pt>
                <c:pt idx="8">
                  <c:v>0.71772949821980769</c:v>
                </c:pt>
                <c:pt idx="9">
                  <c:v>0.73294031417319583</c:v>
                </c:pt>
                <c:pt idx="10">
                  <c:v>0.7451163819745682</c:v>
                </c:pt>
                <c:pt idx="11">
                  <c:v>0.75658496082069093</c:v>
                </c:pt>
              </c:numCache>
            </c:numRef>
          </c:val>
          <c:smooth val="0"/>
        </c:ser>
        <c:ser>
          <c:idx val="3"/>
          <c:order val="3"/>
          <c:tx>
            <c:v>Obliques R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Analysis'!$X$545:$X$556</c:f>
              <c:numCache>
                <c:formatCode>General</c:formatCode>
                <c:ptCount val="12"/>
                <c:pt idx="0">
                  <c:v>0.85200328723229324</c:v>
                </c:pt>
                <c:pt idx="1">
                  <c:v>0.78619769314976928</c:v>
                </c:pt>
                <c:pt idx="2">
                  <c:v>0.79807041497450137</c:v>
                </c:pt>
                <c:pt idx="3">
                  <c:v>0.80275324739898934</c:v>
                </c:pt>
                <c:pt idx="4">
                  <c:v>0.82804232060637173</c:v>
                </c:pt>
                <c:pt idx="5">
                  <c:v>0.80063982069617634</c:v>
                </c:pt>
                <c:pt idx="6">
                  <c:v>0.80368100785926544</c:v>
                </c:pt>
                <c:pt idx="7">
                  <c:v>0.80390787179887024</c:v>
                </c:pt>
                <c:pt idx="8">
                  <c:v>0.78274466939415199</c:v>
                </c:pt>
                <c:pt idx="9">
                  <c:v>0.78267105649098312</c:v>
                </c:pt>
                <c:pt idx="10">
                  <c:v>0.79281259549276673</c:v>
                </c:pt>
                <c:pt idx="11">
                  <c:v>0.79551569442053982</c:v>
                </c:pt>
              </c:numCache>
            </c:numRef>
          </c:val>
          <c:smooth val="0"/>
        </c:ser>
        <c:ser>
          <c:idx val="4"/>
          <c:order val="4"/>
          <c:tx>
            <c:v>Ilicostalis L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Analysis'!$Z$545:$Z$556</c:f>
              <c:numCache>
                <c:formatCode>General</c:formatCode>
                <c:ptCount val="12"/>
                <c:pt idx="0">
                  <c:v>0.8800864307741979</c:v>
                </c:pt>
                <c:pt idx="1">
                  <c:v>0.84842886560559816</c:v>
                </c:pt>
                <c:pt idx="2">
                  <c:v>0.76206368504963518</c:v>
                </c:pt>
                <c:pt idx="3">
                  <c:v>0.74197305402401603</c:v>
                </c:pt>
                <c:pt idx="4">
                  <c:v>0.76954353655602414</c:v>
                </c:pt>
                <c:pt idx="5">
                  <c:v>0.73443065265522667</c:v>
                </c:pt>
                <c:pt idx="6">
                  <c:v>0.72476863999167229</c:v>
                </c:pt>
                <c:pt idx="7">
                  <c:v>0.76065567690473157</c:v>
                </c:pt>
                <c:pt idx="8">
                  <c:v>0.73771607847663467</c:v>
                </c:pt>
                <c:pt idx="9">
                  <c:v>0.75590842524896829</c:v>
                </c:pt>
                <c:pt idx="10">
                  <c:v>0.72970696061639451</c:v>
                </c:pt>
                <c:pt idx="11">
                  <c:v>0.7199202996112557</c:v>
                </c:pt>
              </c:numCache>
            </c:numRef>
          </c:val>
          <c:smooth val="0"/>
        </c:ser>
        <c:ser>
          <c:idx val="5"/>
          <c:order val="5"/>
          <c:tx>
            <c:v>Ilicostalis R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Analysis'!$AB$545:$AB$556</c:f>
              <c:numCache>
                <c:formatCode>General</c:formatCode>
                <c:ptCount val="12"/>
                <c:pt idx="0">
                  <c:v>0.91272764340653911</c:v>
                </c:pt>
                <c:pt idx="1">
                  <c:v>0.85291869671326548</c:v>
                </c:pt>
                <c:pt idx="2">
                  <c:v>0.77355880888084516</c:v>
                </c:pt>
                <c:pt idx="3">
                  <c:v>0.73512400648081833</c:v>
                </c:pt>
                <c:pt idx="4">
                  <c:v>0.7664281403848181</c:v>
                </c:pt>
                <c:pt idx="5">
                  <c:v>0.74287854942556397</c:v>
                </c:pt>
                <c:pt idx="6">
                  <c:v>0.74573347508456089</c:v>
                </c:pt>
                <c:pt idx="7">
                  <c:v>0.7380338106142833</c:v>
                </c:pt>
                <c:pt idx="8">
                  <c:v>0.72590558112064074</c:v>
                </c:pt>
                <c:pt idx="9">
                  <c:v>0.72586892209547915</c:v>
                </c:pt>
                <c:pt idx="10">
                  <c:v>0.7200857706226178</c:v>
                </c:pt>
                <c:pt idx="11">
                  <c:v>0.73658511521984815</c:v>
                </c:pt>
              </c:numCache>
            </c:numRef>
          </c:val>
          <c:smooth val="0"/>
        </c:ser>
        <c:ser>
          <c:idx val="6"/>
          <c:order val="6"/>
          <c:tx>
            <c:v>Multifidus L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Analysis'!$AD$545:$AD$556</c:f>
              <c:numCache>
                <c:formatCode>General</c:formatCode>
                <c:ptCount val="12"/>
                <c:pt idx="0">
                  <c:v>0.88914268702743227</c:v>
                </c:pt>
                <c:pt idx="1">
                  <c:v>0.85295035265193686</c:v>
                </c:pt>
                <c:pt idx="2">
                  <c:v>0.81974848468235872</c:v>
                </c:pt>
                <c:pt idx="3">
                  <c:v>0.83044801983062355</c:v>
                </c:pt>
                <c:pt idx="4">
                  <c:v>0.77721976402563742</c:v>
                </c:pt>
                <c:pt idx="5">
                  <c:v>0.78885337331609051</c:v>
                </c:pt>
                <c:pt idx="6">
                  <c:v>0.79406345954408719</c:v>
                </c:pt>
                <c:pt idx="7">
                  <c:v>0.82499401570283293</c:v>
                </c:pt>
                <c:pt idx="8">
                  <c:v>0.78301852464902655</c:v>
                </c:pt>
                <c:pt idx="9">
                  <c:v>0.78444781140572217</c:v>
                </c:pt>
                <c:pt idx="10">
                  <c:v>0.78668127900955775</c:v>
                </c:pt>
                <c:pt idx="11">
                  <c:v>0.80288220373945096</c:v>
                </c:pt>
              </c:numCache>
            </c:numRef>
          </c:val>
          <c:smooth val="0"/>
        </c:ser>
        <c:ser>
          <c:idx val="7"/>
          <c:order val="7"/>
          <c:tx>
            <c:v>Multifidus R</c:v>
          </c:tx>
          <c:cat>
            <c:strRef>
              <c:f>'Statistical Analysis'!$Q$430:$Q$441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Analysis'!$AF$545:$AF$556</c:f>
              <c:numCache>
                <c:formatCode>General</c:formatCode>
                <c:ptCount val="12"/>
                <c:pt idx="0">
                  <c:v>0.88755017514564472</c:v>
                </c:pt>
                <c:pt idx="1">
                  <c:v>0.81053092947128735</c:v>
                </c:pt>
                <c:pt idx="2">
                  <c:v>0.77964076020969519</c:v>
                </c:pt>
                <c:pt idx="3">
                  <c:v>0.76336821949625633</c:v>
                </c:pt>
                <c:pt idx="4">
                  <c:v>0.77709887554663037</c:v>
                </c:pt>
                <c:pt idx="5">
                  <c:v>0.74559044515596928</c:v>
                </c:pt>
                <c:pt idx="6">
                  <c:v>0.74775451453993458</c:v>
                </c:pt>
                <c:pt idx="7">
                  <c:v>0.75004349709073048</c:v>
                </c:pt>
                <c:pt idx="8">
                  <c:v>0.75402743081215939</c:v>
                </c:pt>
                <c:pt idx="9">
                  <c:v>0.74671711258321449</c:v>
                </c:pt>
                <c:pt idx="10">
                  <c:v>0.75064832482410915</c:v>
                </c:pt>
                <c:pt idx="11">
                  <c:v>0.7644443735279951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5184"/>
        <c:axId val="133522560"/>
      </c:lineChart>
      <c:catAx>
        <c:axId val="133725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522560"/>
        <c:crosses val="autoZero"/>
        <c:auto val="1"/>
        <c:lblAlgn val="ctr"/>
        <c:lblOffset val="100"/>
        <c:noMultiLvlLbl val="0"/>
      </c:catAx>
      <c:valAx>
        <c:axId val="13352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72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Reach_L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Analysis'!$A$477:$A$483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Analysis'!$B$477:$B$483</c:f>
              <c:numCache>
                <c:formatCode>General</c:formatCode>
                <c:ptCount val="7"/>
                <c:pt idx="0">
                  <c:v>10.769041409781108</c:v>
                </c:pt>
                <c:pt idx="1">
                  <c:v>17.728147247873324</c:v>
                </c:pt>
                <c:pt idx="2">
                  <c:v>16.066808974355659</c:v>
                </c:pt>
                <c:pt idx="3">
                  <c:v>10.222435879260948</c:v>
                </c:pt>
                <c:pt idx="4">
                  <c:v>5.0350840572339663</c:v>
                </c:pt>
                <c:pt idx="5">
                  <c:v>4.4806885247647035</c:v>
                </c:pt>
                <c:pt idx="6">
                  <c:v>4.8875729036726874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Analysis'!$A$477:$A$483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Analysis'!$D$477:$D$483</c:f>
              <c:numCache>
                <c:formatCode>General</c:formatCode>
                <c:ptCount val="7"/>
                <c:pt idx="0">
                  <c:v>-21.037833764934472</c:v>
                </c:pt>
                <c:pt idx="1">
                  <c:v>-17.742962131943482</c:v>
                </c:pt>
                <c:pt idx="2">
                  <c:v>19.853720386592975</c:v>
                </c:pt>
                <c:pt idx="3">
                  <c:v>11.712260403968573</c:v>
                </c:pt>
                <c:pt idx="4">
                  <c:v>1.1954270848177366</c:v>
                </c:pt>
                <c:pt idx="5">
                  <c:v>7.801780106181833</c:v>
                </c:pt>
                <c:pt idx="6">
                  <c:v>-5.846723207331463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Analysis'!$A$477:$A$483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Analysis'!$F$477:$F$483</c:f>
              <c:numCache>
                <c:formatCode>General</c:formatCode>
                <c:ptCount val="7"/>
                <c:pt idx="0">
                  <c:v>11.0312835697578</c:v>
                </c:pt>
                <c:pt idx="1">
                  <c:v>18.845787379486982</c:v>
                </c:pt>
                <c:pt idx="2">
                  <c:v>18.079292094013887</c:v>
                </c:pt>
                <c:pt idx="3">
                  <c:v>11.847255652898932</c:v>
                </c:pt>
                <c:pt idx="4">
                  <c:v>6.1785964839091907</c:v>
                </c:pt>
                <c:pt idx="5">
                  <c:v>5.0702050673752455</c:v>
                </c:pt>
                <c:pt idx="6">
                  <c:v>5.7724675325861625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Analysis'!$A$477:$A$483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Analysis'!$H$477:$H$483</c:f>
              <c:numCache>
                <c:formatCode>General</c:formatCode>
                <c:ptCount val="7"/>
                <c:pt idx="0">
                  <c:v>21.268302126348804</c:v>
                </c:pt>
                <c:pt idx="1">
                  <c:v>20.386508517150123</c:v>
                </c:pt>
                <c:pt idx="2">
                  <c:v>-20.799923830751219</c:v>
                </c:pt>
                <c:pt idx="3">
                  <c:v>-12.768073543564457</c:v>
                </c:pt>
                <c:pt idx="4">
                  <c:v>0.69118907157352361</c:v>
                </c:pt>
                <c:pt idx="5">
                  <c:v>-7.0982026333760402</c:v>
                </c:pt>
                <c:pt idx="6">
                  <c:v>3.7456484828687291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5696"/>
        <c:axId val="133525440"/>
      </c:lineChart>
      <c:catAx>
        <c:axId val="133725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525440"/>
        <c:crosses val="autoZero"/>
        <c:auto val="1"/>
        <c:lblAlgn val="ctr"/>
        <c:lblOffset val="100"/>
        <c:noMultiLvlLbl val="0"/>
      </c:catAx>
      <c:valAx>
        <c:axId val="13352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72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Reach_</a:t>
            </a:r>
            <a:r>
              <a:rPr lang="en-US" baseline="0"/>
              <a:t>L - Area COP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 COP</c:v>
          </c:tx>
          <c:cat>
            <c:strRef>
              <c:f>'Statistical Analysis'!$L$476:$L$482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Analysis'!$M$476:$M$482</c:f>
              <c:numCache>
                <c:formatCode>General</c:formatCode>
                <c:ptCount val="7"/>
                <c:pt idx="0">
                  <c:v>230.57159797263424</c:v>
                </c:pt>
                <c:pt idx="1">
                  <c:v>546.0239542303915</c:v>
                </c:pt>
                <c:pt idx="2">
                  <c:v>682.58091292661538</c:v>
                </c:pt>
                <c:pt idx="3">
                  <c:v>327.69411911682266</c:v>
                </c:pt>
                <c:pt idx="4">
                  <c:v>126.50285475098846</c:v>
                </c:pt>
                <c:pt idx="5">
                  <c:v>170.69301031201078</c:v>
                </c:pt>
                <c:pt idx="6">
                  <c:v>334.73170145340788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02848"/>
        <c:axId val="133527744"/>
      </c:lineChart>
      <c:catAx>
        <c:axId val="133902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527744"/>
        <c:crosses val="autoZero"/>
        <c:auto val="1"/>
        <c:lblAlgn val="ctr"/>
        <c:lblOffset val="100"/>
        <c:noMultiLvlLbl val="0"/>
      </c:catAx>
      <c:valAx>
        <c:axId val="13352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9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Rectus L</c:v>
          </c:tx>
          <c:cat>
            <c:strRef>
              <c:f>'Statistical Analysis'!$Q$453:$Q$460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Analysis'!$R$453:$R$460</c:f>
              <c:numCache>
                <c:formatCode>General</c:formatCode>
                <c:ptCount val="8"/>
                <c:pt idx="0">
                  <c:v>0.83814476929410309</c:v>
                </c:pt>
                <c:pt idx="1">
                  <c:v>0.88571717566972852</c:v>
                </c:pt>
                <c:pt idx="2">
                  <c:v>0.81012961159057917</c:v>
                </c:pt>
                <c:pt idx="3">
                  <c:v>0.77429706985726499</c:v>
                </c:pt>
                <c:pt idx="4">
                  <c:v>0.74755725079317581</c:v>
                </c:pt>
                <c:pt idx="5">
                  <c:v>0.75389243407498263</c:v>
                </c:pt>
                <c:pt idx="6">
                  <c:v>0.75929102753722222</c:v>
                </c:pt>
                <c:pt idx="7">
                  <c:v>0.77694241575601453</c:v>
                </c:pt>
              </c:numCache>
            </c:numRef>
          </c:val>
          <c:smooth val="0"/>
        </c:ser>
        <c:ser>
          <c:idx val="1"/>
          <c:order val="1"/>
          <c:tx>
            <c:v>Rectus R</c:v>
          </c:tx>
          <c:cat>
            <c:strRef>
              <c:f>'Statistical Analysis'!$Q$453:$Q$460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Analysis'!$T$453:$T$460</c:f>
              <c:numCache>
                <c:formatCode>General</c:formatCode>
                <c:ptCount val="8"/>
                <c:pt idx="0">
                  <c:v>0.71446068677723573</c:v>
                </c:pt>
                <c:pt idx="1">
                  <c:v>0.80798823261593422</c:v>
                </c:pt>
                <c:pt idx="2">
                  <c:v>0.81574605372000042</c:v>
                </c:pt>
                <c:pt idx="3">
                  <c:v>0.72552162180306445</c:v>
                </c:pt>
                <c:pt idx="4">
                  <c:v>0.70460918726789712</c:v>
                </c:pt>
                <c:pt idx="5">
                  <c:v>0.70798485456147087</c:v>
                </c:pt>
                <c:pt idx="6">
                  <c:v>0.6971109575073251</c:v>
                </c:pt>
                <c:pt idx="7">
                  <c:v>0.5986497995789426</c:v>
                </c:pt>
              </c:numCache>
            </c:numRef>
          </c:val>
          <c:smooth val="0"/>
        </c:ser>
        <c:ser>
          <c:idx val="2"/>
          <c:order val="2"/>
          <c:tx>
            <c:v>Obliques L</c:v>
          </c:tx>
          <c:cat>
            <c:strRef>
              <c:f>'Statistical Analysis'!$Q$453:$Q$460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Analysis'!$V$453:$V$460</c:f>
              <c:numCache>
                <c:formatCode>General</c:formatCode>
                <c:ptCount val="8"/>
                <c:pt idx="0">
                  <c:v>0.6960981754585801</c:v>
                </c:pt>
                <c:pt idx="1">
                  <c:v>0.82353633810339566</c:v>
                </c:pt>
                <c:pt idx="2">
                  <c:v>0.65920043458687494</c:v>
                </c:pt>
                <c:pt idx="3">
                  <c:v>0.63153040703280738</c:v>
                </c:pt>
                <c:pt idx="4">
                  <c:v>0.58888264653905309</c:v>
                </c:pt>
                <c:pt idx="5">
                  <c:v>0.58068524140826427</c:v>
                </c:pt>
                <c:pt idx="6">
                  <c:v>0.59220064824961838</c:v>
                </c:pt>
                <c:pt idx="7">
                  <c:v>0.56692530021178889</c:v>
                </c:pt>
              </c:numCache>
            </c:numRef>
          </c:val>
          <c:smooth val="0"/>
        </c:ser>
        <c:ser>
          <c:idx val="3"/>
          <c:order val="3"/>
          <c:tx>
            <c:v>Obliques R</c:v>
          </c:tx>
          <c:cat>
            <c:strRef>
              <c:f>'Statistical Analysis'!$Q$453:$Q$460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Analysis'!$X$453:$X$460</c:f>
              <c:numCache>
                <c:formatCode>General</c:formatCode>
                <c:ptCount val="8"/>
                <c:pt idx="0">
                  <c:v>0.64019276579938622</c:v>
                </c:pt>
                <c:pt idx="1">
                  <c:v>0.81045365224715304</c:v>
                </c:pt>
                <c:pt idx="2">
                  <c:v>0.625492171511425</c:v>
                </c:pt>
                <c:pt idx="3">
                  <c:v>0.52752178969232921</c:v>
                </c:pt>
                <c:pt idx="4">
                  <c:v>0.4767092058332722</c:v>
                </c:pt>
                <c:pt idx="5">
                  <c:v>0.44959975083925297</c:v>
                </c:pt>
                <c:pt idx="6">
                  <c:v>0.44994474361067421</c:v>
                </c:pt>
                <c:pt idx="7">
                  <c:v>0.30663353724255543</c:v>
                </c:pt>
              </c:numCache>
            </c:numRef>
          </c:val>
          <c:smooth val="0"/>
        </c:ser>
        <c:ser>
          <c:idx val="4"/>
          <c:order val="4"/>
          <c:tx>
            <c:v>Ilicostalis L</c:v>
          </c:tx>
          <c:cat>
            <c:strRef>
              <c:f>'Statistical Analysis'!$Q$453:$Q$460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Analysis'!$Z$453:$Z$460</c:f>
              <c:numCache>
                <c:formatCode>General</c:formatCode>
                <c:ptCount val="8"/>
                <c:pt idx="0">
                  <c:v>0.43267785866595104</c:v>
                </c:pt>
                <c:pt idx="1">
                  <c:v>0.69510477416820315</c:v>
                </c:pt>
                <c:pt idx="2">
                  <c:v>0.61608398312204715</c:v>
                </c:pt>
                <c:pt idx="3">
                  <c:v>0.4448181841762589</c:v>
                </c:pt>
                <c:pt idx="4">
                  <c:v>0.27488174812512195</c:v>
                </c:pt>
                <c:pt idx="5">
                  <c:v>0.26321218887789966</c:v>
                </c:pt>
                <c:pt idx="6">
                  <c:v>0.27752545398681744</c:v>
                </c:pt>
                <c:pt idx="7">
                  <c:v>0.1289114581960476</c:v>
                </c:pt>
              </c:numCache>
            </c:numRef>
          </c:val>
          <c:smooth val="0"/>
        </c:ser>
        <c:ser>
          <c:idx val="5"/>
          <c:order val="5"/>
          <c:tx>
            <c:v>Ilicostalis R</c:v>
          </c:tx>
          <c:cat>
            <c:strRef>
              <c:f>'Statistical Analysis'!$Q$453:$Q$460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Analysis'!$AB$453:$AB$460</c:f>
              <c:numCache>
                <c:formatCode>General</c:formatCode>
                <c:ptCount val="8"/>
                <c:pt idx="0">
                  <c:v>0.46335373422807141</c:v>
                </c:pt>
                <c:pt idx="1">
                  <c:v>0.78671615872745737</c:v>
                </c:pt>
                <c:pt idx="2">
                  <c:v>0.67050556545494211</c:v>
                </c:pt>
                <c:pt idx="3">
                  <c:v>0.45280673238684765</c:v>
                </c:pt>
                <c:pt idx="4">
                  <c:v>0.34170220856235506</c:v>
                </c:pt>
                <c:pt idx="5">
                  <c:v>0.27869819715556349</c:v>
                </c:pt>
                <c:pt idx="6">
                  <c:v>0.36766538061956194</c:v>
                </c:pt>
                <c:pt idx="7">
                  <c:v>0.1728197678246669</c:v>
                </c:pt>
              </c:numCache>
            </c:numRef>
          </c:val>
          <c:smooth val="0"/>
        </c:ser>
        <c:ser>
          <c:idx val="6"/>
          <c:order val="6"/>
          <c:tx>
            <c:v>Multifidus L</c:v>
          </c:tx>
          <c:cat>
            <c:strRef>
              <c:f>'Statistical Analysis'!$Q$453:$Q$460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Analysis'!$AD$453:$AD$460</c:f>
              <c:numCache>
                <c:formatCode>General</c:formatCode>
                <c:ptCount val="8"/>
                <c:pt idx="0">
                  <c:v>0.44299697034840591</c:v>
                </c:pt>
                <c:pt idx="1">
                  <c:v>0.7881435798965134</c:v>
                </c:pt>
                <c:pt idx="2">
                  <c:v>0.56389578012218</c:v>
                </c:pt>
                <c:pt idx="3">
                  <c:v>0.41983653137272647</c:v>
                </c:pt>
                <c:pt idx="4">
                  <c:v>0.34304743341078903</c:v>
                </c:pt>
                <c:pt idx="5">
                  <c:v>0.28552375924770995</c:v>
                </c:pt>
                <c:pt idx="6">
                  <c:v>0.32819710228145527</c:v>
                </c:pt>
                <c:pt idx="7">
                  <c:v>0.21785547773335184</c:v>
                </c:pt>
              </c:numCache>
            </c:numRef>
          </c:val>
          <c:smooth val="0"/>
        </c:ser>
        <c:ser>
          <c:idx val="7"/>
          <c:order val="7"/>
          <c:tx>
            <c:v>Multifidus R</c:v>
          </c:tx>
          <c:cat>
            <c:strRef>
              <c:f>'Statistical Analysis'!$Q$453:$Q$460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Analysis'!$AF$453:$AF$460</c:f>
              <c:numCache>
                <c:formatCode>General</c:formatCode>
                <c:ptCount val="8"/>
                <c:pt idx="0">
                  <c:v>0.52302738919840375</c:v>
                </c:pt>
                <c:pt idx="1">
                  <c:v>0.79166262161815593</c:v>
                </c:pt>
                <c:pt idx="2">
                  <c:v>0.67202917237585236</c:v>
                </c:pt>
                <c:pt idx="3">
                  <c:v>0.48657591047380178</c:v>
                </c:pt>
                <c:pt idx="4">
                  <c:v>0.41777868141273233</c:v>
                </c:pt>
                <c:pt idx="5">
                  <c:v>0.33692362039636953</c:v>
                </c:pt>
                <c:pt idx="6">
                  <c:v>0.39803714477856633</c:v>
                </c:pt>
                <c:pt idx="7">
                  <c:v>0.20693383090130654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117568"/>
        <c:axId val="337785920"/>
      </c:lineChart>
      <c:catAx>
        <c:axId val="339117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337785920"/>
        <c:crosses val="autoZero"/>
        <c:auto val="1"/>
        <c:lblAlgn val="ctr"/>
        <c:lblOffset val="100"/>
        <c:noMultiLvlLbl val="0"/>
      </c:catAx>
      <c:valAx>
        <c:axId val="337785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391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Relationship Id="rId27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632</xdr:row>
      <xdr:rowOff>0</xdr:rowOff>
    </xdr:from>
    <xdr:to>
      <xdr:col>7</xdr:col>
      <xdr:colOff>85725</xdr:colOff>
      <xdr:row>648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633</xdr:row>
      <xdr:rowOff>161925</xdr:rowOff>
    </xdr:from>
    <xdr:to>
      <xdr:col>13</xdr:col>
      <xdr:colOff>238125</xdr:colOff>
      <xdr:row>648</xdr:row>
      <xdr:rowOff>47625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633</xdr:row>
      <xdr:rowOff>123825</xdr:rowOff>
    </xdr:from>
    <xdr:to>
      <xdr:col>19</xdr:col>
      <xdr:colOff>400050</xdr:colOff>
      <xdr:row>648</xdr:row>
      <xdr:rowOff>9525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652</xdr:row>
      <xdr:rowOff>38100</xdr:rowOff>
    </xdr:from>
    <xdr:to>
      <xdr:col>7</xdr:col>
      <xdr:colOff>133350</xdr:colOff>
      <xdr:row>667</xdr:row>
      <xdr:rowOff>180975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590550</xdr:colOff>
      <xdr:row>652</xdr:row>
      <xdr:rowOff>38100</xdr:rowOff>
    </xdr:from>
    <xdr:to>
      <xdr:col>19</xdr:col>
      <xdr:colOff>419100</xdr:colOff>
      <xdr:row>667</xdr:row>
      <xdr:rowOff>161925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238125</xdr:colOff>
      <xdr:row>652</xdr:row>
      <xdr:rowOff>19050</xdr:rowOff>
    </xdr:from>
    <xdr:to>
      <xdr:col>13</xdr:col>
      <xdr:colOff>238125</xdr:colOff>
      <xdr:row>667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670</xdr:row>
      <xdr:rowOff>0</xdr:rowOff>
    </xdr:from>
    <xdr:to>
      <xdr:col>7</xdr:col>
      <xdr:colOff>85724</xdr:colOff>
      <xdr:row>685</xdr:row>
      <xdr:rowOff>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657225</xdr:colOff>
      <xdr:row>669</xdr:row>
      <xdr:rowOff>66675</xdr:rowOff>
    </xdr:from>
    <xdr:to>
      <xdr:col>19</xdr:col>
      <xdr:colOff>590550</xdr:colOff>
      <xdr:row>685</xdr:row>
      <xdr:rowOff>85724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228600</xdr:colOff>
      <xdr:row>669</xdr:row>
      <xdr:rowOff>95250</xdr:rowOff>
    </xdr:from>
    <xdr:to>
      <xdr:col>13</xdr:col>
      <xdr:colOff>581025</xdr:colOff>
      <xdr:row>685</xdr:row>
      <xdr:rowOff>38100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688</xdr:row>
      <xdr:rowOff>0</xdr:rowOff>
    </xdr:from>
    <xdr:to>
      <xdr:col>6</xdr:col>
      <xdr:colOff>704850</xdr:colOff>
      <xdr:row>702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685800</xdr:colOff>
      <xdr:row>687</xdr:row>
      <xdr:rowOff>85725</xdr:rowOff>
    </xdr:from>
    <xdr:to>
      <xdr:col>19</xdr:col>
      <xdr:colOff>514350</xdr:colOff>
      <xdr:row>701</xdr:row>
      <xdr:rowOff>161925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419100</xdr:colOff>
      <xdr:row>687</xdr:row>
      <xdr:rowOff>161925</xdr:rowOff>
    </xdr:from>
    <xdr:to>
      <xdr:col>13</xdr:col>
      <xdr:colOff>419100</xdr:colOff>
      <xdr:row>702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703</xdr:row>
      <xdr:rowOff>190499</xdr:rowOff>
    </xdr:from>
    <xdr:to>
      <xdr:col>6</xdr:col>
      <xdr:colOff>666750</xdr:colOff>
      <xdr:row>718</xdr:row>
      <xdr:rowOff>161924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619125</xdr:colOff>
      <xdr:row>703</xdr:row>
      <xdr:rowOff>123825</xdr:rowOff>
    </xdr:from>
    <xdr:to>
      <xdr:col>19</xdr:col>
      <xdr:colOff>704850</xdr:colOff>
      <xdr:row>719</xdr:row>
      <xdr:rowOff>47625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352425</xdr:colOff>
      <xdr:row>704</xdr:row>
      <xdr:rowOff>123825</xdr:rowOff>
    </xdr:from>
    <xdr:to>
      <xdr:col>13</xdr:col>
      <xdr:colOff>352425</xdr:colOff>
      <xdr:row>719</xdr:row>
      <xdr:rowOff>9525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719</xdr:row>
      <xdr:rowOff>190499</xdr:rowOff>
    </xdr:from>
    <xdr:to>
      <xdr:col>6</xdr:col>
      <xdr:colOff>685800</xdr:colOff>
      <xdr:row>734</xdr:row>
      <xdr:rowOff>161924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714375</xdr:colOff>
      <xdr:row>719</xdr:row>
      <xdr:rowOff>161925</xdr:rowOff>
    </xdr:from>
    <xdr:to>
      <xdr:col>19</xdr:col>
      <xdr:colOff>542925</xdr:colOff>
      <xdr:row>734</xdr:row>
      <xdr:rowOff>47625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409575</xdr:colOff>
      <xdr:row>720</xdr:row>
      <xdr:rowOff>47625</xdr:rowOff>
    </xdr:from>
    <xdr:to>
      <xdr:col>13</xdr:col>
      <xdr:colOff>409575</xdr:colOff>
      <xdr:row>734</xdr:row>
      <xdr:rowOff>123825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737</xdr:row>
      <xdr:rowOff>0</xdr:rowOff>
    </xdr:from>
    <xdr:to>
      <xdr:col>6</xdr:col>
      <xdr:colOff>523874</xdr:colOff>
      <xdr:row>751</xdr:row>
      <xdr:rowOff>114300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737</xdr:row>
      <xdr:rowOff>0</xdr:rowOff>
    </xdr:from>
    <xdr:to>
      <xdr:col>19</xdr:col>
      <xdr:colOff>590550</xdr:colOff>
      <xdr:row>751</xdr:row>
      <xdr:rowOff>76200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400050</xdr:colOff>
      <xdr:row>737</xdr:row>
      <xdr:rowOff>28575</xdr:rowOff>
    </xdr:from>
    <xdr:to>
      <xdr:col>13</xdr:col>
      <xdr:colOff>400050</xdr:colOff>
      <xdr:row>751</xdr:row>
      <xdr:rowOff>104775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754</xdr:row>
      <xdr:rowOff>190499</xdr:rowOff>
    </xdr:from>
    <xdr:to>
      <xdr:col>6</xdr:col>
      <xdr:colOff>600074</xdr:colOff>
      <xdr:row>769</xdr:row>
      <xdr:rowOff>180974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755</xdr:row>
      <xdr:rowOff>0</xdr:rowOff>
    </xdr:from>
    <xdr:to>
      <xdr:col>19</xdr:col>
      <xdr:colOff>590550</xdr:colOff>
      <xdr:row>769</xdr:row>
      <xdr:rowOff>76200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754</xdr:row>
      <xdr:rowOff>190499</xdr:rowOff>
    </xdr:from>
    <xdr:to>
      <xdr:col>13</xdr:col>
      <xdr:colOff>400050</xdr:colOff>
      <xdr:row>769</xdr:row>
      <xdr:rowOff>104774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771</xdr:row>
      <xdr:rowOff>190499</xdr:rowOff>
    </xdr:from>
    <xdr:to>
      <xdr:col>6</xdr:col>
      <xdr:colOff>438150</xdr:colOff>
      <xdr:row>786</xdr:row>
      <xdr:rowOff>142874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772</xdr:row>
      <xdr:rowOff>0</xdr:rowOff>
    </xdr:from>
    <xdr:to>
      <xdr:col>19</xdr:col>
      <xdr:colOff>590550</xdr:colOff>
      <xdr:row>786</xdr:row>
      <xdr:rowOff>76200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28575</xdr:colOff>
      <xdr:row>772</xdr:row>
      <xdr:rowOff>19049</xdr:rowOff>
    </xdr:from>
    <xdr:to>
      <xdr:col>13</xdr:col>
      <xdr:colOff>523875</xdr:colOff>
      <xdr:row>786</xdr:row>
      <xdr:rowOff>123824</xdr:rowOff>
    </xdr:to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624</xdr:row>
      <xdr:rowOff>0</xdr:rowOff>
    </xdr:from>
    <xdr:to>
      <xdr:col>5</xdr:col>
      <xdr:colOff>561975</xdr:colOff>
      <xdr:row>638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624</xdr:row>
      <xdr:rowOff>0</xdr:rowOff>
    </xdr:from>
    <xdr:to>
      <xdr:col>11</xdr:col>
      <xdr:colOff>542925</xdr:colOff>
      <xdr:row>638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624</xdr:row>
      <xdr:rowOff>0</xdr:rowOff>
    </xdr:from>
    <xdr:to>
      <xdr:col>17</xdr:col>
      <xdr:colOff>619125</xdr:colOff>
      <xdr:row>638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641</xdr:row>
      <xdr:rowOff>0</xdr:rowOff>
    </xdr:from>
    <xdr:to>
      <xdr:col>5</xdr:col>
      <xdr:colOff>561975</xdr:colOff>
      <xdr:row>655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641</xdr:row>
      <xdr:rowOff>0</xdr:rowOff>
    </xdr:from>
    <xdr:to>
      <xdr:col>11</xdr:col>
      <xdr:colOff>542925</xdr:colOff>
      <xdr:row>655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641</xdr:row>
      <xdr:rowOff>0</xdr:rowOff>
    </xdr:from>
    <xdr:to>
      <xdr:col>17</xdr:col>
      <xdr:colOff>619125</xdr:colOff>
      <xdr:row>655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657</xdr:row>
      <xdr:rowOff>0</xdr:rowOff>
    </xdr:from>
    <xdr:to>
      <xdr:col>5</xdr:col>
      <xdr:colOff>561975</xdr:colOff>
      <xdr:row>671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657</xdr:row>
      <xdr:rowOff>0</xdr:rowOff>
    </xdr:from>
    <xdr:to>
      <xdr:col>11</xdr:col>
      <xdr:colOff>542925</xdr:colOff>
      <xdr:row>671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657</xdr:row>
      <xdr:rowOff>0</xdr:rowOff>
    </xdr:from>
    <xdr:to>
      <xdr:col>17</xdr:col>
      <xdr:colOff>619125</xdr:colOff>
      <xdr:row>671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674</xdr:row>
      <xdr:rowOff>0</xdr:rowOff>
    </xdr:from>
    <xdr:to>
      <xdr:col>5</xdr:col>
      <xdr:colOff>561975</xdr:colOff>
      <xdr:row>688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674</xdr:row>
      <xdr:rowOff>0</xdr:rowOff>
    </xdr:from>
    <xdr:to>
      <xdr:col>11</xdr:col>
      <xdr:colOff>542925</xdr:colOff>
      <xdr:row>688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674</xdr:row>
      <xdr:rowOff>0</xdr:rowOff>
    </xdr:from>
    <xdr:to>
      <xdr:col>17</xdr:col>
      <xdr:colOff>619125</xdr:colOff>
      <xdr:row>688</xdr:row>
      <xdr:rowOff>76200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691</xdr:row>
      <xdr:rowOff>0</xdr:rowOff>
    </xdr:from>
    <xdr:to>
      <xdr:col>5</xdr:col>
      <xdr:colOff>561975</xdr:colOff>
      <xdr:row>705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691</xdr:row>
      <xdr:rowOff>0</xdr:rowOff>
    </xdr:from>
    <xdr:to>
      <xdr:col>11</xdr:col>
      <xdr:colOff>542925</xdr:colOff>
      <xdr:row>705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691</xdr:row>
      <xdr:rowOff>0</xdr:rowOff>
    </xdr:from>
    <xdr:to>
      <xdr:col>17</xdr:col>
      <xdr:colOff>619125</xdr:colOff>
      <xdr:row>705</xdr:row>
      <xdr:rowOff>76200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708</xdr:row>
      <xdr:rowOff>0</xdr:rowOff>
    </xdr:from>
    <xdr:to>
      <xdr:col>5</xdr:col>
      <xdr:colOff>561975</xdr:colOff>
      <xdr:row>722</xdr:row>
      <xdr:rowOff>76200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708</xdr:row>
      <xdr:rowOff>0</xdr:rowOff>
    </xdr:from>
    <xdr:to>
      <xdr:col>11</xdr:col>
      <xdr:colOff>542925</xdr:colOff>
      <xdr:row>722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708</xdr:row>
      <xdr:rowOff>0</xdr:rowOff>
    </xdr:from>
    <xdr:to>
      <xdr:col>17</xdr:col>
      <xdr:colOff>619125</xdr:colOff>
      <xdr:row>722</xdr:row>
      <xdr:rowOff>76200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725</xdr:row>
      <xdr:rowOff>0</xdr:rowOff>
    </xdr:from>
    <xdr:to>
      <xdr:col>5</xdr:col>
      <xdr:colOff>561975</xdr:colOff>
      <xdr:row>739</xdr:row>
      <xdr:rowOff>76200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725</xdr:row>
      <xdr:rowOff>0</xdr:rowOff>
    </xdr:from>
    <xdr:to>
      <xdr:col>11</xdr:col>
      <xdr:colOff>542925</xdr:colOff>
      <xdr:row>739</xdr:row>
      <xdr:rowOff>76200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725</xdr:row>
      <xdr:rowOff>0</xdr:rowOff>
    </xdr:from>
    <xdr:to>
      <xdr:col>17</xdr:col>
      <xdr:colOff>619125</xdr:colOff>
      <xdr:row>739</xdr:row>
      <xdr:rowOff>76200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741</xdr:row>
      <xdr:rowOff>0</xdr:rowOff>
    </xdr:from>
    <xdr:to>
      <xdr:col>5</xdr:col>
      <xdr:colOff>561975</xdr:colOff>
      <xdr:row>755</xdr:row>
      <xdr:rowOff>76200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741</xdr:row>
      <xdr:rowOff>0</xdr:rowOff>
    </xdr:from>
    <xdr:to>
      <xdr:col>11</xdr:col>
      <xdr:colOff>542925</xdr:colOff>
      <xdr:row>755</xdr:row>
      <xdr:rowOff>76200</xdr:rowOff>
    </xdr:to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741</xdr:row>
      <xdr:rowOff>0</xdr:rowOff>
    </xdr:from>
    <xdr:to>
      <xdr:col>17</xdr:col>
      <xdr:colOff>619125</xdr:colOff>
      <xdr:row>755</xdr:row>
      <xdr:rowOff>76200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758</xdr:row>
      <xdr:rowOff>0</xdr:rowOff>
    </xdr:from>
    <xdr:to>
      <xdr:col>5</xdr:col>
      <xdr:colOff>561975</xdr:colOff>
      <xdr:row>772</xdr:row>
      <xdr:rowOff>76200</xdr:rowOff>
    </xdr:to>
    <xdr:graphicFrame macro="">
      <xdr:nvGraphicFramePr>
        <xdr:cNvPr id="51" name="Gráfico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758</xdr:row>
      <xdr:rowOff>0</xdr:rowOff>
    </xdr:from>
    <xdr:to>
      <xdr:col>11</xdr:col>
      <xdr:colOff>542925</xdr:colOff>
      <xdr:row>772</xdr:row>
      <xdr:rowOff>76200</xdr:rowOff>
    </xdr:to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758</xdr:row>
      <xdr:rowOff>0</xdr:rowOff>
    </xdr:from>
    <xdr:to>
      <xdr:col>17</xdr:col>
      <xdr:colOff>619125</xdr:colOff>
      <xdr:row>772</xdr:row>
      <xdr:rowOff>76200</xdr:rowOff>
    </xdr:to>
    <xdr:graphicFrame macro="">
      <xdr:nvGraphicFramePr>
        <xdr:cNvPr id="55" name="Gráfico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E405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162</v>
      </c>
    </row>
    <row r="2" spans="1:18" x14ac:dyDescent="0.25">
      <c r="A2" s="165" t="s">
        <v>2</v>
      </c>
      <c r="B2" s="2">
        <v>23</v>
      </c>
      <c r="C2" s="165" t="s">
        <v>183</v>
      </c>
      <c r="D2" s="2">
        <v>55</v>
      </c>
    </row>
    <row r="3" spans="1:18" x14ac:dyDescent="0.25">
      <c r="A3" s="165" t="s">
        <v>3</v>
      </c>
      <c r="B3" s="2" t="s">
        <v>213</v>
      </c>
      <c r="C3" s="165" t="s">
        <v>184</v>
      </c>
      <c r="D3" s="2" t="s">
        <v>194</v>
      </c>
    </row>
    <row r="4" spans="1:18" x14ac:dyDescent="0.25">
      <c r="A4" s="165" t="s">
        <v>186</v>
      </c>
      <c r="B4" s="2" t="s">
        <v>11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49"/>
      <c r="I7" s="49" t="s">
        <v>12</v>
      </c>
      <c r="J7" s="49" t="s">
        <v>13</v>
      </c>
      <c r="P7" s="49"/>
      <c r="Q7" s="49" t="s">
        <v>12</v>
      </c>
      <c r="R7" s="49" t="s">
        <v>13</v>
      </c>
    </row>
    <row r="8" spans="1:18" x14ac:dyDescent="0.25">
      <c r="A8" s="165" t="s">
        <v>14</v>
      </c>
      <c r="B8">
        <v>4.2336896102235437</v>
      </c>
      <c r="C8">
        <v>4.044051337519921</v>
      </c>
      <c r="H8" s="49" t="s">
        <v>15</v>
      </c>
      <c r="I8">
        <v>7.9774533288427998E-2</v>
      </c>
      <c r="J8">
        <v>0.10663411754086689</v>
      </c>
      <c r="P8" s="49" t="s">
        <v>16</v>
      </c>
      <c r="Q8">
        <v>-4.8536004763918519E-2</v>
      </c>
      <c r="R8">
        <v>-5.067410258709501E-2</v>
      </c>
    </row>
    <row r="9" spans="1:18" x14ac:dyDescent="0.25">
      <c r="A9" s="165" t="s">
        <v>17</v>
      </c>
      <c r="B9">
        <v>17.567340609400041</v>
      </c>
      <c r="C9">
        <v>25.591198826557601</v>
      </c>
      <c r="H9" s="49" t="s">
        <v>18</v>
      </c>
      <c r="I9">
        <v>0.14697666192359279</v>
      </c>
      <c r="J9">
        <v>0.1905365879748373</v>
      </c>
      <c r="P9" s="49" t="s">
        <v>19</v>
      </c>
      <c r="Q9">
        <v>3.9696409650336388</v>
      </c>
      <c r="R9">
        <v>6.2664605328252501</v>
      </c>
    </row>
    <row r="10" spans="1:18" x14ac:dyDescent="0.25">
      <c r="A10" s="165" t="s">
        <v>20</v>
      </c>
      <c r="B10">
        <v>5.2752737063653283</v>
      </c>
      <c r="C10">
        <v>4.5812338563999946</v>
      </c>
      <c r="H10" s="49" t="s">
        <v>21</v>
      </c>
      <c r="I10">
        <v>0.14967345714004479</v>
      </c>
      <c r="J10">
        <v>0.14080101871720069</v>
      </c>
      <c r="P10" s="49" t="s">
        <v>22</v>
      </c>
      <c r="Q10">
        <v>25.12870658297275</v>
      </c>
      <c r="R10">
        <v>37.090054546770801</v>
      </c>
    </row>
    <row r="11" spans="1:18" x14ac:dyDescent="0.25">
      <c r="A11" s="165" t="s">
        <v>23</v>
      </c>
      <c r="B11">
        <v>5.937060912692103</v>
      </c>
      <c r="C11">
        <v>3.4539838022757472</v>
      </c>
      <c r="H11" s="49" t="s">
        <v>24</v>
      </c>
      <c r="I11">
        <v>0.192850774708657</v>
      </c>
      <c r="J11">
        <v>0.10422772306423821</v>
      </c>
    </row>
    <row r="12" spans="1:18" x14ac:dyDescent="0.25">
      <c r="H12" s="49" t="s">
        <v>25</v>
      </c>
      <c r="I12">
        <v>0.11009272006070719</v>
      </c>
      <c r="J12">
        <v>8.4694811038369566E-2</v>
      </c>
    </row>
    <row r="13" spans="1:18" x14ac:dyDescent="0.25">
      <c r="H13" s="49" t="s">
        <v>26</v>
      </c>
      <c r="I13">
        <v>0.21102030167848271</v>
      </c>
      <c r="J13">
        <v>6.3378154692782171E-2</v>
      </c>
      <c r="P13" s="49" t="s">
        <v>27</v>
      </c>
      <c r="Q13">
        <v>320.63623600474881</v>
      </c>
    </row>
    <row r="14" spans="1:18" x14ac:dyDescent="0.25">
      <c r="H14" s="49" t="s">
        <v>28</v>
      </c>
      <c r="I14">
        <v>0.14727737559469589</v>
      </c>
      <c r="J14">
        <v>0.1005402168284121</v>
      </c>
    </row>
    <row r="15" spans="1:18" x14ac:dyDescent="0.25">
      <c r="H15" s="49" t="s">
        <v>29</v>
      </c>
      <c r="I15">
        <v>0.13105404629782419</v>
      </c>
      <c r="J15">
        <v>0.10587159268810011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49"/>
      <c r="I20" s="49" t="s">
        <v>12</v>
      </c>
      <c r="J20" s="49" t="s">
        <v>13</v>
      </c>
      <c r="P20" s="49"/>
      <c r="Q20" s="49" t="s">
        <v>12</v>
      </c>
      <c r="R20" s="49" t="s">
        <v>13</v>
      </c>
    </row>
    <row r="21" spans="1:18" x14ac:dyDescent="0.25">
      <c r="A21" s="165" t="s">
        <v>14</v>
      </c>
      <c r="B21">
        <v>4.2386153247513763</v>
      </c>
      <c r="C21">
        <v>3.3928843129067841</v>
      </c>
      <c r="H21" s="49" t="s">
        <v>15</v>
      </c>
      <c r="I21">
        <v>0.31280787545262678</v>
      </c>
      <c r="J21">
        <v>0.2571214206947825</v>
      </c>
      <c r="P21" s="49" t="s">
        <v>16</v>
      </c>
      <c r="Q21">
        <v>0.26154623848954489</v>
      </c>
      <c r="R21">
        <v>-0.49209744554787649</v>
      </c>
    </row>
    <row r="22" spans="1:18" x14ac:dyDescent="0.25">
      <c r="A22" s="165" t="s">
        <v>17</v>
      </c>
      <c r="B22">
        <v>21.90699860562567</v>
      </c>
      <c r="C22">
        <v>18.46064634176177</v>
      </c>
      <c r="H22" s="49" t="s">
        <v>18</v>
      </c>
      <c r="I22">
        <v>0.35524699931392401</v>
      </c>
      <c r="J22">
        <v>0.3732289061160361</v>
      </c>
      <c r="P22" s="49" t="s">
        <v>19</v>
      </c>
      <c r="Q22">
        <v>2.3958605788908218</v>
      </c>
      <c r="R22">
        <v>4.1548353203245689</v>
      </c>
    </row>
    <row r="23" spans="1:18" x14ac:dyDescent="0.25">
      <c r="A23" s="165" t="s">
        <v>20</v>
      </c>
      <c r="B23">
        <v>4.7536479899687203</v>
      </c>
      <c r="C23">
        <v>6.3408728220232984</v>
      </c>
      <c r="H23" s="49" t="s">
        <v>21</v>
      </c>
      <c r="I23">
        <v>0.55756206398793484</v>
      </c>
      <c r="J23">
        <v>0.64361789026057892</v>
      </c>
      <c r="P23" s="49" t="s">
        <v>22</v>
      </c>
      <c r="Q23">
        <v>15.067936108481501</v>
      </c>
      <c r="R23">
        <v>27.157310330892511</v>
      </c>
    </row>
    <row r="24" spans="1:18" x14ac:dyDescent="0.25">
      <c r="A24" s="165" t="s">
        <v>23</v>
      </c>
      <c r="B24">
        <v>3.1651139257653771</v>
      </c>
      <c r="C24">
        <v>3.2764660730038351</v>
      </c>
      <c r="H24" s="49" t="s">
        <v>24</v>
      </c>
      <c r="I24">
        <v>0.55063930806866235</v>
      </c>
      <c r="J24">
        <v>0.56052284158074361</v>
      </c>
    </row>
    <row r="25" spans="1:18" x14ac:dyDescent="0.25">
      <c r="H25" s="49" t="s">
        <v>25</v>
      </c>
      <c r="I25">
        <v>0.38477034011662298</v>
      </c>
      <c r="J25">
        <v>0.3432876792606358</v>
      </c>
    </row>
    <row r="26" spans="1:18" x14ac:dyDescent="0.25">
      <c r="H26" s="49" t="s">
        <v>26</v>
      </c>
      <c r="I26">
        <v>0.41236370229070402</v>
      </c>
      <c r="J26">
        <v>0.40865557208349468</v>
      </c>
      <c r="P26" s="49" t="s">
        <v>27</v>
      </c>
      <c r="Q26">
        <v>99.012687292780356</v>
      </c>
    </row>
    <row r="27" spans="1:18" x14ac:dyDescent="0.25">
      <c r="H27" s="49" t="s">
        <v>28</v>
      </c>
      <c r="I27">
        <v>0.60243569070300895</v>
      </c>
      <c r="J27">
        <v>0.60630949122215372</v>
      </c>
    </row>
    <row r="28" spans="1:18" x14ac:dyDescent="0.25">
      <c r="H28" s="49" t="s">
        <v>29</v>
      </c>
      <c r="I28">
        <v>0.39542260717250233</v>
      </c>
      <c r="J28">
        <v>0.4976152154577223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49"/>
      <c r="I33" s="49" t="s">
        <v>12</v>
      </c>
      <c r="J33" s="49" t="s">
        <v>13</v>
      </c>
      <c r="P33" s="49"/>
      <c r="Q33" s="49" t="s">
        <v>12</v>
      </c>
      <c r="R33" s="49" t="s">
        <v>13</v>
      </c>
    </row>
    <row r="34" spans="1:18" x14ac:dyDescent="0.25">
      <c r="A34" s="165" t="s">
        <v>14</v>
      </c>
      <c r="B34">
        <v>4.1393406288409231</v>
      </c>
      <c r="C34">
        <v>3.290782904181806</v>
      </c>
      <c r="H34" s="49" t="s">
        <v>15</v>
      </c>
      <c r="I34">
        <v>0.73621593668097984</v>
      </c>
      <c r="J34">
        <v>0.7970265615481481</v>
      </c>
      <c r="P34" s="49" t="s">
        <v>16</v>
      </c>
      <c r="Q34">
        <v>-1.0494421639943849</v>
      </c>
      <c r="R34">
        <v>1.522113209864508</v>
      </c>
    </row>
    <row r="35" spans="1:18" x14ac:dyDescent="0.25">
      <c r="A35" s="165" t="s">
        <v>17</v>
      </c>
      <c r="B35">
        <v>22.311696047217669</v>
      </c>
      <c r="C35">
        <v>44.856309538011189</v>
      </c>
      <c r="H35" s="49" t="s">
        <v>18</v>
      </c>
      <c r="I35">
        <v>0.85904556406612398</v>
      </c>
      <c r="J35">
        <v>0.73238075169454486</v>
      </c>
      <c r="P35" s="49" t="s">
        <v>19</v>
      </c>
      <c r="Q35">
        <v>30.57466139620642</v>
      </c>
      <c r="R35">
        <v>27.544759874405148</v>
      </c>
    </row>
    <row r="36" spans="1:18" x14ac:dyDescent="0.25">
      <c r="A36" s="165" t="s">
        <v>20</v>
      </c>
      <c r="B36">
        <v>18.94150459638017</v>
      </c>
      <c r="C36">
        <v>26.167993817069469</v>
      </c>
      <c r="H36" s="49" t="s">
        <v>21</v>
      </c>
      <c r="I36">
        <v>0.71616733650310893</v>
      </c>
      <c r="J36">
        <v>0.65111699404083978</v>
      </c>
      <c r="P36" s="49" t="s">
        <v>22</v>
      </c>
      <c r="Q36">
        <v>105.9223515623239</v>
      </c>
      <c r="R36">
        <v>100.0409374480912</v>
      </c>
    </row>
    <row r="37" spans="1:18" x14ac:dyDescent="0.25">
      <c r="A37" s="165" t="s">
        <v>23</v>
      </c>
      <c r="B37">
        <v>22.84149195205493</v>
      </c>
      <c r="C37">
        <v>19.9274920395729</v>
      </c>
      <c r="H37" s="49" t="s">
        <v>24</v>
      </c>
      <c r="I37">
        <v>0.9622422240984968</v>
      </c>
      <c r="J37">
        <v>0.92709909342718311</v>
      </c>
    </row>
    <row r="38" spans="1:18" x14ac:dyDescent="0.25">
      <c r="H38" s="49" t="s">
        <v>25</v>
      </c>
      <c r="I38">
        <v>0.70716210477485664</v>
      </c>
      <c r="J38">
        <v>0.69588673811051249</v>
      </c>
    </row>
    <row r="39" spans="1:18" x14ac:dyDescent="0.25">
      <c r="H39" s="49" t="s">
        <v>26</v>
      </c>
      <c r="I39">
        <v>0.76484537045075884</v>
      </c>
      <c r="J39">
        <v>0.74801047480049587</v>
      </c>
      <c r="P39" s="49" t="s">
        <v>27</v>
      </c>
      <c r="Q39">
        <v>1931.9149148817639</v>
      </c>
    </row>
    <row r="40" spans="1:18" x14ac:dyDescent="0.25">
      <c r="H40" s="49" t="s">
        <v>28</v>
      </c>
      <c r="I40">
        <v>0.73989981596898802</v>
      </c>
      <c r="J40">
        <v>0.77598805567132023</v>
      </c>
    </row>
    <row r="41" spans="1:18" x14ac:dyDescent="0.25">
      <c r="H41" s="49" t="s">
        <v>29</v>
      </c>
      <c r="I41">
        <v>0.84700932890042147</v>
      </c>
      <c r="J41">
        <v>0.87758295592030733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49"/>
      <c r="I46" s="49" t="s">
        <v>12</v>
      </c>
      <c r="J46" s="49" t="s">
        <v>13</v>
      </c>
      <c r="P46" s="49"/>
      <c r="Q46" s="49" t="s">
        <v>12</v>
      </c>
      <c r="R46" s="49" t="s">
        <v>13</v>
      </c>
    </row>
    <row r="47" spans="1:18" x14ac:dyDescent="0.25">
      <c r="A47" s="165" t="s">
        <v>14</v>
      </c>
      <c r="B47">
        <v>3.5625995032249178</v>
      </c>
      <c r="C47">
        <v>3.0535161627545149</v>
      </c>
      <c r="H47" s="49" t="s">
        <v>15</v>
      </c>
      <c r="I47">
        <v>8.8464445126656938E-2</v>
      </c>
      <c r="J47">
        <v>9.1799757345334868E-2</v>
      </c>
      <c r="P47" s="49" t="s">
        <v>16</v>
      </c>
      <c r="Q47">
        <v>4.4996204542709846</v>
      </c>
      <c r="R47">
        <v>-6.6375460288444303</v>
      </c>
    </row>
    <row r="48" spans="1:18" x14ac:dyDescent="0.25">
      <c r="A48" s="165" t="s">
        <v>17</v>
      </c>
      <c r="B48">
        <v>14.811542096643301</v>
      </c>
      <c r="C48">
        <v>15.41254915984192</v>
      </c>
      <c r="H48" s="49" t="s">
        <v>18</v>
      </c>
      <c r="I48">
        <v>8.9041209840368368E-2</v>
      </c>
      <c r="J48">
        <v>4.9873139200988507E-2</v>
      </c>
      <c r="P48" s="49" t="s">
        <v>19</v>
      </c>
      <c r="Q48">
        <v>12.594822397869031</v>
      </c>
      <c r="R48">
        <v>31.40665930838685</v>
      </c>
    </row>
    <row r="49" spans="1:18" x14ac:dyDescent="0.25">
      <c r="A49" s="165" t="s">
        <v>20</v>
      </c>
      <c r="B49">
        <v>10.09665267586765</v>
      </c>
      <c r="C49">
        <v>21.093960118402489</v>
      </c>
      <c r="H49" s="49" t="s">
        <v>21</v>
      </c>
      <c r="I49">
        <v>7.8889012782616591E-2</v>
      </c>
      <c r="J49">
        <v>8.9836755488210143E-2</v>
      </c>
      <c r="P49" s="49" t="s">
        <v>22</v>
      </c>
      <c r="Q49">
        <v>44.310983318032442</v>
      </c>
      <c r="R49">
        <v>101.8685962667643</v>
      </c>
    </row>
    <row r="50" spans="1:18" x14ac:dyDescent="0.25">
      <c r="A50" s="165" t="s">
        <v>23</v>
      </c>
      <c r="B50">
        <v>12.13345125064372</v>
      </c>
      <c r="C50">
        <v>21.75450318014957</v>
      </c>
      <c r="H50" s="49" t="s">
        <v>24</v>
      </c>
      <c r="I50">
        <v>0.24946025702491631</v>
      </c>
      <c r="J50">
        <v>0.28520661705017308</v>
      </c>
    </row>
    <row r="51" spans="1:18" x14ac:dyDescent="0.25">
      <c r="H51" s="49" t="s">
        <v>25</v>
      </c>
      <c r="I51">
        <v>0.1090683924003147</v>
      </c>
      <c r="J51">
        <v>5.4197239019292798E-2</v>
      </c>
    </row>
    <row r="52" spans="1:18" x14ac:dyDescent="0.25">
      <c r="H52" s="49" t="s">
        <v>26</v>
      </c>
      <c r="I52">
        <v>0.25166525320885458</v>
      </c>
      <c r="J52">
        <v>0.1726116775844686</v>
      </c>
      <c r="P52" s="49" t="s">
        <v>27</v>
      </c>
      <c r="Q52">
        <v>772.14016440901037</v>
      </c>
    </row>
    <row r="53" spans="1:18" x14ac:dyDescent="0.25">
      <c r="H53" s="49" t="s">
        <v>28</v>
      </c>
      <c r="I53">
        <v>0.14096208994212911</v>
      </c>
      <c r="J53">
        <v>0.12174955714681571</v>
      </c>
    </row>
    <row r="54" spans="1:18" x14ac:dyDescent="0.25">
      <c r="H54" s="49" t="s">
        <v>29</v>
      </c>
      <c r="I54">
        <v>0.28129938537436672</v>
      </c>
      <c r="J54">
        <v>0.16145811538423749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49"/>
      <c r="I59" s="49" t="s">
        <v>12</v>
      </c>
      <c r="J59" s="49" t="s">
        <v>13</v>
      </c>
      <c r="P59" s="49"/>
      <c r="Q59" s="49" t="s">
        <v>12</v>
      </c>
      <c r="R59" s="49" t="s">
        <v>13</v>
      </c>
    </row>
    <row r="60" spans="1:18" x14ac:dyDescent="0.25">
      <c r="A60" s="165" t="s">
        <v>14</v>
      </c>
      <c r="B60">
        <v>4.5728810581406698</v>
      </c>
      <c r="C60">
        <v>3.956121952651706</v>
      </c>
      <c r="H60" s="49" t="s">
        <v>15</v>
      </c>
      <c r="I60">
        <v>0.11802443155666451</v>
      </c>
      <c r="J60">
        <v>5.9955276207351318E-2</v>
      </c>
      <c r="P60" s="49" t="s">
        <v>16</v>
      </c>
      <c r="Q60">
        <v>-5.0604058252619433E-2</v>
      </c>
      <c r="R60">
        <v>0.25838726458542499</v>
      </c>
    </row>
    <row r="61" spans="1:18" x14ac:dyDescent="0.25">
      <c r="A61" s="165" t="s">
        <v>17</v>
      </c>
      <c r="B61">
        <v>21.466263279596031</v>
      </c>
      <c r="C61">
        <v>28.24295168180981</v>
      </c>
      <c r="H61" s="49" t="s">
        <v>18</v>
      </c>
      <c r="I61">
        <v>7.7442464471843594E-2</v>
      </c>
      <c r="J61">
        <v>8.0869415595158464E-2</v>
      </c>
      <c r="P61" s="49" t="s">
        <v>19</v>
      </c>
      <c r="Q61">
        <v>6.1900260884708542</v>
      </c>
      <c r="R61">
        <v>9.4007549277084266</v>
      </c>
    </row>
    <row r="62" spans="1:18" x14ac:dyDescent="0.25">
      <c r="A62" s="165" t="s">
        <v>20</v>
      </c>
      <c r="B62">
        <v>4.416538975035162</v>
      </c>
      <c r="C62">
        <v>5.488618532934364</v>
      </c>
      <c r="H62" s="49" t="s">
        <v>21</v>
      </c>
      <c r="I62">
        <v>9.627222847099029E-2</v>
      </c>
      <c r="J62">
        <v>8.2700301175798144E-2</v>
      </c>
      <c r="P62" s="49" t="s">
        <v>22</v>
      </c>
      <c r="Q62">
        <v>35.281994529670079</v>
      </c>
      <c r="R62">
        <v>51.114565634605214</v>
      </c>
    </row>
    <row r="63" spans="1:18" x14ac:dyDescent="0.25">
      <c r="A63" s="165" t="s">
        <v>23</v>
      </c>
      <c r="B63">
        <v>9.0251514965073376</v>
      </c>
      <c r="C63">
        <v>8.7572419865978421</v>
      </c>
      <c r="H63" s="49" t="s">
        <v>24</v>
      </c>
      <c r="I63">
        <v>0.1415369680569892</v>
      </c>
      <c r="J63">
        <v>8.635715793573441E-2</v>
      </c>
    </row>
    <row r="64" spans="1:18" x14ac:dyDescent="0.25">
      <c r="H64" s="49" t="s">
        <v>25</v>
      </c>
      <c r="I64">
        <v>6.7391316051632483E-2</v>
      </c>
      <c r="J64">
        <v>9.1918810900959991E-2</v>
      </c>
    </row>
    <row r="65" spans="1:18" x14ac:dyDescent="0.25">
      <c r="H65" s="49" t="s">
        <v>26</v>
      </c>
      <c r="I65">
        <v>9.0802468643370396E-2</v>
      </c>
      <c r="J65">
        <v>0.1189441350258693</v>
      </c>
      <c r="P65" s="49" t="s">
        <v>27</v>
      </c>
      <c r="Q65">
        <v>785.68168691677749</v>
      </c>
    </row>
    <row r="66" spans="1:18" x14ac:dyDescent="0.25">
      <c r="H66" s="49" t="s">
        <v>28</v>
      </c>
      <c r="I66">
        <v>0.1025096645386791</v>
      </c>
      <c r="J66">
        <v>0.1017062020469964</v>
      </c>
    </row>
    <row r="67" spans="1:18" x14ac:dyDescent="0.25">
      <c r="H67" s="49" t="s">
        <v>29</v>
      </c>
      <c r="I67">
        <v>9.9291206978669833E-2</v>
      </c>
      <c r="J67">
        <v>9.6142698640930252E-2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49"/>
      <c r="I72" s="49" t="s">
        <v>12</v>
      </c>
      <c r="J72" s="49" t="s">
        <v>13</v>
      </c>
      <c r="P72" s="49"/>
      <c r="Q72" s="49" t="s">
        <v>12</v>
      </c>
      <c r="R72" s="49" t="s">
        <v>13</v>
      </c>
    </row>
    <row r="73" spans="1:18" x14ac:dyDescent="0.25">
      <c r="A73" s="165" t="s">
        <v>14</v>
      </c>
      <c r="B73">
        <v>3.7635000445296698</v>
      </c>
      <c r="C73">
        <v>3.195749662999416</v>
      </c>
      <c r="H73" s="49" t="s">
        <v>15</v>
      </c>
      <c r="I73">
        <v>0.1060769234414228</v>
      </c>
      <c r="J73">
        <v>0.1550979285169472</v>
      </c>
      <c r="P73" s="49" t="s">
        <v>16</v>
      </c>
      <c r="Q73">
        <v>0.28364892555236998</v>
      </c>
      <c r="R73">
        <v>-0.1994836094692537</v>
      </c>
    </row>
    <row r="74" spans="1:18" x14ac:dyDescent="0.25">
      <c r="A74" s="165" t="s">
        <v>17</v>
      </c>
      <c r="B74">
        <v>15.961767840622141</v>
      </c>
      <c r="C74">
        <v>16.942368725982551</v>
      </c>
      <c r="H74" s="49" t="s">
        <v>18</v>
      </c>
      <c r="I74">
        <v>8.0547969372061726E-2</v>
      </c>
      <c r="J74">
        <v>0.12909722174444249</v>
      </c>
      <c r="P74" s="49" t="s">
        <v>19</v>
      </c>
      <c r="Q74">
        <v>2.3413769943629359</v>
      </c>
      <c r="R74">
        <v>4.1111628123446344</v>
      </c>
    </row>
    <row r="75" spans="1:18" x14ac:dyDescent="0.25">
      <c r="A75" s="165" t="s">
        <v>20</v>
      </c>
      <c r="B75">
        <v>4.4750108210067916</v>
      </c>
      <c r="C75">
        <v>7.452266322729562</v>
      </c>
      <c r="H75" s="49" t="s">
        <v>21</v>
      </c>
      <c r="I75">
        <v>9.8992258563458252E-2</v>
      </c>
      <c r="J75">
        <v>0.1075436418349518</v>
      </c>
      <c r="P75" s="49" t="s">
        <v>22</v>
      </c>
      <c r="Q75">
        <v>14.790676016526421</v>
      </c>
      <c r="R75">
        <v>22.176482483659129</v>
      </c>
    </row>
    <row r="76" spans="1:18" x14ac:dyDescent="0.25">
      <c r="A76" s="165" t="s">
        <v>23</v>
      </c>
      <c r="B76">
        <v>4.3141089234579368</v>
      </c>
      <c r="C76">
        <v>4.4224989611302599</v>
      </c>
      <c r="H76" s="49" t="s">
        <v>24</v>
      </c>
      <c r="I76">
        <v>7.3002042667386552E-2</v>
      </c>
      <c r="J76">
        <v>0.1155935399044911</v>
      </c>
    </row>
    <row r="77" spans="1:18" x14ac:dyDescent="0.25">
      <c r="H77" s="49" t="s">
        <v>25</v>
      </c>
      <c r="I77">
        <v>9.5233569842687021E-2</v>
      </c>
      <c r="J77">
        <v>0.1240109871074872</v>
      </c>
    </row>
    <row r="78" spans="1:18" x14ac:dyDescent="0.25">
      <c r="H78" s="49" t="s">
        <v>26</v>
      </c>
      <c r="I78">
        <v>0.1094082997276551</v>
      </c>
      <c r="J78">
        <v>9.0578844749811344E-2</v>
      </c>
      <c r="P78" s="49" t="s">
        <v>27</v>
      </c>
      <c r="Q78">
        <v>114.4410025171903</v>
      </c>
    </row>
    <row r="79" spans="1:18" x14ac:dyDescent="0.25">
      <c r="H79" s="49" t="s">
        <v>28</v>
      </c>
      <c r="I79">
        <v>0.13088128917065051</v>
      </c>
      <c r="J79">
        <v>0.11491537537290961</v>
      </c>
    </row>
    <row r="80" spans="1:18" x14ac:dyDescent="0.25">
      <c r="H80" s="49" t="s">
        <v>29</v>
      </c>
      <c r="I80">
        <v>0.1055216389751067</v>
      </c>
      <c r="J80">
        <v>0.13345991164525989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49"/>
      <c r="I85" s="49" t="s">
        <v>12</v>
      </c>
      <c r="J85" s="49" t="s">
        <v>13</v>
      </c>
      <c r="P85" s="49"/>
      <c r="Q85" s="49" t="s">
        <v>12</v>
      </c>
      <c r="R85" s="49" t="s">
        <v>13</v>
      </c>
    </row>
    <row r="86" spans="1:18" x14ac:dyDescent="0.25">
      <c r="A86" s="165" t="s">
        <v>14</v>
      </c>
      <c r="B86">
        <v>5.8213309685477643</v>
      </c>
      <c r="C86">
        <v>5.5214099379130754</v>
      </c>
      <c r="H86" s="49" t="s">
        <v>15</v>
      </c>
      <c r="I86">
        <v>0.36985429195413833</v>
      </c>
      <c r="J86">
        <v>0.32636786124501499</v>
      </c>
      <c r="P86" s="49" t="s">
        <v>16</v>
      </c>
      <c r="Q86">
        <v>9.2184590977298086E-2</v>
      </c>
      <c r="R86">
        <v>0.1139744815267995</v>
      </c>
    </row>
    <row r="87" spans="1:18" x14ac:dyDescent="0.25">
      <c r="A87" s="165" t="s">
        <v>17</v>
      </c>
      <c r="B87">
        <v>44.82237396548426</v>
      </c>
      <c r="C87">
        <v>60.435801966585572</v>
      </c>
      <c r="H87" s="49" t="s">
        <v>18</v>
      </c>
      <c r="I87">
        <v>0.25344842457314959</v>
      </c>
      <c r="J87">
        <v>0.33691489617290871</v>
      </c>
      <c r="P87" s="49" t="s">
        <v>19</v>
      </c>
      <c r="Q87">
        <v>8.7391802947692039</v>
      </c>
      <c r="R87">
        <v>10.38136751577594</v>
      </c>
    </row>
    <row r="88" spans="1:18" x14ac:dyDescent="0.25">
      <c r="A88" s="165" t="s">
        <v>20</v>
      </c>
      <c r="B88">
        <v>16.60514948099852</v>
      </c>
      <c r="C88">
        <v>18.83291939089596</v>
      </c>
      <c r="H88" s="49" t="s">
        <v>21</v>
      </c>
      <c r="I88">
        <v>0.32127840040252981</v>
      </c>
      <c r="J88">
        <v>0.50300423404427497</v>
      </c>
      <c r="P88" s="49" t="s">
        <v>22</v>
      </c>
      <c r="Q88">
        <v>46.190981527937652</v>
      </c>
      <c r="R88">
        <v>56.1856071773854</v>
      </c>
    </row>
    <row r="89" spans="1:18" x14ac:dyDescent="0.25">
      <c r="A89" s="165" t="s">
        <v>23</v>
      </c>
      <c r="B89">
        <v>16.167624721680099</v>
      </c>
      <c r="C89">
        <v>26.327937688532842</v>
      </c>
      <c r="H89" s="49" t="s">
        <v>24</v>
      </c>
      <c r="I89">
        <v>0.23998406732414579</v>
      </c>
      <c r="J89">
        <v>0.62645961528314043</v>
      </c>
    </row>
    <row r="90" spans="1:18" x14ac:dyDescent="0.25">
      <c r="H90" s="49" t="s">
        <v>25</v>
      </c>
      <c r="I90">
        <v>0.24549979477213699</v>
      </c>
      <c r="J90">
        <v>0.45633952777881831</v>
      </c>
    </row>
    <row r="91" spans="1:18" x14ac:dyDescent="0.25">
      <c r="H91" s="49" t="s">
        <v>26</v>
      </c>
      <c r="I91">
        <v>0.28601897645812729</v>
      </c>
      <c r="J91">
        <v>0.34385748910313618</v>
      </c>
      <c r="P91" s="49" t="s">
        <v>27</v>
      </c>
      <c r="Q91">
        <v>866.2941443315508</v>
      </c>
    </row>
    <row r="92" spans="1:18" x14ac:dyDescent="0.25">
      <c r="H92" s="49" t="s">
        <v>28</v>
      </c>
      <c r="I92">
        <v>0.60728001291129441</v>
      </c>
      <c r="J92">
        <v>0.66637830072632387</v>
      </c>
    </row>
    <row r="93" spans="1:18" x14ac:dyDescent="0.25">
      <c r="H93" s="49" t="s">
        <v>29</v>
      </c>
      <c r="I93">
        <v>0.23721322025536609</v>
      </c>
      <c r="J93">
        <v>0.61745882957290243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49"/>
      <c r="I98" s="49" t="s">
        <v>12</v>
      </c>
      <c r="J98" s="49" t="s">
        <v>13</v>
      </c>
      <c r="P98" s="49"/>
      <c r="Q98" s="49" t="s">
        <v>12</v>
      </c>
      <c r="R98" s="49" t="s">
        <v>13</v>
      </c>
    </row>
    <row r="99" spans="1:18" x14ac:dyDescent="0.25">
      <c r="A99" s="165" t="s">
        <v>14</v>
      </c>
      <c r="B99">
        <v>4.2186655249218976</v>
      </c>
      <c r="C99">
        <v>3.105747253486995</v>
      </c>
      <c r="H99" s="49" t="s">
        <v>15</v>
      </c>
      <c r="I99">
        <v>7.4994353139570272E-2</v>
      </c>
      <c r="J99">
        <v>0.1479800060586863</v>
      </c>
      <c r="P99" s="49" t="s">
        <v>16</v>
      </c>
      <c r="Q99">
        <v>9.8681782650420033E-2</v>
      </c>
      <c r="R99">
        <v>-4.41085257610669E-2</v>
      </c>
    </row>
    <row r="100" spans="1:18" x14ac:dyDescent="0.25">
      <c r="A100" s="165" t="s">
        <v>17</v>
      </c>
      <c r="B100">
        <v>18.77530449850742</v>
      </c>
      <c r="C100">
        <v>20.375001925300388</v>
      </c>
      <c r="H100" s="49" t="s">
        <v>18</v>
      </c>
      <c r="I100">
        <v>0.1188166071058951</v>
      </c>
      <c r="J100">
        <v>0.108391892936354</v>
      </c>
      <c r="P100" s="49" t="s">
        <v>19</v>
      </c>
      <c r="Q100">
        <v>4.1188837138062144</v>
      </c>
      <c r="R100">
        <v>6.907291345684575</v>
      </c>
    </row>
    <row r="101" spans="1:18" x14ac:dyDescent="0.25">
      <c r="A101" s="165" t="s">
        <v>20</v>
      </c>
      <c r="B101">
        <v>6.0095444440159724</v>
      </c>
      <c r="C101">
        <v>11.29773120393641</v>
      </c>
      <c r="H101" s="49" t="s">
        <v>21</v>
      </c>
      <c r="I101">
        <v>9.5354282119805511E-2</v>
      </c>
      <c r="J101">
        <v>0.1461338168971627</v>
      </c>
      <c r="P101" s="49" t="s">
        <v>22</v>
      </c>
      <c r="Q101">
        <v>22.717594129561618</v>
      </c>
      <c r="R101">
        <v>33.77221131616308</v>
      </c>
    </row>
    <row r="102" spans="1:18" x14ac:dyDescent="0.25">
      <c r="A102" s="165" t="s">
        <v>23</v>
      </c>
      <c r="B102">
        <v>4.4317997739661639</v>
      </c>
      <c r="C102">
        <v>17.457679041581301</v>
      </c>
      <c r="H102" s="49" t="s">
        <v>24</v>
      </c>
      <c r="I102">
        <v>0.15883630140165739</v>
      </c>
      <c r="J102">
        <v>0.12825873866370921</v>
      </c>
    </row>
    <row r="103" spans="1:18" x14ac:dyDescent="0.25">
      <c r="H103" s="49" t="s">
        <v>25</v>
      </c>
      <c r="I103">
        <v>6.070232279035017E-2</v>
      </c>
      <c r="J103">
        <v>9.1919214969138213E-2</v>
      </c>
    </row>
    <row r="104" spans="1:18" x14ac:dyDescent="0.25">
      <c r="H104" s="49" t="s">
        <v>26</v>
      </c>
      <c r="I104">
        <v>0.1334465401850877</v>
      </c>
      <c r="J104">
        <v>0.17008035583752051</v>
      </c>
      <c r="P104" s="49" t="s">
        <v>27</v>
      </c>
      <c r="Q104">
        <v>449.09393854574017</v>
      </c>
    </row>
    <row r="105" spans="1:18" x14ac:dyDescent="0.25">
      <c r="H105" s="49" t="s">
        <v>28</v>
      </c>
      <c r="I105">
        <v>0.18313581013315289</v>
      </c>
      <c r="J105">
        <v>0.18082911660858841</v>
      </c>
    </row>
    <row r="106" spans="1:18" x14ac:dyDescent="0.25">
      <c r="H106" s="49" t="s">
        <v>29</v>
      </c>
      <c r="I106">
        <v>9.9243881292243319E-2</v>
      </c>
      <c r="J106">
        <v>0.1006480924010166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49"/>
      <c r="I111" s="49" t="s">
        <v>12</v>
      </c>
      <c r="J111" s="49" t="s">
        <v>13</v>
      </c>
      <c r="P111" s="49"/>
      <c r="Q111" s="49" t="s">
        <v>12</v>
      </c>
      <c r="R111" s="49" t="s">
        <v>13</v>
      </c>
    </row>
    <row r="112" spans="1:18" x14ac:dyDescent="0.25">
      <c r="A112" s="165" t="s">
        <v>14</v>
      </c>
      <c r="B112">
        <v>3.5451117464661328</v>
      </c>
      <c r="C112">
        <v>3.749034828963532</v>
      </c>
      <c r="H112" s="49" t="s">
        <v>15</v>
      </c>
      <c r="I112">
        <v>0.1784768281297201</v>
      </c>
      <c r="J112">
        <v>0.14871702765808301</v>
      </c>
      <c r="P112" s="49" t="s">
        <v>16</v>
      </c>
      <c r="Q112">
        <v>0.29625706244359368</v>
      </c>
      <c r="R112">
        <v>-1.151785393234537</v>
      </c>
    </row>
    <row r="113" spans="1:18" x14ac:dyDescent="0.25">
      <c r="A113" s="165" t="s">
        <v>17</v>
      </c>
      <c r="B113">
        <v>41.970785685799541</v>
      </c>
      <c r="C113">
        <v>22.95643999012032</v>
      </c>
      <c r="H113" s="49" t="s">
        <v>18</v>
      </c>
      <c r="I113">
        <v>0.16870235966485669</v>
      </c>
      <c r="J113">
        <v>9.0001131628333786E-2</v>
      </c>
      <c r="P113" s="49" t="s">
        <v>19</v>
      </c>
      <c r="Q113">
        <v>7.128004706713722</v>
      </c>
      <c r="R113">
        <v>24.452673387656191</v>
      </c>
    </row>
    <row r="114" spans="1:18" x14ac:dyDescent="0.25">
      <c r="A114" s="165" t="s">
        <v>20</v>
      </c>
      <c r="B114">
        <v>16.034913887115959</v>
      </c>
      <c r="C114">
        <v>26.974714391667881</v>
      </c>
      <c r="H114" s="49" t="s">
        <v>21</v>
      </c>
      <c r="I114">
        <v>0.1596031602836748</v>
      </c>
      <c r="J114">
        <v>0.1426541232530362</v>
      </c>
      <c r="P114" s="49" t="s">
        <v>22</v>
      </c>
      <c r="Q114">
        <v>30.658789963652989</v>
      </c>
      <c r="R114">
        <v>94.129345209413316</v>
      </c>
    </row>
    <row r="115" spans="1:18" x14ac:dyDescent="0.25">
      <c r="A115" s="165" t="s">
        <v>23</v>
      </c>
      <c r="B115">
        <v>17.223345561790001</v>
      </c>
      <c r="C115">
        <v>29.820073606885231</v>
      </c>
      <c r="H115" s="49" t="s">
        <v>24</v>
      </c>
      <c r="I115">
        <v>0.28699709822681918</v>
      </c>
      <c r="J115">
        <v>0.17320509351245211</v>
      </c>
    </row>
    <row r="116" spans="1:18" x14ac:dyDescent="0.25">
      <c r="H116" s="49" t="s">
        <v>25</v>
      </c>
      <c r="I116">
        <v>7.4724533987846758E-2</v>
      </c>
      <c r="J116">
        <v>0.1198712310989674</v>
      </c>
    </row>
    <row r="117" spans="1:18" x14ac:dyDescent="0.25">
      <c r="H117" s="49" t="s">
        <v>26</v>
      </c>
      <c r="I117">
        <v>0.1323871178941862</v>
      </c>
      <c r="J117">
        <v>0.13594898758032931</v>
      </c>
      <c r="P117" s="49" t="s">
        <v>27</v>
      </c>
      <c r="Q117">
        <v>1292.8296012195019</v>
      </c>
    </row>
    <row r="118" spans="1:18" x14ac:dyDescent="0.25">
      <c r="H118" s="49" t="s">
        <v>28</v>
      </c>
      <c r="I118">
        <v>0.25660148177225989</v>
      </c>
      <c r="J118">
        <v>0.1228722722174736</v>
      </c>
    </row>
    <row r="119" spans="1:18" x14ac:dyDescent="0.25">
      <c r="H119" s="49" t="s">
        <v>29</v>
      </c>
      <c r="I119">
        <v>0.13246794051104729</v>
      </c>
      <c r="J119">
        <v>0.14850643231794841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3.7726139654500579</v>
      </c>
      <c r="C146">
        <v>3.415060218012008</v>
      </c>
    </row>
    <row r="147" spans="1:25" x14ac:dyDescent="0.25">
      <c r="A147" s="165" t="s">
        <v>17</v>
      </c>
      <c r="B147">
        <v>12.862337927454231</v>
      </c>
      <c r="C147">
        <v>14.03237970631465</v>
      </c>
    </row>
    <row r="148" spans="1:25" x14ac:dyDescent="0.25">
      <c r="A148" s="165" t="s">
        <v>20</v>
      </c>
      <c r="B148">
        <v>4.7258221515139081</v>
      </c>
      <c r="C148">
        <v>4.4874361258494133</v>
      </c>
    </row>
    <row r="149" spans="1:25" x14ac:dyDescent="0.25">
      <c r="A149" s="165" t="s">
        <v>23</v>
      </c>
      <c r="B149">
        <v>2.8650007566242759</v>
      </c>
      <c r="C149">
        <v>2.682365172472263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50"/>
      <c r="B159" s="50" t="s">
        <v>12</v>
      </c>
      <c r="C159" s="50" t="s">
        <v>68</v>
      </c>
      <c r="D159" s="50" t="s">
        <v>69</v>
      </c>
      <c r="H159" s="50"/>
      <c r="I159" s="50" t="s">
        <v>13</v>
      </c>
      <c r="J159" s="50" t="s">
        <v>70</v>
      </c>
      <c r="K159" s="50" t="s">
        <v>71</v>
      </c>
      <c r="O159" s="50"/>
      <c r="P159" s="50" t="s">
        <v>12</v>
      </c>
      <c r="Q159" s="50" t="s">
        <v>13</v>
      </c>
      <c r="W159" s="50"/>
      <c r="X159" s="50" t="s">
        <v>12</v>
      </c>
      <c r="Y159" s="50" t="s">
        <v>13</v>
      </c>
    </row>
    <row r="160" spans="1:25" x14ac:dyDescent="0.25">
      <c r="A160" s="50" t="s">
        <v>14</v>
      </c>
      <c r="B160">
        <v>-6.0925042261900181E-2</v>
      </c>
      <c r="C160">
        <v>9.8711605050889828E-2</v>
      </c>
      <c r="D160">
        <v>0.10039579336121759</v>
      </c>
      <c r="H160" s="50" t="s">
        <v>72</v>
      </c>
      <c r="I160">
        <v>0.23737199788006921</v>
      </c>
      <c r="J160">
        <v>-0.10845949927131029</v>
      </c>
      <c r="K160">
        <v>-0.1042303372792935</v>
      </c>
      <c r="O160" s="50" t="s">
        <v>73</v>
      </c>
      <c r="P160">
        <v>-2.2102167988329119E-2</v>
      </c>
      <c r="Q160">
        <v>-0.1292563467386269</v>
      </c>
      <c r="W160" s="50" t="s">
        <v>15</v>
      </c>
      <c r="X160">
        <v>-1.4926798620307701E-2</v>
      </c>
      <c r="Y160">
        <v>-4.3418008100812353E-2</v>
      </c>
    </row>
    <row r="161" spans="1:25" x14ac:dyDescent="0.25">
      <c r="A161" s="50" t="s">
        <v>17</v>
      </c>
      <c r="B161">
        <v>2.0419932423581779E-2</v>
      </c>
      <c r="C161">
        <v>-6.5243849257192038E-2</v>
      </c>
      <c r="D161">
        <v>-6.6907303163565038E-2</v>
      </c>
      <c r="H161" s="50" t="s">
        <v>74</v>
      </c>
      <c r="I161">
        <v>-9.5119264549328827E-2</v>
      </c>
      <c r="J161">
        <v>3.5253937059481058E-2</v>
      </c>
      <c r="K161">
        <v>1.187760937753678E-2</v>
      </c>
      <c r="O161" s="50" t="s">
        <v>75</v>
      </c>
      <c r="P161">
        <v>7.7643105636335627E-2</v>
      </c>
      <c r="Q161">
        <v>0.14248481755434969</v>
      </c>
      <c r="W161" s="50" t="s">
        <v>18</v>
      </c>
      <c r="X161">
        <v>-3.371450084405887E-3</v>
      </c>
      <c r="Y161">
        <v>1.6519391672067899E-2</v>
      </c>
    </row>
    <row r="162" spans="1:25" x14ac:dyDescent="0.25">
      <c r="A162" s="50" t="s">
        <v>20</v>
      </c>
      <c r="B162">
        <v>-1.3909270459540209E-2</v>
      </c>
      <c r="C162">
        <v>-8.9984497649342916E-3</v>
      </c>
      <c r="D162">
        <v>-1.362327354894198E-2</v>
      </c>
      <c r="H162" s="50" t="s">
        <v>76</v>
      </c>
      <c r="I162">
        <v>-4.158037558892539E-2</v>
      </c>
      <c r="J162">
        <v>-5.1584707443070782E-2</v>
      </c>
      <c r="K162">
        <v>-4.3912650422603283E-2</v>
      </c>
      <c r="O162" s="50" t="s">
        <v>77</v>
      </c>
      <c r="P162">
        <v>2.5626154301487049E-2</v>
      </c>
      <c r="Q162">
        <v>3.6379529585617867E-2</v>
      </c>
      <c r="W162" s="50" t="s">
        <v>21</v>
      </c>
      <c r="X162">
        <v>2.332396226044714E-2</v>
      </c>
      <c r="Y162">
        <v>0.1301704126999321</v>
      </c>
    </row>
    <row r="163" spans="1:25" x14ac:dyDescent="0.25">
      <c r="A163" s="50" t="s">
        <v>23</v>
      </c>
      <c r="B163">
        <v>0.14025207894545411</v>
      </c>
      <c r="C163">
        <v>-2.5431758976319819E-2</v>
      </c>
      <c r="D163">
        <v>-1.765506286725935E-2</v>
      </c>
      <c r="H163" s="50" t="s">
        <v>78</v>
      </c>
      <c r="I163">
        <v>6.2777471699045337E-2</v>
      </c>
      <c r="J163">
        <v>-0.12609549846640161</v>
      </c>
      <c r="K163">
        <v>-0.1156318056831461</v>
      </c>
      <c r="O163" s="50" t="s">
        <v>79</v>
      </c>
      <c r="P163">
        <v>8.9966768619840556E-3</v>
      </c>
      <c r="Q163">
        <v>1.3632071841965141E-2</v>
      </c>
      <c r="W163" s="50" t="s">
        <v>24</v>
      </c>
      <c r="X163">
        <v>2.2826684961230959E-2</v>
      </c>
      <c r="Y163">
        <v>6.0976544751862538E-2</v>
      </c>
    </row>
    <row r="164" spans="1:25" x14ac:dyDescent="0.25">
      <c r="W164" s="50" t="s">
        <v>25</v>
      </c>
      <c r="X164">
        <v>-6.5648230412287276E-2</v>
      </c>
      <c r="Y164">
        <v>-2.7933942722414541E-2</v>
      </c>
    </row>
    <row r="165" spans="1:25" x14ac:dyDescent="0.25">
      <c r="W165" s="50" t="s">
        <v>26</v>
      </c>
      <c r="X165">
        <v>1.347679091642728E-2</v>
      </c>
      <c r="Y165">
        <v>4.6852000057851749E-2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50" t="s">
        <v>28</v>
      </c>
      <c r="X166">
        <v>-5.5689455053847439E-2</v>
      </c>
      <c r="Y166">
        <v>-2.0404032791053871E-2</v>
      </c>
    </row>
    <row r="167" spans="1:25" x14ac:dyDescent="0.25">
      <c r="A167" s="50"/>
      <c r="B167" s="50" t="s">
        <v>12</v>
      </c>
      <c r="C167" s="50" t="s">
        <v>68</v>
      </c>
      <c r="D167" s="50" t="s">
        <v>69</v>
      </c>
      <c r="H167" s="50"/>
      <c r="I167" s="50" t="s">
        <v>13</v>
      </c>
      <c r="J167" s="50" t="s">
        <v>70</v>
      </c>
      <c r="K167" s="50" t="s">
        <v>71</v>
      </c>
      <c r="O167" s="50"/>
      <c r="P167" s="50" t="s">
        <v>12</v>
      </c>
      <c r="Q167" s="50" t="s">
        <v>13</v>
      </c>
      <c r="W167" s="50" t="s">
        <v>29</v>
      </c>
      <c r="X167">
        <v>5.0721025669415547E-3</v>
      </c>
      <c r="Y167">
        <v>4.3741467611653671E-2</v>
      </c>
    </row>
    <row r="168" spans="1:25" x14ac:dyDescent="0.25">
      <c r="A168" s="50" t="s">
        <v>14</v>
      </c>
      <c r="B168">
        <v>0.4565524597664018</v>
      </c>
      <c r="C168">
        <v>-0.24080896438309971</v>
      </c>
      <c r="D168">
        <v>-0.25044163342428549</v>
      </c>
      <c r="H168" s="50" t="s">
        <v>72</v>
      </c>
      <c r="I168">
        <v>0.85632721505924392</v>
      </c>
      <c r="J168">
        <v>-0.44553311306190629</v>
      </c>
      <c r="K168">
        <v>-0.45382000218084639</v>
      </c>
      <c r="O168" s="50" t="s">
        <v>73</v>
      </c>
      <c r="P168">
        <v>0.65012111470631928</v>
      </c>
      <c r="Q168">
        <v>0.66108891811381587</v>
      </c>
    </row>
    <row r="169" spans="1:25" x14ac:dyDescent="0.25">
      <c r="A169" s="50" t="s">
        <v>17</v>
      </c>
      <c r="B169">
        <v>0.41351217241888738</v>
      </c>
      <c r="C169">
        <v>-8.9168265791893297E-2</v>
      </c>
      <c r="D169">
        <v>-0.1130360967478221</v>
      </c>
      <c r="H169" s="50" t="s">
        <v>74</v>
      </c>
      <c r="I169">
        <v>0.68297741362117625</v>
      </c>
      <c r="J169">
        <v>-0.37889811241869448</v>
      </c>
      <c r="K169">
        <v>-0.40122673011856452</v>
      </c>
      <c r="O169" s="50" t="s">
        <v>75</v>
      </c>
      <c r="P169">
        <v>0.86346027684570048</v>
      </c>
      <c r="Q169">
        <v>0.865437231216724</v>
      </c>
    </row>
    <row r="170" spans="1:25" x14ac:dyDescent="0.25">
      <c r="A170" s="50" t="s">
        <v>20</v>
      </c>
      <c r="B170">
        <v>-1.062320476635304E-3</v>
      </c>
      <c r="C170">
        <v>0.30231205016511059</v>
      </c>
      <c r="D170">
        <v>0.26962740069620689</v>
      </c>
      <c r="H170" s="50" t="s">
        <v>76</v>
      </c>
      <c r="I170">
        <v>-0.25246688359227643</v>
      </c>
      <c r="J170">
        <v>0.1649607042963159</v>
      </c>
      <c r="K170">
        <v>0.17322452129672231</v>
      </c>
      <c r="O170" s="50" t="s">
        <v>77</v>
      </c>
      <c r="P170">
        <v>0.26491335658668869</v>
      </c>
      <c r="Q170">
        <v>0.26582935156699228</v>
      </c>
      <c r="W170" s="165" t="s">
        <v>81</v>
      </c>
    </row>
    <row r="171" spans="1:25" x14ac:dyDescent="0.25">
      <c r="A171" s="50" t="s">
        <v>23</v>
      </c>
      <c r="B171">
        <v>-7.7788987168885812E-2</v>
      </c>
      <c r="C171">
        <v>0.1002069033427766</v>
      </c>
      <c r="D171">
        <v>6.7911913512354441E-2</v>
      </c>
      <c r="H171" s="50" t="s">
        <v>78</v>
      </c>
      <c r="I171">
        <v>0.6505290431852716</v>
      </c>
      <c r="J171">
        <v>-0.30639136088186208</v>
      </c>
      <c r="K171">
        <v>-0.3125163674522432</v>
      </c>
      <c r="O171" s="50" t="s">
        <v>79</v>
      </c>
      <c r="P171">
        <v>0.42795509042762048</v>
      </c>
      <c r="Q171">
        <v>0.47653674289262871</v>
      </c>
      <c r="W171" s="50"/>
      <c r="X171" s="50" t="s">
        <v>12</v>
      </c>
      <c r="Y171" s="50" t="s">
        <v>13</v>
      </c>
    </row>
    <row r="172" spans="1:25" x14ac:dyDescent="0.25">
      <c r="W172" s="50" t="s">
        <v>15</v>
      </c>
      <c r="X172">
        <v>0.45312716494675898</v>
      </c>
      <c r="Y172">
        <v>0.51257221781294193</v>
      </c>
    </row>
    <row r="173" spans="1:25" x14ac:dyDescent="0.25">
      <c r="W173" s="50" t="s">
        <v>18</v>
      </c>
      <c r="X173">
        <v>0.48832257589628708</v>
      </c>
      <c r="Y173">
        <v>0.56511360620064199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50" t="s">
        <v>21</v>
      </c>
      <c r="X174">
        <v>0.86433414225591154</v>
      </c>
      <c r="Y174">
        <v>0.87445083898082088</v>
      </c>
    </row>
    <row r="175" spans="1:25" x14ac:dyDescent="0.25">
      <c r="A175" s="50"/>
      <c r="B175" s="50" t="s">
        <v>12</v>
      </c>
      <c r="C175" s="50" t="s">
        <v>68</v>
      </c>
      <c r="D175" s="50" t="s">
        <v>69</v>
      </c>
      <c r="H175" s="50"/>
      <c r="I175" s="50" t="s">
        <v>13</v>
      </c>
      <c r="J175" s="50" t="s">
        <v>70</v>
      </c>
      <c r="K175" s="50" t="s">
        <v>71</v>
      </c>
      <c r="O175" s="50"/>
      <c r="P175" s="50" t="s">
        <v>12</v>
      </c>
      <c r="Q175" s="50" t="s">
        <v>13</v>
      </c>
      <c r="W175" s="50" t="s">
        <v>24</v>
      </c>
      <c r="X175">
        <v>0.85994663239381564</v>
      </c>
      <c r="Y175">
        <v>0.85985091490440657</v>
      </c>
    </row>
    <row r="176" spans="1:25" x14ac:dyDescent="0.25">
      <c r="A176" s="50" t="s">
        <v>14</v>
      </c>
      <c r="B176">
        <v>0.17454784869070411</v>
      </c>
      <c r="C176">
        <v>0.24355250453273131</v>
      </c>
      <c r="D176">
        <v>0.21623121658215699</v>
      </c>
      <c r="H176" s="50" t="s">
        <v>72</v>
      </c>
      <c r="I176">
        <v>0.63012300624818296</v>
      </c>
      <c r="J176">
        <v>0.67439717986004921</v>
      </c>
      <c r="K176">
        <v>0.6517034488083856</v>
      </c>
      <c r="O176" s="50" t="s">
        <v>73</v>
      </c>
      <c r="P176">
        <v>0.8168284724387469</v>
      </c>
      <c r="Q176">
        <v>0.75817814635065128</v>
      </c>
      <c r="W176" s="50" t="s">
        <v>25</v>
      </c>
      <c r="X176">
        <v>-2.296694902216323E-2</v>
      </c>
      <c r="Y176">
        <v>-4.1207626392668499E-2</v>
      </c>
    </row>
    <row r="177" spans="1:25" x14ac:dyDescent="0.25">
      <c r="A177" s="50" t="s">
        <v>17</v>
      </c>
      <c r="B177">
        <v>-0.15822307398783569</v>
      </c>
      <c r="C177">
        <v>-0.35211476786558749</v>
      </c>
      <c r="D177">
        <v>-0.3349573965915118</v>
      </c>
      <c r="H177" s="50" t="s">
        <v>74</v>
      </c>
      <c r="I177">
        <v>0.76992808063959151</v>
      </c>
      <c r="J177">
        <v>0.76701656968797027</v>
      </c>
      <c r="K177">
        <v>0.7234235939784367</v>
      </c>
      <c r="O177" s="50" t="s">
        <v>75</v>
      </c>
      <c r="P177">
        <v>0.7159620484620286</v>
      </c>
      <c r="Q177">
        <v>0.67603225694024094</v>
      </c>
      <c r="W177" s="50" t="s">
        <v>26</v>
      </c>
      <c r="X177">
        <v>0.55801444213578133</v>
      </c>
      <c r="Y177">
        <v>0.6062480279893212</v>
      </c>
    </row>
    <row r="178" spans="1:25" x14ac:dyDescent="0.25">
      <c r="A178" s="50" t="s">
        <v>20</v>
      </c>
      <c r="B178">
        <v>0.6805200702042955</v>
      </c>
      <c r="C178">
        <v>0.55006522633661548</v>
      </c>
      <c r="D178">
        <v>0.52485800010540784</v>
      </c>
      <c r="H178" s="50" t="s">
        <v>76</v>
      </c>
      <c r="I178">
        <v>-0.2277892207842355</v>
      </c>
      <c r="J178">
        <v>-0.26215870549372239</v>
      </c>
      <c r="K178">
        <v>-0.2417809874835688</v>
      </c>
      <c r="O178" s="50" t="s">
        <v>77</v>
      </c>
      <c r="P178">
        <v>0.50099410808570244</v>
      </c>
      <c r="Q178">
        <v>0.41416685450718072</v>
      </c>
      <c r="W178" s="50" t="s">
        <v>28</v>
      </c>
      <c r="X178">
        <v>0.69911207440163303</v>
      </c>
      <c r="Y178">
        <v>0.73205454125363001</v>
      </c>
    </row>
    <row r="179" spans="1:25" x14ac:dyDescent="0.25">
      <c r="A179" s="50" t="s">
        <v>23</v>
      </c>
      <c r="B179">
        <v>0.77700452623629501</v>
      </c>
      <c r="C179">
        <v>0.63150641604482027</v>
      </c>
      <c r="D179">
        <v>0.60355595765945502</v>
      </c>
      <c r="H179" s="50" t="s">
        <v>78</v>
      </c>
      <c r="I179">
        <v>0.39210567135553731</v>
      </c>
      <c r="J179">
        <v>0.34777876256519691</v>
      </c>
      <c r="K179">
        <v>0.32188410696220532</v>
      </c>
      <c r="O179" s="50" t="s">
        <v>79</v>
      </c>
      <c r="P179">
        <v>-0.18673977352405349</v>
      </c>
      <c r="Q179">
        <v>-0.1933961490003307</v>
      </c>
      <c r="W179" s="50" t="s">
        <v>29</v>
      </c>
      <c r="X179">
        <v>0.64124270191215049</v>
      </c>
      <c r="Y179">
        <v>0.6591583902072754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50"/>
      <c r="B183" s="50" t="s">
        <v>12</v>
      </c>
      <c r="C183" s="50" t="s">
        <v>68</v>
      </c>
      <c r="D183" s="50" t="s">
        <v>69</v>
      </c>
      <c r="H183" s="50"/>
      <c r="I183" s="50" t="s">
        <v>13</v>
      </c>
      <c r="J183" s="50" t="s">
        <v>70</v>
      </c>
      <c r="K183" s="50" t="s">
        <v>71</v>
      </c>
      <c r="O183" s="50"/>
      <c r="P183" s="50" t="s">
        <v>12</v>
      </c>
      <c r="Q183" s="50" t="s">
        <v>13</v>
      </c>
      <c r="W183" s="50"/>
      <c r="X183" s="50" t="s">
        <v>12</v>
      </c>
      <c r="Y183" s="50" t="s">
        <v>13</v>
      </c>
    </row>
    <row r="184" spans="1:25" x14ac:dyDescent="0.25">
      <c r="A184" s="50" t="s">
        <v>14</v>
      </c>
      <c r="B184">
        <v>4.5830303687350499E-2</v>
      </c>
      <c r="C184">
        <v>8.3703343405569286E-2</v>
      </c>
      <c r="D184">
        <v>7.311574696835281E-2</v>
      </c>
      <c r="H184" s="50" t="s">
        <v>72</v>
      </c>
      <c r="I184">
        <v>-9.6980845273873559E-2</v>
      </c>
      <c r="J184">
        <v>0.10057864037781369</v>
      </c>
      <c r="K184">
        <v>9.7197070469039262E-2</v>
      </c>
      <c r="O184" s="50" t="s">
        <v>73</v>
      </c>
      <c r="P184">
        <v>0.18505967237482049</v>
      </c>
      <c r="Q184">
        <v>0.15887455923690141</v>
      </c>
      <c r="W184" s="50" t="s">
        <v>15</v>
      </c>
      <c r="X184">
        <v>0.33616711389921222</v>
      </c>
      <c r="Y184">
        <v>0.3515510301057016</v>
      </c>
    </row>
    <row r="185" spans="1:25" x14ac:dyDescent="0.25">
      <c r="A185" s="50" t="s">
        <v>17</v>
      </c>
      <c r="B185">
        <v>-0.15184381003298791</v>
      </c>
      <c r="C185">
        <v>1.946273205269422E-2</v>
      </c>
      <c r="D185">
        <v>1.2007518939758641E-2</v>
      </c>
      <c r="H185" s="50" t="s">
        <v>74</v>
      </c>
      <c r="I185">
        <v>0.17650724670281889</v>
      </c>
      <c r="J185">
        <v>-2.7429052252838839E-2</v>
      </c>
      <c r="K185">
        <v>-3.3582692782925291E-2</v>
      </c>
      <c r="O185" s="50" t="s">
        <v>75</v>
      </c>
      <c r="P185">
        <v>-3.1853556531654247E-2</v>
      </c>
      <c r="Q185">
        <v>-8.3974948593974544E-2</v>
      </c>
      <c r="W185" s="50" t="s">
        <v>18</v>
      </c>
      <c r="X185">
        <v>0.28651288393710539</v>
      </c>
      <c r="Y185">
        <v>0.29743040240434521</v>
      </c>
    </row>
    <row r="186" spans="1:25" x14ac:dyDescent="0.25">
      <c r="A186" s="50" t="s">
        <v>20</v>
      </c>
      <c r="B186">
        <v>0.18459412150215579</v>
      </c>
      <c r="C186">
        <v>6.2238160616312127E-2</v>
      </c>
      <c r="D186">
        <v>4.3040399336223042E-2</v>
      </c>
      <c r="H186" s="50" t="s">
        <v>76</v>
      </c>
      <c r="I186">
        <v>-1.5781018914403849E-2</v>
      </c>
      <c r="J186">
        <v>-2.719565831723798E-2</v>
      </c>
      <c r="K186">
        <v>-2.6002452384397991E-2</v>
      </c>
      <c r="O186" s="50" t="s">
        <v>77</v>
      </c>
      <c r="P186">
        <v>-3.4434832734762159E-2</v>
      </c>
      <c r="Q186">
        <v>-3.6181414711438931E-2</v>
      </c>
      <c r="W186" s="50" t="s">
        <v>21</v>
      </c>
      <c r="X186">
        <v>0.56150226150263882</v>
      </c>
      <c r="Y186">
        <v>0.52214838187242096</v>
      </c>
    </row>
    <row r="187" spans="1:25" x14ac:dyDescent="0.25">
      <c r="A187" s="50" t="s">
        <v>23</v>
      </c>
      <c r="B187">
        <v>6.2565099082396741E-2</v>
      </c>
      <c r="C187">
        <v>3.4151363622246808E-3</v>
      </c>
      <c r="D187">
        <v>-1.1736846892834619E-2</v>
      </c>
      <c r="H187" s="50" t="s">
        <v>78</v>
      </c>
      <c r="I187">
        <v>2.6983769897636581E-2</v>
      </c>
      <c r="J187">
        <v>8.9137247632403535E-2</v>
      </c>
      <c r="K187">
        <v>0.11075106242073619</v>
      </c>
      <c r="O187" s="50" t="s">
        <v>79</v>
      </c>
      <c r="P187">
        <v>-0.16338854674106301</v>
      </c>
      <c r="Q187">
        <v>3.736188904672047E-2</v>
      </c>
      <c r="W187" s="50" t="s">
        <v>24</v>
      </c>
      <c r="X187">
        <v>0.64819556262130573</v>
      </c>
      <c r="Y187">
        <v>0.63185217466932986</v>
      </c>
    </row>
    <row r="188" spans="1:25" x14ac:dyDescent="0.25">
      <c r="W188" s="50" t="s">
        <v>25</v>
      </c>
      <c r="X188">
        <v>0.46376803587415372</v>
      </c>
      <c r="Y188">
        <v>0.47531302197554942</v>
      </c>
    </row>
    <row r="189" spans="1:25" x14ac:dyDescent="0.25">
      <c r="W189" s="50" t="s">
        <v>26</v>
      </c>
      <c r="X189">
        <v>0.28155992607104868</v>
      </c>
      <c r="Y189">
        <v>0.24262257756753519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50" t="s">
        <v>28</v>
      </c>
      <c r="X190">
        <v>0.65223523117664306</v>
      </c>
      <c r="Y190">
        <v>0.59276197503152417</v>
      </c>
    </row>
    <row r="191" spans="1:25" x14ac:dyDescent="0.25">
      <c r="A191" s="50"/>
      <c r="B191" s="50" t="s">
        <v>12</v>
      </c>
      <c r="C191" s="50" t="s">
        <v>68</v>
      </c>
      <c r="D191" s="50" t="s">
        <v>69</v>
      </c>
      <c r="H191" s="50"/>
      <c r="I191" s="50" t="s">
        <v>13</v>
      </c>
      <c r="J191" s="50" t="s">
        <v>70</v>
      </c>
      <c r="K191" s="50" t="s">
        <v>71</v>
      </c>
      <c r="O191" s="50"/>
      <c r="P191" s="50" t="s">
        <v>12</v>
      </c>
      <c r="Q191" s="50" t="s">
        <v>13</v>
      </c>
      <c r="W191" s="50" t="s">
        <v>29</v>
      </c>
      <c r="X191">
        <v>0.8070878377956604</v>
      </c>
      <c r="Y191">
        <v>0.75331184081454261</v>
      </c>
    </row>
    <row r="192" spans="1:25" x14ac:dyDescent="0.25">
      <c r="A192" s="50" t="s">
        <v>14</v>
      </c>
      <c r="B192">
        <v>1.9854233782755221E-2</v>
      </c>
      <c r="C192">
        <v>-4.2290975913680882E-2</v>
      </c>
      <c r="D192">
        <v>-3.9245329852951767E-2</v>
      </c>
      <c r="H192" s="50" t="s">
        <v>72</v>
      </c>
      <c r="I192">
        <v>-4.0135101065871988E-2</v>
      </c>
      <c r="J192">
        <v>-0.1029760246654404</v>
      </c>
      <c r="K192">
        <v>-0.1005343461430853</v>
      </c>
      <c r="O192" s="50" t="s">
        <v>73</v>
      </c>
      <c r="P192">
        <v>5.8575815271638312E-2</v>
      </c>
      <c r="Q192">
        <v>-6.0512627916192961E-2</v>
      </c>
    </row>
    <row r="193" spans="1:25" x14ac:dyDescent="0.25">
      <c r="A193" s="50" t="s">
        <v>17</v>
      </c>
      <c r="B193">
        <v>6.3411774317550476E-2</v>
      </c>
      <c r="C193">
        <v>-5.0170863573946534E-3</v>
      </c>
      <c r="D193">
        <v>-8.8662352473404937E-3</v>
      </c>
      <c r="H193" s="50" t="s">
        <v>74</v>
      </c>
      <c r="I193">
        <v>-6.6406012496404515E-2</v>
      </c>
      <c r="J193">
        <v>1.6262384616117551E-2</v>
      </c>
      <c r="K193">
        <v>2.065199666602005E-2</v>
      </c>
      <c r="O193" s="50" t="s">
        <v>75</v>
      </c>
      <c r="P193">
        <v>-8.713792867202183E-2</v>
      </c>
      <c r="Q193">
        <v>-3.7886527012031913E-2</v>
      </c>
    </row>
    <row r="194" spans="1:25" x14ac:dyDescent="0.25">
      <c r="A194" s="50" t="s">
        <v>20</v>
      </c>
      <c r="B194">
        <v>-5.8068777383590349E-2</v>
      </c>
      <c r="C194">
        <v>-1.251001112315411E-2</v>
      </c>
      <c r="D194">
        <v>-1.0829640353086711E-2</v>
      </c>
      <c r="H194" s="50" t="s">
        <v>76</v>
      </c>
      <c r="I194">
        <v>0.1008277193385408</v>
      </c>
      <c r="J194">
        <v>-7.0610906547417043E-2</v>
      </c>
      <c r="K194">
        <v>-8.2673739422072109E-2</v>
      </c>
      <c r="O194" s="50" t="s">
        <v>77</v>
      </c>
      <c r="P194">
        <v>0.19179625729217609</v>
      </c>
      <c r="Q194">
        <v>0.13873792866893789</v>
      </c>
      <c r="W194" s="165" t="s">
        <v>89</v>
      </c>
    </row>
    <row r="195" spans="1:25" x14ac:dyDescent="0.25">
      <c r="A195" s="50" t="s">
        <v>23</v>
      </c>
      <c r="B195">
        <v>6.6064923806216688E-2</v>
      </c>
      <c r="C195">
        <v>1.309172274785057E-2</v>
      </c>
      <c r="D195">
        <v>1.429911850995858E-2</v>
      </c>
      <c r="H195" s="50" t="s">
        <v>78</v>
      </c>
      <c r="I195">
        <v>2.6042770396136099E-2</v>
      </c>
      <c r="J195">
        <v>-6.8437768233816487E-3</v>
      </c>
      <c r="K195">
        <v>-8.6740370252318764E-3</v>
      </c>
      <c r="O195" s="50" t="s">
        <v>79</v>
      </c>
      <c r="P195">
        <v>7.0069666587596613E-2</v>
      </c>
      <c r="Q195">
        <v>-1.0009018055017841E-2</v>
      </c>
      <c r="W195" s="50"/>
      <c r="X195" s="50" t="s">
        <v>12</v>
      </c>
      <c r="Y195" s="50" t="s">
        <v>13</v>
      </c>
    </row>
    <row r="196" spans="1:25" x14ac:dyDescent="0.25">
      <c r="W196" s="50" t="s">
        <v>15</v>
      </c>
      <c r="X196">
        <v>4.1746571285464721E-3</v>
      </c>
      <c r="Y196">
        <v>3.4128254693573987E-2</v>
      </c>
    </row>
    <row r="197" spans="1:25" x14ac:dyDescent="0.25">
      <c r="W197" s="50" t="s">
        <v>18</v>
      </c>
      <c r="X197">
        <v>1.007754950492981E-2</v>
      </c>
      <c r="Y197">
        <v>-2.22956507438999E-2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50" t="s">
        <v>21</v>
      </c>
      <c r="X198">
        <v>3.5028709475340022E-2</v>
      </c>
      <c r="Y198">
        <v>-2.734212613715686E-2</v>
      </c>
    </row>
    <row r="199" spans="1:25" x14ac:dyDescent="0.25">
      <c r="A199" s="50"/>
      <c r="B199" s="50" t="s">
        <v>12</v>
      </c>
      <c r="C199" s="50" t="s">
        <v>68</v>
      </c>
      <c r="D199" s="50" t="s">
        <v>69</v>
      </c>
      <c r="H199" s="50"/>
      <c r="I199" s="50" t="s">
        <v>13</v>
      </c>
      <c r="J199" s="50" t="s">
        <v>70</v>
      </c>
      <c r="K199" s="50" t="s">
        <v>71</v>
      </c>
      <c r="O199" s="50"/>
      <c r="P199" s="50" t="s">
        <v>12</v>
      </c>
      <c r="Q199" s="50" t="s">
        <v>13</v>
      </c>
      <c r="W199" s="50" t="s">
        <v>24</v>
      </c>
      <c r="X199">
        <v>-3.1600740375697538E-2</v>
      </c>
      <c r="Y199">
        <v>-9.8522931134915004E-2</v>
      </c>
    </row>
    <row r="200" spans="1:25" x14ac:dyDescent="0.25">
      <c r="A200" s="50" t="s">
        <v>14</v>
      </c>
      <c r="B200">
        <v>0.1902217918365085</v>
      </c>
      <c r="C200">
        <v>3.0478901504489959E-2</v>
      </c>
      <c r="D200">
        <v>4.6862241638430092E-2</v>
      </c>
      <c r="H200" s="50" t="s">
        <v>72</v>
      </c>
      <c r="I200">
        <v>9.8621308240845085E-2</v>
      </c>
      <c r="J200">
        <v>7.8006676333241043E-2</v>
      </c>
      <c r="K200">
        <v>7.6891518246727394E-2</v>
      </c>
      <c r="O200" s="50" t="s">
        <v>73</v>
      </c>
      <c r="P200">
        <v>7.5292128626074664E-2</v>
      </c>
      <c r="Q200">
        <v>8.5009561749697954E-2</v>
      </c>
      <c r="W200" s="50" t="s">
        <v>25</v>
      </c>
      <c r="X200">
        <v>-5.667656468549899E-2</v>
      </c>
      <c r="Y200">
        <v>4.5733141893557569E-4</v>
      </c>
    </row>
    <row r="201" spans="1:25" x14ac:dyDescent="0.25">
      <c r="A201" s="50" t="s">
        <v>17</v>
      </c>
      <c r="B201">
        <v>4.7958889138862197E-2</v>
      </c>
      <c r="C201">
        <v>9.2687797823489557E-2</v>
      </c>
      <c r="D201">
        <v>9.6009713213268191E-2</v>
      </c>
      <c r="H201" s="50" t="s">
        <v>74</v>
      </c>
      <c r="I201">
        <v>-0.14870877549245781</v>
      </c>
      <c r="J201">
        <v>-7.60286093608461E-2</v>
      </c>
      <c r="K201">
        <v>-7.0282253972753589E-2</v>
      </c>
      <c r="O201" s="50" t="s">
        <v>75</v>
      </c>
      <c r="P201">
        <v>-8.0333094010611977E-2</v>
      </c>
      <c r="Q201">
        <v>-8.1295589252323941E-2</v>
      </c>
      <c r="W201" s="50" t="s">
        <v>26</v>
      </c>
      <c r="X201">
        <v>-0.13202135933192219</v>
      </c>
      <c r="Y201">
        <v>1.8962471463609909E-2</v>
      </c>
    </row>
    <row r="202" spans="1:25" x14ac:dyDescent="0.25">
      <c r="A202" s="50" t="s">
        <v>20</v>
      </c>
      <c r="B202">
        <v>-6.3067461852198234E-2</v>
      </c>
      <c r="C202">
        <v>8.0991079208144523E-2</v>
      </c>
      <c r="D202">
        <v>8.5607491825117052E-2</v>
      </c>
      <c r="H202" s="50" t="s">
        <v>76</v>
      </c>
      <c r="I202">
        <v>-0.1008567996468914</v>
      </c>
      <c r="J202">
        <v>8.0880094310058312E-2</v>
      </c>
      <c r="K202">
        <v>7.7644400199006328E-2</v>
      </c>
      <c r="O202" s="50" t="s">
        <v>77</v>
      </c>
      <c r="P202">
        <v>-2.479748473259976E-2</v>
      </c>
      <c r="Q202">
        <v>-2.7636814256541919E-2</v>
      </c>
      <c r="W202" s="50" t="s">
        <v>28</v>
      </c>
      <c r="X202">
        <v>0.1014965528154516</v>
      </c>
      <c r="Y202">
        <v>2.2952371351198899E-2</v>
      </c>
    </row>
    <row r="203" spans="1:25" x14ac:dyDescent="0.25">
      <c r="A203" s="50" t="s">
        <v>23</v>
      </c>
      <c r="B203">
        <v>0.1155897978344667</v>
      </c>
      <c r="C203">
        <v>0.1606930737418176</v>
      </c>
      <c r="D203">
        <v>0.1666519149834112</v>
      </c>
      <c r="H203" s="50" t="s">
        <v>78</v>
      </c>
      <c r="I203">
        <v>-2.6946700348097461E-2</v>
      </c>
      <c r="J203">
        <v>2.677842535560827E-2</v>
      </c>
      <c r="K203">
        <v>2.6780595555896038E-2</v>
      </c>
      <c r="O203" s="50" t="s">
        <v>79</v>
      </c>
      <c r="P203">
        <v>-9.118758059476717E-2</v>
      </c>
      <c r="Q203">
        <v>-0.1045542099700052</v>
      </c>
      <c r="W203" s="50" t="s">
        <v>29</v>
      </c>
      <c r="X203">
        <v>0.12791880470423511</v>
      </c>
      <c r="Y203">
        <v>8.4936232978851056E-2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50"/>
      <c r="B207" s="50" t="s">
        <v>12</v>
      </c>
      <c r="C207" s="50" t="s">
        <v>68</v>
      </c>
      <c r="D207" s="50" t="s">
        <v>69</v>
      </c>
      <c r="H207" s="50"/>
      <c r="I207" s="50" t="s">
        <v>13</v>
      </c>
      <c r="J207" s="50" t="s">
        <v>70</v>
      </c>
      <c r="K207" s="50" t="s">
        <v>71</v>
      </c>
      <c r="O207" s="50"/>
      <c r="P207" s="50" t="s">
        <v>12</v>
      </c>
      <c r="Q207" s="50" t="s">
        <v>13</v>
      </c>
      <c r="W207" s="50"/>
      <c r="X207" s="50" t="s">
        <v>12</v>
      </c>
      <c r="Y207" s="50" t="s">
        <v>13</v>
      </c>
    </row>
    <row r="208" spans="1:25" x14ac:dyDescent="0.25">
      <c r="A208" s="50" t="s">
        <v>14</v>
      </c>
      <c r="B208">
        <v>0.32670331953468912</v>
      </c>
      <c r="C208">
        <v>8.9639140725837174E-2</v>
      </c>
      <c r="D208">
        <v>6.101317556740208E-2</v>
      </c>
      <c r="H208" s="50" t="s">
        <v>72</v>
      </c>
      <c r="I208">
        <v>0.82840692549214134</v>
      </c>
      <c r="J208">
        <v>0.65168838080140701</v>
      </c>
      <c r="K208">
        <v>0.55105641195783028</v>
      </c>
      <c r="O208" s="50" t="s">
        <v>73</v>
      </c>
      <c r="P208">
        <v>0.30151335612294627</v>
      </c>
      <c r="Q208">
        <v>0.86581950382100159</v>
      </c>
      <c r="W208" s="50" t="s">
        <v>15</v>
      </c>
      <c r="X208">
        <v>5.5544756416622092E-2</v>
      </c>
      <c r="Y208">
        <v>-1.640897653824645E-2</v>
      </c>
    </row>
    <row r="209" spans="1:25" x14ac:dyDescent="0.25">
      <c r="A209" s="50" t="s">
        <v>17</v>
      </c>
      <c r="B209">
        <v>0.12624435625329389</v>
      </c>
      <c r="C209">
        <v>0.18024752303286509</v>
      </c>
      <c r="D209">
        <v>0.1514165294820036</v>
      </c>
      <c r="H209" s="50" t="s">
        <v>74</v>
      </c>
      <c r="I209">
        <v>0.86405703576877591</v>
      </c>
      <c r="J209">
        <v>0.65418847223999876</v>
      </c>
      <c r="K209">
        <v>0.58221953294775719</v>
      </c>
      <c r="O209" s="50" t="s">
        <v>75</v>
      </c>
      <c r="P209">
        <v>0.39879627449345212</v>
      </c>
      <c r="Q209">
        <v>0.8476247501893408</v>
      </c>
      <c r="W209" s="50" t="s">
        <v>18</v>
      </c>
      <c r="X209">
        <v>0.15085631415140319</v>
      </c>
      <c r="Y209">
        <v>4.5291910988080247E-2</v>
      </c>
    </row>
    <row r="210" spans="1:25" x14ac:dyDescent="0.25">
      <c r="A210" s="50" t="s">
        <v>20</v>
      </c>
      <c r="B210">
        <v>0.31518658524109872</v>
      </c>
      <c r="C210">
        <v>2.270790799002767E-2</v>
      </c>
      <c r="D210">
        <v>-1.736838613125621E-2</v>
      </c>
      <c r="H210" s="50" t="s">
        <v>76</v>
      </c>
      <c r="I210">
        <v>0.32438118853819359</v>
      </c>
      <c r="J210">
        <v>0.1068751311328129</v>
      </c>
      <c r="K210">
        <v>7.5659573732983376E-2</v>
      </c>
      <c r="O210" s="50" t="s">
        <v>77</v>
      </c>
      <c r="P210">
        <v>0.24240303807541391</v>
      </c>
      <c r="Q210">
        <v>0.68931935420516399</v>
      </c>
      <c r="W210" s="50" t="s">
        <v>21</v>
      </c>
      <c r="X210">
        <v>-4.0815336620466179E-2</v>
      </c>
      <c r="Y210">
        <v>-8.0011921568442293E-2</v>
      </c>
    </row>
    <row r="211" spans="1:25" x14ac:dyDescent="0.25">
      <c r="A211" s="50" t="s">
        <v>23</v>
      </c>
      <c r="B211">
        <v>-5.9034175099548981E-2</v>
      </c>
      <c r="C211">
        <v>5.2666044514091841E-2</v>
      </c>
      <c r="D211">
        <v>5.5974950405382931E-2</v>
      </c>
      <c r="H211" s="50" t="s">
        <v>78</v>
      </c>
      <c r="I211">
        <v>0.14405784201503699</v>
      </c>
      <c r="J211">
        <v>1.7108647743053731E-2</v>
      </c>
      <c r="K211">
        <v>-1.035946878955683E-2</v>
      </c>
      <c r="O211" s="50" t="s">
        <v>79</v>
      </c>
      <c r="P211">
        <v>-0.14646865396790559</v>
      </c>
      <c r="Q211">
        <v>-0.19171232828129031</v>
      </c>
      <c r="W211" s="50" t="s">
        <v>24</v>
      </c>
      <c r="X211">
        <v>1.558943584461223E-2</v>
      </c>
      <c r="Y211">
        <v>-2.922278434231625E-2</v>
      </c>
    </row>
    <row r="212" spans="1:25" x14ac:dyDescent="0.25">
      <c r="W212" s="50" t="s">
        <v>25</v>
      </c>
      <c r="X212">
        <v>5.7608141164960713E-2</v>
      </c>
      <c r="Y212">
        <v>7.89081458901136E-3</v>
      </c>
    </row>
    <row r="213" spans="1:25" x14ac:dyDescent="0.25">
      <c r="W213" s="50" t="s">
        <v>26</v>
      </c>
      <c r="X213">
        <v>4.5733725197335318E-2</v>
      </c>
      <c r="Y213">
        <v>-3.0964891688976769E-2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50" t="s">
        <v>28</v>
      </c>
      <c r="X214">
        <v>-7.0746648755711447E-2</v>
      </c>
      <c r="Y214">
        <v>-0.13316582546656031</v>
      </c>
    </row>
    <row r="215" spans="1:25" x14ac:dyDescent="0.25">
      <c r="A215" s="50"/>
      <c r="B215" s="50" t="s">
        <v>12</v>
      </c>
      <c r="C215" s="50" t="s">
        <v>68</v>
      </c>
      <c r="D215" s="50" t="s">
        <v>69</v>
      </c>
      <c r="H215" s="50"/>
      <c r="I215" s="50" t="s">
        <v>13</v>
      </c>
      <c r="J215" s="50" t="s">
        <v>70</v>
      </c>
      <c r="K215" s="50" t="s">
        <v>71</v>
      </c>
      <c r="O215" s="50"/>
      <c r="P215" s="50" t="s">
        <v>12</v>
      </c>
      <c r="Q215" s="50" t="s">
        <v>13</v>
      </c>
      <c r="W215" s="50" t="s">
        <v>29</v>
      </c>
      <c r="X215">
        <v>5.4240328603936523E-2</v>
      </c>
      <c r="Y215">
        <v>-5.6278188780475719E-2</v>
      </c>
    </row>
    <row r="216" spans="1:25" x14ac:dyDescent="0.25">
      <c r="A216" s="50" t="s">
        <v>14</v>
      </c>
      <c r="B216">
        <v>6.2263593770014253E-2</v>
      </c>
      <c r="C216">
        <v>4.7549665654085353E-2</v>
      </c>
      <c r="D216">
        <v>5.3875726102550182E-2</v>
      </c>
      <c r="H216" s="50" t="s">
        <v>72</v>
      </c>
      <c r="I216">
        <v>6.0658988216219539E-2</v>
      </c>
      <c r="J216">
        <v>-2.1209585539865419E-2</v>
      </c>
      <c r="K216">
        <v>-2.4986957770438009E-2</v>
      </c>
      <c r="O216" s="50" t="s">
        <v>73</v>
      </c>
      <c r="P216">
        <v>2.3441288595773709E-2</v>
      </c>
      <c r="Q216">
        <v>0.1169001710056197</v>
      </c>
    </row>
    <row r="217" spans="1:25" x14ac:dyDescent="0.25">
      <c r="A217" s="50" t="s">
        <v>17</v>
      </c>
      <c r="B217">
        <v>8.2473268246182785E-2</v>
      </c>
      <c r="C217">
        <v>-6.633390902487718E-2</v>
      </c>
      <c r="D217">
        <v>-6.4950985089146429E-2</v>
      </c>
      <c r="H217" s="50" t="s">
        <v>74</v>
      </c>
      <c r="I217">
        <v>4.8376118327852248E-3</v>
      </c>
      <c r="J217">
        <v>-7.6871247434270318E-2</v>
      </c>
      <c r="K217">
        <v>-8.3426679743260054E-2</v>
      </c>
      <c r="O217" s="50" t="s">
        <v>75</v>
      </c>
      <c r="P217">
        <v>-5.0756060064587882E-2</v>
      </c>
      <c r="Q217">
        <v>3.5702396306668188E-2</v>
      </c>
    </row>
    <row r="218" spans="1:25" x14ac:dyDescent="0.25">
      <c r="A218" s="50" t="s">
        <v>20</v>
      </c>
      <c r="B218">
        <v>2.3068830849620161E-2</v>
      </c>
      <c r="C218">
        <v>5.4527903362883372E-2</v>
      </c>
      <c r="D218">
        <v>5.6756114143604527E-2</v>
      </c>
      <c r="H218" s="50" t="s">
        <v>76</v>
      </c>
      <c r="I218">
        <v>-2.6218188265489991E-3</v>
      </c>
      <c r="J218">
        <v>6.2676407429738776E-2</v>
      </c>
      <c r="K218">
        <v>6.0461494549478891E-2</v>
      </c>
      <c r="O218" s="50" t="s">
        <v>77</v>
      </c>
      <c r="P218">
        <v>-3.3510154137505088E-3</v>
      </c>
      <c r="Q218">
        <v>5.1131251880237372E-2</v>
      </c>
      <c r="W218" s="165" t="s">
        <v>94</v>
      </c>
    </row>
    <row r="219" spans="1:25" x14ac:dyDescent="0.25">
      <c r="A219" s="50" t="s">
        <v>23</v>
      </c>
      <c r="B219">
        <v>1.7476123273061951E-2</v>
      </c>
      <c r="C219">
        <v>1.5488687758046821E-2</v>
      </c>
      <c r="D219">
        <v>1.9681502868838699E-2</v>
      </c>
      <c r="H219" s="50" t="s">
        <v>78</v>
      </c>
      <c r="I219">
        <v>7.9856461270577106E-2</v>
      </c>
      <c r="J219">
        <v>7.669213446274438E-2</v>
      </c>
      <c r="K219">
        <v>5.6171073391733287E-2</v>
      </c>
      <c r="O219" s="50" t="s">
        <v>79</v>
      </c>
      <c r="P219">
        <v>4.675569857942842E-2</v>
      </c>
      <c r="Q219">
        <v>4.2532272840470307E-2</v>
      </c>
      <c r="W219" s="50"/>
      <c r="X219" s="50" t="s">
        <v>12</v>
      </c>
      <c r="Y219" s="50" t="s">
        <v>13</v>
      </c>
    </row>
    <row r="220" spans="1:25" x14ac:dyDescent="0.25">
      <c r="W220" s="50" t="s">
        <v>15</v>
      </c>
      <c r="X220">
        <v>5.8027071485672529E-3</v>
      </c>
      <c r="Y220">
        <v>1.2106851813508261E-2</v>
      </c>
    </row>
    <row r="221" spans="1:25" x14ac:dyDescent="0.25">
      <c r="W221" s="50" t="s">
        <v>18</v>
      </c>
      <c r="X221">
        <v>-5.3016761578135722E-2</v>
      </c>
      <c r="Y221">
        <v>-7.6319519223392612E-2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50" t="s">
        <v>21</v>
      </c>
      <c r="X222">
        <v>-4.5854645019520546E-3</v>
      </c>
      <c r="Y222">
        <v>-5.9080541977730118E-3</v>
      </c>
    </row>
    <row r="223" spans="1:25" x14ac:dyDescent="0.25">
      <c r="A223" s="50"/>
      <c r="B223" s="50" t="s">
        <v>12</v>
      </c>
      <c r="C223" s="50" t="s">
        <v>68</v>
      </c>
      <c r="D223" s="50" t="s">
        <v>69</v>
      </c>
      <c r="H223" s="50"/>
      <c r="I223" s="50" t="s">
        <v>13</v>
      </c>
      <c r="J223" s="50" t="s">
        <v>70</v>
      </c>
      <c r="K223" s="50" t="s">
        <v>71</v>
      </c>
      <c r="O223" s="50"/>
      <c r="P223" s="50" t="s">
        <v>12</v>
      </c>
      <c r="Q223" s="50" t="s">
        <v>13</v>
      </c>
      <c r="W223" s="50" t="s">
        <v>24</v>
      </c>
      <c r="X223">
        <v>-6.6796031833370489E-2</v>
      </c>
      <c r="Y223">
        <v>-6.7068109188724384E-2</v>
      </c>
    </row>
    <row r="224" spans="1:25" x14ac:dyDescent="0.25">
      <c r="A224" s="50" t="s">
        <v>14</v>
      </c>
      <c r="B224">
        <v>0.12676051094775581</v>
      </c>
      <c r="C224">
        <v>-0.10675375193243759</v>
      </c>
      <c r="D224">
        <v>-0.1131438187004576</v>
      </c>
      <c r="H224" s="50" t="s">
        <v>72</v>
      </c>
      <c r="I224">
        <v>0.14568473580656041</v>
      </c>
      <c r="J224">
        <v>2.8040346130596711E-3</v>
      </c>
      <c r="K224">
        <v>-3.9428838575378232E-3</v>
      </c>
      <c r="O224" s="50" t="s">
        <v>73</v>
      </c>
      <c r="P224">
        <v>7.6442882710918633E-2</v>
      </c>
      <c r="Q224">
        <v>-2.7805049404219691E-3</v>
      </c>
      <c r="W224" s="50" t="s">
        <v>25</v>
      </c>
      <c r="X224">
        <v>-0.22070249510083989</v>
      </c>
      <c r="Y224">
        <v>-0.22375543538334919</v>
      </c>
    </row>
    <row r="225" spans="1:25" x14ac:dyDescent="0.25">
      <c r="A225" s="50" t="s">
        <v>17</v>
      </c>
      <c r="B225">
        <v>0.1459130812524996</v>
      </c>
      <c r="C225">
        <v>-3.2057101566266059E-2</v>
      </c>
      <c r="D225">
        <v>-2.869954018537231E-2</v>
      </c>
      <c r="H225" s="50" t="s">
        <v>74</v>
      </c>
      <c r="I225">
        <v>3.8143389911628411E-3</v>
      </c>
      <c r="J225">
        <v>-2.922433420998783E-2</v>
      </c>
      <c r="K225">
        <v>-2.8806322319510899E-2</v>
      </c>
      <c r="O225" s="50" t="s">
        <v>75</v>
      </c>
      <c r="P225">
        <v>0.29368010003768658</v>
      </c>
      <c r="Q225">
        <v>0.14139596196000351</v>
      </c>
      <c r="W225" s="50" t="s">
        <v>26</v>
      </c>
      <c r="X225">
        <v>-6.2532605422614365E-2</v>
      </c>
      <c r="Y225">
        <v>-7.1528342393480576E-2</v>
      </c>
    </row>
    <row r="226" spans="1:25" x14ac:dyDescent="0.25">
      <c r="A226" s="50" t="s">
        <v>20</v>
      </c>
      <c r="B226">
        <v>-0.11006990502226829</v>
      </c>
      <c r="C226">
        <v>-2.0553233625020331E-2</v>
      </c>
      <c r="D226">
        <v>-6.5346971747106452E-3</v>
      </c>
      <c r="H226" s="50" t="s">
        <v>76</v>
      </c>
      <c r="I226">
        <v>0.1886783796385493</v>
      </c>
      <c r="J226">
        <v>-2.0506984626220279E-2</v>
      </c>
      <c r="K226">
        <v>-1.986278770909853E-2</v>
      </c>
      <c r="O226" s="50" t="s">
        <v>77</v>
      </c>
      <c r="P226">
        <v>0.32507501737962818</v>
      </c>
      <c r="Q226">
        <v>0.19621157648356041</v>
      </c>
      <c r="W226" s="50" t="s">
        <v>28</v>
      </c>
      <c r="X226">
        <v>-7.7237199214153299E-2</v>
      </c>
      <c r="Y226">
        <v>-0.13035819653195579</v>
      </c>
    </row>
    <row r="227" spans="1:25" x14ac:dyDescent="0.25">
      <c r="A227" s="50" t="s">
        <v>23</v>
      </c>
      <c r="B227">
        <v>-2.5137614563924091E-2</v>
      </c>
      <c r="C227">
        <v>-4.4485689391740697E-2</v>
      </c>
      <c r="D227">
        <v>-4.5382611107027938E-2</v>
      </c>
      <c r="H227" s="50" t="s">
        <v>78</v>
      </c>
      <c r="I227">
        <v>0.14984113898058959</v>
      </c>
      <c r="J227">
        <v>-6.1713487057954701E-2</v>
      </c>
      <c r="K227">
        <v>-5.5027011279058083E-2</v>
      </c>
      <c r="O227" s="50" t="s">
        <v>79</v>
      </c>
      <c r="P227">
        <v>0.21309433002900249</v>
      </c>
      <c r="Q227">
        <v>0.13021714244796079</v>
      </c>
      <c r="W227" s="50" t="s">
        <v>29</v>
      </c>
      <c r="X227">
        <v>2.5811687289946221E-3</v>
      </c>
      <c r="Y227">
        <v>-1.7089626290257679E-2</v>
      </c>
    </row>
    <row r="230" spans="1:25" x14ac:dyDescent="0.25">
      <c r="W230" s="165" t="s">
        <v>98</v>
      </c>
    </row>
    <row r="231" spans="1:25" x14ac:dyDescent="0.25">
      <c r="W231" s="50"/>
      <c r="X231" s="50" t="s">
        <v>12</v>
      </c>
      <c r="Y231" s="50" t="s">
        <v>13</v>
      </c>
    </row>
    <row r="232" spans="1:25" x14ac:dyDescent="0.25">
      <c r="W232" s="50" t="s">
        <v>15</v>
      </c>
      <c r="X232">
        <v>0.10895167006484049</v>
      </c>
      <c r="Y232">
        <v>0.3668102771908906</v>
      </c>
    </row>
    <row r="233" spans="1:25" x14ac:dyDescent="0.25">
      <c r="W233" s="50" t="s">
        <v>18</v>
      </c>
      <c r="X233">
        <v>8.5025132740158271E-2</v>
      </c>
      <c r="Y233">
        <v>0.60026590733147578</v>
      </c>
    </row>
    <row r="234" spans="1:25" x14ac:dyDescent="0.25">
      <c r="W234" s="50" t="s">
        <v>21</v>
      </c>
      <c r="X234">
        <v>0.29832293287064082</v>
      </c>
      <c r="Y234">
        <v>0.74597971405336438</v>
      </c>
    </row>
    <row r="235" spans="1:25" x14ac:dyDescent="0.25">
      <c r="W235" s="50" t="s">
        <v>24</v>
      </c>
      <c r="X235">
        <v>0.41465753482726248</v>
      </c>
      <c r="Y235">
        <v>0.80008837851046555</v>
      </c>
    </row>
    <row r="236" spans="1:25" x14ac:dyDescent="0.25">
      <c r="W236" s="50" t="s">
        <v>25</v>
      </c>
      <c r="X236">
        <v>0.32648632791871912</v>
      </c>
      <c r="Y236">
        <v>0.66157821730356992</v>
      </c>
    </row>
    <row r="237" spans="1:25" x14ac:dyDescent="0.25">
      <c r="W237" s="50" t="s">
        <v>26</v>
      </c>
      <c r="X237">
        <v>0.16752922591071129</v>
      </c>
      <c r="Y237">
        <v>0.518535050304334</v>
      </c>
    </row>
    <row r="238" spans="1:25" x14ac:dyDescent="0.25">
      <c r="W238" s="50" t="s">
        <v>28</v>
      </c>
      <c r="X238">
        <v>0.32151439351277988</v>
      </c>
      <c r="Y238">
        <v>0.84576657196670602</v>
      </c>
    </row>
    <row r="239" spans="1:25" x14ac:dyDescent="0.25">
      <c r="W239" s="50" t="s">
        <v>29</v>
      </c>
      <c r="X239">
        <v>0.29412149097409201</v>
      </c>
      <c r="Y239">
        <v>0.84118622524065012</v>
      </c>
    </row>
    <row r="242" spans="1:25" x14ac:dyDescent="0.25">
      <c r="W242" s="165" t="s">
        <v>106</v>
      </c>
    </row>
    <row r="243" spans="1:25" x14ac:dyDescent="0.25">
      <c r="W243" s="50"/>
      <c r="X243" s="50" t="s">
        <v>12</v>
      </c>
      <c r="Y243" s="50" t="s">
        <v>13</v>
      </c>
    </row>
    <row r="244" spans="1:25" x14ac:dyDescent="0.25">
      <c r="W244" s="50" t="s">
        <v>15</v>
      </c>
      <c r="X244">
        <v>1.6813338883765721E-2</v>
      </c>
      <c r="Y244">
        <v>6.0021825690442329E-2</v>
      </c>
    </row>
    <row r="245" spans="1:25" x14ac:dyDescent="0.25">
      <c r="W245" s="50" t="s">
        <v>18</v>
      </c>
      <c r="X245">
        <v>1.264191900945668E-2</v>
      </c>
      <c r="Y245">
        <v>1.0682105505296189E-2</v>
      </c>
    </row>
    <row r="246" spans="1:25" x14ac:dyDescent="0.25">
      <c r="W246" s="50" t="s">
        <v>21</v>
      </c>
      <c r="X246">
        <v>5.1086854799276098E-2</v>
      </c>
      <c r="Y246">
        <v>3.7023482555063721E-2</v>
      </c>
    </row>
    <row r="247" spans="1:25" x14ac:dyDescent="0.25">
      <c r="W247" s="50" t="s">
        <v>24</v>
      </c>
      <c r="X247">
        <v>3.9397788748318882E-2</v>
      </c>
      <c r="Y247">
        <v>3.2519946059918967E-2</v>
      </c>
    </row>
    <row r="248" spans="1:25" x14ac:dyDescent="0.25">
      <c r="W248" s="50" t="s">
        <v>25</v>
      </c>
      <c r="X248">
        <v>5.5939194250353257E-2</v>
      </c>
      <c r="Y248">
        <v>8.8894427556076225E-2</v>
      </c>
    </row>
    <row r="249" spans="1:25" x14ac:dyDescent="0.25">
      <c r="W249" s="50" t="s">
        <v>26</v>
      </c>
      <c r="X249">
        <v>4.6544853463861162E-2</v>
      </c>
      <c r="Y249">
        <v>3.8502925865237993E-2</v>
      </c>
    </row>
    <row r="250" spans="1:25" x14ac:dyDescent="0.25">
      <c r="W250" s="50" t="s">
        <v>28</v>
      </c>
      <c r="X250">
        <v>3.8552928210141807E-2</v>
      </c>
      <c r="Y250">
        <v>-4.7289854314308717E-2</v>
      </c>
    </row>
    <row r="251" spans="1:25" x14ac:dyDescent="0.25">
      <c r="W251" s="50" t="s">
        <v>29</v>
      </c>
      <c r="X251">
        <v>5.91629169038334E-2</v>
      </c>
      <c r="Y251">
        <v>3.6791059229838163E-2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50"/>
      <c r="X255" s="50" t="s">
        <v>12</v>
      </c>
      <c r="Y255" s="50" t="s">
        <v>13</v>
      </c>
    </row>
    <row r="256" spans="1:25" x14ac:dyDescent="0.25">
      <c r="W256" s="50" t="s">
        <v>15</v>
      </c>
      <c r="X256">
        <v>0.18450117685675729</v>
      </c>
      <c r="Y256">
        <v>0.11452161266995051</v>
      </c>
    </row>
    <row r="257" spans="1:25" x14ac:dyDescent="0.25">
      <c r="W257" s="50" t="s">
        <v>18</v>
      </c>
      <c r="X257">
        <v>0.27751825280076509</v>
      </c>
      <c r="Y257">
        <v>0.13208613204685629</v>
      </c>
    </row>
    <row r="258" spans="1:25" x14ac:dyDescent="0.25">
      <c r="A258" s="165" t="s">
        <v>195</v>
      </c>
      <c r="J258" s="165" t="s">
        <v>196</v>
      </c>
      <c r="W258" s="50" t="s">
        <v>21</v>
      </c>
      <c r="X258">
        <v>0.103146488380606</v>
      </c>
      <c r="Y258">
        <v>-5.177281728191533E-2</v>
      </c>
    </row>
    <row r="259" spans="1:25" x14ac:dyDescent="0.25">
      <c r="A259" s="51"/>
      <c r="B259" s="51" t="s">
        <v>101</v>
      </c>
      <c r="C259" s="51" t="s">
        <v>102</v>
      </c>
      <c r="D259" s="51" t="s">
        <v>103</v>
      </c>
      <c r="E259" s="51" t="s">
        <v>104</v>
      </c>
      <c r="J259" s="51"/>
      <c r="K259" s="51" t="s">
        <v>101</v>
      </c>
      <c r="L259" s="51" t="s">
        <v>102</v>
      </c>
      <c r="M259" s="51" t="s">
        <v>103</v>
      </c>
      <c r="N259" s="51" t="s">
        <v>104</v>
      </c>
      <c r="W259" s="50" t="s">
        <v>24</v>
      </c>
      <c r="X259">
        <v>0.28793826156947722</v>
      </c>
      <c r="Y259">
        <v>0.13101759820185829</v>
      </c>
    </row>
    <row r="260" spans="1:25" x14ac:dyDescent="0.25">
      <c r="A260" s="51" t="s">
        <v>15</v>
      </c>
      <c r="B260">
        <v>49.8046875</v>
      </c>
      <c r="C260">
        <v>90.762423723884879</v>
      </c>
      <c r="D260">
        <v>168.9453125</v>
      </c>
      <c r="E260">
        <v>256.8359375</v>
      </c>
      <c r="J260" s="51" t="s">
        <v>12</v>
      </c>
      <c r="K260">
        <v>3.3333333333333333E-2</v>
      </c>
      <c r="L260">
        <v>-0.61028028504709275</v>
      </c>
      <c r="M260">
        <v>0.36666666666666659</v>
      </c>
      <c r="N260">
        <v>0.96666666666666667</v>
      </c>
      <c r="W260" s="50" t="s">
        <v>25</v>
      </c>
      <c r="X260">
        <v>0.13979142973456449</v>
      </c>
      <c r="Y260">
        <v>7.6188631223429434E-2</v>
      </c>
    </row>
    <row r="261" spans="1:25" x14ac:dyDescent="0.25">
      <c r="A261" s="51" t="s">
        <v>25</v>
      </c>
      <c r="B261">
        <v>49.8046875</v>
      </c>
      <c r="C261">
        <v>80.07543229008958</v>
      </c>
      <c r="D261">
        <v>102.5390625</v>
      </c>
      <c r="E261">
        <v>236.328125</v>
      </c>
      <c r="J261" s="51" t="s">
        <v>105</v>
      </c>
      <c r="K261">
        <v>3.3333333333333333E-2</v>
      </c>
      <c r="L261">
        <v>2.4080000218660338</v>
      </c>
      <c r="M261">
        <v>0.1</v>
      </c>
      <c r="N261">
        <v>0.8666666666666667</v>
      </c>
      <c r="W261" s="50" t="s">
        <v>26</v>
      </c>
      <c r="X261">
        <v>0.19251518949741511</v>
      </c>
      <c r="Y261">
        <v>0.112374308346351</v>
      </c>
    </row>
    <row r="262" spans="1:25" x14ac:dyDescent="0.25">
      <c r="A262" s="51" t="s">
        <v>18</v>
      </c>
      <c r="B262">
        <v>21.484375</v>
      </c>
      <c r="C262">
        <v>90.70909547814216</v>
      </c>
      <c r="D262">
        <v>166.9921875</v>
      </c>
      <c r="E262">
        <v>246.09375</v>
      </c>
      <c r="W262" s="50" t="s">
        <v>28</v>
      </c>
      <c r="X262">
        <v>-8.1046284341124861E-2</v>
      </c>
      <c r="Y262">
        <v>-0.1279006351684443</v>
      </c>
    </row>
    <row r="263" spans="1:25" x14ac:dyDescent="0.25">
      <c r="A263" s="51" t="s">
        <v>26</v>
      </c>
      <c r="B263">
        <v>49.8046875</v>
      </c>
      <c r="C263">
        <v>89.070773830337842</v>
      </c>
      <c r="D263">
        <v>151.3671875</v>
      </c>
      <c r="E263">
        <v>222.65625</v>
      </c>
      <c r="W263" s="50" t="s">
        <v>29</v>
      </c>
      <c r="X263">
        <v>8.037354490208802E-2</v>
      </c>
      <c r="Y263">
        <v>9.7520694396026047E-3</v>
      </c>
    </row>
    <row r="264" spans="1:25" x14ac:dyDescent="0.25">
      <c r="A264" s="51" t="s">
        <v>21</v>
      </c>
      <c r="B264">
        <v>49.8046875</v>
      </c>
      <c r="C264">
        <v>12.184178756283121</v>
      </c>
      <c r="D264">
        <v>113.28125</v>
      </c>
      <c r="E264">
        <v>391.6015625</v>
      </c>
    </row>
    <row r="265" spans="1:25" x14ac:dyDescent="0.25">
      <c r="A265" s="51" t="s">
        <v>28</v>
      </c>
      <c r="B265">
        <v>24.4140625</v>
      </c>
      <c r="C265">
        <v>53.532109803735231</v>
      </c>
      <c r="D265">
        <v>164.0625</v>
      </c>
      <c r="E265">
        <v>281.25</v>
      </c>
    </row>
    <row r="266" spans="1:25" x14ac:dyDescent="0.25">
      <c r="A266" s="51" t="s">
        <v>24</v>
      </c>
      <c r="B266">
        <v>17.578125</v>
      </c>
      <c r="C266">
        <v>75.073083526476026</v>
      </c>
      <c r="D266">
        <v>125</v>
      </c>
      <c r="E266">
        <v>208.0078125</v>
      </c>
    </row>
    <row r="267" spans="1:25" x14ac:dyDescent="0.25">
      <c r="A267" s="51" t="s">
        <v>29</v>
      </c>
      <c r="B267">
        <v>16.6015625</v>
      </c>
      <c r="C267">
        <v>83.515568817925072</v>
      </c>
      <c r="D267">
        <v>164.0625</v>
      </c>
      <c r="E267">
        <v>320.3125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51"/>
      <c r="B271" s="51" t="s">
        <v>101</v>
      </c>
      <c r="C271" s="51" t="s">
        <v>102</v>
      </c>
      <c r="D271" s="51" t="s">
        <v>103</v>
      </c>
      <c r="E271" s="51" t="s">
        <v>104</v>
      </c>
      <c r="J271" s="51"/>
      <c r="K271" s="51" t="s">
        <v>101</v>
      </c>
      <c r="L271" s="51" t="s">
        <v>102</v>
      </c>
      <c r="M271" s="51" t="s">
        <v>103</v>
      </c>
      <c r="N271" s="51" t="s">
        <v>104</v>
      </c>
    </row>
    <row r="272" spans="1:25" x14ac:dyDescent="0.25">
      <c r="A272" s="51" t="s">
        <v>15</v>
      </c>
      <c r="B272">
        <v>49.8046875</v>
      </c>
      <c r="C272">
        <v>98.547594147796175</v>
      </c>
      <c r="D272">
        <v>192.3828125</v>
      </c>
      <c r="E272">
        <v>279.296875</v>
      </c>
      <c r="J272" s="51" t="s">
        <v>12</v>
      </c>
      <c r="K272">
        <v>0.14285714285714279</v>
      </c>
      <c r="L272">
        <v>1.1964314956473281E-3</v>
      </c>
      <c r="M272">
        <v>0.5714285714285714</v>
      </c>
      <c r="N272">
        <v>0.5714285714285714</v>
      </c>
    </row>
    <row r="273" spans="1:14" x14ac:dyDescent="0.25">
      <c r="A273" s="51" t="s">
        <v>25</v>
      </c>
      <c r="B273">
        <v>49.8046875</v>
      </c>
      <c r="C273">
        <v>73.470410451922234</v>
      </c>
      <c r="D273">
        <v>102.5390625</v>
      </c>
      <c r="E273">
        <v>267.578125</v>
      </c>
      <c r="J273" s="51" t="s">
        <v>105</v>
      </c>
      <c r="K273">
        <v>0.14285714285714279</v>
      </c>
      <c r="L273">
        <v>-0.38396126984625728</v>
      </c>
      <c r="M273">
        <v>0.5714285714285714</v>
      </c>
      <c r="N273">
        <v>0.71428571428571419</v>
      </c>
    </row>
    <row r="274" spans="1:14" x14ac:dyDescent="0.25">
      <c r="A274" s="51" t="s">
        <v>18</v>
      </c>
      <c r="B274">
        <v>25.390625</v>
      </c>
      <c r="C274">
        <v>103.14462745576201</v>
      </c>
      <c r="D274">
        <v>161.1328125</v>
      </c>
      <c r="E274">
        <v>256.8359375</v>
      </c>
    </row>
    <row r="275" spans="1:14" x14ac:dyDescent="0.25">
      <c r="A275" s="51" t="s">
        <v>26</v>
      </c>
      <c r="B275">
        <v>49.8046875</v>
      </c>
      <c r="C275">
        <v>76.346529181493963</v>
      </c>
      <c r="D275">
        <v>144.53125</v>
      </c>
      <c r="E275">
        <v>217.7734375</v>
      </c>
    </row>
    <row r="276" spans="1:14" x14ac:dyDescent="0.25">
      <c r="A276" s="51" t="s">
        <v>21</v>
      </c>
      <c r="B276">
        <v>49.8046875</v>
      </c>
      <c r="C276">
        <v>66.777316874822702</v>
      </c>
      <c r="D276">
        <v>149.4140625</v>
      </c>
      <c r="E276">
        <v>299.8046875</v>
      </c>
    </row>
    <row r="277" spans="1:14" x14ac:dyDescent="0.25">
      <c r="A277" s="51" t="s">
        <v>28</v>
      </c>
      <c r="B277">
        <v>25.390625</v>
      </c>
      <c r="C277">
        <v>107.4617955232661</v>
      </c>
      <c r="D277">
        <v>184.5703125</v>
      </c>
      <c r="E277">
        <v>306.640625</v>
      </c>
    </row>
    <row r="278" spans="1:14" x14ac:dyDescent="0.25">
      <c r="A278" s="51" t="s">
        <v>24</v>
      </c>
      <c r="B278">
        <v>16.6015625</v>
      </c>
      <c r="C278">
        <v>91.4378347556367</v>
      </c>
      <c r="D278">
        <v>180.6640625</v>
      </c>
      <c r="E278">
        <v>368.1640625</v>
      </c>
    </row>
    <row r="279" spans="1:14" x14ac:dyDescent="0.25">
      <c r="A279" s="51" t="s">
        <v>29</v>
      </c>
      <c r="B279">
        <v>16.6015625</v>
      </c>
      <c r="C279">
        <v>81.021711860966349</v>
      </c>
      <c r="D279">
        <v>137.6953125</v>
      </c>
      <c r="E279">
        <v>284.1796875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51"/>
      <c r="B283" s="51" t="s">
        <v>101</v>
      </c>
      <c r="C283" s="51" t="s">
        <v>102</v>
      </c>
      <c r="D283" s="51" t="s">
        <v>103</v>
      </c>
      <c r="E283" s="51" t="s">
        <v>104</v>
      </c>
      <c r="J283" s="51"/>
      <c r="K283" s="51" t="s">
        <v>101</v>
      </c>
      <c r="L283" s="51" t="s">
        <v>102</v>
      </c>
      <c r="M283" s="51" t="s">
        <v>103</v>
      </c>
      <c r="N283" s="51" t="s">
        <v>104</v>
      </c>
    </row>
    <row r="284" spans="1:14" x14ac:dyDescent="0.25">
      <c r="A284" s="51" t="s">
        <v>15</v>
      </c>
      <c r="B284">
        <v>49.8046875</v>
      </c>
      <c r="C284">
        <v>108.2925356494423</v>
      </c>
      <c r="D284">
        <v>165.0390625</v>
      </c>
      <c r="E284">
        <v>269.53125</v>
      </c>
      <c r="J284" s="51" t="s">
        <v>12</v>
      </c>
      <c r="K284">
        <v>0.33333333333333331</v>
      </c>
      <c r="L284">
        <v>1.0315784908108021</v>
      </c>
      <c r="M284">
        <v>1</v>
      </c>
      <c r="N284">
        <v>1</v>
      </c>
    </row>
    <row r="285" spans="1:14" x14ac:dyDescent="0.25">
      <c r="A285" s="51" t="s">
        <v>25</v>
      </c>
      <c r="B285">
        <v>49.8046875</v>
      </c>
      <c r="C285">
        <v>67.646328946325895</v>
      </c>
      <c r="D285">
        <v>80.078125</v>
      </c>
      <c r="E285">
        <v>151.3671875</v>
      </c>
      <c r="J285" s="51" t="s">
        <v>105</v>
      </c>
      <c r="K285">
        <v>0.33333333333333331</v>
      </c>
      <c r="L285">
        <v>0.63358987034845393</v>
      </c>
      <c r="M285">
        <v>1</v>
      </c>
      <c r="N285">
        <v>1</v>
      </c>
    </row>
    <row r="286" spans="1:14" x14ac:dyDescent="0.25">
      <c r="A286" s="51" t="s">
        <v>18</v>
      </c>
      <c r="B286">
        <v>40.0390625</v>
      </c>
      <c r="C286">
        <v>116.1230392183123</v>
      </c>
      <c r="D286">
        <v>182.6171875</v>
      </c>
      <c r="E286">
        <v>253.90625</v>
      </c>
    </row>
    <row r="287" spans="1:14" x14ac:dyDescent="0.25">
      <c r="A287" s="51" t="s">
        <v>26</v>
      </c>
      <c r="B287">
        <v>49.8046875</v>
      </c>
      <c r="C287">
        <v>61.506946739402217</v>
      </c>
      <c r="D287">
        <v>86.9140625</v>
      </c>
      <c r="E287">
        <v>139.6484375</v>
      </c>
    </row>
    <row r="288" spans="1:14" x14ac:dyDescent="0.25">
      <c r="A288" s="51" t="s">
        <v>21</v>
      </c>
      <c r="B288">
        <v>49.8046875</v>
      </c>
      <c r="C288">
        <v>82.820370058832751</v>
      </c>
      <c r="D288">
        <v>113.28125</v>
      </c>
      <c r="E288">
        <v>202.1484375</v>
      </c>
    </row>
    <row r="289" spans="1:14" x14ac:dyDescent="0.25">
      <c r="A289" s="51" t="s">
        <v>28</v>
      </c>
      <c r="B289">
        <v>65.4296875</v>
      </c>
      <c r="C289">
        <v>89.004436441207361</v>
      </c>
      <c r="D289">
        <v>122.0703125</v>
      </c>
      <c r="E289">
        <v>182.6171875</v>
      </c>
    </row>
    <row r="290" spans="1:14" x14ac:dyDescent="0.25">
      <c r="A290" s="51" t="s">
        <v>24</v>
      </c>
      <c r="B290">
        <v>35.15625</v>
      </c>
      <c r="C290">
        <v>73.622098214673457</v>
      </c>
      <c r="D290">
        <v>83.0078125</v>
      </c>
      <c r="E290">
        <v>164.0625</v>
      </c>
    </row>
    <row r="291" spans="1:14" x14ac:dyDescent="0.25">
      <c r="A291" s="51" t="s">
        <v>29</v>
      </c>
      <c r="B291">
        <v>36.1328125</v>
      </c>
      <c r="C291">
        <v>73.083386710333599</v>
      </c>
      <c r="D291">
        <v>86.9140625</v>
      </c>
      <c r="E291">
        <v>142.578125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51"/>
      <c r="B295" s="51" t="s">
        <v>101</v>
      </c>
      <c r="C295" s="51" t="s">
        <v>102</v>
      </c>
      <c r="D295" s="51" t="s">
        <v>103</v>
      </c>
      <c r="E295" s="51" t="s">
        <v>104</v>
      </c>
      <c r="J295" s="51"/>
      <c r="K295" s="51" t="s">
        <v>101</v>
      </c>
      <c r="L295" s="51" t="s">
        <v>102</v>
      </c>
      <c r="M295" s="51" t="s">
        <v>103</v>
      </c>
      <c r="N295" s="51" t="s">
        <v>104</v>
      </c>
    </row>
    <row r="296" spans="1:14" x14ac:dyDescent="0.25">
      <c r="A296" s="51" t="s">
        <v>15</v>
      </c>
      <c r="B296">
        <v>49.8046875</v>
      </c>
      <c r="C296">
        <v>100.86717182139721</v>
      </c>
      <c r="D296">
        <v>96.6796875</v>
      </c>
      <c r="E296">
        <v>226.5625</v>
      </c>
      <c r="J296" s="51" t="s">
        <v>12</v>
      </c>
      <c r="K296">
        <v>3.3333333333333333E-2</v>
      </c>
      <c r="L296">
        <v>0.15147984621951549</v>
      </c>
      <c r="M296">
        <v>0.7</v>
      </c>
      <c r="N296">
        <v>1.3</v>
      </c>
    </row>
    <row r="297" spans="1:14" x14ac:dyDescent="0.25">
      <c r="A297" s="51" t="s">
        <v>25</v>
      </c>
      <c r="B297">
        <v>49.8046875</v>
      </c>
      <c r="C297">
        <v>82.091328785793948</v>
      </c>
      <c r="D297">
        <v>54.6875</v>
      </c>
      <c r="E297">
        <v>113.28125</v>
      </c>
      <c r="J297" s="51" t="s">
        <v>105</v>
      </c>
      <c r="K297">
        <v>6.6666666666666666E-2</v>
      </c>
      <c r="L297">
        <v>0.37229446681075568</v>
      </c>
      <c r="M297">
        <v>0.4</v>
      </c>
      <c r="N297">
        <v>0.93333333333333335</v>
      </c>
    </row>
    <row r="298" spans="1:14" x14ac:dyDescent="0.25">
      <c r="A298" s="51" t="s">
        <v>18</v>
      </c>
      <c r="B298">
        <v>22.4609375</v>
      </c>
      <c r="C298">
        <v>65.771195259772767</v>
      </c>
      <c r="D298">
        <v>102.5390625</v>
      </c>
      <c r="E298">
        <v>161.1328125</v>
      </c>
    </row>
    <row r="299" spans="1:14" x14ac:dyDescent="0.25">
      <c r="A299" s="51" t="s">
        <v>26</v>
      </c>
      <c r="B299">
        <v>49.8046875</v>
      </c>
      <c r="C299">
        <v>78.871626957010065</v>
      </c>
      <c r="D299">
        <v>71.2890625</v>
      </c>
      <c r="E299">
        <v>148.4375</v>
      </c>
    </row>
    <row r="300" spans="1:14" x14ac:dyDescent="0.25">
      <c r="A300" s="51" t="s">
        <v>21</v>
      </c>
      <c r="B300">
        <v>78.125</v>
      </c>
      <c r="C300">
        <v>83.791224643099611</v>
      </c>
      <c r="D300">
        <v>96.6796875</v>
      </c>
      <c r="E300">
        <v>188.4765625</v>
      </c>
    </row>
    <row r="301" spans="1:14" x14ac:dyDescent="0.25">
      <c r="A301" s="51" t="s">
        <v>28</v>
      </c>
      <c r="B301">
        <v>62.5</v>
      </c>
      <c r="C301">
        <v>92.917070032287654</v>
      </c>
      <c r="D301">
        <v>109.375</v>
      </c>
      <c r="E301">
        <v>161.1328125</v>
      </c>
    </row>
    <row r="302" spans="1:14" x14ac:dyDescent="0.25">
      <c r="A302" s="51" t="s">
        <v>24</v>
      </c>
      <c r="B302">
        <v>39.0625</v>
      </c>
      <c r="C302">
        <v>86.274710372125298</v>
      </c>
      <c r="D302">
        <v>84.9609375</v>
      </c>
      <c r="E302">
        <v>167.96875</v>
      </c>
    </row>
    <row r="303" spans="1:14" x14ac:dyDescent="0.25">
      <c r="A303" s="51" t="s">
        <v>29</v>
      </c>
      <c r="B303">
        <v>35.15625</v>
      </c>
      <c r="C303">
        <v>63.674891873206249</v>
      </c>
      <c r="D303">
        <v>70.3125</v>
      </c>
      <c r="E303">
        <v>133.7890625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51"/>
      <c r="B307" s="51" t="s">
        <v>101</v>
      </c>
      <c r="C307" s="51" t="s">
        <v>102</v>
      </c>
      <c r="D307" s="51" t="s">
        <v>103</v>
      </c>
      <c r="E307" s="51" t="s">
        <v>104</v>
      </c>
      <c r="J307" s="51"/>
      <c r="K307" s="51" t="s">
        <v>101</v>
      </c>
      <c r="L307" s="51" t="s">
        <v>102</v>
      </c>
      <c r="M307" s="51" t="s">
        <v>103</v>
      </c>
      <c r="N307" s="51" t="s">
        <v>104</v>
      </c>
    </row>
    <row r="308" spans="1:14" x14ac:dyDescent="0.25">
      <c r="A308" s="51" t="s">
        <v>15</v>
      </c>
      <c r="B308">
        <v>49.8046875</v>
      </c>
      <c r="C308">
        <v>90.624561379237576</v>
      </c>
      <c r="D308">
        <v>160.15625</v>
      </c>
      <c r="E308">
        <v>261.71875</v>
      </c>
      <c r="J308" s="51" t="s">
        <v>12</v>
      </c>
      <c r="K308">
        <v>0.1</v>
      </c>
      <c r="L308">
        <v>-4.6215286640238817</v>
      </c>
      <c r="M308">
        <v>0.1333333333333333</v>
      </c>
      <c r="N308">
        <v>0.43333333333333329</v>
      </c>
    </row>
    <row r="309" spans="1:14" x14ac:dyDescent="0.25">
      <c r="A309" s="51" t="s">
        <v>25</v>
      </c>
      <c r="B309">
        <v>49.8046875</v>
      </c>
      <c r="C309">
        <v>89.236033832045948</v>
      </c>
      <c r="D309">
        <v>116.2109375</v>
      </c>
      <c r="E309">
        <v>248.046875</v>
      </c>
      <c r="J309" s="51" t="s">
        <v>105</v>
      </c>
      <c r="K309">
        <v>3.3333333333333333E-2</v>
      </c>
      <c r="L309">
        <v>-4.1925387762123876</v>
      </c>
      <c r="M309">
        <v>0.1333333333333333</v>
      </c>
      <c r="N309">
        <v>0.3</v>
      </c>
    </row>
    <row r="310" spans="1:14" x14ac:dyDescent="0.25">
      <c r="A310" s="51" t="s">
        <v>18</v>
      </c>
      <c r="B310">
        <v>49.8046875</v>
      </c>
      <c r="C310">
        <v>94.374330928039242</v>
      </c>
      <c r="D310">
        <v>159.1796875</v>
      </c>
      <c r="E310">
        <v>225.5859375</v>
      </c>
    </row>
    <row r="311" spans="1:14" x14ac:dyDescent="0.25">
      <c r="A311" s="51" t="s">
        <v>26</v>
      </c>
      <c r="B311">
        <v>49.8046875</v>
      </c>
      <c r="C311">
        <v>95.766526117029386</v>
      </c>
      <c r="D311">
        <v>172.8515625</v>
      </c>
      <c r="E311">
        <v>223.6328125</v>
      </c>
    </row>
    <row r="312" spans="1:14" x14ac:dyDescent="0.25">
      <c r="A312" s="51" t="s">
        <v>21</v>
      </c>
      <c r="B312">
        <v>49.8046875</v>
      </c>
      <c r="C312">
        <v>30.616045637759019</v>
      </c>
      <c r="D312">
        <v>97.65625</v>
      </c>
      <c r="E312">
        <v>289.0625</v>
      </c>
    </row>
    <row r="313" spans="1:14" x14ac:dyDescent="0.25">
      <c r="A313" s="51" t="s">
        <v>28</v>
      </c>
      <c r="B313">
        <v>26.3671875</v>
      </c>
      <c r="C313">
        <v>75.515524656380407</v>
      </c>
      <c r="D313">
        <v>110.3515625</v>
      </c>
      <c r="E313">
        <v>255.859375</v>
      </c>
    </row>
    <row r="314" spans="1:14" x14ac:dyDescent="0.25">
      <c r="A314" s="51" t="s">
        <v>24</v>
      </c>
      <c r="B314">
        <v>50.78125</v>
      </c>
      <c r="C314">
        <v>82.5638839214905</v>
      </c>
      <c r="D314">
        <v>125.9765625</v>
      </c>
      <c r="E314">
        <v>193.359375</v>
      </c>
    </row>
    <row r="315" spans="1:14" x14ac:dyDescent="0.25">
      <c r="A315" s="51" t="s">
        <v>29</v>
      </c>
      <c r="B315">
        <v>36.1328125</v>
      </c>
      <c r="C315">
        <v>76.585163920627721</v>
      </c>
      <c r="D315">
        <v>105.46875</v>
      </c>
      <c r="E315">
        <v>237.3046875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51"/>
      <c r="B319" s="51" t="s">
        <v>101</v>
      </c>
      <c r="C319" s="51" t="s">
        <v>102</v>
      </c>
      <c r="D319" s="51" t="s">
        <v>103</v>
      </c>
      <c r="E319" s="51" t="s">
        <v>104</v>
      </c>
      <c r="J319" s="51"/>
      <c r="K319" s="51" t="s">
        <v>101</v>
      </c>
      <c r="L319" s="51" t="s">
        <v>102</v>
      </c>
      <c r="M319" s="51" t="s">
        <v>103</v>
      </c>
      <c r="N319" s="51" t="s">
        <v>104</v>
      </c>
    </row>
    <row r="320" spans="1:14" x14ac:dyDescent="0.25">
      <c r="A320" s="51" t="s">
        <v>15</v>
      </c>
      <c r="B320">
        <v>49.8046875</v>
      </c>
      <c r="C320">
        <v>90.325743808091758</v>
      </c>
      <c r="D320">
        <v>161.1328125</v>
      </c>
      <c r="E320">
        <v>274.4140625</v>
      </c>
      <c r="J320" s="51" t="s">
        <v>12</v>
      </c>
      <c r="K320">
        <v>3.3333333333333333E-2</v>
      </c>
      <c r="L320">
        <v>6.1605441070732736</v>
      </c>
      <c r="M320">
        <v>0.1333333333333333</v>
      </c>
      <c r="N320">
        <v>0.6333333333333333</v>
      </c>
    </row>
    <row r="321" spans="1:14" x14ac:dyDescent="0.25">
      <c r="A321" s="51" t="s">
        <v>25</v>
      </c>
      <c r="B321">
        <v>49.8046875</v>
      </c>
      <c r="C321">
        <v>59.857208450242339</v>
      </c>
      <c r="D321">
        <v>88.8671875</v>
      </c>
      <c r="E321">
        <v>328.125</v>
      </c>
      <c r="J321" s="51" t="s">
        <v>105</v>
      </c>
      <c r="K321">
        <v>3.3333333333333333E-2</v>
      </c>
      <c r="L321">
        <v>2.1628014996037219</v>
      </c>
      <c r="M321">
        <v>0.1333333333333333</v>
      </c>
      <c r="N321">
        <v>0.6333333333333333</v>
      </c>
    </row>
    <row r="322" spans="1:14" x14ac:dyDescent="0.25">
      <c r="A322" s="51" t="s">
        <v>18</v>
      </c>
      <c r="B322">
        <v>23.4375</v>
      </c>
      <c r="C322">
        <v>100.03018488480561</v>
      </c>
      <c r="D322">
        <v>169.921875</v>
      </c>
      <c r="E322">
        <v>248.046875</v>
      </c>
    </row>
    <row r="323" spans="1:14" x14ac:dyDescent="0.25">
      <c r="A323" s="51" t="s">
        <v>26</v>
      </c>
      <c r="B323">
        <v>49.8046875</v>
      </c>
      <c r="C323">
        <v>61.037627558305793</v>
      </c>
      <c r="D323">
        <v>123.046875</v>
      </c>
      <c r="E323">
        <v>208.0078125</v>
      </c>
    </row>
    <row r="324" spans="1:14" x14ac:dyDescent="0.25">
      <c r="A324" s="51" t="s">
        <v>21</v>
      </c>
      <c r="B324">
        <v>49.8046875</v>
      </c>
      <c r="C324">
        <v>115.2511108439754</v>
      </c>
      <c r="D324">
        <v>209.9609375</v>
      </c>
      <c r="E324">
        <v>432.6171875</v>
      </c>
    </row>
    <row r="325" spans="1:14" x14ac:dyDescent="0.25">
      <c r="A325" s="51" t="s">
        <v>28</v>
      </c>
      <c r="B325">
        <v>60.546875</v>
      </c>
      <c r="C325">
        <v>104.4608826787539</v>
      </c>
      <c r="D325">
        <v>168.9453125</v>
      </c>
      <c r="E325">
        <v>286.1328125</v>
      </c>
    </row>
    <row r="326" spans="1:14" x14ac:dyDescent="0.25">
      <c r="A326" s="51" t="s">
        <v>24</v>
      </c>
      <c r="B326">
        <v>16.6015625</v>
      </c>
      <c r="C326">
        <v>85.457417279060323</v>
      </c>
      <c r="D326">
        <v>159.1796875</v>
      </c>
      <c r="E326">
        <v>261.71875</v>
      </c>
    </row>
    <row r="327" spans="1:14" x14ac:dyDescent="0.25">
      <c r="A327" s="51" t="s">
        <v>29</v>
      </c>
      <c r="B327">
        <v>49.8046875</v>
      </c>
      <c r="C327">
        <v>36.755256264808637</v>
      </c>
      <c r="D327">
        <v>129.8828125</v>
      </c>
      <c r="E327">
        <v>262.6953125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51"/>
      <c r="B331" s="51" t="s">
        <v>101</v>
      </c>
      <c r="C331" s="51" t="s">
        <v>102</v>
      </c>
      <c r="D331" s="51" t="s">
        <v>103</v>
      </c>
      <c r="E331" s="51" t="s">
        <v>104</v>
      </c>
      <c r="J331" s="51"/>
      <c r="K331" s="51" t="s">
        <v>101</v>
      </c>
      <c r="L331" s="51" t="s">
        <v>102</v>
      </c>
      <c r="M331" s="51" t="s">
        <v>103</v>
      </c>
      <c r="N331" s="51" t="s">
        <v>104</v>
      </c>
    </row>
    <row r="332" spans="1:14" x14ac:dyDescent="0.25">
      <c r="A332" s="51" t="s">
        <v>15</v>
      </c>
      <c r="B332">
        <v>49.8046875</v>
      </c>
      <c r="C332">
        <v>90.318892768602012</v>
      </c>
      <c r="D332">
        <v>165.0390625</v>
      </c>
      <c r="E332">
        <v>270.5078125</v>
      </c>
      <c r="J332" s="51" t="s">
        <v>12</v>
      </c>
      <c r="K332">
        <v>0.14285714285714279</v>
      </c>
      <c r="L332">
        <v>-1.1023517076822551</v>
      </c>
      <c r="M332">
        <v>0.5714285714285714</v>
      </c>
      <c r="N332">
        <v>0.5714285714285714</v>
      </c>
    </row>
    <row r="333" spans="1:14" x14ac:dyDescent="0.25">
      <c r="A333" s="51" t="s">
        <v>25</v>
      </c>
      <c r="B333">
        <v>49.8046875</v>
      </c>
      <c r="C333">
        <v>66.960718817768679</v>
      </c>
      <c r="D333">
        <v>102.5390625</v>
      </c>
      <c r="E333">
        <v>210.9375</v>
      </c>
      <c r="J333" s="51" t="s">
        <v>105</v>
      </c>
      <c r="K333">
        <v>0.14285714285714279</v>
      </c>
      <c r="L333">
        <v>0.4157156831015516</v>
      </c>
      <c r="M333">
        <v>0.71428571428571419</v>
      </c>
      <c r="N333">
        <v>0.8571428571428571</v>
      </c>
    </row>
    <row r="334" spans="1:14" x14ac:dyDescent="0.25">
      <c r="A334" s="51" t="s">
        <v>18</v>
      </c>
      <c r="B334">
        <v>33.203125</v>
      </c>
      <c r="C334">
        <v>96.403118694886913</v>
      </c>
      <c r="D334">
        <v>164.0625</v>
      </c>
      <c r="E334">
        <v>236.328125</v>
      </c>
    </row>
    <row r="335" spans="1:14" x14ac:dyDescent="0.25">
      <c r="A335" s="51" t="s">
        <v>26</v>
      </c>
      <c r="B335">
        <v>42.96875</v>
      </c>
      <c r="C335">
        <v>53.305521884236782</v>
      </c>
      <c r="D335">
        <v>91.796875</v>
      </c>
      <c r="E335">
        <v>132.8125</v>
      </c>
    </row>
    <row r="336" spans="1:14" x14ac:dyDescent="0.25">
      <c r="A336" s="51" t="s">
        <v>21</v>
      </c>
      <c r="B336">
        <v>49.8046875</v>
      </c>
      <c r="C336">
        <v>90.252267536166315</v>
      </c>
      <c r="D336">
        <v>165.0390625</v>
      </c>
      <c r="E336">
        <v>266.6015625</v>
      </c>
    </row>
    <row r="337" spans="1:14" x14ac:dyDescent="0.25">
      <c r="A337" s="51" t="s">
        <v>28</v>
      </c>
      <c r="B337">
        <v>55.6640625</v>
      </c>
      <c r="C337">
        <v>94.730894460723349</v>
      </c>
      <c r="D337">
        <v>147.4609375</v>
      </c>
      <c r="E337">
        <v>233.3984375</v>
      </c>
    </row>
    <row r="338" spans="1:14" x14ac:dyDescent="0.25">
      <c r="A338" s="51" t="s">
        <v>24</v>
      </c>
      <c r="B338">
        <v>42.96875</v>
      </c>
      <c r="C338">
        <v>85.625346491446734</v>
      </c>
      <c r="D338">
        <v>115.234375</v>
      </c>
      <c r="E338">
        <v>216.796875</v>
      </c>
    </row>
    <row r="339" spans="1:14" x14ac:dyDescent="0.25">
      <c r="A339" s="51" t="s">
        <v>29</v>
      </c>
      <c r="B339">
        <v>36.1328125</v>
      </c>
      <c r="C339">
        <v>73.973806750562602</v>
      </c>
      <c r="D339">
        <v>94.7265625</v>
      </c>
      <c r="E339">
        <v>181.640625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51"/>
      <c r="B343" s="51" t="s">
        <v>101</v>
      </c>
      <c r="C343" s="51" t="s">
        <v>102</v>
      </c>
      <c r="D343" s="51" t="s">
        <v>103</v>
      </c>
      <c r="E343" s="51" t="s">
        <v>104</v>
      </c>
      <c r="J343" s="51"/>
      <c r="K343" s="51" t="s">
        <v>101</v>
      </c>
      <c r="L343" s="51" t="s">
        <v>102</v>
      </c>
      <c r="M343" s="51" t="s">
        <v>103</v>
      </c>
      <c r="N343" s="51" t="s">
        <v>104</v>
      </c>
    </row>
    <row r="344" spans="1:14" x14ac:dyDescent="0.25">
      <c r="A344" s="51" t="s">
        <v>15</v>
      </c>
      <c r="B344">
        <v>49.8046875</v>
      </c>
      <c r="C344">
        <v>99.071192045575629</v>
      </c>
      <c r="D344">
        <v>187.5</v>
      </c>
      <c r="E344">
        <v>271.484375</v>
      </c>
      <c r="J344" s="51" t="s">
        <v>12</v>
      </c>
      <c r="K344">
        <v>3.3333333333333333E-2</v>
      </c>
      <c r="L344">
        <v>5.6975565974696254</v>
      </c>
      <c r="M344">
        <v>0.36666666666666659</v>
      </c>
      <c r="N344">
        <v>0.46666666666666667</v>
      </c>
    </row>
    <row r="345" spans="1:14" x14ac:dyDescent="0.25">
      <c r="A345" s="51" t="s">
        <v>25</v>
      </c>
      <c r="B345">
        <v>49.8046875</v>
      </c>
      <c r="C345">
        <v>68.846667555903167</v>
      </c>
      <c r="D345">
        <v>102.5390625</v>
      </c>
      <c r="E345">
        <v>209.9609375</v>
      </c>
      <c r="J345" s="51" t="s">
        <v>105</v>
      </c>
      <c r="K345">
        <v>3.3333333333333333E-2</v>
      </c>
      <c r="L345">
        <v>1.5811652968984129</v>
      </c>
      <c r="M345">
        <v>0.46666666666666667</v>
      </c>
      <c r="N345">
        <v>0.56666666666666665</v>
      </c>
    </row>
    <row r="346" spans="1:14" x14ac:dyDescent="0.25">
      <c r="A346" s="51" t="s">
        <v>18</v>
      </c>
      <c r="B346">
        <v>46.875</v>
      </c>
      <c r="C346">
        <v>101.45489785573341</v>
      </c>
      <c r="D346">
        <v>178.7109375</v>
      </c>
      <c r="E346">
        <v>249.0234375</v>
      </c>
    </row>
    <row r="347" spans="1:14" x14ac:dyDescent="0.25">
      <c r="A347" s="51" t="s">
        <v>26</v>
      </c>
      <c r="B347">
        <v>49.8046875</v>
      </c>
      <c r="C347">
        <v>70.439331007593978</v>
      </c>
      <c r="D347">
        <v>102.5390625</v>
      </c>
      <c r="E347">
        <v>183.59375</v>
      </c>
    </row>
    <row r="348" spans="1:14" x14ac:dyDescent="0.25">
      <c r="A348" s="51" t="s">
        <v>21</v>
      </c>
      <c r="B348">
        <v>49.8046875</v>
      </c>
      <c r="C348">
        <v>73.428323848974131</v>
      </c>
      <c r="D348">
        <v>204.1015625</v>
      </c>
      <c r="E348">
        <v>300.78125</v>
      </c>
    </row>
    <row r="349" spans="1:14" x14ac:dyDescent="0.25">
      <c r="A349" s="51" t="s">
        <v>28</v>
      </c>
      <c r="B349">
        <v>49.8046875</v>
      </c>
      <c r="C349">
        <v>94.271700473839175</v>
      </c>
      <c r="D349">
        <v>154.296875</v>
      </c>
      <c r="E349">
        <v>245.1171875</v>
      </c>
    </row>
    <row r="350" spans="1:14" x14ac:dyDescent="0.25">
      <c r="A350" s="51" t="s">
        <v>24</v>
      </c>
      <c r="B350">
        <v>18.5546875</v>
      </c>
      <c r="C350">
        <v>84.102593735597281</v>
      </c>
      <c r="D350">
        <v>150.390625</v>
      </c>
      <c r="E350">
        <v>234.375</v>
      </c>
    </row>
    <row r="351" spans="1:14" x14ac:dyDescent="0.25">
      <c r="A351" s="51" t="s">
        <v>29</v>
      </c>
      <c r="B351">
        <v>35.15625</v>
      </c>
      <c r="C351">
        <v>69.753145164401673</v>
      </c>
      <c r="D351">
        <v>94.7265625</v>
      </c>
      <c r="E351">
        <v>195.3125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51"/>
      <c r="B355" s="51" t="s">
        <v>101</v>
      </c>
      <c r="C355" s="51" t="s">
        <v>102</v>
      </c>
      <c r="D355" s="51" t="s">
        <v>103</v>
      </c>
      <c r="E355" s="51" t="s">
        <v>104</v>
      </c>
      <c r="J355" s="51"/>
      <c r="K355" s="51" t="s">
        <v>101</v>
      </c>
      <c r="L355" s="51" t="s">
        <v>102</v>
      </c>
      <c r="M355" s="51" t="s">
        <v>103</v>
      </c>
      <c r="N355" s="51" t="s">
        <v>104</v>
      </c>
    </row>
    <row r="356" spans="1:14" x14ac:dyDescent="0.25">
      <c r="A356" s="51" t="s">
        <v>15</v>
      </c>
      <c r="B356">
        <v>49.8046875</v>
      </c>
      <c r="C356">
        <v>83.822728511807313</v>
      </c>
      <c r="D356">
        <v>117.1875</v>
      </c>
      <c r="E356">
        <v>226.5625</v>
      </c>
      <c r="J356" s="51" t="s">
        <v>12</v>
      </c>
      <c r="K356">
        <v>0.16666666666666671</v>
      </c>
      <c r="L356">
        <v>1.058274814275729</v>
      </c>
      <c r="M356">
        <v>0.43333333333333329</v>
      </c>
      <c r="N356">
        <v>0.9</v>
      </c>
    </row>
    <row r="357" spans="1:14" x14ac:dyDescent="0.25">
      <c r="A357" s="51" t="s">
        <v>25</v>
      </c>
      <c r="B357">
        <v>49.8046875</v>
      </c>
      <c r="C357">
        <v>81.796324798627481</v>
      </c>
      <c r="D357">
        <v>102.5390625</v>
      </c>
      <c r="E357">
        <v>193.359375</v>
      </c>
      <c r="J357" s="51" t="s">
        <v>105</v>
      </c>
      <c r="K357">
        <v>0.1333333333333333</v>
      </c>
      <c r="L357">
        <v>1.122130100705848</v>
      </c>
      <c r="M357">
        <v>0.36666666666666659</v>
      </c>
      <c r="N357">
        <v>0.8</v>
      </c>
    </row>
    <row r="358" spans="1:14" x14ac:dyDescent="0.25">
      <c r="A358" s="51" t="s">
        <v>18</v>
      </c>
      <c r="B358">
        <v>33.203125</v>
      </c>
      <c r="C358">
        <v>66.280047559593058</v>
      </c>
      <c r="D358">
        <v>96.6796875</v>
      </c>
      <c r="E358">
        <v>155.2734375</v>
      </c>
    </row>
    <row r="359" spans="1:14" x14ac:dyDescent="0.25">
      <c r="A359" s="51" t="s">
        <v>26</v>
      </c>
      <c r="B359">
        <v>49.8046875</v>
      </c>
      <c r="C359">
        <v>85.380647477279581</v>
      </c>
      <c r="D359">
        <v>115.234375</v>
      </c>
      <c r="E359">
        <v>238.28125</v>
      </c>
    </row>
    <row r="360" spans="1:14" x14ac:dyDescent="0.25">
      <c r="A360" s="51" t="s">
        <v>21</v>
      </c>
      <c r="B360">
        <v>61.5234375</v>
      </c>
      <c r="C360">
        <v>36.839998482257663</v>
      </c>
      <c r="D360">
        <v>112.3046875</v>
      </c>
      <c r="E360">
        <v>161.1328125</v>
      </c>
    </row>
    <row r="361" spans="1:14" x14ac:dyDescent="0.25">
      <c r="A361" s="51" t="s">
        <v>28</v>
      </c>
      <c r="B361">
        <v>74.21875</v>
      </c>
      <c r="C361">
        <v>90.201680356069915</v>
      </c>
      <c r="D361">
        <v>114.2578125</v>
      </c>
      <c r="E361">
        <v>207.03125</v>
      </c>
    </row>
    <row r="362" spans="1:14" x14ac:dyDescent="0.25">
      <c r="A362" s="51" t="s">
        <v>24</v>
      </c>
      <c r="B362">
        <v>34.1796875</v>
      </c>
      <c r="C362">
        <v>67.343635429613343</v>
      </c>
      <c r="D362">
        <v>81.0546875</v>
      </c>
      <c r="E362">
        <v>131.8359375</v>
      </c>
    </row>
    <row r="363" spans="1:14" x14ac:dyDescent="0.25">
      <c r="A363" s="51" t="s">
        <v>29</v>
      </c>
      <c r="B363">
        <v>39.0625</v>
      </c>
      <c r="C363">
        <v>70.08809094309585</v>
      </c>
      <c r="D363">
        <v>86.9140625</v>
      </c>
      <c r="E363">
        <v>163.0859375</v>
      </c>
    </row>
    <row r="390" spans="1:5" x14ac:dyDescent="0.25">
      <c r="A390" s="165" t="s">
        <v>180</v>
      </c>
    </row>
    <row r="391" spans="1:5" x14ac:dyDescent="0.25">
      <c r="A391" s="51"/>
      <c r="B391" s="51" t="s">
        <v>101</v>
      </c>
      <c r="C391" s="51" t="s">
        <v>102</v>
      </c>
      <c r="D391" s="51" t="s">
        <v>103</v>
      </c>
      <c r="E391" s="51" t="s">
        <v>104</v>
      </c>
    </row>
    <row r="392" spans="1:5" x14ac:dyDescent="0.25">
      <c r="A392" s="51" t="s">
        <v>15</v>
      </c>
      <c r="B392">
        <v>1.953125</v>
      </c>
      <c r="C392">
        <v>3.430543217741016</v>
      </c>
      <c r="D392">
        <v>5.859375</v>
      </c>
      <c r="E392">
        <v>7.8125</v>
      </c>
    </row>
    <row r="393" spans="1:5" x14ac:dyDescent="0.25">
      <c r="A393" s="51" t="s">
        <v>25</v>
      </c>
      <c r="B393">
        <v>1.953125</v>
      </c>
      <c r="C393">
        <v>3.2830866108012549</v>
      </c>
      <c r="D393">
        <v>5.859375</v>
      </c>
      <c r="E393">
        <v>7.8125</v>
      </c>
    </row>
    <row r="394" spans="1:5" x14ac:dyDescent="0.25">
      <c r="A394" s="51" t="s">
        <v>18</v>
      </c>
      <c r="B394">
        <v>1.953125</v>
      </c>
      <c r="C394">
        <v>3.2281393113935741</v>
      </c>
      <c r="D394">
        <v>5.859375</v>
      </c>
      <c r="E394">
        <v>6.8359375</v>
      </c>
    </row>
    <row r="395" spans="1:5" x14ac:dyDescent="0.25">
      <c r="A395" s="51" t="s">
        <v>26</v>
      </c>
      <c r="B395">
        <v>1.953125</v>
      </c>
      <c r="C395">
        <v>3.2055529638768538</v>
      </c>
      <c r="D395">
        <v>5.859375</v>
      </c>
      <c r="E395">
        <v>7.8125</v>
      </c>
    </row>
    <row r="396" spans="1:5" x14ac:dyDescent="0.25">
      <c r="A396" s="51" t="s">
        <v>21</v>
      </c>
      <c r="B396">
        <v>1.953125</v>
      </c>
      <c r="C396">
        <v>3.3007182622346352</v>
      </c>
      <c r="D396">
        <v>5.859375</v>
      </c>
      <c r="E396">
        <v>7.8125</v>
      </c>
    </row>
    <row r="397" spans="1:5" x14ac:dyDescent="0.25">
      <c r="A397" s="51" t="s">
        <v>28</v>
      </c>
      <c r="B397">
        <v>1.953125</v>
      </c>
      <c r="C397">
        <v>3.1406588411732321</v>
      </c>
      <c r="D397">
        <v>5.859375</v>
      </c>
      <c r="E397">
        <v>7.8125</v>
      </c>
    </row>
    <row r="398" spans="1:5" x14ac:dyDescent="0.25">
      <c r="A398" s="51" t="s">
        <v>24</v>
      </c>
      <c r="B398">
        <v>1.953125</v>
      </c>
      <c r="C398">
        <v>3.376669521562532</v>
      </c>
      <c r="D398">
        <v>5.859375</v>
      </c>
      <c r="E398">
        <v>6.8359375</v>
      </c>
    </row>
    <row r="399" spans="1:5" x14ac:dyDescent="0.25">
      <c r="A399" s="51" t="s">
        <v>29</v>
      </c>
      <c r="B399">
        <v>1.953125</v>
      </c>
      <c r="C399">
        <v>3.4395303410146738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169.19119304314339</v>
      </c>
      <c r="L409" s="155" t="s">
        <v>141</v>
      </c>
      <c r="M409">
        <v>1</v>
      </c>
      <c r="N409">
        <v>1</v>
      </c>
      <c r="O409">
        <v>0.99668936332527358</v>
      </c>
      <c r="P409">
        <v>0.94275462723257286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154" t="s">
        <v>141</v>
      </c>
      <c r="B410">
        <v>4.5720689409455559</v>
      </c>
      <c r="C410">
        <v>-0.18612511044112159</v>
      </c>
      <c r="D410">
        <v>6.0031192272764908</v>
      </c>
      <c r="E410">
        <v>3.506887753879651</v>
      </c>
      <c r="G410" s="154" t="s">
        <v>142</v>
      </c>
      <c r="H410">
        <v>47.324042662652943</v>
      </c>
      <c r="L410" s="155" t="s">
        <v>142</v>
      </c>
      <c r="M410">
        <v>0.80823234201510552</v>
      </c>
      <c r="N410">
        <v>0.96739793922970774</v>
      </c>
      <c r="O410">
        <v>0.93711683994357264</v>
      </c>
      <c r="P410">
        <v>1</v>
      </c>
      <c r="Q410">
        <v>0.86037693527743053</v>
      </c>
      <c r="R410">
        <v>0.99009302289580747</v>
      </c>
      <c r="S410">
        <v>0.71535581699215078</v>
      </c>
      <c r="T410">
        <v>0.82893848828575623</v>
      </c>
    </row>
    <row r="411" spans="1:20" x14ac:dyDescent="0.25">
      <c r="A411" s="154" t="s">
        <v>142</v>
      </c>
      <c r="B411">
        <v>1.114922432800991</v>
      </c>
      <c r="C411">
        <v>-2.4766280201884858</v>
      </c>
      <c r="D411">
        <v>2.8574793551168072</v>
      </c>
      <c r="E411">
        <v>-0.2290519116217635</v>
      </c>
      <c r="G411" s="154" t="s">
        <v>143</v>
      </c>
      <c r="H411">
        <v>36.819422509855293</v>
      </c>
      <c r="L411" s="155" t="s">
        <v>143</v>
      </c>
      <c r="M411">
        <v>0.90870035418023687</v>
      </c>
      <c r="N411">
        <v>0.93922844124603222</v>
      </c>
      <c r="O411">
        <v>0.86884056142694843</v>
      </c>
      <c r="P411">
        <v>0.94600455328331912</v>
      </c>
      <c r="Q411">
        <v>0.76636899412654813</v>
      </c>
      <c r="R411">
        <v>0.96949441518037904</v>
      </c>
      <c r="S411">
        <v>0.51132229444830934</v>
      </c>
      <c r="T411">
        <v>0.80581213710047139</v>
      </c>
    </row>
    <row r="412" spans="1:20" x14ac:dyDescent="0.25">
      <c r="A412" s="154" t="s">
        <v>143</v>
      </c>
      <c r="B412">
        <v>1.868726195944008</v>
      </c>
      <c r="C412">
        <v>0.78295308175067369</v>
      </c>
      <c r="D412">
        <v>1.290720476518298</v>
      </c>
      <c r="E412">
        <v>0.40631675017316898</v>
      </c>
      <c r="G412" s="154" t="s">
        <v>144</v>
      </c>
      <c r="H412">
        <v>66.232178126188884</v>
      </c>
      <c r="L412" s="155" t="s">
        <v>144</v>
      </c>
      <c r="M412">
        <v>0.86778300957831311</v>
      </c>
      <c r="N412">
        <v>0.92562569738532918</v>
      </c>
      <c r="O412">
        <v>0.88989429678378529</v>
      </c>
      <c r="P412">
        <v>0.87788147283730644</v>
      </c>
      <c r="Q412">
        <v>0.75364538469801068</v>
      </c>
      <c r="R412">
        <v>0.93215684903096219</v>
      </c>
      <c r="S412">
        <v>0.44224163281771828</v>
      </c>
      <c r="T412">
        <v>0.77502145228067565</v>
      </c>
    </row>
    <row r="413" spans="1:20" x14ac:dyDescent="0.25">
      <c r="A413" s="154" t="s">
        <v>144</v>
      </c>
      <c r="B413">
        <v>3.112899919604688</v>
      </c>
      <c r="C413">
        <v>2.9062558152139002</v>
      </c>
      <c r="D413">
        <v>4.5656813789673407</v>
      </c>
      <c r="E413">
        <v>-5.1693590370995253</v>
      </c>
      <c r="G413" s="154" t="s">
        <v>145</v>
      </c>
      <c r="H413">
        <v>51.634649830574332</v>
      </c>
      <c r="L413" s="155" t="s">
        <v>145</v>
      </c>
      <c r="M413">
        <v>0.88585241544755589</v>
      </c>
      <c r="N413">
        <v>0.94537515215738877</v>
      </c>
      <c r="O413">
        <v>1</v>
      </c>
      <c r="P413">
        <v>0.82587994173619683</v>
      </c>
      <c r="Q413">
        <v>0.74821804263609315</v>
      </c>
      <c r="R413">
        <v>0.98411191470470971</v>
      </c>
      <c r="S413">
        <v>0.35973792068421939</v>
      </c>
      <c r="T413">
        <v>0.75660258106589984</v>
      </c>
    </row>
    <row r="414" spans="1:20" x14ac:dyDescent="0.25">
      <c r="A414" s="154" t="s">
        <v>145</v>
      </c>
      <c r="B414">
        <v>2.3365568617499388</v>
      </c>
      <c r="C414">
        <v>-0.93413427753359179</v>
      </c>
      <c r="D414">
        <v>2.904526036920053</v>
      </c>
      <c r="E414">
        <v>-0.55916008531036698</v>
      </c>
      <c r="G414" s="154" t="s">
        <v>146</v>
      </c>
      <c r="H414">
        <v>117.48332974256699</v>
      </c>
      <c r="L414" s="155" t="s">
        <v>146</v>
      </c>
      <c r="M414">
        <v>0.7799444721420753</v>
      </c>
      <c r="N414">
        <v>0.99393647566454557</v>
      </c>
      <c r="O414">
        <v>0.99755099675343517</v>
      </c>
      <c r="P414">
        <v>0.94479062563260652</v>
      </c>
      <c r="Q414">
        <v>0.75853872950263135</v>
      </c>
      <c r="R414">
        <v>0.88291174144467732</v>
      </c>
      <c r="S414">
        <v>0.39086707484556782</v>
      </c>
      <c r="T414">
        <v>0.76360497553151274</v>
      </c>
    </row>
    <row r="415" spans="1:20" x14ac:dyDescent="0.25">
      <c r="A415" s="154" t="s">
        <v>146</v>
      </c>
      <c r="B415">
        <v>4.2043922068021971</v>
      </c>
      <c r="C415">
        <v>-2.0961036385378291</v>
      </c>
      <c r="D415">
        <v>4.7287952387839347</v>
      </c>
      <c r="E415">
        <v>2.66079324233672</v>
      </c>
      <c r="G415" s="154" t="s">
        <v>147</v>
      </c>
      <c r="H415">
        <v>68.111278987822189</v>
      </c>
      <c r="L415" s="155" t="s">
        <v>147</v>
      </c>
      <c r="M415">
        <v>0.86210187346116762</v>
      </c>
      <c r="N415">
        <v>0.88850821135505531</v>
      </c>
      <c r="O415">
        <v>0.92562318263891308</v>
      </c>
      <c r="P415">
        <v>0.88452829473917671</v>
      </c>
      <c r="Q415">
        <v>0.76562039935455151</v>
      </c>
      <c r="R415">
        <v>0.92005091655524074</v>
      </c>
      <c r="S415">
        <v>0.536118523235529</v>
      </c>
      <c r="T415">
        <v>0.85858676360169683</v>
      </c>
    </row>
    <row r="416" spans="1:20" x14ac:dyDescent="0.25">
      <c r="A416" s="154" t="s">
        <v>147</v>
      </c>
      <c r="B416">
        <v>2.8759510130804888</v>
      </c>
      <c r="C416">
        <v>3.124062290374281</v>
      </c>
      <c r="D416">
        <v>3.270487077262481</v>
      </c>
      <c r="E416">
        <v>-1.899390229898319</v>
      </c>
      <c r="G416" s="154" t="s">
        <v>148</v>
      </c>
      <c r="H416">
        <v>85.504913768672836</v>
      </c>
      <c r="L416" s="155" t="s">
        <v>148</v>
      </c>
      <c r="M416">
        <v>0.82248826718560264</v>
      </c>
      <c r="N416">
        <v>0.94900310508394414</v>
      </c>
      <c r="O416">
        <v>0.83523358234498313</v>
      </c>
      <c r="P416">
        <v>0.98661176356325442</v>
      </c>
      <c r="Q416">
        <v>0.74747361869793205</v>
      </c>
      <c r="R416">
        <v>0.95837875077243573</v>
      </c>
      <c r="S416">
        <v>0.48075850845012119</v>
      </c>
      <c r="T416">
        <v>0.77618518642788792</v>
      </c>
    </row>
    <row r="417" spans="1:20" x14ac:dyDescent="0.25">
      <c r="A417" s="154" t="s">
        <v>148</v>
      </c>
      <c r="B417">
        <v>4.2608053421825387</v>
      </c>
      <c r="C417">
        <v>-0.77869896485286227</v>
      </c>
      <c r="D417">
        <v>5.0864294357137867</v>
      </c>
      <c r="E417">
        <v>1.522983545370437</v>
      </c>
      <c r="G417" s="154" t="s">
        <v>149</v>
      </c>
      <c r="H417">
        <v>33.762076158717932</v>
      </c>
      <c r="L417" s="155" t="s">
        <v>149</v>
      </c>
      <c r="M417">
        <v>0.79154937296839822</v>
      </c>
      <c r="N417">
        <v>0.86955335519547738</v>
      </c>
      <c r="O417">
        <v>0.98584963158462502</v>
      </c>
      <c r="P417">
        <v>0.81162257411247563</v>
      </c>
      <c r="Q417">
        <v>0.72674693731674656</v>
      </c>
      <c r="R417">
        <v>0.89932857459867221</v>
      </c>
      <c r="S417">
        <v>0.57426252398075139</v>
      </c>
      <c r="T417">
        <v>0.82898768462124195</v>
      </c>
    </row>
    <row r="418" spans="1:20" x14ac:dyDescent="0.25">
      <c r="A418" s="154" t="s">
        <v>149</v>
      </c>
      <c r="B418">
        <v>2.005007756786696</v>
      </c>
      <c r="C418">
        <v>1.9347372436748329</v>
      </c>
      <c r="D418">
        <v>2.7492170569454788</v>
      </c>
      <c r="E418">
        <v>-1.453743618073378</v>
      </c>
      <c r="G418" s="154" t="s">
        <v>150</v>
      </c>
      <c r="H418">
        <v>62.533165812169237</v>
      </c>
      <c r="L418" s="155" t="s">
        <v>150</v>
      </c>
      <c r="M418">
        <v>0.90657159972544166</v>
      </c>
      <c r="N418">
        <v>0.89632892999642277</v>
      </c>
      <c r="O418">
        <v>0.81733087839680474</v>
      </c>
      <c r="P418">
        <v>0.81253490170976983</v>
      </c>
      <c r="Q418">
        <v>0.74852606311814085</v>
      </c>
      <c r="R418">
        <v>0.93918933651118519</v>
      </c>
      <c r="S418">
        <v>0.44093171338293108</v>
      </c>
      <c r="T418">
        <v>0.82338389022979186</v>
      </c>
    </row>
    <row r="419" spans="1:20" x14ac:dyDescent="0.25">
      <c r="A419" s="154" t="s">
        <v>150</v>
      </c>
      <c r="B419">
        <v>2.5709888422896761</v>
      </c>
      <c r="C419">
        <v>-1.767807566424878</v>
      </c>
      <c r="D419">
        <v>3.062029200368952</v>
      </c>
      <c r="E419">
        <v>5.9774391824926353E-2</v>
      </c>
      <c r="G419" s="154" t="s">
        <v>151</v>
      </c>
      <c r="H419">
        <v>60.132896740405783</v>
      </c>
      <c r="L419" s="155" t="s">
        <v>151</v>
      </c>
      <c r="M419">
        <v>0.80574599093193999</v>
      </c>
      <c r="N419">
        <v>0.8895028405790989</v>
      </c>
      <c r="O419">
        <v>0.93536832135620207</v>
      </c>
      <c r="P419">
        <v>0.83747490633326127</v>
      </c>
      <c r="Q419">
        <v>0.76517650110270519</v>
      </c>
      <c r="R419">
        <v>0.92092600385761891</v>
      </c>
      <c r="S419">
        <v>0.49610154450582827</v>
      </c>
      <c r="T419">
        <v>0.80888851825009489</v>
      </c>
    </row>
    <row r="420" spans="1:20" x14ac:dyDescent="0.25">
      <c r="A420" s="154" t="s">
        <v>151</v>
      </c>
      <c r="B420">
        <v>2.5745321597023372</v>
      </c>
      <c r="C420">
        <v>-1.560301416787274</v>
      </c>
      <c r="D420">
        <v>3.5361693664920688</v>
      </c>
      <c r="E420">
        <v>0.68156761601898375</v>
      </c>
      <c r="G420" s="154" t="s">
        <v>152</v>
      </c>
      <c r="H420">
        <v>65.885658847965857</v>
      </c>
      <c r="L420" s="155" t="s">
        <v>152</v>
      </c>
      <c r="M420">
        <v>0.79537016717330566</v>
      </c>
      <c r="N420">
        <v>0.92202202010648326</v>
      </c>
      <c r="O420">
        <v>0.89080312438313924</v>
      </c>
      <c r="P420">
        <v>0.87598212673495723</v>
      </c>
      <c r="Q420">
        <v>0.78394743540830403</v>
      </c>
      <c r="R420">
        <v>0.92242007066936538</v>
      </c>
      <c r="S420">
        <v>0.58459431638038284</v>
      </c>
      <c r="T420">
        <v>0.87250170984563613</v>
      </c>
    </row>
    <row r="421" spans="1:20" x14ac:dyDescent="0.25">
      <c r="A421" s="154" t="s">
        <v>152</v>
      </c>
      <c r="B421">
        <v>2.528013718840262</v>
      </c>
      <c r="C421">
        <v>0.4695657472861432</v>
      </c>
      <c r="D421">
        <v>2.418973790693594</v>
      </c>
      <c r="E421">
        <v>-0.13574167567492379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67.312281015807997</v>
      </c>
      <c r="L432" s="155" t="s">
        <v>155</v>
      </c>
      <c r="M432">
        <v>1</v>
      </c>
      <c r="N432">
        <v>0.94014797801271144</v>
      </c>
      <c r="O432">
        <v>1</v>
      </c>
      <c r="P432">
        <v>0.99999999999999989</v>
      </c>
      <c r="Q432">
        <v>0.95703432038204073</v>
      </c>
      <c r="R432">
        <v>1</v>
      </c>
      <c r="S432">
        <v>0.67531861805183102</v>
      </c>
      <c r="T432">
        <v>1</v>
      </c>
    </row>
    <row r="433" spans="1:20" x14ac:dyDescent="0.25">
      <c r="A433" s="154" t="s">
        <v>141</v>
      </c>
      <c r="B433">
        <v>2.680392409711029</v>
      </c>
      <c r="C433">
        <v>0.76893127616216628</v>
      </c>
      <c r="D433">
        <v>5.5299978817448068</v>
      </c>
      <c r="E433">
        <v>-2.2781608561143232</v>
      </c>
      <c r="G433" s="154" t="s">
        <v>142</v>
      </c>
      <c r="H433">
        <v>15.54802816246643</v>
      </c>
      <c r="L433" s="155" t="s">
        <v>156</v>
      </c>
      <c r="M433">
        <v>0.95646619432094482</v>
      </c>
      <c r="N433">
        <v>0.94314394389051148</v>
      </c>
      <c r="O433">
        <v>0.88958208157514562</v>
      </c>
      <c r="P433">
        <v>0.80808085604287594</v>
      </c>
      <c r="Q433">
        <v>1</v>
      </c>
      <c r="R433">
        <v>0.87192673565719792</v>
      </c>
      <c r="S433">
        <v>1</v>
      </c>
      <c r="T433">
        <v>0.98240913359427318</v>
      </c>
    </row>
    <row r="434" spans="1:20" x14ac:dyDescent="0.25">
      <c r="A434" s="154" t="s">
        <v>142</v>
      </c>
      <c r="B434">
        <v>1.042645758005065</v>
      </c>
      <c r="C434">
        <v>0.77640717867943942</v>
      </c>
      <c r="D434">
        <v>1.598180444764979</v>
      </c>
      <c r="E434">
        <v>-1.081469977602781</v>
      </c>
      <c r="G434" s="154" t="s">
        <v>143</v>
      </c>
      <c r="H434">
        <v>29.217924397992761</v>
      </c>
      <c r="L434" s="155" t="s">
        <v>157</v>
      </c>
      <c r="M434">
        <v>0.79990690532340991</v>
      </c>
      <c r="N434">
        <v>1</v>
      </c>
      <c r="O434">
        <v>0.76184618738460519</v>
      </c>
      <c r="P434">
        <v>0.34686720775016378</v>
      </c>
      <c r="Q434">
        <v>0.47403842508755978</v>
      </c>
      <c r="R434">
        <v>0.52807702048757377</v>
      </c>
      <c r="S434">
        <v>0.37039018856471351</v>
      </c>
      <c r="T434">
        <v>0.75951557524857305</v>
      </c>
    </row>
    <row r="435" spans="1:20" x14ac:dyDescent="0.25">
      <c r="A435" s="154" t="s">
        <v>143</v>
      </c>
      <c r="B435">
        <v>1.3869230941095301</v>
      </c>
      <c r="C435">
        <v>1.2790148260038661</v>
      </c>
      <c r="D435">
        <v>2.658971386539096</v>
      </c>
      <c r="E435">
        <v>-1.686725452357611</v>
      </c>
      <c r="G435" s="154" t="s">
        <v>144</v>
      </c>
      <c r="H435">
        <v>14.78357160796363</v>
      </c>
      <c r="L435" s="155" t="s">
        <v>158</v>
      </c>
      <c r="M435">
        <v>0.68747279323335231</v>
      </c>
      <c r="N435">
        <v>0.83013175531050332</v>
      </c>
      <c r="O435">
        <v>0.61594094360135732</v>
      </c>
      <c r="P435">
        <v>0.29193172395492778</v>
      </c>
      <c r="Q435">
        <v>0.25102961323080403</v>
      </c>
      <c r="R435">
        <v>0.49002693593851132</v>
      </c>
      <c r="S435">
        <v>0.2461831251733598</v>
      </c>
      <c r="T435">
        <v>0.44541296087999632</v>
      </c>
    </row>
    <row r="436" spans="1:20" x14ac:dyDescent="0.25">
      <c r="A436" s="154" t="s">
        <v>144</v>
      </c>
      <c r="B436">
        <v>1.079484646439459</v>
      </c>
      <c r="C436">
        <v>0.65579353320281852</v>
      </c>
      <c r="D436">
        <v>1.588456374881654</v>
      </c>
      <c r="E436">
        <v>-1.359763362544562</v>
      </c>
      <c r="G436" s="154" t="s">
        <v>145</v>
      </c>
      <c r="H436">
        <v>19.083908582423199</v>
      </c>
      <c r="L436" s="155" t="s">
        <v>159</v>
      </c>
      <c r="M436">
        <v>0.81425868646000954</v>
      </c>
      <c r="N436">
        <v>0.76797208538312467</v>
      </c>
      <c r="O436">
        <v>0.66458201594043853</v>
      </c>
      <c r="P436">
        <v>0.30749195469783103</v>
      </c>
      <c r="Q436">
        <v>0.28352590744983308</v>
      </c>
      <c r="R436">
        <v>0.39959800402668511</v>
      </c>
      <c r="S436">
        <v>0.25776534178536809</v>
      </c>
      <c r="T436">
        <v>0.55266563965368931</v>
      </c>
    </row>
    <row r="437" spans="1:20" x14ac:dyDescent="0.25">
      <c r="A437" s="154" t="s">
        <v>145</v>
      </c>
      <c r="B437">
        <v>1.1812198004665211</v>
      </c>
      <c r="C437">
        <v>-0.84654087412693424</v>
      </c>
      <c r="D437">
        <v>1.9201784446635071</v>
      </c>
      <c r="E437">
        <v>1.4148214765280831</v>
      </c>
      <c r="G437" s="154" t="s">
        <v>146</v>
      </c>
      <c r="H437">
        <v>10.544626276604459</v>
      </c>
      <c r="L437" s="155" t="s">
        <v>160</v>
      </c>
      <c r="M437">
        <v>0.66305655406032538</v>
      </c>
      <c r="N437">
        <v>0.87928985083118216</v>
      </c>
      <c r="O437">
        <v>0.64846769497015089</v>
      </c>
      <c r="P437">
        <v>0.28017025571373289</v>
      </c>
      <c r="Q437">
        <v>0.28728713409820711</v>
      </c>
      <c r="R437">
        <v>0.33801153032271108</v>
      </c>
      <c r="S437">
        <v>0.18456267453001091</v>
      </c>
      <c r="T437">
        <v>0.42564677386136912</v>
      </c>
    </row>
    <row r="438" spans="1:20" x14ac:dyDescent="0.25">
      <c r="A438" s="154" t="s">
        <v>146</v>
      </c>
      <c r="B438">
        <v>0.9010879673498764</v>
      </c>
      <c r="C438">
        <v>0.34115238732680259</v>
      </c>
      <c r="D438">
        <v>1.375623231911228</v>
      </c>
      <c r="E438">
        <v>0.391779053675891</v>
      </c>
      <c r="G438" s="154" t="s">
        <v>147</v>
      </c>
      <c r="H438">
        <v>15.40367115252737</v>
      </c>
      <c r="L438" s="155" t="s">
        <v>187</v>
      </c>
      <c r="M438">
        <v>0.72684233982432533</v>
      </c>
      <c r="N438">
        <v>0.91335448048374657</v>
      </c>
      <c r="O438">
        <v>0.54144987382457954</v>
      </c>
      <c r="P438">
        <v>0.31362636297790758</v>
      </c>
      <c r="Q438">
        <v>0.32667788856396718</v>
      </c>
      <c r="R438">
        <v>0.59523831221805978</v>
      </c>
      <c r="S438">
        <v>0.291443507076519</v>
      </c>
      <c r="T438">
        <v>0.57308974131846746</v>
      </c>
    </row>
    <row r="439" spans="1:20" x14ac:dyDescent="0.25">
      <c r="A439" s="154" t="s">
        <v>147</v>
      </c>
      <c r="B439">
        <v>0.82508473530988691</v>
      </c>
      <c r="C439">
        <v>0.3690816546049977</v>
      </c>
      <c r="D439">
        <v>1.451421043183408</v>
      </c>
      <c r="E439">
        <v>-1.0560193947684819</v>
      </c>
      <c r="G439" s="154" t="s">
        <v>148</v>
      </c>
      <c r="H439">
        <v>7.6685089674947049</v>
      </c>
    </row>
    <row r="440" spans="1:20" x14ac:dyDescent="0.25">
      <c r="A440" s="154" t="s">
        <v>148</v>
      </c>
      <c r="B440">
        <v>0.54135169583230081</v>
      </c>
      <c r="C440">
        <v>0.36952359068940682</v>
      </c>
      <c r="D440">
        <v>0.87245862880414382</v>
      </c>
      <c r="E440">
        <v>-0.70471938547343072</v>
      </c>
      <c r="G440" s="154" t="s">
        <v>149</v>
      </c>
      <c r="H440">
        <v>13.61139226330166</v>
      </c>
    </row>
    <row r="441" spans="1:20" x14ac:dyDescent="0.25">
      <c r="A441" s="154" t="s">
        <v>149</v>
      </c>
      <c r="B441">
        <v>1.372538791725</v>
      </c>
      <c r="C441">
        <v>-0.92882939123077812</v>
      </c>
      <c r="D441">
        <v>2.287549996395557</v>
      </c>
      <c r="E441">
        <v>2.1122192069015822</v>
      </c>
      <c r="G441" s="154" t="s">
        <v>150</v>
      </c>
      <c r="H441">
        <v>11.49036111911531</v>
      </c>
    </row>
    <row r="442" spans="1:20" x14ac:dyDescent="0.25">
      <c r="A442" s="154" t="s">
        <v>150</v>
      </c>
      <c r="B442">
        <v>0.79579500185898999</v>
      </c>
      <c r="C442">
        <v>-0.3002791723064166</v>
      </c>
      <c r="D442">
        <v>1.48812779750442</v>
      </c>
      <c r="E442">
        <v>6.8296637931146695E-2</v>
      </c>
      <c r="G442" s="154" t="s">
        <v>151</v>
      </c>
      <c r="H442">
        <v>14.95240513009597</v>
      </c>
    </row>
    <row r="443" spans="1:20" x14ac:dyDescent="0.25">
      <c r="A443" s="154" t="s">
        <v>151</v>
      </c>
      <c r="B443">
        <v>1.277109032897729</v>
      </c>
      <c r="C443">
        <v>1.1388526308131639</v>
      </c>
      <c r="D443">
        <v>2.234298878994502</v>
      </c>
      <c r="E443">
        <v>-2.0068913513875022</v>
      </c>
      <c r="G443" s="154" t="s">
        <v>152</v>
      </c>
      <c r="H443">
        <v>13.891272169426831</v>
      </c>
    </row>
    <row r="444" spans="1:20" x14ac:dyDescent="0.25">
      <c r="A444" s="154" t="s">
        <v>152</v>
      </c>
      <c r="B444">
        <v>0.69059823137942933</v>
      </c>
      <c r="C444">
        <v>-0.48485133697417271</v>
      </c>
      <c r="D444">
        <v>1.516980859181976</v>
      </c>
      <c r="E444">
        <v>0.28177360705851079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461.33391166612029</v>
      </c>
      <c r="L455" s="155" t="s">
        <v>155</v>
      </c>
      <c r="M455">
        <v>0.83218422855350271</v>
      </c>
      <c r="N455">
        <v>0.86120135567720035</v>
      </c>
      <c r="O455">
        <v>0.83686602654718301</v>
      </c>
      <c r="P455">
        <v>1</v>
      </c>
      <c r="Q455">
        <v>0.38946887243546668</v>
      </c>
      <c r="R455">
        <v>0.40831020967833098</v>
      </c>
      <c r="S455">
        <v>0.27668933437942778</v>
      </c>
      <c r="T455">
        <v>0.34970073280162611</v>
      </c>
    </row>
    <row r="456" spans="1:20" x14ac:dyDescent="0.25">
      <c r="A456" s="154" t="s">
        <v>155</v>
      </c>
      <c r="B456">
        <v>33.137088773907621</v>
      </c>
      <c r="C456">
        <v>-84.150257154751827</v>
      </c>
      <c r="D456">
        <v>30.45887020677209</v>
      </c>
      <c r="E456">
        <v>73.986632706678805</v>
      </c>
      <c r="G456" s="154" t="s">
        <v>156</v>
      </c>
      <c r="H456">
        <v>406.58592220388402</v>
      </c>
      <c r="L456" s="155" t="s">
        <v>156</v>
      </c>
      <c r="M456">
        <v>0.83578995235479425</v>
      </c>
      <c r="N456">
        <v>1</v>
      </c>
      <c r="O456">
        <v>0.89254703693065418</v>
      </c>
      <c r="P456">
        <v>0.93753047868527561</v>
      </c>
      <c r="Q456">
        <v>0.99999999999999989</v>
      </c>
      <c r="R456">
        <v>1</v>
      </c>
      <c r="S456">
        <v>1</v>
      </c>
      <c r="T456">
        <v>1</v>
      </c>
    </row>
    <row r="457" spans="1:20" x14ac:dyDescent="0.25">
      <c r="A457" s="154" t="s">
        <v>156</v>
      </c>
      <c r="B457">
        <v>23.85719212814999</v>
      </c>
      <c r="C457">
        <v>69.723420368693084</v>
      </c>
      <c r="D457">
        <v>27.57452786644761</v>
      </c>
      <c r="E457">
        <v>-83.269604267495438</v>
      </c>
      <c r="G457" s="154" t="s">
        <v>157</v>
      </c>
      <c r="H457">
        <v>228.41830500178739</v>
      </c>
      <c r="L457" s="155" t="s">
        <v>157</v>
      </c>
      <c r="M457">
        <v>1</v>
      </c>
      <c r="N457">
        <v>0.98975031597048813</v>
      </c>
      <c r="O457">
        <v>1</v>
      </c>
      <c r="P457">
        <v>0.88997265216579058</v>
      </c>
      <c r="Q457">
        <v>0.85506109331827551</v>
      </c>
      <c r="R457">
        <v>0.75031188888231692</v>
      </c>
      <c r="S457">
        <v>0.65756270724292654</v>
      </c>
      <c r="T457">
        <v>0.97628029919911152</v>
      </c>
    </row>
    <row r="458" spans="1:20" x14ac:dyDescent="0.25">
      <c r="A458" s="154" t="s">
        <v>157</v>
      </c>
      <c r="B458">
        <v>9.957528756433689</v>
      </c>
      <c r="C458">
        <v>21.526004711167001</v>
      </c>
      <c r="D458">
        <v>5.5548114264099544</v>
      </c>
      <c r="E458">
        <v>-2.48473172031431</v>
      </c>
      <c r="G458" s="154" t="s">
        <v>158</v>
      </c>
      <c r="H458">
        <v>22.041779096969371</v>
      </c>
    </row>
    <row r="459" spans="1:20" x14ac:dyDescent="0.25">
      <c r="A459" s="154" t="s">
        <v>158</v>
      </c>
      <c r="B459">
        <v>1.937546831347323</v>
      </c>
      <c r="C459">
        <v>-2.98064271503987</v>
      </c>
      <c r="D459">
        <v>1.7398975986045511</v>
      </c>
      <c r="E459">
        <v>2.1529670401398162</v>
      </c>
      <c r="G459" s="154" t="s">
        <v>159</v>
      </c>
      <c r="H459">
        <v>31.06889927438413</v>
      </c>
    </row>
    <row r="460" spans="1:20" x14ac:dyDescent="0.25">
      <c r="A460" s="154" t="s">
        <v>159</v>
      </c>
      <c r="B460">
        <v>1.3472085138106471</v>
      </c>
      <c r="C460">
        <v>-3.8302750585236698</v>
      </c>
      <c r="D460">
        <v>3.3270769862665088</v>
      </c>
      <c r="E460">
        <v>10.232750656734719</v>
      </c>
      <c r="G460" s="154" t="s">
        <v>160</v>
      </c>
      <c r="H460">
        <v>40.021047272552252</v>
      </c>
    </row>
    <row r="461" spans="1:20" x14ac:dyDescent="0.25">
      <c r="A461" s="154" t="s">
        <v>160</v>
      </c>
      <c r="B461">
        <v>3.8683659124354688</v>
      </c>
      <c r="C461">
        <v>-9.3261742989863556</v>
      </c>
      <c r="D461">
        <v>3.1904594150825929</v>
      </c>
      <c r="E461">
        <v>6.2890015316886236</v>
      </c>
      <c r="G461" s="154" t="s">
        <v>187</v>
      </c>
      <c r="H461">
        <v>94.898203478180719</v>
      </c>
    </row>
    <row r="462" spans="1:20" x14ac:dyDescent="0.25">
      <c r="A462" s="154" t="s">
        <v>187</v>
      </c>
      <c r="B462">
        <v>2.903687273312074</v>
      </c>
      <c r="C462">
        <v>1.694573014659587</v>
      </c>
      <c r="D462">
        <v>4.4981512286599159</v>
      </c>
      <c r="E462">
        <v>3.7500044128223009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12.62911217952243</v>
      </c>
      <c r="L478" s="155" t="s">
        <v>141</v>
      </c>
      <c r="M478">
        <v>1</v>
      </c>
      <c r="N478">
        <v>0.99983287874734428</v>
      </c>
      <c r="O478">
        <v>0.80262413626040841</v>
      </c>
      <c r="P478">
        <v>0.95427235940860589</v>
      </c>
      <c r="Q478">
        <v>0.95489005302330088</v>
      </c>
      <c r="R478">
        <v>0.78171369949479619</v>
      </c>
      <c r="S478">
        <v>0.92147831581880557</v>
      </c>
      <c r="T478">
        <v>0.88435957856910874</v>
      </c>
    </row>
    <row r="479" spans="1:20" x14ac:dyDescent="0.25">
      <c r="A479" s="154" t="s">
        <v>155</v>
      </c>
      <c r="B479">
        <v>0.93557817521182685</v>
      </c>
      <c r="C479">
        <v>3.0911611524516212</v>
      </c>
      <c r="D479">
        <v>1.178423955398928</v>
      </c>
      <c r="E479">
        <v>-2.7124641586981468</v>
      </c>
      <c r="G479" s="154" t="s">
        <v>156</v>
      </c>
      <c r="H479">
        <v>486.71823610687488</v>
      </c>
      <c r="L479" s="155" t="s">
        <v>142</v>
      </c>
      <c r="M479">
        <v>0.70383641974774747</v>
      </c>
      <c r="N479">
        <v>0.89082883985231121</v>
      </c>
      <c r="O479">
        <v>1</v>
      </c>
      <c r="P479">
        <v>0.93943232790471198</v>
      </c>
      <c r="Q479">
        <v>0.97836197590774887</v>
      </c>
      <c r="R479">
        <v>0.86961540221939371</v>
      </c>
      <c r="S479">
        <v>0.97500051771460816</v>
      </c>
      <c r="T479">
        <v>0.91494412047723683</v>
      </c>
    </row>
    <row r="480" spans="1:20" x14ac:dyDescent="0.25">
      <c r="A480" s="154" t="s">
        <v>156</v>
      </c>
      <c r="B480">
        <v>14.970914898784891</v>
      </c>
      <c r="C480">
        <v>-30.150376533570959</v>
      </c>
      <c r="D480">
        <v>35.952626387984793</v>
      </c>
      <c r="E480">
        <v>80.536948933898657</v>
      </c>
      <c r="G480" s="154" t="s">
        <v>157</v>
      </c>
      <c r="H480">
        <v>328.78955978736991</v>
      </c>
      <c r="L480" s="155" t="s">
        <v>143</v>
      </c>
      <c r="M480">
        <v>0.68716662732845435</v>
      </c>
      <c r="N480">
        <v>0.88497434661170271</v>
      </c>
      <c r="O480">
        <v>0.79476866935216783</v>
      </c>
      <c r="P480">
        <v>1</v>
      </c>
      <c r="Q480">
        <v>0.97302083407279727</v>
      </c>
      <c r="R480">
        <v>0.90117657435254039</v>
      </c>
      <c r="S480">
        <v>0.86096423370879482</v>
      </c>
      <c r="T480">
        <v>0.57995609344264032</v>
      </c>
    </row>
    <row r="481" spans="1:20" x14ac:dyDescent="0.25">
      <c r="A481" s="154" t="s">
        <v>157</v>
      </c>
      <c r="B481">
        <v>14.250131277664581</v>
      </c>
      <c r="C481">
        <v>40.594171294772799</v>
      </c>
      <c r="D481">
        <v>35.011835429263392</v>
      </c>
      <c r="E481">
        <v>-97.828313629334318</v>
      </c>
      <c r="L481" s="155" t="s">
        <v>144</v>
      </c>
      <c r="M481">
        <v>0.74925794497675613</v>
      </c>
      <c r="N481">
        <v>0.90883529712861133</v>
      </c>
      <c r="O481">
        <v>0.85227656626958215</v>
      </c>
      <c r="P481">
        <v>0.8514610386307736</v>
      </c>
      <c r="Q481">
        <v>0.94407395069844269</v>
      </c>
      <c r="R481">
        <v>0.88546004604083439</v>
      </c>
      <c r="S481">
        <v>1</v>
      </c>
      <c r="T481">
        <v>0.76412494321575009</v>
      </c>
    </row>
    <row r="482" spans="1:20" x14ac:dyDescent="0.25">
      <c r="L482" s="155" t="s">
        <v>145</v>
      </c>
      <c r="M482">
        <v>0.65969751143746236</v>
      </c>
      <c r="N482">
        <v>0.81256287991195719</v>
      </c>
      <c r="O482">
        <v>0.89193495465634787</v>
      </c>
      <c r="P482">
        <v>0.85493501402983463</v>
      </c>
      <c r="Q482">
        <v>0.96288420729734292</v>
      </c>
      <c r="R482">
        <v>0.90386848136143316</v>
      </c>
      <c r="S482">
        <v>0.8714890541339797</v>
      </c>
      <c r="T482">
        <v>0.55738029727189486</v>
      </c>
    </row>
    <row r="483" spans="1:20" x14ac:dyDescent="0.25">
      <c r="L483" s="155" t="s">
        <v>146</v>
      </c>
      <c r="M483">
        <v>0.79313373701914414</v>
      </c>
      <c r="N483">
        <v>0.88276879552958498</v>
      </c>
      <c r="O483">
        <v>0.74234811712333471</v>
      </c>
      <c r="P483">
        <v>0.79982396415352808</v>
      </c>
      <c r="Q483">
        <v>0.95958835120894137</v>
      </c>
      <c r="R483">
        <v>0.8207966047253995</v>
      </c>
      <c r="S483">
        <v>0.84373673423189666</v>
      </c>
      <c r="T483">
        <v>0.67104161126143069</v>
      </c>
    </row>
    <row r="484" spans="1:20" x14ac:dyDescent="0.25">
      <c r="L484" s="155" t="s">
        <v>147</v>
      </c>
      <c r="M484">
        <v>0.73363757906706584</v>
      </c>
      <c r="N484">
        <v>1</v>
      </c>
      <c r="O484">
        <v>0.73745103988359828</v>
      </c>
      <c r="P484">
        <v>0.89506974512263071</v>
      </c>
      <c r="Q484">
        <v>0.90336660923911705</v>
      </c>
      <c r="R484">
        <v>0.82277741798928472</v>
      </c>
      <c r="S484">
        <v>0.72562887959762545</v>
      </c>
      <c r="T484">
        <v>0.53598958580577616</v>
      </c>
    </row>
    <row r="485" spans="1:20" x14ac:dyDescent="0.25">
      <c r="L485" s="155" t="s">
        <v>148</v>
      </c>
      <c r="M485">
        <v>0.69447198820398126</v>
      </c>
      <c r="N485">
        <v>0.83218187799105559</v>
      </c>
      <c r="O485">
        <v>0.77570636749459598</v>
      </c>
      <c r="P485">
        <v>0.89055944598623971</v>
      </c>
      <c r="Q485">
        <v>0.90359414892696821</v>
      </c>
      <c r="R485">
        <v>0.83178007361092365</v>
      </c>
      <c r="S485">
        <v>0.67379369815980283</v>
      </c>
      <c r="T485">
        <v>0.69360411581284487</v>
      </c>
    </row>
    <row r="486" spans="1:20" x14ac:dyDescent="0.25">
      <c r="L486" s="155" t="s">
        <v>149</v>
      </c>
      <c r="M486">
        <v>0.70665704275825336</v>
      </c>
      <c r="N486">
        <v>0.8272241760432657</v>
      </c>
      <c r="O486">
        <v>0.80319173273857392</v>
      </c>
      <c r="P486">
        <v>0.84148108054919635</v>
      </c>
      <c r="Q486">
        <v>0.8854112448169249</v>
      </c>
      <c r="R486">
        <v>0.84871809420293265</v>
      </c>
      <c r="S486">
        <v>0.78901886396814913</v>
      </c>
      <c r="T486">
        <v>0.65548026167680307</v>
      </c>
    </row>
    <row r="487" spans="1:20" x14ac:dyDescent="0.25">
      <c r="L487" s="155" t="s">
        <v>150</v>
      </c>
      <c r="M487">
        <v>0.82089627863812054</v>
      </c>
      <c r="N487">
        <v>0.86200143061318113</v>
      </c>
      <c r="O487">
        <v>0.87677265381828717</v>
      </c>
      <c r="P487">
        <v>0.8219950414331002</v>
      </c>
      <c r="Q487">
        <v>0.91336489088811501</v>
      </c>
      <c r="R487">
        <v>0.81994286277127104</v>
      </c>
      <c r="S487">
        <v>0.74008582442448234</v>
      </c>
      <c r="T487">
        <v>0.73503184558076384</v>
      </c>
    </row>
    <row r="488" spans="1:20" x14ac:dyDescent="0.25">
      <c r="L488" s="155" t="s">
        <v>151</v>
      </c>
      <c r="M488">
        <v>0.87223351984662867</v>
      </c>
      <c r="N488">
        <v>0.93355957126860789</v>
      </c>
      <c r="O488">
        <v>0.85032206817919409</v>
      </c>
      <c r="P488">
        <v>0.86237257604133821</v>
      </c>
      <c r="Q488">
        <v>0.96887223037001802</v>
      </c>
      <c r="R488">
        <v>1</v>
      </c>
      <c r="S488">
        <v>0.70231666932741854</v>
      </c>
      <c r="T488">
        <v>1</v>
      </c>
    </row>
    <row r="489" spans="1:20" x14ac:dyDescent="0.25">
      <c r="L489" s="155" t="s">
        <v>152</v>
      </c>
      <c r="M489">
        <v>0.75117680733826853</v>
      </c>
      <c r="N489">
        <v>0.9333568750216743</v>
      </c>
      <c r="O489">
        <v>0.75604994546273641</v>
      </c>
      <c r="P489">
        <v>0.78141034727860026</v>
      </c>
      <c r="Q489">
        <v>1</v>
      </c>
      <c r="R489">
        <v>0.88408989371559532</v>
      </c>
      <c r="S489">
        <v>0.66987289530349881</v>
      </c>
      <c r="T489">
        <v>0.62395903562075306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342.20967378255381</v>
      </c>
      <c r="L501" s="155" t="s">
        <v>141</v>
      </c>
      <c r="M501">
        <v>1</v>
      </c>
      <c r="N501">
        <v>1</v>
      </c>
      <c r="O501">
        <v>0.85979596940181335</v>
      </c>
      <c r="P501">
        <v>0.88765935241036431</v>
      </c>
      <c r="Q501">
        <v>1</v>
      </c>
      <c r="R501">
        <v>1</v>
      </c>
      <c r="S501">
        <v>1</v>
      </c>
      <c r="T501">
        <v>0.80857547652934025</v>
      </c>
    </row>
    <row r="502" spans="1:20" x14ac:dyDescent="0.25">
      <c r="A502" s="154" t="s">
        <v>141</v>
      </c>
      <c r="B502">
        <v>7.0685844228415604</v>
      </c>
      <c r="C502">
        <v>1.7153780235669891</v>
      </c>
      <c r="D502">
        <v>8.3676642678951527</v>
      </c>
      <c r="E502">
        <v>8.3740312950486082</v>
      </c>
      <c r="G502" s="154" t="s">
        <v>142</v>
      </c>
      <c r="H502">
        <v>163.02539503899311</v>
      </c>
      <c r="L502" s="155" t="s">
        <v>142</v>
      </c>
      <c r="M502">
        <v>0.8382013030065012</v>
      </c>
      <c r="N502">
        <v>0.88238151630842077</v>
      </c>
      <c r="O502">
        <v>0.95416704096807492</v>
      </c>
      <c r="P502">
        <v>0.74990229811060372</v>
      </c>
      <c r="Q502">
        <v>0.76587494293869984</v>
      </c>
      <c r="R502">
        <v>0.91394765031959491</v>
      </c>
      <c r="S502">
        <v>0.60048441637801298</v>
      </c>
      <c r="T502">
        <v>0.77153829957237019</v>
      </c>
    </row>
    <row r="503" spans="1:20" x14ac:dyDescent="0.25">
      <c r="A503" s="154" t="s">
        <v>142</v>
      </c>
      <c r="B503">
        <v>4.4053081077417158</v>
      </c>
      <c r="C503">
        <v>-2.0746028264175012</v>
      </c>
      <c r="D503">
        <v>4.6509500847491783</v>
      </c>
      <c r="E503">
        <v>2.7831261754105681</v>
      </c>
      <c r="G503" s="154" t="s">
        <v>143</v>
      </c>
      <c r="H503">
        <v>246.36576870132171</v>
      </c>
      <c r="L503" s="155" t="s">
        <v>143</v>
      </c>
      <c r="M503">
        <v>0.83534497614936032</v>
      </c>
      <c r="N503">
        <v>0.87070363324708555</v>
      </c>
      <c r="O503">
        <v>0.88417956220234151</v>
      </c>
      <c r="P503">
        <v>0.78682651698839567</v>
      </c>
      <c r="Q503">
        <v>0.72152516152601109</v>
      </c>
      <c r="R503">
        <v>0.85569773966198637</v>
      </c>
      <c r="S503">
        <v>0.50862994743367007</v>
      </c>
      <c r="T503">
        <v>0.75932308060684384</v>
      </c>
    </row>
    <row r="504" spans="1:20" x14ac:dyDescent="0.25">
      <c r="A504" s="154" t="s">
        <v>143</v>
      </c>
      <c r="B504">
        <v>3.2911389989238549</v>
      </c>
      <c r="C504">
        <v>-1.2468987587347959</v>
      </c>
      <c r="D504">
        <v>8.0389911765217104</v>
      </c>
      <c r="E504">
        <v>-2.8254904780497481</v>
      </c>
      <c r="G504" s="154" t="s">
        <v>144</v>
      </c>
      <c r="H504">
        <v>259.86768277214912</v>
      </c>
      <c r="L504" s="155" t="s">
        <v>144</v>
      </c>
      <c r="M504">
        <v>0.85917824777901075</v>
      </c>
      <c r="N504">
        <v>0.9441745277491902</v>
      </c>
      <c r="O504">
        <v>0.81792556561117624</v>
      </c>
      <c r="P504">
        <v>1</v>
      </c>
      <c r="Q504">
        <v>0.80863100817617495</v>
      </c>
      <c r="R504">
        <v>0.74322968533286649</v>
      </c>
      <c r="S504">
        <v>0.74484661385000928</v>
      </c>
      <c r="T504">
        <v>1</v>
      </c>
    </row>
    <row r="505" spans="1:20" x14ac:dyDescent="0.25">
      <c r="A505" s="154" t="s">
        <v>144</v>
      </c>
      <c r="B505">
        <v>5.6215073368729573</v>
      </c>
      <c r="C505">
        <v>5.3235945425532538</v>
      </c>
      <c r="D505">
        <v>6.2839673804384102</v>
      </c>
      <c r="E505">
        <v>-4.8189118348459354</v>
      </c>
      <c r="G505" s="154" t="s">
        <v>145</v>
      </c>
      <c r="H505">
        <v>254.2411581943702</v>
      </c>
      <c r="L505" s="155" t="s">
        <v>145</v>
      </c>
      <c r="M505">
        <v>0.85053771119392374</v>
      </c>
      <c r="N505">
        <v>0.78847320422945122</v>
      </c>
      <c r="O505">
        <v>0.86379747760141068</v>
      </c>
      <c r="P505">
        <v>0.78239791343337561</v>
      </c>
      <c r="Q505">
        <v>0.82483996211541122</v>
      </c>
      <c r="R505">
        <v>0.77112947901761897</v>
      </c>
      <c r="S505">
        <v>0.59193864452065925</v>
      </c>
      <c r="T505">
        <v>0.79437030332703462</v>
      </c>
    </row>
    <row r="506" spans="1:20" x14ac:dyDescent="0.25">
      <c r="A506" s="154" t="s">
        <v>145</v>
      </c>
      <c r="B506">
        <v>4.3750924148507906</v>
      </c>
      <c r="C506">
        <v>-0.70873852003076321</v>
      </c>
      <c r="D506">
        <v>6.5131173838273861</v>
      </c>
      <c r="E506">
        <v>-1.0006622800495071</v>
      </c>
      <c r="G506" s="154" t="s">
        <v>146</v>
      </c>
      <c r="H506">
        <v>159.01997420587611</v>
      </c>
      <c r="L506" s="155" t="s">
        <v>146</v>
      </c>
      <c r="M506">
        <v>0.85320335313928874</v>
      </c>
      <c r="N506">
        <v>0.93983376255167006</v>
      </c>
      <c r="O506">
        <v>0.85745220958325652</v>
      </c>
      <c r="P506">
        <v>0.84619952210443627</v>
      </c>
      <c r="Q506">
        <v>0.80078650196919821</v>
      </c>
      <c r="R506">
        <v>0.79698661396198844</v>
      </c>
      <c r="S506">
        <v>0.5205084266810599</v>
      </c>
      <c r="T506">
        <v>0.86214047380645042</v>
      </c>
    </row>
    <row r="507" spans="1:20" x14ac:dyDescent="0.25">
      <c r="A507" s="154" t="s">
        <v>146</v>
      </c>
      <c r="B507">
        <v>4.4788565589128941</v>
      </c>
      <c r="C507">
        <v>1.4432689042123561</v>
      </c>
      <c r="D507">
        <v>7.8165195140927013</v>
      </c>
      <c r="E507">
        <v>1.029947968341195</v>
      </c>
      <c r="G507" s="154" t="s">
        <v>147</v>
      </c>
      <c r="H507">
        <v>215.00672536436241</v>
      </c>
      <c r="L507" s="155" t="s">
        <v>147</v>
      </c>
      <c r="M507">
        <v>0.92903035240228804</v>
      </c>
      <c r="N507">
        <v>0.84220578801258261</v>
      </c>
      <c r="O507">
        <v>0.99999999999999989</v>
      </c>
      <c r="P507">
        <v>0.81059858398929452</v>
      </c>
      <c r="Q507">
        <v>0.97825698284801554</v>
      </c>
      <c r="R507">
        <v>0.52441616888043452</v>
      </c>
      <c r="S507">
        <v>0.65800684698213996</v>
      </c>
      <c r="T507">
        <v>0.97461876535748593</v>
      </c>
    </row>
    <row r="508" spans="1:20" x14ac:dyDescent="0.25">
      <c r="A508" s="154" t="s">
        <v>147</v>
      </c>
      <c r="B508">
        <v>4.0495722577623106</v>
      </c>
      <c r="C508">
        <v>-7.1874422208906488</v>
      </c>
      <c r="D508">
        <v>4.815447004199493</v>
      </c>
      <c r="E508">
        <v>6.9014124891959687</v>
      </c>
      <c r="G508" s="154" t="s">
        <v>148</v>
      </c>
      <c r="H508">
        <v>310.06096328603468</v>
      </c>
      <c r="L508" s="155" t="s">
        <v>148</v>
      </c>
      <c r="M508">
        <v>0.86672307198565635</v>
      </c>
      <c r="N508">
        <v>0.89276454296862962</v>
      </c>
      <c r="O508">
        <v>0.9990410726041612</v>
      </c>
      <c r="P508">
        <v>0.80334498930777942</v>
      </c>
      <c r="Q508">
        <v>0.86142680158268548</v>
      </c>
      <c r="R508">
        <v>0.54304944410009615</v>
      </c>
      <c r="S508">
        <v>0.77348219905039917</v>
      </c>
      <c r="T508">
        <v>0.71242915147129082</v>
      </c>
    </row>
    <row r="509" spans="1:20" x14ac:dyDescent="0.25">
      <c r="A509" s="154" t="s">
        <v>148</v>
      </c>
      <c r="B509">
        <v>4.939234251883355</v>
      </c>
      <c r="C509">
        <v>3.6846393240775979</v>
      </c>
      <c r="D509">
        <v>12.169592650359441</v>
      </c>
      <c r="E509">
        <v>-8.5748280663849847</v>
      </c>
      <c r="G509" s="154" t="s">
        <v>149</v>
      </c>
      <c r="H509">
        <v>178.81990283466669</v>
      </c>
      <c r="L509" s="155" t="s">
        <v>149</v>
      </c>
      <c r="M509">
        <v>0.87581031412953514</v>
      </c>
      <c r="N509">
        <v>0.93042924881931266</v>
      </c>
      <c r="O509">
        <v>0.96823807722578292</v>
      </c>
      <c r="P509">
        <v>0.87512927423068942</v>
      </c>
      <c r="Q509">
        <v>0.76496400596083847</v>
      </c>
      <c r="R509">
        <v>0.77019148152939132</v>
      </c>
      <c r="S509">
        <v>0.5904983091752124</v>
      </c>
      <c r="T509">
        <v>0.7956689149362437</v>
      </c>
    </row>
    <row r="510" spans="1:20" x14ac:dyDescent="0.25">
      <c r="A510" s="154" t="s">
        <v>149</v>
      </c>
      <c r="B510">
        <v>4.2965612449057753</v>
      </c>
      <c r="C510">
        <v>-1.2634183318695009</v>
      </c>
      <c r="D510">
        <v>5.5412132739491264</v>
      </c>
      <c r="E510">
        <v>5.2922312597242396</v>
      </c>
      <c r="G510" s="154" t="s">
        <v>150</v>
      </c>
      <c r="H510">
        <v>355.26442864041451</v>
      </c>
      <c r="L510" s="155" t="s">
        <v>150</v>
      </c>
      <c r="M510">
        <v>0.89713037910641413</v>
      </c>
      <c r="N510">
        <v>0.96067343529397331</v>
      </c>
      <c r="O510">
        <v>0.82614087568015548</v>
      </c>
      <c r="P510">
        <v>0.95202709819381448</v>
      </c>
      <c r="Q510">
        <v>0.82114898725129803</v>
      </c>
      <c r="R510">
        <v>0.69585392727343265</v>
      </c>
      <c r="S510">
        <v>0.67305747159303397</v>
      </c>
      <c r="T510">
        <v>0.64621957770683336</v>
      </c>
    </row>
    <row r="511" spans="1:20" x14ac:dyDescent="0.25">
      <c r="A511" s="154" t="s">
        <v>150</v>
      </c>
      <c r="B511">
        <v>9.0588304426252186</v>
      </c>
      <c r="C511">
        <v>2.9820484830157969</v>
      </c>
      <c r="D511">
        <v>9.954942534449696</v>
      </c>
      <c r="E511">
        <v>-5.8651706478682666</v>
      </c>
      <c r="G511" s="154" t="s">
        <v>151</v>
      </c>
      <c r="H511">
        <v>223.95673753944681</v>
      </c>
      <c r="L511" s="155" t="s">
        <v>151</v>
      </c>
      <c r="M511">
        <v>0.86585382759012486</v>
      </c>
      <c r="N511">
        <v>0.93815819790559851</v>
      </c>
      <c r="O511">
        <v>0.85366500597787409</v>
      </c>
      <c r="P511">
        <v>0.85107791202802641</v>
      </c>
      <c r="Q511">
        <v>0.78214120922909891</v>
      </c>
      <c r="R511">
        <v>0.66212153065360757</v>
      </c>
      <c r="S511">
        <v>0.50618249826537021</v>
      </c>
      <c r="T511">
        <v>0.59167816193558087</v>
      </c>
    </row>
    <row r="512" spans="1:20" x14ac:dyDescent="0.25">
      <c r="A512" s="154" t="s">
        <v>151</v>
      </c>
      <c r="B512">
        <v>6.769200535969369</v>
      </c>
      <c r="C512">
        <v>-3.0253943704578541</v>
      </c>
      <c r="D512">
        <v>7.7549793807902416</v>
      </c>
      <c r="E512">
        <v>5.9952637437540961</v>
      </c>
      <c r="G512" s="154" t="s">
        <v>152</v>
      </c>
      <c r="H512">
        <v>194.43245462153959</v>
      </c>
      <c r="L512" s="155" t="s">
        <v>152</v>
      </c>
      <c r="M512">
        <v>0.82618531045886434</v>
      </c>
      <c r="N512">
        <v>0.8890018945983732</v>
      </c>
      <c r="O512">
        <v>0.8533332169214739</v>
      </c>
      <c r="P512">
        <v>0.78594029536973842</v>
      </c>
      <c r="Q512">
        <v>0.87612071976557682</v>
      </c>
      <c r="R512">
        <v>0.76005007385396661</v>
      </c>
      <c r="S512">
        <v>0.52362436933863477</v>
      </c>
      <c r="T512">
        <v>0.91305732391299788</v>
      </c>
    </row>
    <row r="513" spans="1:20" x14ac:dyDescent="0.25">
      <c r="A513" s="154" t="s">
        <v>152</v>
      </c>
      <c r="B513">
        <v>4.7864475675329494</v>
      </c>
      <c r="C513">
        <v>-0.2497626114776603</v>
      </c>
      <c r="D513">
        <v>5.1740690139080812</v>
      </c>
      <c r="E513">
        <v>-4.192082637211846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50.224226913919402</v>
      </c>
      <c r="L524" s="155" t="s">
        <v>141</v>
      </c>
      <c r="M524">
        <v>0.98729972760275975</v>
      </c>
      <c r="N524">
        <v>0.81103130061270146</v>
      </c>
      <c r="O524">
        <v>0.74486164681386036</v>
      </c>
      <c r="P524">
        <v>0.90841356220299552</v>
      </c>
      <c r="Q524">
        <v>0.94163263284531973</v>
      </c>
      <c r="R524">
        <v>0.87135416101071883</v>
      </c>
      <c r="S524">
        <v>0.78737646053626087</v>
      </c>
      <c r="T524">
        <v>0.91124274503645697</v>
      </c>
    </row>
    <row r="525" spans="1:20" x14ac:dyDescent="0.25">
      <c r="A525" s="154" t="s">
        <v>141</v>
      </c>
      <c r="B525">
        <v>2.0280262444282129</v>
      </c>
      <c r="C525">
        <v>2.9035683411781612</v>
      </c>
      <c r="D525">
        <v>4.5389647029081122</v>
      </c>
      <c r="E525">
        <v>-4.7430059611379161</v>
      </c>
      <c r="G525" s="154" t="s">
        <v>142</v>
      </c>
      <c r="H525">
        <v>17.33121875623592</v>
      </c>
      <c r="L525" s="155" t="s">
        <v>142</v>
      </c>
      <c r="M525">
        <v>0.91253012252254018</v>
      </c>
      <c r="N525">
        <v>0.94104110023358334</v>
      </c>
      <c r="O525">
        <v>0.73556552639363004</v>
      </c>
      <c r="P525">
        <v>0.89816797984341701</v>
      </c>
      <c r="Q525">
        <v>0.88221197232284698</v>
      </c>
      <c r="R525">
        <v>0.85923405667331676</v>
      </c>
      <c r="S525">
        <v>0.65685842883770384</v>
      </c>
      <c r="T525">
        <v>1</v>
      </c>
    </row>
    <row r="526" spans="1:20" x14ac:dyDescent="0.25">
      <c r="A526" s="154" t="s">
        <v>142</v>
      </c>
      <c r="B526">
        <v>1.242096976057294</v>
      </c>
      <c r="C526">
        <v>-0.36715392347420511</v>
      </c>
      <c r="D526">
        <v>1.470010486903192</v>
      </c>
      <c r="E526">
        <v>1.523997758945445</v>
      </c>
      <c r="G526" s="154" t="s">
        <v>143</v>
      </c>
      <c r="H526">
        <v>14.266481819290449</v>
      </c>
      <c r="L526" s="155" t="s">
        <v>143</v>
      </c>
      <c r="M526">
        <v>1</v>
      </c>
      <c r="N526">
        <v>1</v>
      </c>
      <c r="O526">
        <v>0.82520203816718141</v>
      </c>
      <c r="P526">
        <v>0.8741846085365258</v>
      </c>
      <c r="Q526">
        <v>0.86396100932387121</v>
      </c>
      <c r="R526">
        <v>1</v>
      </c>
      <c r="S526">
        <v>0.79186574589458314</v>
      </c>
      <c r="T526">
        <v>0.8670507566277359</v>
      </c>
    </row>
    <row r="527" spans="1:20" x14ac:dyDescent="0.25">
      <c r="A527" s="154" t="s">
        <v>143</v>
      </c>
      <c r="B527">
        <v>1.441582109316204</v>
      </c>
      <c r="C527">
        <v>-0.63323097074079637</v>
      </c>
      <c r="D527">
        <v>2.276029932255307</v>
      </c>
      <c r="E527">
        <v>0.26596693872316213</v>
      </c>
      <c r="G527" s="154" t="s">
        <v>144</v>
      </c>
      <c r="H527">
        <v>26.078619311582351</v>
      </c>
      <c r="L527" s="155" t="s">
        <v>144</v>
      </c>
      <c r="M527">
        <v>0.89750392284736891</v>
      </c>
      <c r="N527">
        <v>0.90818769995500548</v>
      </c>
      <c r="O527">
        <v>0.66610806175961745</v>
      </c>
      <c r="P527">
        <v>0.85758631209222713</v>
      </c>
      <c r="Q527">
        <v>1</v>
      </c>
      <c r="R527">
        <v>0.86490455665359844</v>
      </c>
      <c r="S527">
        <v>1</v>
      </c>
      <c r="T527">
        <v>0.90237061813137642</v>
      </c>
    </row>
    <row r="528" spans="1:20" x14ac:dyDescent="0.25">
      <c r="A528" s="154" t="s">
        <v>144</v>
      </c>
      <c r="B528">
        <v>1.8066373601558881</v>
      </c>
      <c r="C528">
        <v>8.8297109752707548E-2</v>
      </c>
      <c r="D528">
        <v>3.5894106424197312</v>
      </c>
      <c r="E528">
        <v>0.90228425780535504</v>
      </c>
      <c r="G528" s="154" t="s">
        <v>145</v>
      </c>
      <c r="H528">
        <v>29.749057745297289</v>
      </c>
      <c r="L528" s="155" t="s">
        <v>145</v>
      </c>
      <c r="M528">
        <v>0.91114166623829063</v>
      </c>
      <c r="N528">
        <v>0.8753182441586117</v>
      </c>
      <c r="O528">
        <v>0.7482696251838683</v>
      </c>
      <c r="P528">
        <v>0.97855786087993246</v>
      </c>
      <c r="Q528">
        <v>0.8607588493920596</v>
      </c>
      <c r="R528">
        <v>0.78314803537364119</v>
      </c>
      <c r="S528">
        <v>0.68918594491541407</v>
      </c>
      <c r="T528">
        <v>0.88062748607365859</v>
      </c>
    </row>
    <row r="529" spans="1:20" x14ac:dyDescent="0.25">
      <c r="A529" s="154" t="s">
        <v>145</v>
      </c>
      <c r="B529">
        <v>2.123469325292306</v>
      </c>
      <c r="C529">
        <v>-1.631617745009075</v>
      </c>
      <c r="D529">
        <v>4.4601220779691211</v>
      </c>
      <c r="E529">
        <v>2.6059292669567631</v>
      </c>
      <c r="G529" s="154" t="s">
        <v>146</v>
      </c>
      <c r="H529">
        <v>21.34126655165413</v>
      </c>
      <c r="L529" s="155" t="s">
        <v>146</v>
      </c>
      <c r="M529">
        <v>0.90275623288058904</v>
      </c>
      <c r="N529">
        <v>0.86492852947668908</v>
      </c>
      <c r="O529">
        <v>0.75499969533780287</v>
      </c>
      <c r="P529">
        <v>0.95159760400214377</v>
      </c>
      <c r="Q529">
        <v>0.88140827513772635</v>
      </c>
      <c r="R529">
        <v>0.78333441058299025</v>
      </c>
      <c r="S529">
        <v>0.77726128721772891</v>
      </c>
      <c r="T529">
        <v>0.84378810396373161</v>
      </c>
    </row>
    <row r="530" spans="1:20" x14ac:dyDescent="0.25">
      <c r="A530" s="154" t="s">
        <v>146</v>
      </c>
      <c r="B530">
        <v>1.659589584634535</v>
      </c>
      <c r="C530">
        <v>0.8961696676766373</v>
      </c>
      <c r="D530">
        <v>2.750894929652389</v>
      </c>
      <c r="E530">
        <v>-0.65929361235081874</v>
      </c>
      <c r="G530" s="154" t="s">
        <v>147</v>
      </c>
      <c r="H530">
        <v>19.539170638234349</v>
      </c>
      <c r="L530" s="155" t="s">
        <v>147</v>
      </c>
      <c r="M530">
        <v>0.95544769521487183</v>
      </c>
      <c r="N530">
        <v>0.91066978271439247</v>
      </c>
      <c r="O530">
        <v>1</v>
      </c>
      <c r="P530">
        <v>0.99999999999999989</v>
      </c>
      <c r="Q530">
        <v>0.87399581374522328</v>
      </c>
      <c r="R530">
        <v>0.78867153057252604</v>
      </c>
      <c r="S530">
        <v>0.72970560755762148</v>
      </c>
      <c r="T530">
        <v>0.88086530722679968</v>
      </c>
    </row>
    <row r="531" spans="1:20" x14ac:dyDescent="0.25">
      <c r="A531" s="154" t="s">
        <v>147</v>
      </c>
      <c r="B531">
        <v>1.5129617530021999</v>
      </c>
      <c r="C531">
        <v>-0.3455053164256533</v>
      </c>
      <c r="D531">
        <v>2.562564936994264</v>
      </c>
      <c r="E531">
        <v>0.7257755921982072</v>
      </c>
      <c r="G531" s="154" t="s">
        <v>148</v>
      </c>
      <c r="H531">
        <v>24.759349373464911</v>
      </c>
      <c r="L531" s="155" t="s">
        <v>148</v>
      </c>
      <c r="M531">
        <v>0.87029456370208547</v>
      </c>
      <c r="N531">
        <v>0.83272998450594393</v>
      </c>
      <c r="O531">
        <v>0.70343866134260769</v>
      </c>
      <c r="P531">
        <v>0.94483967762390852</v>
      </c>
      <c r="Q531">
        <v>0.90406266287735426</v>
      </c>
      <c r="R531">
        <v>0.84385930250049612</v>
      </c>
      <c r="S531">
        <v>0.73265651859716707</v>
      </c>
      <c r="T531">
        <v>0.91226419509644141</v>
      </c>
    </row>
    <row r="532" spans="1:20" x14ac:dyDescent="0.25">
      <c r="A532" s="154" t="s">
        <v>148</v>
      </c>
      <c r="B532">
        <v>2.1752126350735508</v>
      </c>
      <c r="C532">
        <v>0.81243312997289208</v>
      </c>
      <c r="D532">
        <v>3.2491851623719952</v>
      </c>
      <c r="E532">
        <v>-1.420793258651468</v>
      </c>
      <c r="G532" s="154" t="s">
        <v>149</v>
      </c>
      <c r="H532">
        <v>11.393752854026969</v>
      </c>
      <c r="L532" s="155" t="s">
        <v>149</v>
      </c>
      <c r="M532">
        <v>0.93994854591961752</v>
      </c>
      <c r="N532">
        <v>0.94956771462837064</v>
      </c>
      <c r="O532">
        <v>0.72635097851389885</v>
      </c>
      <c r="P532">
        <v>0.84521904935008796</v>
      </c>
      <c r="Q532">
        <v>0.89794662954786797</v>
      </c>
      <c r="R532">
        <v>0.77799104357313875</v>
      </c>
      <c r="S532">
        <v>0.8017847936406437</v>
      </c>
      <c r="T532">
        <v>0.87429450215873261</v>
      </c>
    </row>
    <row r="533" spans="1:20" x14ac:dyDescent="0.25">
      <c r="A533" s="154" t="s">
        <v>149</v>
      </c>
      <c r="B533">
        <v>0.94939061374112366</v>
      </c>
      <c r="C533">
        <v>0.87267573455534642</v>
      </c>
      <c r="D533">
        <v>1.3929665165497731</v>
      </c>
      <c r="E533">
        <v>-1.1767179097374041</v>
      </c>
      <c r="G533" s="154" t="s">
        <v>150</v>
      </c>
      <c r="H533">
        <v>21.26522491936181</v>
      </c>
      <c r="L533" s="155" t="s">
        <v>150</v>
      </c>
      <c r="M533">
        <v>0.83727634642096294</v>
      </c>
      <c r="N533">
        <v>0.94655677778564762</v>
      </c>
      <c r="O533">
        <v>0.76032276815329614</v>
      </c>
      <c r="P533">
        <v>0.84032632446546551</v>
      </c>
      <c r="Q533">
        <v>0.94089062555148884</v>
      </c>
      <c r="R533">
        <v>0.925783631021181</v>
      </c>
      <c r="S533">
        <v>0.83024936851991438</v>
      </c>
      <c r="T533">
        <v>0.95875449207972963</v>
      </c>
    </row>
    <row r="534" spans="1:20" x14ac:dyDescent="0.25">
      <c r="A534" s="154" t="s">
        <v>150</v>
      </c>
      <c r="B534">
        <v>1.26889792873243</v>
      </c>
      <c r="C534">
        <v>1.0397676026159159</v>
      </c>
      <c r="D534">
        <v>2.2792515235166291</v>
      </c>
      <c r="E534">
        <v>-2.030110230298519</v>
      </c>
      <c r="G534" s="154" t="s">
        <v>151</v>
      </c>
      <c r="H534">
        <v>38.524128468754839</v>
      </c>
      <c r="L534" s="155" t="s">
        <v>151</v>
      </c>
      <c r="M534">
        <v>0.95958889591504348</v>
      </c>
      <c r="N534">
        <v>0.91590021358468943</v>
      </c>
      <c r="O534">
        <v>0.78548712839932622</v>
      </c>
      <c r="P534">
        <v>0.96697011435627378</v>
      </c>
      <c r="Q534">
        <v>0.9017227710251704</v>
      </c>
      <c r="R534">
        <v>0.8561683771202887</v>
      </c>
      <c r="S534">
        <v>0.7349217367468116</v>
      </c>
      <c r="T534">
        <v>0.88613564273265677</v>
      </c>
    </row>
    <row r="535" spans="1:20" x14ac:dyDescent="0.25">
      <c r="A535" s="154" t="s">
        <v>151</v>
      </c>
      <c r="B535">
        <v>2.5910893418059362</v>
      </c>
      <c r="C535">
        <v>-1.3116225604905529</v>
      </c>
      <c r="D535">
        <v>5.1836593070427632</v>
      </c>
      <c r="E535">
        <v>3.317716230262401</v>
      </c>
      <c r="G535" s="154" t="s">
        <v>152</v>
      </c>
      <c r="H535">
        <v>14.193011028266859</v>
      </c>
      <c r="L535" s="155" t="s">
        <v>152</v>
      </c>
      <c r="M535">
        <v>0.86304075057647645</v>
      </c>
      <c r="N535">
        <v>0.8290101785843117</v>
      </c>
      <c r="O535">
        <v>0.79366553804953899</v>
      </c>
      <c r="P535">
        <v>0.90449393474432838</v>
      </c>
      <c r="Q535">
        <v>0.92846071307934686</v>
      </c>
      <c r="R535">
        <v>0.87163420059039787</v>
      </c>
      <c r="S535">
        <v>0.83774694291754004</v>
      </c>
      <c r="T535">
        <v>0.90821780430465093</v>
      </c>
    </row>
    <row r="536" spans="1:20" x14ac:dyDescent="0.25">
      <c r="A536" s="154" t="s">
        <v>152</v>
      </c>
      <c r="B536">
        <v>1.2679027135159751</v>
      </c>
      <c r="C536">
        <v>1.0803247073297719</v>
      </c>
      <c r="D536">
        <v>2.2759164125480189</v>
      </c>
      <c r="E536">
        <v>-1.706155054924432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385.34303333695959</v>
      </c>
      <c r="L547" s="155" t="s">
        <v>155</v>
      </c>
      <c r="M547">
        <v>0.88506462729073809</v>
      </c>
      <c r="N547">
        <v>0.72773729138540932</v>
      </c>
      <c r="O547">
        <v>0.30217140738910708</v>
      </c>
      <c r="P547">
        <v>0.64810655037338827</v>
      </c>
      <c r="Q547">
        <v>0.26667172767657349</v>
      </c>
      <c r="R547">
        <v>0.25948708508577562</v>
      </c>
      <c r="S547">
        <v>0.26369735110032683</v>
      </c>
      <c r="T547">
        <v>0.31887158447113378</v>
      </c>
    </row>
    <row r="548" spans="1:20" x14ac:dyDescent="0.25">
      <c r="A548" s="154" t="s">
        <v>141</v>
      </c>
      <c r="B548">
        <v>7.4800755469038496</v>
      </c>
      <c r="C548">
        <v>3.4796402790918322</v>
      </c>
      <c r="D548">
        <v>9.5932122716938082</v>
      </c>
      <c r="E548">
        <v>-8.1859597864865226</v>
      </c>
      <c r="G548" s="154" t="s">
        <v>142</v>
      </c>
      <c r="H548">
        <v>243.07752945844939</v>
      </c>
      <c r="L548" s="155" t="s">
        <v>156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154" t="s">
        <v>142</v>
      </c>
      <c r="B549">
        <v>6.3923488249050244</v>
      </c>
      <c r="C549">
        <v>-0.96274409735624289</v>
      </c>
      <c r="D549">
        <v>6.0189502843005247</v>
      </c>
      <c r="E549">
        <v>3.3248803987700031</v>
      </c>
      <c r="G549" s="154" t="s">
        <v>143</v>
      </c>
      <c r="H549">
        <v>225.092305743396</v>
      </c>
      <c r="L549" s="155" t="s">
        <v>157</v>
      </c>
      <c r="M549">
        <v>0.82307203279288443</v>
      </c>
      <c r="N549">
        <v>0.94681842287977458</v>
      </c>
      <c r="O549">
        <v>0.3206729707362953</v>
      </c>
      <c r="P549">
        <v>0.84331290783756718</v>
      </c>
      <c r="Q549">
        <v>0.68279112090117022</v>
      </c>
      <c r="R549">
        <v>0.88906324154672167</v>
      </c>
      <c r="S549">
        <v>0.83669489352156245</v>
      </c>
      <c r="T549">
        <v>0.9004835959937002</v>
      </c>
    </row>
    <row r="550" spans="1:20" x14ac:dyDescent="0.25">
      <c r="A550" s="154" t="s">
        <v>143</v>
      </c>
      <c r="B550">
        <v>7.3474489888723182</v>
      </c>
      <c r="C550">
        <v>-2.2614749487092092</v>
      </c>
      <c r="D550">
        <v>8.1836219493568265</v>
      </c>
      <c r="E550">
        <v>1.5859923363141371</v>
      </c>
      <c r="G550" s="154" t="s">
        <v>144</v>
      </c>
      <c r="H550">
        <v>220.92089975713981</v>
      </c>
      <c r="L550" s="155" t="s">
        <v>158</v>
      </c>
      <c r="M550">
        <v>0.79051290883350533</v>
      </c>
      <c r="N550">
        <v>0.72065713446922597</v>
      </c>
      <c r="O550">
        <v>0.40919911534667358</v>
      </c>
      <c r="P550">
        <v>0.78446580519717057</v>
      </c>
      <c r="Q550">
        <v>0.388434935373551</v>
      </c>
      <c r="R550">
        <v>0.36885205500200369</v>
      </c>
      <c r="S550">
        <v>0.24393697800708619</v>
      </c>
      <c r="T550">
        <v>0.39630987097895248</v>
      </c>
    </row>
    <row r="551" spans="1:20" x14ac:dyDescent="0.25">
      <c r="A551" s="154" t="s">
        <v>144</v>
      </c>
      <c r="B551">
        <v>5.3812073264382914</v>
      </c>
      <c r="C551">
        <v>0.36251284061589539</v>
      </c>
      <c r="D551">
        <v>5.1305847912380598</v>
      </c>
      <c r="E551">
        <v>0.88668141045079252</v>
      </c>
      <c r="G551" s="154" t="s">
        <v>145</v>
      </c>
      <c r="H551">
        <v>250.1693951000058</v>
      </c>
      <c r="L551" s="155" t="s">
        <v>159</v>
      </c>
      <c r="M551">
        <v>0.81752140559272191</v>
      </c>
      <c r="N551">
        <v>0.75749544604022545</v>
      </c>
      <c r="O551">
        <v>0.33016620060311991</v>
      </c>
      <c r="P551">
        <v>0.67648869114964971</v>
      </c>
      <c r="Q551">
        <v>0.25400663793436812</v>
      </c>
      <c r="R551">
        <v>0.31594163857527158</v>
      </c>
      <c r="S551">
        <v>0.18889075993058579</v>
      </c>
      <c r="T551">
        <v>0.32143733888968867</v>
      </c>
    </row>
    <row r="552" spans="1:20" x14ac:dyDescent="0.25">
      <c r="A552" s="154" t="s">
        <v>145</v>
      </c>
      <c r="B552">
        <v>4.9709293015071596</v>
      </c>
      <c r="C552">
        <v>0.97727411645270768</v>
      </c>
      <c r="D552">
        <v>11.008622151057651</v>
      </c>
      <c r="E552">
        <v>-3.1954160780582339</v>
      </c>
      <c r="G552" s="154" t="s">
        <v>146</v>
      </c>
      <c r="H552">
        <v>251.02568477850221</v>
      </c>
      <c r="L552" s="155" t="s">
        <v>160</v>
      </c>
      <c r="M552">
        <v>0.79787643195484614</v>
      </c>
      <c r="N552">
        <v>0.82162638526078402</v>
      </c>
      <c r="O552">
        <v>0.30863915500068673</v>
      </c>
      <c r="P552">
        <v>0.6611833198353062</v>
      </c>
      <c r="Q552">
        <v>0.36229564416776938</v>
      </c>
      <c r="R552">
        <v>0.31578964026198603</v>
      </c>
      <c r="S552">
        <v>0.38710570125194621</v>
      </c>
      <c r="T552">
        <v>0.3209985374286668</v>
      </c>
    </row>
    <row r="553" spans="1:20" x14ac:dyDescent="0.25">
      <c r="A553" s="154" t="s">
        <v>146</v>
      </c>
      <c r="B553">
        <v>4.8940201153257608</v>
      </c>
      <c r="C553">
        <v>1.7367304355885851</v>
      </c>
      <c r="D553">
        <v>8.7923765300676457</v>
      </c>
      <c r="E553">
        <v>1.4399237941960279</v>
      </c>
      <c r="G553" s="154" t="s">
        <v>147</v>
      </c>
      <c r="H553">
        <v>218.1693166969157</v>
      </c>
      <c r="L553" s="155" t="s">
        <v>187</v>
      </c>
      <c r="M553">
        <v>0.72759300170013841</v>
      </c>
      <c r="N553">
        <v>0.76496018198750249</v>
      </c>
      <c r="O553">
        <v>0.31088558296855018</v>
      </c>
      <c r="P553">
        <v>0.55201355742849878</v>
      </c>
      <c r="Q553">
        <v>0.27390832800118831</v>
      </c>
      <c r="R553">
        <v>0.33301269475479139</v>
      </c>
      <c r="S553">
        <v>0.25744712691913763</v>
      </c>
      <c r="T553">
        <v>0.30186937168985217</v>
      </c>
    </row>
    <row r="554" spans="1:20" x14ac:dyDescent="0.25">
      <c r="A554" s="154" t="s">
        <v>147</v>
      </c>
      <c r="B554">
        <v>6.6013117944078354</v>
      </c>
      <c r="C554">
        <v>4.2530164172244076</v>
      </c>
      <c r="D554">
        <v>7.0198347169355761</v>
      </c>
      <c r="E554">
        <v>-5.0161623665431696</v>
      </c>
      <c r="G554" s="154" t="s">
        <v>148</v>
      </c>
      <c r="H554">
        <v>398.57420206490139</v>
      </c>
    </row>
    <row r="555" spans="1:20" x14ac:dyDescent="0.25">
      <c r="A555" s="154" t="s">
        <v>148</v>
      </c>
      <c r="B555">
        <v>9.887524242181323</v>
      </c>
      <c r="C555">
        <v>-14.20395038980339</v>
      </c>
      <c r="D555">
        <v>10.227502749165691</v>
      </c>
      <c r="E555">
        <v>13.865383458632371</v>
      </c>
      <c r="G555" s="154" t="s">
        <v>149</v>
      </c>
      <c r="H555">
        <v>263.93579464822852</v>
      </c>
    </row>
    <row r="556" spans="1:20" x14ac:dyDescent="0.25">
      <c r="A556" s="154" t="s">
        <v>149</v>
      </c>
      <c r="B556">
        <v>9.4666120112368599</v>
      </c>
      <c r="C556">
        <v>6.4879884862221786</v>
      </c>
      <c r="D556">
        <v>7.0806610884833683</v>
      </c>
      <c r="E556">
        <v>-3.5862259072530032</v>
      </c>
      <c r="G556" s="154" t="s">
        <v>150</v>
      </c>
      <c r="H556">
        <v>302.12507228474982</v>
      </c>
    </row>
    <row r="557" spans="1:20" x14ac:dyDescent="0.25">
      <c r="A557" s="154" t="s">
        <v>150</v>
      </c>
      <c r="B557">
        <v>6.8853446532357179</v>
      </c>
      <c r="C557">
        <v>5.2619903443321299</v>
      </c>
      <c r="D557">
        <v>11.28960921773743</v>
      </c>
      <c r="E557">
        <v>-9.7135733644641036</v>
      </c>
      <c r="G557" s="154" t="s">
        <v>151</v>
      </c>
      <c r="H557">
        <v>242.1034160128828</v>
      </c>
    </row>
    <row r="558" spans="1:20" x14ac:dyDescent="0.25">
      <c r="A558" s="154" t="s">
        <v>151</v>
      </c>
      <c r="B558">
        <v>7.2247515657081207</v>
      </c>
      <c r="C558">
        <v>-4.8737949410990504</v>
      </c>
      <c r="D558">
        <v>8.639554170091527</v>
      </c>
      <c r="E558">
        <v>6.5440357274463121</v>
      </c>
      <c r="G558" s="154" t="s">
        <v>152</v>
      </c>
      <c r="H558">
        <v>334.50455914758783</v>
      </c>
    </row>
    <row r="559" spans="1:20" x14ac:dyDescent="0.25">
      <c r="A559" s="154" t="s">
        <v>152</v>
      </c>
      <c r="B559">
        <v>10.144399063409899</v>
      </c>
      <c r="C559">
        <v>0.84932940709418592</v>
      </c>
      <c r="D559">
        <v>8.940639339491911</v>
      </c>
      <c r="E559">
        <v>3.4194563480635809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69.543441834807879</v>
      </c>
      <c r="L570" s="155" t="s">
        <v>141</v>
      </c>
      <c r="M570">
        <v>0.87397732340357193</v>
      </c>
      <c r="N570">
        <v>0.98562261482380198</v>
      </c>
      <c r="O570">
        <v>0.92106848080635295</v>
      </c>
      <c r="P570">
        <v>0.91926835678143803</v>
      </c>
      <c r="Q570">
        <v>0.9428008241999728</v>
      </c>
      <c r="R570">
        <v>0.86394750960353761</v>
      </c>
      <c r="S570">
        <v>1</v>
      </c>
      <c r="T570">
        <v>1</v>
      </c>
    </row>
    <row r="571" spans="1:20" x14ac:dyDescent="0.25">
      <c r="A571" s="154" t="s">
        <v>141</v>
      </c>
      <c r="B571">
        <v>2.1326341124376591</v>
      </c>
      <c r="C571">
        <v>-0.86461721122692359</v>
      </c>
      <c r="D571">
        <v>3.028701233781379</v>
      </c>
      <c r="E571">
        <v>2.6593451752305768</v>
      </c>
      <c r="G571" s="154" t="s">
        <v>142</v>
      </c>
      <c r="H571">
        <v>114.5522424584229</v>
      </c>
      <c r="L571" s="155" t="s">
        <v>142</v>
      </c>
      <c r="M571">
        <v>0.97586510231657764</v>
      </c>
      <c r="N571">
        <v>0.97603101461621422</v>
      </c>
      <c r="O571">
        <v>0.88591530081608172</v>
      </c>
      <c r="P571">
        <v>1</v>
      </c>
      <c r="Q571">
        <v>0.88365317145677169</v>
      </c>
      <c r="R571">
        <v>0.79421825580741523</v>
      </c>
      <c r="S571">
        <v>0.50068427164486762</v>
      </c>
      <c r="T571">
        <v>0.68802152914487169</v>
      </c>
    </row>
    <row r="572" spans="1:20" x14ac:dyDescent="0.25">
      <c r="A572" s="154" t="s">
        <v>142</v>
      </c>
      <c r="B572">
        <v>3.8736714690940022</v>
      </c>
      <c r="C572">
        <v>2.391375624836876</v>
      </c>
      <c r="D572">
        <v>6.1738098290044983</v>
      </c>
      <c r="E572">
        <v>-6.038554214658868</v>
      </c>
      <c r="G572" s="154" t="s">
        <v>143</v>
      </c>
      <c r="H572">
        <v>40.85558229389769</v>
      </c>
      <c r="L572" s="155" t="s">
        <v>143</v>
      </c>
      <c r="M572">
        <v>0.96897081718034672</v>
      </c>
      <c r="N572">
        <v>0.94320294793116044</v>
      </c>
      <c r="O572">
        <v>0.87754173829079563</v>
      </c>
      <c r="P572">
        <v>0.99459315063164833</v>
      </c>
      <c r="Q572">
        <v>0.93305231515043197</v>
      </c>
      <c r="R572">
        <v>0.85907497495580487</v>
      </c>
      <c r="S572">
        <v>0.50592136595821757</v>
      </c>
      <c r="T572">
        <v>0.71245981002668546</v>
      </c>
    </row>
    <row r="573" spans="1:20" x14ac:dyDescent="0.25">
      <c r="A573" s="154" t="s">
        <v>143</v>
      </c>
      <c r="B573">
        <v>1.478838960218589</v>
      </c>
      <c r="C573">
        <v>-0.62707159187841566</v>
      </c>
      <c r="D573">
        <v>1.642426250924838</v>
      </c>
      <c r="E573">
        <v>0.8001808575641286</v>
      </c>
      <c r="G573" s="154" t="s">
        <v>144</v>
      </c>
      <c r="H573">
        <v>129.13971196335791</v>
      </c>
      <c r="L573" s="155" t="s">
        <v>144</v>
      </c>
      <c r="M573">
        <v>0.96396926010727024</v>
      </c>
      <c r="N573">
        <v>0.89604727864963674</v>
      </c>
      <c r="O573">
        <v>0.83361784066100286</v>
      </c>
      <c r="P573">
        <v>0.99965751391149271</v>
      </c>
      <c r="Q573">
        <v>0.96852705125898253</v>
      </c>
      <c r="R573">
        <v>0.85733461966081526</v>
      </c>
      <c r="S573">
        <v>0.59566098635280706</v>
      </c>
      <c r="T573">
        <v>0.70774921191758999</v>
      </c>
    </row>
    <row r="574" spans="1:20" x14ac:dyDescent="0.25">
      <c r="A574" s="154" t="s">
        <v>144</v>
      </c>
      <c r="B574">
        <v>3.2518170615192599</v>
      </c>
      <c r="C574">
        <v>-1.0463285755888601</v>
      </c>
      <c r="D574">
        <v>5.5624508200804907</v>
      </c>
      <c r="E574">
        <v>3.7588684252974449</v>
      </c>
      <c r="G574" s="154" t="s">
        <v>145</v>
      </c>
      <c r="H574">
        <v>54.677965834115227</v>
      </c>
      <c r="L574" s="155" t="s">
        <v>145</v>
      </c>
      <c r="M574">
        <v>0.95965741319030384</v>
      </c>
      <c r="N574">
        <v>1</v>
      </c>
      <c r="O574">
        <v>0.87494658902931011</v>
      </c>
      <c r="P574">
        <v>0.98915052256986824</v>
      </c>
      <c r="Q574">
        <v>0.93411555819791181</v>
      </c>
      <c r="R574">
        <v>1</v>
      </c>
      <c r="S574">
        <v>0.56351540480466555</v>
      </c>
      <c r="T574">
        <v>0.91964653228839321</v>
      </c>
    </row>
    <row r="575" spans="1:20" x14ac:dyDescent="0.25">
      <c r="A575" s="154" t="s">
        <v>145</v>
      </c>
      <c r="B575">
        <v>1.945035461597256</v>
      </c>
      <c r="C575">
        <v>-1.379099033604043</v>
      </c>
      <c r="D575">
        <v>2.9031786207735868</v>
      </c>
      <c r="E575">
        <v>1.644380983556837</v>
      </c>
      <c r="G575" s="154" t="s">
        <v>146</v>
      </c>
      <c r="H575">
        <v>47.967112155614693</v>
      </c>
      <c r="L575" s="155" t="s">
        <v>146</v>
      </c>
      <c r="M575">
        <v>0.89018916708874263</v>
      </c>
      <c r="N575">
        <v>0.99379471376865625</v>
      </c>
      <c r="O575">
        <v>0.96863828365704085</v>
      </c>
      <c r="P575">
        <v>0.94891729244062706</v>
      </c>
      <c r="Q575">
        <v>0.92023626926745361</v>
      </c>
      <c r="R575">
        <v>0.93144026423884407</v>
      </c>
      <c r="S575">
        <v>0.52848500529741627</v>
      </c>
      <c r="T575">
        <v>0.94688760903969238</v>
      </c>
    </row>
    <row r="576" spans="1:20" x14ac:dyDescent="0.25">
      <c r="A576" s="154" t="s">
        <v>146</v>
      </c>
      <c r="B576">
        <v>2.0518809828556321</v>
      </c>
      <c r="C576">
        <v>2.6175328988760982</v>
      </c>
      <c r="D576">
        <v>3.2525005767114501</v>
      </c>
      <c r="E576">
        <v>1.3927353716158819</v>
      </c>
      <c r="G576" s="154" t="s">
        <v>147</v>
      </c>
      <c r="H576">
        <v>81.230009899707866</v>
      </c>
      <c r="L576" s="155" t="s">
        <v>147</v>
      </c>
      <c r="M576">
        <v>0.84767280165697134</v>
      </c>
      <c r="N576">
        <v>0.95201855685995573</v>
      </c>
      <c r="O576">
        <v>0.93073848448119012</v>
      </c>
      <c r="P576">
        <v>0.9364871621838865</v>
      </c>
      <c r="Q576">
        <v>0.98402028649236217</v>
      </c>
      <c r="R576">
        <v>0.84315884359151205</v>
      </c>
      <c r="S576">
        <v>0.63079555867175685</v>
      </c>
      <c r="T576">
        <v>0.72854098835248449</v>
      </c>
    </row>
    <row r="577" spans="1:20" x14ac:dyDescent="0.25">
      <c r="A577" s="154" t="s">
        <v>147</v>
      </c>
      <c r="B577">
        <v>2.1174925473172639</v>
      </c>
      <c r="C577">
        <v>-1.4162927755169299</v>
      </c>
      <c r="D577">
        <v>2.8926503475476468</v>
      </c>
      <c r="E577">
        <v>0.88564416841063398</v>
      </c>
      <c r="G577" s="154" t="s">
        <v>148</v>
      </c>
      <c r="H577">
        <v>73.315217793283381</v>
      </c>
      <c r="L577" s="155" t="s">
        <v>148</v>
      </c>
      <c r="M577">
        <v>0.99243277186659684</v>
      </c>
      <c r="N577">
        <v>0.94736802698899281</v>
      </c>
      <c r="O577">
        <v>0.89672797345901911</v>
      </c>
      <c r="P577">
        <v>0.91692283556530985</v>
      </c>
      <c r="Q577">
        <v>0.92312854781474141</v>
      </c>
      <c r="R577">
        <v>0.73232495095187189</v>
      </c>
      <c r="S577">
        <v>0.5670034308545806</v>
      </c>
      <c r="T577">
        <v>0.8378408649822281</v>
      </c>
    </row>
    <row r="578" spans="1:20" x14ac:dyDescent="0.25">
      <c r="A578" s="154" t="s">
        <v>148</v>
      </c>
      <c r="B578">
        <v>2.4279911398687131</v>
      </c>
      <c r="C578">
        <v>-3.4266710013195518</v>
      </c>
      <c r="D578">
        <v>2.0450704798103532</v>
      </c>
      <c r="E578">
        <v>1.049831330158923</v>
      </c>
      <c r="G578" s="154" t="s">
        <v>149</v>
      </c>
      <c r="H578">
        <v>60.843311207385831</v>
      </c>
      <c r="L578" s="155" t="s">
        <v>149</v>
      </c>
      <c r="M578">
        <v>0.9540166376251541</v>
      </c>
      <c r="N578">
        <v>0.98508632994908396</v>
      </c>
      <c r="O578">
        <v>1</v>
      </c>
      <c r="P578">
        <v>0.99035977237613015</v>
      </c>
      <c r="Q578">
        <v>1</v>
      </c>
      <c r="R578">
        <v>0.82300853891715853</v>
      </c>
      <c r="S578">
        <v>0.59238454588780731</v>
      </c>
      <c r="T578">
        <v>0.79058150809418415</v>
      </c>
    </row>
    <row r="579" spans="1:20" x14ac:dyDescent="0.25">
      <c r="A579" s="154" t="s">
        <v>149</v>
      </c>
      <c r="B579">
        <v>2.3429508455049981</v>
      </c>
      <c r="C579">
        <v>0.79133151863659412</v>
      </c>
      <c r="D579">
        <v>3.7744613458755651</v>
      </c>
      <c r="E579">
        <v>-4.3193896999156944</v>
      </c>
      <c r="G579" s="154" t="s">
        <v>150</v>
      </c>
      <c r="H579">
        <v>146.13126492655641</v>
      </c>
      <c r="L579" s="155" t="s">
        <v>150</v>
      </c>
      <c r="M579">
        <v>0.98439718204767024</v>
      </c>
      <c r="N579">
        <v>0.94925259422435382</v>
      </c>
      <c r="O579">
        <v>0.9838650085866768</v>
      </c>
      <c r="P579">
        <v>0.95121000358353547</v>
      </c>
      <c r="Q579">
        <v>0.93998300530424506</v>
      </c>
      <c r="R579">
        <v>0.90267664762459821</v>
      </c>
      <c r="S579">
        <v>0.57876150345722921</v>
      </c>
      <c r="T579">
        <v>0.72111198070238858</v>
      </c>
    </row>
    <row r="580" spans="1:20" x14ac:dyDescent="0.25">
      <c r="A580" s="154" t="s">
        <v>150</v>
      </c>
      <c r="B580">
        <v>3.191434777862217</v>
      </c>
      <c r="C580">
        <v>3.1039460943586632</v>
      </c>
      <c r="D580">
        <v>5.0930104940204499</v>
      </c>
      <c r="E580">
        <v>-2.248692815799695</v>
      </c>
      <c r="G580" s="154" t="s">
        <v>151</v>
      </c>
      <c r="H580">
        <v>52.316687576119037</v>
      </c>
      <c r="L580" s="155" t="s">
        <v>151</v>
      </c>
      <c r="M580">
        <v>1</v>
      </c>
      <c r="N580">
        <v>0.95011543198370507</v>
      </c>
      <c r="O580">
        <v>0.8286215402963043</v>
      </c>
      <c r="P580">
        <v>0.94069025579775689</v>
      </c>
      <c r="Q580">
        <v>0.91752034697083173</v>
      </c>
      <c r="R580">
        <v>0.85341670564889038</v>
      </c>
      <c r="S580">
        <v>0.71774329673432635</v>
      </c>
      <c r="T580">
        <v>0.87329580384322236</v>
      </c>
    </row>
    <row r="581" spans="1:20" x14ac:dyDescent="0.25">
      <c r="A581" s="154" t="s">
        <v>151</v>
      </c>
      <c r="B581">
        <v>1.841627491051832</v>
      </c>
      <c r="C581">
        <v>0.41721703650459202</v>
      </c>
      <c r="D581">
        <v>2.8042154128448908</v>
      </c>
      <c r="E581">
        <v>-1.418062625102976</v>
      </c>
      <c r="G581" s="154" t="s">
        <v>152</v>
      </c>
      <c r="H581">
        <v>52.152527142332751</v>
      </c>
      <c r="L581" s="155" t="s">
        <v>152</v>
      </c>
      <c r="M581">
        <v>0.95030659763006231</v>
      </c>
      <c r="N581">
        <v>0.94535356627564837</v>
      </c>
      <c r="O581">
        <v>0.91173816908856464</v>
      </c>
      <c r="P581">
        <v>0.90672924427505508</v>
      </c>
      <c r="Q581">
        <v>0.964302482976652</v>
      </c>
      <c r="R581">
        <v>0.8687402861944995</v>
      </c>
      <c r="S581">
        <v>0.58286348053656323</v>
      </c>
      <c r="T581">
        <v>0.68165534466364219</v>
      </c>
    </row>
    <row r="582" spans="1:20" x14ac:dyDescent="0.25">
      <c r="A582" s="154" t="s">
        <v>152</v>
      </c>
      <c r="B582">
        <v>1.918076006430701</v>
      </c>
      <c r="C582">
        <v>0.62306816227877593</v>
      </c>
      <c r="D582">
        <v>2.438902892211785</v>
      </c>
      <c r="E582">
        <v>1.30495035806354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89.74921174988053</v>
      </c>
      <c r="L593" s="155" t="s">
        <v>141</v>
      </c>
      <c r="M593">
        <v>0.6358490127283174</v>
      </c>
      <c r="N593">
        <v>0.57049927800151301</v>
      </c>
      <c r="O593">
        <v>0.37954482958602043</v>
      </c>
      <c r="P593">
        <v>0.36258500237272512</v>
      </c>
      <c r="Q593">
        <v>0.45379926333065718</v>
      </c>
      <c r="R593">
        <v>1</v>
      </c>
      <c r="S593">
        <v>0.29560326406020432</v>
      </c>
      <c r="T593">
        <v>0.79683994641441447</v>
      </c>
    </row>
    <row r="594" spans="1:20" x14ac:dyDescent="0.25">
      <c r="A594" s="154" t="s">
        <v>155</v>
      </c>
      <c r="B594">
        <v>3.688844613935093</v>
      </c>
      <c r="C594">
        <v>-10.60014959696645</v>
      </c>
      <c r="D594">
        <v>2.663599100872148</v>
      </c>
      <c r="E594">
        <v>-8.5268506475597707</v>
      </c>
      <c r="G594" s="154" t="s">
        <v>156</v>
      </c>
      <c r="H594">
        <v>804.63701598070747</v>
      </c>
      <c r="L594" s="155" t="s">
        <v>142</v>
      </c>
      <c r="M594">
        <v>0.71329072871170818</v>
      </c>
      <c r="N594">
        <v>0.57343045292032724</v>
      </c>
      <c r="O594">
        <v>0.68642963280968006</v>
      </c>
      <c r="P594">
        <v>0.37288066155231619</v>
      </c>
      <c r="Q594">
        <v>0.44242389631010082</v>
      </c>
      <c r="R594">
        <v>0.60785253312430221</v>
      </c>
      <c r="S594">
        <v>0.31412107161410879</v>
      </c>
      <c r="T594">
        <v>0.62307125276778619</v>
      </c>
    </row>
    <row r="595" spans="1:20" x14ac:dyDescent="0.25">
      <c r="A595" s="154" t="s">
        <v>156</v>
      </c>
      <c r="B595">
        <v>5.817517559306963</v>
      </c>
      <c r="C595">
        <v>20.301627329344981</v>
      </c>
      <c r="D595">
        <v>32.745406137250178</v>
      </c>
      <c r="E595">
        <v>75.931574701065486</v>
      </c>
      <c r="G595" s="154" t="s">
        <v>157</v>
      </c>
      <c r="H595">
        <v>300.5772241586692</v>
      </c>
      <c r="L595" s="155" t="s">
        <v>143</v>
      </c>
      <c r="M595">
        <v>0.60836305389385537</v>
      </c>
      <c r="N595">
        <v>0.51028154587210173</v>
      </c>
      <c r="O595">
        <v>0.41568160395112452</v>
      </c>
      <c r="P595">
        <v>0.4151342024708165</v>
      </c>
      <c r="Q595">
        <v>0.39941505783268177</v>
      </c>
      <c r="R595">
        <v>0.62331629357021567</v>
      </c>
      <c r="S595">
        <v>0.19181192276590431</v>
      </c>
      <c r="T595">
        <v>0.73473643610273365</v>
      </c>
    </row>
    <row r="596" spans="1:20" x14ac:dyDescent="0.25">
      <c r="A596" s="154" t="s">
        <v>157</v>
      </c>
      <c r="B596">
        <v>2.0471500589276612</v>
      </c>
      <c r="C596">
        <v>3.7778283707868221</v>
      </c>
      <c r="D596">
        <v>32.210074272901529</v>
      </c>
      <c r="E596">
        <v>-86.56417412969121</v>
      </c>
      <c r="G596" s="154" t="s">
        <v>158</v>
      </c>
      <c r="H596">
        <v>160.032282742007</v>
      </c>
      <c r="L596" s="155" t="s">
        <v>144</v>
      </c>
      <c r="M596">
        <v>0.5981762906568483</v>
      </c>
      <c r="N596">
        <v>0.53097525017563441</v>
      </c>
      <c r="O596">
        <v>0.41735483175498089</v>
      </c>
      <c r="P596">
        <v>0.65913947081622659</v>
      </c>
      <c r="Q596">
        <v>0.55560832522955095</v>
      </c>
      <c r="R596">
        <v>0.56754429241793325</v>
      </c>
      <c r="S596">
        <v>0.22839561444635589</v>
      </c>
      <c r="T596">
        <v>0.71044725856746704</v>
      </c>
    </row>
    <row r="597" spans="1:20" x14ac:dyDescent="0.25">
      <c r="A597" s="154" t="s">
        <v>158</v>
      </c>
      <c r="B597">
        <v>6.5173296516683736</v>
      </c>
      <c r="C597">
        <v>-18.82503932543159</v>
      </c>
      <c r="D597">
        <v>3.6945375056910952</v>
      </c>
      <c r="E597">
        <v>5.7412516326612328</v>
      </c>
      <c r="G597" s="154" t="s">
        <v>159</v>
      </c>
      <c r="H597">
        <v>38.5858470012856</v>
      </c>
      <c r="L597" s="155" t="s">
        <v>145</v>
      </c>
      <c r="M597">
        <v>0.64651493617054179</v>
      </c>
      <c r="N597">
        <v>0.51385604809799534</v>
      </c>
      <c r="O597">
        <v>0.37793751030937739</v>
      </c>
      <c r="P597">
        <v>0.4095028111016118</v>
      </c>
      <c r="Q597">
        <v>0.36668836769397689</v>
      </c>
      <c r="R597">
        <v>0.61486304860225804</v>
      </c>
      <c r="S597">
        <v>0.18266192548915339</v>
      </c>
      <c r="T597">
        <v>0.66817808399516287</v>
      </c>
    </row>
    <row r="598" spans="1:20" x14ac:dyDescent="0.25">
      <c r="A598" s="154" t="s">
        <v>159</v>
      </c>
      <c r="B598">
        <v>3.518358364493162</v>
      </c>
      <c r="C598">
        <v>-2.6423754254507621</v>
      </c>
      <c r="D598">
        <v>1.9058324639706949</v>
      </c>
      <c r="E598">
        <v>3.0093822435078481</v>
      </c>
      <c r="G598" s="154" t="s">
        <v>160</v>
      </c>
      <c r="H598">
        <v>74.152840914504438</v>
      </c>
      <c r="L598" s="155" t="s">
        <v>146</v>
      </c>
      <c r="M598">
        <v>0.64136688608504466</v>
      </c>
      <c r="N598">
        <v>0.64476872468041657</v>
      </c>
      <c r="O598">
        <v>0.43170429443305303</v>
      </c>
      <c r="P598">
        <v>0.30084193388721198</v>
      </c>
      <c r="Q598">
        <v>0.32091528310369938</v>
      </c>
      <c r="R598">
        <v>0.57247592427281424</v>
      </c>
      <c r="S598">
        <v>0.1769181156788964</v>
      </c>
      <c r="T598">
        <v>0.68079000874710649</v>
      </c>
    </row>
    <row r="599" spans="1:20" x14ac:dyDescent="0.25">
      <c r="A599" s="154" t="s">
        <v>160</v>
      </c>
      <c r="B599">
        <v>1.6573061386942951</v>
      </c>
      <c r="C599">
        <v>5.149367799825816</v>
      </c>
      <c r="D599">
        <v>4.0607067864510213</v>
      </c>
      <c r="E599">
        <v>7.5893087149643916</v>
      </c>
      <c r="G599" s="154" t="s">
        <v>187</v>
      </c>
      <c r="H599">
        <v>42.922099902166273</v>
      </c>
      <c r="L599" s="155" t="s">
        <v>147</v>
      </c>
      <c r="M599">
        <v>0.56848796910493393</v>
      </c>
      <c r="N599">
        <v>0.52044385988892883</v>
      </c>
      <c r="O599">
        <v>0.44096582376913279</v>
      </c>
      <c r="P599">
        <v>0.61504209003552535</v>
      </c>
      <c r="Q599">
        <v>0.35671289193637967</v>
      </c>
      <c r="R599">
        <v>0.56153124319783765</v>
      </c>
      <c r="S599">
        <v>0.21380267563609581</v>
      </c>
      <c r="T599">
        <v>0.69704612002777044</v>
      </c>
    </row>
    <row r="600" spans="1:20" x14ac:dyDescent="0.25">
      <c r="A600" s="154" t="s">
        <v>187</v>
      </c>
      <c r="B600">
        <v>1.432836651294455</v>
      </c>
      <c r="C600">
        <v>4.9171611891230018</v>
      </c>
      <c r="D600">
        <v>2.5868424474088672</v>
      </c>
      <c r="E600">
        <v>-5.247085567764274</v>
      </c>
      <c r="L600" s="155" t="s">
        <v>148</v>
      </c>
      <c r="M600">
        <v>1</v>
      </c>
      <c r="N600">
        <v>0.99999999999999989</v>
      </c>
      <c r="O600">
        <v>1</v>
      </c>
      <c r="P600">
        <v>1</v>
      </c>
      <c r="Q600">
        <v>1</v>
      </c>
      <c r="R600">
        <v>0.6707617126163623</v>
      </c>
      <c r="S600">
        <v>1</v>
      </c>
      <c r="T600">
        <v>1</v>
      </c>
    </row>
    <row r="601" spans="1:20" x14ac:dyDescent="0.25">
      <c r="L601" s="155" t="s">
        <v>149</v>
      </c>
      <c r="M601">
        <v>0.73195043367385249</v>
      </c>
      <c r="N601">
        <v>0.5626104898104054</v>
      </c>
      <c r="O601">
        <v>0.50947408811298567</v>
      </c>
      <c r="P601">
        <v>0.32081724279619689</v>
      </c>
      <c r="Q601">
        <v>0.42270759831635779</v>
      </c>
      <c r="R601">
        <v>0.48068588893797087</v>
      </c>
      <c r="S601">
        <v>0.47047099584622021</v>
      </c>
      <c r="T601">
        <v>0.69183731969187612</v>
      </c>
    </row>
    <row r="602" spans="1:20" x14ac:dyDescent="0.25">
      <c r="L602" s="155" t="s">
        <v>150</v>
      </c>
      <c r="M602">
        <v>0.55698282246353381</v>
      </c>
      <c r="N602">
        <v>0.55348450489042045</v>
      </c>
      <c r="O602">
        <v>0.41899180859833163</v>
      </c>
      <c r="P602">
        <v>0.3106598305089085</v>
      </c>
      <c r="Q602">
        <v>0.3994937455516116</v>
      </c>
      <c r="R602">
        <v>0.42916490767165111</v>
      </c>
      <c r="S602">
        <v>0.44573848281101819</v>
      </c>
      <c r="T602">
        <v>0.6108252486321244</v>
      </c>
    </row>
    <row r="603" spans="1:20" x14ac:dyDescent="0.25">
      <c r="L603" s="155" t="s">
        <v>151</v>
      </c>
      <c r="M603">
        <v>0.5501128566182687</v>
      </c>
      <c r="N603">
        <v>0.51246545645363861</v>
      </c>
      <c r="O603">
        <v>0.42189112119632038</v>
      </c>
      <c r="P603">
        <v>0.28783679991156957</v>
      </c>
      <c r="Q603">
        <v>0.38438687010362421</v>
      </c>
      <c r="R603">
        <v>0.51467291073851673</v>
      </c>
      <c r="S603">
        <v>0.3720262089780611</v>
      </c>
      <c r="T603">
        <v>0.70666043659346833</v>
      </c>
    </row>
    <row r="604" spans="1:20" x14ac:dyDescent="0.25">
      <c r="L604" s="155" t="s">
        <v>152</v>
      </c>
      <c r="M604">
        <v>0.59780986025903893</v>
      </c>
      <c r="N604">
        <v>0.54828001316411701</v>
      </c>
      <c r="O604">
        <v>0.39819063235372959</v>
      </c>
      <c r="P604">
        <v>0.32534928264317092</v>
      </c>
      <c r="Q604">
        <v>0.33867570372817007</v>
      </c>
      <c r="R604">
        <v>0.4243726184007317</v>
      </c>
      <c r="S604">
        <v>0.33092091987554068</v>
      </c>
      <c r="T604">
        <v>0.56957790301675437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2"/>
  <sheetViews>
    <sheetView topLeftCell="D407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178</v>
      </c>
    </row>
    <row r="2" spans="1:18" x14ac:dyDescent="0.25">
      <c r="A2" s="165" t="s">
        <v>2</v>
      </c>
      <c r="B2" s="2">
        <v>23</v>
      </c>
      <c r="C2" s="165" t="s">
        <v>183</v>
      </c>
      <c r="D2" s="2">
        <v>86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194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70"/>
      <c r="I7" s="70" t="s">
        <v>12</v>
      </c>
      <c r="J7" s="70" t="s">
        <v>13</v>
      </c>
      <c r="P7" s="70"/>
      <c r="Q7" s="70" t="s">
        <v>12</v>
      </c>
      <c r="R7" s="70" t="s">
        <v>13</v>
      </c>
    </row>
    <row r="8" spans="1:18" x14ac:dyDescent="0.25">
      <c r="A8" s="165" t="s">
        <v>14</v>
      </c>
      <c r="B8">
        <v>4.3165547579006986</v>
      </c>
      <c r="C8">
        <v>1.4244029293627141</v>
      </c>
      <c r="H8" s="70" t="s">
        <v>15</v>
      </c>
      <c r="I8">
        <v>7.9980683947925721E-2</v>
      </c>
      <c r="J8">
        <v>3.9532884313680537E-2</v>
      </c>
      <c r="P8" s="70" t="s">
        <v>16</v>
      </c>
      <c r="Q8">
        <v>-0.17700779485019971</v>
      </c>
      <c r="R8">
        <v>2.6837149774704909E-2</v>
      </c>
    </row>
    <row r="9" spans="1:18" x14ac:dyDescent="0.25">
      <c r="A9" s="165" t="s">
        <v>17</v>
      </c>
      <c r="B9">
        <v>56.244959771781147</v>
      </c>
      <c r="C9">
        <v>34.669998707423609</v>
      </c>
      <c r="H9" s="70" t="s">
        <v>18</v>
      </c>
      <c r="I9">
        <v>0.29536327757500991</v>
      </c>
      <c r="J9">
        <v>0.27709727264456901</v>
      </c>
      <c r="P9" s="70" t="s">
        <v>19</v>
      </c>
      <c r="Q9">
        <v>3.8626772150778028</v>
      </c>
      <c r="R9">
        <v>5.5196310218589257</v>
      </c>
    </row>
    <row r="10" spans="1:18" x14ac:dyDescent="0.25">
      <c r="A10" s="165" t="s">
        <v>20</v>
      </c>
      <c r="B10">
        <v>3.01484287548706</v>
      </c>
      <c r="C10">
        <v>11.453544977536851</v>
      </c>
      <c r="H10" s="70" t="s">
        <v>21</v>
      </c>
      <c r="I10">
        <v>0.21783293855970551</v>
      </c>
      <c r="J10">
        <v>0.1240220698703251</v>
      </c>
      <c r="P10" s="70" t="s">
        <v>22</v>
      </c>
      <c r="Q10">
        <v>21.482233303902579</v>
      </c>
      <c r="R10">
        <v>29.78111321694967</v>
      </c>
    </row>
    <row r="11" spans="1:18" x14ac:dyDescent="0.25">
      <c r="A11" s="165" t="s">
        <v>23</v>
      </c>
      <c r="B11">
        <v>3.2567838647142642</v>
      </c>
      <c r="C11">
        <v>4.3767276095547416</v>
      </c>
      <c r="H11" s="70" t="s">
        <v>24</v>
      </c>
      <c r="I11">
        <v>0.12483369012187</v>
      </c>
      <c r="J11">
        <v>7.914000964627052E-2</v>
      </c>
    </row>
    <row r="12" spans="1:18" x14ac:dyDescent="0.25">
      <c r="H12" s="70" t="s">
        <v>25</v>
      </c>
      <c r="I12">
        <v>6.0267005999265703E-2</v>
      </c>
      <c r="J12">
        <v>4.9729101554224303E-2</v>
      </c>
    </row>
    <row r="13" spans="1:18" x14ac:dyDescent="0.25">
      <c r="H13" s="70" t="s">
        <v>26</v>
      </c>
      <c r="I13">
        <v>4.1434807255561312E-2</v>
      </c>
      <c r="J13">
        <v>6.5433518800957033E-2</v>
      </c>
      <c r="P13" s="70" t="s">
        <v>27</v>
      </c>
      <c r="Q13">
        <v>337.35277803146738</v>
      </c>
    </row>
    <row r="14" spans="1:18" x14ac:dyDescent="0.25">
      <c r="H14" s="70" t="s">
        <v>28</v>
      </c>
      <c r="I14">
        <v>0.22293245519291049</v>
      </c>
      <c r="J14">
        <v>0.20498147541214901</v>
      </c>
    </row>
    <row r="15" spans="1:18" x14ac:dyDescent="0.25">
      <c r="H15" s="70" t="s">
        <v>29</v>
      </c>
      <c r="I15">
        <v>0.26978914847765961</v>
      </c>
      <c r="J15">
        <v>0.1695970250355095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70"/>
      <c r="I20" s="70" t="s">
        <v>12</v>
      </c>
      <c r="J20" s="70" t="s">
        <v>13</v>
      </c>
      <c r="P20" s="70"/>
      <c r="Q20" s="70" t="s">
        <v>12</v>
      </c>
      <c r="R20" s="70" t="s">
        <v>13</v>
      </c>
    </row>
    <row r="21" spans="1:18" x14ac:dyDescent="0.25">
      <c r="A21" s="165" t="s">
        <v>14</v>
      </c>
      <c r="B21">
        <v>4.6218752422104981</v>
      </c>
      <c r="C21">
        <v>1.4922436636486389</v>
      </c>
      <c r="H21" s="70" t="s">
        <v>15</v>
      </c>
      <c r="I21">
        <v>0.33192380682381589</v>
      </c>
      <c r="J21">
        <v>0.33685231389238512</v>
      </c>
      <c r="P21" s="70" t="s">
        <v>16</v>
      </c>
      <c r="Q21">
        <v>-0.10071780313569439</v>
      </c>
      <c r="R21">
        <v>0.1994737455039442</v>
      </c>
    </row>
    <row r="22" spans="1:18" x14ac:dyDescent="0.25">
      <c r="A22" s="165" t="s">
        <v>17</v>
      </c>
      <c r="B22">
        <v>26.038184018059429</v>
      </c>
      <c r="C22">
        <v>19.798746001716239</v>
      </c>
      <c r="H22" s="70" t="s">
        <v>18</v>
      </c>
      <c r="I22">
        <v>0.43320703248666359</v>
      </c>
      <c r="J22">
        <v>0.37922473481542879</v>
      </c>
      <c r="P22" s="70" t="s">
        <v>19</v>
      </c>
      <c r="Q22">
        <v>3.29177406670154</v>
      </c>
      <c r="R22">
        <v>6.4102399602672904</v>
      </c>
    </row>
    <row r="23" spans="1:18" x14ac:dyDescent="0.25">
      <c r="A23" s="165" t="s">
        <v>20</v>
      </c>
      <c r="B23">
        <v>3.1500913603409448</v>
      </c>
      <c r="C23">
        <v>2.9354785319816692</v>
      </c>
      <c r="H23" s="70" t="s">
        <v>21</v>
      </c>
      <c r="I23">
        <v>0.28879113503686538</v>
      </c>
      <c r="J23">
        <v>0.2404102386482995</v>
      </c>
      <c r="P23" s="70" t="s">
        <v>22</v>
      </c>
      <c r="Q23">
        <v>17.495874698468551</v>
      </c>
      <c r="R23">
        <v>29.553532038582421</v>
      </c>
    </row>
    <row r="24" spans="1:18" x14ac:dyDescent="0.25">
      <c r="A24" s="165" t="s">
        <v>23</v>
      </c>
      <c r="B24">
        <v>3.6958108724435168</v>
      </c>
      <c r="C24">
        <v>4.2324850668149807</v>
      </c>
      <c r="H24" s="70" t="s">
        <v>24</v>
      </c>
      <c r="I24">
        <v>0.3891506967007366</v>
      </c>
      <c r="J24">
        <v>0.43856985105370588</v>
      </c>
    </row>
    <row r="25" spans="1:18" x14ac:dyDescent="0.25">
      <c r="H25" s="70" t="s">
        <v>25</v>
      </c>
      <c r="I25">
        <v>0.41415784547367818</v>
      </c>
      <c r="J25">
        <v>0.45233140505113179</v>
      </c>
    </row>
    <row r="26" spans="1:18" x14ac:dyDescent="0.25">
      <c r="H26" s="70" t="s">
        <v>26</v>
      </c>
      <c r="I26">
        <v>0.47330226068796272</v>
      </c>
      <c r="J26">
        <v>0.60840681118489137</v>
      </c>
      <c r="P26" s="70" t="s">
        <v>27</v>
      </c>
      <c r="Q26">
        <v>154.1198365591257</v>
      </c>
    </row>
    <row r="27" spans="1:18" x14ac:dyDescent="0.25">
      <c r="H27" s="70" t="s">
        <v>28</v>
      </c>
      <c r="I27">
        <v>0.30827844593799092</v>
      </c>
      <c r="J27">
        <v>0.2671493221147565</v>
      </c>
    </row>
    <row r="28" spans="1:18" x14ac:dyDescent="0.25">
      <c r="H28" s="70" t="s">
        <v>29</v>
      </c>
      <c r="I28">
        <v>0.50473412635528503</v>
      </c>
      <c r="J28">
        <v>0.32060140878959281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70"/>
      <c r="I33" s="70" t="s">
        <v>12</v>
      </c>
      <c r="J33" s="70" t="s">
        <v>13</v>
      </c>
      <c r="P33" s="70"/>
      <c r="Q33" s="70" t="s">
        <v>12</v>
      </c>
      <c r="R33" s="70" t="s">
        <v>13</v>
      </c>
    </row>
    <row r="34" spans="1:18" x14ac:dyDescent="0.25">
      <c r="A34" s="165" t="s">
        <v>14</v>
      </c>
      <c r="B34">
        <v>4.6197646747492191</v>
      </c>
      <c r="C34">
        <v>1.8440787394041169</v>
      </c>
      <c r="H34" s="70" t="s">
        <v>15</v>
      </c>
      <c r="I34">
        <v>0.50628473857614875</v>
      </c>
      <c r="J34">
        <v>0.45357005099855019</v>
      </c>
      <c r="P34" s="70" t="s">
        <v>16</v>
      </c>
      <c r="Q34">
        <v>-4.8007155685720813</v>
      </c>
      <c r="R34">
        <v>1.250450453331349</v>
      </c>
    </row>
    <row r="35" spans="1:18" x14ac:dyDescent="0.25">
      <c r="A35" s="165" t="s">
        <v>17</v>
      </c>
      <c r="B35">
        <v>110.054720725818</v>
      </c>
      <c r="C35">
        <v>95.482684860655056</v>
      </c>
      <c r="H35" s="70" t="s">
        <v>18</v>
      </c>
      <c r="I35">
        <v>0.65634781088024596</v>
      </c>
      <c r="J35">
        <v>0.3444315680621764</v>
      </c>
      <c r="P35" s="70" t="s">
        <v>19</v>
      </c>
      <c r="Q35">
        <v>32.74016815666927</v>
      </c>
      <c r="R35">
        <v>31.168991584039869</v>
      </c>
    </row>
    <row r="36" spans="1:18" x14ac:dyDescent="0.25">
      <c r="A36" s="165" t="s">
        <v>20</v>
      </c>
      <c r="B36">
        <v>19.74274532869785</v>
      </c>
      <c r="C36">
        <v>20.401613927794241</v>
      </c>
      <c r="H36" s="70" t="s">
        <v>21</v>
      </c>
      <c r="I36">
        <v>0.44098985335340912</v>
      </c>
      <c r="J36">
        <v>0.31139054423282719</v>
      </c>
      <c r="P36" s="70" t="s">
        <v>22</v>
      </c>
      <c r="Q36">
        <v>163.50437840053559</v>
      </c>
      <c r="R36">
        <v>136.23421161893219</v>
      </c>
    </row>
    <row r="37" spans="1:18" x14ac:dyDescent="0.25">
      <c r="A37" s="165" t="s">
        <v>23</v>
      </c>
      <c r="B37">
        <v>14.71169484125987</v>
      </c>
      <c r="C37">
        <v>19.14002941754633</v>
      </c>
      <c r="H37" s="70" t="s">
        <v>24</v>
      </c>
      <c r="I37">
        <v>0.41613724063418511</v>
      </c>
      <c r="J37">
        <v>0.44643423479728661</v>
      </c>
    </row>
    <row r="38" spans="1:18" x14ac:dyDescent="0.25">
      <c r="H38" s="70" t="s">
        <v>25</v>
      </c>
      <c r="I38">
        <v>0.61689732290824462</v>
      </c>
      <c r="J38">
        <v>0.38570816140133263</v>
      </c>
    </row>
    <row r="39" spans="1:18" x14ac:dyDescent="0.25">
      <c r="H39" s="70" t="s">
        <v>26</v>
      </c>
      <c r="I39">
        <v>0.27597252112153448</v>
      </c>
      <c r="J39">
        <v>0.7246431617614324</v>
      </c>
      <c r="P39" s="70" t="s">
        <v>27</v>
      </c>
      <c r="Q39">
        <v>8112.6676740268513</v>
      </c>
    </row>
    <row r="40" spans="1:18" x14ac:dyDescent="0.25">
      <c r="H40" s="70" t="s">
        <v>28</v>
      </c>
      <c r="I40">
        <v>0.54075574116062042</v>
      </c>
      <c r="J40">
        <v>0.32747874284346901</v>
      </c>
    </row>
    <row r="41" spans="1:18" x14ac:dyDescent="0.25">
      <c r="H41" s="70" t="s">
        <v>29</v>
      </c>
      <c r="I41">
        <v>0.56219974739792622</v>
      </c>
      <c r="J41">
        <v>0.4100028655003593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70"/>
      <c r="I46" s="70" t="s">
        <v>12</v>
      </c>
      <c r="J46" s="70" t="s">
        <v>13</v>
      </c>
      <c r="P46" s="70"/>
      <c r="Q46" s="70" t="s">
        <v>12</v>
      </c>
      <c r="R46" s="70" t="s">
        <v>13</v>
      </c>
    </row>
    <row r="47" spans="1:18" x14ac:dyDescent="0.25">
      <c r="A47" s="165" t="s">
        <v>14</v>
      </c>
      <c r="B47">
        <v>4.5431876764263004</v>
      </c>
      <c r="C47">
        <v>4.6178896962973726</v>
      </c>
      <c r="H47" s="70" t="s">
        <v>15</v>
      </c>
      <c r="I47">
        <v>0.13395491465938031</v>
      </c>
      <c r="J47">
        <v>0.1041811233992051</v>
      </c>
      <c r="P47" s="70" t="s">
        <v>16</v>
      </c>
      <c r="Q47">
        <v>-3.1714989084008218</v>
      </c>
      <c r="R47">
        <v>10.1820778328883</v>
      </c>
    </row>
    <row r="48" spans="1:18" x14ac:dyDescent="0.25">
      <c r="A48" s="165" t="s">
        <v>17</v>
      </c>
      <c r="B48">
        <v>63.237027829433522</v>
      </c>
      <c r="C48">
        <v>98.192728598263074</v>
      </c>
      <c r="H48" s="70" t="s">
        <v>18</v>
      </c>
      <c r="I48">
        <v>0.1505601214029143</v>
      </c>
      <c r="J48">
        <v>0.11511392558771109</v>
      </c>
      <c r="P48" s="70" t="s">
        <v>19</v>
      </c>
      <c r="Q48">
        <v>18.125055257701181</v>
      </c>
      <c r="R48">
        <v>26.97608735309753</v>
      </c>
    </row>
    <row r="49" spans="1:18" x14ac:dyDescent="0.25">
      <c r="A49" s="165" t="s">
        <v>20</v>
      </c>
      <c r="B49">
        <v>15.530368397134209</v>
      </c>
      <c r="C49">
        <v>13.2925249323601</v>
      </c>
      <c r="H49" s="70" t="s">
        <v>21</v>
      </c>
      <c r="I49">
        <v>0.20760487619546711</v>
      </c>
      <c r="J49">
        <v>0.29044606512805071</v>
      </c>
      <c r="P49" s="70" t="s">
        <v>22</v>
      </c>
      <c r="Q49">
        <v>92.583477386963864</v>
      </c>
      <c r="R49">
        <v>86.744892167814456</v>
      </c>
    </row>
    <row r="50" spans="1:18" x14ac:dyDescent="0.25">
      <c r="A50" s="165" t="s">
        <v>23</v>
      </c>
      <c r="B50">
        <v>11.348082649336609</v>
      </c>
      <c r="C50">
        <v>11.34195969330924</v>
      </c>
      <c r="H50" s="70" t="s">
        <v>24</v>
      </c>
      <c r="I50">
        <v>0.2199414323195564</v>
      </c>
      <c r="J50">
        <v>0.35161732941104717</v>
      </c>
    </row>
    <row r="51" spans="1:18" x14ac:dyDescent="0.25">
      <c r="H51" s="70" t="s">
        <v>25</v>
      </c>
      <c r="I51">
        <v>0.22240133815069699</v>
      </c>
      <c r="J51">
        <v>0.14718286071372591</v>
      </c>
    </row>
    <row r="52" spans="1:18" x14ac:dyDescent="0.25">
      <c r="H52" s="70" t="s">
        <v>26</v>
      </c>
      <c r="I52">
        <v>0.1106237228502152</v>
      </c>
      <c r="J52">
        <v>0.120267155417698</v>
      </c>
      <c r="P52" s="70" t="s">
        <v>27</v>
      </c>
      <c r="Q52">
        <v>4000.583700431092</v>
      </c>
    </row>
    <row r="53" spans="1:18" x14ac:dyDescent="0.25">
      <c r="H53" s="70" t="s">
        <v>28</v>
      </c>
      <c r="I53">
        <v>0.19027462230615061</v>
      </c>
      <c r="J53">
        <v>8.2187734246452301E-2</v>
      </c>
    </row>
    <row r="54" spans="1:18" x14ac:dyDescent="0.25">
      <c r="H54" s="70" t="s">
        <v>29</v>
      </c>
      <c r="I54">
        <v>0.18882395777657041</v>
      </c>
      <c r="J54">
        <v>0.18166479554279821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70"/>
      <c r="I59" s="70" t="s">
        <v>12</v>
      </c>
      <c r="J59" s="70" t="s">
        <v>13</v>
      </c>
      <c r="P59" s="70"/>
      <c r="Q59" s="70" t="s">
        <v>12</v>
      </c>
      <c r="R59" s="70" t="s">
        <v>13</v>
      </c>
    </row>
    <row r="60" spans="1:18" x14ac:dyDescent="0.25">
      <c r="A60" s="165" t="s">
        <v>14</v>
      </c>
      <c r="B60">
        <v>6.204870804521379</v>
      </c>
      <c r="C60">
        <v>4.5397311928571371</v>
      </c>
      <c r="H60" s="70" t="s">
        <v>15</v>
      </c>
      <c r="I60">
        <v>4.4430249835295463E-2</v>
      </c>
      <c r="J60">
        <v>6.9726066231701994E-2</v>
      </c>
      <c r="P60" s="70" t="s">
        <v>16</v>
      </c>
      <c r="Q60">
        <v>-1.5085801993409</v>
      </c>
      <c r="R60">
        <v>0.69319831497390105</v>
      </c>
    </row>
    <row r="61" spans="1:18" x14ac:dyDescent="0.25">
      <c r="A61" s="165" t="s">
        <v>17</v>
      </c>
      <c r="B61">
        <v>147.0014072728824</v>
      </c>
      <c r="C61">
        <v>81.258097188523109</v>
      </c>
      <c r="H61" s="70" t="s">
        <v>18</v>
      </c>
      <c r="I61">
        <v>0.1492465943954058</v>
      </c>
      <c r="J61">
        <v>0.30263694451848322</v>
      </c>
      <c r="P61" s="70" t="s">
        <v>19</v>
      </c>
      <c r="Q61">
        <v>21.20651655372885</v>
      </c>
      <c r="R61">
        <v>20.441641022793021</v>
      </c>
    </row>
    <row r="62" spans="1:18" x14ac:dyDescent="0.25">
      <c r="A62" s="165" t="s">
        <v>20</v>
      </c>
      <c r="B62">
        <v>15.643622703038121</v>
      </c>
      <c r="C62">
        <v>33.546133043026892</v>
      </c>
      <c r="H62" s="70" t="s">
        <v>21</v>
      </c>
      <c r="I62">
        <v>0.17635805798104451</v>
      </c>
      <c r="J62">
        <v>0.24154952774171129</v>
      </c>
      <c r="P62" s="70" t="s">
        <v>22</v>
      </c>
      <c r="Q62">
        <v>103.4885509569588</v>
      </c>
      <c r="R62">
        <v>198.05038811733999</v>
      </c>
    </row>
    <row r="63" spans="1:18" x14ac:dyDescent="0.25">
      <c r="A63" s="165" t="s">
        <v>23</v>
      </c>
      <c r="B63">
        <v>17.65195922734237</v>
      </c>
      <c r="C63">
        <v>24.471002827799062</v>
      </c>
      <c r="H63" s="70" t="s">
        <v>24</v>
      </c>
      <c r="I63">
        <v>6.8049527270083052E-2</v>
      </c>
      <c r="J63">
        <v>9.2594983259279021E-2</v>
      </c>
    </row>
    <row r="64" spans="1:18" x14ac:dyDescent="0.25">
      <c r="H64" s="70" t="s">
        <v>25</v>
      </c>
      <c r="I64">
        <v>7.2381872451865018E-2</v>
      </c>
      <c r="J64">
        <v>8.5187055746279758E-2</v>
      </c>
    </row>
    <row r="65" spans="1:18" x14ac:dyDescent="0.25">
      <c r="H65" s="70" t="s">
        <v>26</v>
      </c>
      <c r="I65">
        <v>0.17601051501373799</v>
      </c>
      <c r="J65">
        <v>0.21401827024392889</v>
      </c>
      <c r="P65" s="70" t="s">
        <v>27</v>
      </c>
      <c r="Q65">
        <v>5004.4644785640976</v>
      </c>
    </row>
    <row r="66" spans="1:18" x14ac:dyDescent="0.25">
      <c r="H66" s="70" t="s">
        <v>28</v>
      </c>
      <c r="I66">
        <v>0.14371263949179969</v>
      </c>
      <c r="J66">
        <v>0.1465849858427207</v>
      </c>
    </row>
    <row r="67" spans="1:18" x14ac:dyDescent="0.25">
      <c r="H67" s="70" t="s">
        <v>29</v>
      </c>
      <c r="I67">
        <v>9.158441235948582E-2</v>
      </c>
      <c r="J67">
        <v>6.1075511177356517E-2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70"/>
      <c r="I72" s="70" t="s">
        <v>12</v>
      </c>
      <c r="J72" s="70" t="s">
        <v>13</v>
      </c>
      <c r="P72" s="70"/>
      <c r="Q72" s="70" t="s">
        <v>12</v>
      </c>
      <c r="R72" s="70" t="s">
        <v>13</v>
      </c>
    </row>
    <row r="73" spans="1:18" x14ac:dyDescent="0.25">
      <c r="A73" s="165" t="s">
        <v>14</v>
      </c>
      <c r="B73">
        <v>4.4228013660590459</v>
      </c>
      <c r="C73">
        <v>1.45950487483177</v>
      </c>
      <c r="H73" s="70" t="s">
        <v>15</v>
      </c>
      <c r="I73">
        <v>0.1981404692897977</v>
      </c>
      <c r="J73">
        <v>0.1735260458444281</v>
      </c>
      <c r="P73" s="70" t="s">
        <v>16</v>
      </c>
      <c r="Q73">
        <v>0.63898535674304235</v>
      </c>
      <c r="R73">
        <v>-0.71847972358909629</v>
      </c>
    </row>
    <row r="74" spans="1:18" x14ac:dyDescent="0.25">
      <c r="A74" s="165" t="s">
        <v>17</v>
      </c>
      <c r="B74">
        <v>29.730255545742281</v>
      </c>
      <c r="C74">
        <v>23.78498989489589</v>
      </c>
      <c r="H74" s="70" t="s">
        <v>18</v>
      </c>
      <c r="I74">
        <v>0.16501523301155671</v>
      </c>
      <c r="J74">
        <v>0.13652232169879719</v>
      </c>
      <c r="P74" s="70" t="s">
        <v>19</v>
      </c>
      <c r="Q74">
        <v>3.569587300734181</v>
      </c>
      <c r="R74">
        <v>6.0364211700105006</v>
      </c>
    </row>
    <row r="75" spans="1:18" x14ac:dyDescent="0.25">
      <c r="A75" s="165" t="s">
        <v>20</v>
      </c>
      <c r="B75">
        <v>5.0526792162552177</v>
      </c>
      <c r="C75">
        <v>4.6732863457472922</v>
      </c>
      <c r="H75" s="70" t="s">
        <v>21</v>
      </c>
      <c r="I75">
        <v>0.142082835642697</v>
      </c>
      <c r="J75">
        <v>0.13796676162777249</v>
      </c>
      <c r="P75" s="70" t="s">
        <v>22</v>
      </c>
      <c r="Q75">
        <v>31.723189274368188</v>
      </c>
      <c r="R75">
        <v>39.331328507970852</v>
      </c>
    </row>
    <row r="76" spans="1:18" x14ac:dyDescent="0.25">
      <c r="A76" s="165" t="s">
        <v>23</v>
      </c>
      <c r="B76">
        <v>3.3762514267187589</v>
      </c>
      <c r="C76">
        <v>5.6001270389194104</v>
      </c>
      <c r="H76" s="70" t="s">
        <v>24</v>
      </c>
      <c r="I76">
        <v>0.19796196498024521</v>
      </c>
      <c r="J76">
        <v>0.1719745524134772</v>
      </c>
    </row>
    <row r="77" spans="1:18" x14ac:dyDescent="0.25">
      <c r="H77" s="70" t="s">
        <v>25</v>
      </c>
      <c r="I77">
        <v>0.1636452772417441</v>
      </c>
      <c r="J77">
        <v>0.14690045898738871</v>
      </c>
    </row>
    <row r="78" spans="1:18" x14ac:dyDescent="0.25">
      <c r="H78" s="70" t="s">
        <v>26</v>
      </c>
      <c r="I78">
        <v>0.169409546380175</v>
      </c>
      <c r="J78">
        <v>0.13338170627493989</v>
      </c>
      <c r="P78" s="70" t="s">
        <v>27</v>
      </c>
      <c r="Q78">
        <v>406.28353629327762</v>
      </c>
    </row>
    <row r="79" spans="1:18" x14ac:dyDescent="0.25">
      <c r="H79" s="70" t="s">
        <v>28</v>
      </c>
      <c r="I79">
        <v>8.1235317551265243E-2</v>
      </c>
      <c r="J79">
        <v>6.9173605401480251E-2</v>
      </c>
    </row>
    <row r="80" spans="1:18" x14ac:dyDescent="0.25">
      <c r="H80" s="70" t="s">
        <v>29</v>
      </c>
      <c r="I80">
        <v>0.15846082346803431</v>
      </c>
      <c r="J80">
        <v>0.15664058276958709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70"/>
      <c r="I85" s="70" t="s">
        <v>12</v>
      </c>
      <c r="J85" s="70" t="s">
        <v>13</v>
      </c>
      <c r="P85" s="70"/>
      <c r="Q85" s="70" t="s">
        <v>12</v>
      </c>
      <c r="R85" s="70" t="s">
        <v>13</v>
      </c>
    </row>
    <row r="86" spans="1:18" x14ac:dyDescent="0.25">
      <c r="A86" s="165" t="s">
        <v>14</v>
      </c>
      <c r="B86">
        <v>6.9451262489667727</v>
      </c>
      <c r="C86">
        <v>3.3668793563567041</v>
      </c>
      <c r="H86" s="70" t="s">
        <v>15</v>
      </c>
      <c r="I86">
        <v>0.41530864798307943</v>
      </c>
      <c r="J86">
        <v>0.38996298787023209</v>
      </c>
      <c r="P86" s="70" t="s">
        <v>16</v>
      </c>
      <c r="Q86">
        <v>0.39583917002678842</v>
      </c>
      <c r="R86">
        <v>0.54676267674033396</v>
      </c>
    </row>
    <row r="87" spans="1:18" x14ac:dyDescent="0.25">
      <c r="A87" s="165" t="s">
        <v>17</v>
      </c>
      <c r="B87">
        <v>171.42652294506479</v>
      </c>
      <c r="C87">
        <v>63.592609938194798</v>
      </c>
      <c r="H87" s="70" t="s">
        <v>18</v>
      </c>
      <c r="I87">
        <v>0.41948262274907733</v>
      </c>
      <c r="J87">
        <v>0.31133384337326458</v>
      </c>
      <c r="P87" s="70" t="s">
        <v>19</v>
      </c>
      <c r="Q87">
        <v>10.056274586664999</v>
      </c>
      <c r="R87">
        <v>14.22790369366748</v>
      </c>
    </row>
    <row r="88" spans="1:18" x14ac:dyDescent="0.25">
      <c r="A88" s="165" t="s">
        <v>20</v>
      </c>
      <c r="B88">
        <v>25.760690603902621</v>
      </c>
      <c r="C88">
        <v>12.924895106844209</v>
      </c>
      <c r="H88" s="70" t="s">
        <v>21</v>
      </c>
      <c r="I88">
        <v>0.44061819005279251</v>
      </c>
      <c r="J88">
        <v>0.47012791600545412</v>
      </c>
      <c r="P88" s="70" t="s">
        <v>22</v>
      </c>
      <c r="Q88">
        <v>59.889404421015072</v>
      </c>
      <c r="R88">
        <v>79.701168200847832</v>
      </c>
    </row>
    <row r="89" spans="1:18" x14ac:dyDescent="0.25">
      <c r="A89" s="165" t="s">
        <v>23</v>
      </c>
      <c r="B89">
        <v>15.8102870171485</v>
      </c>
      <c r="C89">
        <v>27.74360072466996</v>
      </c>
      <c r="H89" s="70" t="s">
        <v>24</v>
      </c>
      <c r="I89">
        <v>0.54805325509415059</v>
      </c>
      <c r="J89">
        <v>0.27606774254880501</v>
      </c>
    </row>
    <row r="90" spans="1:18" x14ac:dyDescent="0.25">
      <c r="H90" s="70" t="s">
        <v>25</v>
      </c>
      <c r="I90">
        <v>0.42762457037215951</v>
      </c>
      <c r="J90">
        <v>0.54501745717616379</v>
      </c>
    </row>
    <row r="91" spans="1:18" x14ac:dyDescent="0.25">
      <c r="H91" s="70" t="s">
        <v>26</v>
      </c>
      <c r="I91">
        <v>0.49218546655324341</v>
      </c>
      <c r="J91">
        <v>0.44493049955651148</v>
      </c>
      <c r="P91" s="70" t="s">
        <v>27</v>
      </c>
      <c r="Q91">
        <v>2199.1273529463601</v>
      </c>
    </row>
    <row r="92" spans="1:18" x14ac:dyDescent="0.25">
      <c r="H92" s="70" t="s">
        <v>28</v>
      </c>
      <c r="I92">
        <v>0.47607202383339281</v>
      </c>
      <c r="J92">
        <v>0.46319528643602248</v>
      </c>
    </row>
    <row r="93" spans="1:18" x14ac:dyDescent="0.25">
      <c r="H93" s="70" t="s">
        <v>29</v>
      </c>
      <c r="I93">
        <v>0.48104699326591699</v>
      </c>
      <c r="J93">
        <v>0.49107999176049411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70"/>
      <c r="I98" s="70" t="s">
        <v>12</v>
      </c>
      <c r="J98" s="70" t="s">
        <v>13</v>
      </c>
      <c r="P98" s="70"/>
      <c r="Q98" s="70" t="s">
        <v>12</v>
      </c>
      <c r="R98" s="70" t="s">
        <v>13</v>
      </c>
    </row>
    <row r="99" spans="1:18" x14ac:dyDescent="0.25">
      <c r="A99" s="165" t="s">
        <v>14</v>
      </c>
      <c r="B99">
        <v>4.6422912967614698</v>
      </c>
      <c r="C99">
        <v>1.982527887264097</v>
      </c>
      <c r="H99" s="70" t="s">
        <v>15</v>
      </c>
      <c r="I99">
        <v>0.1101189091275642</v>
      </c>
      <c r="J99">
        <v>9.2696623360894972E-2</v>
      </c>
      <c r="P99" s="70" t="s">
        <v>16</v>
      </c>
      <c r="Q99">
        <v>-0.1619036348218065</v>
      </c>
      <c r="R99">
        <v>9.238375059608267E-2</v>
      </c>
    </row>
    <row r="100" spans="1:18" x14ac:dyDescent="0.25">
      <c r="A100" s="165" t="s">
        <v>17</v>
      </c>
      <c r="B100">
        <v>95.619015917597693</v>
      </c>
      <c r="C100">
        <v>37.257246451911882</v>
      </c>
      <c r="H100" s="70" t="s">
        <v>18</v>
      </c>
      <c r="I100">
        <v>0.1233803940140059</v>
      </c>
      <c r="J100">
        <v>9.3360082321075802E-2</v>
      </c>
      <c r="P100" s="70" t="s">
        <v>19</v>
      </c>
      <c r="Q100">
        <v>4.5440627337274453</v>
      </c>
      <c r="R100">
        <v>5.7188135319715494</v>
      </c>
    </row>
    <row r="101" spans="1:18" x14ac:dyDescent="0.25">
      <c r="A101" s="165" t="s">
        <v>20</v>
      </c>
      <c r="B101">
        <v>9.6388094804272466</v>
      </c>
      <c r="C101">
        <v>9.1298370143958643</v>
      </c>
      <c r="H101" s="70" t="s">
        <v>21</v>
      </c>
      <c r="I101">
        <v>9.550901209158906E-2</v>
      </c>
      <c r="J101">
        <v>0.13047357815534</v>
      </c>
      <c r="P101" s="70" t="s">
        <v>22</v>
      </c>
      <c r="Q101">
        <v>24.794772585184511</v>
      </c>
      <c r="R101">
        <v>32.993614776852169</v>
      </c>
    </row>
    <row r="102" spans="1:18" x14ac:dyDescent="0.25">
      <c r="A102" s="165" t="s">
        <v>23</v>
      </c>
      <c r="B102">
        <v>3.5048938550828841</v>
      </c>
      <c r="C102">
        <v>4.1337012754885576</v>
      </c>
      <c r="H102" s="70" t="s">
        <v>24</v>
      </c>
      <c r="I102">
        <v>0.1156011889274982</v>
      </c>
      <c r="J102">
        <v>0.10667739024261449</v>
      </c>
    </row>
    <row r="103" spans="1:18" x14ac:dyDescent="0.25">
      <c r="H103" s="70" t="s">
        <v>25</v>
      </c>
      <c r="I103">
        <v>0.10940686616251789</v>
      </c>
      <c r="J103">
        <v>7.417321565858874E-2</v>
      </c>
    </row>
    <row r="104" spans="1:18" x14ac:dyDescent="0.25">
      <c r="H104" s="70" t="s">
        <v>26</v>
      </c>
      <c r="I104">
        <v>8.209269649994809E-2</v>
      </c>
      <c r="J104">
        <v>7.3095756461311528E-2</v>
      </c>
      <c r="P104" s="70" t="s">
        <v>27</v>
      </c>
      <c r="Q104">
        <v>400.94075216871471</v>
      </c>
    </row>
    <row r="105" spans="1:18" x14ac:dyDescent="0.25">
      <c r="H105" s="70" t="s">
        <v>28</v>
      </c>
      <c r="I105">
        <v>0.19726563642181241</v>
      </c>
      <c r="J105">
        <v>0.37670627621436831</v>
      </c>
    </row>
    <row r="106" spans="1:18" x14ac:dyDescent="0.25">
      <c r="H106" s="70" t="s">
        <v>29</v>
      </c>
      <c r="I106">
        <v>0.16083657945730859</v>
      </c>
      <c r="J106">
        <v>0.2554932186765892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70"/>
      <c r="I111" s="70" t="s">
        <v>12</v>
      </c>
      <c r="J111" s="70" t="s">
        <v>13</v>
      </c>
      <c r="P111" s="70"/>
      <c r="Q111" s="70" t="s">
        <v>12</v>
      </c>
      <c r="R111" s="70" t="s">
        <v>13</v>
      </c>
    </row>
    <row r="112" spans="1:18" x14ac:dyDescent="0.25">
      <c r="A112" s="165" t="s">
        <v>14</v>
      </c>
      <c r="B112">
        <v>4.2077314463197117</v>
      </c>
      <c r="C112">
        <v>4.5608165405811816</v>
      </c>
      <c r="H112" s="70" t="s">
        <v>15</v>
      </c>
      <c r="I112">
        <v>0.101581487652118</v>
      </c>
      <c r="J112">
        <v>0.1612510768979325</v>
      </c>
      <c r="P112" s="70" t="s">
        <v>16</v>
      </c>
      <c r="Q112">
        <v>-1.0292060589280381</v>
      </c>
      <c r="R112">
        <v>0.45241376128126481</v>
      </c>
    </row>
    <row r="113" spans="1:18" x14ac:dyDescent="0.25">
      <c r="A113" s="165" t="s">
        <v>17</v>
      </c>
      <c r="B113">
        <v>78.070414960013537</v>
      </c>
      <c r="C113">
        <v>46.343158456729157</v>
      </c>
      <c r="H113" s="70" t="s">
        <v>18</v>
      </c>
      <c r="I113">
        <v>0.10778492675100899</v>
      </c>
      <c r="J113">
        <v>0.23593751295459131</v>
      </c>
      <c r="P113" s="70" t="s">
        <v>19</v>
      </c>
      <c r="Q113">
        <v>7.8577020301414073</v>
      </c>
      <c r="R113">
        <v>32.078169921723848</v>
      </c>
    </row>
    <row r="114" spans="1:18" x14ac:dyDescent="0.25">
      <c r="A114" s="165" t="s">
        <v>20</v>
      </c>
      <c r="B114">
        <v>18.810059770644671</v>
      </c>
      <c r="C114">
        <v>28.892567566667669</v>
      </c>
      <c r="H114" s="70" t="s">
        <v>21</v>
      </c>
      <c r="I114">
        <v>0.1097629179758064</v>
      </c>
      <c r="J114">
        <v>0.1537033993706835</v>
      </c>
      <c r="P114" s="70" t="s">
        <v>22</v>
      </c>
      <c r="Q114">
        <v>28.933456662114558</v>
      </c>
      <c r="R114">
        <v>126.2367436592247</v>
      </c>
    </row>
    <row r="115" spans="1:18" x14ac:dyDescent="0.25">
      <c r="A115" s="165" t="s">
        <v>23</v>
      </c>
      <c r="B115">
        <v>10.35213391751458</v>
      </c>
      <c r="C115">
        <v>29.198675048010951</v>
      </c>
      <c r="H115" s="70" t="s">
        <v>24</v>
      </c>
      <c r="I115">
        <v>0.1092873931177617</v>
      </c>
      <c r="J115">
        <v>0.14136401416135169</v>
      </c>
    </row>
    <row r="116" spans="1:18" x14ac:dyDescent="0.25">
      <c r="H116" s="70" t="s">
        <v>25</v>
      </c>
      <c r="I116">
        <v>8.1954918108095021E-2</v>
      </c>
      <c r="J116">
        <v>0.10701964253160461</v>
      </c>
    </row>
    <row r="117" spans="1:18" x14ac:dyDescent="0.25">
      <c r="H117" s="70" t="s">
        <v>26</v>
      </c>
      <c r="I117">
        <v>0.16661832365731569</v>
      </c>
      <c r="J117">
        <v>0.1042707571291222</v>
      </c>
      <c r="P117" s="70" t="s">
        <v>27</v>
      </c>
      <c r="Q117">
        <v>1898.5147370527079</v>
      </c>
    </row>
    <row r="118" spans="1:18" x14ac:dyDescent="0.25">
      <c r="H118" s="70" t="s">
        <v>28</v>
      </c>
      <c r="I118">
        <v>0.1200013780771101</v>
      </c>
      <c r="J118">
        <v>0.12725779439269419</v>
      </c>
    </row>
    <row r="119" spans="1:18" x14ac:dyDescent="0.25">
      <c r="H119" s="70" t="s">
        <v>29</v>
      </c>
      <c r="I119">
        <v>0.13556538181158281</v>
      </c>
      <c r="J119">
        <v>0.1207303488835087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5.6037049760166626</v>
      </c>
      <c r="C146">
        <v>3.034362871940171</v>
      </c>
    </row>
    <row r="147" spans="1:25" x14ac:dyDescent="0.25">
      <c r="A147" s="165" t="s">
        <v>17</v>
      </c>
      <c r="B147">
        <v>30.9773778505443</v>
      </c>
      <c r="C147">
        <v>18.693630877011511</v>
      </c>
    </row>
    <row r="148" spans="1:25" x14ac:dyDescent="0.25">
      <c r="A148" s="165" t="s">
        <v>20</v>
      </c>
      <c r="B148">
        <v>2.8302612021476379</v>
      </c>
      <c r="C148">
        <v>2.2196141253597759</v>
      </c>
    </row>
    <row r="149" spans="1:25" x14ac:dyDescent="0.25">
      <c r="A149" s="165" t="s">
        <v>23</v>
      </c>
      <c r="B149">
        <v>3.309878169713949</v>
      </c>
      <c r="C149">
        <v>5.5565054754083176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71"/>
      <c r="B159" s="71" t="s">
        <v>12</v>
      </c>
      <c r="C159" s="71" t="s">
        <v>68</v>
      </c>
      <c r="D159" s="71" t="s">
        <v>69</v>
      </c>
      <c r="H159" s="71"/>
      <c r="I159" s="71" t="s">
        <v>13</v>
      </c>
      <c r="J159" s="71" t="s">
        <v>70</v>
      </c>
      <c r="K159" s="71" t="s">
        <v>71</v>
      </c>
      <c r="O159" s="71"/>
      <c r="P159" s="71" t="s">
        <v>12</v>
      </c>
      <c r="Q159" s="71" t="s">
        <v>13</v>
      </c>
      <c r="W159" s="71"/>
      <c r="X159" s="71" t="s">
        <v>12</v>
      </c>
      <c r="Y159" s="71" t="s">
        <v>13</v>
      </c>
    </row>
    <row r="160" spans="1:25" x14ac:dyDescent="0.25">
      <c r="A160" s="71" t="s">
        <v>14</v>
      </c>
      <c r="B160">
        <v>2.2601462245991862E-2</v>
      </c>
      <c r="C160">
        <v>-3.099199123923628E-2</v>
      </c>
      <c r="D160">
        <v>-4.0405578646647317E-2</v>
      </c>
      <c r="H160" s="71" t="s">
        <v>72</v>
      </c>
      <c r="I160">
        <v>5.0236690141043892E-2</v>
      </c>
      <c r="J160">
        <v>2.6519131780064709E-2</v>
      </c>
      <c r="K160">
        <v>2.6985619047007831E-2</v>
      </c>
      <c r="O160" s="71" t="s">
        <v>73</v>
      </c>
      <c r="P160">
        <v>-3.2838043854808631E-2</v>
      </c>
      <c r="Q160">
        <v>-8.2819606404209517E-2</v>
      </c>
      <c r="W160" s="71" t="s">
        <v>15</v>
      </c>
      <c r="X160">
        <v>2.9555737549208729E-2</v>
      </c>
      <c r="Y160">
        <v>2.7158938012946391E-2</v>
      </c>
    </row>
    <row r="161" spans="1:25" x14ac:dyDescent="0.25">
      <c r="A161" s="71" t="s">
        <v>17</v>
      </c>
      <c r="B161">
        <v>7.4142858940168588E-2</v>
      </c>
      <c r="C161">
        <v>-3.178549121179423E-3</v>
      </c>
      <c r="D161">
        <v>-8.1308686181150065E-3</v>
      </c>
      <c r="H161" s="71" t="s">
        <v>74</v>
      </c>
      <c r="I161">
        <v>-3.554989754212616E-2</v>
      </c>
      <c r="J161">
        <v>9.8527043495403969E-3</v>
      </c>
      <c r="K161">
        <v>5.3858580583761272E-3</v>
      </c>
      <c r="O161" s="71" t="s">
        <v>75</v>
      </c>
      <c r="P161">
        <v>-3.9480806812302177E-2</v>
      </c>
      <c r="Q161">
        <v>-6.3703138035683027E-4</v>
      </c>
      <c r="W161" s="71" t="s">
        <v>18</v>
      </c>
      <c r="X161">
        <v>9.0698422144253443E-2</v>
      </c>
      <c r="Y161">
        <v>6.9079642062662955E-2</v>
      </c>
    </row>
    <row r="162" spans="1:25" x14ac:dyDescent="0.25">
      <c r="A162" s="71" t="s">
        <v>20</v>
      </c>
      <c r="B162">
        <v>1.431808262872122E-2</v>
      </c>
      <c r="C162">
        <v>-1.873377283368708E-2</v>
      </c>
      <c r="D162">
        <v>-3.3166721253575948E-2</v>
      </c>
      <c r="H162" s="71" t="s">
        <v>76</v>
      </c>
      <c r="I162">
        <v>8.542790969394233E-2</v>
      </c>
      <c r="J162">
        <v>-4.879722980529572E-3</v>
      </c>
      <c r="K162">
        <v>5.3664018162240716E-3</v>
      </c>
      <c r="O162" s="71" t="s">
        <v>77</v>
      </c>
      <c r="P162">
        <v>0.1141778935269762</v>
      </c>
      <c r="Q162">
        <v>8.7781688877312636E-2</v>
      </c>
      <c r="W162" s="71" t="s">
        <v>21</v>
      </c>
      <c r="X162">
        <v>-6.8848171937925889E-2</v>
      </c>
      <c r="Y162">
        <v>-1.028640984153293E-2</v>
      </c>
    </row>
    <row r="163" spans="1:25" x14ac:dyDescent="0.25">
      <c r="A163" s="71" t="s">
        <v>23</v>
      </c>
      <c r="B163">
        <v>1.9660704886338851E-2</v>
      </c>
      <c r="C163">
        <v>3.7895722478344947E-2</v>
      </c>
      <c r="D163">
        <v>3.1932938033742413E-2</v>
      </c>
      <c r="H163" s="71" t="s">
        <v>78</v>
      </c>
      <c r="I163">
        <v>3.5596603736224752E-2</v>
      </c>
      <c r="J163">
        <v>7.582210827684932E-2</v>
      </c>
      <c r="K163">
        <v>9.7102045583028568E-2</v>
      </c>
      <c r="O163" s="71" t="s">
        <v>79</v>
      </c>
      <c r="P163">
        <v>8.5112592371365509E-2</v>
      </c>
      <c r="Q163">
        <v>2.5650049264373021E-2</v>
      </c>
      <c r="W163" s="71" t="s">
        <v>24</v>
      </c>
      <c r="X163">
        <v>-1.6573586221434559E-2</v>
      </c>
      <c r="Y163">
        <v>1.988941628604278E-2</v>
      </c>
    </row>
    <row r="164" spans="1:25" x14ac:dyDescent="0.25">
      <c r="W164" s="71" t="s">
        <v>25</v>
      </c>
      <c r="X164">
        <v>3.8991757598574012E-2</v>
      </c>
      <c r="Y164">
        <v>8.9184113698304202E-2</v>
      </c>
    </row>
    <row r="165" spans="1:25" x14ac:dyDescent="0.25">
      <c r="W165" s="71" t="s">
        <v>26</v>
      </c>
      <c r="X165">
        <v>6.3748788396002523E-2</v>
      </c>
      <c r="Y165">
        <v>2.2481592756260719E-2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71" t="s">
        <v>28</v>
      </c>
      <c r="X166">
        <v>-1.6125573574690921E-2</v>
      </c>
      <c r="Y166">
        <v>-3.1240486840103068E-2</v>
      </c>
    </row>
    <row r="167" spans="1:25" x14ac:dyDescent="0.25">
      <c r="A167" s="71"/>
      <c r="B167" s="71" t="s">
        <v>12</v>
      </c>
      <c r="C167" s="71" t="s">
        <v>68</v>
      </c>
      <c r="D167" s="71" t="s">
        <v>69</v>
      </c>
      <c r="H167" s="71"/>
      <c r="I167" s="71" t="s">
        <v>13</v>
      </c>
      <c r="J167" s="71" t="s">
        <v>70</v>
      </c>
      <c r="K167" s="71" t="s">
        <v>71</v>
      </c>
      <c r="O167" s="71"/>
      <c r="P167" s="71" t="s">
        <v>12</v>
      </c>
      <c r="Q167" s="71" t="s">
        <v>13</v>
      </c>
      <c r="W167" s="71" t="s">
        <v>29</v>
      </c>
      <c r="X167">
        <v>-1.8433895066480341E-2</v>
      </c>
      <c r="Y167">
        <v>1.272274238030715E-3</v>
      </c>
    </row>
    <row r="168" spans="1:25" x14ac:dyDescent="0.25">
      <c r="A168" s="71" t="s">
        <v>14</v>
      </c>
      <c r="B168">
        <v>0.28232755253371128</v>
      </c>
      <c r="C168">
        <v>-2.7893086293066461E-2</v>
      </c>
      <c r="D168">
        <v>-1.6287860389904579E-2</v>
      </c>
      <c r="H168" s="71" t="s">
        <v>72</v>
      </c>
      <c r="I168">
        <v>0.5984235531133314</v>
      </c>
      <c r="J168">
        <v>0.34149881224050038</v>
      </c>
      <c r="K168">
        <v>0.26572513262688319</v>
      </c>
      <c r="O168" s="71" t="s">
        <v>73</v>
      </c>
      <c r="P168">
        <v>0.39039099081926992</v>
      </c>
      <c r="Q168">
        <v>0.40360442099035188</v>
      </c>
    </row>
    <row r="169" spans="1:25" x14ac:dyDescent="0.25">
      <c r="A169" s="71" t="s">
        <v>17</v>
      </c>
      <c r="B169">
        <v>0.6216435447176909</v>
      </c>
      <c r="C169">
        <v>0.50701927399840097</v>
      </c>
      <c r="D169">
        <v>0.50251938823906706</v>
      </c>
      <c r="H169" s="71" t="s">
        <v>74</v>
      </c>
      <c r="I169">
        <v>0.42533632374446761</v>
      </c>
      <c r="J169">
        <v>0.15981681113688789</v>
      </c>
      <c r="K169">
        <v>7.56672886185666E-2</v>
      </c>
      <c r="O169" s="71" t="s">
        <v>75</v>
      </c>
      <c r="P169">
        <v>0.6409975786446539</v>
      </c>
      <c r="Q169">
        <v>0.57814206868796514</v>
      </c>
    </row>
    <row r="170" spans="1:25" x14ac:dyDescent="0.25">
      <c r="A170" s="71" t="s">
        <v>20</v>
      </c>
      <c r="B170">
        <v>0.2946066702024086</v>
      </c>
      <c r="C170">
        <v>3.666031686307706E-2</v>
      </c>
      <c r="D170">
        <v>2.9182883513965419E-2</v>
      </c>
      <c r="H170" s="71" t="s">
        <v>76</v>
      </c>
      <c r="I170">
        <v>0.57558035574022859</v>
      </c>
      <c r="J170">
        <v>0.19047269265537259</v>
      </c>
      <c r="K170">
        <v>0.1138991316627514</v>
      </c>
      <c r="O170" s="71" t="s">
        <v>77</v>
      </c>
      <c r="P170">
        <v>0.60326737406415021</v>
      </c>
      <c r="Q170">
        <v>0.58465721196587794</v>
      </c>
      <c r="W170" s="165" t="s">
        <v>81</v>
      </c>
    </row>
    <row r="171" spans="1:25" x14ac:dyDescent="0.25">
      <c r="A171" s="71" t="s">
        <v>23</v>
      </c>
      <c r="B171">
        <v>-5.3653601575310433E-2</v>
      </c>
      <c r="C171">
        <v>-2.5750606309108161E-2</v>
      </c>
      <c r="D171">
        <v>-7.6440589834433956E-2</v>
      </c>
      <c r="H171" s="71" t="s">
        <v>78</v>
      </c>
      <c r="I171">
        <v>9.5482954116095198E-2</v>
      </c>
      <c r="J171">
        <v>-0.1224127168171608</v>
      </c>
      <c r="K171">
        <v>-0.1823294222539199</v>
      </c>
      <c r="O171" s="71" t="s">
        <v>79</v>
      </c>
      <c r="P171">
        <v>0.14838451184414381</v>
      </c>
      <c r="Q171">
        <v>6.02476481851539E-2</v>
      </c>
      <c r="W171" s="71"/>
      <c r="X171" s="71" t="s">
        <v>12</v>
      </c>
      <c r="Y171" s="71" t="s">
        <v>13</v>
      </c>
    </row>
    <row r="172" spans="1:25" x14ac:dyDescent="0.25">
      <c r="W172" s="71" t="s">
        <v>15</v>
      </c>
      <c r="X172">
        <v>0.37561086903268093</v>
      </c>
      <c r="Y172">
        <v>0.34297397973440258</v>
      </c>
    </row>
    <row r="173" spans="1:25" x14ac:dyDescent="0.25">
      <c r="W173" s="71" t="s">
        <v>18</v>
      </c>
      <c r="X173">
        <v>0.61245577931948902</v>
      </c>
      <c r="Y173">
        <v>0.58853081883168512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71" t="s">
        <v>21</v>
      </c>
      <c r="X174">
        <v>0.51545318278374175</v>
      </c>
      <c r="Y174">
        <v>0.53316814801140366</v>
      </c>
    </row>
    <row r="175" spans="1:25" x14ac:dyDescent="0.25">
      <c r="A175" s="71"/>
      <c r="B175" s="71" t="s">
        <v>12</v>
      </c>
      <c r="C175" s="71" t="s">
        <v>68</v>
      </c>
      <c r="D175" s="71" t="s">
        <v>69</v>
      </c>
      <c r="H175" s="71"/>
      <c r="I175" s="71" t="s">
        <v>13</v>
      </c>
      <c r="J175" s="71" t="s">
        <v>70</v>
      </c>
      <c r="K175" s="71" t="s">
        <v>71</v>
      </c>
      <c r="O175" s="71"/>
      <c r="P175" s="71" t="s">
        <v>12</v>
      </c>
      <c r="Q175" s="71" t="s">
        <v>13</v>
      </c>
      <c r="W175" s="71" t="s">
        <v>24</v>
      </c>
      <c r="X175">
        <v>0.64516236291407281</v>
      </c>
      <c r="Y175">
        <v>0.58996534138379442</v>
      </c>
    </row>
    <row r="176" spans="1:25" x14ac:dyDescent="0.25">
      <c r="A176" s="71" t="s">
        <v>14</v>
      </c>
      <c r="B176">
        <v>0.24444676673204099</v>
      </c>
      <c r="C176">
        <v>7.0479814502125454E-2</v>
      </c>
      <c r="D176">
        <v>-2.1384557270485011E-2</v>
      </c>
      <c r="H176" s="71" t="s">
        <v>72</v>
      </c>
      <c r="I176">
        <v>0.63138622639057385</v>
      </c>
      <c r="J176">
        <v>0.42735026542358018</v>
      </c>
      <c r="K176">
        <v>0.37195421047817823</v>
      </c>
      <c r="O176" s="71" t="s">
        <v>73</v>
      </c>
      <c r="P176">
        <v>0.3924547008429855</v>
      </c>
      <c r="Q176">
        <v>0.36420045234184689</v>
      </c>
      <c r="W176" s="71" t="s">
        <v>25</v>
      </c>
      <c r="X176">
        <v>0.54903311263975019</v>
      </c>
      <c r="Y176">
        <v>0.62105773878767967</v>
      </c>
    </row>
    <row r="177" spans="1:25" x14ac:dyDescent="0.25">
      <c r="A177" s="71" t="s">
        <v>17</v>
      </c>
      <c r="B177">
        <v>0.19100811212121391</v>
      </c>
      <c r="C177">
        <v>0.25196585751015371</v>
      </c>
      <c r="D177">
        <v>0.1013975507220455</v>
      </c>
      <c r="H177" s="71" t="s">
        <v>74</v>
      </c>
      <c r="I177">
        <v>0.2253694525443054</v>
      </c>
      <c r="J177">
        <v>0.13961853096086649</v>
      </c>
      <c r="K177">
        <v>0.11955230246981589</v>
      </c>
      <c r="O177" s="71" t="s">
        <v>75</v>
      </c>
      <c r="P177">
        <v>0.1881747678875807</v>
      </c>
      <c r="Q177">
        <v>0.56641587653341863</v>
      </c>
      <c r="W177" s="71" t="s">
        <v>26</v>
      </c>
      <c r="X177">
        <v>0.25168348933113982</v>
      </c>
      <c r="Y177">
        <v>0.18252162039428571</v>
      </c>
    </row>
    <row r="178" spans="1:25" x14ac:dyDescent="0.25">
      <c r="A178" s="71" t="s">
        <v>20</v>
      </c>
      <c r="B178">
        <v>5.2255267745349297E-2</v>
      </c>
      <c r="C178">
        <v>0.30451155100291172</v>
      </c>
      <c r="D178">
        <v>0.32502108066243651</v>
      </c>
      <c r="H178" s="71" t="s">
        <v>76</v>
      </c>
      <c r="I178">
        <v>1.082004678611475E-2</v>
      </c>
      <c r="J178">
        <v>8.960210818866951E-2</v>
      </c>
      <c r="K178">
        <v>2.733513967824781E-2</v>
      </c>
      <c r="O178" s="71" t="s">
        <v>77</v>
      </c>
      <c r="P178">
        <v>0.41315368926850482</v>
      </c>
      <c r="Q178">
        <v>0.13558217032281611</v>
      </c>
      <c r="W178" s="71" t="s">
        <v>28</v>
      </c>
      <c r="X178">
        <v>0.60230435147558847</v>
      </c>
      <c r="Y178">
        <v>0.5326258391549834</v>
      </c>
    </row>
    <row r="179" spans="1:25" x14ac:dyDescent="0.25">
      <c r="A179" s="71" t="s">
        <v>23</v>
      </c>
      <c r="B179">
        <v>0.39621376025831301</v>
      </c>
      <c r="C179">
        <v>0.48874768903115312</v>
      </c>
      <c r="D179">
        <v>0.2132878722034906</v>
      </c>
      <c r="H179" s="71" t="s">
        <v>78</v>
      </c>
      <c r="I179">
        <v>-0.37463914863071152</v>
      </c>
      <c r="J179">
        <v>-7.1884938518897032E-2</v>
      </c>
      <c r="K179">
        <v>-0.18556777290963261</v>
      </c>
      <c r="O179" s="71" t="s">
        <v>79</v>
      </c>
      <c r="P179">
        <v>-0.11264111895207971</v>
      </c>
      <c r="Q179">
        <v>-0.36920109968780002</v>
      </c>
      <c r="W179" s="71" t="s">
        <v>29</v>
      </c>
      <c r="X179">
        <v>0.43917372628280171</v>
      </c>
      <c r="Y179">
        <v>0.44053371030176092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71"/>
      <c r="B183" s="71" t="s">
        <v>12</v>
      </c>
      <c r="C183" s="71" t="s">
        <v>68</v>
      </c>
      <c r="D183" s="71" t="s">
        <v>69</v>
      </c>
      <c r="H183" s="71"/>
      <c r="I183" s="71" t="s">
        <v>13</v>
      </c>
      <c r="J183" s="71" t="s">
        <v>70</v>
      </c>
      <c r="K183" s="71" t="s">
        <v>71</v>
      </c>
      <c r="O183" s="71"/>
      <c r="P183" s="71" t="s">
        <v>12</v>
      </c>
      <c r="Q183" s="71" t="s">
        <v>13</v>
      </c>
      <c r="W183" s="71"/>
      <c r="X183" s="71" t="s">
        <v>12</v>
      </c>
      <c r="Y183" s="71" t="s">
        <v>13</v>
      </c>
    </row>
    <row r="184" spans="1:25" x14ac:dyDescent="0.25">
      <c r="A184" s="71" t="s">
        <v>14</v>
      </c>
      <c r="B184">
        <v>-0.12408584976650509</v>
      </c>
      <c r="C184">
        <v>-6.8210647290547655E-2</v>
      </c>
      <c r="D184">
        <v>-9.9860202977969062E-2</v>
      </c>
      <c r="H184" s="71" t="s">
        <v>72</v>
      </c>
      <c r="I184">
        <v>0.37047150770278181</v>
      </c>
      <c r="J184">
        <v>0.3372885792254478</v>
      </c>
      <c r="K184">
        <v>9.0534840158517357E-2</v>
      </c>
      <c r="O184" s="71" t="s">
        <v>73</v>
      </c>
      <c r="P184">
        <v>-4.9216508321060764E-3</v>
      </c>
      <c r="Q184">
        <v>0.29047684270804502</v>
      </c>
      <c r="W184" s="71" t="s">
        <v>15</v>
      </c>
      <c r="X184">
        <v>0.14312304768137171</v>
      </c>
      <c r="Y184">
        <v>5.3274027489349993E-2</v>
      </c>
    </row>
    <row r="185" spans="1:25" x14ac:dyDescent="0.25">
      <c r="A185" s="71" t="s">
        <v>17</v>
      </c>
      <c r="B185">
        <v>1.0601956907088671E-2</v>
      </c>
      <c r="C185">
        <v>0.1171087406888648</v>
      </c>
      <c r="D185">
        <v>4.7881137549632483E-2</v>
      </c>
      <c r="H185" s="71" t="s">
        <v>74</v>
      </c>
      <c r="I185">
        <v>0.26972584577899622</v>
      </c>
      <c r="J185">
        <v>0.25144633722516108</v>
      </c>
      <c r="K185">
        <v>2.1679077526955939E-2</v>
      </c>
      <c r="O185" s="71" t="s">
        <v>75</v>
      </c>
      <c r="P185">
        <v>-6.1465312750361552E-2</v>
      </c>
      <c r="Q185">
        <v>0.32193757090191538</v>
      </c>
      <c r="W185" s="71" t="s">
        <v>18</v>
      </c>
      <c r="X185">
        <v>0.44138993312412161</v>
      </c>
      <c r="Y185">
        <v>0.25484879062937549</v>
      </c>
    </row>
    <row r="186" spans="1:25" x14ac:dyDescent="0.25">
      <c r="A186" s="71" t="s">
        <v>20</v>
      </c>
      <c r="B186">
        <v>-3.0365459545724231E-2</v>
      </c>
      <c r="C186">
        <v>0.1170420143529514</v>
      </c>
      <c r="D186">
        <v>8.1971643644580209E-3</v>
      </c>
      <c r="H186" s="71" t="s">
        <v>76</v>
      </c>
      <c r="I186">
        <v>0.28591593336252219</v>
      </c>
      <c r="J186">
        <v>0.33272421392434232</v>
      </c>
      <c r="K186">
        <v>0.22417399639303701</v>
      </c>
      <c r="O186" s="71" t="s">
        <v>77</v>
      </c>
      <c r="P186">
        <v>0.1214612327270667</v>
      </c>
      <c r="Q186">
        <v>0.25996780764150662</v>
      </c>
      <c r="W186" s="71" t="s">
        <v>21</v>
      </c>
      <c r="X186">
        <v>0.18838417901796711</v>
      </c>
      <c r="Y186">
        <v>0.70159532576206474</v>
      </c>
    </row>
    <row r="187" spans="1:25" x14ac:dyDescent="0.25">
      <c r="A187" s="71" t="s">
        <v>23</v>
      </c>
      <c r="B187">
        <v>-1.1928948520492359E-2</v>
      </c>
      <c r="C187">
        <v>0.1175556726251636</v>
      </c>
      <c r="D187">
        <v>1.204644102089591E-2</v>
      </c>
      <c r="H187" s="71" t="s">
        <v>78</v>
      </c>
      <c r="I187">
        <v>0.30424560125193412</v>
      </c>
      <c r="J187">
        <v>0.40271888538296807</v>
      </c>
      <c r="K187">
        <v>0.30124569807279228</v>
      </c>
      <c r="O187" s="71" t="s">
        <v>79</v>
      </c>
      <c r="P187">
        <v>0.28653738429072029</v>
      </c>
      <c r="Q187">
        <v>0.36243595116159988</v>
      </c>
      <c r="W187" s="71" t="s">
        <v>24</v>
      </c>
      <c r="X187">
        <v>0.17197415748612579</v>
      </c>
      <c r="Y187">
        <v>0.64568030033798696</v>
      </c>
    </row>
    <row r="188" spans="1:25" x14ac:dyDescent="0.25">
      <c r="W188" s="71" t="s">
        <v>25</v>
      </c>
      <c r="X188">
        <v>-0.2966144990796224</v>
      </c>
      <c r="Y188">
        <v>0.42610400316393282</v>
      </c>
    </row>
    <row r="189" spans="1:25" x14ac:dyDescent="0.25">
      <c r="W189" s="71" t="s">
        <v>26</v>
      </c>
      <c r="X189">
        <v>-4.6755009325273898E-2</v>
      </c>
      <c r="Y189">
        <v>-0.2285224398597635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71" t="s">
        <v>28</v>
      </c>
      <c r="X190">
        <v>0.35538398778076818</v>
      </c>
      <c r="Y190">
        <v>0.52400886389945722</v>
      </c>
    </row>
    <row r="191" spans="1:25" x14ac:dyDescent="0.25">
      <c r="A191" s="71"/>
      <c r="B191" s="71" t="s">
        <v>12</v>
      </c>
      <c r="C191" s="71" t="s">
        <v>68</v>
      </c>
      <c r="D191" s="71" t="s">
        <v>69</v>
      </c>
      <c r="H191" s="71"/>
      <c r="I191" s="71" t="s">
        <v>13</v>
      </c>
      <c r="J191" s="71" t="s">
        <v>70</v>
      </c>
      <c r="K191" s="71" t="s">
        <v>71</v>
      </c>
      <c r="O191" s="71"/>
      <c r="P191" s="71" t="s">
        <v>12</v>
      </c>
      <c r="Q191" s="71" t="s">
        <v>13</v>
      </c>
      <c r="W191" s="71" t="s">
        <v>29</v>
      </c>
      <c r="X191">
        <v>0.39927469109145269</v>
      </c>
      <c r="Y191">
        <v>0.37891548583824319</v>
      </c>
    </row>
    <row r="192" spans="1:25" x14ac:dyDescent="0.25">
      <c r="A192" s="71" t="s">
        <v>14</v>
      </c>
      <c r="B192">
        <v>2.0141649735462348E-2</v>
      </c>
      <c r="C192">
        <v>-3.7765202795738348E-2</v>
      </c>
      <c r="D192">
        <v>-3.1459359151004673E-2</v>
      </c>
      <c r="H192" s="71" t="s">
        <v>72</v>
      </c>
      <c r="I192">
        <v>6.3672269013119093E-2</v>
      </c>
      <c r="J192">
        <v>-8.0353184557530842E-3</v>
      </c>
      <c r="K192">
        <v>-1.9693480124252691E-2</v>
      </c>
      <c r="O192" s="71" t="s">
        <v>73</v>
      </c>
      <c r="P192">
        <v>3.5551184936798257E-2</v>
      </c>
      <c r="Q192">
        <v>-5.7534701058385533E-2</v>
      </c>
    </row>
    <row r="193" spans="1:25" x14ac:dyDescent="0.25">
      <c r="A193" s="71" t="s">
        <v>17</v>
      </c>
      <c r="B193">
        <v>0.19189964097805079</v>
      </c>
      <c r="C193">
        <v>-3.9103722486445537E-2</v>
      </c>
      <c r="D193">
        <v>-4.7989334364927687E-2</v>
      </c>
      <c r="H193" s="71" t="s">
        <v>74</v>
      </c>
      <c r="I193">
        <v>-0.11924594023941219</v>
      </c>
      <c r="J193">
        <v>-2.9523396802456098E-3</v>
      </c>
      <c r="K193">
        <v>7.1875058540843704E-3</v>
      </c>
      <c r="O193" s="71" t="s">
        <v>75</v>
      </c>
      <c r="P193">
        <v>1.0686315168570461E-3</v>
      </c>
      <c r="Q193">
        <v>-8.0418520786973077E-2</v>
      </c>
    </row>
    <row r="194" spans="1:25" x14ac:dyDescent="0.25">
      <c r="A194" s="71" t="s">
        <v>20</v>
      </c>
      <c r="B194">
        <v>0.1092189495211373</v>
      </c>
      <c r="C194">
        <v>-2.1310201393096351E-2</v>
      </c>
      <c r="D194">
        <v>-3.0543285107329211E-2</v>
      </c>
      <c r="H194" s="71" t="s">
        <v>76</v>
      </c>
      <c r="I194">
        <v>2.8479011156552662E-2</v>
      </c>
      <c r="J194">
        <v>-1.1185299996645181E-3</v>
      </c>
      <c r="K194">
        <v>-1.0623940871133769E-2</v>
      </c>
      <c r="O194" s="71" t="s">
        <v>77</v>
      </c>
      <c r="P194">
        <v>0.1897544345557737</v>
      </c>
      <c r="Q194">
        <v>3.6923086961121537E-2</v>
      </c>
      <c r="W194" s="165" t="s">
        <v>89</v>
      </c>
    </row>
    <row r="195" spans="1:25" x14ac:dyDescent="0.25">
      <c r="A195" s="71" t="s">
        <v>23</v>
      </c>
      <c r="B195">
        <v>2.3915137572222939E-2</v>
      </c>
      <c r="C195">
        <v>3.7709441052619593E-2</v>
      </c>
      <c r="D195">
        <v>4.2753426544239657E-2</v>
      </c>
      <c r="H195" s="71" t="s">
        <v>78</v>
      </c>
      <c r="I195">
        <v>0.17391680409244961</v>
      </c>
      <c r="J195">
        <v>6.5225449990825343E-2</v>
      </c>
      <c r="K195">
        <v>5.2839020493926921E-2</v>
      </c>
      <c r="O195" s="71" t="s">
        <v>79</v>
      </c>
      <c r="P195">
        <v>3.9898322455728129E-2</v>
      </c>
      <c r="Q195">
        <v>0.15248557919034531</v>
      </c>
      <c r="W195" s="71"/>
      <c r="X195" s="71" t="s">
        <v>12</v>
      </c>
      <c r="Y195" s="71" t="s">
        <v>13</v>
      </c>
    </row>
    <row r="196" spans="1:25" x14ac:dyDescent="0.25">
      <c r="W196" s="71" t="s">
        <v>15</v>
      </c>
      <c r="X196">
        <v>-9.5378830794086378E-2</v>
      </c>
      <c r="Y196">
        <v>0.17656139109480931</v>
      </c>
    </row>
    <row r="197" spans="1:25" x14ac:dyDescent="0.25">
      <c r="W197" s="71" t="s">
        <v>18</v>
      </c>
      <c r="X197">
        <v>8.8980934797146749E-2</v>
      </c>
      <c r="Y197">
        <v>0.26952426169070409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71" t="s">
        <v>21</v>
      </c>
      <c r="X198">
        <v>-5.6484664502252271E-2</v>
      </c>
      <c r="Y198">
        <v>0.34958617550325238</v>
      </c>
    </row>
    <row r="199" spans="1:25" x14ac:dyDescent="0.25">
      <c r="A199" s="71"/>
      <c r="B199" s="71" t="s">
        <v>12</v>
      </c>
      <c r="C199" s="71" t="s">
        <v>68</v>
      </c>
      <c r="D199" s="71" t="s">
        <v>69</v>
      </c>
      <c r="H199" s="71"/>
      <c r="I199" s="71" t="s">
        <v>13</v>
      </c>
      <c r="J199" s="71" t="s">
        <v>70</v>
      </c>
      <c r="K199" s="71" t="s">
        <v>71</v>
      </c>
      <c r="O199" s="71"/>
      <c r="P199" s="71" t="s">
        <v>12</v>
      </c>
      <c r="Q199" s="71" t="s">
        <v>13</v>
      </c>
      <c r="W199" s="71" t="s">
        <v>24</v>
      </c>
      <c r="X199">
        <v>-5.0614898580446897E-2</v>
      </c>
      <c r="Y199">
        <v>0.34683742628239778</v>
      </c>
    </row>
    <row r="200" spans="1:25" x14ac:dyDescent="0.25">
      <c r="A200" s="71" t="s">
        <v>14</v>
      </c>
      <c r="B200">
        <v>2.9108482200550689E-2</v>
      </c>
      <c r="C200">
        <v>2.3935183774662131E-3</v>
      </c>
      <c r="D200">
        <v>-1.4580432009084369E-2</v>
      </c>
      <c r="H200" s="71" t="s">
        <v>72</v>
      </c>
      <c r="I200">
        <v>-6.4457989933993626E-2</v>
      </c>
      <c r="J200">
        <v>-2.4650704274772589E-2</v>
      </c>
      <c r="K200">
        <v>-3.0294776300037209E-2</v>
      </c>
      <c r="O200" s="71" t="s">
        <v>73</v>
      </c>
      <c r="P200">
        <v>-5.9169673150252608E-2</v>
      </c>
      <c r="Q200">
        <v>-5.460032120806451E-2</v>
      </c>
      <c r="W200" s="71" t="s">
        <v>25</v>
      </c>
      <c r="X200">
        <v>4.1801697173084332E-3</v>
      </c>
      <c r="Y200">
        <v>0.43333549890637418</v>
      </c>
    </row>
    <row r="201" spans="1:25" x14ac:dyDescent="0.25">
      <c r="A201" s="71" t="s">
        <v>17</v>
      </c>
      <c r="B201">
        <v>-4.7347161155946192E-2</v>
      </c>
      <c r="C201">
        <v>5.8670826316167372E-2</v>
      </c>
      <c r="D201">
        <v>4.9881034916184779E-2</v>
      </c>
      <c r="H201" s="71" t="s">
        <v>74</v>
      </c>
      <c r="I201">
        <v>-5.4094945061367368E-2</v>
      </c>
      <c r="J201">
        <v>-0.10646813849708341</v>
      </c>
      <c r="K201">
        <v>-9.0844331276815196E-2</v>
      </c>
      <c r="O201" s="71" t="s">
        <v>75</v>
      </c>
      <c r="P201">
        <v>7.4635049651581284E-2</v>
      </c>
      <c r="Q201">
        <v>4.4164654822863157E-2</v>
      </c>
      <c r="W201" s="71" t="s">
        <v>26</v>
      </c>
      <c r="X201">
        <v>0.24128685710946751</v>
      </c>
      <c r="Y201">
        <v>0.38587406278496778</v>
      </c>
    </row>
    <row r="202" spans="1:25" x14ac:dyDescent="0.25">
      <c r="A202" s="71" t="s">
        <v>20</v>
      </c>
      <c r="B202">
        <v>8.6825553806421082E-2</v>
      </c>
      <c r="C202">
        <v>-1.246426098189252E-2</v>
      </c>
      <c r="D202">
        <v>-1.8871776086131199E-2</v>
      </c>
      <c r="H202" s="71" t="s">
        <v>76</v>
      </c>
      <c r="I202">
        <v>6.3469992665198304E-3</v>
      </c>
      <c r="J202">
        <v>-3.6150287504304109E-2</v>
      </c>
      <c r="K202">
        <v>-3.2188476746227317E-2</v>
      </c>
      <c r="O202" s="71" t="s">
        <v>77</v>
      </c>
      <c r="P202">
        <v>-3.080670830935171E-2</v>
      </c>
      <c r="Q202">
        <v>1.220050350013354E-2</v>
      </c>
      <c r="W202" s="71" t="s">
        <v>28</v>
      </c>
      <c r="X202">
        <v>-3.4527007316962413E-2</v>
      </c>
      <c r="Y202">
        <v>0.25984390960316289</v>
      </c>
    </row>
    <row r="203" spans="1:25" x14ac:dyDescent="0.25">
      <c r="A203" s="71" t="s">
        <v>23</v>
      </c>
      <c r="B203">
        <v>-5.0355658638571839E-2</v>
      </c>
      <c r="C203">
        <v>-0.12595230940620061</v>
      </c>
      <c r="D203">
        <v>-0.1187852937110422</v>
      </c>
      <c r="H203" s="71" t="s">
        <v>78</v>
      </c>
      <c r="I203">
        <v>9.6204993324195021E-2</v>
      </c>
      <c r="J203">
        <v>-1.6015101827490451E-2</v>
      </c>
      <c r="K203">
        <v>-1.9802831577800582E-2</v>
      </c>
      <c r="O203" s="71" t="s">
        <v>79</v>
      </c>
      <c r="P203">
        <v>2.6453329983036619E-2</v>
      </c>
      <c r="Q203">
        <v>9.3363442010245171E-2</v>
      </c>
      <c r="W203" s="71" t="s">
        <v>29</v>
      </c>
      <c r="X203">
        <v>-3.1575513108432179E-2</v>
      </c>
      <c r="Y203">
        <v>0.28738980004596337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71"/>
      <c r="B207" s="71" t="s">
        <v>12</v>
      </c>
      <c r="C207" s="71" t="s">
        <v>68</v>
      </c>
      <c r="D207" s="71" t="s">
        <v>69</v>
      </c>
      <c r="H207" s="71"/>
      <c r="I207" s="71" t="s">
        <v>13</v>
      </c>
      <c r="J207" s="71" t="s">
        <v>70</v>
      </c>
      <c r="K207" s="71" t="s">
        <v>71</v>
      </c>
      <c r="O207" s="71"/>
      <c r="P207" s="71" t="s">
        <v>12</v>
      </c>
      <c r="Q207" s="71" t="s">
        <v>13</v>
      </c>
      <c r="W207" s="71"/>
      <c r="X207" s="71" t="s">
        <v>12</v>
      </c>
      <c r="Y207" s="71" t="s">
        <v>13</v>
      </c>
    </row>
    <row r="208" spans="1:25" x14ac:dyDescent="0.25">
      <c r="A208" s="71" t="s">
        <v>14</v>
      </c>
      <c r="B208">
        <v>-5.6335791237836497E-2</v>
      </c>
      <c r="C208">
        <v>-8.5622053472681481E-2</v>
      </c>
      <c r="D208">
        <v>-6.4488998951085841E-2</v>
      </c>
      <c r="H208" s="71" t="s">
        <v>72</v>
      </c>
      <c r="I208">
        <v>0.58849198145397197</v>
      </c>
      <c r="J208">
        <v>0.54311677165513206</v>
      </c>
      <c r="K208">
        <v>0.52460554098500178</v>
      </c>
      <c r="O208" s="71" t="s">
        <v>73</v>
      </c>
      <c r="P208">
        <v>-0.49345097730348109</v>
      </c>
      <c r="Q208">
        <v>0.70584862246963687</v>
      </c>
      <c r="W208" s="71" t="s">
        <v>15</v>
      </c>
      <c r="X208">
        <v>2.3876789737515849E-2</v>
      </c>
      <c r="Y208">
        <v>-2.589670202847192E-2</v>
      </c>
    </row>
    <row r="209" spans="1:25" x14ac:dyDescent="0.25">
      <c r="A209" s="71" t="s">
        <v>17</v>
      </c>
      <c r="B209">
        <v>-0.1929821506366903</v>
      </c>
      <c r="C209">
        <v>4.2867448205460422E-2</v>
      </c>
      <c r="D209">
        <v>4.101788535032528E-2</v>
      </c>
      <c r="H209" s="71" t="s">
        <v>74</v>
      </c>
      <c r="I209">
        <v>0.70642622043778036</v>
      </c>
      <c r="J209">
        <v>0.74352223994772748</v>
      </c>
      <c r="K209">
        <v>0.73098707940113516</v>
      </c>
      <c r="O209" s="71" t="s">
        <v>75</v>
      </c>
      <c r="P209">
        <v>-0.32135036166387188</v>
      </c>
      <c r="Q209">
        <v>0.55400876249654663</v>
      </c>
      <c r="W209" s="71" t="s">
        <v>18</v>
      </c>
      <c r="X209">
        <v>0.16641125519756431</v>
      </c>
      <c r="Y209">
        <v>1.256839694796401E-2</v>
      </c>
    </row>
    <row r="210" spans="1:25" x14ac:dyDescent="0.25">
      <c r="A210" s="71" t="s">
        <v>20</v>
      </c>
      <c r="B210">
        <v>-0.54175855323189959</v>
      </c>
      <c r="C210">
        <v>0.1241115802302679</v>
      </c>
      <c r="D210">
        <v>9.7303737178044081E-2</v>
      </c>
      <c r="H210" s="71" t="s">
        <v>76</v>
      </c>
      <c r="I210">
        <v>0.15773842689429091</v>
      </c>
      <c r="J210">
        <v>0.2392900707567561</v>
      </c>
      <c r="K210">
        <v>0.21997355157743409</v>
      </c>
      <c r="O210" s="71" t="s">
        <v>77</v>
      </c>
      <c r="P210">
        <v>-0.26120324565380348</v>
      </c>
      <c r="Q210">
        <v>3.2524947075401031E-2</v>
      </c>
      <c r="W210" s="71" t="s">
        <v>21</v>
      </c>
      <c r="X210">
        <v>0.14761088527588989</v>
      </c>
      <c r="Y210">
        <v>3.0823901858697159E-2</v>
      </c>
    </row>
    <row r="211" spans="1:25" x14ac:dyDescent="0.25">
      <c r="A211" s="71" t="s">
        <v>23</v>
      </c>
      <c r="B211">
        <v>-0.52757625971478483</v>
      </c>
      <c r="C211">
        <v>0.24758060413343699</v>
      </c>
      <c r="D211">
        <v>0.21484906294332631</v>
      </c>
      <c r="H211" s="71" t="s">
        <v>78</v>
      </c>
      <c r="I211">
        <v>-6.9617794482472614E-2</v>
      </c>
      <c r="J211">
        <v>0.1211626366449343</v>
      </c>
      <c r="K211">
        <v>0.1157329008845069</v>
      </c>
      <c r="O211" s="71" t="s">
        <v>79</v>
      </c>
      <c r="P211">
        <v>-0.32732958694514319</v>
      </c>
      <c r="Q211">
        <v>0.25646271665103321</v>
      </c>
      <c r="W211" s="71" t="s">
        <v>24</v>
      </c>
      <c r="X211">
        <v>6.5037643400357916E-3</v>
      </c>
      <c r="Y211">
        <v>-5.7976060455579757E-2</v>
      </c>
    </row>
    <row r="212" spans="1:25" x14ac:dyDescent="0.25">
      <c r="W212" s="71" t="s">
        <v>25</v>
      </c>
      <c r="X212">
        <v>3.1929434774558139E-2</v>
      </c>
      <c r="Y212">
        <v>0.1024815526889571</v>
      </c>
    </row>
    <row r="213" spans="1:25" x14ac:dyDescent="0.25">
      <c r="W213" s="71" t="s">
        <v>26</v>
      </c>
      <c r="X213">
        <v>7.0704411251233681E-2</v>
      </c>
      <c r="Y213">
        <v>0.13988616839908621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71" t="s">
        <v>28</v>
      </c>
      <c r="X214">
        <v>9.5178868257529803E-2</v>
      </c>
      <c r="Y214">
        <v>-5.4282535716936968E-2</v>
      </c>
    </row>
    <row r="215" spans="1:25" x14ac:dyDescent="0.25">
      <c r="A215" s="71"/>
      <c r="B215" s="71" t="s">
        <v>12</v>
      </c>
      <c r="C215" s="71" t="s">
        <v>68</v>
      </c>
      <c r="D215" s="71" t="s">
        <v>69</v>
      </c>
      <c r="H215" s="71"/>
      <c r="I215" s="71" t="s">
        <v>13</v>
      </c>
      <c r="J215" s="71" t="s">
        <v>70</v>
      </c>
      <c r="K215" s="71" t="s">
        <v>71</v>
      </c>
      <c r="O215" s="71"/>
      <c r="P215" s="71" t="s">
        <v>12</v>
      </c>
      <c r="Q215" s="71" t="s">
        <v>13</v>
      </c>
      <c r="W215" s="71" t="s">
        <v>29</v>
      </c>
      <c r="X215">
        <v>2.9249874768980812E-2</v>
      </c>
      <c r="Y215">
        <v>-6.7390395897930375E-2</v>
      </c>
    </row>
    <row r="216" spans="1:25" x14ac:dyDescent="0.25">
      <c r="A216" s="71" t="s">
        <v>14</v>
      </c>
      <c r="B216">
        <v>-2.163487204829892E-2</v>
      </c>
      <c r="C216">
        <v>2.6868658753147031E-2</v>
      </c>
      <c r="D216">
        <v>2.8387637858755688E-2</v>
      </c>
      <c r="H216" s="71" t="s">
        <v>72</v>
      </c>
      <c r="I216">
        <v>4.8958022959115527E-2</v>
      </c>
      <c r="J216">
        <v>6.0623143895510843E-2</v>
      </c>
      <c r="K216">
        <v>5.6804241502647637E-2</v>
      </c>
      <c r="O216" s="71" t="s">
        <v>73</v>
      </c>
      <c r="P216">
        <v>0.3406470231277734</v>
      </c>
      <c r="Q216">
        <v>0.24026760619254781</v>
      </c>
    </row>
    <row r="217" spans="1:25" x14ac:dyDescent="0.25">
      <c r="A217" s="71" t="s">
        <v>17</v>
      </c>
      <c r="B217">
        <v>-0.15609426452744679</v>
      </c>
      <c r="C217">
        <v>-7.0476278545425861E-2</v>
      </c>
      <c r="D217">
        <v>-5.4659703143210843E-2</v>
      </c>
      <c r="H217" s="71" t="s">
        <v>74</v>
      </c>
      <c r="I217">
        <v>0.26499445450750558</v>
      </c>
      <c r="J217">
        <v>0.111786873312842</v>
      </c>
      <c r="K217">
        <v>0.10508500271032641</v>
      </c>
      <c r="O217" s="71" t="s">
        <v>75</v>
      </c>
      <c r="P217">
        <v>-3.8749303750079407E-2</v>
      </c>
      <c r="Q217">
        <v>-4.1979184006373628E-3</v>
      </c>
    </row>
    <row r="218" spans="1:25" x14ac:dyDescent="0.25">
      <c r="A218" s="71" t="s">
        <v>20</v>
      </c>
      <c r="B218">
        <v>0.32146869187201632</v>
      </c>
      <c r="C218">
        <v>6.1298632538401801E-2</v>
      </c>
      <c r="D218">
        <v>4.317123505955129E-2</v>
      </c>
      <c r="H218" s="71" t="s">
        <v>76</v>
      </c>
      <c r="I218">
        <v>-1.4291508153515301E-2</v>
      </c>
      <c r="J218">
        <v>7.4223986727626132E-2</v>
      </c>
      <c r="K218">
        <v>6.4024861978340633E-2</v>
      </c>
      <c r="O218" s="71" t="s">
        <v>77</v>
      </c>
      <c r="P218">
        <v>-4.1984602269577502E-2</v>
      </c>
      <c r="Q218">
        <v>-2.1197156297411E-2</v>
      </c>
      <c r="W218" s="165" t="s">
        <v>94</v>
      </c>
    </row>
    <row r="219" spans="1:25" x14ac:dyDescent="0.25">
      <c r="A219" s="71" t="s">
        <v>23</v>
      </c>
      <c r="B219">
        <v>0.35267394838004512</v>
      </c>
      <c r="C219">
        <v>7.0999348007623503E-2</v>
      </c>
      <c r="D219">
        <v>4.8305063232562402E-2</v>
      </c>
      <c r="H219" s="71" t="s">
        <v>78</v>
      </c>
      <c r="I219">
        <v>-0.24306403491716369</v>
      </c>
      <c r="J219">
        <v>-9.219661130584611E-2</v>
      </c>
      <c r="K219">
        <v>-9.2166427839867573E-2</v>
      </c>
      <c r="O219" s="71" t="s">
        <v>79</v>
      </c>
      <c r="P219">
        <v>-0.31905999065267399</v>
      </c>
      <c r="Q219">
        <v>-0.24393464039088941</v>
      </c>
      <c r="W219" s="71"/>
      <c r="X219" s="71" t="s">
        <v>12</v>
      </c>
      <c r="Y219" s="71" t="s">
        <v>13</v>
      </c>
    </row>
    <row r="220" spans="1:25" x14ac:dyDescent="0.25">
      <c r="W220" s="71" t="s">
        <v>15</v>
      </c>
      <c r="X220">
        <v>1.347195176575431E-2</v>
      </c>
      <c r="Y220">
        <v>4.4686042919895672E-3</v>
      </c>
    </row>
    <row r="221" spans="1:25" x14ac:dyDescent="0.25">
      <c r="W221" s="71" t="s">
        <v>18</v>
      </c>
      <c r="X221">
        <v>-3.4682827085497948E-2</v>
      </c>
      <c r="Y221">
        <v>9.7791030191820665E-3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71" t="s">
        <v>21</v>
      </c>
      <c r="X222">
        <v>4.4353761983410837E-2</v>
      </c>
      <c r="Y222">
        <v>4.8677294271486038E-2</v>
      </c>
    </row>
    <row r="223" spans="1:25" x14ac:dyDescent="0.25">
      <c r="A223" s="71"/>
      <c r="B223" s="71" t="s">
        <v>12</v>
      </c>
      <c r="C223" s="71" t="s">
        <v>68</v>
      </c>
      <c r="D223" s="71" t="s">
        <v>69</v>
      </c>
      <c r="H223" s="71"/>
      <c r="I223" s="71" t="s">
        <v>13</v>
      </c>
      <c r="J223" s="71" t="s">
        <v>70</v>
      </c>
      <c r="K223" s="71" t="s">
        <v>71</v>
      </c>
      <c r="O223" s="71"/>
      <c r="P223" s="71" t="s">
        <v>12</v>
      </c>
      <c r="Q223" s="71" t="s">
        <v>13</v>
      </c>
      <c r="W223" s="71" t="s">
        <v>24</v>
      </c>
      <c r="X223">
        <v>4.3111232142052203E-2</v>
      </c>
      <c r="Y223">
        <v>3.2357052078698857E-2</v>
      </c>
    </row>
    <row r="224" spans="1:25" x14ac:dyDescent="0.25">
      <c r="A224" s="71" t="s">
        <v>14</v>
      </c>
      <c r="B224">
        <v>6.5854276980658946E-3</v>
      </c>
      <c r="C224">
        <v>3.301510261068797E-2</v>
      </c>
      <c r="D224">
        <v>2.378264586358848E-2</v>
      </c>
      <c r="H224" s="71" t="s">
        <v>72</v>
      </c>
      <c r="I224">
        <v>0.13842024932287941</v>
      </c>
      <c r="J224">
        <v>7.1205200122733903E-2</v>
      </c>
      <c r="K224">
        <v>8.3157497176140169E-2</v>
      </c>
      <c r="O224" s="71" t="s">
        <v>73</v>
      </c>
      <c r="P224">
        <v>7.2889251588343903E-2</v>
      </c>
      <c r="Q224">
        <v>7.2964963095421331E-2</v>
      </c>
      <c r="W224" s="71" t="s">
        <v>25</v>
      </c>
      <c r="X224">
        <v>-4.1634043037153297E-2</v>
      </c>
      <c r="Y224">
        <v>2.7524135104744111E-2</v>
      </c>
    </row>
    <row r="225" spans="1:25" x14ac:dyDescent="0.25">
      <c r="A225" s="71" t="s">
        <v>17</v>
      </c>
      <c r="B225">
        <v>9.3504742200146332E-2</v>
      </c>
      <c r="C225">
        <v>1.7069957775972439E-2</v>
      </c>
      <c r="D225">
        <v>-1.923155957434047E-2</v>
      </c>
      <c r="H225" s="71" t="s">
        <v>74</v>
      </c>
      <c r="I225">
        <v>5.5624000616245443E-2</v>
      </c>
      <c r="J225">
        <v>1.8205087876457391E-2</v>
      </c>
      <c r="K225">
        <v>-4.621283481006995E-2</v>
      </c>
      <c r="O225" s="71" t="s">
        <v>75</v>
      </c>
      <c r="P225">
        <v>5.4219987474076872E-2</v>
      </c>
      <c r="Q225">
        <v>0.1142183257612857</v>
      </c>
      <c r="W225" s="71" t="s">
        <v>26</v>
      </c>
      <c r="X225">
        <v>3.1682022762904841E-2</v>
      </c>
      <c r="Y225">
        <v>8.4538562652612267E-2</v>
      </c>
    </row>
    <row r="226" spans="1:25" x14ac:dyDescent="0.25">
      <c r="A226" s="71" t="s">
        <v>20</v>
      </c>
      <c r="B226">
        <v>0.1051035348507936</v>
      </c>
      <c r="C226">
        <v>6.6177370295881652E-2</v>
      </c>
      <c r="D226">
        <v>3.759426281593034E-2</v>
      </c>
      <c r="H226" s="71" t="s">
        <v>76</v>
      </c>
      <c r="I226">
        <v>0.1683462013528956</v>
      </c>
      <c r="J226">
        <v>0.1167499545502331</v>
      </c>
      <c r="K226">
        <v>6.3505666759098356E-2</v>
      </c>
      <c r="O226" s="71" t="s">
        <v>77</v>
      </c>
      <c r="P226">
        <v>0.138618912751479</v>
      </c>
      <c r="Q226">
        <v>0.19692078332038529</v>
      </c>
      <c r="W226" s="71" t="s">
        <v>28</v>
      </c>
      <c r="X226">
        <v>-9.5727163561156722E-2</v>
      </c>
      <c r="Y226">
        <v>-8.9335604503746058E-3</v>
      </c>
    </row>
    <row r="227" spans="1:25" x14ac:dyDescent="0.25">
      <c r="A227" s="71" t="s">
        <v>23</v>
      </c>
      <c r="B227">
        <v>7.3458370358737882E-2</v>
      </c>
      <c r="C227">
        <v>-5.7405220229847308E-2</v>
      </c>
      <c r="D227">
        <v>-6.1450981596676092E-2</v>
      </c>
      <c r="H227" s="71" t="s">
        <v>78</v>
      </c>
      <c r="I227">
        <v>0.23169117936600611</v>
      </c>
      <c r="J227">
        <v>0.17451642527648939</v>
      </c>
      <c r="K227">
        <v>0.13306353995366521</v>
      </c>
      <c r="O227" s="71" t="s">
        <v>79</v>
      </c>
      <c r="P227">
        <v>9.2334784906235853E-2</v>
      </c>
      <c r="Q227">
        <v>0.16402387083921741</v>
      </c>
      <c r="W227" s="71" t="s">
        <v>29</v>
      </c>
      <c r="X227">
        <v>-2.801768331318414E-2</v>
      </c>
      <c r="Y227">
        <v>-3.955872842829232E-2</v>
      </c>
    </row>
    <row r="230" spans="1:25" x14ac:dyDescent="0.25">
      <c r="W230" s="165" t="s">
        <v>98</v>
      </c>
    </row>
    <row r="231" spans="1:25" x14ac:dyDescent="0.25">
      <c r="W231" s="71"/>
      <c r="X231" s="71" t="s">
        <v>12</v>
      </c>
      <c r="Y231" s="71" t="s">
        <v>13</v>
      </c>
    </row>
    <row r="232" spans="1:25" x14ac:dyDescent="0.25">
      <c r="W232" s="71" t="s">
        <v>15</v>
      </c>
      <c r="X232">
        <v>-0.28830660590199919</v>
      </c>
      <c r="Y232">
        <v>0.20197866995912411</v>
      </c>
    </row>
    <row r="233" spans="1:25" x14ac:dyDescent="0.25">
      <c r="W233" s="71" t="s">
        <v>18</v>
      </c>
      <c r="X233">
        <v>-0.4003246754354105</v>
      </c>
      <c r="Y233">
        <v>0.29464340436865433</v>
      </c>
    </row>
    <row r="234" spans="1:25" x14ac:dyDescent="0.25">
      <c r="W234" s="71" t="s">
        <v>21</v>
      </c>
      <c r="X234">
        <v>-0.45224572707523419</v>
      </c>
      <c r="Y234">
        <v>0.58902867628061506</v>
      </c>
    </row>
    <row r="235" spans="1:25" x14ac:dyDescent="0.25">
      <c r="W235" s="71" t="s">
        <v>24</v>
      </c>
      <c r="X235">
        <v>-0.35848931556308727</v>
      </c>
      <c r="Y235">
        <v>0.55206047882917908</v>
      </c>
    </row>
    <row r="236" spans="1:25" x14ac:dyDescent="0.25">
      <c r="W236" s="71" t="s">
        <v>25</v>
      </c>
      <c r="X236">
        <v>-0.41173315681981509</v>
      </c>
      <c r="Y236">
        <v>0.50645969286015813</v>
      </c>
    </row>
    <row r="237" spans="1:25" x14ac:dyDescent="0.25">
      <c r="W237" s="71" t="s">
        <v>26</v>
      </c>
      <c r="X237">
        <v>-0.43908408564408408</v>
      </c>
      <c r="Y237">
        <v>0.47323046640584421</v>
      </c>
    </row>
    <row r="238" spans="1:25" x14ac:dyDescent="0.25">
      <c r="W238" s="71" t="s">
        <v>28</v>
      </c>
      <c r="X238">
        <v>-0.49510155854664772</v>
      </c>
      <c r="Y238">
        <v>0.57066181286935713</v>
      </c>
    </row>
    <row r="239" spans="1:25" x14ac:dyDescent="0.25">
      <c r="W239" s="71" t="s">
        <v>29</v>
      </c>
      <c r="X239">
        <v>-0.50092208325186938</v>
      </c>
      <c r="Y239">
        <v>0.69332512345112085</v>
      </c>
    </row>
    <row r="242" spans="1:25" x14ac:dyDescent="0.25">
      <c r="W242" s="165" t="s">
        <v>106</v>
      </c>
    </row>
    <row r="243" spans="1:25" x14ac:dyDescent="0.25">
      <c r="W243" s="71"/>
      <c r="X243" s="71" t="s">
        <v>12</v>
      </c>
      <c r="Y243" s="71" t="s">
        <v>13</v>
      </c>
    </row>
    <row r="244" spans="1:25" x14ac:dyDescent="0.25">
      <c r="W244" s="71" t="s">
        <v>15</v>
      </c>
      <c r="X244">
        <v>-1.749593231509176E-2</v>
      </c>
      <c r="Y244">
        <v>1.1877340522511921E-3</v>
      </c>
    </row>
    <row r="245" spans="1:25" x14ac:dyDescent="0.25">
      <c r="W245" s="71" t="s">
        <v>18</v>
      </c>
      <c r="X245">
        <v>2.281140457609734E-3</v>
      </c>
      <c r="Y245">
        <v>1.6348725537877869E-2</v>
      </c>
    </row>
    <row r="246" spans="1:25" x14ac:dyDescent="0.25">
      <c r="W246" s="71" t="s">
        <v>21</v>
      </c>
      <c r="X246">
        <v>0.14679808625022259</v>
      </c>
      <c r="Y246">
        <v>0.1841650400067863</v>
      </c>
    </row>
    <row r="247" spans="1:25" x14ac:dyDescent="0.25">
      <c r="W247" s="71" t="s">
        <v>24</v>
      </c>
      <c r="X247">
        <v>-2.7249360095589321E-2</v>
      </c>
      <c r="Y247">
        <v>5.224953483841277E-3</v>
      </c>
    </row>
    <row r="248" spans="1:25" x14ac:dyDescent="0.25">
      <c r="W248" s="71" t="s">
        <v>25</v>
      </c>
      <c r="X248">
        <v>-2.8294659160360319E-2</v>
      </c>
      <c r="Y248">
        <v>1.7724301563203312E-2</v>
      </c>
    </row>
    <row r="249" spans="1:25" x14ac:dyDescent="0.25">
      <c r="W249" s="71" t="s">
        <v>26</v>
      </c>
      <c r="X249">
        <v>-0.25638156049316191</v>
      </c>
      <c r="Y249">
        <v>-0.17632699853670669</v>
      </c>
    </row>
    <row r="250" spans="1:25" x14ac:dyDescent="0.25">
      <c r="W250" s="71" t="s">
        <v>28</v>
      </c>
      <c r="X250">
        <v>0.25001144910019429</v>
      </c>
      <c r="Y250">
        <v>0.22822465375626569</v>
      </c>
    </row>
    <row r="251" spans="1:25" x14ac:dyDescent="0.25">
      <c r="W251" s="71" t="s">
        <v>29</v>
      </c>
      <c r="X251">
        <v>0.28825101787481933</v>
      </c>
      <c r="Y251">
        <v>0.21961572904221691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71"/>
      <c r="X255" s="71" t="s">
        <v>12</v>
      </c>
      <c r="Y255" s="71" t="s">
        <v>13</v>
      </c>
    </row>
    <row r="256" spans="1:25" x14ac:dyDescent="0.25">
      <c r="W256" s="71" t="s">
        <v>15</v>
      </c>
      <c r="X256">
        <v>6.6054592215748484E-2</v>
      </c>
      <c r="Y256">
        <v>0.1230510740247162</v>
      </c>
    </row>
    <row r="257" spans="1:25" x14ac:dyDescent="0.25">
      <c r="W257" s="71" t="s">
        <v>18</v>
      </c>
      <c r="X257">
        <v>0.12575174641255249</v>
      </c>
      <c r="Y257">
        <v>0.17720618305630351</v>
      </c>
    </row>
    <row r="258" spans="1:25" x14ac:dyDescent="0.25">
      <c r="A258" s="165" t="s">
        <v>195</v>
      </c>
      <c r="J258" s="165" t="s">
        <v>196</v>
      </c>
      <c r="W258" s="71" t="s">
        <v>21</v>
      </c>
      <c r="X258">
        <v>0.13410622178126769</v>
      </c>
      <c r="Y258">
        <v>0.17509084194863439</v>
      </c>
    </row>
    <row r="259" spans="1:25" x14ac:dyDescent="0.25">
      <c r="A259" s="72"/>
      <c r="B259" s="72" t="s">
        <v>101</v>
      </c>
      <c r="C259" s="72" t="s">
        <v>102</v>
      </c>
      <c r="D259" s="72" t="s">
        <v>103</v>
      </c>
      <c r="E259" s="72" t="s">
        <v>104</v>
      </c>
      <c r="J259" s="72"/>
      <c r="K259" s="72" t="s">
        <v>101</v>
      </c>
      <c r="L259" s="72" t="s">
        <v>102</v>
      </c>
      <c r="M259" s="72" t="s">
        <v>103</v>
      </c>
      <c r="N259" s="72" t="s">
        <v>104</v>
      </c>
      <c r="W259" s="71" t="s">
        <v>24</v>
      </c>
      <c r="X259">
        <v>8.0583196247946062E-2</v>
      </c>
      <c r="Y259">
        <v>0.137852531417127</v>
      </c>
    </row>
    <row r="260" spans="1:25" x14ac:dyDescent="0.25">
      <c r="A260" s="72" t="s">
        <v>15</v>
      </c>
      <c r="B260">
        <v>22.4609375</v>
      </c>
      <c r="C260">
        <v>44.39353959704745</v>
      </c>
      <c r="D260">
        <v>56.640625</v>
      </c>
      <c r="E260">
        <v>190.4296875</v>
      </c>
      <c r="J260" s="72" t="s">
        <v>12</v>
      </c>
      <c r="K260">
        <v>0.1333333333333333</v>
      </c>
      <c r="L260">
        <v>1.37579304288896</v>
      </c>
      <c r="M260">
        <v>1.166666666666667</v>
      </c>
      <c r="N260">
        <v>2.666666666666667</v>
      </c>
      <c r="W260" s="71" t="s">
        <v>25</v>
      </c>
      <c r="X260">
        <v>0.15614003403118101</v>
      </c>
      <c r="Y260">
        <v>0.22449052056736399</v>
      </c>
    </row>
    <row r="261" spans="1:25" x14ac:dyDescent="0.25">
      <c r="A261" s="72" t="s">
        <v>25</v>
      </c>
      <c r="B261">
        <v>49.8046875</v>
      </c>
      <c r="C261">
        <v>97.72125369796386</v>
      </c>
      <c r="D261">
        <v>223.6328125</v>
      </c>
      <c r="E261">
        <v>380.859375</v>
      </c>
      <c r="J261" s="72" t="s">
        <v>105</v>
      </c>
      <c r="K261">
        <v>6.6666666666666666E-2</v>
      </c>
      <c r="L261">
        <v>-6.1130920562368667</v>
      </c>
      <c r="M261">
        <v>0.3</v>
      </c>
      <c r="N261">
        <v>1.1333333333333331</v>
      </c>
      <c r="W261" s="71" t="s">
        <v>26</v>
      </c>
      <c r="X261">
        <v>0.1171249194974891</v>
      </c>
      <c r="Y261">
        <v>0.1903102294398725</v>
      </c>
    </row>
    <row r="262" spans="1:25" x14ac:dyDescent="0.25">
      <c r="A262" s="72" t="s">
        <v>18</v>
      </c>
      <c r="B262">
        <v>31.25</v>
      </c>
      <c r="C262">
        <v>90.959448053020779</v>
      </c>
      <c r="D262">
        <v>133.7890625</v>
      </c>
      <c r="E262">
        <v>272.4609375</v>
      </c>
      <c r="W262" s="71" t="s">
        <v>28</v>
      </c>
      <c r="X262">
        <v>5.7385230010528143E-2</v>
      </c>
      <c r="Y262">
        <v>-3.5592173998676473E-2</v>
      </c>
    </row>
    <row r="263" spans="1:25" x14ac:dyDescent="0.25">
      <c r="A263" s="72" t="s">
        <v>26</v>
      </c>
      <c r="B263">
        <v>49.8046875</v>
      </c>
      <c r="C263">
        <v>44.122263714668783</v>
      </c>
      <c r="D263">
        <v>82.03125</v>
      </c>
      <c r="E263">
        <v>104.4921875</v>
      </c>
      <c r="W263" s="71" t="s">
        <v>29</v>
      </c>
      <c r="X263">
        <v>8.4042163096315153E-2</v>
      </c>
      <c r="Y263">
        <v>7.5203581133656355E-2</v>
      </c>
    </row>
    <row r="264" spans="1:25" x14ac:dyDescent="0.25">
      <c r="A264" s="72" t="s">
        <v>21</v>
      </c>
      <c r="B264">
        <v>21.484375</v>
      </c>
      <c r="C264">
        <v>94.21675057452714</v>
      </c>
      <c r="D264">
        <v>198.2421875</v>
      </c>
      <c r="E264">
        <v>381.8359375</v>
      </c>
    </row>
    <row r="265" spans="1:25" x14ac:dyDescent="0.25">
      <c r="A265" s="72" t="s">
        <v>28</v>
      </c>
      <c r="B265">
        <v>40.0390625</v>
      </c>
      <c r="C265">
        <v>91.402229947287097</v>
      </c>
      <c r="D265">
        <v>134.765625</v>
      </c>
      <c r="E265">
        <v>258.7890625</v>
      </c>
    </row>
    <row r="266" spans="1:25" x14ac:dyDescent="0.25">
      <c r="A266" s="72" t="s">
        <v>24</v>
      </c>
      <c r="B266">
        <v>19.53125</v>
      </c>
      <c r="C266">
        <v>99.561268285841066</v>
      </c>
      <c r="D266">
        <v>124.0234375</v>
      </c>
      <c r="E266">
        <v>440.4296875</v>
      </c>
    </row>
    <row r="267" spans="1:25" x14ac:dyDescent="0.25">
      <c r="A267" s="72" t="s">
        <v>29</v>
      </c>
      <c r="B267">
        <v>64.453125</v>
      </c>
      <c r="C267">
        <v>104.5667795577599</v>
      </c>
      <c r="D267">
        <v>207.03125</v>
      </c>
      <c r="E267">
        <v>343.75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72"/>
      <c r="B271" s="72" t="s">
        <v>101</v>
      </c>
      <c r="C271" s="72" t="s">
        <v>102</v>
      </c>
      <c r="D271" s="72" t="s">
        <v>103</v>
      </c>
      <c r="E271" s="72" t="s">
        <v>104</v>
      </c>
      <c r="J271" s="72"/>
      <c r="K271" s="72" t="s">
        <v>101</v>
      </c>
      <c r="L271" s="72" t="s">
        <v>102</v>
      </c>
      <c r="M271" s="72" t="s">
        <v>103</v>
      </c>
      <c r="N271" s="72" t="s">
        <v>104</v>
      </c>
    </row>
    <row r="272" spans="1:25" x14ac:dyDescent="0.25">
      <c r="A272" s="72" t="s">
        <v>15</v>
      </c>
      <c r="B272">
        <v>49.8046875</v>
      </c>
      <c r="C272">
        <v>55.957535989032692</v>
      </c>
      <c r="D272">
        <v>51.7578125</v>
      </c>
      <c r="E272">
        <v>192.3828125</v>
      </c>
      <c r="J272" s="72" t="s">
        <v>12</v>
      </c>
      <c r="K272">
        <v>0.14285714285714279</v>
      </c>
      <c r="L272">
        <v>0.45989325769245137</v>
      </c>
      <c r="M272">
        <v>0.8571428571428571</v>
      </c>
      <c r="N272">
        <v>1</v>
      </c>
    </row>
    <row r="273" spans="1:14" x14ac:dyDescent="0.25">
      <c r="A273" s="72" t="s">
        <v>25</v>
      </c>
      <c r="B273">
        <v>16.6015625</v>
      </c>
      <c r="C273">
        <v>59.56074398765071</v>
      </c>
      <c r="D273">
        <v>197.265625</v>
      </c>
      <c r="E273">
        <v>378.90625</v>
      </c>
      <c r="J273" s="72" t="s">
        <v>105</v>
      </c>
      <c r="K273">
        <v>0.14285714285714279</v>
      </c>
      <c r="L273">
        <v>0.36925100951333489</v>
      </c>
      <c r="M273">
        <v>0.71428571428571419</v>
      </c>
      <c r="N273">
        <v>0.8571428571428571</v>
      </c>
    </row>
    <row r="274" spans="1:14" x14ac:dyDescent="0.25">
      <c r="A274" s="72" t="s">
        <v>18</v>
      </c>
      <c r="B274">
        <v>23.4375</v>
      </c>
      <c r="C274">
        <v>107.0941164100602</v>
      </c>
      <c r="D274">
        <v>170.8984375</v>
      </c>
      <c r="E274">
        <v>396.484375</v>
      </c>
    </row>
    <row r="275" spans="1:14" x14ac:dyDescent="0.25">
      <c r="A275" s="72" t="s">
        <v>26</v>
      </c>
      <c r="B275">
        <v>49.8046875</v>
      </c>
      <c r="C275">
        <v>82.020239071156624</v>
      </c>
      <c r="D275">
        <v>136.71875</v>
      </c>
      <c r="E275">
        <v>256.8359375</v>
      </c>
    </row>
    <row r="276" spans="1:14" x14ac:dyDescent="0.25">
      <c r="A276" s="72" t="s">
        <v>21</v>
      </c>
      <c r="B276">
        <v>23.4375</v>
      </c>
      <c r="C276">
        <v>67.403783537463624</v>
      </c>
      <c r="D276">
        <v>128.90625</v>
      </c>
      <c r="E276">
        <v>334.9609375</v>
      </c>
    </row>
    <row r="277" spans="1:14" x14ac:dyDescent="0.25">
      <c r="A277" s="72" t="s">
        <v>28</v>
      </c>
      <c r="B277">
        <v>48.828125</v>
      </c>
      <c r="C277">
        <v>92.435860086216223</v>
      </c>
      <c r="D277">
        <v>180.6640625</v>
      </c>
      <c r="E277">
        <v>302.734375</v>
      </c>
    </row>
    <row r="278" spans="1:14" x14ac:dyDescent="0.25">
      <c r="A278" s="72" t="s">
        <v>24</v>
      </c>
      <c r="B278">
        <v>24.4140625</v>
      </c>
      <c r="C278">
        <v>50.483819783509027</v>
      </c>
      <c r="D278">
        <v>51.7578125</v>
      </c>
      <c r="E278">
        <v>341.796875</v>
      </c>
    </row>
    <row r="279" spans="1:14" x14ac:dyDescent="0.25">
      <c r="A279" s="72" t="s">
        <v>29</v>
      </c>
      <c r="B279">
        <v>57.6171875</v>
      </c>
      <c r="C279">
        <v>117.4625970788838</v>
      </c>
      <c r="D279">
        <v>273.4375</v>
      </c>
      <c r="E279">
        <v>493.1640625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72"/>
      <c r="B283" s="72" t="s">
        <v>101</v>
      </c>
      <c r="C283" s="72" t="s">
        <v>102</v>
      </c>
      <c r="D283" s="72" t="s">
        <v>103</v>
      </c>
      <c r="E283" s="72" t="s">
        <v>104</v>
      </c>
      <c r="J283" s="72"/>
      <c r="K283" s="72" t="s">
        <v>101</v>
      </c>
      <c r="L283" s="72" t="s">
        <v>102</v>
      </c>
      <c r="M283" s="72" t="s">
        <v>103</v>
      </c>
      <c r="N283" s="72" t="s">
        <v>104</v>
      </c>
    </row>
    <row r="284" spans="1:14" x14ac:dyDescent="0.25">
      <c r="A284" s="72" t="s">
        <v>15</v>
      </c>
      <c r="B284">
        <v>22.4609375</v>
      </c>
      <c r="C284">
        <v>61.510207625993999</v>
      </c>
      <c r="D284">
        <v>87.890625</v>
      </c>
      <c r="E284">
        <v>198.2421875</v>
      </c>
      <c r="J284" s="72" t="s">
        <v>12</v>
      </c>
      <c r="K284">
        <v>0.33333333333333331</v>
      </c>
      <c r="L284">
        <v>0.46056850666581478</v>
      </c>
      <c r="M284">
        <v>1.333333333333333</v>
      </c>
      <c r="N284">
        <v>1.5</v>
      </c>
    </row>
    <row r="285" spans="1:14" x14ac:dyDescent="0.25">
      <c r="A285" s="72" t="s">
        <v>25</v>
      </c>
      <c r="B285">
        <v>49.8046875</v>
      </c>
      <c r="C285">
        <v>114.6863318344752</v>
      </c>
      <c r="D285">
        <v>121.09375</v>
      </c>
      <c r="E285">
        <v>351.5625</v>
      </c>
      <c r="J285" s="72" t="s">
        <v>105</v>
      </c>
      <c r="K285">
        <v>0.16666666666666671</v>
      </c>
      <c r="L285">
        <v>0.18160096191973649</v>
      </c>
      <c r="M285">
        <v>0.66666666666666663</v>
      </c>
      <c r="N285">
        <v>0.66666666666666663</v>
      </c>
    </row>
    <row r="286" spans="1:14" x14ac:dyDescent="0.25">
      <c r="A286" s="72" t="s">
        <v>18</v>
      </c>
      <c r="B286">
        <v>58.59375</v>
      </c>
      <c r="C286">
        <v>119.1148620907199</v>
      </c>
      <c r="D286">
        <v>172.8515625</v>
      </c>
      <c r="E286">
        <v>279.296875</v>
      </c>
    </row>
    <row r="287" spans="1:14" x14ac:dyDescent="0.25">
      <c r="A287" s="72" t="s">
        <v>26</v>
      </c>
      <c r="B287">
        <v>49.8046875</v>
      </c>
      <c r="C287">
        <v>53.373607341171279</v>
      </c>
      <c r="D287">
        <v>77.1484375</v>
      </c>
      <c r="E287">
        <v>150.390625</v>
      </c>
    </row>
    <row r="288" spans="1:14" x14ac:dyDescent="0.25">
      <c r="A288" s="72" t="s">
        <v>21</v>
      </c>
      <c r="B288">
        <v>38.0859375</v>
      </c>
      <c r="C288">
        <v>95.669566885552968</v>
      </c>
      <c r="D288">
        <v>124.0234375</v>
      </c>
      <c r="E288">
        <v>210.9375</v>
      </c>
    </row>
    <row r="289" spans="1:14" x14ac:dyDescent="0.25">
      <c r="A289" s="72" t="s">
        <v>28</v>
      </c>
      <c r="B289">
        <v>99.609375</v>
      </c>
      <c r="C289">
        <v>113.5085319577596</v>
      </c>
      <c r="D289">
        <v>134.765625</v>
      </c>
      <c r="E289">
        <v>231.4453125</v>
      </c>
    </row>
    <row r="290" spans="1:14" x14ac:dyDescent="0.25">
      <c r="A290" s="72" t="s">
        <v>24</v>
      </c>
      <c r="B290">
        <v>39.0625</v>
      </c>
      <c r="C290">
        <v>78.800245832872363</v>
      </c>
      <c r="D290">
        <v>86.9140625</v>
      </c>
      <c r="E290">
        <v>165.0390625</v>
      </c>
    </row>
    <row r="291" spans="1:14" x14ac:dyDescent="0.25">
      <c r="A291" s="72" t="s">
        <v>29</v>
      </c>
      <c r="B291">
        <v>48.828125</v>
      </c>
      <c r="C291">
        <v>103.4599780777362</v>
      </c>
      <c r="D291">
        <v>117.1875</v>
      </c>
      <c r="E291">
        <v>250.9765625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72"/>
      <c r="B295" s="72" t="s">
        <v>101</v>
      </c>
      <c r="C295" s="72" t="s">
        <v>102</v>
      </c>
      <c r="D295" s="72" t="s">
        <v>103</v>
      </c>
      <c r="E295" s="72" t="s">
        <v>104</v>
      </c>
      <c r="J295" s="72"/>
      <c r="K295" s="72" t="s">
        <v>101</v>
      </c>
      <c r="L295" s="72" t="s">
        <v>102</v>
      </c>
      <c r="M295" s="72" t="s">
        <v>103</v>
      </c>
      <c r="N295" s="72" t="s">
        <v>104</v>
      </c>
    </row>
    <row r="296" spans="1:14" x14ac:dyDescent="0.25">
      <c r="A296" s="72" t="s">
        <v>15</v>
      </c>
      <c r="B296">
        <v>22.4609375</v>
      </c>
      <c r="C296">
        <v>83.095713193024977</v>
      </c>
      <c r="D296">
        <v>78.125</v>
      </c>
      <c r="E296">
        <v>254.8828125</v>
      </c>
      <c r="J296" s="72" t="s">
        <v>12</v>
      </c>
      <c r="K296">
        <v>3.3333333333333333E-2</v>
      </c>
      <c r="L296">
        <v>0.38907523562859259</v>
      </c>
      <c r="M296">
        <v>0.1333333333333333</v>
      </c>
      <c r="N296">
        <v>1.033333333333333</v>
      </c>
    </row>
    <row r="297" spans="1:14" x14ac:dyDescent="0.25">
      <c r="A297" s="72" t="s">
        <v>25</v>
      </c>
      <c r="B297">
        <v>49.8046875</v>
      </c>
      <c r="C297">
        <v>44.29431824183402</v>
      </c>
      <c r="D297">
        <v>52.734375</v>
      </c>
      <c r="E297">
        <v>102.5390625</v>
      </c>
      <c r="J297" s="72" t="s">
        <v>105</v>
      </c>
      <c r="K297">
        <v>6.6666666666666666E-2</v>
      </c>
      <c r="L297">
        <v>0.86330818645504748</v>
      </c>
      <c r="M297">
        <v>1.3</v>
      </c>
      <c r="N297">
        <v>1.7666666666666671</v>
      </c>
    </row>
    <row r="298" spans="1:14" x14ac:dyDescent="0.25">
      <c r="A298" s="72" t="s">
        <v>18</v>
      </c>
      <c r="B298">
        <v>31.25</v>
      </c>
      <c r="C298">
        <v>90.738896798210348</v>
      </c>
      <c r="D298">
        <v>141.6015625</v>
      </c>
      <c r="E298">
        <v>300.78125</v>
      </c>
    </row>
    <row r="299" spans="1:14" x14ac:dyDescent="0.25">
      <c r="A299" s="72" t="s">
        <v>26</v>
      </c>
      <c r="B299">
        <v>49.8046875</v>
      </c>
      <c r="C299">
        <v>67.581911509830277</v>
      </c>
      <c r="D299">
        <v>65.4296875</v>
      </c>
      <c r="E299">
        <v>125.9765625</v>
      </c>
    </row>
    <row r="300" spans="1:14" x14ac:dyDescent="0.25">
      <c r="A300" s="72" t="s">
        <v>21</v>
      </c>
      <c r="B300">
        <v>63.4765625</v>
      </c>
      <c r="C300">
        <v>96.446408391768742</v>
      </c>
      <c r="D300">
        <v>103.515625</v>
      </c>
      <c r="E300">
        <v>186.5234375</v>
      </c>
    </row>
    <row r="301" spans="1:14" x14ac:dyDescent="0.25">
      <c r="A301" s="72" t="s">
        <v>28</v>
      </c>
      <c r="B301">
        <v>93.75</v>
      </c>
      <c r="C301">
        <v>112.884668211701</v>
      </c>
      <c r="D301">
        <v>151.3671875</v>
      </c>
      <c r="E301">
        <v>258.7890625</v>
      </c>
    </row>
    <row r="302" spans="1:14" x14ac:dyDescent="0.25">
      <c r="A302" s="72" t="s">
        <v>24</v>
      </c>
      <c r="B302">
        <v>36.1328125</v>
      </c>
      <c r="C302">
        <v>71.365944531047205</v>
      </c>
      <c r="D302">
        <v>74.21875</v>
      </c>
      <c r="E302">
        <v>166.015625</v>
      </c>
    </row>
    <row r="303" spans="1:14" x14ac:dyDescent="0.25">
      <c r="A303" s="72" t="s">
        <v>29</v>
      </c>
      <c r="B303">
        <v>47.8515625</v>
      </c>
      <c r="C303">
        <v>80.573696676623697</v>
      </c>
      <c r="D303">
        <v>142.578125</v>
      </c>
      <c r="E303">
        <v>245.1171875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72"/>
      <c r="B307" s="72" t="s">
        <v>101</v>
      </c>
      <c r="C307" s="72" t="s">
        <v>102</v>
      </c>
      <c r="D307" s="72" t="s">
        <v>103</v>
      </c>
      <c r="E307" s="72" t="s">
        <v>104</v>
      </c>
      <c r="J307" s="72"/>
      <c r="K307" s="72" t="s">
        <v>101</v>
      </c>
      <c r="L307" s="72" t="s">
        <v>102</v>
      </c>
      <c r="M307" s="72" t="s">
        <v>103</v>
      </c>
      <c r="N307" s="72" t="s">
        <v>104</v>
      </c>
    </row>
    <row r="308" spans="1:14" x14ac:dyDescent="0.25">
      <c r="A308" s="72" t="s">
        <v>15</v>
      </c>
      <c r="B308">
        <v>23.4375</v>
      </c>
      <c r="C308">
        <v>60.870811017335647</v>
      </c>
      <c r="D308">
        <v>91.796875</v>
      </c>
      <c r="E308">
        <v>201.171875</v>
      </c>
      <c r="J308" s="72" t="s">
        <v>12</v>
      </c>
      <c r="K308">
        <v>6.6666666666666666E-2</v>
      </c>
      <c r="L308">
        <v>-6.0447907078874774</v>
      </c>
      <c r="M308">
        <v>0.2</v>
      </c>
      <c r="N308">
        <v>0.5</v>
      </c>
    </row>
    <row r="309" spans="1:14" x14ac:dyDescent="0.25">
      <c r="A309" s="72" t="s">
        <v>25</v>
      </c>
      <c r="B309">
        <v>49.8046875</v>
      </c>
      <c r="C309">
        <v>91.015289640861567</v>
      </c>
      <c r="D309">
        <v>127.9296875</v>
      </c>
      <c r="E309">
        <v>286.1328125</v>
      </c>
      <c r="J309" s="72" t="s">
        <v>105</v>
      </c>
      <c r="K309">
        <v>6.6666666666666666E-2</v>
      </c>
      <c r="L309">
        <v>-0.18797160857963291</v>
      </c>
      <c r="M309">
        <v>0.5</v>
      </c>
      <c r="N309">
        <v>1.166666666666667</v>
      </c>
    </row>
    <row r="310" spans="1:14" x14ac:dyDescent="0.25">
      <c r="A310" s="72" t="s">
        <v>18</v>
      </c>
      <c r="B310">
        <v>36.1328125</v>
      </c>
      <c r="C310">
        <v>70.916952221875789</v>
      </c>
      <c r="D310">
        <v>91.796875</v>
      </c>
      <c r="E310">
        <v>172.8515625</v>
      </c>
    </row>
    <row r="311" spans="1:14" x14ac:dyDescent="0.25">
      <c r="A311" s="72" t="s">
        <v>26</v>
      </c>
      <c r="B311">
        <v>49.8046875</v>
      </c>
      <c r="C311">
        <v>59.387824580376133</v>
      </c>
      <c r="D311">
        <v>102.5390625</v>
      </c>
      <c r="E311">
        <v>156.25</v>
      </c>
    </row>
    <row r="312" spans="1:14" x14ac:dyDescent="0.25">
      <c r="A312" s="72" t="s">
        <v>21</v>
      </c>
      <c r="B312">
        <v>80.078125</v>
      </c>
      <c r="C312">
        <v>101.7960406975355</v>
      </c>
      <c r="D312">
        <v>162.109375</v>
      </c>
      <c r="E312">
        <v>243.1640625</v>
      </c>
    </row>
    <row r="313" spans="1:14" x14ac:dyDescent="0.25">
      <c r="A313" s="72" t="s">
        <v>28</v>
      </c>
      <c r="B313">
        <v>46.875</v>
      </c>
      <c r="C313">
        <v>94.457707933211864</v>
      </c>
      <c r="D313">
        <v>155.2734375</v>
      </c>
      <c r="E313">
        <v>219.7265625</v>
      </c>
    </row>
    <row r="314" spans="1:14" x14ac:dyDescent="0.25">
      <c r="A314" s="72" t="s">
        <v>24</v>
      </c>
      <c r="B314">
        <v>41.015625</v>
      </c>
      <c r="C314">
        <v>89.348831610285075</v>
      </c>
      <c r="D314">
        <v>116.2109375</v>
      </c>
      <c r="E314">
        <v>234.375</v>
      </c>
    </row>
    <row r="315" spans="1:14" x14ac:dyDescent="0.25">
      <c r="A315" s="72" t="s">
        <v>29</v>
      </c>
      <c r="B315">
        <v>71.2890625</v>
      </c>
      <c r="C315">
        <v>88.580165611781695</v>
      </c>
      <c r="D315">
        <v>156.25</v>
      </c>
      <c r="E315">
        <v>275.390625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72"/>
      <c r="B319" s="72" t="s">
        <v>101</v>
      </c>
      <c r="C319" s="72" t="s">
        <v>102</v>
      </c>
      <c r="D319" s="72" t="s">
        <v>103</v>
      </c>
      <c r="E319" s="72" t="s">
        <v>104</v>
      </c>
      <c r="J319" s="72"/>
      <c r="K319" s="72" t="s">
        <v>101</v>
      </c>
      <c r="L319" s="72" t="s">
        <v>102</v>
      </c>
      <c r="M319" s="72" t="s">
        <v>103</v>
      </c>
      <c r="N319" s="72" t="s">
        <v>104</v>
      </c>
    </row>
    <row r="320" spans="1:14" x14ac:dyDescent="0.25">
      <c r="A320" s="72" t="s">
        <v>15</v>
      </c>
      <c r="B320">
        <v>22.4609375</v>
      </c>
      <c r="C320">
        <v>60.051750806112381</v>
      </c>
      <c r="D320">
        <v>52.734375</v>
      </c>
      <c r="E320">
        <v>221.6796875</v>
      </c>
      <c r="J320" s="72" t="s">
        <v>12</v>
      </c>
      <c r="K320">
        <v>0.1333333333333333</v>
      </c>
      <c r="L320">
        <v>0.97853519032198033</v>
      </c>
      <c r="M320">
        <v>0.16666666666666671</v>
      </c>
      <c r="N320">
        <v>0.33333333333333331</v>
      </c>
    </row>
    <row r="321" spans="1:14" x14ac:dyDescent="0.25">
      <c r="A321" s="72" t="s">
        <v>25</v>
      </c>
      <c r="B321">
        <v>49.8046875</v>
      </c>
      <c r="C321">
        <v>74.075329018660383</v>
      </c>
      <c r="D321">
        <v>354.4921875</v>
      </c>
      <c r="E321">
        <v>483.3984375</v>
      </c>
      <c r="J321" s="72" t="s">
        <v>105</v>
      </c>
      <c r="K321">
        <v>3.3333333333333333E-2</v>
      </c>
      <c r="L321">
        <v>-8.5272068201414281E-2</v>
      </c>
      <c r="M321">
        <v>0.16666666666666671</v>
      </c>
      <c r="N321">
        <v>0.23333333333333331</v>
      </c>
    </row>
    <row r="322" spans="1:14" x14ac:dyDescent="0.25">
      <c r="A322" s="72" t="s">
        <v>18</v>
      </c>
      <c r="B322">
        <v>24.4140625</v>
      </c>
      <c r="C322">
        <v>91.991277564346461</v>
      </c>
      <c r="D322">
        <v>165.0390625</v>
      </c>
      <c r="E322">
        <v>397.4609375</v>
      </c>
    </row>
    <row r="323" spans="1:14" x14ac:dyDescent="0.25">
      <c r="A323" s="72" t="s">
        <v>26</v>
      </c>
      <c r="B323">
        <v>49.8046875</v>
      </c>
      <c r="C323">
        <v>68.748015067635677</v>
      </c>
      <c r="D323">
        <v>102.5390625</v>
      </c>
      <c r="E323">
        <v>122.0703125</v>
      </c>
    </row>
    <row r="324" spans="1:14" x14ac:dyDescent="0.25">
      <c r="A324" s="72" t="s">
        <v>21</v>
      </c>
      <c r="B324">
        <v>24.4140625</v>
      </c>
      <c r="C324">
        <v>73.254211061623948</v>
      </c>
      <c r="D324">
        <v>174.8046875</v>
      </c>
      <c r="E324">
        <v>284.1796875</v>
      </c>
    </row>
    <row r="325" spans="1:14" x14ac:dyDescent="0.25">
      <c r="A325" s="72" t="s">
        <v>28</v>
      </c>
      <c r="B325">
        <v>58.59375</v>
      </c>
      <c r="C325">
        <v>96.199784029825437</v>
      </c>
      <c r="D325">
        <v>166.015625</v>
      </c>
      <c r="E325">
        <v>291.015625</v>
      </c>
    </row>
    <row r="326" spans="1:14" x14ac:dyDescent="0.25">
      <c r="A326" s="72" t="s">
        <v>24</v>
      </c>
      <c r="B326">
        <v>19.53125</v>
      </c>
      <c r="C326">
        <v>-593.19250463443666</v>
      </c>
      <c r="D326">
        <v>33.203125</v>
      </c>
      <c r="E326">
        <v>39.0625</v>
      </c>
    </row>
    <row r="327" spans="1:14" x14ac:dyDescent="0.25">
      <c r="A327" s="72" t="s">
        <v>29</v>
      </c>
      <c r="B327">
        <v>57.6171875</v>
      </c>
      <c r="C327">
        <v>99.179836073095345</v>
      </c>
      <c r="D327">
        <v>228.515625</v>
      </c>
      <c r="E327">
        <v>400.390625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72"/>
      <c r="B331" s="72" t="s">
        <v>101</v>
      </c>
      <c r="C331" s="72" t="s">
        <v>102</v>
      </c>
      <c r="D331" s="72" t="s">
        <v>103</v>
      </c>
      <c r="E331" s="72" t="s">
        <v>104</v>
      </c>
      <c r="J331" s="72"/>
      <c r="K331" s="72" t="s">
        <v>101</v>
      </c>
      <c r="L331" s="72" t="s">
        <v>102</v>
      </c>
      <c r="M331" s="72" t="s">
        <v>103</v>
      </c>
      <c r="N331" s="72" t="s">
        <v>104</v>
      </c>
    </row>
    <row r="332" spans="1:14" x14ac:dyDescent="0.25">
      <c r="A332" s="72" t="s">
        <v>15</v>
      </c>
      <c r="B332">
        <v>49.8046875</v>
      </c>
      <c r="C332">
        <v>69.552271721095025</v>
      </c>
      <c r="D332">
        <v>102.5390625</v>
      </c>
      <c r="E332">
        <v>208.0078125</v>
      </c>
      <c r="J332" s="72" t="s">
        <v>12</v>
      </c>
      <c r="K332">
        <v>0.14285714285714279</v>
      </c>
      <c r="L332">
        <v>0.68634028237051314</v>
      </c>
      <c r="M332">
        <v>0.42857142857142849</v>
      </c>
      <c r="N332">
        <v>0.71428571428571419</v>
      </c>
    </row>
    <row r="333" spans="1:14" x14ac:dyDescent="0.25">
      <c r="A333" s="72" t="s">
        <v>25</v>
      </c>
      <c r="B333">
        <v>49.8046875</v>
      </c>
      <c r="C333">
        <v>61.297888686880881</v>
      </c>
      <c r="D333">
        <v>104.4921875</v>
      </c>
      <c r="E333">
        <v>195.3125</v>
      </c>
      <c r="J333" s="72" t="s">
        <v>105</v>
      </c>
      <c r="K333">
        <v>0.2857142857142857</v>
      </c>
      <c r="L333">
        <v>0.32440510312162202</v>
      </c>
      <c r="M333">
        <v>0.5714285714285714</v>
      </c>
      <c r="N333">
        <v>0.71428571428571419</v>
      </c>
    </row>
    <row r="334" spans="1:14" x14ac:dyDescent="0.25">
      <c r="A334" s="72" t="s">
        <v>18</v>
      </c>
      <c r="B334">
        <v>41.9921875</v>
      </c>
      <c r="C334">
        <v>105.43890580437289</v>
      </c>
      <c r="D334">
        <v>174.8046875</v>
      </c>
      <c r="E334">
        <v>296.875</v>
      </c>
    </row>
    <row r="335" spans="1:14" x14ac:dyDescent="0.25">
      <c r="A335" s="72" t="s">
        <v>26</v>
      </c>
      <c r="B335">
        <v>36.1328125</v>
      </c>
      <c r="C335">
        <v>43.960978367049393</v>
      </c>
      <c r="D335">
        <v>70.3125</v>
      </c>
      <c r="E335">
        <v>125</v>
      </c>
    </row>
    <row r="336" spans="1:14" x14ac:dyDescent="0.25">
      <c r="A336" s="72" t="s">
        <v>21</v>
      </c>
      <c r="B336">
        <v>36.1328125</v>
      </c>
      <c r="C336">
        <v>83.505819628589947</v>
      </c>
      <c r="D336">
        <v>121.09375</v>
      </c>
      <c r="E336">
        <v>200.1953125</v>
      </c>
    </row>
    <row r="337" spans="1:14" x14ac:dyDescent="0.25">
      <c r="A337" s="72" t="s">
        <v>28</v>
      </c>
      <c r="B337">
        <v>36.1328125</v>
      </c>
      <c r="C337">
        <v>112.45401972566511</v>
      </c>
      <c r="D337">
        <v>203.125</v>
      </c>
      <c r="E337">
        <v>275.390625</v>
      </c>
    </row>
    <row r="338" spans="1:14" x14ac:dyDescent="0.25">
      <c r="A338" s="72" t="s">
        <v>24</v>
      </c>
      <c r="B338">
        <v>69.3359375</v>
      </c>
      <c r="C338">
        <v>80.881871892445773</v>
      </c>
      <c r="D338">
        <v>130.859375</v>
      </c>
      <c r="E338">
        <v>341.796875</v>
      </c>
    </row>
    <row r="339" spans="1:14" x14ac:dyDescent="0.25">
      <c r="A339" s="72" t="s">
        <v>29</v>
      </c>
      <c r="B339">
        <v>86.9140625</v>
      </c>
      <c r="C339">
        <v>94.548497071253649</v>
      </c>
      <c r="D339">
        <v>154.296875</v>
      </c>
      <c r="E339">
        <v>252.9296875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72"/>
      <c r="B343" s="72" t="s">
        <v>101</v>
      </c>
      <c r="C343" s="72" t="s">
        <v>102</v>
      </c>
      <c r="D343" s="72" t="s">
        <v>103</v>
      </c>
      <c r="E343" s="72" t="s">
        <v>104</v>
      </c>
      <c r="J343" s="72"/>
      <c r="K343" s="72" t="s">
        <v>101</v>
      </c>
      <c r="L343" s="72" t="s">
        <v>102</v>
      </c>
      <c r="M343" s="72" t="s">
        <v>103</v>
      </c>
      <c r="N343" s="72" t="s">
        <v>104</v>
      </c>
    </row>
    <row r="344" spans="1:14" x14ac:dyDescent="0.25">
      <c r="A344" s="72" t="s">
        <v>15</v>
      </c>
      <c r="B344">
        <v>25.390625</v>
      </c>
      <c r="C344">
        <v>69.371251909641032</v>
      </c>
      <c r="D344">
        <v>114.2578125</v>
      </c>
      <c r="E344">
        <v>241.2109375</v>
      </c>
      <c r="J344" s="72" t="s">
        <v>12</v>
      </c>
      <c r="K344">
        <v>0.1</v>
      </c>
      <c r="L344">
        <v>0.81549165411525204</v>
      </c>
      <c r="M344">
        <v>0.4</v>
      </c>
      <c r="N344">
        <v>1.333333333333333</v>
      </c>
    </row>
    <row r="345" spans="1:14" x14ac:dyDescent="0.25">
      <c r="A345" s="72" t="s">
        <v>25</v>
      </c>
      <c r="B345">
        <v>49.8046875</v>
      </c>
      <c r="C345">
        <v>99.561687327502597</v>
      </c>
      <c r="D345">
        <v>160.15625</v>
      </c>
      <c r="E345">
        <v>320.3125</v>
      </c>
      <c r="J345" s="72" t="s">
        <v>105</v>
      </c>
      <c r="K345">
        <v>0.1</v>
      </c>
      <c r="L345">
        <v>1.318030433393157</v>
      </c>
      <c r="M345">
        <v>0.33333333333333331</v>
      </c>
      <c r="N345">
        <v>0.7</v>
      </c>
    </row>
    <row r="346" spans="1:14" x14ac:dyDescent="0.25">
      <c r="A346" s="72" t="s">
        <v>18</v>
      </c>
      <c r="B346">
        <v>42.96875</v>
      </c>
      <c r="C346">
        <v>93.491104597941899</v>
      </c>
      <c r="D346">
        <v>150.390625</v>
      </c>
      <c r="E346">
        <v>301.7578125</v>
      </c>
    </row>
    <row r="347" spans="1:14" x14ac:dyDescent="0.25">
      <c r="A347" s="72" t="s">
        <v>26</v>
      </c>
      <c r="B347">
        <v>49.8046875</v>
      </c>
      <c r="C347">
        <v>53.56611211656184</v>
      </c>
      <c r="D347">
        <v>87.890625</v>
      </c>
      <c r="E347">
        <v>142.578125</v>
      </c>
    </row>
    <row r="348" spans="1:14" x14ac:dyDescent="0.25">
      <c r="A348" s="72" t="s">
        <v>21</v>
      </c>
      <c r="B348">
        <v>40.0390625</v>
      </c>
      <c r="C348">
        <v>74.936545730255972</v>
      </c>
      <c r="D348">
        <v>107.421875</v>
      </c>
      <c r="E348">
        <v>223.6328125</v>
      </c>
    </row>
    <row r="349" spans="1:14" x14ac:dyDescent="0.25">
      <c r="A349" s="72" t="s">
        <v>28</v>
      </c>
      <c r="B349">
        <v>62.5</v>
      </c>
      <c r="C349">
        <v>107.68998785059961</v>
      </c>
      <c r="D349">
        <v>183.59375</v>
      </c>
      <c r="E349">
        <v>312.5</v>
      </c>
    </row>
    <row r="350" spans="1:14" x14ac:dyDescent="0.25">
      <c r="A350" s="72" t="s">
        <v>24</v>
      </c>
      <c r="B350">
        <v>19.53125</v>
      </c>
      <c r="C350">
        <v>65.412609384458122</v>
      </c>
      <c r="D350">
        <v>155.2734375</v>
      </c>
      <c r="E350">
        <v>252.9296875</v>
      </c>
    </row>
    <row r="351" spans="1:14" x14ac:dyDescent="0.25">
      <c r="A351" s="72" t="s">
        <v>29</v>
      </c>
      <c r="B351">
        <v>15.625</v>
      </c>
      <c r="C351">
        <v>90.289171270152238</v>
      </c>
      <c r="D351">
        <v>373.046875</v>
      </c>
      <c r="E351">
        <v>463.8671875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72"/>
      <c r="B355" s="72" t="s">
        <v>101</v>
      </c>
      <c r="C355" s="72" t="s">
        <v>102</v>
      </c>
      <c r="D355" s="72" t="s">
        <v>103</v>
      </c>
      <c r="E355" s="72" t="s">
        <v>104</v>
      </c>
      <c r="J355" s="72"/>
      <c r="K355" s="72" t="s">
        <v>101</v>
      </c>
      <c r="L355" s="72" t="s">
        <v>102</v>
      </c>
      <c r="M355" s="72" t="s">
        <v>103</v>
      </c>
      <c r="N355" s="72" t="s">
        <v>104</v>
      </c>
    </row>
    <row r="356" spans="1:14" x14ac:dyDescent="0.25">
      <c r="A356" s="72" t="s">
        <v>15</v>
      </c>
      <c r="B356">
        <v>23.4375</v>
      </c>
      <c r="C356">
        <v>82.735533806283115</v>
      </c>
      <c r="D356">
        <v>81.0546875</v>
      </c>
      <c r="E356">
        <v>252.9296875</v>
      </c>
      <c r="J356" s="72" t="s">
        <v>12</v>
      </c>
      <c r="K356">
        <v>0.6</v>
      </c>
      <c r="L356">
        <v>0.96464255476897087</v>
      </c>
      <c r="M356">
        <v>0.68</v>
      </c>
      <c r="N356">
        <v>1.32</v>
      </c>
    </row>
    <row r="357" spans="1:14" x14ac:dyDescent="0.25">
      <c r="A357" s="72" t="s">
        <v>25</v>
      </c>
      <c r="B357">
        <v>49.8046875</v>
      </c>
      <c r="C357">
        <v>94.235321569424954</v>
      </c>
      <c r="D357">
        <v>107.421875</v>
      </c>
      <c r="E357">
        <v>285.15625</v>
      </c>
      <c r="J357" s="72" t="s">
        <v>105</v>
      </c>
      <c r="K357">
        <v>0.12</v>
      </c>
      <c r="L357">
        <v>1.061411587344097</v>
      </c>
      <c r="M357">
        <v>0.84</v>
      </c>
      <c r="N357">
        <v>1.64</v>
      </c>
    </row>
    <row r="358" spans="1:14" x14ac:dyDescent="0.25">
      <c r="A358" s="72" t="s">
        <v>18</v>
      </c>
      <c r="B358">
        <v>39.0625</v>
      </c>
      <c r="C358">
        <v>64.335526814354481</v>
      </c>
      <c r="D358">
        <v>64.453125</v>
      </c>
      <c r="E358">
        <v>143.5546875</v>
      </c>
    </row>
    <row r="359" spans="1:14" x14ac:dyDescent="0.25">
      <c r="A359" s="72" t="s">
        <v>26</v>
      </c>
      <c r="B359">
        <v>49.8046875</v>
      </c>
      <c r="C359">
        <v>108.5771536595188</v>
      </c>
      <c r="D359">
        <v>114.2578125</v>
      </c>
      <c r="E359">
        <v>229.4921875</v>
      </c>
    </row>
    <row r="360" spans="1:14" x14ac:dyDescent="0.25">
      <c r="A360" s="72" t="s">
        <v>21</v>
      </c>
      <c r="B360">
        <v>80.078125</v>
      </c>
      <c r="C360">
        <v>95.478899646021773</v>
      </c>
      <c r="D360">
        <v>128.90625</v>
      </c>
      <c r="E360">
        <v>194.3359375</v>
      </c>
    </row>
    <row r="361" spans="1:14" x14ac:dyDescent="0.25">
      <c r="A361" s="72" t="s">
        <v>28</v>
      </c>
      <c r="B361">
        <v>91.796875</v>
      </c>
      <c r="C361">
        <v>111.8043619590224</v>
      </c>
      <c r="D361">
        <v>142.578125</v>
      </c>
      <c r="E361">
        <v>208.984375</v>
      </c>
    </row>
    <row r="362" spans="1:14" x14ac:dyDescent="0.25">
      <c r="A362" s="72" t="s">
        <v>24</v>
      </c>
      <c r="B362">
        <v>40.0390625</v>
      </c>
      <c r="C362">
        <v>92.564292579307562</v>
      </c>
      <c r="D362">
        <v>95.703125</v>
      </c>
      <c r="E362">
        <v>209.9609375</v>
      </c>
    </row>
    <row r="363" spans="1:14" x14ac:dyDescent="0.25">
      <c r="A363" s="72" t="s">
        <v>29</v>
      </c>
      <c r="B363">
        <v>48.828125</v>
      </c>
      <c r="C363">
        <v>82.995776810079406</v>
      </c>
      <c r="D363">
        <v>84.9609375</v>
      </c>
      <c r="E363">
        <v>202.1484375</v>
      </c>
    </row>
    <row r="390" spans="1:5" x14ac:dyDescent="0.25">
      <c r="A390" s="165" t="s">
        <v>180</v>
      </c>
    </row>
    <row r="391" spans="1:5" x14ac:dyDescent="0.25">
      <c r="A391" s="72"/>
      <c r="B391" s="72" t="s">
        <v>101</v>
      </c>
      <c r="C391" s="72" t="s">
        <v>102</v>
      </c>
      <c r="D391" s="72" t="s">
        <v>103</v>
      </c>
      <c r="E391" s="72" t="s">
        <v>104</v>
      </c>
    </row>
    <row r="392" spans="1:5" x14ac:dyDescent="0.25">
      <c r="A392" s="72" t="s">
        <v>15</v>
      </c>
      <c r="B392">
        <v>0.9765625</v>
      </c>
      <c r="C392">
        <v>3.0436745468022011</v>
      </c>
      <c r="D392">
        <v>5.859375</v>
      </c>
      <c r="E392">
        <v>6.8359375</v>
      </c>
    </row>
    <row r="393" spans="1:5" x14ac:dyDescent="0.25">
      <c r="A393" s="72" t="s">
        <v>25</v>
      </c>
      <c r="B393">
        <v>0.9765625</v>
      </c>
      <c r="C393">
        <v>3.230851425271255</v>
      </c>
      <c r="D393">
        <v>5.859375</v>
      </c>
      <c r="E393">
        <v>6.8359375</v>
      </c>
    </row>
    <row r="394" spans="1:5" x14ac:dyDescent="0.25">
      <c r="A394" s="72" t="s">
        <v>18</v>
      </c>
      <c r="B394">
        <v>0.9765625</v>
      </c>
      <c r="C394">
        <v>3.0657861096104169</v>
      </c>
      <c r="D394">
        <v>5.859375</v>
      </c>
      <c r="E394">
        <v>6.8359375</v>
      </c>
    </row>
    <row r="395" spans="1:5" x14ac:dyDescent="0.25">
      <c r="A395" s="72" t="s">
        <v>26</v>
      </c>
      <c r="B395">
        <v>0.9765625</v>
      </c>
      <c r="C395">
        <v>3.1180775282881061</v>
      </c>
      <c r="D395">
        <v>5.859375</v>
      </c>
      <c r="E395">
        <v>7.8125</v>
      </c>
    </row>
    <row r="396" spans="1:5" x14ac:dyDescent="0.25">
      <c r="A396" s="72" t="s">
        <v>21</v>
      </c>
      <c r="B396">
        <v>0.9765625</v>
      </c>
      <c r="C396">
        <v>3.1018899965218298</v>
      </c>
      <c r="D396">
        <v>5.859375</v>
      </c>
      <c r="E396">
        <v>7.8125</v>
      </c>
    </row>
    <row r="397" spans="1:5" x14ac:dyDescent="0.25">
      <c r="A397" s="72" t="s">
        <v>28</v>
      </c>
      <c r="B397">
        <v>0.9765625</v>
      </c>
      <c r="C397">
        <v>4.5155359380894158</v>
      </c>
      <c r="D397">
        <v>4.8828125</v>
      </c>
      <c r="E397">
        <v>7.8125</v>
      </c>
    </row>
    <row r="398" spans="1:5" x14ac:dyDescent="0.25">
      <c r="A398" s="72" t="s">
        <v>24</v>
      </c>
      <c r="B398">
        <v>0.9765625</v>
      </c>
      <c r="C398">
        <v>3.1520243766434861</v>
      </c>
      <c r="D398">
        <v>5.859375</v>
      </c>
      <c r="E398">
        <v>6.8359375</v>
      </c>
    </row>
    <row r="399" spans="1:5" x14ac:dyDescent="0.25">
      <c r="A399" s="72" t="s">
        <v>29</v>
      </c>
      <c r="B399">
        <v>0.9765625</v>
      </c>
      <c r="C399">
        <v>4.3326389288879339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96.342699402136788</v>
      </c>
      <c r="L409" s="155" t="s">
        <v>141</v>
      </c>
      <c r="M409">
        <v>0.96001194045787086</v>
      </c>
      <c r="N409">
        <v>0.93425003549825991</v>
      </c>
      <c r="O409">
        <v>0.7369116350940329</v>
      </c>
      <c r="P409">
        <v>0.99920056725867401</v>
      </c>
      <c r="Q409">
        <v>0.88740092348026589</v>
      </c>
      <c r="R409">
        <v>0.42189800854337811</v>
      </c>
      <c r="S409">
        <v>0.92718882585441431</v>
      </c>
      <c r="T409">
        <v>0.66885742375260748</v>
      </c>
    </row>
    <row r="410" spans="1:20" x14ac:dyDescent="0.25">
      <c r="A410" s="154" t="s">
        <v>141</v>
      </c>
      <c r="B410">
        <v>4.0221442061620136</v>
      </c>
      <c r="C410">
        <v>-3.840314304552582</v>
      </c>
      <c r="D410">
        <v>3.476372006435013</v>
      </c>
      <c r="E410">
        <v>2.416835300335352</v>
      </c>
      <c r="G410" s="154" t="s">
        <v>142</v>
      </c>
      <c r="H410">
        <v>74.119065955122295</v>
      </c>
      <c r="L410" s="155" t="s">
        <v>142</v>
      </c>
      <c r="M410">
        <v>0.96838466051349437</v>
      </c>
      <c r="N410">
        <v>0.90515004017250145</v>
      </c>
      <c r="O410">
        <v>0.79046313151636838</v>
      </c>
      <c r="P410">
        <v>0.76401304193715047</v>
      </c>
      <c r="Q410">
        <v>0.90624717901055463</v>
      </c>
      <c r="R410">
        <v>0.46046448416333152</v>
      </c>
      <c r="S410">
        <v>0.96270453463047334</v>
      </c>
      <c r="T410">
        <v>0.66160836511964893</v>
      </c>
    </row>
    <row r="411" spans="1:20" x14ac:dyDescent="0.25">
      <c r="A411" s="154" t="s">
        <v>142</v>
      </c>
      <c r="B411">
        <v>2.8089896985128111</v>
      </c>
      <c r="C411">
        <v>2.8128297409090641</v>
      </c>
      <c r="D411">
        <v>3.27936905951394</v>
      </c>
      <c r="E411">
        <v>-4.3158506943109289</v>
      </c>
      <c r="G411" s="154" t="s">
        <v>143</v>
      </c>
      <c r="H411">
        <v>236.49563498092451</v>
      </c>
      <c r="L411" s="155" t="s">
        <v>143</v>
      </c>
      <c r="M411">
        <v>0.92627532466087525</v>
      </c>
      <c r="N411">
        <v>1</v>
      </c>
      <c r="O411">
        <v>0.91274160517744507</v>
      </c>
      <c r="P411">
        <v>0.71408460833023046</v>
      </c>
      <c r="Q411">
        <v>0.91708692765421085</v>
      </c>
      <c r="R411">
        <v>0.39473161441378313</v>
      </c>
      <c r="S411">
        <v>0.95765650487630083</v>
      </c>
      <c r="T411">
        <v>0.69683372512462782</v>
      </c>
    </row>
    <row r="412" spans="1:20" x14ac:dyDescent="0.25">
      <c r="A412" s="154" t="s">
        <v>143</v>
      </c>
      <c r="B412">
        <v>4.0253609433175299</v>
      </c>
      <c r="C412">
        <v>-1.742862978951129</v>
      </c>
      <c r="D412">
        <v>6.7156774882938182</v>
      </c>
      <c r="E412">
        <v>4.8578583758873206</v>
      </c>
      <c r="G412" s="154" t="s">
        <v>144</v>
      </c>
      <c r="H412">
        <v>69.187291126880595</v>
      </c>
      <c r="L412" s="155" t="s">
        <v>144</v>
      </c>
      <c r="M412">
        <v>0.94937438055471146</v>
      </c>
      <c r="N412">
        <v>0.99439887914901381</v>
      </c>
      <c r="O412">
        <v>0.82055915047085703</v>
      </c>
      <c r="P412">
        <v>0.68151217105955741</v>
      </c>
      <c r="Q412">
        <v>0.91671909263500562</v>
      </c>
      <c r="R412">
        <v>0.45970210501706932</v>
      </c>
      <c r="S412">
        <v>0.95779785910557769</v>
      </c>
      <c r="T412">
        <v>0.71869441643081766</v>
      </c>
    </row>
    <row r="413" spans="1:20" x14ac:dyDescent="0.25">
      <c r="A413" s="154" t="s">
        <v>144</v>
      </c>
      <c r="B413">
        <v>2.3501208889871772</v>
      </c>
      <c r="C413">
        <v>0.23127666435662511</v>
      </c>
      <c r="D413">
        <v>3.0879674038995781</v>
      </c>
      <c r="E413">
        <v>-2.2191711706345179</v>
      </c>
      <c r="G413" s="154" t="s">
        <v>145</v>
      </c>
      <c r="H413">
        <v>142.8140708268798</v>
      </c>
      <c r="L413" s="155" t="s">
        <v>145</v>
      </c>
      <c r="M413">
        <v>0.88516036313985613</v>
      </c>
      <c r="N413">
        <v>0.97241871758701959</v>
      </c>
      <c r="O413">
        <v>0.79968904292972676</v>
      </c>
      <c r="P413">
        <v>0.68916432556738638</v>
      </c>
      <c r="Q413">
        <v>0.93211067217724863</v>
      </c>
      <c r="R413">
        <v>0.41958166243702311</v>
      </c>
      <c r="S413">
        <v>0.95090938792694091</v>
      </c>
      <c r="T413">
        <v>0.7722021866239458</v>
      </c>
    </row>
    <row r="414" spans="1:20" x14ac:dyDescent="0.25">
      <c r="A414" s="154" t="s">
        <v>145</v>
      </c>
      <c r="B414">
        <v>3.0032917982403529</v>
      </c>
      <c r="C414">
        <v>-0.82241766880399758</v>
      </c>
      <c r="D414">
        <v>4.7677129901134352</v>
      </c>
      <c r="E414">
        <v>2.7844441317203779</v>
      </c>
      <c r="G414" s="154" t="s">
        <v>146</v>
      </c>
      <c r="H414">
        <v>130.21097609184619</v>
      </c>
      <c r="L414" s="155" t="s">
        <v>146</v>
      </c>
      <c r="M414">
        <v>1</v>
      </c>
      <c r="N414">
        <v>0.97711501754345242</v>
      </c>
      <c r="O414">
        <v>0.78864290399939341</v>
      </c>
      <c r="P414">
        <v>0.69455313801866647</v>
      </c>
      <c r="Q414">
        <v>0.89979918489094968</v>
      </c>
      <c r="R414">
        <v>0.41979981479619832</v>
      </c>
      <c r="S414">
        <v>0.98141941478286954</v>
      </c>
      <c r="T414">
        <v>0.92882929196312891</v>
      </c>
    </row>
    <row r="415" spans="1:20" x14ac:dyDescent="0.25">
      <c r="A415" s="154" t="s">
        <v>146</v>
      </c>
      <c r="B415">
        <v>3.3990178266818969</v>
      </c>
      <c r="C415">
        <v>2.07400272513047</v>
      </c>
      <c r="D415">
        <v>4.3273756435959418</v>
      </c>
      <c r="E415">
        <v>-5.4229327348237746</v>
      </c>
      <c r="G415" s="154" t="s">
        <v>147</v>
      </c>
      <c r="H415">
        <v>108.36233419786851</v>
      </c>
      <c r="L415" s="155" t="s">
        <v>147</v>
      </c>
      <c r="M415">
        <v>0.94719211312322282</v>
      </c>
      <c r="N415">
        <v>0.95900709521848004</v>
      </c>
      <c r="O415">
        <v>0.79879206195187913</v>
      </c>
      <c r="P415">
        <v>1</v>
      </c>
      <c r="Q415">
        <v>1</v>
      </c>
      <c r="R415">
        <v>1</v>
      </c>
      <c r="S415">
        <v>1</v>
      </c>
      <c r="T415">
        <v>1</v>
      </c>
    </row>
    <row r="416" spans="1:20" x14ac:dyDescent="0.25">
      <c r="A416" s="154" t="s">
        <v>147</v>
      </c>
      <c r="B416">
        <v>3.8202271178139449</v>
      </c>
      <c r="C416">
        <v>-0.16983154078761861</v>
      </c>
      <c r="D416">
        <v>3.7747255177480419</v>
      </c>
      <c r="E416">
        <v>2.2401318661775091</v>
      </c>
      <c r="G416" s="154" t="s">
        <v>148</v>
      </c>
      <c r="H416">
        <v>123.3845341539912</v>
      </c>
      <c r="L416" s="155" t="s">
        <v>148</v>
      </c>
      <c r="M416">
        <v>0.94236961626620219</v>
      </c>
      <c r="N416">
        <v>0.95249232493522795</v>
      </c>
      <c r="O416">
        <v>0.84830192538539184</v>
      </c>
      <c r="P416">
        <v>0.92363118658899523</v>
      </c>
      <c r="Q416">
        <v>0.86315980231845335</v>
      </c>
      <c r="R416">
        <v>0.40917775266358769</v>
      </c>
      <c r="S416">
        <v>0.91070553566058887</v>
      </c>
      <c r="T416">
        <v>0.8431968623872681</v>
      </c>
    </row>
    <row r="417" spans="1:20" x14ac:dyDescent="0.25">
      <c r="A417" s="154" t="s">
        <v>148</v>
      </c>
      <c r="B417">
        <v>3.3771634305441021</v>
      </c>
      <c r="C417">
        <v>0.73447036341683347</v>
      </c>
      <c r="D417">
        <v>4.356156487042699</v>
      </c>
      <c r="E417">
        <v>-2.6154454258856372</v>
      </c>
      <c r="G417" s="154" t="s">
        <v>149</v>
      </c>
      <c r="H417">
        <v>100.3181739433365</v>
      </c>
      <c r="L417" s="155" t="s">
        <v>149</v>
      </c>
      <c r="M417">
        <v>0.95858254594012959</v>
      </c>
      <c r="N417">
        <v>0.9853680177864591</v>
      </c>
      <c r="O417">
        <v>1</v>
      </c>
      <c r="P417">
        <v>0.69435780443238315</v>
      </c>
      <c r="Q417">
        <v>0.86420330232974341</v>
      </c>
      <c r="R417">
        <v>0.46313221084949258</v>
      </c>
      <c r="S417">
        <v>0.94751914973445361</v>
      </c>
      <c r="T417">
        <v>0.7035639141413853</v>
      </c>
    </row>
    <row r="418" spans="1:20" x14ac:dyDescent="0.25">
      <c r="A418" s="154" t="s">
        <v>149</v>
      </c>
      <c r="B418">
        <v>4.1452415298179517</v>
      </c>
      <c r="C418">
        <v>1.064318162233693</v>
      </c>
      <c r="D418">
        <v>4.794965296519095</v>
      </c>
      <c r="E418">
        <v>-1.438809002176084</v>
      </c>
      <c r="G418" s="154" t="s">
        <v>150</v>
      </c>
      <c r="H418">
        <v>93.970551168942919</v>
      </c>
      <c r="L418" s="155" t="s">
        <v>150</v>
      </c>
      <c r="M418">
        <v>0.97438970265253577</v>
      </c>
      <c r="N418">
        <v>0.97758888441147174</v>
      </c>
      <c r="O418">
        <v>0.74828313416528802</v>
      </c>
      <c r="P418">
        <v>0.74768052869399959</v>
      </c>
      <c r="Q418">
        <v>0.87949787792224909</v>
      </c>
      <c r="R418">
        <v>0.46459353303508338</v>
      </c>
      <c r="S418">
        <v>0.96878189998303654</v>
      </c>
      <c r="T418">
        <v>0.71155630638528167</v>
      </c>
    </row>
    <row r="419" spans="1:20" x14ac:dyDescent="0.25">
      <c r="A419" s="154" t="s">
        <v>150</v>
      </c>
      <c r="B419">
        <v>2.9631393050674091</v>
      </c>
      <c r="C419">
        <v>-4.136701945097081</v>
      </c>
      <c r="D419">
        <v>3.8252778658394089</v>
      </c>
      <c r="E419">
        <v>5.3922087754128176</v>
      </c>
      <c r="G419" s="154" t="s">
        <v>151</v>
      </c>
      <c r="H419">
        <v>170.5770066452678</v>
      </c>
      <c r="L419" s="155" t="s">
        <v>151</v>
      </c>
      <c r="M419">
        <v>0.92292109881292672</v>
      </c>
      <c r="N419">
        <v>0.9400562437999338</v>
      </c>
      <c r="O419">
        <v>0.85514329061152483</v>
      </c>
      <c r="P419">
        <v>0.72249647089075553</v>
      </c>
      <c r="Q419">
        <v>0.89534649310362513</v>
      </c>
      <c r="R419">
        <v>0.48407392304087932</v>
      </c>
      <c r="S419">
        <v>0.88612297302597332</v>
      </c>
      <c r="T419">
        <v>0.662731590046018</v>
      </c>
    </row>
    <row r="420" spans="1:20" x14ac:dyDescent="0.25">
      <c r="A420" s="154" t="s">
        <v>151</v>
      </c>
      <c r="B420">
        <v>3.5493645814133492</v>
      </c>
      <c r="C420">
        <v>1.6377221508819759</v>
      </c>
      <c r="D420">
        <v>3.942106250940359</v>
      </c>
      <c r="E420">
        <v>-0.69723490371042074</v>
      </c>
      <c r="G420" s="154" t="s">
        <v>152</v>
      </c>
      <c r="H420">
        <v>103.88312790667359</v>
      </c>
      <c r="L420" s="155" t="s">
        <v>152</v>
      </c>
      <c r="M420">
        <v>0.91416415052932354</v>
      </c>
      <c r="N420">
        <v>0.99752663194013458</v>
      </c>
      <c r="O420">
        <v>0.77804322263365866</v>
      </c>
      <c r="P420">
        <v>0.76878698626092679</v>
      </c>
      <c r="Q420">
        <v>0.96867492820101131</v>
      </c>
      <c r="R420">
        <v>0.47158539446170689</v>
      </c>
      <c r="S420">
        <v>0.98167882855228783</v>
      </c>
      <c r="T420">
        <v>0.74951523997251923</v>
      </c>
    </row>
    <row r="421" spans="1:20" x14ac:dyDescent="0.25">
      <c r="A421" s="154" t="s">
        <v>152</v>
      </c>
      <c r="B421">
        <v>2.9417064820939358</v>
      </c>
      <c r="C421">
        <v>3.3499295897658078E-2</v>
      </c>
      <c r="D421">
        <v>3.7235567810784</v>
      </c>
      <c r="E421">
        <v>-0.66026356097985939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22.875339061316058</v>
      </c>
      <c r="L432" s="155" t="s">
        <v>155</v>
      </c>
      <c r="M432">
        <v>0.91981276471909901</v>
      </c>
      <c r="N432">
        <v>0.82666185822053484</v>
      </c>
      <c r="O432">
        <v>0.5210130488421193</v>
      </c>
      <c r="P432">
        <v>0.32665965044435769</v>
      </c>
      <c r="Q432">
        <v>1</v>
      </c>
      <c r="R432">
        <v>0.95639421691719095</v>
      </c>
      <c r="S432">
        <v>0.84461379142911563</v>
      </c>
      <c r="T432">
        <v>1</v>
      </c>
    </row>
    <row r="433" spans="1:20" x14ac:dyDescent="0.25">
      <c r="A433" s="154" t="s">
        <v>141</v>
      </c>
      <c r="B433">
        <v>1.355001171675573</v>
      </c>
      <c r="C433">
        <v>1.3932029550564211</v>
      </c>
      <c r="D433">
        <v>1.3614122511726929</v>
      </c>
      <c r="E433">
        <v>0.39334087965660869</v>
      </c>
      <c r="G433" s="154" t="s">
        <v>142</v>
      </c>
      <c r="H433">
        <v>18.48580952924069</v>
      </c>
      <c r="L433" s="155" t="s">
        <v>156</v>
      </c>
      <c r="M433">
        <v>1</v>
      </c>
      <c r="N433">
        <v>1</v>
      </c>
      <c r="O433">
        <v>1</v>
      </c>
      <c r="P433">
        <v>1</v>
      </c>
      <c r="Q433">
        <v>0.88931172703835792</v>
      </c>
      <c r="R433">
        <v>1</v>
      </c>
      <c r="S433">
        <v>1</v>
      </c>
      <c r="T433">
        <v>0.87241070205285631</v>
      </c>
    </row>
    <row r="434" spans="1:20" x14ac:dyDescent="0.25">
      <c r="A434" s="154" t="s">
        <v>142</v>
      </c>
      <c r="B434">
        <v>0.80456298445553842</v>
      </c>
      <c r="C434">
        <v>-0.17003843178755321</v>
      </c>
      <c r="D434">
        <v>2.3742083283376001</v>
      </c>
      <c r="E434">
        <v>-0.1189813590365338</v>
      </c>
      <c r="G434" s="154" t="s">
        <v>143</v>
      </c>
      <c r="H434">
        <v>18.16531228627867</v>
      </c>
      <c r="L434" s="155" t="s">
        <v>157</v>
      </c>
      <c r="M434">
        <v>0.7539598124909167</v>
      </c>
      <c r="N434">
        <v>0.86209520433233977</v>
      </c>
      <c r="O434">
        <v>0.31085008885980908</v>
      </c>
      <c r="P434">
        <v>0.21020810981259769</v>
      </c>
      <c r="Q434">
        <v>0.32326730363349082</v>
      </c>
      <c r="R434">
        <v>0.4628898561431693</v>
      </c>
      <c r="S434">
        <v>0.2381490889480774</v>
      </c>
      <c r="T434">
        <v>0.27602258518378059</v>
      </c>
    </row>
    <row r="435" spans="1:20" x14ac:dyDescent="0.25">
      <c r="A435" s="154" t="s">
        <v>143</v>
      </c>
      <c r="B435">
        <v>1.9170398409460121</v>
      </c>
      <c r="C435">
        <v>-0.60894238697782022</v>
      </c>
      <c r="D435">
        <v>2.7528788238764892</v>
      </c>
      <c r="E435">
        <v>9.1565524267103321E-2</v>
      </c>
      <c r="G435" s="154" t="s">
        <v>144</v>
      </c>
      <c r="H435">
        <v>18.937651747575831</v>
      </c>
      <c r="L435" s="155" t="s">
        <v>158</v>
      </c>
      <c r="M435">
        <v>0.83681474487104002</v>
      </c>
      <c r="N435">
        <v>0.67147922457801579</v>
      </c>
      <c r="O435">
        <v>0.2219095693132879</v>
      </c>
      <c r="P435">
        <v>0.263060010393877</v>
      </c>
      <c r="Q435">
        <v>0.31075421886947729</v>
      </c>
      <c r="R435">
        <v>0.36025231202079738</v>
      </c>
      <c r="S435">
        <v>0.1902894158629625</v>
      </c>
      <c r="T435">
        <v>0.28037717544447738</v>
      </c>
    </row>
    <row r="436" spans="1:20" x14ac:dyDescent="0.25">
      <c r="A436" s="154" t="s">
        <v>144</v>
      </c>
      <c r="B436">
        <v>1.8853724217701799</v>
      </c>
      <c r="C436">
        <v>2.2170746088903281</v>
      </c>
      <c r="D436">
        <v>3.9656975881075232</v>
      </c>
      <c r="E436">
        <v>-4.7116020172291053</v>
      </c>
      <c r="G436" s="154" t="s">
        <v>145</v>
      </c>
      <c r="H436">
        <v>21.517370394369781</v>
      </c>
      <c r="L436" s="155" t="s">
        <v>159</v>
      </c>
      <c r="M436">
        <v>0.74846766045161905</v>
      </c>
      <c r="N436">
        <v>0.81558012151968484</v>
      </c>
      <c r="O436">
        <v>0.23248786167881999</v>
      </c>
      <c r="P436">
        <v>0.1656623343953503</v>
      </c>
      <c r="Q436">
        <v>0.27448908075548212</v>
      </c>
      <c r="R436">
        <v>0.37057289664839721</v>
      </c>
      <c r="S436">
        <v>0.25899128615423861</v>
      </c>
      <c r="T436">
        <v>0.35909706471387648</v>
      </c>
    </row>
    <row r="437" spans="1:20" x14ac:dyDescent="0.25">
      <c r="A437" s="154" t="s">
        <v>145</v>
      </c>
      <c r="B437">
        <v>1.780668596364849</v>
      </c>
      <c r="C437">
        <v>-1.9090507327468991</v>
      </c>
      <c r="D437">
        <v>3.019681416391176</v>
      </c>
      <c r="E437">
        <v>2.9332903733495379</v>
      </c>
      <c r="G437" s="154" t="s">
        <v>146</v>
      </c>
      <c r="H437">
        <v>17.992525794498519</v>
      </c>
      <c r="L437" s="155" t="s">
        <v>160</v>
      </c>
      <c r="M437">
        <v>0.79842284108872685</v>
      </c>
      <c r="N437">
        <v>0.83930394523682361</v>
      </c>
      <c r="O437">
        <v>0.45051312024182461</v>
      </c>
      <c r="P437">
        <v>0.2857310118349996</v>
      </c>
      <c r="Q437">
        <v>0.41665054701042692</v>
      </c>
      <c r="R437">
        <v>0.39569202626573002</v>
      </c>
      <c r="S437">
        <v>0.33957731347387399</v>
      </c>
      <c r="T437">
        <v>0.43293624101736272</v>
      </c>
    </row>
    <row r="438" spans="1:20" x14ac:dyDescent="0.25">
      <c r="A438" s="154" t="s">
        <v>146</v>
      </c>
      <c r="B438">
        <v>2.1280276074305688</v>
      </c>
      <c r="C438">
        <v>2.128051550332819</v>
      </c>
      <c r="D438">
        <v>3.712712308265389</v>
      </c>
      <c r="E438">
        <v>-4.2833244581097807</v>
      </c>
      <c r="G438" s="154" t="s">
        <v>147</v>
      </c>
      <c r="H438">
        <v>24.285330164384529</v>
      </c>
      <c r="L438" s="155" t="s">
        <v>187</v>
      </c>
      <c r="M438">
        <v>0.90209344511737921</v>
      </c>
      <c r="N438">
        <v>0.96206692155489315</v>
      </c>
      <c r="O438">
        <v>0.54481889480722279</v>
      </c>
      <c r="P438">
        <v>0.2960699550858697</v>
      </c>
      <c r="Q438">
        <v>0.59656281776560971</v>
      </c>
      <c r="R438">
        <v>0.63624681559302576</v>
      </c>
      <c r="S438">
        <v>0.50025050705439467</v>
      </c>
      <c r="T438">
        <v>0.55139247237498246</v>
      </c>
    </row>
    <row r="439" spans="1:20" x14ac:dyDescent="0.25">
      <c r="A439" s="154" t="s">
        <v>147</v>
      </c>
      <c r="B439">
        <v>1.453662598765157</v>
      </c>
      <c r="C439">
        <v>-1.486303013887033</v>
      </c>
      <c r="D439">
        <v>2.8946821572614509</v>
      </c>
      <c r="E439">
        <v>2.9255428206320482</v>
      </c>
      <c r="G439" s="154" t="s">
        <v>148</v>
      </c>
      <c r="H439">
        <v>13.258598583066879</v>
      </c>
    </row>
    <row r="440" spans="1:20" x14ac:dyDescent="0.25">
      <c r="A440" s="154" t="s">
        <v>148</v>
      </c>
      <c r="B440">
        <v>0.950281720020688</v>
      </c>
      <c r="C440">
        <v>-0.99999432347535511</v>
      </c>
      <c r="D440">
        <v>2.2768677666810282</v>
      </c>
      <c r="E440">
        <v>1.2618963030729271</v>
      </c>
      <c r="G440" s="154" t="s">
        <v>149</v>
      </c>
      <c r="H440">
        <v>22.573039160047731</v>
      </c>
    </row>
    <row r="441" spans="1:20" x14ac:dyDescent="0.25">
      <c r="A441" s="154" t="s">
        <v>149</v>
      </c>
      <c r="B441">
        <v>1.7472637360841241</v>
      </c>
      <c r="C441">
        <v>1.273295707827045</v>
      </c>
      <c r="D441">
        <v>2.4718281291429549</v>
      </c>
      <c r="E441">
        <v>-2.0893978676560998</v>
      </c>
      <c r="G441" s="154" t="s">
        <v>150</v>
      </c>
      <c r="H441">
        <v>15.26651524499027</v>
      </c>
    </row>
    <row r="442" spans="1:20" x14ac:dyDescent="0.25">
      <c r="A442" s="154" t="s">
        <v>150</v>
      </c>
      <c r="B442">
        <v>1.3057959079960531</v>
      </c>
      <c r="C442">
        <v>0.53944738442995754</v>
      </c>
      <c r="D442">
        <v>1.218561909960747</v>
      </c>
      <c r="E442">
        <v>-0.97184366275664724</v>
      </c>
      <c r="G442" s="154" t="s">
        <v>151</v>
      </c>
      <c r="H442">
        <v>26.237013524894611</v>
      </c>
    </row>
    <row r="443" spans="1:20" x14ac:dyDescent="0.25">
      <c r="A443" s="154" t="s">
        <v>151</v>
      </c>
      <c r="B443">
        <v>2.4289961485887912</v>
      </c>
      <c r="C443">
        <v>-3.479980710513618</v>
      </c>
      <c r="D443">
        <v>3.5601578382498529</v>
      </c>
      <c r="E443">
        <v>5.3214928994001722</v>
      </c>
      <c r="G443" s="154" t="s">
        <v>152</v>
      </c>
      <c r="H443">
        <v>34.713249335822447</v>
      </c>
    </row>
    <row r="444" spans="1:20" x14ac:dyDescent="0.25">
      <c r="A444" s="154" t="s">
        <v>152</v>
      </c>
      <c r="B444">
        <v>2.5943768009572818</v>
      </c>
      <c r="C444">
        <v>-0.1053781088989255</v>
      </c>
      <c r="D444">
        <v>3.2650997700659738</v>
      </c>
      <c r="E444">
        <v>1.642282634012503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311.23838915761121</v>
      </c>
      <c r="L455" s="155" t="s">
        <v>155</v>
      </c>
      <c r="M455">
        <v>1</v>
      </c>
      <c r="N455">
        <v>0.40465610250486211</v>
      </c>
      <c r="O455">
        <v>0.45034590506504879</v>
      </c>
      <c r="P455">
        <v>0.20588211728556949</v>
      </c>
      <c r="Q455">
        <v>0.20110112472161679</v>
      </c>
      <c r="R455">
        <v>0.23644870410562699</v>
      </c>
      <c r="S455">
        <v>0.30109174673575723</v>
      </c>
      <c r="T455">
        <v>0.31617200902172582</v>
      </c>
    </row>
    <row r="456" spans="1:20" x14ac:dyDescent="0.25">
      <c r="A456" s="154" t="s">
        <v>155</v>
      </c>
      <c r="B456">
        <v>6.1181467434696364</v>
      </c>
      <c r="C456">
        <v>-14.873452562122891</v>
      </c>
      <c r="D456">
        <v>6.9135461659676194</v>
      </c>
      <c r="E456">
        <v>1.708714431425951</v>
      </c>
      <c r="G456" s="154" t="s">
        <v>156</v>
      </c>
      <c r="H456">
        <v>739.76601846271535</v>
      </c>
      <c r="L456" s="155" t="s">
        <v>156</v>
      </c>
      <c r="M456">
        <v>0.92036893491455474</v>
      </c>
      <c r="N456">
        <v>1</v>
      </c>
      <c r="O456">
        <v>0.4808886788361052</v>
      </c>
      <c r="P456">
        <v>1</v>
      </c>
      <c r="Q456">
        <v>0.84292055502292396</v>
      </c>
      <c r="R456">
        <v>0.85892909671025086</v>
      </c>
      <c r="S456">
        <v>0.99999999999999989</v>
      </c>
      <c r="T456">
        <v>0.50196299455787341</v>
      </c>
    </row>
    <row r="457" spans="1:20" x14ac:dyDescent="0.25">
      <c r="A457" s="154" t="s">
        <v>156</v>
      </c>
      <c r="B457">
        <v>17.352671506157879</v>
      </c>
      <c r="C457">
        <v>-52.370290386552881</v>
      </c>
      <c r="D457">
        <v>23.800777507423231</v>
      </c>
      <c r="E457">
        <v>72.974416373650897</v>
      </c>
      <c r="G457" s="154" t="s">
        <v>157</v>
      </c>
      <c r="H457">
        <v>958.72727511832352</v>
      </c>
      <c r="L457" s="155" t="s">
        <v>157</v>
      </c>
      <c r="M457">
        <v>0.83225423135458876</v>
      </c>
      <c r="N457">
        <v>0.89925628330701901</v>
      </c>
      <c r="O457">
        <v>0.61804417193493888</v>
      </c>
      <c r="P457">
        <v>0.2304481869646407</v>
      </c>
      <c r="Q457">
        <v>1</v>
      </c>
      <c r="R457">
        <v>1</v>
      </c>
      <c r="S457">
        <v>0.97588565456914367</v>
      </c>
      <c r="T457">
        <v>0.57132503937992651</v>
      </c>
    </row>
    <row r="458" spans="1:20" x14ac:dyDescent="0.25">
      <c r="A458" s="154" t="s">
        <v>157</v>
      </c>
      <c r="B458">
        <v>20.34158596263913</v>
      </c>
      <c r="C458">
        <v>62.105899248438739</v>
      </c>
      <c r="D458">
        <v>19.342259659594969</v>
      </c>
      <c r="E458">
        <v>-47.683204080509547</v>
      </c>
      <c r="G458" s="154" t="s">
        <v>158</v>
      </c>
      <c r="H458">
        <v>75.438161116644849</v>
      </c>
      <c r="L458" s="155" t="s">
        <v>158</v>
      </c>
      <c r="M458">
        <v>0.7826285019709518</v>
      </c>
      <c r="N458">
        <v>0.55620861795631682</v>
      </c>
      <c r="O458">
        <v>0.42446002712500031</v>
      </c>
      <c r="P458">
        <v>0.25008696351186671</v>
      </c>
      <c r="Q458">
        <v>0.2934268688221669</v>
      </c>
      <c r="R458">
        <v>0.53720476429843433</v>
      </c>
      <c r="S458">
        <v>0.22800408220619239</v>
      </c>
      <c r="T458">
        <v>0.39186850376566762</v>
      </c>
    </row>
    <row r="459" spans="1:20" x14ac:dyDescent="0.25">
      <c r="A459" s="154" t="s">
        <v>158</v>
      </c>
      <c r="B459">
        <v>5.3750066011200186</v>
      </c>
      <c r="C459">
        <v>9.1905835131773745</v>
      </c>
      <c r="D459">
        <v>9.3827554497735282</v>
      </c>
      <c r="E459">
        <v>-20.79091777218439</v>
      </c>
      <c r="G459" s="154" t="s">
        <v>159</v>
      </c>
      <c r="H459">
        <v>40.871633636405512</v>
      </c>
      <c r="L459" s="155" t="s">
        <v>159</v>
      </c>
      <c r="M459">
        <v>0.81382283618896911</v>
      </c>
      <c r="N459">
        <v>0.45877515652369932</v>
      </c>
      <c r="O459">
        <v>0.43402795606956868</v>
      </c>
      <c r="P459">
        <v>0.22199697168912139</v>
      </c>
      <c r="Q459">
        <v>0.23059214172870079</v>
      </c>
      <c r="R459">
        <v>0.18834904787660189</v>
      </c>
      <c r="S459">
        <v>0.2448923217259123</v>
      </c>
      <c r="T459">
        <v>0.22932717465503041</v>
      </c>
    </row>
    <row r="460" spans="1:20" x14ac:dyDescent="0.25">
      <c r="A460" s="154" t="s">
        <v>159</v>
      </c>
      <c r="B460">
        <v>3.7052387706033878</v>
      </c>
      <c r="C460">
        <v>2.36633062874286</v>
      </c>
      <c r="D460">
        <v>2.7383787658382559</v>
      </c>
      <c r="E460">
        <v>-0.14193540823114559</v>
      </c>
      <c r="G460" s="154" t="s">
        <v>160</v>
      </c>
      <c r="H460">
        <v>2225.7420990577289</v>
      </c>
      <c r="L460" s="155" t="s">
        <v>160</v>
      </c>
      <c r="M460">
        <v>0.92124873046485778</v>
      </c>
      <c r="N460">
        <v>0.31659652686530398</v>
      </c>
      <c r="O460">
        <v>1</v>
      </c>
      <c r="P460">
        <v>0.55817611737281114</v>
      </c>
      <c r="Q460">
        <v>0.55343644295729111</v>
      </c>
      <c r="R460">
        <v>0.69417441663711155</v>
      </c>
      <c r="S460">
        <v>0.6654561076718466</v>
      </c>
      <c r="T460">
        <v>1</v>
      </c>
    </row>
    <row r="461" spans="1:20" x14ac:dyDescent="0.25">
      <c r="A461" s="154" t="s">
        <v>160</v>
      </c>
      <c r="B461">
        <v>22.23781916545861</v>
      </c>
      <c r="C461">
        <v>59.722099295280941</v>
      </c>
      <c r="D461">
        <v>16.629480662806561</v>
      </c>
      <c r="E461">
        <v>-24.658064991370079</v>
      </c>
      <c r="G461" s="154" t="s">
        <v>187</v>
      </c>
      <c r="H461">
        <v>3195.7776183098122</v>
      </c>
    </row>
    <row r="462" spans="1:20" x14ac:dyDescent="0.25">
      <c r="A462" s="154" t="s">
        <v>187</v>
      </c>
      <c r="B462">
        <v>38.676123639211539</v>
      </c>
      <c r="C462">
        <v>-99.8412192206208</v>
      </c>
      <c r="D462">
        <v>13.976602054721001</v>
      </c>
      <c r="E462">
        <v>27.37026443451893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3.442624199853431</v>
      </c>
      <c r="L478" s="155" t="s">
        <v>141</v>
      </c>
      <c r="M478">
        <v>0.72871855267177166</v>
      </c>
      <c r="N478">
        <v>0.52996388378980108</v>
      </c>
      <c r="O478">
        <v>0.70096994416164216</v>
      </c>
      <c r="P478">
        <v>0.58687313384171491</v>
      </c>
      <c r="Q478">
        <v>0.35229904393841671</v>
      </c>
      <c r="R478">
        <v>0.73537459956805018</v>
      </c>
      <c r="S478">
        <v>0.35723493834644832</v>
      </c>
      <c r="T478">
        <v>0.50339071337000174</v>
      </c>
    </row>
    <row r="479" spans="1:20" x14ac:dyDescent="0.25">
      <c r="A479" s="154" t="s">
        <v>155</v>
      </c>
      <c r="B479">
        <v>0.44982163936316988</v>
      </c>
      <c r="C479">
        <v>1.7927927269996639E-2</v>
      </c>
      <c r="D479">
        <v>0.82359110211600761</v>
      </c>
      <c r="E479">
        <v>-0.78856915557483631</v>
      </c>
      <c r="G479" s="154" t="s">
        <v>156</v>
      </c>
      <c r="H479">
        <v>275.24525682203807</v>
      </c>
      <c r="L479" s="155" t="s">
        <v>142</v>
      </c>
      <c r="M479">
        <v>0.74872548213379708</v>
      </c>
      <c r="N479">
        <v>0.56266146959868912</v>
      </c>
      <c r="O479">
        <v>0.47252615668379239</v>
      </c>
      <c r="P479">
        <v>0.47283028919635373</v>
      </c>
      <c r="Q479">
        <v>0.39604214336740329</v>
      </c>
      <c r="R479">
        <v>0.64019946133247574</v>
      </c>
      <c r="S479">
        <v>0.34565267102894642</v>
      </c>
      <c r="T479">
        <v>0.35842770225473258</v>
      </c>
    </row>
    <row r="480" spans="1:20" x14ac:dyDescent="0.25">
      <c r="A480" s="154" t="s">
        <v>156</v>
      </c>
      <c r="B480">
        <v>8.2878689827693233</v>
      </c>
      <c r="C480">
        <v>-23.53178322884003</v>
      </c>
      <c r="D480">
        <v>14.369960287888601</v>
      </c>
      <c r="E480">
        <v>46.012137824126121</v>
      </c>
      <c r="G480" s="154" t="s">
        <v>157</v>
      </c>
      <c r="H480">
        <v>131.2490664306878</v>
      </c>
      <c r="L480" s="155" t="s">
        <v>143</v>
      </c>
      <c r="M480">
        <v>0.73958439115972574</v>
      </c>
      <c r="N480">
        <v>0.61996723319751701</v>
      </c>
      <c r="O480">
        <v>0.66580386310008033</v>
      </c>
      <c r="P480">
        <v>1</v>
      </c>
      <c r="Q480">
        <v>0.51916178074545749</v>
      </c>
      <c r="R480">
        <v>0.92447283584382778</v>
      </c>
      <c r="S480">
        <v>0.48755310260187851</v>
      </c>
      <c r="T480">
        <v>0.45250268771232632</v>
      </c>
    </row>
    <row r="481" spans="1:20" x14ac:dyDescent="0.25">
      <c r="A481" s="154" t="s">
        <v>157</v>
      </c>
      <c r="B481">
        <v>1.1834530077029219</v>
      </c>
      <c r="C481">
        <v>0.9203721572889767</v>
      </c>
      <c r="D481">
        <v>7.9209358633264761</v>
      </c>
      <c r="E481">
        <v>13.2215718689989</v>
      </c>
      <c r="G481" s="154" t="s">
        <v>158</v>
      </c>
      <c r="H481">
        <v>406.14781615227639</v>
      </c>
      <c r="L481" s="155" t="s">
        <v>144</v>
      </c>
      <c r="M481">
        <v>0.96488476544304014</v>
      </c>
      <c r="N481">
        <v>1</v>
      </c>
      <c r="O481">
        <v>1</v>
      </c>
      <c r="P481">
        <v>0.83739960213002007</v>
      </c>
      <c r="Q481">
        <v>1</v>
      </c>
      <c r="R481">
        <v>1</v>
      </c>
      <c r="S481">
        <v>1</v>
      </c>
      <c r="T481">
        <v>0.994122595722014</v>
      </c>
    </row>
    <row r="482" spans="1:20" x14ac:dyDescent="0.25">
      <c r="A482" s="154" t="s">
        <v>158</v>
      </c>
      <c r="B482">
        <v>6.4152808460373416</v>
      </c>
      <c r="C482">
        <v>24.676972712118701</v>
      </c>
      <c r="D482">
        <v>15.594052389195941</v>
      </c>
      <c r="E482">
        <v>-55.83580367149743</v>
      </c>
      <c r="G482" s="154" t="s">
        <v>159</v>
      </c>
      <c r="H482">
        <v>3.163127925488356</v>
      </c>
      <c r="L482" s="155" t="s">
        <v>145</v>
      </c>
      <c r="M482">
        <v>0.89189395086865542</v>
      </c>
      <c r="N482">
        <v>0.50629260697819911</v>
      </c>
      <c r="O482">
        <v>0.98803944499813112</v>
      </c>
      <c r="P482">
        <v>0.60904243210862685</v>
      </c>
      <c r="Q482">
        <v>0.37690310274804112</v>
      </c>
      <c r="R482">
        <v>0.60012471078875329</v>
      </c>
      <c r="S482">
        <v>0.29599234999644841</v>
      </c>
      <c r="T482">
        <v>0.43061764150416548</v>
      </c>
    </row>
    <row r="483" spans="1:20" x14ac:dyDescent="0.25">
      <c r="A483" s="154" t="s">
        <v>159</v>
      </c>
      <c r="B483">
        <v>1.732028511780578</v>
      </c>
      <c r="C483">
        <v>3.517694119155522</v>
      </c>
      <c r="D483">
        <v>3.0758059398628772</v>
      </c>
      <c r="E483">
        <v>-1.9424226575040731</v>
      </c>
      <c r="G483" s="154" t="s">
        <v>160</v>
      </c>
      <c r="H483">
        <v>3645.916300029784</v>
      </c>
      <c r="L483" s="155" t="s">
        <v>146</v>
      </c>
      <c r="M483">
        <v>0.78116775161567598</v>
      </c>
      <c r="N483">
        <v>0.47184241718326908</v>
      </c>
      <c r="O483">
        <v>0.40569359149457879</v>
      </c>
      <c r="P483">
        <v>0.61032450511450553</v>
      </c>
      <c r="Q483">
        <v>0.3392839121227969</v>
      </c>
      <c r="R483">
        <v>0.49198937803011877</v>
      </c>
      <c r="S483">
        <v>0.2538986882352694</v>
      </c>
      <c r="T483">
        <v>0.44479857370303399</v>
      </c>
    </row>
    <row r="484" spans="1:20" x14ac:dyDescent="0.25">
      <c r="A484" s="154" t="s">
        <v>160</v>
      </c>
      <c r="B484">
        <v>35.501044958740927</v>
      </c>
      <c r="C484">
        <v>-24.651657295785501</v>
      </c>
      <c r="D484">
        <v>14.139065354917779</v>
      </c>
      <c r="E484">
        <v>60.475846557505733</v>
      </c>
      <c r="L484" s="155" t="s">
        <v>147</v>
      </c>
      <c r="M484">
        <v>0.74162815602496379</v>
      </c>
      <c r="N484">
        <v>0.3778342595889676</v>
      </c>
      <c r="O484">
        <v>0.5396212236817457</v>
      </c>
      <c r="P484">
        <v>0.34888413434278231</v>
      </c>
      <c r="Q484">
        <v>0.30897536055341213</v>
      </c>
      <c r="R484">
        <v>0.43536186930597948</v>
      </c>
      <c r="S484">
        <v>0.304188001310564</v>
      </c>
      <c r="T484">
        <v>0.22626780300718019</v>
      </c>
    </row>
    <row r="485" spans="1:20" x14ac:dyDescent="0.25">
      <c r="L485" s="155" t="s">
        <v>148</v>
      </c>
      <c r="M485">
        <v>0.76266127538455275</v>
      </c>
      <c r="N485">
        <v>0.35323454260466941</v>
      </c>
      <c r="O485">
        <v>0.48811412195594922</v>
      </c>
      <c r="P485">
        <v>0.30799303464374561</v>
      </c>
      <c r="Q485">
        <v>0.30962316562550762</v>
      </c>
      <c r="R485">
        <v>0.44902837480216529</v>
      </c>
      <c r="S485">
        <v>0.244732386868726</v>
      </c>
      <c r="T485">
        <v>0.23244818859739719</v>
      </c>
    </row>
    <row r="486" spans="1:20" x14ac:dyDescent="0.25">
      <c r="L486" s="155" t="s">
        <v>149</v>
      </c>
      <c r="M486">
        <v>0.70582667094798734</v>
      </c>
      <c r="N486">
        <v>0.39053304271096539</v>
      </c>
      <c r="O486">
        <v>0.52474090343972479</v>
      </c>
      <c r="P486">
        <v>0.4130811869240224</v>
      </c>
      <c r="Q486">
        <v>0.40215344102614181</v>
      </c>
      <c r="R486">
        <v>0.47321015433667368</v>
      </c>
      <c r="S486">
        <v>0.36740939617303919</v>
      </c>
      <c r="T486">
        <v>0.28298084814980079</v>
      </c>
    </row>
    <row r="487" spans="1:20" x14ac:dyDescent="0.25">
      <c r="L487" s="155" t="s">
        <v>150</v>
      </c>
      <c r="M487">
        <v>0.76472600947102931</v>
      </c>
      <c r="N487">
        <v>0.47588658968372077</v>
      </c>
      <c r="O487">
        <v>0.80182653350407473</v>
      </c>
      <c r="P487">
        <v>0.42117349246742031</v>
      </c>
      <c r="Q487">
        <v>0.34070156836912602</v>
      </c>
      <c r="R487">
        <v>0.77794995327940941</v>
      </c>
      <c r="S487">
        <v>0.26005730817316242</v>
      </c>
      <c r="T487">
        <v>0.3299386886332184</v>
      </c>
    </row>
    <row r="488" spans="1:20" x14ac:dyDescent="0.25">
      <c r="L488" s="155" t="s">
        <v>151</v>
      </c>
      <c r="M488">
        <v>0.73722569617364364</v>
      </c>
      <c r="N488">
        <v>0.5027778851568071</v>
      </c>
      <c r="O488">
        <v>0.39705600168846628</v>
      </c>
      <c r="P488">
        <v>0.40221234222975888</v>
      </c>
      <c r="Q488">
        <v>0.78211823610813436</v>
      </c>
      <c r="R488">
        <v>0.53363676720880826</v>
      </c>
      <c r="S488">
        <v>0.31690117978751109</v>
      </c>
      <c r="T488">
        <v>0.36331250165862422</v>
      </c>
    </row>
    <row r="489" spans="1:20" x14ac:dyDescent="0.25">
      <c r="L489" s="155" t="s">
        <v>152</v>
      </c>
      <c r="M489">
        <v>0.99999999999999989</v>
      </c>
      <c r="N489">
        <v>0.7825214405498373</v>
      </c>
      <c r="O489">
        <v>0.73971456007419478</v>
      </c>
      <c r="P489">
        <v>0.69623013075854001</v>
      </c>
      <c r="Q489">
        <v>0.70456427232812235</v>
      </c>
      <c r="R489">
        <v>0.98097982083918223</v>
      </c>
      <c r="S489">
        <v>0.37705435371777601</v>
      </c>
      <c r="T489">
        <v>1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1148.1770499704951</v>
      </c>
      <c r="L501" s="155" t="s">
        <v>141</v>
      </c>
      <c r="M501">
        <v>0.85875203441366454</v>
      </c>
      <c r="N501">
        <v>0.72663312772895416</v>
      </c>
      <c r="O501">
        <v>0.64237288517948177</v>
      </c>
      <c r="P501">
        <v>0.62259028084990287</v>
      </c>
      <c r="Q501">
        <v>0.98646418152047188</v>
      </c>
      <c r="R501">
        <v>0.64179600491359001</v>
      </c>
      <c r="S501">
        <v>0.76204588931718131</v>
      </c>
      <c r="T501">
        <v>0.7359888957689239</v>
      </c>
    </row>
    <row r="502" spans="1:20" x14ac:dyDescent="0.25">
      <c r="A502" s="154" t="s">
        <v>141</v>
      </c>
      <c r="B502">
        <v>14.45466331750365</v>
      </c>
      <c r="C502">
        <v>-13.61950692596605</v>
      </c>
      <c r="D502">
        <v>17.18028803081619</v>
      </c>
      <c r="E502">
        <v>11.71355062637109</v>
      </c>
      <c r="G502" s="154" t="s">
        <v>142</v>
      </c>
      <c r="H502">
        <v>771.03635632690532</v>
      </c>
      <c r="L502" s="155" t="s">
        <v>142</v>
      </c>
      <c r="M502">
        <v>0.88512252560009819</v>
      </c>
      <c r="N502">
        <v>0.70147081386741073</v>
      </c>
      <c r="O502">
        <v>0.4596289104004489</v>
      </c>
      <c r="P502">
        <v>0.72491259731090563</v>
      </c>
      <c r="Q502">
        <v>0.76149817511283491</v>
      </c>
      <c r="R502">
        <v>0.68580371485609748</v>
      </c>
      <c r="S502">
        <v>0.76516717840673809</v>
      </c>
      <c r="T502">
        <v>1</v>
      </c>
    </row>
    <row r="503" spans="1:20" x14ac:dyDescent="0.25">
      <c r="A503" s="154" t="s">
        <v>142</v>
      </c>
      <c r="B503">
        <v>10.053191334331199</v>
      </c>
      <c r="C503">
        <v>8.7188533734573195</v>
      </c>
      <c r="D503">
        <v>11.050257335746361</v>
      </c>
      <c r="E503">
        <v>-14.073220428761321</v>
      </c>
      <c r="G503" s="154" t="s">
        <v>143</v>
      </c>
      <c r="H503">
        <v>1040.6178729242611</v>
      </c>
      <c r="L503" s="155" t="s">
        <v>143</v>
      </c>
      <c r="M503">
        <v>0.82771069005322595</v>
      </c>
      <c r="N503">
        <v>0.79717512769500731</v>
      </c>
      <c r="O503">
        <v>0.5519599799217898</v>
      </c>
      <c r="P503">
        <v>0.64742565829440091</v>
      </c>
      <c r="Q503">
        <v>0.8026863139732644</v>
      </c>
      <c r="R503">
        <v>1</v>
      </c>
      <c r="S503">
        <v>0.7878297748788432</v>
      </c>
      <c r="T503">
        <v>0.81637482670586581</v>
      </c>
    </row>
    <row r="504" spans="1:20" x14ac:dyDescent="0.25">
      <c r="A504" s="154" t="s">
        <v>143</v>
      </c>
      <c r="B504">
        <v>16.668509193471351</v>
      </c>
      <c r="C504">
        <v>-5.254875220531896</v>
      </c>
      <c r="D504">
        <v>15.19764242013035</v>
      </c>
      <c r="E504">
        <v>5.953103466321954</v>
      </c>
      <c r="G504" s="154" t="s">
        <v>144</v>
      </c>
      <c r="H504">
        <v>4361.1031193136669</v>
      </c>
      <c r="L504" s="155" t="s">
        <v>144</v>
      </c>
      <c r="M504">
        <v>0.91910024908019083</v>
      </c>
      <c r="N504">
        <v>0.80807484947470609</v>
      </c>
      <c r="O504">
        <v>0.73598922460832528</v>
      </c>
      <c r="P504">
        <v>0.75950657594117654</v>
      </c>
      <c r="Q504">
        <v>1</v>
      </c>
      <c r="R504">
        <v>0.52352820661024779</v>
      </c>
      <c r="S504">
        <v>0.8831865866629991</v>
      </c>
      <c r="T504">
        <v>0.99314633438014632</v>
      </c>
    </row>
    <row r="505" spans="1:20" x14ac:dyDescent="0.25">
      <c r="A505" s="154" t="s">
        <v>144</v>
      </c>
      <c r="B505">
        <v>24.71446430454796</v>
      </c>
      <c r="C505">
        <v>-16.897317076590529</v>
      </c>
      <c r="D505">
        <v>47.10467255253036</v>
      </c>
      <c r="E505">
        <v>23.796094794461929</v>
      </c>
      <c r="G505" s="154" t="s">
        <v>145</v>
      </c>
      <c r="H505">
        <v>1944.7578882797</v>
      </c>
      <c r="L505" s="155" t="s">
        <v>145</v>
      </c>
      <c r="M505">
        <v>0.96210887246847931</v>
      </c>
      <c r="N505">
        <v>1</v>
      </c>
      <c r="O505">
        <v>1</v>
      </c>
      <c r="P505">
        <v>0.99999999999999989</v>
      </c>
      <c r="Q505">
        <v>0.81724826425649688</v>
      </c>
      <c r="R505">
        <v>0.37324041798903462</v>
      </c>
      <c r="S505">
        <v>0.82178703972731126</v>
      </c>
      <c r="T505">
        <v>0.66484435089687588</v>
      </c>
    </row>
    <row r="506" spans="1:20" x14ac:dyDescent="0.25">
      <c r="A506" s="154" t="s">
        <v>145</v>
      </c>
      <c r="B506">
        <v>17.904658522377741</v>
      </c>
      <c r="C506">
        <v>15.04283747567154</v>
      </c>
      <c r="D506">
        <v>26.65881596283905</v>
      </c>
      <c r="E506">
        <v>-34.880394623894418</v>
      </c>
      <c r="G506" s="154" t="s">
        <v>146</v>
      </c>
      <c r="H506">
        <v>545.26142559311029</v>
      </c>
      <c r="L506" s="155" t="s">
        <v>146</v>
      </c>
      <c r="M506">
        <v>0.86161038189687367</v>
      </c>
      <c r="N506">
        <v>0.75049131798281676</v>
      </c>
      <c r="O506">
        <v>0.34983404564777998</v>
      </c>
      <c r="P506">
        <v>0.67323375822164144</v>
      </c>
      <c r="Q506">
        <v>0.78587558267211866</v>
      </c>
      <c r="R506">
        <v>0.50024487512873916</v>
      </c>
      <c r="S506">
        <v>0.84195984272593638</v>
      </c>
      <c r="T506">
        <v>0.67061894448419113</v>
      </c>
    </row>
    <row r="507" spans="1:20" x14ac:dyDescent="0.25">
      <c r="A507" s="154" t="s">
        <v>146</v>
      </c>
      <c r="B507">
        <v>8.5322652860045629</v>
      </c>
      <c r="C507">
        <v>-3.1154100398263469</v>
      </c>
      <c r="D507">
        <v>9.523079968118811</v>
      </c>
      <c r="E507">
        <v>2.360505752451632</v>
      </c>
      <c r="G507" s="154" t="s">
        <v>147</v>
      </c>
      <c r="H507">
        <v>599.48657018589631</v>
      </c>
      <c r="L507" s="155" t="s">
        <v>147</v>
      </c>
      <c r="M507">
        <v>1</v>
      </c>
      <c r="N507">
        <v>0.75737436962393789</v>
      </c>
      <c r="O507">
        <v>0.3658193762934292</v>
      </c>
      <c r="P507">
        <v>0.66720179625015485</v>
      </c>
      <c r="Q507">
        <v>0.69943805861983721</v>
      </c>
      <c r="R507">
        <v>0.54532162558545116</v>
      </c>
      <c r="S507">
        <v>1</v>
      </c>
      <c r="T507">
        <v>0.95399025347186528</v>
      </c>
    </row>
    <row r="508" spans="1:20" x14ac:dyDescent="0.25">
      <c r="A508" s="154" t="s">
        <v>147</v>
      </c>
      <c r="B508">
        <v>9.9880791729779101</v>
      </c>
      <c r="C508">
        <v>-2.617110984256636</v>
      </c>
      <c r="D508">
        <v>8.6330027813305055</v>
      </c>
      <c r="E508">
        <v>2.4386503378384061</v>
      </c>
      <c r="G508" s="154" t="s">
        <v>148</v>
      </c>
      <c r="H508">
        <v>321.39581004754831</v>
      </c>
      <c r="L508" s="155" t="s">
        <v>148</v>
      </c>
      <c r="M508">
        <v>0.8793148578129717</v>
      </c>
      <c r="N508">
        <v>0.76361969176726219</v>
      </c>
      <c r="O508">
        <v>0.33508498795902358</v>
      </c>
      <c r="P508">
        <v>0.69195567673691949</v>
      </c>
      <c r="Q508">
        <v>0.63204793413609484</v>
      </c>
      <c r="R508">
        <v>0.50372333281640314</v>
      </c>
      <c r="S508">
        <v>0.82577983436289104</v>
      </c>
      <c r="T508">
        <v>0.66882441118095182</v>
      </c>
    </row>
    <row r="509" spans="1:20" x14ac:dyDescent="0.25">
      <c r="A509" s="154" t="s">
        <v>148</v>
      </c>
      <c r="B509">
        <v>7.3041020540206016</v>
      </c>
      <c r="C509">
        <v>-1.492936756368914</v>
      </c>
      <c r="D509">
        <v>6.329896544405841</v>
      </c>
      <c r="E509">
        <v>-2.6119675237487572</v>
      </c>
      <c r="G509" s="154" t="s">
        <v>149</v>
      </c>
      <c r="H509">
        <v>697.56098327237248</v>
      </c>
      <c r="L509" s="155" t="s">
        <v>149</v>
      </c>
      <c r="M509">
        <v>0.83812020470327775</v>
      </c>
      <c r="N509">
        <v>0.73817378638987308</v>
      </c>
      <c r="O509">
        <v>0.33057950274820808</v>
      </c>
      <c r="P509">
        <v>0.52915031702330972</v>
      </c>
      <c r="Q509">
        <v>0.72014805176191254</v>
      </c>
      <c r="R509">
        <v>0.4180902326405142</v>
      </c>
      <c r="S509">
        <v>0.87834385473836329</v>
      </c>
      <c r="T509">
        <v>0.65748925778405898</v>
      </c>
    </row>
    <row r="510" spans="1:20" x14ac:dyDescent="0.25">
      <c r="A510" s="154" t="s">
        <v>149</v>
      </c>
      <c r="B510">
        <v>7.3741459087412426</v>
      </c>
      <c r="C510">
        <v>-0.31672977235934852</v>
      </c>
      <c r="D510">
        <v>10.935745251920761</v>
      </c>
      <c r="E510">
        <v>10.02579349534366</v>
      </c>
      <c r="G510" s="154" t="s">
        <v>150</v>
      </c>
      <c r="H510">
        <v>946.00035728562318</v>
      </c>
      <c r="L510" s="155" t="s">
        <v>150</v>
      </c>
      <c r="M510">
        <v>0.93230164803630788</v>
      </c>
      <c r="N510">
        <v>0.73419999658684509</v>
      </c>
      <c r="O510">
        <v>0.38277022803864252</v>
      </c>
      <c r="P510">
        <v>0.66939573239620043</v>
      </c>
      <c r="Q510">
        <v>0.62087289566569104</v>
      </c>
      <c r="R510">
        <v>0.47868699747868187</v>
      </c>
      <c r="S510">
        <v>0.88793624905181834</v>
      </c>
      <c r="T510">
        <v>0.6969851022839848</v>
      </c>
    </row>
    <row r="511" spans="1:20" x14ac:dyDescent="0.25">
      <c r="A511" s="154" t="s">
        <v>150</v>
      </c>
      <c r="B511">
        <v>10.48924705266163</v>
      </c>
      <c r="C511">
        <v>-4.6679798221964814</v>
      </c>
      <c r="D511">
        <v>11.40469507050156</v>
      </c>
      <c r="E511">
        <v>1.7086681435059289E-3</v>
      </c>
      <c r="G511" s="154" t="s">
        <v>151</v>
      </c>
      <c r="H511">
        <v>990.79366158125583</v>
      </c>
      <c r="L511" s="155" t="s">
        <v>151</v>
      </c>
      <c r="M511">
        <v>0.94826881845491706</v>
      </c>
      <c r="N511">
        <v>0.79491786111143548</v>
      </c>
      <c r="O511">
        <v>0.33375837704973682</v>
      </c>
      <c r="P511">
        <v>0.79287266555000346</v>
      </c>
      <c r="Q511">
        <v>0.57961349903962356</v>
      </c>
      <c r="R511">
        <v>0.44119816582736332</v>
      </c>
      <c r="S511">
        <v>0.86440619609909219</v>
      </c>
      <c r="T511">
        <v>0.75809181684676852</v>
      </c>
    </row>
    <row r="512" spans="1:20" x14ac:dyDescent="0.25">
      <c r="A512" s="154" t="s">
        <v>151</v>
      </c>
      <c r="B512">
        <v>9.520035020040055</v>
      </c>
      <c r="C512">
        <v>3.335681534101103</v>
      </c>
      <c r="D512">
        <v>12.30554337374581</v>
      </c>
      <c r="E512">
        <v>3.6999539426139569</v>
      </c>
      <c r="G512" s="154" t="s">
        <v>152</v>
      </c>
      <c r="H512">
        <v>1510.6122207943829</v>
      </c>
      <c r="L512" s="155" t="s">
        <v>152</v>
      </c>
      <c r="M512">
        <v>0.8578911068516637</v>
      </c>
      <c r="N512">
        <v>0.70919404741160164</v>
      </c>
      <c r="O512">
        <v>0.38116595733555292</v>
      </c>
      <c r="P512">
        <v>0.69556483044807105</v>
      </c>
      <c r="Q512">
        <v>0.49754925721811899</v>
      </c>
      <c r="R512">
        <v>0.53810192201114604</v>
      </c>
      <c r="S512">
        <v>0.87407446465114358</v>
      </c>
      <c r="T512">
        <v>0.79515995428546504</v>
      </c>
    </row>
    <row r="513" spans="1:20" x14ac:dyDescent="0.25">
      <c r="A513" s="154" t="s">
        <v>152</v>
      </c>
      <c r="B513">
        <v>10.99037113286491</v>
      </c>
      <c r="C513">
        <v>2.7832485542768879</v>
      </c>
      <c r="D513">
        <v>19.47231388350836</v>
      </c>
      <c r="E513">
        <v>-0.1057182940984414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265.05600406723738</v>
      </c>
      <c r="L524" s="155" t="s">
        <v>141</v>
      </c>
      <c r="M524">
        <v>0.93838981065785465</v>
      </c>
      <c r="N524">
        <v>1</v>
      </c>
      <c r="O524">
        <v>0.98875537828818205</v>
      </c>
      <c r="P524">
        <v>1</v>
      </c>
      <c r="Q524">
        <v>0.85598850513226332</v>
      </c>
      <c r="R524">
        <v>1</v>
      </c>
      <c r="S524">
        <v>0.89826065723686321</v>
      </c>
      <c r="T524">
        <v>0.83352448916295185</v>
      </c>
    </row>
    <row r="525" spans="1:20" x14ac:dyDescent="0.25">
      <c r="A525" s="154" t="s">
        <v>141</v>
      </c>
      <c r="B525">
        <v>6.1444042538914596</v>
      </c>
      <c r="C525">
        <v>8.4189367937529376</v>
      </c>
      <c r="D525">
        <v>5.799245382368416</v>
      </c>
      <c r="E525">
        <v>-4.2874115414500356</v>
      </c>
      <c r="G525" s="154" t="s">
        <v>142</v>
      </c>
      <c r="H525">
        <v>117.80307300716581</v>
      </c>
      <c r="L525" s="155" t="s">
        <v>142</v>
      </c>
      <c r="M525">
        <v>0.9450683714351803</v>
      </c>
      <c r="N525">
        <v>0.96234345368407004</v>
      </c>
      <c r="O525">
        <v>0.95305991781585775</v>
      </c>
      <c r="P525">
        <v>0.8034192754570324</v>
      </c>
      <c r="Q525">
        <v>0.84107718600805881</v>
      </c>
      <c r="R525">
        <v>0.82848045193932363</v>
      </c>
      <c r="S525">
        <v>0.85861070024042285</v>
      </c>
      <c r="T525">
        <v>0.67310890915820387</v>
      </c>
    </row>
    <row r="526" spans="1:20" x14ac:dyDescent="0.25">
      <c r="A526" s="154" t="s">
        <v>142</v>
      </c>
      <c r="B526">
        <v>3.8319298854558741</v>
      </c>
      <c r="C526">
        <v>1.7196999250947951</v>
      </c>
      <c r="D526">
        <v>6.8555953638280984</v>
      </c>
      <c r="E526">
        <v>-5.062027828605328</v>
      </c>
      <c r="G526" s="154" t="s">
        <v>143</v>
      </c>
      <c r="H526">
        <v>24.801592399569259</v>
      </c>
      <c r="L526" s="155" t="s">
        <v>143</v>
      </c>
      <c r="M526">
        <v>0.92730980411447617</v>
      </c>
      <c r="N526">
        <v>0.87245363865845127</v>
      </c>
      <c r="O526">
        <v>0.95912968097853901</v>
      </c>
      <c r="P526">
        <v>0.84836464077025076</v>
      </c>
      <c r="Q526">
        <v>1</v>
      </c>
      <c r="R526">
        <v>0.8125962461795172</v>
      </c>
      <c r="S526">
        <v>0.86908812372413335</v>
      </c>
      <c r="T526">
        <v>0.80121140822017634</v>
      </c>
    </row>
    <row r="527" spans="1:20" x14ac:dyDescent="0.25">
      <c r="A527" s="154" t="s">
        <v>143</v>
      </c>
      <c r="B527">
        <v>2.4262780351004318</v>
      </c>
      <c r="C527">
        <v>-2.9980931196463581</v>
      </c>
      <c r="D527">
        <v>4.4452400567437707</v>
      </c>
      <c r="E527">
        <v>5.4988643054547284</v>
      </c>
      <c r="G527" s="154" t="s">
        <v>144</v>
      </c>
      <c r="H527">
        <v>43.197931555426671</v>
      </c>
      <c r="L527" s="155" t="s">
        <v>144</v>
      </c>
      <c r="M527">
        <v>0.94092141642415772</v>
      </c>
      <c r="N527">
        <v>0.90393040870483721</v>
      </c>
      <c r="O527">
        <v>0.88868953793690086</v>
      </c>
      <c r="P527">
        <v>0.79380759248508093</v>
      </c>
      <c r="Q527">
        <v>0.97359469781502783</v>
      </c>
      <c r="R527">
        <v>0.78474752821837201</v>
      </c>
      <c r="S527">
        <v>0.95101100227479962</v>
      </c>
      <c r="T527">
        <v>0.99999999999999989</v>
      </c>
    </row>
    <row r="528" spans="1:20" x14ac:dyDescent="0.25">
      <c r="A528" s="154" t="s">
        <v>144</v>
      </c>
      <c r="B528">
        <v>2.2088979846638721</v>
      </c>
      <c r="C528">
        <v>-7.210038442137448E-2</v>
      </c>
      <c r="D528">
        <v>3.6104844402046758</v>
      </c>
      <c r="E528">
        <v>-1.157621500828558</v>
      </c>
      <c r="G528" s="154" t="s">
        <v>145</v>
      </c>
      <c r="H528">
        <v>44.725699413199983</v>
      </c>
      <c r="L528" s="155" t="s">
        <v>145</v>
      </c>
      <c r="M528">
        <v>0.89334007488370382</v>
      </c>
      <c r="N528">
        <v>0.86045364594928841</v>
      </c>
      <c r="O528">
        <v>0.88576935823474934</v>
      </c>
      <c r="P528">
        <v>0.79873171943248333</v>
      </c>
      <c r="Q528">
        <v>0.95844855566069487</v>
      </c>
      <c r="R528">
        <v>0.73171226884993801</v>
      </c>
      <c r="S528">
        <v>0.83861961411302832</v>
      </c>
      <c r="T528">
        <v>0.92248301742524108</v>
      </c>
    </row>
    <row r="529" spans="1:20" x14ac:dyDescent="0.25">
      <c r="A529" s="154" t="s">
        <v>145</v>
      </c>
      <c r="B529">
        <v>2.401450984238648</v>
      </c>
      <c r="C529">
        <v>1.0178791970835459</v>
      </c>
      <c r="D529">
        <v>3.115156791660679</v>
      </c>
      <c r="E529">
        <v>-1.121312828124561</v>
      </c>
      <c r="G529" s="154" t="s">
        <v>146</v>
      </c>
      <c r="H529">
        <v>32.824655593106037</v>
      </c>
      <c r="L529" s="155" t="s">
        <v>146</v>
      </c>
      <c r="M529">
        <v>0.91615748833451904</v>
      </c>
      <c r="N529">
        <v>0.89693001222193902</v>
      </c>
      <c r="O529">
        <v>0.90024437037352756</v>
      </c>
      <c r="P529">
        <v>0.73279477946987992</v>
      </c>
      <c r="Q529">
        <v>0.87230238920451142</v>
      </c>
      <c r="R529">
        <v>0.88443444245001268</v>
      </c>
      <c r="S529">
        <v>0.80970671336471878</v>
      </c>
      <c r="T529">
        <v>0.82166736627349579</v>
      </c>
    </row>
    <row r="530" spans="1:20" x14ac:dyDescent="0.25">
      <c r="A530" s="154" t="s">
        <v>146</v>
      </c>
      <c r="B530">
        <v>1.7745014158599559</v>
      </c>
      <c r="C530">
        <v>0.66506757354962576</v>
      </c>
      <c r="D530">
        <v>3.034765340017449</v>
      </c>
      <c r="E530">
        <v>-2.3129261734580022</v>
      </c>
      <c r="G530" s="154" t="s">
        <v>147</v>
      </c>
      <c r="H530">
        <v>38.417924069453122</v>
      </c>
      <c r="L530" s="155" t="s">
        <v>147</v>
      </c>
      <c r="M530">
        <v>0.94309290880781105</v>
      </c>
      <c r="N530">
        <v>0.86633715403663192</v>
      </c>
      <c r="O530">
        <v>0.94231879496790072</v>
      </c>
      <c r="P530">
        <v>0.91599340884648328</v>
      </c>
      <c r="Q530">
        <v>0.97015234291596752</v>
      </c>
      <c r="R530">
        <v>0.84157907562934442</v>
      </c>
      <c r="S530">
        <v>1</v>
      </c>
      <c r="T530">
        <v>0.79618017623863735</v>
      </c>
    </row>
    <row r="531" spans="1:20" x14ac:dyDescent="0.25">
      <c r="A531" s="154" t="s">
        <v>147</v>
      </c>
      <c r="B531">
        <v>3.2693241515745788</v>
      </c>
      <c r="C531">
        <v>-2.66530488817458</v>
      </c>
      <c r="D531">
        <v>5.7264155991807382</v>
      </c>
      <c r="E531">
        <v>5.5204135990917171</v>
      </c>
      <c r="G531" s="154" t="s">
        <v>148</v>
      </c>
      <c r="H531">
        <v>83.17831750500946</v>
      </c>
      <c r="L531" s="155" t="s">
        <v>148</v>
      </c>
      <c r="M531">
        <v>1</v>
      </c>
      <c r="N531">
        <v>0.86705485731657306</v>
      </c>
      <c r="O531">
        <v>0.98625362232885683</v>
      </c>
      <c r="P531">
        <v>0.87364250354884632</v>
      </c>
      <c r="Q531">
        <v>0.92262933420458981</v>
      </c>
      <c r="R531">
        <v>0.69805756545250142</v>
      </c>
      <c r="S531">
        <v>0.89352633927843694</v>
      </c>
      <c r="T531">
        <v>0.78964623513108168</v>
      </c>
    </row>
    <row r="532" spans="1:20" x14ac:dyDescent="0.25">
      <c r="A532" s="154" t="s">
        <v>148</v>
      </c>
      <c r="B532">
        <v>2.6748600684283108</v>
      </c>
      <c r="C532">
        <v>1.824991965689611</v>
      </c>
      <c r="D532">
        <v>5.0541047465568942</v>
      </c>
      <c r="E532">
        <v>-4.2198561088693616</v>
      </c>
      <c r="G532" s="154" t="s">
        <v>149</v>
      </c>
      <c r="H532">
        <v>19.44419853960342</v>
      </c>
      <c r="L532" s="155" t="s">
        <v>149</v>
      </c>
      <c r="M532">
        <v>0.90017402055458717</v>
      </c>
      <c r="N532">
        <v>0.80445214639507989</v>
      </c>
      <c r="O532">
        <v>0.97612981900490681</v>
      </c>
      <c r="P532">
        <v>0.7867027196482993</v>
      </c>
      <c r="Q532">
        <v>0.92838489498857979</v>
      </c>
      <c r="R532">
        <v>0.76360189959713332</v>
      </c>
      <c r="S532">
        <v>0.81570038843645243</v>
      </c>
      <c r="T532">
        <v>0.87773992019879921</v>
      </c>
    </row>
    <row r="533" spans="1:20" x14ac:dyDescent="0.25">
      <c r="A533" s="154" t="s">
        <v>149</v>
      </c>
      <c r="B533">
        <v>1.2153773312775979</v>
      </c>
      <c r="C533">
        <v>-0.79202739294910729</v>
      </c>
      <c r="D533">
        <v>1.818604796791861</v>
      </c>
      <c r="E533">
        <v>1.169344554596677</v>
      </c>
      <c r="G533" s="154" t="s">
        <v>150</v>
      </c>
      <c r="H533">
        <v>33.131651541513172</v>
      </c>
      <c r="L533" s="155" t="s">
        <v>150</v>
      </c>
      <c r="M533">
        <v>0.9837467459027941</v>
      </c>
      <c r="N533">
        <v>0.91717012381707352</v>
      </c>
      <c r="O533">
        <v>1</v>
      </c>
      <c r="P533">
        <v>0.83747145706177983</v>
      </c>
      <c r="Q533">
        <v>0.93485342750414746</v>
      </c>
      <c r="R533">
        <v>0.70384573681792817</v>
      </c>
      <c r="S533">
        <v>0.91701593452385521</v>
      </c>
      <c r="T533">
        <v>0.74632582134105441</v>
      </c>
    </row>
    <row r="534" spans="1:20" x14ac:dyDescent="0.25">
      <c r="A534" s="154" t="s">
        <v>150</v>
      </c>
      <c r="B534">
        <v>2.6256872693002928</v>
      </c>
      <c r="C534">
        <v>1.556863141849901</v>
      </c>
      <c r="D534">
        <v>4.6580176403443074</v>
      </c>
      <c r="E534">
        <v>-3.0002207832025798</v>
      </c>
      <c r="G534" s="154" t="s">
        <v>151</v>
      </c>
      <c r="H534">
        <v>12.99663929976222</v>
      </c>
      <c r="L534" s="155" t="s">
        <v>151</v>
      </c>
      <c r="M534">
        <v>0.96538606689275297</v>
      </c>
      <c r="N534">
        <v>0.89395649854986403</v>
      </c>
      <c r="O534">
        <v>0.96559560626604379</v>
      </c>
      <c r="P534">
        <v>0.80506395101592587</v>
      </c>
      <c r="Q534">
        <v>0.96522300741154532</v>
      </c>
      <c r="R534">
        <v>0.82791867964131982</v>
      </c>
      <c r="S534">
        <v>0.95074880081758972</v>
      </c>
      <c r="T534">
        <v>0.84996763720884616</v>
      </c>
    </row>
    <row r="535" spans="1:20" x14ac:dyDescent="0.25">
      <c r="A535" s="154" t="s">
        <v>151</v>
      </c>
      <c r="B535">
        <v>1.2072372846341639</v>
      </c>
      <c r="C535">
        <v>0.70916184948740824</v>
      </c>
      <c r="D535">
        <v>2.1017685780382309</v>
      </c>
      <c r="E535">
        <v>-1.1380147453077181</v>
      </c>
      <c r="G535" s="154" t="s">
        <v>152</v>
      </c>
      <c r="H535">
        <v>28.69505580122674</v>
      </c>
      <c r="L535" s="155" t="s">
        <v>152</v>
      </c>
      <c r="M535">
        <v>0.96175311618108528</v>
      </c>
      <c r="N535">
        <v>0.88347966473165451</v>
      </c>
      <c r="O535">
        <v>0.90979782490545058</v>
      </c>
      <c r="P535">
        <v>0.87706839843430395</v>
      </c>
      <c r="Q535">
        <v>0.94830061030587198</v>
      </c>
      <c r="R535">
        <v>0.79017171628271377</v>
      </c>
      <c r="S535">
        <v>0.93431004913542415</v>
      </c>
      <c r="T535">
        <v>0.80574318423459523</v>
      </c>
    </row>
    <row r="536" spans="1:20" x14ac:dyDescent="0.25">
      <c r="A536" s="154" t="s">
        <v>152</v>
      </c>
      <c r="B536">
        <v>2.4832500420578292</v>
      </c>
      <c r="C536">
        <v>-1.718193251843332</v>
      </c>
      <c r="D536">
        <v>3.457523567958277</v>
      </c>
      <c r="E536">
        <v>1.4898957178104151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1136.619019055712</v>
      </c>
      <c r="L547" s="155" t="s">
        <v>155</v>
      </c>
      <c r="M547">
        <v>0.88722700043160263</v>
      </c>
      <c r="N547">
        <v>0.29454904942711729</v>
      </c>
      <c r="O547">
        <v>0.28966015462421801</v>
      </c>
      <c r="P547">
        <v>0.41886818000053178</v>
      </c>
      <c r="Q547">
        <v>0.27678081294130852</v>
      </c>
      <c r="R547">
        <v>0.24499812817938979</v>
      </c>
      <c r="S547">
        <v>0.41596414934085207</v>
      </c>
      <c r="T547">
        <v>0.20888512422808941</v>
      </c>
    </row>
    <row r="548" spans="1:20" x14ac:dyDescent="0.25">
      <c r="A548" s="154" t="s">
        <v>141</v>
      </c>
      <c r="B548">
        <v>14.50598039581233</v>
      </c>
      <c r="C548">
        <v>-0.24116362916563699</v>
      </c>
      <c r="D548">
        <v>12.99699429632348</v>
      </c>
      <c r="E548">
        <v>1.6745868918283591</v>
      </c>
      <c r="G548" s="154" t="s">
        <v>142</v>
      </c>
      <c r="H548">
        <v>767.31516935955347</v>
      </c>
      <c r="L548" s="155" t="s">
        <v>156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154" t="s">
        <v>142</v>
      </c>
      <c r="B549">
        <v>6.3972461144477082</v>
      </c>
      <c r="C549">
        <v>0.51420472402229755</v>
      </c>
      <c r="D549">
        <v>9.6564855824285587</v>
      </c>
      <c r="E549">
        <v>9.4443929421200252</v>
      </c>
      <c r="G549" s="154" t="s">
        <v>143</v>
      </c>
      <c r="H549">
        <v>978.55454498547442</v>
      </c>
      <c r="L549" s="155" t="s">
        <v>157</v>
      </c>
      <c r="M549">
        <v>0.88309884231838365</v>
      </c>
      <c r="N549">
        <v>0.58407114408750882</v>
      </c>
      <c r="O549">
        <v>0.38037700347300912</v>
      </c>
      <c r="P549">
        <v>0.69552993189419821</v>
      </c>
      <c r="Q549">
        <v>0.81723475902666309</v>
      </c>
      <c r="R549">
        <v>0.68613643111688039</v>
      </c>
      <c r="S549">
        <v>0.5617439032308541</v>
      </c>
      <c r="T549">
        <v>0.89360037629176692</v>
      </c>
    </row>
    <row r="550" spans="1:20" x14ac:dyDescent="0.25">
      <c r="A550" s="154" t="s">
        <v>143</v>
      </c>
      <c r="B550">
        <v>9.2658459127590422</v>
      </c>
      <c r="C550">
        <v>6.273472264637733</v>
      </c>
      <c r="D550">
        <v>13.329933664556931</v>
      </c>
      <c r="E550">
        <v>-8.5080113997456852</v>
      </c>
      <c r="G550" s="154" t="s">
        <v>144</v>
      </c>
      <c r="H550">
        <v>818.51745603778431</v>
      </c>
      <c r="L550" s="155" t="s">
        <v>158</v>
      </c>
      <c r="M550">
        <v>0.79063856573012625</v>
      </c>
      <c r="N550">
        <v>0.25732344259813111</v>
      </c>
      <c r="O550">
        <v>0.30969381049749273</v>
      </c>
      <c r="P550">
        <v>0.40187264552927021</v>
      </c>
      <c r="Q550">
        <v>0.19542632008766059</v>
      </c>
      <c r="R550">
        <v>0.23604678040115221</v>
      </c>
      <c r="S550">
        <v>0.20301476583296391</v>
      </c>
      <c r="T550">
        <v>0.18558187717080951</v>
      </c>
    </row>
    <row r="551" spans="1:20" x14ac:dyDescent="0.25">
      <c r="A551" s="154" t="s">
        <v>144</v>
      </c>
      <c r="B551">
        <v>7.7505859205851069</v>
      </c>
      <c r="C551">
        <v>-0.26205059329819558</v>
      </c>
      <c r="D551">
        <v>10.21398027076801</v>
      </c>
      <c r="E551">
        <v>2.0430787599970688</v>
      </c>
      <c r="G551" s="154" t="s">
        <v>145</v>
      </c>
      <c r="H551">
        <v>1160.4202549801389</v>
      </c>
      <c r="L551" s="155" t="s">
        <v>159</v>
      </c>
      <c r="M551">
        <v>0.85957779600464768</v>
      </c>
      <c r="N551">
        <v>0.26400528906289472</v>
      </c>
      <c r="O551">
        <v>0.30452675433440057</v>
      </c>
      <c r="P551">
        <v>0.37447987634658542</v>
      </c>
      <c r="Q551">
        <v>0.20756373339608239</v>
      </c>
      <c r="R551">
        <v>0.26421565454252638</v>
      </c>
      <c r="S551">
        <v>0.24687376625270341</v>
      </c>
      <c r="T551">
        <v>0.2002442296696649</v>
      </c>
    </row>
    <row r="552" spans="1:20" x14ac:dyDescent="0.25">
      <c r="A552" s="154" t="s">
        <v>145</v>
      </c>
      <c r="B552">
        <v>11.03468060203698</v>
      </c>
      <c r="C552">
        <v>-6.3599381040624854</v>
      </c>
      <c r="D552">
        <v>13.455341666824591</v>
      </c>
      <c r="E552">
        <v>3.656687820032603</v>
      </c>
      <c r="G552" s="154" t="s">
        <v>146</v>
      </c>
      <c r="H552">
        <v>1020.6005744385481</v>
      </c>
      <c r="L552" s="155" t="s">
        <v>160</v>
      </c>
      <c r="M552">
        <v>0.82168928347364278</v>
      </c>
      <c r="N552">
        <v>0.2958500109060162</v>
      </c>
      <c r="O552">
        <v>0.31348134061774952</v>
      </c>
      <c r="P552">
        <v>0.38695755012350391</v>
      </c>
      <c r="Q552">
        <v>0.21716287714821689</v>
      </c>
      <c r="R552">
        <v>0.27281740743004002</v>
      </c>
      <c r="S552">
        <v>0.34384440020292639</v>
      </c>
      <c r="T552">
        <v>0.2132186368671212</v>
      </c>
    </row>
    <row r="553" spans="1:20" x14ac:dyDescent="0.25">
      <c r="A553" s="154" t="s">
        <v>146</v>
      </c>
      <c r="B553">
        <v>11.20369882102154</v>
      </c>
      <c r="C553">
        <v>1.829260195910791</v>
      </c>
      <c r="D553">
        <v>16.63172763113505</v>
      </c>
      <c r="E553">
        <v>-8.6351022186591546</v>
      </c>
      <c r="G553" s="154" t="s">
        <v>147</v>
      </c>
      <c r="H553">
        <v>730.87439809812474</v>
      </c>
      <c r="L553" s="155" t="s">
        <v>187</v>
      </c>
      <c r="M553">
        <v>0.95825328730978365</v>
      </c>
      <c r="N553">
        <v>0.27025646393944858</v>
      </c>
      <c r="O553">
        <v>0.3219013672709552</v>
      </c>
      <c r="P553">
        <v>0.42668772821958778</v>
      </c>
      <c r="Q553">
        <v>0.19552367104972521</v>
      </c>
      <c r="R553">
        <v>0.25824196550403639</v>
      </c>
      <c r="S553">
        <v>0.28628199582483888</v>
      </c>
      <c r="T553">
        <v>0.15851115454786541</v>
      </c>
    </row>
    <row r="554" spans="1:20" x14ac:dyDescent="0.25">
      <c r="A554" s="154" t="s">
        <v>147</v>
      </c>
      <c r="B554">
        <v>8.586098389795076</v>
      </c>
      <c r="C554">
        <v>-0.93579395987606406</v>
      </c>
      <c r="D554">
        <v>10.709534632201629</v>
      </c>
      <c r="E554">
        <v>7.0098879977844311</v>
      </c>
      <c r="G554" s="154" t="s">
        <v>148</v>
      </c>
      <c r="H554">
        <v>303.06522299943742</v>
      </c>
    </row>
    <row r="555" spans="1:20" x14ac:dyDescent="0.25">
      <c r="A555" s="154" t="s">
        <v>148</v>
      </c>
      <c r="B555">
        <v>4.3566437099501556</v>
      </c>
      <c r="C555">
        <v>1.9834954855182441</v>
      </c>
      <c r="D555">
        <v>8.2355100889777972</v>
      </c>
      <c r="E555">
        <v>-5.276809639248488</v>
      </c>
      <c r="G555" s="154" t="s">
        <v>149</v>
      </c>
      <c r="H555">
        <v>319.18349888540479</v>
      </c>
    </row>
    <row r="556" spans="1:20" x14ac:dyDescent="0.25">
      <c r="A556" s="154" t="s">
        <v>149</v>
      </c>
      <c r="B556">
        <v>4.9744890776326693</v>
      </c>
      <c r="C556">
        <v>-3.6831128713920052</v>
      </c>
      <c r="D556">
        <v>7.1077450075378739</v>
      </c>
      <c r="E556">
        <v>6.7427949335011927</v>
      </c>
      <c r="G556" s="154" t="s">
        <v>150</v>
      </c>
      <c r="H556">
        <v>870.41650487560139</v>
      </c>
    </row>
    <row r="557" spans="1:20" x14ac:dyDescent="0.25">
      <c r="A557" s="154" t="s">
        <v>150</v>
      </c>
      <c r="B557">
        <v>7.9068999104081374</v>
      </c>
      <c r="C557">
        <v>4.8417965709335782</v>
      </c>
      <c r="D557">
        <v>12.01194703405281</v>
      </c>
      <c r="E557">
        <v>-2.6851720941153521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104.4096690796697</v>
      </c>
      <c r="L570" s="155" t="s">
        <v>141</v>
      </c>
      <c r="M570">
        <v>0.99727035537503994</v>
      </c>
      <c r="N570">
        <v>0.935047193296213</v>
      </c>
      <c r="O570">
        <v>1</v>
      </c>
      <c r="P570">
        <v>0.89431411675482375</v>
      </c>
      <c r="Q570">
        <v>0.91901416983036521</v>
      </c>
      <c r="R570">
        <v>1</v>
      </c>
      <c r="S570">
        <v>0.98659466684212804</v>
      </c>
      <c r="T570">
        <v>1</v>
      </c>
    </row>
    <row r="571" spans="1:20" x14ac:dyDescent="0.25">
      <c r="A571" s="154" t="s">
        <v>141</v>
      </c>
      <c r="B571">
        <v>2.6946618406178762</v>
      </c>
      <c r="C571">
        <v>-0.36171877916728218</v>
      </c>
      <c r="D571">
        <v>3.7494702303635501</v>
      </c>
      <c r="E571">
        <v>-4.148888941774632</v>
      </c>
      <c r="G571" s="154" t="s">
        <v>142</v>
      </c>
      <c r="H571">
        <v>101.7239271688406</v>
      </c>
      <c r="L571" s="155" t="s">
        <v>142</v>
      </c>
      <c r="M571">
        <v>0.9370247925218782</v>
      </c>
      <c r="N571">
        <v>0.94449399564339309</v>
      </c>
      <c r="O571">
        <v>0.84732478176588044</v>
      </c>
      <c r="P571">
        <v>0.85282744561820489</v>
      </c>
      <c r="Q571">
        <v>0.71960491111970593</v>
      </c>
      <c r="R571">
        <v>0.71021185146989685</v>
      </c>
      <c r="S571">
        <v>1</v>
      </c>
      <c r="T571">
        <v>0.58395910083425706</v>
      </c>
    </row>
    <row r="572" spans="1:20" x14ac:dyDescent="0.25">
      <c r="A572" s="154" t="s">
        <v>142</v>
      </c>
      <c r="B572">
        <v>2.9808051001920828</v>
      </c>
      <c r="C572">
        <v>1.540820330235944</v>
      </c>
      <c r="D572">
        <v>4.0511662801994746</v>
      </c>
      <c r="E572">
        <v>-0.94146903608175159</v>
      </c>
      <c r="G572" s="154" t="s">
        <v>143</v>
      </c>
      <c r="H572">
        <v>116.1164668191368</v>
      </c>
      <c r="L572" s="155" t="s">
        <v>143</v>
      </c>
      <c r="M572">
        <v>1</v>
      </c>
      <c r="N572">
        <v>0.94104975725932838</v>
      </c>
      <c r="O572">
        <v>0.83479950340432807</v>
      </c>
      <c r="P572">
        <v>0.99757680544038763</v>
      </c>
      <c r="Q572">
        <v>0.73250037559140124</v>
      </c>
      <c r="R572">
        <v>0.60452628946051123</v>
      </c>
      <c r="S572">
        <v>0.95726416066354547</v>
      </c>
      <c r="T572">
        <v>0.65309591632194131</v>
      </c>
    </row>
    <row r="573" spans="1:20" x14ac:dyDescent="0.25">
      <c r="A573" s="154" t="s">
        <v>143</v>
      </c>
      <c r="B573">
        <v>2.7713433942619292</v>
      </c>
      <c r="C573">
        <v>-3.3390771398101542</v>
      </c>
      <c r="D573">
        <v>4.3937726460629278</v>
      </c>
      <c r="E573">
        <v>6.6902296776170322</v>
      </c>
      <c r="G573" s="154" t="s">
        <v>144</v>
      </c>
      <c r="H573">
        <v>140.7987312300553</v>
      </c>
      <c r="L573" s="155" t="s">
        <v>144</v>
      </c>
      <c r="M573">
        <v>0.87322761110019431</v>
      </c>
      <c r="N573">
        <v>1</v>
      </c>
      <c r="O573">
        <v>0.81476486253385794</v>
      </c>
      <c r="P573">
        <v>0.85678196207184631</v>
      </c>
      <c r="Q573">
        <v>0.60291119255514192</v>
      </c>
      <c r="R573">
        <v>0.54879213287087114</v>
      </c>
      <c r="S573">
        <v>0.89373619129250648</v>
      </c>
      <c r="T573">
        <v>0.57461514351038545</v>
      </c>
    </row>
    <row r="574" spans="1:20" x14ac:dyDescent="0.25">
      <c r="A574" s="154" t="s">
        <v>144</v>
      </c>
      <c r="B574">
        <v>2.725520847548109</v>
      </c>
      <c r="C574">
        <v>-1.850627440272915</v>
      </c>
      <c r="D574">
        <v>5.3633521358693388</v>
      </c>
      <c r="E574">
        <v>-0.76588214034652558</v>
      </c>
      <c r="G574" s="154" t="s">
        <v>145</v>
      </c>
      <c r="H574">
        <v>183.98264016112631</v>
      </c>
      <c r="L574" s="155" t="s">
        <v>145</v>
      </c>
      <c r="M574">
        <v>0.91200478722246325</v>
      </c>
      <c r="N574">
        <v>0.8338558099277037</v>
      </c>
      <c r="O574">
        <v>0.85517592198154302</v>
      </c>
      <c r="P574">
        <v>0.82927179982569299</v>
      </c>
      <c r="Q574">
        <v>0.95719683844223991</v>
      </c>
      <c r="R574">
        <v>0.7221014645352748</v>
      </c>
      <c r="S574">
        <v>0.94998623718205943</v>
      </c>
      <c r="T574">
        <v>0.66722401506441986</v>
      </c>
    </row>
    <row r="575" spans="1:20" x14ac:dyDescent="0.25">
      <c r="A575" s="154" t="s">
        <v>145</v>
      </c>
      <c r="B575">
        <v>4.6000120100999746</v>
      </c>
      <c r="C575">
        <v>1.167952796416412</v>
      </c>
      <c r="D575">
        <v>6.5574573003524126</v>
      </c>
      <c r="E575">
        <v>1.8397828879399141</v>
      </c>
      <c r="G575" s="154" t="s">
        <v>146</v>
      </c>
      <c r="H575">
        <v>48.129757469306711</v>
      </c>
      <c r="L575" s="155" t="s">
        <v>146</v>
      </c>
      <c r="M575">
        <v>0.89216237090386574</v>
      </c>
      <c r="N575">
        <v>0.86603495833946187</v>
      </c>
      <c r="O575">
        <v>0.864327833129374</v>
      </c>
      <c r="P575">
        <v>0.91975590963454379</v>
      </c>
      <c r="Q575">
        <v>0.63085163803663991</v>
      </c>
      <c r="R575">
        <v>0.63537115089209395</v>
      </c>
      <c r="S575">
        <v>0.92351657062472203</v>
      </c>
      <c r="T575">
        <v>0.62140834914165455</v>
      </c>
    </row>
    <row r="576" spans="1:20" x14ac:dyDescent="0.25">
      <c r="A576" s="154" t="s">
        <v>146</v>
      </c>
      <c r="B576">
        <v>1.7992672604494091</v>
      </c>
      <c r="C576">
        <v>0.69448008260797545</v>
      </c>
      <c r="D576">
        <v>4.2618623496439003</v>
      </c>
      <c r="E576">
        <v>-2.0932456615741142</v>
      </c>
      <c r="G576" s="154" t="s">
        <v>147</v>
      </c>
      <c r="H576">
        <v>151.58102187351591</v>
      </c>
      <c r="L576" s="155" t="s">
        <v>147</v>
      </c>
      <c r="M576">
        <v>0.93871580334619686</v>
      </c>
      <c r="N576">
        <v>0.77548092020839832</v>
      </c>
      <c r="O576">
        <v>0.8059194784239001</v>
      </c>
      <c r="P576">
        <v>0.90153239274664865</v>
      </c>
      <c r="Q576">
        <v>1</v>
      </c>
      <c r="R576">
        <v>0.68650510273446208</v>
      </c>
      <c r="S576">
        <v>0.89428541637172865</v>
      </c>
      <c r="T576">
        <v>0.57139246832889201</v>
      </c>
    </row>
    <row r="577" spans="1:20" x14ac:dyDescent="0.25">
      <c r="A577" s="154" t="s">
        <v>147</v>
      </c>
      <c r="B577">
        <v>4.7141536324268154</v>
      </c>
      <c r="C577">
        <v>3.7696291190466251</v>
      </c>
      <c r="D577">
        <v>4.5021185384719864</v>
      </c>
      <c r="E577">
        <v>-4.8295826634206369</v>
      </c>
      <c r="G577" s="154" t="s">
        <v>148</v>
      </c>
      <c r="H577">
        <v>102.53463867676609</v>
      </c>
      <c r="L577" s="155" t="s">
        <v>148</v>
      </c>
      <c r="M577">
        <v>0.90216974867723299</v>
      </c>
      <c r="N577">
        <v>0.91399473144442478</v>
      </c>
      <c r="O577">
        <v>0.87734696397133849</v>
      </c>
      <c r="P577">
        <v>0.96813251170863934</v>
      </c>
      <c r="Q577">
        <v>0.96580845742406407</v>
      </c>
      <c r="R577">
        <v>0.56306640651716411</v>
      </c>
      <c r="S577">
        <v>0.86334281040810779</v>
      </c>
      <c r="T577">
        <v>0.52544618745596849</v>
      </c>
    </row>
    <row r="578" spans="1:20" x14ac:dyDescent="0.25">
      <c r="A578" s="154" t="s">
        <v>148</v>
      </c>
      <c r="B578">
        <v>3.1569871958949238</v>
      </c>
      <c r="C578">
        <v>-1.7187587966785529</v>
      </c>
      <c r="D578">
        <v>4.5379798803213234</v>
      </c>
      <c r="E578">
        <v>3.1480243118360951</v>
      </c>
      <c r="G578" s="154" t="s">
        <v>149</v>
      </c>
      <c r="H578">
        <v>64.285837822993173</v>
      </c>
      <c r="L578" s="155" t="s">
        <v>149</v>
      </c>
      <c r="M578">
        <v>0.925515120540224</v>
      </c>
      <c r="N578">
        <v>0.83387295271628914</v>
      </c>
      <c r="O578">
        <v>0.83960910208156858</v>
      </c>
      <c r="P578">
        <v>1</v>
      </c>
      <c r="Q578">
        <v>0.69552329893985687</v>
      </c>
      <c r="R578">
        <v>0.68373021753717933</v>
      </c>
      <c r="S578">
        <v>0.91024591525394605</v>
      </c>
      <c r="T578">
        <v>0.62658969035355638</v>
      </c>
    </row>
    <row r="579" spans="1:20" x14ac:dyDescent="0.25">
      <c r="A579" s="154" t="s">
        <v>149</v>
      </c>
      <c r="B579">
        <v>1.898360996589485</v>
      </c>
      <c r="C579">
        <v>-2.3152700868476068</v>
      </c>
      <c r="D579">
        <v>2.7300718819492489</v>
      </c>
      <c r="E579">
        <v>0.50215336726059434</v>
      </c>
      <c r="G579" s="154" t="s">
        <v>150</v>
      </c>
      <c r="H579">
        <v>94.354159263815319</v>
      </c>
      <c r="L579" s="155" t="s">
        <v>150</v>
      </c>
      <c r="M579">
        <v>0.89832867952443241</v>
      </c>
      <c r="N579">
        <v>0.91656164324539247</v>
      </c>
      <c r="O579">
        <v>0.8882032368516809</v>
      </c>
      <c r="P579">
        <v>0.96880433778186659</v>
      </c>
      <c r="Q579">
        <v>0.56591320644707777</v>
      </c>
      <c r="R579">
        <v>0.6067708352403125</v>
      </c>
      <c r="S579">
        <v>0.944656020262716</v>
      </c>
      <c r="T579">
        <v>0.61091563648387803</v>
      </c>
    </row>
    <row r="580" spans="1:20" x14ac:dyDescent="0.25">
      <c r="A580" s="154" t="s">
        <v>150</v>
      </c>
      <c r="B580">
        <v>1.9471887899391269</v>
      </c>
      <c r="C580">
        <v>-2.5185572165150218</v>
      </c>
      <c r="D580">
        <v>5.4716926258809222</v>
      </c>
      <c r="E580">
        <v>5.7707834352913521</v>
      </c>
      <c r="G580" s="154" t="s">
        <v>151</v>
      </c>
      <c r="H580">
        <v>89.144698455930609</v>
      </c>
      <c r="L580" s="155" t="s">
        <v>151</v>
      </c>
      <c r="M580">
        <v>0.92682470093316416</v>
      </c>
      <c r="N580">
        <v>0.92842599385740499</v>
      </c>
      <c r="O580">
        <v>0.85896607557875493</v>
      </c>
      <c r="P580">
        <v>0.91835336045753191</v>
      </c>
      <c r="Q580">
        <v>0.55047603740358331</v>
      </c>
      <c r="R580">
        <v>0.6222967686046168</v>
      </c>
      <c r="S580">
        <v>0.95948468667052189</v>
      </c>
      <c r="T580">
        <v>0.60555627843968141</v>
      </c>
    </row>
    <row r="581" spans="1:20" x14ac:dyDescent="0.25">
      <c r="A581" s="154" t="s">
        <v>151</v>
      </c>
      <c r="B581">
        <v>2.223568621549628</v>
      </c>
      <c r="C581">
        <v>1.077705761284943</v>
      </c>
      <c r="D581">
        <v>3.772631294718817</v>
      </c>
      <c r="E581">
        <v>-4.3210265305807587</v>
      </c>
      <c r="G581" s="154" t="s">
        <v>152</v>
      </c>
      <c r="H581">
        <v>101.0728448010241</v>
      </c>
      <c r="L581" s="155" t="s">
        <v>152</v>
      </c>
      <c r="M581">
        <v>0.84754550915659055</v>
      </c>
      <c r="N581">
        <v>0.83693126360944503</v>
      </c>
      <c r="O581">
        <v>0.8164243393744991</v>
      </c>
      <c r="P581">
        <v>0.94903668354946891</v>
      </c>
      <c r="Q581">
        <v>0.559387536724266</v>
      </c>
      <c r="R581">
        <v>0.70818328088710003</v>
      </c>
      <c r="S581">
        <v>0.86356596571000954</v>
      </c>
      <c r="T581">
        <v>0.68414915596608639</v>
      </c>
    </row>
    <row r="582" spans="1:20" x14ac:dyDescent="0.25">
      <c r="A582" s="154" t="s">
        <v>152</v>
      </c>
      <c r="B582">
        <v>2.922087560497638</v>
      </c>
      <c r="C582">
        <v>1.911407076122335</v>
      </c>
      <c r="D582">
        <v>4.4505477606648229</v>
      </c>
      <c r="E582">
        <v>0.25779246447197562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30.253446477615139</v>
      </c>
      <c r="L593" s="155" t="s">
        <v>141</v>
      </c>
      <c r="M593">
        <v>0.80484296996646298</v>
      </c>
      <c r="N593">
        <v>0.76559823356767986</v>
      </c>
      <c r="O593">
        <v>0.57330465031579991</v>
      </c>
      <c r="P593">
        <v>0.92317069069141389</v>
      </c>
      <c r="Q593">
        <v>0.5558032006826813</v>
      </c>
      <c r="R593">
        <v>0.53218198494676616</v>
      </c>
      <c r="S593">
        <v>0.30278603037094998</v>
      </c>
      <c r="T593">
        <v>0.22559881808123761</v>
      </c>
    </row>
    <row r="594" spans="1:20" x14ac:dyDescent="0.25">
      <c r="A594" s="154" t="s">
        <v>155</v>
      </c>
      <c r="B594">
        <v>1.2028807890043389</v>
      </c>
      <c r="C594">
        <v>3.7121072946285461</v>
      </c>
      <c r="D594">
        <v>4.9722265807838859</v>
      </c>
      <c r="E594">
        <v>-14.810198327678251</v>
      </c>
      <c r="G594" s="154" t="s">
        <v>156</v>
      </c>
      <c r="H594">
        <v>841.04253078369663</v>
      </c>
      <c r="L594" s="155" t="s">
        <v>142</v>
      </c>
      <c r="M594">
        <v>0.83494316518109568</v>
      </c>
      <c r="N594">
        <v>0.87813213558764536</v>
      </c>
      <c r="O594">
        <v>0.69365406471320545</v>
      </c>
      <c r="P594">
        <v>0.87119335503628537</v>
      </c>
      <c r="Q594">
        <v>0.88399139094071433</v>
      </c>
      <c r="R594">
        <v>0.80491019280511844</v>
      </c>
      <c r="S594">
        <v>0.57361537975463073</v>
      </c>
      <c r="T594">
        <v>0.47151753430220461</v>
      </c>
    </row>
    <row r="595" spans="1:20" x14ac:dyDescent="0.25">
      <c r="A595" s="154" t="s">
        <v>156</v>
      </c>
      <c r="B595">
        <v>4.7213657215310558</v>
      </c>
      <c r="C595">
        <v>-15.86486065406563</v>
      </c>
      <c r="D595">
        <v>38.808622563538172</v>
      </c>
      <c r="E595">
        <v>107.5853826317948</v>
      </c>
      <c r="G595" s="154" t="s">
        <v>157</v>
      </c>
      <c r="H595">
        <v>233.2249790988634</v>
      </c>
      <c r="L595" s="155" t="s">
        <v>143</v>
      </c>
      <c r="M595">
        <v>0.70649580662976608</v>
      </c>
      <c r="N595">
        <v>0.67226607719718057</v>
      </c>
      <c r="O595">
        <v>0.50603198218741319</v>
      </c>
      <c r="P595">
        <v>0.54026435695222785</v>
      </c>
      <c r="Q595">
        <v>0.58404061416632669</v>
      </c>
      <c r="R595">
        <v>0.59284750410277276</v>
      </c>
      <c r="S595">
        <v>0.2293023653849437</v>
      </c>
      <c r="T595">
        <v>0.26567535095314482</v>
      </c>
    </row>
    <row r="596" spans="1:20" x14ac:dyDescent="0.25">
      <c r="A596" s="154" t="s">
        <v>157</v>
      </c>
      <c r="B596">
        <v>4.3892357952551819</v>
      </c>
      <c r="C596">
        <v>11.34576760074364</v>
      </c>
      <c r="D596">
        <v>27.010496084441069</v>
      </c>
      <c r="E596">
        <v>-81.062589895488216</v>
      </c>
      <c r="G596" s="154" t="s">
        <v>158</v>
      </c>
      <c r="H596">
        <v>298.31303451241661</v>
      </c>
      <c r="L596" s="155" t="s">
        <v>144</v>
      </c>
      <c r="M596">
        <v>0.77024530505586364</v>
      </c>
      <c r="N596">
        <v>0.62028162104149098</v>
      </c>
      <c r="O596">
        <v>0.38487900454105201</v>
      </c>
      <c r="P596">
        <v>0.56600164578789247</v>
      </c>
      <c r="Q596">
        <v>0.34470163106479479</v>
      </c>
      <c r="R596">
        <v>0.47817232907843782</v>
      </c>
      <c r="S596">
        <v>0.21303002652840869</v>
      </c>
      <c r="T596">
        <v>0.194964151356633</v>
      </c>
    </row>
    <row r="597" spans="1:20" x14ac:dyDescent="0.25">
      <c r="A597" s="154" t="s">
        <v>158</v>
      </c>
      <c r="B597">
        <v>6.8152042775783821</v>
      </c>
      <c r="C597">
        <v>-12.986484490577579</v>
      </c>
      <c r="D597">
        <v>8.663102054283975</v>
      </c>
      <c r="E597">
        <v>-6.0976278664919024</v>
      </c>
      <c r="G597" s="154" t="s">
        <v>159</v>
      </c>
      <c r="H597">
        <v>30.252868462980359</v>
      </c>
      <c r="L597" s="155" t="s">
        <v>145</v>
      </c>
      <c r="M597">
        <v>0.86906877312890574</v>
      </c>
      <c r="N597">
        <v>0.97908540636403441</v>
      </c>
      <c r="O597">
        <v>0.70591654085134536</v>
      </c>
      <c r="P597">
        <v>0.88990258872159134</v>
      </c>
      <c r="Q597">
        <v>0.86804839387710497</v>
      </c>
      <c r="R597">
        <v>0.74275676793827206</v>
      </c>
      <c r="S597">
        <v>1</v>
      </c>
      <c r="T597">
        <v>0.31848735072172257</v>
      </c>
    </row>
    <row r="598" spans="1:20" x14ac:dyDescent="0.25">
      <c r="A598" s="154" t="s">
        <v>159</v>
      </c>
      <c r="B598">
        <v>2.3432293255096681</v>
      </c>
      <c r="C598">
        <v>-3.8607359266701531</v>
      </c>
      <c r="D598">
        <v>1.7941371672462381</v>
      </c>
      <c r="E598">
        <v>3.5572454496885739</v>
      </c>
      <c r="G598" s="154" t="s">
        <v>160</v>
      </c>
      <c r="H598">
        <v>42.551202493768287</v>
      </c>
      <c r="L598" s="155" t="s">
        <v>146</v>
      </c>
      <c r="M598">
        <v>1</v>
      </c>
      <c r="N598">
        <v>0.77983303052679465</v>
      </c>
      <c r="O598">
        <v>1</v>
      </c>
      <c r="P598">
        <v>1</v>
      </c>
      <c r="Q598">
        <v>1</v>
      </c>
      <c r="R598">
        <v>1</v>
      </c>
      <c r="S598">
        <v>0.72816858392876826</v>
      </c>
      <c r="T598">
        <v>1</v>
      </c>
    </row>
    <row r="599" spans="1:20" x14ac:dyDescent="0.25">
      <c r="A599" s="154" t="s">
        <v>160</v>
      </c>
      <c r="B599">
        <v>1.8101114171909869</v>
      </c>
      <c r="C599">
        <v>-2.940504863578425</v>
      </c>
      <c r="D599">
        <v>5.0711343117952694</v>
      </c>
      <c r="E599">
        <v>12.239105643721389</v>
      </c>
      <c r="G599" s="154" t="s">
        <v>187</v>
      </c>
      <c r="H599">
        <v>81.567512287079239</v>
      </c>
      <c r="L599" s="155" t="s">
        <v>147</v>
      </c>
      <c r="M599">
        <v>0.65663545107083232</v>
      </c>
      <c r="N599">
        <v>0.77319780746810451</v>
      </c>
      <c r="O599">
        <v>0.37281223820587622</v>
      </c>
      <c r="P599">
        <v>0.78604517479518243</v>
      </c>
      <c r="Q599">
        <v>0.57873228401957399</v>
      </c>
      <c r="R599">
        <v>0.74268099663158849</v>
      </c>
      <c r="S599">
        <v>0.32527150599275051</v>
      </c>
      <c r="T599">
        <v>0.35285492271769109</v>
      </c>
    </row>
    <row r="600" spans="1:20" x14ac:dyDescent="0.25">
      <c r="A600" s="154" t="s">
        <v>187</v>
      </c>
      <c r="B600">
        <v>6.4909662043361669</v>
      </c>
      <c r="C600">
        <v>13.404702535617879</v>
      </c>
      <c r="D600">
        <v>7.2606056645331476</v>
      </c>
      <c r="E600">
        <v>-18.263136857195999</v>
      </c>
      <c r="L600" s="155" t="s">
        <v>148</v>
      </c>
      <c r="M600">
        <v>0.6599311069624475</v>
      </c>
      <c r="N600">
        <v>0.55264013784337962</v>
      </c>
      <c r="O600">
        <v>0.39060561634188379</v>
      </c>
      <c r="P600">
        <v>0.53140609588879073</v>
      </c>
      <c r="Q600">
        <v>0.41967600262093019</v>
      </c>
      <c r="R600">
        <v>0.73623133451997225</v>
      </c>
      <c r="S600">
        <v>0.2426028901736258</v>
      </c>
      <c r="T600">
        <v>0.34670050153423831</v>
      </c>
    </row>
    <row r="601" spans="1:20" x14ac:dyDescent="0.25">
      <c r="L601" s="155" t="s">
        <v>149</v>
      </c>
      <c r="M601">
        <v>0.74588853700146285</v>
      </c>
      <c r="N601">
        <v>0.53563717747646067</v>
      </c>
      <c r="O601">
        <v>0.43903415763053028</v>
      </c>
      <c r="P601">
        <v>0.42318364542016301</v>
      </c>
      <c r="Q601">
        <v>0.37953376086625518</v>
      </c>
      <c r="R601">
        <v>0.70193858427033273</v>
      </c>
      <c r="S601">
        <v>0.2366427159997572</v>
      </c>
      <c r="T601">
        <v>0.29104227816026151</v>
      </c>
    </row>
    <row r="602" spans="1:20" x14ac:dyDescent="0.25">
      <c r="L602" s="155" t="s">
        <v>150</v>
      </c>
      <c r="M602">
        <v>0.8438881290251512</v>
      </c>
      <c r="N602">
        <v>1</v>
      </c>
      <c r="O602">
        <v>0.55889552049065105</v>
      </c>
      <c r="P602">
        <v>0.79371077473121643</v>
      </c>
      <c r="Q602">
        <v>0.60930849203840198</v>
      </c>
      <c r="R602">
        <v>0.83343889846286567</v>
      </c>
      <c r="S602">
        <v>0.59518761016497257</v>
      </c>
      <c r="T602">
        <v>0.34951599379415388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E406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180</v>
      </c>
    </row>
    <row r="2" spans="1:18" x14ac:dyDescent="0.25">
      <c r="A2" s="165" t="s">
        <v>2</v>
      </c>
      <c r="B2" s="2">
        <v>22</v>
      </c>
      <c r="C2" s="165" t="s">
        <v>183</v>
      </c>
      <c r="D2" s="2">
        <v>60</v>
      </c>
    </row>
    <row r="3" spans="1:18" x14ac:dyDescent="0.25">
      <c r="A3" s="165" t="s">
        <v>3</v>
      </c>
      <c r="B3" s="2" t="s">
        <v>213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73"/>
      <c r="I7" s="73" t="s">
        <v>12</v>
      </c>
      <c r="J7" s="73" t="s">
        <v>13</v>
      </c>
      <c r="P7" s="73"/>
      <c r="Q7" s="73" t="s">
        <v>12</v>
      </c>
      <c r="R7" s="73" t="s">
        <v>13</v>
      </c>
    </row>
    <row r="8" spans="1:18" x14ac:dyDescent="0.25">
      <c r="A8" s="165" t="s">
        <v>14</v>
      </c>
      <c r="B8">
        <v>4.5911108794382987</v>
      </c>
      <c r="C8">
        <v>4.9888786210437326</v>
      </c>
      <c r="H8" s="73" t="s">
        <v>15</v>
      </c>
      <c r="I8">
        <v>9.2765342785264021E-2</v>
      </c>
      <c r="J8">
        <v>7.4976612368717929E-2</v>
      </c>
      <c r="P8" s="73" t="s">
        <v>16</v>
      </c>
      <c r="Q8">
        <v>-0.1452747930829717</v>
      </c>
      <c r="R8">
        <v>0.50161490203491543</v>
      </c>
    </row>
    <row r="9" spans="1:18" x14ac:dyDescent="0.25">
      <c r="A9" s="165" t="s">
        <v>17</v>
      </c>
      <c r="B9">
        <v>59.164175089716409</v>
      </c>
      <c r="C9">
        <v>25.10978286752643</v>
      </c>
      <c r="H9" s="73" t="s">
        <v>18</v>
      </c>
      <c r="I9">
        <v>0.16254421080047349</v>
      </c>
      <c r="J9">
        <v>9.4393396314244538E-2</v>
      </c>
      <c r="P9" s="73" t="s">
        <v>19</v>
      </c>
      <c r="Q9">
        <v>4.5643659398764829</v>
      </c>
      <c r="R9">
        <v>7.9272055277755369</v>
      </c>
    </row>
    <row r="10" spans="1:18" x14ac:dyDescent="0.25">
      <c r="A10" s="165" t="s">
        <v>20</v>
      </c>
      <c r="B10">
        <v>3.5669909497041652</v>
      </c>
      <c r="C10">
        <v>8.5397684327925791</v>
      </c>
      <c r="H10" s="73" t="s">
        <v>21</v>
      </c>
      <c r="I10">
        <v>0.13726385814198</v>
      </c>
      <c r="J10">
        <v>0.1196318082685399</v>
      </c>
      <c r="P10" s="73" t="s">
        <v>22</v>
      </c>
      <c r="Q10">
        <v>26.644481744408669</v>
      </c>
      <c r="R10">
        <v>43.773007963261144</v>
      </c>
    </row>
    <row r="11" spans="1:18" x14ac:dyDescent="0.25">
      <c r="A11" s="165" t="s">
        <v>23</v>
      </c>
      <c r="B11">
        <v>5.6507384337504014</v>
      </c>
      <c r="C11">
        <v>2.6043132966717408</v>
      </c>
      <c r="H11" s="73" t="s">
        <v>24</v>
      </c>
      <c r="I11">
        <v>0.23308168745651831</v>
      </c>
      <c r="J11">
        <v>0.14661900801222441</v>
      </c>
    </row>
    <row r="12" spans="1:18" x14ac:dyDescent="0.25">
      <c r="H12" s="73" t="s">
        <v>25</v>
      </c>
      <c r="I12">
        <v>8.1140081268230121E-2</v>
      </c>
      <c r="J12">
        <v>0.10174907480644529</v>
      </c>
    </row>
    <row r="13" spans="1:18" x14ac:dyDescent="0.25">
      <c r="H13" s="73" t="s">
        <v>26</v>
      </c>
      <c r="I13">
        <v>0.15213123313934179</v>
      </c>
      <c r="J13">
        <v>9.0794374176764128E-2</v>
      </c>
      <c r="P13" s="73" t="s">
        <v>27</v>
      </c>
      <c r="Q13">
        <v>471.68778706095787</v>
      </c>
    </row>
    <row r="14" spans="1:18" x14ac:dyDescent="0.25">
      <c r="H14" s="73" t="s">
        <v>28</v>
      </c>
      <c r="I14">
        <v>0.25301415165385849</v>
      </c>
      <c r="J14">
        <v>0.18589368075833729</v>
      </c>
    </row>
    <row r="15" spans="1:18" x14ac:dyDescent="0.25">
      <c r="H15" s="73" t="s">
        <v>29</v>
      </c>
      <c r="I15">
        <v>0.15792313781135739</v>
      </c>
      <c r="J15">
        <v>9.90638708422176E-2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73"/>
      <c r="I20" s="73" t="s">
        <v>12</v>
      </c>
      <c r="J20" s="73" t="s">
        <v>13</v>
      </c>
      <c r="P20" s="73"/>
      <c r="Q20" s="73" t="s">
        <v>12</v>
      </c>
      <c r="R20" s="73" t="s">
        <v>13</v>
      </c>
    </row>
    <row r="21" spans="1:18" x14ac:dyDescent="0.25">
      <c r="A21" s="165" t="s">
        <v>14</v>
      </c>
      <c r="B21">
        <v>2.1574553747420131</v>
      </c>
      <c r="C21">
        <v>3.0057545874980911</v>
      </c>
      <c r="H21" s="73" t="s">
        <v>15</v>
      </c>
      <c r="I21">
        <v>0.46071832992724548</v>
      </c>
      <c r="J21">
        <v>0.32094156274568841</v>
      </c>
      <c r="P21" s="73" t="s">
        <v>16</v>
      </c>
      <c r="Q21">
        <v>6.5139853838905443E-2</v>
      </c>
      <c r="R21">
        <v>0.23999934540049159</v>
      </c>
    </row>
    <row r="22" spans="1:18" x14ac:dyDescent="0.25">
      <c r="A22" s="165" t="s">
        <v>17</v>
      </c>
      <c r="B22">
        <v>16.46167819595378</v>
      </c>
      <c r="C22">
        <v>16.51375858773762</v>
      </c>
      <c r="H22" s="73" t="s">
        <v>18</v>
      </c>
      <c r="I22">
        <v>0.28777895244259383</v>
      </c>
      <c r="J22">
        <v>0.2702221949654815</v>
      </c>
      <c r="P22" s="73" t="s">
        <v>19</v>
      </c>
      <c r="Q22">
        <v>2.7933065045749572</v>
      </c>
      <c r="R22">
        <v>4.2107346717640199</v>
      </c>
    </row>
    <row r="23" spans="1:18" x14ac:dyDescent="0.25">
      <c r="A23" s="165" t="s">
        <v>20</v>
      </c>
      <c r="B23">
        <v>4.7062495952363639</v>
      </c>
      <c r="C23">
        <v>3.3531817304478961</v>
      </c>
      <c r="H23" s="73" t="s">
        <v>21</v>
      </c>
      <c r="I23">
        <v>0.38155824279444839</v>
      </c>
      <c r="J23">
        <v>0.4311920607493735</v>
      </c>
      <c r="P23" s="73" t="s">
        <v>22</v>
      </c>
      <c r="Q23">
        <v>17.086472534421699</v>
      </c>
      <c r="R23">
        <v>20.976930997701881</v>
      </c>
    </row>
    <row r="24" spans="1:18" x14ac:dyDescent="0.25">
      <c r="A24" s="165" t="s">
        <v>23</v>
      </c>
      <c r="B24">
        <v>1.566427433762732</v>
      </c>
      <c r="C24">
        <v>5.0511738765925216</v>
      </c>
      <c r="H24" s="73" t="s">
        <v>24</v>
      </c>
      <c r="I24">
        <v>0.5480477207450215</v>
      </c>
      <c r="J24">
        <v>0.41672598994841081</v>
      </c>
    </row>
    <row r="25" spans="1:18" x14ac:dyDescent="0.25">
      <c r="H25" s="73" t="s">
        <v>25</v>
      </c>
      <c r="I25">
        <v>0.32604627265541952</v>
      </c>
      <c r="J25">
        <v>0.39417015496360852</v>
      </c>
    </row>
    <row r="26" spans="1:18" x14ac:dyDescent="0.25">
      <c r="H26" s="73" t="s">
        <v>26</v>
      </c>
      <c r="I26">
        <v>0.24465448653425631</v>
      </c>
      <c r="J26">
        <v>0.34256052584544661</v>
      </c>
      <c r="P26" s="73" t="s">
        <v>27</v>
      </c>
      <c r="Q26">
        <v>182.0931002692902</v>
      </c>
    </row>
    <row r="27" spans="1:18" x14ac:dyDescent="0.25">
      <c r="H27" s="73" t="s">
        <v>28</v>
      </c>
      <c r="I27">
        <v>0.33794848634655839</v>
      </c>
      <c r="J27">
        <v>0.32226848506284672</v>
      </c>
    </row>
    <row r="28" spans="1:18" x14ac:dyDescent="0.25">
      <c r="H28" s="73" t="s">
        <v>29</v>
      </c>
      <c r="I28">
        <v>0.25451602158169612</v>
      </c>
      <c r="J28">
        <v>0.30683533810095209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73"/>
      <c r="I33" s="73" t="s">
        <v>12</v>
      </c>
      <c r="J33" s="73" t="s">
        <v>13</v>
      </c>
      <c r="P33" s="73"/>
      <c r="Q33" s="73" t="s">
        <v>12</v>
      </c>
      <c r="R33" s="73" t="s">
        <v>13</v>
      </c>
    </row>
    <row r="34" spans="1:18" x14ac:dyDescent="0.25">
      <c r="A34" s="165" t="s">
        <v>14</v>
      </c>
      <c r="B34">
        <v>2.166286802215625</v>
      </c>
      <c r="C34">
        <v>3.3760852739935809</v>
      </c>
      <c r="H34" s="73" t="s">
        <v>15</v>
      </c>
      <c r="I34">
        <v>0.45271522413268572</v>
      </c>
      <c r="J34">
        <v>0.38072957570016119</v>
      </c>
      <c r="P34" s="73" t="s">
        <v>16</v>
      </c>
      <c r="Q34">
        <v>2.2536643513857082</v>
      </c>
      <c r="R34">
        <v>-1.9033467763130081</v>
      </c>
    </row>
    <row r="35" spans="1:18" x14ac:dyDescent="0.25">
      <c r="A35" s="165" t="s">
        <v>17</v>
      </c>
      <c r="B35">
        <v>25.96248495647232</v>
      </c>
      <c r="C35">
        <v>13.21772470138473</v>
      </c>
      <c r="H35" s="73" t="s">
        <v>18</v>
      </c>
      <c r="I35">
        <v>0.54650702648911875</v>
      </c>
      <c r="J35">
        <v>0.48552218272912251</v>
      </c>
      <c r="P35" s="73" t="s">
        <v>19</v>
      </c>
      <c r="Q35">
        <v>24.740872838784139</v>
      </c>
      <c r="R35">
        <v>28.407663402795059</v>
      </c>
    </row>
    <row r="36" spans="1:18" x14ac:dyDescent="0.25">
      <c r="A36" s="165" t="s">
        <v>20</v>
      </c>
      <c r="B36">
        <v>31.0173114942891</v>
      </c>
      <c r="C36">
        <v>44.004440257879658</v>
      </c>
      <c r="H36" s="73" t="s">
        <v>21</v>
      </c>
      <c r="I36">
        <v>0.59111296496992372</v>
      </c>
      <c r="J36">
        <v>0.6085186161947439</v>
      </c>
      <c r="P36" s="73" t="s">
        <v>22</v>
      </c>
      <c r="Q36">
        <v>82.897666501914784</v>
      </c>
      <c r="R36">
        <v>94.062340648475242</v>
      </c>
    </row>
    <row r="37" spans="1:18" x14ac:dyDescent="0.25">
      <c r="A37" s="165" t="s">
        <v>23</v>
      </c>
      <c r="B37">
        <v>14.71154099994402</v>
      </c>
      <c r="C37">
        <v>36.074563004666423</v>
      </c>
      <c r="H37" s="73" t="s">
        <v>24</v>
      </c>
      <c r="I37">
        <v>0.67358281162222244</v>
      </c>
      <c r="J37">
        <v>0.70300288405172739</v>
      </c>
    </row>
    <row r="38" spans="1:18" x14ac:dyDescent="0.25">
      <c r="H38" s="73" t="s">
        <v>25</v>
      </c>
      <c r="I38">
        <v>0.41443881634084079</v>
      </c>
      <c r="J38">
        <v>0.387543540140668</v>
      </c>
    </row>
    <row r="39" spans="1:18" x14ac:dyDescent="0.25">
      <c r="H39" s="73" t="s">
        <v>26</v>
      </c>
      <c r="I39">
        <v>0.50980936475139049</v>
      </c>
      <c r="J39">
        <v>0.46510084548207908</v>
      </c>
      <c r="P39" s="73" t="s">
        <v>27</v>
      </c>
      <c r="Q39">
        <v>1058.647524001015</v>
      </c>
    </row>
    <row r="40" spans="1:18" x14ac:dyDescent="0.25">
      <c r="H40" s="73" t="s">
        <v>28</v>
      </c>
      <c r="I40">
        <v>0.40618114896793589</v>
      </c>
      <c r="J40">
        <v>0.37756422434783998</v>
      </c>
    </row>
    <row r="41" spans="1:18" x14ac:dyDescent="0.25">
      <c r="H41" s="73" t="s">
        <v>29</v>
      </c>
      <c r="I41">
        <v>0.28960245697769849</v>
      </c>
      <c r="J41">
        <v>0.65886546398760426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73"/>
      <c r="I46" s="73" t="s">
        <v>12</v>
      </c>
      <c r="J46" s="73" t="s">
        <v>13</v>
      </c>
      <c r="P46" s="73"/>
      <c r="Q46" s="73" t="s">
        <v>12</v>
      </c>
      <c r="R46" s="73" t="s">
        <v>13</v>
      </c>
    </row>
    <row r="47" spans="1:18" x14ac:dyDescent="0.25">
      <c r="A47" s="165" t="s">
        <v>14</v>
      </c>
      <c r="B47">
        <v>1.8675407490427891</v>
      </c>
      <c r="C47">
        <v>3.4725819551485082</v>
      </c>
      <c r="H47" s="73" t="s">
        <v>15</v>
      </c>
      <c r="I47">
        <v>0.23539355277089061</v>
      </c>
      <c r="J47">
        <v>0.2236835605243519</v>
      </c>
      <c r="P47" s="73" t="s">
        <v>16</v>
      </c>
      <c r="Q47">
        <v>1.4201268283448201</v>
      </c>
      <c r="R47">
        <v>-1.098027811319602</v>
      </c>
    </row>
    <row r="48" spans="1:18" x14ac:dyDescent="0.25">
      <c r="A48" s="165" t="s">
        <v>17</v>
      </c>
      <c r="B48">
        <v>12.43882136533413</v>
      </c>
      <c r="C48">
        <v>12.23113138675928</v>
      </c>
      <c r="H48" s="73" t="s">
        <v>18</v>
      </c>
      <c r="I48">
        <v>0.325595314196932</v>
      </c>
      <c r="J48">
        <v>0.16931161982685999</v>
      </c>
      <c r="P48" s="73" t="s">
        <v>19</v>
      </c>
      <c r="Q48">
        <v>10.545188424590719</v>
      </c>
      <c r="R48">
        <v>23.21829025338884</v>
      </c>
    </row>
    <row r="49" spans="1:18" x14ac:dyDescent="0.25">
      <c r="A49" s="165" t="s">
        <v>20</v>
      </c>
      <c r="B49">
        <v>58.480700281510757</v>
      </c>
      <c r="C49">
        <v>41.858815022714118</v>
      </c>
      <c r="H49" s="73" t="s">
        <v>21</v>
      </c>
      <c r="I49">
        <v>9.7497286298768304E-2</v>
      </c>
      <c r="J49">
        <v>0.21068264965570571</v>
      </c>
      <c r="P49" s="73" t="s">
        <v>22</v>
      </c>
      <c r="Q49">
        <v>38.777604382961229</v>
      </c>
      <c r="R49">
        <v>81.882859195844617</v>
      </c>
    </row>
    <row r="50" spans="1:18" x14ac:dyDescent="0.25">
      <c r="A50" s="165" t="s">
        <v>23</v>
      </c>
      <c r="B50">
        <v>21.03953539793191</v>
      </c>
      <c r="C50">
        <v>16.43944539347935</v>
      </c>
      <c r="H50" s="73" t="s">
        <v>24</v>
      </c>
      <c r="I50">
        <v>0.41169621593920053</v>
      </c>
      <c r="J50">
        <v>0.47981725980884549</v>
      </c>
    </row>
    <row r="51" spans="1:18" x14ac:dyDescent="0.25">
      <c r="H51" s="73" t="s">
        <v>25</v>
      </c>
      <c r="I51">
        <v>0.30646241694465282</v>
      </c>
      <c r="J51">
        <v>0.20331899227608391</v>
      </c>
    </row>
    <row r="52" spans="1:18" x14ac:dyDescent="0.25">
      <c r="H52" s="73" t="s">
        <v>26</v>
      </c>
      <c r="I52">
        <v>0.34731457805316662</v>
      </c>
      <c r="J52">
        <v>0.2127150067804861</v>
      </c>
      <c r="P52" s="73" t="s">
        <v>27</v>
      </c>
      <c r="Q52">
        <v>523.74215821440407</v>
      </c>
    </row>
    <row r="53" spans="1:18" x14ac:dyDescent="0.25">
      <c r="H53" s="73" t="s">
        <v>28</v>
      </c>
      <c r="I53">
        <v>0.34535547488762502</v>
      </c>
      <c r="J53">
        <v>0.234923918964795</v>
      </c>
    </row>
    <row r="54" spans="1:18" x14ac:dyDescent="0.25">
      <c r="H54" s="73" t="s">
        <v>29</v>
      </c>
      <c r="I54">
        <v>0.22435894294395009</v>
      </c>
      <c r="J54">
        <v>0.12694622692312441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73"/>
      <c r="I59" s="73" t="s">
        <v>12</v>
      </c>
      <c r="J59" s="73" t="s">
        <v>13</v>
      </c>
      <c r="P59" s="73"/>
      <c r="Q59" s="73" t="s">
        <v>12</v>
      </c>
      <c r="R59" s="73" t="s">
        <v>13</v>
      </c>
    </row>
    <row r="60" spans="1:18" x14ac:dyDescent="0.25">
      <c r="A60" s="165" t="s">
        <v>14</v>
      </c>
      <c r="B60">
        <v>10.53238617817161</v>
      </c>
      <c r="C60">
        <v>18.727932136056651</v>
      </c>
      <c r="H60" s="73" t="s">
        <v>15</v>
      </c>
      <c r="I60">
        <v>0.1357496162239645</v>
      </c>
      <c r="J60">
        <v>9.3938251613896809E-2</v>
      </c>
      <c r="P60" s="73" t="s">
        <v>16</v>
      </c>
      <c r="Q60">
        <v>0.1755380730919168</v>
      </c>
      <c r="R60">
        <v>-0.34121815035691883</v>
      </c>
    </row>
    <row r="61" spans="1:18" x14ac:dyDescent="0.25">
      <c r="A61" s="165" t="s">
        <v>17</v>
      </c>
      <c r="B61">
        <v>116.5978485131653</v>
      </c>
      <c r="C61">
        <v>99.280596690617458</v>
      </c>
      <c r="H61" s="73" t="s">
        <v>18</v>
      </c>
      <c r="I61">
        <v>0.38216606994882302</v>
      </c>
      <c r="J61">
        <v>0.14094526555652059</v>
      </c>
      <c r="P61" s="73" t="s">
        <v>19</v>
      </c>
      <c r="Q61">
        <v>11.856389846288071</v>
      </c>
      <c r="R61">
        <v>15.81777328008957</v>
      </c>
    </row>
    <row r="62" spans="1:18" x14ac:dyDescent="0.25">
      <c r="A62" s="165" t="s">
        <v>20</v>
      </c>
      <c r="B62">
        <v>12.52808486354013</v>
      </c>
      <c r="C62">
        <v>20.158426381151699</v>
      </c>
      <c r="H62" s="73" t="s">
        <v>21</v>
      </c>
      <c r="I62">
        <v>0.28119828673245278</v>
      </c>
      <c r="J62">
        <v>0.13042013347824111</v>
      </c>
      <c r="P62" s="73" t="s">
        <v>22</v>
      </c>
      <c r="Q62">
        <v>60.105688994624238</v>
      </c>
      <c r="R62">
        <v>90.081681812607201</v>
      </c>
    </row>
    <row r="63" spans="1:18" x14ac:dyDescent="0.25">
      <c r="A63" s="165" t="s">
        <v>23</v>
      </c>
      <c r="B63">
        <v>20.710188722070569</v>
      </c>
      <c r="C63">
        <v>44.160462497130361</v>
      </c>
      <c r="H63" s="73" t="s">
        <v>24</v>
      </c>
      <c r="I63">
        <v>0.17815169697709729</v>
      </c>
      <c r="J63">
        <v>0.14650624739832241</v>
      </c>
    </row>
    <row r="64" spans="1:18" x14ac:dyDescent="0.25">
      <c r="H64" s="73" t="s">
        <v>25</v>
      </c>
      <c r="I64">
        <v>0.17330472368040681</v>
      </c>
      <c r="J64">
        <v>8.2796467815527422E-2</v>
      </c>
    </row>
    <row r="65" spans="1:18" x14ac:dyDescent="0.25">
      <c r="H65" s="73" t="s">
        <v>26</v>
      </c>
      <c r="I65">
        <v>0.21080754799367241</v>
      </c>
      <c r="J65">
        <v>9.8036421139247445E-2</v>
      </c>
      <c r="P65" s="73" t="s">
        <v>27</v>
      </c>
      <c r="Q65">
        <v>2843.188335060202</v>
      </c>
    </row>
    <row r="66" spans="1:18" x14ac:dyDescent="0.25">
      <c r="H66" s="73" t="s">
        <v>28</v>
      </c>
      <c r="I66">
        <v>9.1020039469516284E-2</v>
      </c>
      <c r="J66">
        <v>0.11388868143528109</v>
      </c>
    </row>
    <row r="67" spans="1:18" x14ac:dyDescent="0.25">
      <c r="H67" s="73" t="s">
        <v>29</v>
      </c>
      <c r="I67">
        <v>0.13692203681904561</v>
      </c>
      <c r="J67">
        <v>0.1307472274108066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73"/>
      <c r="I72" s="73" t="s">
        <v>12</v>
      </c>
      <c r="J72" s="73" t="s">
        <v>13</v>
      </c>
      <c r="P72" s="73"/>
      <c r="Q72" s="73" t="s">
        <v>12</v>
      </c>
      <c r="R72" s="73" t="s">
        <v>13</v>
      </c>
    </row>
    <row r="73" spans="1:18" x14ac:dyDescent="0.25">
      <c r="A73" s="165" t="s">
        <v>14</v>
      </c>
      <c r="B73">
        <v>2.051201542080539</v>
      </c>
      <c r="C73">
        <v>3.151445163274015</v>
      </c>
      <c r="H73" s="73" t="s">
        <v>15</v>
      </c>
      <c r="I73">
        <v>0.1215708765730641</v>
      </c>
      <c r="J73">
        <v>0.11047181094788359</v>
      </c>
      <c r="P73" s="73" t="s">
        <v>16</v>
      </c>
      <c r="Q73">
        <v>-0.2166862016383998</v>
      </c>
      <c r="R73">
        <v>0.26763854558980338</v>
      </c>
    </row>
    <row r="74" spans="1:18" x14ac:dyDescent="0.25">
      <c r="A74" s="165" t="s">
        <v>17</v>
      </c>
      <c r="B74">
        <v>16.59222194740018</v>
      </c>
      <c r="C74">
        <v>11.89544044911154</v>
      </c>
      <c r="H74" s="73" t="s">
        <v>18</v>
      </c>
      <c r="I74">
        <v>0.1044387371219111</v>
      </c>
      <c r="J74">
        <v>7.1366387557930969E-2</v>
      </c>
      <c r="P74" s="73" t="s">
        <v>19</v>
      </c>
      <c r="Q74">
        <v>4.0265871643797997</v>
      </c>
      <c r="R74">
        <v>6.2717625816056302</v>
      </c>
    </row>
    <row r="75" spans="1:18" x14ac:dyDescent="0.25">
      <c r="A75" s="165" t="s">
        <v>20</v>
      </c>
      <c r="B75">
        <v>12.672335937424579</v>
      </c>
      <c r="C75">
        <v>4.3202332432664887</v>
      </c>
      <c r="H75" s="73" t="s">
        <v>21</v>
      </c>
      <c r="I75">
        <v>9.8291283708284855E-2</v>
      </c>
      <c r="J75">
        <v>8.0791526872291353E-2</v>
      </c>
      <c r="P75" s="73" t="s">
        <v>22</v>
      </c>
      <c r="Q75">
        <v>20.728234924131989</v>
      </c>
      <c r="R75">
        <v>41.015631091024552</v>
      </c>
    </row>
    <row r="76" spans="1:18" x14ac:dyDescent="0.25">
      <c r="A76" s="165" t="s">
        <v>23</v>
      </c>
      <c r="B76">
        <v>3.394252875139967</v>
      </c>
      <c r="C76">
        <v>5.5024998555944338</v>
      </c>
      <c r="H76" s="73" t="s">
        <v>24</v>
      </c>
      <c r="I76">
        <v>0.1023062565623778</v>
      </c>
      <c r="J76">
        <v>9.8775350679009041E-2</v>
      </c>
    </row>
    <row r="77" spans="1:18" x14ac:dyDescent="0.25">
      <c r="H77" s="73" t="s">
        <v>25</v>
      </c>
      <c r="I77">
        <v>7.8353392057343957E-2</v>
      </c>
      <c r="J77">
        <v>0.14133945102767301</v>
      </c>
    </row>
    <row r="78" spans="1:18" x14ac:dyDescent="0.25">
      <c r="H78" s="73" t="s">
        <v>26</v>
      </c>
      <c r="I78">
        <v>8.6519850572148213E-2</v>
      </c>
      <c r="J78">
        <v>0.1161898602501853</v>
      </c>
      <c r="P78" s="73" t="s">
        <v>27</v>
      </c>
      <c r="Q78">
        <v>474.59345403445099</v>
      </c>
    </row>
    <row r="79" spans="1:18" x14ac:dyDescent="0.25">
      <c r="H79" s="73" t="s">
        <v>28</v>
      </c>
      <c r="I79">
        <v>0.29546167970108689</v>
      </c>
      <c r="J79">
        <v>6.0133213104323999E-2</v>
      </c>
    </row>
    <row r="80" spans="1:18" x14ac:dyDescent="0.25">
      <c r="H80" s="73" t="s">
        <v>29</v>
      </c>
      <c r="I80">
        <v>0.17688979621155371</v>
      </c>
      <c r="J80">
        <v>9.0382423506946627E-2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73"/>
      <c r="I85" s="73" t="s">
        <v>12</v>
      </c>
      <c r="J85" s="73" t="s">
        <v>13</v>
      </c>
      <c r="P85" s="73"/>
      <c r="Q85" s="73" t="s">
        <v>12</v>
      </c>
      <c r="R85" s="73" t="s">
        <v>13</v>
      </c>
    </row>
    <row r="86" spans="1:18" x14ac:dyDescent="0.25">
      <c r="A86" s="165" t="s">
        <v>14</v>
      </c>
      <c r="B86">
        <v>7.682094440998692</v>
      </c>
      <c r="C86">
        <v>14.80310035508216</v>
      </c>
      <c r="H86" s="73" t="s">
        <v>15</v>
      </c>
      <c r="I86">
        <v>0.35155857584073491</v>
      </c>
      <c r="J86">
        <v>0.275009282268393</v>
      </c>
      <c r="P86" s="73" t="s">
        <v>16</v>
      </c>
      <c r="Q86">
        <v>0.27789955257538512</v>
      </c>
      <c r="R86">
        <v>-0.40949165902882018</v>
      </c>
    </row>
    <row r="87" spans="1:18" x14ac:dyDescent="0.25">
      <c r="A87" s="165" t="s">
        <v>17</v>
      </c>
      <c r="B87">
        <v>111.9156987931364</v>
      </c>
      <c r="C87">
        <v>192.59722684445151</v>
      </c>
      <c r="H87" s="73" t="s">
        <v>18</v>
      </c>
      <c r="I87">
        <v>0.392632554787889</v>
      </c>
      <c r="J87">
        <v>0.46100082076056748</v>
      </c>
      <c r="P87" s="73" t="s">
        <v>19</v>
      </c>
      <c r="Q87">
        <v>11.107876232182649</v>
      </c>
      <c r="R87">
        <v>13.95003177519416</v>
      </c>
    </row>
    <row r="88" spans="1:18" x14ac:dyDescent="0.25">
      <c r="A88" s="165" t="s">
        <v>20</v>
      </c>
      <c r="B88">
        <v>37.407003653576432</v>
      </c>
      <c r="C88">
        <v>22.196134895747761</v>
      </c>
      <c r="H88" s="73" t="s">
        <v>21</v>
      </c>
      <c r="I88">
        <v>0.4490706447099822</v>
      </c>
      <c r="J88">
        <v>0.56744517956821183</v>
      </c>
      <c r="P88" s="73" t="s">
        <v>22</v>
      </c>
      <c r="Q88">
        <v>60.944147245585668</v>
      </c>
      <c r="R88">
        <v>84.598218202113003</v>
      </c>
    </row>
    <row r="89" spans="1:18" x14ac:dyDescent="0.25">
      <c r="A89" s="165" t="s">
        <v>23</v>
      </c>
      <c r="B89">
        <v>25.291517635054099</v>
      </c>
      <c r="C89">
        <v>38.409476287748113</v>
      </c>
      <c r="H89" s="73" t="s">
        <v>24</v>
      </c>
      <c r="I89">
        <v>0.57107772237337984</v>
      </c>
      <c r="J89">
        <v>0.55918963701952484</v>
      </c>
    </row>
    <row r="90" spans="1:18" x14ac:dyDescent="0.25">
      <c r="H90" s="73" t="s">
        <v>25</v>
      </c>
      <c r="I90">
        <v>0.30137855644864159</v>
      </c>
      <c r="J90">
        <v>0.44993802789382142</v>
      </c>
    </row>
    <row r="91" spans="1:18" x14ac:dyDescent="0.25">
      <c r="H91" s="73" t="s">
        <v>26</v>
      </c>
      <c r="I91">
        <v>0.28520697877979873</v>
      </c>
      <c r="J91">
        <v>0.35630525921987932</v>
      </c>
      <c r="P91" s="73" t="s">
        <v>27</v>
      </c>
      <c r="Q91">
        <v>2442.49921568841</v>
      </c>
    </row>
    <row r="92" spans="1:18" x14ac:dyDescent="0.25">
      <c r="H92" s="73" t="s">
        <v>28</v>
      </c>
      <c r="I92">
        <v>0.58748359533693217</v>
      </c>
      <c r="J92">
        <v>0.52398527423089358</v>
      </c>
    </row>
    <row r="93" spans="1:18" x14ac:dyDescent="0.25">
      <c r="H93" s="73" t="s">
        <v>29</v>
      </c>
      <c r="I93">
        <v>0.30958703041170099</v>
      </c>
      <c r="J93">
        <v>0.46959045391701593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73"/>
      <c r="I98" s="73" t="s">
        <v>12</v>
      </c>
      <c r="J98" s="73" t="s">
        <v>13</v>
      </c>
      <c r="P98" s="73"/>
      <c r="Q98" s="73" t="s">
        <v>12</v>
      </c>
      <c r="R98" s="73" t="s">
        <v>13</v>
      </c>
    </row>
    <row r="99" spans="1:18" x14ac:dyDescent="0.25">
      <c r="A99" s="165" t="s">
        <v>14</v>
      </c>
      <c r="B99">
        <v>3.7322124130429999</v>
      </c>
      <c r="C99">
        <v>5.9834814239872474</v>
      </c>
      <c r="H99" s="73" t="s">
        <v>15</v>
      </c>
      <c r="I99">
        <v>7.098791115293332E-2</v>
      </c>
      <c r="J99">
        <v>0.15290071682067671</v>
      </c>
      <c r="P99" s="73" t="s">
        <v>16</v>
      </c>
      <c r="Q99">
        <v>0.22613629890802431</v>
      </c>
      <c r="R99">
        <v>-0.53312368874032534</v>
      </c>
    </row>
    <row r="100" spans="1:18" x14ac:dyDescent="0.25">
      <c r="A100" s="165" t="s">
        <v>17</v>
      </c>
      <c r="B100">
        <v>49.985034580675908</v>
      </c>
      <c r="C100">
        <v>28.579416702903941</v>
      </c>
      <c r="H100" s="73" t="s">
        <v>18</v>
      </c>
      <c r="I100">
        <v>5.5357442834998147E-2</v>
      </c>
      <c r="J100">
        <v>8.4019781776295405E-2</v>
      </c>
      <c r="P100" s="73" t="s">
        <v>19</v>
      </c>
      <c r="Q100">
        <v>4.4380638880839438</v>
      </c>
      <c r="R100">
        <v>7.8777308351834847</v>
      </c>
    </row>
    <row r="101" spans="1:18" x14ac:dyDescent="0.25">
      <c r="A101" s="165" t="s">
        <v>20</v>
      </c>
      <c r="B101">
        <v>15.93760588619134</v>
      </c>
      <c r="C101">
        <v>6.1624474073890072</v>
      </c>
      <c r="H101" s="73" t="s">
        <v>21</v>
      </c>
      <c r="I101">
        <v>6.3419174637261252E-2</v>
      </c>
      <c r="J101">
        <v>0.1172359983741906</v>
      </c>
      <c r="P101" s="73" t="s">
        <v>22</v>
      </c>
      <c r="Q101">
        <v>24.957344453942351</v>
      </c>
      <c r="R101">
        <v>37.837301219076387</v>
      </c>
    </row>
    <row r="102" spans="1:18" x14ac:dyDescent="0.25">
      <c r="A102" s="165" t="s">
        <v>23</v>
      </c>
      <c r="B102">
        <v>6.7269049843783373</v>
      </c>
      <c r="C102">
        <v>10.96083371761029</v>
      </c>
      <c r="H102" s="73" t="s">
        <v>24</v>
      </c>
      <c r="I102">
        <v>7.3601795284174654E-2</v>
      </c>
      <c r="J102">
        <v>0.17099319833247231</v>
      </c>
    </row>
    <row r="103" spans="1:18" x14ac:dyDescent="0.25">
      <c r="H103" s="73" t="s">
        <v>25</v>
      </c>
      <c r="I103">
        <v>8.5565703421023556E-2</v>
      </c>
      <c r="J103">
        <v>9.7944300091898764E-2</v>
      </c>
    </row>
    <row r="104" spans="1:18" x14ac:dyDescent="0.25">
      <c r="H104" s="73" t="s">
        <v>26</v>
      </c>
      <c r="I104">
        <v>6.9715377543867446E-2</v>
      </c>
      <c r="J104">
        <v>0.1066498905643026</v>
      </c>
      <c r="P104" s="73" t="s">
        <v>27</v>
      </c>
      <c r="Q104">
        <v>413.68630542732421</v>
      </c>
    </row>
    <row r="105" spans="1:18" x14ac:dyDescent="0.25">
      <c r="H105" s="73" t="s">
        <v>28</v>
      </c>
      <c r="I105">
        <v>7.410601373927575E-2</v>
      </c>
      <c r="J105">
        <v>8.2564333133167134E-2</v>
      </c>
    </row>
    <row r="106" spans="1:18" x14ac:dyDescent="0.25">
      <c r="H106" s="73" t="s">
        <v>29</v>
      </c>
      <c r="I106">
        <v>0.1362868314025093</v>
      </c>
      <c r="J106">
        <v>0.1082415547926756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73"/>
      <c r="I111" s="73" t="s">
        <v>12</v>
      </c>
      <c r="J111" s="73" t="s">
        <v>13</v>
      </c>
      <c r="P111" s="73"/>
      <c r="Q111" s="73" t="s">
        <v>12</v>
      </c>
      <c r="R111" s="73" t="s">
        <v>13</v>
      </c>
    </row>
    <row r="112" spans="1:18" x14ac:dyDescent="0.25">
      <c r="A112" s="165" t="s">
        <v>14</v>
      </c>
      <c r="B112">
        <v>2.518287599457381</v>
      </c>
      <c r="C112">
        <v>3.0398194324489691</v>
      </c>
      <c r="H112" s="73" t="s">
        <v>15</v>
      </c>
      <c r="I112">
        <v>0.1496215046048982</v>
      </c>
      <c r="J112">
        <v>0.1203347846144275</v>
      </c>
      <c r="P112" s="73" t="s">
        <v>16</v>
      </c>
      <c r="Q112">
        <v>-0.4292229909945614</v>
      </c>
      <c r="R112">
        <v>0.72246934907123994</v>
      </c>
    </row>
    <row r="113" spans="1:18" x14ac:dyDescent="0.25">
      <c r="A113" s="165" t="s">
        <v>17</v>
      </c>
      <c r="B113">
        <v>16.974300784256581</v>
      </c>
      <c r="C113">
        <v>28.8722651384656</v>
      </c>
      <c r="H113" s="73" t="s">
        <v>18</v>
      </c>
      <c r="I113">
        <v>0.1320190179353978</v>
      </c>
      <c r="J113">
        <v>0.100285132320923</v>
      </c>
      <c r="P113" s="73" t="s">
        <v>19</v>
      </c>
      <c r="Q113">
        <v>4.8832625475512179</v>
      </c>
      <c r="R113">
        <v>16.624906856239889</v>
      </c>
    </row>
    <row r="114" spans="1:18" x14ac:dyDescent="0.25">
      <c r="A114" s="165" t="s">
        <v>20</v>
      </c>
      <c r="B114">
        <v>43.389888170677949</v>
      </c>
      <c r="C114">
        <v>43.642937997333</v>
      </c>
      <c r="H114" s="73" t="s">
        <v>21</v>
      </c>
      <c r="I114">
        <v>0.31895161725367438</v>
      </c>
      <c r="J114">
        <v>0.22837292599723241</v>
      </c>
      <c r="P114" s="73" t="s">
        <v>22</v>
      </c>
      <c r="Q114">
        <v>24.354824473911151</v>
      </c>
      <c r="R114">
        <v>66.114791239866747</v>
      </c>
    </row>
    <row r="115" spans="1:18" x14ac:dyDescent="0.25">
      <c r="A115" s="165" t="s">
        <v>23</v>
      </c>
      <c r="B115">
        <v>20.91289461907715</v>
      </c>
      <c r="C115">
        <v>29.240398461318339</v>
      </c>
      <c r="H115" s="73" t="s">
        <v>24</v>
      </c>
      <c r="I115">
        <v>0.2281463260289866</v>
      </c>
      <c r="J115">
        <v>0.16601426040378939</v>
      </c>
    </row>
    <row r="116" spans="1:18" x14ac:dyDescent="0.25">
      <c r="H116" s="73" t="s">
        <v>25</v>
      </c>
      <c r="I116">
        <v>8.0386431411223175E-2</v>
      </c>
      <c r="J116">
        <v>6.4723609390914316E-2</v>
      </c>
    </row>
    <row r="117" spans="1:18" x14ac:dyDescent="0.25">
      <c r="H117" s="73" t="s">
        <v>26</v>
      </c>
      <c r="I117">
        <v>0.18156782606995431</v>
      </c>
      <c r="J117">
        <v>0.16296425037550849</v>
      </c>
      <c r="P117" s="73" t="s">
        <v>27</v>
      </c>
      <c r="Q117">
        <v>705.42444579584526</v>
      </c>
    </row>
    <row r="118" spans="1:18" x14ac:dyDescent="0.25">
      <c r="H118" s="73" t="s">
        <v>28</v>
      </c>
      <c r="I118">
        <v>0.1009922972041188</v>
      </c>
      <c r="J118">
        <v>0.1160457984387112</v>
      </c>
    </row>
    <row r="119" spans="1:18" x14ac:dyDescent="0.25">
      <c r="H119" s="73" t="s">
        <v>29</v>
      </c>
      <c r="I119">
        <v>0.14365615190607439</v>
      </c>
      <c r="J119">
        <v>0.16591943980650059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2.384466031932587</v>
      </c>
      <c r="C146">
        <v>2.7622303405630042</v>
      </c>
    </row>
    <row r="147" spans="1:25" x14ac:dyDescent="0.25">
      <c r="A147" s="165" t="s">
        <v>17</v>
      </c>
      <c r="B147">
        <v>9.5672317343996678</v>
      </c>
      <c r="C147">
        <v>10.36886725620541</v>
      </c>
    </row>
    <row r="148" spans="1:25" x14ac:dyDescent="0.25">
      <c r="A148" s="165" t="s">
        <v>20</v>
      </c>
      <c r="B148">
        <v>2.0296598874438669</v>
      </c>
      <c r="C148">
        <v>3.978202036901036</v>
      </c>
    </row>
    <row r="149" spans="1:25" x14ac:dyDescent="0.25">
      <c r="A149" s="165" t="s">
        <v>23</v>
      </c>
      <c r="B149">
        <v>3.1804488779216702</v>
      </c>
      <c r="C149">
        <v>5.3941458253034584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74"/>
      <c r="B159" s="74" t="s">
        <v>12</v>
      </c>
      <c r="C159" s="74" t="s">
        <v>68</v>
      </c>
      <c r="D159" s="74" t="s">
        <v>69</v>
      </c>
      <c r="H159" s="74"/>
      <c r="I159" s="74" t="s">
        <v>13</v>
      </c>
      <c r="J159" s="74" t="s">
        <v>70</v>
      </c>
      <c r="K159" s="74" t="s">
        <v>71</v>
      </c>
      <c r="O159" s="74"/>
      <c r="P159" s="74" t="s">
        <v>12</v>
      </c>
      <c r="Q159" s="74" t="s">
        <v>13</v>
      </c>
      <c r="W159" s="74"/>
      <c r="X159" s="74" t="s">
        <v>12</v>
      </c>
      <c r="Y159" s="74" t="s">
        <v>13</v>
      </c>
    </row>
    <row r="160" spans="1:25" x14ac:dyDescent="0.25">
      <c r="A160" s="74" t="s">
        <v>14</v>
      </c>
      <c r="B160">
        <v>0.13179291996753789</v>
      </c>
      <c r="C160">
        <v>1.0078432639209991E-2</v>
      </c>
      <c r="D160">
        <v>1.370000918242825E-2</v>
      </c>
      <c r="H160" s="74" t="s">
        <v>72</v>
      </c>
      <c r="I160">
        <v>0.24108899858252791</v>
      </c>
      <c r="J160">
        <v>-7.1988455286238857E-3</v>
      </c>
      <c r="K160">
        <v>2.768911899015312E-3</v>
      </c>
      <c r="O160" s="74" t="s">
        <v>73</v>
      </c>
      <c r="P160">
        <v>0.12689522018322191</v>
      </c>
      <c r="Q160">
        <v>0.14746937880055491</v>
      </c>
      <c r="W160" s="74" t="s">
        <v>15</v>
      </c>
      <c r="X160">
        <v>1.5727116068262891E-2</v>
      </c>
      <c r="Y160">
        <v>0.1159094471858301</v>
      </c>
    </row>
    <row r="161" spans="1:25" x14ac:dyDescent="0.25">
      <c r="A161" s="74" t="s">
        <v>17</v>
      </c>
      <c r="B161">
        <v>-0.16316273813931939</v>
      </c>
      <c r="C161">
        <v>-1.8351121601563901E-2</v>
      </c>
      <c r="D161">
        <v>-3.6552002213276549E-2</v>
      </c>
      <c r="H161" s="74" t="s">
        <v>74</v>
      </c>
      <c r="I161">
        <v>3.7111231381827182E-2</v>
      </c>
      <c r="J161">
        <v>3.2466309448212612E-2</v>
      </c>
      <c r="K161">
        <v>4.1129254887745062E-2</v>
      </c>
      <c r="O161" s="74" t="s">
        <v>75</v>
      </c>
      <c r="P161">
        <v>-2.739767032596533E-2</v>
      </c>
      <c r="Q161">
        <v>-1.9031843714216581E-2</v>
      </c>
      <c r="W161" s="74" t="s">
        <v>18</v>
      </c>
      <c r="X161">
        <v>-0.1059127033487426</v>
      </c>
      <c r="Y161">
        <v>5.6346451868783239E-2</v>
      </c>
    </row>
    <row r="162" spans="1:25" x14ac:dyDescent="0.25">
      <c r="A162" s="74" t="s">
        <v>20</v>
      </c>
      <c r="B162">
        <v>2.1606505250106349E-3</v>
      </c>
      <c r="C162">
        <v>0.12229105042133941</v>
      </c>
      <c r="D162">
        <v>0.1225392637627644</v>
      </c>
      <c r="H162" s="74" t="s">
        <v>76</v>
      </c>
      <c r="I162">
        <v>6.211846995821884E-2</v>
      </c>
      <c r="J162">
        <v>-5.338485140158291E-2</v>
      </c>
      <c r="K162">
        <v>-6.6453681095680298E-2</v>
      </c>
      <c r="O162" s="74" t="s">
        <v>77</v>
      </c>
      <c r="P162">
        <v>-0.13102008025670481</v>
      </c>
      <c r="Q162">
        <v>4.8822088057256081E-2</v>
      </c>
      <c r="W162" s="74" t="s">
        <v>21</v>
      </c>
      <c r="X162">
        <v>8.3790622853029961E-3</v>
      </c>
      <c r="Y162">
        <v>7.2098722684531116E-2</v>
      </c>
    </row>
    <row r="163" spans="1:25" x14ac:dyDescent="0.25">
      <c r="A163" s="74" t="s">
        <v>23</v>
      </c>
      <c r="B163">
        <v>-3.4937775691878191E-2</v>
      </c>
      <c r="C163">
        <v>-6.3807479947852186E-2</v>
      </c>
      <c r="D163">
        <v>-6.0143395253835968E-2</v>
      </c>
      <c r="H163" s="74" t="s">
        <v>78</v>
      </c>
      <c r="I163">
        <v>-3.0237482409494958E-2</v>
      </c>
      <c r="J163">
        <v>-5.9667229771384729E-2</v>
      </c>
      <c r="K163">
        <v>-7.1533866538262783E-2</v>
      </c>
      <c r="O163" s="74" t="s">
        <v>79</v>
      </c>
      <c r="P163">
        <v>7.2355004237378631E-2</v>
      </c>
      <c r="Q163">
        <v>3.58275643138931E-3</v>
      </c>
      <c r="W163" s="74" t="s">
        <v>24</v>
      </c>
      <c r="X163">
        <v>0.16536010427368389</v>
      </c>
      <c r="Y163">
        <v>0.20114167064332211</v>
      </c>
    </row>
    <row r="164" spans="1:25" x14ac:dyDescent="0.25">
      <c r="W164" s="74" t="s">
        <v>25</v>
      </c>
      <c r="X164">
        <v>8.22049562766793E-2</v>
      </c>
      <c r="Y164">
        <v>8.6317379470711719E-2</v>
      </c>
    </row>
    <row r="165" spans="1:25" x14ac:dyDescent="0.25">
      <c r="W165" s="74" t="s">
        <v>26</v>
      </c>
      <c r="X165">
        <v>5.9800485765462007E-2</v>
      </c>
      <c r="Y165">
        <v>1.0755531505298911E-2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74" t="s">
        <v>28</v>
      </c>
      <c r="X166">
        <v>-3.5314654795735021E-3</v>
      </c>
      <c r="Y166">
        <v>0.126447604492194</v>
      </c>
    </row>
    <row r="167" spans="1:25" x14ac:dyDescent="0.25">
      <c r="A167" s="74"/>
      <c r="B167" s="74" t="s">
        <v>12</v>
      </c>
      <c r="C167" s="74" t="s">
        <v>68</v>
      </c>
      <c r="D167" s="74" t="s">
        <v>69</v>
      </c>
      <c r="H167" s="74"/>
      <c r="I167" s="74" t="s">
        <v>13</v>
      </c>
      <c r="J167" s="74" t="s">
        <v>70</v>
      </c>
      <c r="K167" s="74" t="s">
        <v>71</v>
      </c>
      <c r="O167" s="74"/>
      <c r="P167" s="74" t="s">
        <v>12</v>
      </c>
      <c r="Q167" s="74" t="s">
        <v>13</v>
      </c>
      <c r="W167" s="74" t="s">
        <v>29</v>
      </c>
      <c r="X167">
        <v>1.9648172432628008E-2</v>
      </c>
      <c r="Y167">
        <v>9.7705732219239561E-2</v>
      </c>
    </row>
    <row r="168" spans="1:25" x14ac:dyDescent="0.25">
      <c r="A168" s="74" t="s">
        <v>14</v>
      </c>
      <c r="B168">
        <v>-0.69240795670072364</v>
      </c>
      <c r="C168">
        <v>-0.16853663006682559</v>
      </c>
      <c r="D168">
        <v>-0.18122042992420939</v>
      </c>
      <c r="H168" s="74" t="s">
        <v>72</v>
      </c>
      <c r="I168">
        <v>0.52891336757393992</v>
      </c>
      <c r="J168">
        <v>-0.2479947727611545</v>
      </c>
      <c r="K168">
        <v>-0.18049953763105009</v>
      </c>
      <c r="O168" s="74" t="s">
        <v>73</v>
      </c>
      <c r="P168">
        <v>0.57514979995903914</v>
      </c>
      <c r="Q168">
        <v>0.54091278262177678</v>
      </c>
    </row>
    <row r="169" spans="1:25" x14ac:dyDescent="0.25">
      <c r="A169" s="74" t="s">
        <v>17</v>
      </c>
      <c r="B169">
        <v>0.59774660897879339</v>
      </c>
      <c r="C169">
        <v>8.1938136410176277E-2</v>
      </c>
      <c r="D169">
        <v>0.10628251943701419</v>
      </c>
      <c r="H169" s="74" t="s">
        <v>74</v>
      </c>
      <c r="I169">
        <v>0.55973923822375626</v>
      </c>
      <c r="J169">
        <v>-0.27869022999055709</v>
      </c>
      <c r="K169">
        <v>-0.25926117458876419</v>
      </c>
      <c r="O169" s="74" t="s">
        <v>75</v>
      </c>
      <c r="P169">
        <v>0.67999696971343382</v>
      </c>
      <c r="Q169">
        <v>0.6378598309297796</v>
      </c>
    </row>
    <row r="170" spans="1:25" x14ac:dyDescent="0.25">
      <c r="A170" s="74" t="s">
        <v>20</v>
      </c>
      <c r="B170">
        <v>0.43492876187783153</v>
      </c>
      <c r="C170">
        <v>5.6458313157637337E-2</v>
      </c>
      <c r="D170">
        <v>1.3696119330389969E-3</v>
      </c>
      <c r="H170" s="74" t="s">
        <v>76</v>
      </c>
      <c r="I170">
        <v>0.45887802310086828</v>
      </c>
      <c r="J170">
        <v>7.566293429949118E-3</v>
      </c>
      <c r="K170">
        <v>3.3022397439851629E-2</v>
      </c>
      <c r="O170" s="74" t="s">
        <v>77</v>
      </c>
      <c r="P170">
        <v>0.49280002391762018</v>
      </c>
      <c r="Q170">
        <v>0.5157961419332322</v>
      </c>
      <c r="W170" s="165" t="s">
        <v>81</v>
      </c>
    </row>
    <row r="171" spans="1:25" x14ac:dyDescent="0.25">
      <c r="A171" s="74" t="s">
        <v>23</v>
      </c>
      <c r="B171">
        <v>0.51398164566231197</v>
      </c>
      <c r="C171">
        <v>7.0647459138095656E-2</v>
      </c>
      <c r="D171">
        <v>4.0358730839362672E-2</v>
      </c>
      <c r="H171" s="74" t="s">
        <v>78</v>
      </c>
      <c r="I171">
        <v>0.68051658840831797</v>
      </c>
      <c r="J171">
        <v>-0.28622181126107488</v>
      </c>
      <c r="K171">
        <v>-0.27083541223767171</v>
      </c>
      <c r="O171" s="74" t="s">
        <v>79</v>
      </c>
      <c r="P171">
        <v>0.66414951489986385</v>
      </c>
      <c r="Q171">
        <v>0.74310589950604355</v>
      </c>
      <c r="W171" s="74"/>
      <c r="X171" s="74" t="s">
        <v>12</v>
      </c>
      <c r="Y171" s="74" t="s">
        <v>13</v>
      </c>
    </row>
    <row r="172" spans="1:25" x14ac:dyDescent="0.25">
      <c r="W172" s="74" t="s">
        <v>15</v>
      </c>
      <c r="X172">
        <v>0.52222990248198642</v>
      </c>
      <c r="Y172">
        <v>0.50416327298765662</v>
      </c>
    </row>
    <row r="173" spans="1:25" x14ac:dyDescent="0.25">
      <c r="W173" s="74" t="s">
        <v>18</v>
      </c>
      <c r="X173">
        <v>0.65676778974119621</v>
      </c>
      <c r="Y173">
        <v>0.67838297003370718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74" t="s">
        <v>21</v>
      </c>
      <c r="X174">
        <v>0.68907961890460701</v>
      </c>
      <c r="Y174">
        <v>0.62238762742579945</v>
      </c>
    </row>
    <row r="175" spans="1:25" x14ac:dyDescent="0.25">
      <c r="A175" s="74"/>
      <c r="B175" s="74" t="s">
        <v>12</v>
      </c>
      <c r="C175" s="74" t="s">
        <v>68</v>
      </c>
      <c r="D175" s="74" t="s">
        <v>69</v>
      </c>
      <c r="H175" s="74"/>
      <c r="I175" s="74" t="s">
        <v>13</v>
      </c>
      <c r="J175" s="74" t="s">
        <v>70</v>
      </c>
      <c r="K175" s="74" t="s">
        <v>71</v>
      </c>
      <c r="O175" s="74"/>
      <c r="P175" s="74" t="s">
        <v>12</v>
      </c>
      <c r="Q175" s="74" t="s">
        <v>13</v>
      </c>
      <c r="W175" s="74" t="s">
        <v>24</v>
      </c>
      <c r="X175">
        <v>0.63231056155893095</v>
      </c>
      <c r="Y175">
        <v>0.53145028267793371</v>
      </c>
    </row>
    <row r="176" spans="1:25" x14ac:dyDescent="0.25">
      <c r="A176" s="74" t="s">
        <v>14</v>
      </c>
      <c r="B176">
        <v>-0.1149338875006969</v>
      </c>
      <c r="C176">
        <v>-0.14926650367317401</v>
      </c>
      <c r="D176">
        <v>-0.13752948910271609</v>
      </c>
      <c r="H176" s="74" t="s">
        <v>72</v>
      </c>
      <c r="I176">
        <v>0.44673295715866768</v>
      </c>
      <c r="J176">
        <v>-0.1150160123662257</v>
      </c>
      <c r="K176">
        <v>-0.11363986614689631</v>
      </c>
      <c r="O176" s="74" t="s">
        <v>73</v>
      </c>
      <c r="P176">
        <v>0.65488437264120181</v>
      </c>
      <c r="Q176">
        <v>0.57086784559104142</v>
      </c>
      <c r="W176" s="74" t="s">
        <v>25</v>
      </c>
      <c r="X176">
        <v>0.1689701032966526</v>
      </c>
      <c r="Y176">
        <v>0.17161807082537761</v>
      </c>
    </row>
    <row r="177" spans="1:25" x14ac:dyDescent="0.25">
      <c r="A177" s="74" t="s">
        <v>17</v>
      </c>
      <c r="B177">
        <v>-0.25513622529605368</v>
      </c>
      <c r="C177">
        <v>-0.22283944972001479</v>
      </c>
      <c r="D177">
        <v>-0.21098707286165749</v>
      </c>
      <c r="H177" s="74" t="s">
        <v>74</v>
      </c>
      <c r="I177">
        <v>0.5607107065185738</v>
      </c>
      <c r="J177">
        <v>-0.1418669785298024</v>
      </c>
      <c r="K177">
        <v>-0.14345515799965211</v>
      </c>
      <c r="O177" s="74" t="s">
        <v>75</v>
      </c>
      <c r="P177">
        <v>0.45721757129504143</v>
      </c>
      <c r="Q177">
        <v>0.38377268747846549</v>
      </c>
      <c r="W177" s="74" t="s">
        <v>26</v>
      </c>
      <c r="X177">
        <v>-4.5807544210961539E-3</v>
      </c>
      <c r="Y177">
        <v>2.8010266564912841E-2</v>
      </c>
    </row>
    <row r="178" spans="1:25" x14ac:dyDescent="0.25">
      <c r="A178" s="74" t="s">
        <v>20</v>
      </c>
      <c r="B178">
        <v>0.61958879358833185</v>
      </c>
      <c r="C178">
        <v>-1.2926573385802749E-3</v>
      </c>
      <c r="D178">
        <v>-1.6056198060134041E-2</v>
      </c>
      <c r="H178" s="74" t="s">
        <v>76</v>
      </c>
      <c r="I178">
        <v>0.54197364628256206</v>
      </c>
      <c r="J178">
        <v>-0.16185388980089821</v>
      </c>
      <c r="K178">
        <v>-0.15201149608603609</v>
      </c>
      <c r="O178" s="74" t="s">
        <v>77</v>
      </c>
      <c r="P178">
        <v>0.44196358497451788</v>
      </c>
      <c r="Q178">
        <v>0.40537328188939131</v>
      </c>
      <c r="W178" s="74" t="s">
        <v>28</v>
      </c>
      <c r="X178">
        <v>0.62754789446254311</v>
      </c>
      <c r="Y178">
        <v>0.59177574432878344</v>
      </c>
    </row>
    <row r="179" spans="1:25" x14ac:dyDescent="0.25">
      <c r="A179" s="74" t="s">
        <v>23</v>
      </c>
      <c r="B179">
        <v>0.49060473881569278</v>
      </c>
      <c r="C179">
        <v>-0.13620452358117829</v>
      </c>
      <c r="D179">
        <v>-0.1747483207990779</v>
      </c>
      <c r="H179" s="74" t="s">
        <v>78</v>
      </c>
      <c r="I179">
        <v>0.3483563413505637</v>
      </c>
      <c r="J179">
        <v>-0.21206079269314179</v>
      </c>
      <c r="K179">
        <v>-0.22953197363604069</v>
      </c>
      <c r="O179" s="74" t="s">
        <v>79</v>
      </c>
      <c r="P179">
        <v>0.55037521699963232</v>
      </c>
      <c r="Q179">
        <v>0.52558532974449435</v>
      </c>
      <c r="W179" s="74" t="s">
        <v>29</v>
      </c>
      <c r="X179">
        <v>0.57875688765048683</v>
      </c>
      <c r="Y179">
        <v>0.54384409936025224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74"/>
      <c r="B183" s="74" t="s">
        <v>12</v>
      </c>
      <c r="C183" s="74" t="s">
        <v>68</v>
      </c>
      <c r="D183" s="74" t="s">
        <v>69</v>
      </c>
      <c r="H183" s="74"/>
      <c r="I183" s="74" t="s">
        <v>13</v>
      </c>
      <c r="J183" s="74" t="s">
        <v>70</v>
      </c>
      <c r="K183" s="74" t="s">
        <v>71</v>
      </c>
      <c r="O183" s="74"/>
      <c r="P183" s="74" t="s">
        <v>12</v>
      </c>
      <c r="Q183" s="74" t="s">
        <v>13</v>
      </c>
      <c r="W183" s="74"/>
      <c r="X183" s="74" t="s">
        <v>12</v>
      </c>
      <c r="Y183" s="74" t="s">
        <v>13</v>
      </c>
    </row>
    <row r="184" spans="1:25" x14ac:dyDescent="0.25">
      <c r="A184" s="74" t="s">
        <v>14</v>
      </c>
      <c r="B184">
        <v>0.29193177328716502</v>
      </c>
      <c r="C184">
        <v>0.1065989490632698</v>
      </c>
      <c r="D184">
        <v>5.7997569909423792E-2</v>
      </c>
      <c r="H184" s="74" t="s">
        <v>72</v>
      </c>
      <c r="I184">
        <v>0.22305727600514999</v>
      </c>
      <c r="J184">
        <v>8.0274862202333361E-2</v>
      </c>
      <c r="K184">
        <v>6.0649501282258073E-2</v>
      </c>
      <c r="O184" s="74" t="s">
        <v>73</v>
      </c>
      <c r="P184">
        <v>0.4602261669949772</v>
      </c>
      <c r="Q184">
        <v>0.1851320995692797</v>
      </c>
      <c r="W184" s="74" t="s">
        <v>15</v>
      </c>
      <c r="X184">
        <v>0.49650206141739578</v>
      </c>
      <c r="Y184">
        <v>0.48827004577374311</v>
      </c>
    </row>
    <row r="185" spans="1:25" x14ac:dyDescent="0.25">
      <c r="A185" s="74" t="s">
        <v>17</v>
      </c>
      <c r="B185">
        <v>7.9500276619832805E-2</v>
      </c>
      <c r="C185">
        <v>9.8767447010023615E-2</v>
      </c>
      <c r="D185">
        <v>8.3523792145794463E-3</v>
      </c>
      <c r="H185" s="74" t="s">
        <v>74</v>
      </c>
      <c r="I185">
        <v>0.23394975137436311</v>
      </c>
      <c r="J185">
        <v>6.0384328203877603E-2</v>
      </c>
      <c r="K185">
        <v>1.5294438233698899E-2</v>
      </c>
      <c r="O185" s="74" t="s">
        <v>75</v>
      </c>
      <c r="P185">
        <v>0.37864461293505919</v>
      </c>
      <c r="Q185">
        <v>0.25078310507132701</v>
      </c>
      <c r="W185" s="74" t="s">
        <v>18</v>
      </c>
      <c r="X185">
        <v>0.24456138498785929</v>
      </c>
      <c r="Y185">
        <v>0.23134185472973201</v>
      </c>
    </row>
    <row r="186" spans="1:25" x14ac:dyDescent="0.25">
      <c r="A186" s="74" t="s">
        <v>20</v>
      </c>
      <c r="B186">
        <v>0.27911442229405681</v>
      </c>
      <c r="C186">
        <v>7.0102470580040085E-2</v>
      </c>
      <c r="D186">
        <v>4.4056947553572312E-2</v>
      </c>
      <c r="H186" s="74" t="s">
        <v>76</v>
      </c>
      <c r="I186">
        <v>8.8659976085865566E-2</v>
      </c>
      <c r="J186">
        <v>0.1339314185288655</v>
      </c>
      <c r="K186">
        <v>5.5274880687150738E-2</v>
      </c>
      <c r="O186" s="74" t="s">
        <v>77</v>
      </c>
      <c r="P186">
        <v>0.1915246543075417</v>
      </c>
      <c r="Q186">
        <v>7.5240882390632244E-2</v>
      </c>
      <c r="W186" s="74" t="s">
        <v>21</v>
      </c>
      <c r="X186">
        <v>0.62239704146666086</v>
      </c>
      <c r="Y186">
        <v>0.5552584994331049</v>
      </c>
    </row>
    <row r="187" spans="1:25" x14ac:dyDescent="0.25">
      <c r="A187" s="74" t="s">
        <v>23</v>
      </c>
      <c r="B187">
        <v>0.48544822310790042</v>
      </c>
      <c r="C187">
        <v>6.1621756405011649E-2</v>
      </c>
      <c r="D187">
        <v>4.6562826371812603E-2</v>
      </c>
      <c r="H187" s="74" t="s">
        <v>78</v>
      </c>
      <c r="I187">
        <v>0.2114294694161343</v>
      </c>
      <c r="J187">
        <v>0.1433648913667617</v>
      </c>
      <c r="K187">
        <v>7.8774933514114645E-2</v>
      </c>
      <c r="O187" s="74" t="s">
        <v>79</v>
      </c>
      <c r="P187">
        <v>0.43441728083579462</v>
      </c>
      <c r="Q187">
        <v>0.22018844865770509</v>
      </c>
      <c r="W187" s="74" t="s">
        <v>24</v>
      </c>
      <c r="X187">
        <v>0.55488871945299878</v>
      </c>
      <c r="Y187">
        <v>0.45598075316095021</v>
      </c>
    </row>
    <row r="188" spans="1:25" x14ac:dyDescent="0.25">
      <c r="W188" s="74" t="s">
        <v>25</v>
      </c>
      <c r="X188">
        <v>0.46016021555776487</v>
      </c>
      <c r="Y188">
        <v>0.43007230164057858</v>
      </c>
    </row>
    <row r="189" spans="1:25" x14ac:dyDescent="0.25">
      <c r="W189" s="74" t="s">
        <v>26</v>
      </c>
      <c r="X189">
        <v>0.10674260811711569</v>
      </c>
      <c r="Y189">
        <v>0.11190974291189321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74" t="s">
        <v>28</v>
      </c>
      <c r="X190">
        <v>0.62702468724654115</v>
      </c>
      <c r="Y190">
        <v>0.54902962304245795</v>
      </c>
    </row>
    <row r="191" spans="1:25" x14ac:dyDescent="0.25">
      <c r="A191" s="74"/>
      <c r="B191" s="74" t="s">
        <v>12</v>
      </c>
      <c r="C191" s="74" t="s">
        <v>68</v>
      </c>
      <c r="D191" s="74" t="s">
        <v>69</v>
      </c>
      <c r="H191" s="74"/>
      <c r="I191" s="74" t="s">
        <v>13</v>
      </c>
      <c r="J191" s="74" t="s">
        <v>70</v>
      </c>
      <c r="K191" s="74" t="s">
        <v>71</v>
      </c>
      <c r="O191" s="74"/>
      <c r="P191" s="74" t="s">
        <v>12</v>
      </c>
      <c r="Q191" s="74" t="s">
        <v>13</v>
      </c>
      <c r="W191" s="74" t="s">
        <v>29</v>
      </c>
      <c r="X191">
        <v>0.65306119825121012</v>
      </c>
      <c r="Y191">
        <v>0.57295126554534159</v>
      </c>
    </row>
    <row r="192" spans="1:25" x14ac:dyDescent="0.25">
      <c r="A192" s="74" t="s">
        <v>14</v>
      </c>
      <c r="B192">
        <v>0.1001842999323235</v>
      </c>
      <c r="C192">
        <v>-4.7559488466653338E-2</v>
      </c>
      <c r="D192">
        <v>-5.5129708311441782E-2</v>
      </c>
      <c r="H192" s="74" t="s">
        <v>72</v>
      </c>
      <c r="I192">
        <v>-6.8809136692135259E-2</v>
      </c>
      <c r="J192">
        <v>9.5371253315168492E-3</v>
      </c>
      <c r="K192">
        <v>6.9459917007957221E-3</v>
      </c>
      <c r="O192" s="74" t="s">
        <v>73</v>
      </c>
      <c r="P192">
        <v>5.0490748134906317E-2</v>
      </c>
      <c r="Q192">
        <v>-6.1455120491623237E-2</v>
      </c>
    </row>
    <row r="193" spans="1:25" x14ac:dyDescent="0.25">
      <c r="A193" s="74" t="s">
        <v>17</v>
      </c>
      <c r="B193">
        <v>-2.1315832018509281E-2</v>
      </c>
      <c r="C193">
        <v>8.8768968086436473E-3</v>
      </c>
      <c r="D193">
        <v>2.296334403610109E-3</v>
      </c>
      <c r="H193" s="74" t="s">
        <v>74</v>
      </c>
      <c r="I193">
        <v>-4.0589458011494897E-2</v>
      </c>
      <c r="J193">
        <v>2.0845627289019859E-2</v>
      </c>
      <c r="K193">
        <v>1.309965191052484E-2</v>
      </c>
      <c r="O193" s="74" t="s">
        <v>75</v>
      </c>
      <c r="P193">
        <v>6.0686293750957868E-2</v>
      </c>
      <c r="Q193">
        <v>0.1009510167475859</v>
      </c>
    </row>
    <row r="194" spans="1:25" x14ac:dyDescent="0.25">
      <c r="A194" s="74" t="s">
        <v>20</v>
      </c>
      <c r="B194">
        <v>-8.5993020719507693E-2</v>
      </c>
      <c r="C194">
        <v>-5.1281348846685858E-2</v>
      </c>
      <c r="D194">
        <v>-5.8986950699291059E-2</v>
      </c>
      <c r="H194" s="74" t="s">
        <v>76</v>
      </c>
      <c r="I194">
        <v>7.4884114836542394E-3</v>
      </c>
      <c r="J194">
        <v>-4.1014891471878749E-2</v>
      </c>
      <c r="K194">
        <v>-4.1498180605609107E-2</v>
      </c>
      <c r="O194" s="74" t="s">
        <v>77</v>
      </c>
      <c r="P194">
        <v>-0.1058942832158463</v>
      </c>
      <c r="Q194">
        <v>-2.0094241349924411E-2</v>
      </c>
      <c r="W194" s="165" t="s">
        <v>89</v>
      </c>
    </row>
    <row r="195" spans="1:25" x14ac:dyDescent="0.25">
      <c r="A195" s="74" t="s">
        <v>23</v>
      </c>
      <c r="B195">
        <v>2.9800982211530529E-2</v>
      </c>
      <c r="C195">
        <v>4.9973330036698467E-2</v>
      </c>
      <c r="D195">
        <v>5.1253347595801073E-2</v>
      </c>
      <c r="H195" s="74" t="s">
        <v>78</v>
      </c>
      <c r="I195">
        <v>-3.44629648089611E-3</v>
      </c>
      <c r="J195">
        <v>7.0342641520185337E-2</v>
      </c>
      <c r="K195">
        <v>6.5067253215667864E-2</v>
      </c>
      <c r="O195" s="74" t="s">
        <v>79</v>
      </c>
      <c r="P195">
        <v>9.1058087437899619E-3</v>
      </c>
      <c r="Q195">
        <v>2.289317547939132E-2</v>
      </c>
      <c r="W195" s="74"/>
      <c r="X195" s="74" t="s">
        <v>12</v>
      </c>
      <c r="Y195" s="74" t="s">
        <v>13</v>
      </c>
    </row>
    <row r="196" spans="1:25" x14ac:dyDescent="0.25">
      <c r="W196" s="74" t="s">
        <v>15</v>
      </c>
      <c r="X196">
        <v>0.23325649154646411</v>
      </c>
      <c r="Y196">
        <v>0.2600532376630022</v>
      </c>
    </row>
    <row r="197" spans="1:25" x14ac:dyDescent="0.25">
      <c r="W197" s="74" t="s">
        <v>18</v>
      </c>
      <c r="X197">
        <v>0.22580153469379441</v>
      </c>
      <c r="Y197">
        <v>8.4815254471324306E-2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74" t="s">
        <v>21</v>
      </c>
      <c r="X198">
        <v>0.43012473534017698</v>
      </c>
      <c r="Y198">
        <v>0.14549502361971151</v>
      </c>
    </row>
    <row r="199" spans="1:25" x14ac:dyDescent="0.25">
      <c r="A199" s="74"/>
      <c r="B199" s="74" t="s">
        <v>12</v>
      </c>
      <c r="C199" s="74" t="s">
        <v>68</v>
      </c>
      <c r="D199" s="74" t="s">
        <v>69</v>
      </c>
      <c r="H199" s="74"/>
      <c r="I199" s="74" t="s">
        <v>13</v>
      </c>
      <c r="J199" s="74" t="s">
        <v>70</v>
      </c>
      <c r="K199" s="74" t="s">
        <v>71</v>
      </c>
      <c r="O199" s="74"/>
      <c r="P199" s="74" t="s">
        <v>12</v>
      </c>
      <c r="Q199" s="74" t="s">
        <v>13</v>
      </c>
      <c r="W199" s="74" t="s">
        <v>24</v>
      </c>
      <c r="X199">
        <v>0.18301439931070559</v>
      </c>
      <c r="Y199">
        <v>8.2695428953318523E-2</v>
      </c>
    </row>
    <row r="200" spans="1:25" x14ac:dyDescent="0.25">
      <c r="A200" s="74" t="s">
        <v>14</v>
      </c>
      <c r="B200">
        <v>7.3017666816688531E-2</v>
      </c>
      <c r="C200">
        <v>-0.100756754211553</v>
      </c>
      <c r="D200">
        <v>-8.6204069198134392E-2</v>
      </c>
      <c r="H200" s="74" t="s">
        <v>72</v>
      </c>
      <c r="I200">
        <v>-6.3429150318627961E-2</v>
      </c>
      <c r="J200">
        <v>3.1922403427415792E-2</v>
      </c>
      <c r="K200">
        <v>3.8359253561598421E-3</v>
      </c>
      <c r="O200" s="74" t="s">
        <v>73</v>
      </c>
      <c r="P200">
        <v>0.1299017704126203</v>
      </c>
      <c r="Q200">
        <v>6.7137142637618011E-2</v>
      </c>
      <c r="W200" s="74" t="s">
        <v>25</v>
      </c>
      <c r="X200">
        <v>0.39549784483841699</v>
      </c>
      <c r="Y200">
        <v>0.27249346336240809</v>
      </c>
    </row>
    <row r="201" spans="1:25" x14ac:dyDescent="0.25">
      <c r="A201" s="74" t="s">
        <v>17</v>
      </c>
      <c r="B201">
        <v>-0.15171758360150051</v>
      </c>
      <c r="C201">
        <v>7.5865030535897465E-2</v>
      </c>
      <c r="D201">
        <v>8.0925782438121804E-2</v>
      </c>
      <c r="H201" s="74" t="s">
        <v>74</v>
      </c>
      <c r="I201">
        <v>-4.9740860056241357E-2</v>
      </c>
      <c r="J201">
        <v>-2.8589420762991789E-2</v>
      </c>
      <c r="K201">
        <v>-4.7155652054349129E-2</v>
      </c>
      <c r="O201" s="74" t="s">
        <v>75</v>
      </c>
      <c r="P201">
        <v>-6.1712396747510043E-2</v>
      </c>
      <c r="Q201">
        <v>1.420034140115752E-2</v>
      </c>
      <c r="W201" s="74" t="s">
        <v>26</v>
      </c>
      <c r="X201">
        <v>0.43621801899615159</v>
      </c>
      <c r="Y201">
        <v>0.21348440986020761</v>
      </c>
    </row>
    <row r="202" spans="1:25" x14ac:dyDescent="0.25">
      <c r="A202" s="74" t="s">
        <v>20</v>
      </c>
      <c r="B202">
        <v>0.2201723841907145</v>
      </c>
      <c r="C202">
        <v>-3.9114429666890198E-3</v>
      </c>
      <c r="D202">
        <v>1.9849512464508799E-2</v>
      </c>
      <c r="H202" s="74" t="s">
        <v>76</v>
      </c>
      <c r="I202">
        <v>-9.9508702326701393E-2</v>
      </c>
      <c r="J202">
        <v>4.2502798899394428E-2</v>
      </c>
      <c r="K202">
        <v>1.4974957784519139E-2</v>
      </c>
      <c r="O202" s="74" t="s">
        <v>77</v>
      </c>
      <c r="P202">
        <v>-0.18163875658899239</v>
      </c>
      <c r="Q202">
        <v>-0.11019311667810421</v>
      </c>
      <c r="W202" s="74" t="s">
        <v>28</v>
      </c>
      <c r="X202">
        <v>0.40719151028625439</v>
      </c>
      <c r="Y202">
        <v>0.1879235450952855</v>
      </c>
    </row>
    <row r="203" spans="1:25" x14ac:dyDescent="0.25">
      <c r="A203" s="74" t="s">
        <v>23</v>
      </c>
      <c r="B203">
        <v>0.1008663121636251</v>
      </c>
      <c r="C203">
        <v>-9.2507552975386709E-2</v>
      </c>
      <c r="D203">
        <v>-9.7556261130592278E-2</v>
      </c>
      <c r="H203" s="74" t="s">
        <v>78</v>
      </c>
      <c r="I203">
        <v>0.1014043799103463</v>
      </c>
      <c r="J203">
        <v>-6.8275454753382314E-2</v>
      </c>
      <c r="K203">
        <v>-7.4436974662485764E-2</v>
      </c>
      <c r="O203" s="74" t="s">
        <v>79</v>
      </c>
      <c r="P203">
        <v>3.3428345944115881E-2</v>
      </c>
      <c r="Q203">
        <v>0.1152943176352513</v>
      </c>
      <c r="W203" s="74" t="s">
        <v>29</v>
      </c>
      <c r="X203">
        <v>0.46404344287689059</v>
      </c>
      <c r="Y203">
        <v>0.17699544574742351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74"/>
      <c r="B207" s="74" t="s">
        <v>12</v>
      </c>
      <c r="C207" s="74" t="s">
        <v>68</v>
      </c>
      <c r="D207" s="74" t="s">
        <v>69</v>
      </c>
      <c r="H207" s="74"/>
      <c r="I207" s="74" t="s">
        <v>13</v>
      </c>
      <c r="J207" s="74" t="s">
        <v>70</v>
      </c>
      <c r="K207" s="74" t="s">
        <v>71</v>
      </c>
      <c r="O207" s="74"/>
      <c r="P207" s="74" t="s">
        <v>12</v>
      </c>
      <c r="Q207" s="74" t="s">
        <v>13</v>
      </c>
      <c r="W207" s="74"/>
      <c r="X207" s="74" t="s">
        <v>12</v>
      </c>
      <c r="Y207" s="74" t="s">
        <v>13</v>
      </c>
    </row>
    <row r="208" spans="1:25" x14ac:dyDescent="0.25">
      <c r="A208" s="74" t="s">
        <v>14</v>
      </c>
      <c r="B208">
        <v>9.4549160422310999E-2</v>
      </c>
      <c r="C208">
        <v>4.6209421487570679E-2</v>
      </c>
      <c r="D208">
        <v>4.4296658475610637E-2</v>
      </c>
      <c r="H208" s="74" t="s">
        <v>72</v>
      </c>
      <c r="I208">
        <v>0.3119201192142026</v>
      </c>
      <c r="J208">
        <v>-0.18603109943317719</v>
      </c>
      <c r="K208">
        <v>-0.13863566038796599</v>
      </c>
      <c r="O208" s="74" t="s">
        <v>73</v>
      </c>
      <c r="P208">
        <v>8.4626087389088028E-2</v>
      </c>
      <c r="Q208">
        <v>0.19501888004664919</v>
      </c>
      <c r="W208" s="74" t="s">
        <v>15</v>
      </c>
      <c r="X208">
        <v>-9.7286071589324938E-2</v>
      </c>
      <c r="Y208">
        <v>-7.8451685163294982E-2</v>
      </c>
    </row>
    <row r="209" spans="1:25" x14ac:dyDescent="0.25">
      <c r="A209" s="74" t="s">
        <v>17</v>
      </c>
      <c r="B209">
        <v>-0.19037681296629161</v>
      </c>
      <c r="C209">
        <v>5.6902404018233488E-2</v>
      </c>
      <c r="D209">
        <v>4.4018158278063053E-2</v>
      </c>
      <c r="H209" s="74" t="s">
        <v>74</v>
      </c>
      <c r="I209">
        <v>0.2247900303961769</v>
      </c>
      <c r="J209">
        <v>-0.25802491307200282</v>
      </c>
      <c r="K209">
        <v>-0.18797506525331301</v>
      </c>
      <c r="O209" s="74" t="s">
        <v>75</v>
      </c>
      <c r="P209">
        <v>8.6756634117259798E-2</v>
      </c>
      <c r="Q209">
        <v>0.29878066326096508</v>
      </c>
      <c r="W209" s="74" t="s">
        <v>18</v>
      </c>
      <c r="X209">
        <v>-9.7913367428655654E-2</v>
      </c>
      <c r="Y209">
        <v>-2.4434729578456459E-2</v>
      </c>
    </row>
    <row r="210" spans="1:25" x14ac:dyDescent="0.25">
      <c r="A210" s="74" t="s">
        <v>20</v>
      </c>
      <c r="B210">
        <v>-0.1182549482684061</v>
      </c>
      <c r="C210">
        <v>-3.3017954485113972E-2</v>
      </c>
      <c r="D210">
        <v>-1.8945201363647989E-2</v>
      </c>
      <c r="H210" s="74" t="s">
        <v>76</v>
      </c>
      <c r="I210">
        <v>0.47379477580484741</v>
      </c>
      <c r="J210">
        <v>-0.21165530914321989</v>
      </c>
      <c r="K210">
        <v>-0.15713106506099889</v>
      </c>
      <c r="O210" s="74" t="s">
        <v>77</v>
      </c>
      <c r="P210">
        <v>-4.8168652157999738E-2</v>
      </c>
      <c r="Q210">
        <v>0.42753646541609591</v>
      </c>
      <c r="W210" s="74" t="s">
        <v>21</v>
      </c>
      <c r="X210">
        <v>-6.856963046955071E-2</v>
      </c>
      <c r="Y210">
        <v>-0.1045335851445697</v>
      </c>
    </row>
    <row r="211" spans="1:25" x14ac:dyDescent="0.25">
      <c r="A211" s="74" t="s">
        <v>23</v>
      </c>
      <c r="B211">
        <v>-3.9743134080125232E-2</v>
      </c>
      <c r="C211">
        <v>-0.32295291811653393</v>
      </c>
      <c r="D211">
        <v>-0.31635130235638698</v>
      </c>
      <c r="H211" s="74" t="s">
        <v>78</v>
      </c>
      <c r="I211">
        <v>0.30162114012567198</v>
      </c>
      <c r="J211">
        <v>-8.3042154057712259E-2</v>
      </c>
      <c r="K211">
        <v>-8.6115652910059473E-2</v>
      </c>
      <c r="O211" s="74" t="s">
        <v>79</v>
      </c>
      <c r="P211">
        <v>0.15344819016274669</v>
      </c>
      <c r="Q211">
        <v>0.35170168438369559</v>
      </c>
      <c r="W211" s="74" t="s">
        <v>24</v>
      </c>
      <c r="X211">
        <v>-5.6119001318344408E-2</v>
      </c>
      <c r="Y211">
        <v>-0.12974382177002339</v>
      </c>
    </row>
    <row r="212" spans="1:25" x14ac:dyDescent="0.25">
      <c r="W212" s="74" t="s">
        <v>25</v>
      </c>
      <c r="X212">
        <v>2.4987685402893669E-2</v>
      </c>
      <c r="Y212">
        <v>3.1433651453238363E-2</v>
      </c>
    </row>
    <row r="213" spans="1:25" x14ac:dyDescent="0.25">
      <c r="W213" s="74" t="s">
        <v>26</v>
      </c>
      <c r="X213">
        <v>-1.8517126382342711E-2</v>
      </c>
      <c r="Y213">
        <v>-1.5613159532065849E-2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74" t="s">
        <v>28</v>
      </c>
      <c r="X214">
        <v>-3.225625461376485E-2</v>
      </c>
      <c r="Y214">
        <v>-8.7213003144111442E-2</v>
      </c>
    </row>
    <row r="215" spans="1:25" x14ac:dyDescent="0.25">
      <c r="A215" s="74"/>
      <c r="B215" s="74" t="s">
        <v>12</v>
      </c>
      <c r="C215" s="74" t="s">
        <v>68</v>
      </c>
      <c r="D215" s="74" t="s">
        <v>69</v>
      </c>
      <c r="H215" s="74"/>
      <c r="I215" s="74" t="s">
        <v>13</v>
      </c>
      <c r="J215" s="74" t="s">
        <v>70</v>
      </c>
      <c r="K215" s="74" t="s">
        <v>71</v>
      </c>
      <c r="O215" s="74"/>
      <c r="P215" s="74" t="s">
        <v>12</v>
      </c>
      <c r="Q215" s="74" t="s">
        <v>13</v>
      </c>
      <c r="W215" s="74" t="s">
        <v>29</v>
      </c>
      <c r="X215">
        <v>1.178919040565094E-2</v>
      </c>
      <c r="Y215">
        <v>-7.9355345340452882E-2</v>
      </c>
    </row>
    <row r="216" spans="1:25" x14ac:dyDescent="0.25">
      <c r="A216" s="74" t="s">
        <v>14</v>
      </c>
      <c r="B216">
        <v>2.5625311530342251E-2</v>
      </c>
      <c r="C216">
        <v>-9.7592711010068937E-3</v>
      </c>
      <c r="D216">
        <v>-2.3029544981219251E-3</v>
      </c>
      <c r="H216" s="74" t="s">
        <v>72</v>
      </c>
      <c r="I216">
        <v>0.4433530515257344</v>
      </c>
      <c r="J216">
        <v>2.8001924780793021E-2</v>
      </c>
      <c r="K216">
        <v>3.1187130395374039E-2</v>
      </c>
      <c r="O216" s="74" t="s">
        <v>73</v>
      </c>
      <c r="P216">
        <v>0.16811563423706699</v>
      </c>
      <c r="Q216">
        <v>0.30307675429068931</v>
      </c>
    </row>
    <row r="217" spans="1:25" x14ac:dyDescent="0.25">
      <c r="A217" s="74" t="s">
        <v>17</v>
      </c>
      <c r="B217">
        <v>9.6151887953856117E-3</v>
      </c>
      <c r="C217">
        <v>5.0936895709004573E-2</v>
      </c>
      <c r="D217">
        <v>6.0415520383096021E-2</v>
      </c>
      <c r="H217" s="74" t="s">
        <v>74</v>
      </c>
      <c r="I217">
        <v>0.17255647049680409</v>
      </c>
      <c r="J217">
        <v>5.031222698590701E-2</v>
      </c>
      <c r="K217">
        <v>5.1852453275997287E-2</v>
      </c>
      <c r="O217" s="74" t="s">
        <v>75</v>
      </c>
      <c r="P217">
        <v>-8.5057235346810617E-2</v>
      </c>
      <c r="Q217">
        <v>-0.15963393761185959</v>
      </c>
    </row>
    <row r="218" spans="1:25" x14ac:dyDescent="0.25">
      <c r="A218" s="74" t="s">
        <v>20</v>
      </c>
      <c r="B218">
        <v>0.11719251619245891</v>
      </c>
      <c r="C218">
        <v>-2.8966721637839109E-2</v>
      </c>
      <c r="D218">
        <v>-2.4869589447316019E-2</v>
      </c>
      <c r="H218" s="74" t="s">
        <v>76</v>
      </c>
      <c r="I218">
        <v>-8.3046425561388693E-2</v>
      </c>
      <c r="J218">
        <v>9.3441404895912544E-2</v>
      </c>
      <c r="K218">
        <v>0.10197583710311441</v>
      </c>
      <c r="O218" s="74" t="s">
        <v>77</v>
      </c>
      <c r="P218">
        <v>-3.1702891518813413E-2</v>
      </c>
      <c r="Q218">
        <v>-4.0936222948027338E-2</v>
      </c>
      <c r="W218" s="165" t="s">
        <v>94</v>
      </c>
    </row>
    <row r="219" spans="1:25" x14ac:dyDescent="0.25">
      <c r="A219" s="74" t="s">
        <v>23</v>
      </c>
      <c r="B219">
        <v>6.6527556621325534E-2</v>
      </c>
      <c r="C219">
        <v>-4.9981241319591342E-2</v>
      </c>
      <c r="D219">
        <v>-2.367376731616672E-2</v>
      </c>
      <c r="H219" s="74" t="s">
        <v>78</v>
      </c>
      <c r="I219">
        <v>-0.1318109495330344</v>
      </c>
      <c r="J219">
        <v>0.1032750902656151</v>
      </c>
      <c r="K219">
        <v>0.1052999638947965</v>
      </c>
      <c r="O219" s="74" t="s">
        <v>79</v>
      </c>
      <c r="P219">
        <v>-0.1797718851268226</v>
      </c>
      <c r="Q219">
        <v>-0.2014944579904161</v>
      </c>
      <c r="W219" s="74"/>
      <c r="X219" s="74" t="s">
        <v>12</v>
      </c>
      <c r="Y219" s="74" t="s">
        <v>13</v>
      </c>
    </row>
    <row r="220" spans="1:25" x14ac:dyDescent="0.25">
      <c r="W220" s="74" t="s">
        <v>15</v>
      </c>
      <c r="X220">
        <v>-6.450827925758959E-2</v>
      </c>
      <c r="Y220">
        <v>-4.8027839295602268E-2</v>
      </c>
    </row>
    <row r="221" spans="1:25" x14ac:dyDescent="0.25">
      <c r="W221" s="74" t="s">
        <v>18</v>
      </c>
      <c r="X221">
        <v>-0.122843030239532</v>
      </c>
      <c r="Y221">
        <v>-8.6930370527118647E-2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74" t="s">
        <v>21</v>
      </c>
      <c r="X222">
        <v>6.7682236674346571E-2</v>
      </c>
      <c r="Y222">
        <v>2.5417871532025418E-2</v>
      </c>
    </row>
    <row r="223" spans="1:25" x14ac:dyDescent="0.25">
      <c r="A223" s="74"/>
      <c r="B223" s="74" t="s">
        <v>12</v>
      </c>
      <c r="C223" s="74" t="s">
        <v>68</v>
      </c>
      <c r="D223" s="74" t="s">
        <v>69</v>
      </c>
      <c r="H223" s="74"/>
      <c r="I223" s="74" t="s">
        <v>13</v>
      </c>
      <c r="J223" s="74" t="s">
        <v>70</v>
      </c>
      <c r="K223" s="74" t="s">
        <v>71</v>
      </c>
      <c r="O223" s="74"/>
      <c r="P223" s="74" t="s">
        <v>12</v>
      </c>
      <c r="Q223" s="74" t="s">
        <v>13</v>
      </c>
      <c r="W223" s="74" t="s">
        <v>24</v>
      </c>
      <c r="X223">
        <v>1.375359862867268E-2</v>
      </c>
      <c r="Y223">
        <v>-1.5664499077280802E-2</v>
      </c>
    </row>
    <row r="224" spans="1:25" x14ac:dyDescent="0.25">
      <c r="A224" s="74" t="s">
        <v>14</v>
      </c>
      <c r="B224">
        <v>-0.1461113067290897</v>
      </c>
      <c r="C224">
        <v>2.3026294004194731E-2</v>
      </c>
      <c r="D224">
        <v>-1.167771629630902E-2</v>
      </c>
      <c r="H224" s="74" t="s">
        <v>72</v>
      </c>
      <c r="I224">
        <v>2.4514473464208989E-2</v>
      </c>
      <c r="J224">
        <v>7.987723224382768E-3</v>
      </c>
      <c r="K224">
        <v>-1.763089510935404E-2</v>
      </c>
      <c r="O224" s="74" t="s">
        <v>73</v>
      </c>
      <c r="P224">
        <v>-4.4368007775403631E-2</v>
      </c>
      <c r="Q224">
        <v>-6.5215418518977539E-2</v>
      </c>
      <c r="W224" s="74" t="s">
        <v>25</v>
      </c>
      <c r="X224">
        <v>-3.0253092575132388E-2</v>
      </c>
      <c r="Y224">
        <v>-9.1852940609954258E-3</v>
      </c>
    </row>
    <row r="225" spans="1:25" x14ac:dyDescent="0.25">
      <c r="A225" s="74" t="s">
        <v>17</v>
      </c>
      <c r="B225">
        <v>-5.6797819226334742E-2</v>
      </c>
      <c r="C225">
        <v>0.1022312789606166</v>
      </c>
      <c r="D225">
        <v>8.7439504483080993E-2</v>
      </c>
      <c r="H225" s="74" t="s">
        <v>74</v>
      </c>
      <c r="I225">
        <v>-1.705841265062245E-2</v>
      </c>
      <c r="J225">
        <v>4.5679091179097152E-2</v>
      </c>
      <c r="K225">
        <v>1.270616790277521E-3</v>
      </c>
      <c r="O225" s="74" t="s">
        <v>75</v>
      </c>
      <c r="P225">
        <v>3.0086641030994999E-2</v>
      </c>
      <c r="Q225">
        <v>-3.9600991484525727E-2</v>
      </c>
      <c r="W225" s="74" t="s">
        <v>26</v>
      </c>
      <c r="X225">
        <v>4.6854599162975213E-2</v>
      </c>
      <c r="Y225">
        <v>0.1034853748414722</v>
      </c>
    </row>
    <row r="226" spans="1:25" x14ac:dyDescent="0.25">
      <c r="A226" s="74" t="s">
        <v>20</v>
      </c>
      <c r="B226">
        <v>0.25017984711631053</v>
      </c>
      <c r="C226">
        <v>1.42831437014595E-2</v>
      </c>
      <c r="D226">
        <v>-1.525529243166761E-2</v>
      </c>
      <c r="H226" s="74" t="s">
        <v>76</v>
      </c>
      <c r="I226">
        <v>1.330149340969577E-2</v>
      </c>
      <c r="J226">
        <v>3.6207315714651741E-3</v>
      </c>
      <c r="K226">
        <v>-3.6221332363828178E-2</v>
      </c>
      <c r="O226" s="74" t="s">
        <v>77</v>
      </c>
      <c r="P226">
        <v>2.682245030828086E-2</v>
      </c>
      <c r="Q226">
        <v>4.2441126489492463E-2</v>
      </c>
      <c r="W226" s="74" t="s">
        <v>28</v>
      </c>
      <c r="X226">
        <v>0.2167048235399181</v>
      </c>
      <c r="Y226">
        <v>8.1690777235105844E-2</v>
      </c>
    </row>
    <row r="227" spans="1:25" x14ac:dyDescent="0.25">
      <c r="A227" s="74" t="s">
        <v>23</v>
      </c>
      <c r="B227">
        <v>-6.4860985275291674E-2</v>
      </c>
      <c r="C227">
        <v>1.7105402837190819E-2</v>
      </c>
      <c r="D227">
        <v>-1.424219273913656E-2</v>
      </c>
      <c r="H227" s="74" t="s">
        <v>78</v>
      </c>
      <c r="I227">
        <v>-9.084761527260389E-2</v>
      </c>
      <c r="J227">
        <v>3.3186490567409133E-2</v>
      </c>
      <c r="K227">
        <v>-1.8994661694675799E-2</v>
      </c>
      <c r="O227" s="74" t="s">
        <v>79</v>
      </c>
      <c r="P227">
        <v>-0.1067783175877131</v>
      </c>
      <c r="Q227">
        <v>-0.1078372618134348</v>
      </c>
      <c r="W227" s="74" t="s">
        <v>29</v>
      </c>
      <c r="X227">
        <v>9.7334919448044954E-2</v>
      </c>
      <c r="Y227">
        <v>5.1825890213314768E-2</v>
      </c>
    </row>
    <row r="230" spans="1:25" x14ac:dyDescent="0.25">
      <c r="W230" s="165" t="s">
        <v>98</v>
      </c>
    </row>
    <row r="231" spans="1:25" x14ac:dyDescent="0.25">
      <c r="W231" s="74"/>
      <c r="X231" s="74" t="s">
        <v>12</v>
      </c>
      <c r="Y231" s="74" t="s">
        <v>13</v>
      </c>
    </row>
    <row r="232" spans="1:25" x14ac:dyDescent="0.25">
      <c r="W232" s="74" t="s">
        <v>15</v>
      </c>
      <c r="X232">
        <v>-0.12769675679274811</v>
      </c>
      <c r="Y232">
        <v>0.19338369309906739</v>
      </c>
    </row>
    <row r="233" spans="1:25" x14ac:dyDescent="0.25">
      <c r="W233" s="74" t="s">
        <v>18</v>
      </c>
      <c r="X233">
        <v>-0.10846810690977381</v>
      </c>
      <c r="Y233">
        <v>0.31794629469689972</v>
      </c>
    </row>
    <row r="234" spans="1:25" x14ac:dyDescent="0.25">
      <c r="W234" s="74" t="s">
        <v>21</v>
      </c>
      <c r="X234">
        <v>-1.2816367401635061E-2</v>
      </c>
      <c r="Y234">
        <v>0.44815556517477401</v>
      </c>
    </row>
    <row r="235" spans="1:25" x14ac:dyDescent="0.25">
      <c r="W235" s="74" t="s">
        <v>24</v>
      </c>
      <c r="X235">
        <v>3.6523325091025523E-2</v>
      </c>
      <c r="Y235">
        <v>0.29461043921359348</v>
      </c>
    </row>
    <row r="236" spans="1:25" x14ac:dyDescent="0.25">
      <c r="W236" s="74" t="s">
        <v>25</v>
      </c>
      <c r="X236">
        <v>-7.2827741061990012E-2</v>
      </c>
      <c r="Y236">
        <v>0.42123594564294081</v>
      </c>
    </row>
    <row r="237" spans="1:25" x14ac:dyDescent="0.25">
      <c r="W237" s="74" t="s">
        <v>26</v>
      </c>
      <c r="X237">
        <v>-0.1987563699754358</v>
      </c>
      <c r="Y237">
        <v>0.63380264117021146</v>
      </c>
    </row>
    <row r="238" spans="1:25" x14ac:dyDescent="0.25">
      <c r="W238" s="74" t="s">
        <v>28</v>
      </c>
      <c r="X238">
        <v>1.303606448721027E-2</v>
      </c>
      <c r="Y238">
        <v>0.33559938833093</v>
      </c>
    </row>
    <row r="239" spans="1:25" x14ac:dyDescent="0.25">
      <c r="W239" s="74" t="s">
        <v>29</v>
      </c>
      <c r="X239">
        <v>7.5260416245529427E-2</v>
      </c>
      <c r="Y239">
        <v>0.19476117599689521</v>
      </c>
    </row>
    <row r="242" spans="1:25" x14ac:dyDescent="0.25">
      <c r="W242" s="165" t="s">
        <v>106</v>
      </c>
    </row>
    <row r="243" spans="1:25" x14ac:dyDescent="0.25">
      <c r="W243" s="74"/>
      <c r="X243" s="74" t="s">
        <v>12</v>
      </c>
      <c r="Y243" s="74" t="s">
        <v>13</v>
      </c>
    </row>
    <row r="244" spans="1:25" x14ac:dyDescent="0.25">
      <c r="W244" s="74" t="s">
        <v>15</v>
      </c>
      <c r="X244">
        <v>0.1198003615609816</v>
      </c>
      <c r="Y244">
        <v>9.1246337278233225E-2</v>
      </c>
    </row>
    <row r="245" spans="1:25" x14ac:dyDescent="0.25">
      <c r="W245" s="74" t="s">
        <v>18</v>
      </c>
      <c r="X245">
        <v>2.0936891840695072E-2</v>
      </c>
      <c r="Y245">
        <v>3.2899781374789709E-2</v>
      </c>
    </row>
    <row r="246" spans="1:25" x14ac:dyDescent="0.25">
      <c r="W246" s="74" t="s">
        <v>21</v>
      </c>
      <c r="X246">
        <v>0.1652851705557401</v>
      </c>
      <c r="Y246">
        <v>0.45157547583194041</v>
      </c>
    </row>
    <row r="247" spans="1:25" x14ac:dyDescent="0.25">
      <c r="W247" s="74" t="s">
        <v>24</v>
      </c>
      <c r="X247">
        <v>0.14513400712251359</v>
      </c>
      <c r="Y247">
        <v>0.27277389979042788</v>
      </c>
    </row>
    <row r="248" spans="1:25" x14ac:dyDescent="0.25">
      <c r="W248" s="74" t="s">
        <v>25</v>
      </c>
      <c r="X248">
        <v>0.1304760143170465</v>
      </c>
      <c r="Y248">
        <v>0.1047735963192683</v>
      </c>
    </row>
    <row r="249" spans="1:25" x14ac:dyDescent="0.25">
      <c r="W249" s="74" t="s">
        <v>26</v>
      </c>
      <c r="X249">
        <v>-4.9052674531489662E-2</v>
      </c>
      <c r="Y249">
        <v>-2.2812777166925029E-2</v>
      </c>
    </row>
    <row r="250" spans="1:25" x14ac:dyDescent="0.25">
      <c r="W250" s="74" t="s">
        <v>28</v>
      </c>
      <c r="X250">
        <v>0.25002020451455731</v>
      </c>
      <c r="Y250">
        <v>0.33806599496021628</v>
      </c>
    </row>
    <row r="251" spans="1:25" x14ac:dyDescent="0.25">
      <c r="W251" s="74" t="s">
        <v>29</v>
      </c>
      <c r="X251">
        <v>0.18944765341124151</v>
      </c>
      <c r="Y251">
        <v>0.26070815509492062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74"/>
      <c r="X255" s="74" t="s">
        <v>12</v>
      </c>
      <c r="Y255" s="74" t="s">
        <v>13</v>
      </c>
    </row>
    <row r="256" spans="1:25" x14ac:dyDescent="0.25">
      <c r="W256" s="74" t="s">
        <v>15</v>
      </c>
      <c r="X256">
        <v>3.0467566289741981E-3</v>
      </c>
      <c r="Y256">
        <v>-6.5948514234597625E-5</v>
      </c>
    </row>
    <row r="257" spans="1:25" x14ac:dyDescent="0.25">
      <c r="W257" s="74" t="s">
        <v>18</v>
      </c>
      <c r="X257">
        <v>2.996654276475548E-2</v>
      </c>
      <c r="Y257">
        <v>3.7142500338795022E-2</v>
      </c>
    </row>
    <row r="258" spans="1:25" x14ac:dyDescent="0.25">
      <c r="A258" s="165" t="s">
        <v>195</v>
      </c>
      <c r="J258" s="165" t="s">
        <v>196</v>
      </c>
      <c r="W258" s="74" t="s">
        <v>21</v>
      </c>
      <c r="X258">
        <v>0.20176809825854269</v>
      </c>
      <c r="Y258">
        <v>6.4260615902829221E-2</v>
      </c>
    </row>
    <row r="259" spans="1:25" x14ac:dyDescent="0.25">
      <c r="A259" s="75"/>
      <c r="B259" s="75" t="s">
        <v>101</v>
      </c>
      <c r="C259" s="75" t="s">
        <v>102</v>
      </c>
      <c r="D259" s="75" t="s">
        <v>103</v>
      </c>
      <c r="E259" s="75" t="s">
        <v>104</v>
      </c>
      <c r="J259" s="75"/>
      <c r="K259" s="75" t="s">
        <v>101</v>
      </c>
      <c r="L259" s="75" t="s">
        <v>102</v>
      </c>
      <c r="M259" s="75" t="s">
        <v>103</v>
      </c>
      <c r="N259" s="75" t="s">
        <v>104</v>
      </c>
      <c r="W259" s="74" t="s">
        <v>24</v>
      </c>
      <c r="X259">
        <v>0.1039870253161875</v>
      </c>
      <c r="Y259">
        <v>1.7223856070448691E-2</v>
      </c>
    </row>
    <row r="260" spans="1:25" x14ac:dyDescent="0.25">
      <c r="A260" s="75" t="s">
        <v>15</v>
      </c>
      <c r="B260">
        <v>40.0390625</v>
      </c>
      <c r="C260">
        <v>66.507558804431582</v>
      </c>
      <c r="D260">
        <v>94.7265625</v>
      </c>
      <c r="E260">
        <v>185.546875</v>
      </c>
      <c r="J260" s="75" t="s">
        <v>12</v>
      </c>
      <c r="K260">
        <v>3.3333333333333333E-2</v>
      </c>
      <c r="L260">
        <v>2.4146256732036799</v>
      </c>
      <c r="M260">
        <v>0.93333333333333335</v>
      </c>
      <c r="N260">
        <v>1.1000000000000001</v>
      </c>
      <c r="W260" s="74" t="s">
        <v>25</v>
      </c>
      <c r="X260">
        <v>-9.5572389183729498E-2</v>
      </c>
      <c r="Y260">
        <v>-3.8058704385530627E-2</v>
      </c>
    </row>
    <row r="261" spans="1:25" x14ac:dyDescent="0.25">
      <c r="A261" s="75" t="s">
        <v>25</v>
      </c>
      <c r="B261">
        <v>27.34375</v>
      </c>
      <c r="C261">
        <v>71.273789924853986</v>
      </c>
      <c r="D261">
        <v>127.9296875</v>
      </c>
      <c r="E261">
        <v>228.515625</v>
      </c>
      <c r="J261" s="75" t="s">
        <v>105</v>
      </c>
      <c r="K261">
        <v>3.3333333333333333E-2</v>
      </c>
      <c r="L261">
        <v>1.4353947081777401</v>
      </c>
      <c r="M261">
        <v>0.1333333333333333</v>
      </c>
      <c r="N261">
        <v>1.1000000000000001</v>
      </c>
      <c r="W261" s="74" t="s">
        <v>26</v>
      </c>
      <c r="X261">
        <v>-4.757618563404712E-2</v>
      </c>
      <c r="Y261">
        <v>-7.9778485613334546E-2</v>
      </c>
    </row>
    <row r="262" spans="1:25" x14ac:dyDescent="0.25">
      <c r="A262" s="75" t="s">
        <v>18</v>
      </c>
      <c r="B262">
        <v>47.8515625</v>
      </c>
      <c r="C262">
        <v>51.520932801165877</v>
      </c>
      <c r="D262">
        <v>79.1015625</v>
      </c>
      <c r="E262">
        <v>113.28125</v>
      </c>
      <c r="W262" s="74" t="s">
        <v>28</v>
      </c>
      <c r="X262">
        <v>3.4074526416605792E-2</v>
      </c>
      <c r="Y262">
        <v>4.5867212972652647E-3</v>
      </c>
    </row>
    <row r="263" spans="1:25" x14ac:dyDescent="0.25">
      <c r="A263" s="75" t="s">
        <v>26</v>
      </c>
      <c r="B263">
        <v>49.8046875</v>
      </c>
      <c r="C263">
        <v>80.485414335895442</v>
      </c>
      <c r="D263">
        <v>124.0234375</v>
      </c>
      <c r="E263">
        <v>192.3828125</v>
      </c>
      <c r="W263" s="74" t="s">
        <v>29</v>
      </c>
      <c r="X263">
        <v>-3.7877253357211087E-2</v>
      </c>
      <c r="Y263">
        <v>-6.8165485355805966E-2</v>
      </c>
    </row>
    <row r="264" spans="1:25" x14ac:dyDescent="0.25">
      <c r="A264" s="75" t="s">
        <v>21</v>
      </c>
      <c r="B264">
        <v>57.6171875</v>
      </c>
      <c r="C264">
        <v>135.4876064123693</v>
      </c>
      <c r="D264">
        <v>238.28125</v>
      </c>
      <c r="E264">
        <v>385.7421875</v>
      </c>
    </row>
    <row r="265" spans="1:25" x14ac:dyDescent="0.25">
      <c r="A265" s="75" t="s">
        <v>28</v>
      </c>
      <c r="B265">
        <v>75.1953125</v>
      </c>
      <c r="C265">
        <v>115.0050254420249</v>
      </c>
      <c r="D265">
        <v>183.59375</v>
      </c>
      <c r="E265">
        <v>294.921875</v>
      </c>
    </row>
    <row r="266" spans="1:25" x14ac:dyDescent="0.25">
      <c r="A266" s="75" t="s">
        <v>24</v>
      </c>
      <c r="B266">
        <v>49.8046875</v>
      </c>
      <c r="C266">
        <v>88.967747717932724</v>
      </c>
      <c r="D266">
        <v>131.8359375</v>
      </c>
      <c r="E266">
        <v>270.5078125</v>
      </c>
    </row>
    <row r="267" spans="1:25" x14ac:dyDescent="0.25">
      <c r="A267" s="75" t="s">
        <v>29</v>
      </c>
      <c r="B267">
        <v>49.8046875</v>
      </c>
      <c r="C267">
        <v>-120.63629688549609</v>
      </c>
      <c r="D267">
        <v>126.953125</v>
      </c>
      <c r="E267">
        <v>169.921875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75"/>
      <c r="B271" s="75" t="s">
        <v>101</v>
      </c>
      <c r="C271" s="75" t="s">
        <v>102</v>
      </c>
      <c r="D271" s="75" t="s">
        <v>103</v>
      </c>
      <c r="E271" s="75" t="s">
        <v>104</v>
      </c>
      <c r="J271" s="75"/>
      <c r="K271" s="75" t="s">
        <v>101</v>
      </c>
      <c r="L271" s="75" t="s">
        <v>102</v>
      </c>
      <c r="M271" s="75" t="s">
        <v>103</v>
      </c>
      <c r="N271" s="75" t="s">
        <v>104</v>
      </c>
    </row>
    <row r="272" spans="1:25" x14ac:dyDescent="0.25">
      <c r="A272" s="75" t="s">
        <v>15</v>
      </c>
      <c r="B272">
        <v>53.7109375</v>
      </c>
      <c r="C272">
        <v>69.752340174733277</v>
      </c>
      <c r="D272">
        <v>128.90625</v>
      </c>
      <c r="E272">
        <v>253.90625</v>
      </c>
      <c r="J272" s="75" t="s">
        <v>12</v>
      </c>
      <c r="K272">
        <v>0.14285714285714279</v>
      </c>
      <c r="L272">
        <v>0.28711315823730288</v>
      </c>
      <c r="M272">
        <v>0.42857142857142849</v>
      </c>
      <c r="N272">
        <v>0.5714285714285714</v>
      </c>
    </row>
    <row r="273" spans="1:14" x14ac:dyDescent="0.25">
      <c r="A273" s="75" t="s">
        <v>25</v>
      </c>
      <c r="B273">
        <v>24.4140625</v>
      </c>
      <c r="C273">
        <v>119.7133679282768</v>
      </c>
      <c r="D273">
        <v>324.21875</v>
      </c>
      <c r="E273">
        <v>431.640625</v>
      </c>
      <c r="J273" s="75" t="s">
        <v>105</v>
      </c>
      <c r="K273">
        <v>0.14285714285714279</v>
      </c>
      <c r="L273">
        <v>0.33768529756358112</v>
      </c>
      <c r="M273">
        <v>0.42857142857142849</v>
      </c>
      <c r="N273">
        <v>0.5714285714285714</v>
      </c>
    </row>
    <row r="274" spans="1:14" x14ac:dyDescent="0.25">
      <c r="A274" s="75" t="s">
        <v>18</v>
      </c>
      <c r="B274">
        <v>41.015625</v>
      </c>
      <c r="C274">
        <v>68.403161867515593</v>
      </c>
      <c r="D274">
        <v>111.328125</v>
      </c>
      <c r="E274">
        <v>171.875</v>
      </c>
    </row>
    <row r="275" spans="1:14" x14ac:dyDescent="0.25">
      <c r="A275" s="75" t="s">
        <v>26</v>
      </c>
      <c r="B275">
        <v>49.8046875</v>
      </c>
      <c r="C275">
        <v>64.308182994356756</v>
      </c>
      <c r="D275">
        <v>117.1875</v>
      </c>
      <c r="E275">
        <v>180.6640625</v>
      </c>
    </row>
    <row r="276" spans="1:14" x14ac:dyDescent="0.25">
      <c r="A276" s="75" t="s">
        <v>21</v>
      </c>
      <c r="B276">
        <v>68.359375</v>
      </c>
      <c r="C276">
        <v>127.0726638139045</v>
      </c>
      <c r="D276">
        <v>223.6328125</v>
      </c>
      <c r="E276">
        <v>342.7734375</v>
      </c>
    </row>
    <row r="277" spans="1:14" x14ac:dyDescent="0.25">
      <c r="A277" s="75" t="s">
        <v>28</v>
      </c>
      <c r="B277">
        <v>49.8046875</v>
      </c>
      <c r="C277">
        <v>104.46092469596231</v>
      </c>
      <c r="D277">
        <v>198.2421875</v>
      </c>
      <c r="E277">
        <v>335.9375</v>
      </c>
    </row>
    <row r="278" spans="1:14" x14ac:dyDescent="0.25">
      <c r="A278" s="75" t="s">
        <v>24</v>
      </c>
      <c r="B278">
        <v>49.8046875</v>
      </c>
      <c r="C278">
        <v>27.005463486307129</v>
      </c>
      <c r="D278">
        <v>73.2421875</v>
      </c>
      <c r="E278">
        <v>191.40625</v>
      </c>
    </row>
    <row r="279" spans="1:14" x14ac:dyDescent="0.25">
      <c r="A279" s="75" t="s">
        <v>29</v>
      </c>
      <c r="B279">
        <v>49.8046875</v>
      </c>
      <c r="C279">
        <v>60.906490364883886</v>
      </c>
      <c r="D279">
        <v>129.8828125</v>
      </c>
      <c r="E279">
        <v>251.953125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75"/>
      <c r="B283" s="75" t="s">
        <v>101</v>
      </c>
      <c r="C283" s="75" t="s">
        <v>102</v>
      </c>
      <c r="D283" s="75" t="s">
        <v>103</v>
      </c>
      <c r="E283" s="75" t="s">
        <v>104</v>
      </c>
      <c r="J283" s="75"/>
      <c r="K283" s="75" t="s">
        <v>101</v>
      </c>
      <c r="L283" s="75" t="s">
        <v>102</v>
      </c>
      <c r="M283" s="75" t="s">
        <v>103</v>
      </c>
      <c r="N283" s="75" t="s">
        <v>104</v>
      </c>
    </row>
    <row r="284" spans="1:14" x14ac:dyDescent="0.25">
      <c r="A284" s="75" t="s">
        <v>15</v>
      </c>
      <c r="B284">
        <v>35.15625</v>
      </c>
      <c r="C284">
        <v>121.01968639128491</v>
      </c>
      <c r="D284">
        <v>144.53125</v>
      </c>
      <c r="E284">
        <v>321.2890625</v>
      </c>
      <c r="J284" s="75" t="s">
        <v>12</v>
      </c>
      <c r="K284">
        <v>0.16666666666666671</v>
      </c>
      <c r="L284">
        <v>0.53267173111570065</v>
      </c>
      <c r="M284">
        <v>0.66666666666666663</v>
      </c>
      <c r="N284">
        <v>0.83333333333333326</v>
      </c>
    </row>
    <row r="285" spans="1:14" x14ac:dyDescent="0.25">
      <c r="A285" s="75" t="s">
        <v>25</v>
      </c>
      <c r="B285">
        <v>235.3515625</v>
      </c>
      <c r="C285">
        <v>144.25118682337239</v>
      </c>
      <c r="D285">
        <v>295.8984375</v>
      </c>
      <c r="E285">
        <v>415.0390625</v>
      </c>
      <c r="J285" s="75" t="s">
        <v>105</v>
      </c>
      <c r="K285">
        <v>0.16666666666666671</v>
      </c>
      <c r="L285">
        <v>0.47696603265441079</v>
      </c>
      <c r="M285">
        <v>0.5</v>
      </c>
      <c r="N285">
        <v>0.83333333333333326</v>
      </c>
    </row>
    <row r="286" spans="1:14" x14ac:dyDescent="0.25">
      <c r="A286" s="75" t="s">
        <v>18</v>
      </c>
      <c r="B286">
        <v>51.7578125</v>
      </c>
      <c r="C286">
        <v>88.907578265615726</v>
      </c>
      <c r="D286">
        <v>144.53125</v>
      </c>
      <c r="E286">
        <v>186.5234375</v>
      </c>
    </row>
    <row r="287" spans="1:14" x14ac:dyDescent="0.25">
      <c r="A287" s="75" t="s">
        <v>26</v>
      </c>
      <c r="B287">
        <v>49.8046875</v>
      </c>
      <c r="C287">
        <v>72.264988868349533</v>
      </c>
      <c r="D287">
        <v>83.984375</v>
      </c>
      <c r="E287">
        <v>163.0859375</v>
      </c>
    </row>
    <row r="288" spans="1:14" x14ac:dyDescent="0.25">
      <c r="A288" s="75" t="s">
        <v>21</v>
      </c>
      <c r="B288">
        <v>120.1171875</v>
      </c>
      <c r="C288">
        <v>115.533403642686</v>
      </c>
      <c r="D288">
        <v>166.9921875</v>
      </c>
      <c r="E288">
        <v>252.9296875</v>
      </c>
    </row>
    <row r="289" spans="1:14" x14ac:dyDescent="0.25">
      <c r="A289" s="75" t="s">
        <v>28</v>
      </c>
      <c r="B289">
        <v>133.7890625</v>
      </c>
      <c r="C289">
        <v>104.93279083816481</v>
      </c>
      <c r="D289">
        <v>160.15625</v>
      </c>
      <c r="E289">
        <v>222.65625</v>
      </c>
    </row>
    <row r="290" spans="1:14" x14ac:dyDescent="0.25">
      <c r="A290" s="75" t="s">
        <v>24</v>
      </c>
      <c r="B290">
        <v>47.8515625</v>
      </c>
      <c r="C290">
        <v>113.71191098899619</v>
      </c>
      <c r="D290">
        <v>142.578125</v>
      </c>
      <c r="E290">
        <v>258.7890625</v>
      </c>
    </row>
    <row r="291" spans="1:14" x14ac:dyDescent="0.25">
      <c r="A291" s="75" t="s">
        <v>29</v>
      </c>
      <c r="B291">
        <v>70.3125</v>
      </c>
      <c r="C291">
        <v>115.9188801634938</v>
      </c>
      <c r="D291">
        <v>148.4375</v>
      </c>
      <c r="E291">
        <v>238.28125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75"/>
      <c r="B295" s="75" t="s">
        <v>101</v>
      </c>
      <c r="C295" s="75" t="s">
        <v>102</v>
      </c>
      <c r="D295" s="75" t="s">
        <v>103</v>
      </c>
      <c r="E295" s="75" t="s">
        <v>104</v>
      </c>
      <c r="J295" s="75"/>
      <c r="K295" s="75" t="s">
        <v>101</v>
      </c>
      <c r="L295" s="75" t="s">
        <v>102</v>
      </c>
      <c r="M295" s="75" t="s">
        <v>103</v>
      </c>
      <c r="N295" s="75" t="s">
        <v>104</v>
      </c>
    </row>
    <row r="296" spans="1:14" x14ac:dyDescent="0.25">
      <c r="A296" s="75" t="s">
        <v>15</v>
      </c>
      <c r="B296">
        <v>48.828125</v>
      </c>
      <c r="C296">
        <v>107.7153207453435</v>
      </c>
      <c r="D296">
        <v>152.34375</v>
      </c>
      <c r="E296">
        <v>244.140625</v>
      </c>
      <c r="J296" s="75" t="s">
        <v>12</v>
      </c>
      <c r="K296">
        <v>6.6666666666666666E-2</v>
      </c>
      <c r="L296">
        <v>1.046886988207915</v>
      </c>
      <c r="M296">
        <v>0.53333333333333333</v>
      </c>
      <c r="N296">
        <v>1.7333333333333329</v>
      </c>
    </row>
    <row r="297" spans="1:14" x14ac:dyDescent="0.25">
      <c r="A297" s="75" t="s">
        <v>25</v>
      </c>
      <c r="B297">
        <v>294.921875</v>
      </c>
      <c r="C297">
        <v>73.151318775329869</v>
      </c>
      <c r="D297">
        <v>362.3046875</v>
      </c>
      <c r="E297">
        <v>392.578125</v>
      </c>
      <c r="J297" s="75" t="s">
        <v>105</v>
      </c>
      <c r="K297">
        <v>6.6666666666666666E-2</v>
      </c>
      <c r="L297">
        <v>0.9652535635479077</v>
      </c>
      <c r="M297">
        <v>0.33333333333333331</v>
      </c>
      <c r="N297">
        <v>1.3666666666666669</v>
      </c>
    </row>
    <row r="298" spans="1:14" x14ac:dyDescent="0.25">
      <c r="A298" s="75" t="s">
        <v>18</v>
      </c>
      <c r="B298">
        <v>48.828125</v>
      </c>
      <c r="C298">
        <v>69.204824331099587</v>
      </c>
      <c r="D298">
        <v>122.0703125</v>
      </c>
      <c r="E298">
        <v>221.6796875</v>
      </c>
    </row>
    <row r="299" spans="1:14" x14ac:dyDescent="0.25">
      <c r="A299" s="75" t="s">
        <v>26</v>
      </c>
      <c r="B299">
        <v>49.8046875</v>
      </c>
      <c r="C299">
        <v>75.206053936658364</v>
      </c>
      <c r="D299">
        <v>85.9375</v>
      </c>
      <c r="E299">
        <v>167.96875</v>
      </c>
    </row>
    <row r="300" spans="1:14" x14ac:dyDescent="0.25">
      <c r="A300" s="75" t="s">
        <v>21</v>
      </c>
      <c r="B300">
        <v>64.453125</v>
      </c>
      <c r="C300">
        <v>117.2318748352867</v>
      </c>
      <c r="D300">
        <v>156.25</v>
      </c>
      <c r="E300">
        <v>220.703125</v>
      </c>
    </row>
    <row r="301" spans="1:14" x14ac:dyDescent="0.25">
      <c r="A301" s="75" t="s">
        <v>28</v>
      </c>
      <c r="B301">
        <v>103.515625</v>
      </c>
      <c r="C301">
        <v>128.59089205496471</v>
      </c>
      <c r="D301">
        <v>167.96875</v>
      </c>
      <c r="E301">
        <v>231.4453125</v>
      </c>
    </row>
    <row r="302" spans="1:14" x14ac:dyDescent="0.25">
      <c r="A302" s="75" t="s">
        <v>24</v>
      </c>
      <c r="B302">
        <v>43.9453125</v>
      </c>
      <c r="C302">
        <v>108.08485809356461</v>
      </c>
      <c r="D302">
        <v>105.46875</v>
      </c>
      <c r="E302">
        <v>243.1640625</v>
      </c>
    </row>
    <row r="303" spans="1:14" x14ac:dyDescent="0.25">
      <c r="A303" s="75" t="s">
        <v>29</v>
      </c>
      <c r="B303">
        <v>115.234375</v>
      </c>
      <c r="C303">
        <v>120.0537362546964</v>
      </c>
      <c r="D303">
        <v>152.34375</v>
      </c>
      <c r="E303">
        <v>260.7421875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75"/>
      <c r="B307" s="75" t="s">
        <v>101</v>
      </c>
      <c r="C307" s="75" t="s">
        <v>102</v>
      </c>
      <c r="D307" s="75" t="s">
        <v>103</v>
      </c>
      <c r="E307" s="75" t="s">
        <v>104</v>
      </c>
      <c r="J307" s="75"/>
      <c r="K307" s="75" t="s">
        <v>101</v>
      </c>
      <c r="L307" s="75" t="s">
        <v>102</v>
      </c>
      <c r="M307" s="75" t="s">
        <v>103</v>
      </c>
      <c r="N307" s="75" t="s">
        <v>104</v>
      </c>
    </row>
    <row r="308" spans="1:14" x14ac:dyDescent="0.25">
      <c r="A308" s="75" t="s">
        <v>15</v>
      </c>
      <c r="B308">
        <v>38.0859375</v>
      </c>
      <c r="C308">
        <v>59.501737705565148</v>
      </c>
      <c r="D308">
        <v>75.1953125</v>
      </c>
      <c r="E308">
        <v>119.140625</v>
      </c>
      <c r="J308" s="75" t="s">
        <v>12</v>
      </c>
      <c r="K308">
        <v>3.3333333333333333E-2</v>
      </c>
      <c r="L308">
        <v>1.9790114885792871</v>
      </c>
      <c r="M308">
        <v>0.56666666666666665</v>
      </c>
      <c r="N308">
        <v>0.93333333333333335</v>
      </c>
    </row>
    <row r="309" spans="1:14" x14ac:dyDescent="0.25">
      <c r="A309" s="75" t="s">
        <v>25</v>
      </c>
      <c r="B309">
        <v>31.25</v>
      </c>
      <c r="C309">
        <v>76.581752696840667</v>
      </c>
      <c r="D309">
        <v>92.7734375</v>
      </c>
      <c r="E309">
        <v>277.34375</v>
      </c>
      <c r="J309" s="75" t="s">
        <v>105</v>
      </c>
      <c r="K309">
        <v>6.6666666666666666E-2</v>
      </c>
      <c r="L309">
        <v>1.596654249852387</v>
      </c>
      <c r="M309">
        <v>0.43333333333333329</v>
      </c>
      <c r="N309">
        <v>0.93333333333333335</v>
      </c>
    </row>
    <row r="310" spans="1:14" x14ac:dyDescent="0.25">
      <c r="A310" s="75" t="s">
        <v>18</v>
      </c>
      <c r="B310">
        <v>49.8046875</v>
      </c>
      <c r="C310">
        <v>54.128127626869762</v>
      </c>
      <c r="D310">
        <v>79.1015625</v>
      </c>
      <c r="E310">
        <v>110.3515625</v>
      </c>
    </row>
    <row r="311" spans="1:14" x14ac:dyDescent="0.25">
      <c r="A311" s="75" t="s">
        <v>26</v>
      </c>
      <c r="B311">
        <v>49.8046875</v>
      </c>
      <c r="C311">
        <v>77.203062047372043</v>
      </c>
      <c r="D311">
        <v>102.5390625</v>
      </c>
      <c r="E311">
        <v>167.96875</v>
      </c>
    </row>
    <row r="312" spans="1:14" x14ac:dyDescent="0.25">
      <c r="A312" s="75" t="s">
        <v>21</v>
      </c>
      <c r="B312">
        <v>78.125</v>
      </c>
      <c r="C312">
        <v>111.4344783632021</v>
      </c>
      <c r="D312">
        <v>188.4765625</v>
      </c>
      <c r="E312">
        <v>305.6640625</v>
      </c>
    </row>
    <row r="313" spans="1:14" x14ac:dyDescent="0.25">
      <c r="A313" s="75" t="s">
        <v>28</v>
      </c>
      <c r="B313">
        <v>93.75</v>
      </c>
      <c r="C313">
        <v>125.9081105044018</v>
      </c>
      <c r="D313">
        <v>220.703125</v>
      </c>
      <c r="E313">
        <v>299.8046875</v>
      </c>
    </row>
    <row r="314" spans="1:14" x14ac:dyDescent="0.25">
      <c r="A314" s="75" t="s">
        <v>24</v>
      </c>
      <c r="B314">
        <v>49.8046875</v>
      </c>
      <c r="C314">
        <v>93.066155682040076</v>
      </c>
      <c r="D314">
        <v>124.0234375</v>
      </c>
      <c r="E314">
        <v>228.515625</v>
      </c>
    </row>
    <row r="315" spans="1:14" x14ac:dyDescent="0.25">
      <c r="A315" s="75" t="s">
        <v>29</v>
      </c>
      <c r="B315">
        <v>49.8046875</v>
      </c>
      <c r="C315">
        <v>96.771134763694278</v>
      </c>
      <c r="D315">
        <v>140.625</v>
      </c>
      <c r="E315">
        <v>202.1484375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75"/>
      <c r="B319" s="75" t="s">
        <v>101</v>
      </c>
      <c r="C319" s="75" t="s">
        <v>102</v>
      </c>
      <c r="D319" s="75" t="s">
        <v>103</v>
      </c>
      <c r="E319" s="75" t="s">
        <v>104</v>
      </c>
      <c r="J319" s="75"/>
      <c r="K319" s="75" t="s">
        <v>101</v>
      </c>
      <c r="L319" s="75" t="s">
        <v>102</v>
      </c>
      <c r="M319" s="75" t="s">
        <v>103</v>
      </c>
      <c r="N319" s="75" t="s">
        <v>104</v>
      </c>
    </row>
    <row r="320" spans="1:14" x14ac:dyDescent="0.25">
      <c r="A320" s="75" t="s">
        <v>15</v>
      </c>
      <c r="B320">
        <v>49.8046875</v>
      </c>
      <c r="C320">
        <v>78.589315705933984</v>
      </c>
      <c r="D320">
        <v>148.4375</v>
      </c>
      <c r="E320">
        <v>291.9921875</v>
      </c>
      <c r="J320" s="75" t="s">
        <v>12</v>
      </c>
      <c r="K320">
        <v>3.3333333333333333E-2</v>
      </c>
      <c r="L320">
        <v>4.1231253896898892</v>
      </c>
      <c r="M320">
        <v>0.16666666666666671</v>
      </c>
      <c r="N320">
        <v>0.46666666666666667</v>
      </c>
    </row>
    <row r="321" spans="1:14" x14ac:dyDescent="0.25">
      <c r="A321" s="75" t="s">
        <v>25</v>
      </c>
      <c r="B321">
        <v>49.8046875</v>
      </c>
      <c r="C321">
        <v>78.650442732449392</v>
      </c>
      <c r="D321">
        <v>155.2734375</v>
      </c>
      <c r="E321">
        <v>269.53125</v>
      </c>
      <c r="J321" s="75" t="s">
        <v>105</v>
      </c>
      <c r="K321">
        <v>3.3333333333333333E-2</v>
      </c>
      <c r="L321">
        <v>2.5137922944856141</v>
      </c>
      <c r="M321">
        <v>0.23333333333333331</v>
      </c>
      <c r="N321">
        <v>0.36666666666666659</v>
      </c>
    </row>
    <row r="322" spans="1:14" x14ac:dyDescent="0.25">
      <c r="A322" s="75" t="s">
        <v>18</v>
      </c>
      <c r="B322">
        <v>45.8984375</v>
      </c>
      <c r="C322">
        <v>62.125960861882007</v>
      </c>
      <c r="D322">
        <v>112.3046875</v>
      </c>
      <c r="E322">
        <v>187.5</v>
      </c>
    </row>
    <row r="323" spans="1:14" x14ac:dyDescent="0.25">
      <c r="A323" s="75" t="s">
        <v>26</v>
      </c>
      <c r="B323">
        <v>49.8046875</v>
      </c>
      <c r="C323">
        <v>82.651097970993632</v>
      </c>
      <c r="D323">
        <v>121.09375</v>
      </c>
      <c r="E323">
        <v>226.5625</v>
      </c>
    </row>
    <row r="324" spans="1:14" x14ac:dyDescent="0.25">
      <c r="A324" s="75" t="s">
        <v>21</v>
      </c>
      <c r="B324">
        <v>102.5390625</v>
      </c>
      <c r="C324">
        <v>140.56254338879691</v>
      </c>
      <c r="D324">
        <v>250.9765625</v>
      </c>
      <c r="E324">
        <v>332.03125</v>
      </c>
    </row>
    <row r="325" spans="1:14" x14ac:dyDescent="0.25">
      <c r="A325" s="75" t="s">
        <v>28</v>
      </c>
      <c r="B325">
        <v>49.8046875</v>
      </c>
      <c r="C325">
        <v>111.21050962438051</v>
      </c>
      <c r="D325">
        <v>214.84375</v>
      </c>
      <c r="E325">
        <v>317.3828125</v>
      </c>
    </row>
    <row r="326" spans="1:14" x14ac:dyDescent="0.25">
      <c r="A326" s="75" t="s">
        <v>24</v>
      </c>
      <c r="B326">
        <v>49.8046875</v>
      </c>
      <c r="C326">
        <v>95.782173915841227</v>
      </c>
      <c r="D326">
        <v>139.6484375</v>
      </c>
      <c r="E326">
        <v>291.9921875</v>
      </c>
    </row>
    <row r="327" spans="1:14" x14ac:dyDescent="0.25">
      <c r="A327" s="75" t="s">
        <v>29</v>
      </c>
      <c r="B327">
        <v>49.8046875</v>
      </c>
      <c r="C327">
        <v>105.5299124455868</v>
      </c>
      <c r="D327">
        <v>202.1484375</v>
      </c>
      <c r="E327">
        <v>462.890625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75"/>
      <c r="B331" s="75" t="s">
        <v>101</v>
      </c>
      <c r="C331" s="75" t="s">
        <v>102</v>
      </c>
      <c r="D331" s="75" t="s">
        <v>103</v>
      </c>
      <c r="E331" s="75" t="s">
        <v>104</v>
      </c>
      <c r="J331" s="75"/>
      <c r="K331" s="75" t="s">
        <v>101</v>
      </c>
      <c r="L331" s="75" t="s">
        <v>102</v>
      </c>
      <c r="M331" s="75" t="s">
        <v>103</v>
      </c>
      <c r="N331" s="75" t="s">
        <v>104</v>
      </c>
    </row>
    <row r="332" spans="1:14" x14ac:dyDescent="0.25">
      <c r="A332" s="75" t="s">
        <v>15</v>
      </c>
      <c r="B332">
        <v>31.25</v>
      </c>
      <c r="C332">
        <v>89.1540868634616</v>
      </c>
      <c r="D332">
        <v>155.2734375</v>
      </c>
      <c r="E332">
        <v>274.4140625</v>
      </c>
      <c r="J332" s="75" t="s">
        <v>12</v>
      </c>
      <c r="K332">
        <v>0.14285714285714279</v>
      </c>
      <c r="L332">
        <v>1.587020550408728</v>
      </c>
      <c r="M332">
        <v>0.71428571428571419</v>
      </c>
      <c r="N332">
        <v>0.8571428571428571</v>
      </c>
    </row>
    <row r="333" spans="1:14" x14ac:dyDescent="0.25">
      <c r="A333" s="75" t="s">
        <v>25</v>
      </c>
      <c r="B333">
        <v>35.15625</v>
      </c>
      <c r="C333">
        <v>62.881026006031142</v>
      </c>
      <c r="D333">
        <v>75.1953125</v>
      </c>
      <c r="E333">
        <v>193.359375</v>
      </c>
      <c r="J333" s="75" t="s">
        <v>105</v>
      </c>
      <c r="K333">
        <v>0.14285714285714279</v>
      </c>
      <c r="L333">
        <v>0.54831778691754129</v>
      </c>
      <c r="M333">
        <v>0.42857142857142849</v>
      </c>
      <c r="N333">
        <v>0.5714285714285714</v>
      </c>
    </row>
    <row r="334" spans="1:14" x14ac:dyDescent="0.25">
      <c r="A334" s="75" t="s">
        <v>18</v>
      </c>
      <c r="B334">
        <v>53.7109375</v>
      </c>
      <c r="C334">
        <v>87.505961998545885</v>
      </c>
      <c r="D334">
        <v>145.5078125</v>
      </c>
      <c r="E334">
        <v>210.9375</v>
      </c>
    </row>
    <row r="335" spans="1:14" x14ac:dyDescent="0.25">
      <c r="A335" s="75" t="s">
        <v>26</v>
      </c>
      <c r="B335">
        <v>50.78125</v>
      </c>
      <c r="C335">
        <v>57.98936228289265</v>
      </c>
      <c r="D335">
        <v>85.9375</v>
      </c>
      <c r="E335">
        <v>119.140625</v>
      </c>
    </row>
    <row r="336" spans="1:14" x14ac:dyDescent="0.25">
      <c r="A336" s="75" t="s">
        <v>21</v>
      </c>
      <c r="B336">
        <v>70.3125</v>
      </c>
      <c r="C336">
        <v>133.5855253496112</v>
      </c>
      <c r="D336">
        <v>247.0703125</v>
      </c>
      <c r="E336">
        <v>341.796875</v>
      </c>
    </row>
    <row r="337" spans="1:14" x14ac:dyDescent="0.25">
      <c r="A337" s="75" t="s">
        <v>28</v>
      </c>
      <c r="B337">
        <v>83.0078125</v>
      </c>
      <c r="C337">
        <v>127.86736004398639</v>
      </c>
      <c r="D337">
        <v>210.9375</v>
      </c>
      <c r="E337">
        <v>315.4296875</v>
      </c>
    </row>
    <row r="338" spans="1:14" x14ac:dyDescent="0.25">
      <c r="A338" s="75" t="s">
        <v>24</v>
      </c>
      <c r="B338">
        <v>82.03125</v>
      </c>
      <c r="C338">
        <v>105.9236360520058</v>
      </c>
      <c r="D338">
        <v>153.3203125</v>
      </c>
      <c r="E338">
        <v>272.4609375</v>
      </c>
    </row>
    <row r="339" spans="1:14" x14ac:dyDescent="0.25">
      <c r="A339" s="75" t="s">
        <v>29</v>
      </c>
      <c r="B339">
        <v>56.640625</v>
      </c>
      <c r="C339">
        <v>85.296516241187916</v>
      </c>
      <c r="D339">
        <v>111.328125</v>
      </c>
      <c r="E339">
        <v>224.609375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75"/>
      <c r="B343" s="75" t="s">
        <v>101</v>
      </c>
      <c r="C343" s="75" t="s">
        <v>102</v>
      </c>
      <c r="D343" s="75" t="s">
        <v>103</v>
      </c>
      <c r="E343" s="75" t="s">
        <v>104</v>
      </c>
      <c r="J343" s="75"/>
      <c r="K343" s="75" t="s">
        <v>101</v>
      </c>
      <c r="L343" s="75" t="s">
        <v>102</v>
      </c>
      <c r="M343" s="75" t="s">
        <v>103</v>
      </c>
      <c r="N343" s="75" t="s">
        <v>104</v>
      </c>
    </row>
    <row r="344" spans="1:14" x14ac:dyDescent="0.25">
      <c r="A344" s="75" t="s">
        <v>15</v>
      </c>
      <c r="B344">
        <v>30.2734375</v>
      </c>
      <c r="C344">
        <v>89.83921470937976</v>
      </c>
      <c r="D344">
        <v>148.4375</v>
      </c>
      <c r="E344">
        <v>281.25</v>
      </c>
      <c r="J344" s="75" t="s">
        <v>12</v>
      </c>
      <c r="K344">
        <v>0.16666666666666671</v>
      </c>
      <c r="L344">
        <v>2.1132750600141179</v>
      </c>
      <c r="M344">
        <v>0.36666666666666659</v>
      </c>
      <c r="N344">
        <v>0.66666666666666663</v>
      </c>
    </row>
    <row r="345" spans="1:14" x14ac:dyDescent="0.25">
      <c r="A345" s="75" t="s">
        <v>25</v>
      </c>
      <c r="B345">
        <v>49.8046875</v>
      </c>
      <c r="C345">
        <v>89.683269475555747</v>
      </c>
      <c r="D345">
        <v>148.4375</v>
      </c>
      <c r="E345">
        <v>265.625</v>
      </c>
      <c r="J345" s="75" t="s">
        <v>105</v>
      </c>
      <c r="K345">
        <v>0.16666666666666671</v>
      </c>
      <c r="L345">
        <v>1.1641487363713849</v>
      </c>
      <c r="M345">
        <v>0.2</v>
      </c>
      <c r="N345">
        <v>0.53333333333333333</v>
      </c>
    </row>
    <row r="346" spans="1:14" x14ac:dyDescent="0.25">
      <c r="A346" s="75" t="s">
        <v>18</v>
      </c>
      <c r="B346">
        <v>38.0859375</v>
      </c>
      <c r="C346">
        <v>75.241136265104643</v>
      </c>
      <c r="D346">
        <v>117.1875</v>
      </c>
      <c r="E346">
        <v>177.734375</v>
      </c>
    </row>
    <row r="347" spans="1:14" x14ac:dyDescent="0.25">
      <c r="A347" s="75" t="s">
        <v>26</v>
      </c>
      <c r="B347">
        <v>49.8046875</v>
      </c>
      <c r="C347">
        <v>67.302045600255866</v>
      </c>
      <c r="D347">
        <v>102.5390625</v>
      </c>
      <c r="E347">
        <v>143.5546875</v>
      </c>
    </row>
    <row r="348" spans="1:14" x14ac:dyDescent="0.25">
      <c r="A348" s="75" t="s">
        <v>21</v>
      </c>
      <c r="B348">
        <v>62.5</v>
      </c>
      <c r="C348">
        <v>116.1529948898919</v>
      </c>
      <c r="D348">
        <v>191.40625</v>
      </c>
      <c r="E348">
        <v>288.0859375</v>
      </c>
    </row>
    <row r="349" spans="1:14" x14ac:dyDescent="0.25">
      <c r="A349" s="75" t="s">
        <v>28</v>
      </c>
      <c r="B349">
        <v>63.4765625</v>
      </c>
      <c r="C349">
        <v>109.8925520928609</v>
      </c>
      <c r="D349">
        <v>191.40625</v>
      </c>
      <c r="E349">
        <v>327.1484375</v>
      </c>
    </row>
    <row r="350" spans="1:14" x14ac:dyDescent="0.25">
      <c r="A350" s="75" t="s">
        <v>24</v>
      </c>
      <c r="B350">
        <v>55.6640625</v>
      </c>
      <c r="C350">
        <v>78.243540245944644</v>
      </c>
      <c r="D350">
        <v>180.6640625</v>
      </c>
      <c r="E350">
        <v>279.296875</v>
      </c>
    </row>
    <row r="351" spans="1:14" x14ac:dyDescent="0.25">
      <c r="A351" s="75" t="s">
        <v>29</v>
      </c>
      <c r="B351">
        <v>49.8046875</v>
      </c>
      <c r="C351">
        <v>98.428653623920326</v>
      </c>
      <c r="D351">
        <v>142.578125</v>
      </c>
      <c r="E351">
        <v>323.2421875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75"/>
      <c r="B355" s="75" t="s">
        <v>101</v>
      </c>
      <c r="C355" s="75" t="s">
        <v>102</v>
      </c>
      <c r="D355" s="75" t="s">
        <v>103</v>
      </c>
      <c r="E355" s="75" t="s">
        <v>104</v>
      </c>
      <c r="J355" s="75"/>
      <c r="K355" s="75" t="s">
        <v>101</v>
      </c>
      <c r="L355" s="75" t="s">
        <v>102</v>
      </c>
      <c r="M355" s="75" t="s">
        <v>103</v>
      </c>
      <c r="N355" s="75" t="s">
        <v>104</v>
      </c>
    </row>
    <row r="356" spans="1:14" x14ac:dyDescent="0.25">
      <c r="A356" s="75" t="s">
        <v>15</v>
      </c>
      <c r="B356">
        <v>54.6875</v>
      </c>
      <c r="C356">
        <v>100.30030728070069</v>
      </c>
      <c r="D356">
        <v>123.046875</v>
      </c>
      <c r="E356">
        <v>269.53125</v>
      </c>
      <c r="J356" s="75" t="s">
        <v>12</v>
      </c>
      <c r="K356">
        <v>6.6666666666666666E-2</v>
      </c>
      <c r="L356">
        <v>0.76272278987433983</v>
      </c>
      <c r="M356">
        <v>0.36666666666666659</v>
      </c>
      <c r="N356">
        <v>1</v>
      </c>
    </row>
    <row r="357" spans="1:14" x14ac:dyDescent="0.25">
      <c r="A357" s="75" t="s">
        <v>25</v>
      </c>
      <c r="B357">
        <v>49.8046875</v>
      </c>
      <c r="C357">
        <v>56.731368626955067</v>
      </c>
      <c r="D357">
        <v>326.171875</v>
      </c>
      <c r="E357">
        <v>326.171875</v>
      </c>
      <c r="J357" s="75" t="s">
        <v>105</v>
      </c>
      <c r="K357">
        <v>0.16666666666666671</v>
      </c>
      <c r="L357">
        <v>0.9255625977360239</v>
      </c>
      <c r="M357">
        <v>0.4</v>
      </c>
      <c r="N357">
        <v>1.166666666666667</v>
      </c>
    </row>
    <row r="358" spans="1:14" x14ac:dyDescent="0.25">
      <c r="A358" s="75" t="s">
        <v>18</v>
      </c>
      <c r="B358">
        <v>52.734375</v>
      </c>
      <c r="C358">
        <v>75.010694449371613</v>
      </c>
      <c r="D358">
        <v>102.5390625</v>
      </c>
      <c r="E358">
        <v>169.921875</v>
      </c>
    </row>
    <row r="359" spans="1:14" x14ac:dyDescent="0.25">
      <c r="A359" s="75" t="s">
        <v>26</v>
      </c>
      <c r="B359">
        <v>49.8046875</v>
      </c>
      <c r="C359">
        <v>74.890035731260895</v>
      </c>
      <c r="D359">
        <v>95.703125</v>
      </c>
      <c r="E359">
        <v>172.8515625</v>
      </c>
    </row>
    <row r="360" spans="1:14" x14ac:dyDescent="0.25">
      <c r="A360" s="75" t="s">
        <v>21</v>
      </c>
      <c r="B360">
        <v>69.3359375</v>
      </c>
      <c r="C360">
        <v>127.2194920173616</v>
      </c>
      <c r="D360">
        <v>184.5703125</v>
      </c>
      <c r="E360">
        <v>217.7734375</v>
      </c>
    </row>
    <row r="361" spans="1:14" x14ac:dyDescent="0.25">
      <c r="A361" s="75" t="s">
        <v>28</v>
      </c>
      <c r="B361">
        <v>113.28125</v>
      </c>
      <c r="C361">
        <v>129.05097687934179</v>
      </c>
      <c r="D361">
        <v>170.8984375</v>
      </c>
      <c r="E361">
        <v>252.9296875</v>
      </c>
    </row>
    <row r="362" spans="1:14" x14ac:dyDescent="0.25">
      <c r="A362" s="75" t="s">
        <v>24</v>
      </c>
      <c r="B362">
        <v>75.1953125</v>
      </c>
      <c r="C362">
        <v>109.0576884035704</v>
      </c>
      <c r="D362">
        <v>102.5390625</v>
      </c>
      <c r="E362">
        <v>219.7265625</v>
      </c>
    </row>
    <row r="363" spans="1:14" x14ac:dyDescent="0.25">
      <c r="A363" s="75" t="s">
        <v>29</v>
      </c>
      <c r="B363">
        <v>53.7109375</v>
      </c>
      <c r="C363">
        <v>109.5831605759434</v>
      </c>
      <c r="D363">
        <v>116.2109375</v>
      </c>
      <c r="E363">
        <v>237.3046875</v>
      </c>
    </row>
    <row r="390" spans="1:5" x14ac:dyDescent="0.25">
      <c r="A390" s="165" t="s">
        <v>180</v>
      </c>
    </row>
    <row r="391" spans="1:5" x14ac:dyDescent="0.25">
      <c r="A391" s="75"/>
      <c r="B391" s="75" t="s">
        <v>101</v>
      </c>
      <c r="C391" s="75" t="s">
        <v>102</v>
      </c>
      <c r="D391" s="75" t="s">
        <v>103</v>
      </c>
      <c r="E391" s="75" t="s">
        <v>104</v>
      </c>
    </row>
    <row r="392" spans="1:5" x14ac:dyDescent="0.25">
      <c r="A392" s="75" t="s">
        <v>15</v>
      </c>
      <c r="B392">
        <v>1.953125</v>
      </c>
      <c r="C392">
        <v>4.0819493091289916</v>
      </c>
      <c r="D392">
        <v>5.859375</v>
      </c>
      <c r="E392">
        <v>7.8125</v>
      </c>
    </row>
    <row r="393" spans="1:5" x14ac:dyDescent="0.25">
      <c r="A393" s="75" t="s">
        <v>25</v>
      </c>
      <c r="B393">
        <v>1.953125</v>
      </c>
      <c r="C393">
        <v>5.4701187378237677</v>
      </c>
      <c r="D393">
        <v>6.8359375</v>
      </c>
      <c r="E393">
        <v>8.7890625</v>
      </c>
    </row>
    <row r="394" spans="1:5" x14ac:dyDescent="0.25">
      <c r="A394" s="75" t="s">
        <v>18</v>
      </c>
      <c r="B394">
        <v>1.953125</v>
      </c>
      <c r="C394">
        <v>4.0970603444458931</v>
      </c>
      <c r="D394">
        <v>6.8359375</v>
      </c>
      <c r="E394">
        <v>7.8125</v>
      </c>
    </row>
    <row r="395" spans="1:5" x14ac:dyDescent="0.25">
      <c r="A395" s="75" t="s">
        <v>26</v>
      </c>
      <c r="B395">
        <v>1.953125</v>
      </c>
      <c r="C395">
        <v>4.0111347760918097</v>
      </c>
      <c r="D395">
        <v>5.859375</v>
      </c>
      <c r="E395">
        <v>8.7890625</v>
      </c>
    </row>
    <row r="396" spans="1:5" x14ac:dyDescent="0.25">
      <c r="A396" s="75" t="s">
        <v>21</v>
      </c>
      <c r="B396">
        <v>1.953125</v>
      </c>
      <c r="C396">
        <v>4.4196868824583966</v>
      </c>
      <c r="D396">
        <v>5.859375</v>
      </c>
      <c r="E396">
        <v>7.8125</v>
      </c>
    </row>
    <row r="397" spans="1:5" x14ac:dyDescent="0.25">
      <c r="A397" s="75" t="s">
        <v>28</v>
      </c>
      <c r="B397">
        <v>0.9765625</v>
      </c>
      <c r="C397">
        <v>4.1837573540357633</v>
      </c>
      <c r="D397">
        <v>5.859375</v>
      </c>
      <c r="E397">
        <v>7.8125</v>
      </c>
    </row>
    <row r="398" spans="1:5" x14ac:dyDescent="0.25">
      <c r="A398" s="75" t="s">
        <v>24</v>
      </c>
      <c r="B398">
        <v>1.953125</v>
      </c>
      <c r="C398">
        <v>4.177414580706694</v>
      </c>
      <c r="D398">
        <v>5.859375</v>
      </c>
      <c r="E398">
        <v>7.8125</v>
      </c>
    </row>
    <row r="399" spans="1:5" x14ac:dyDescent="0.25">
      <c r="A399" s="75" t="s">
        <v>29</v>
      </c>
      <c r="B399">
        <v>0.9765625</v>
      </c>
      <c r="C399">
        <v>3.1989574191903309</v>
      </c>
      <c r="D399">
        <v>2.9296875</v>
      </c>
      <c r="E399">
        <v>6.8359375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157.32866437508369</v>
      </c>
      <c r="L409" s="155" t="s">
        <v>141</v>
      </c>
      <c r="M409">
        <v>0.9010046673810107</v>
      </c>
      <c r="N409">
        <v>1</v>
      </c>
      <c r="O409">
        <v>0.77661477650119404</v>
      </c>
      <c r="P409">
        <v>0.70608870869448626</v>
      </c>
      <c r="Q409">
        <v>1</v>
      </c>
      <c r="R409">
        <v>0.7663808475527214</v>
      </c>
      <c r="S409">
        <v>1</v>
      </c>
      <c r="T409">
        <v>0.99729189769898174</v>
      </c>
    </row>
    <row r="410" spans="1:20" x14ac:dyDescent="0.25">
      <c r="A410" s="154" t="s">
        <v>141</v>
      </c>
      <c r="B410">
        <v>4.1143376630486266</v>
      </c>
      <c r="C410">
        <v>-4.9116651174968622</v>
      </c>
      <c r="D410">
        <v>8.0751898572931768</v>
      </c>
      <c r="E410">
        <v>10.93643279403965</v>
      </c>
      <c r="G410" s="154" t="s">
        <v>142</v>
      </c>
      <c r="H410">
        <v>72.094852004421583</v>
      </c>
      <c r="L410" s="155" t="s">
        <v>142</v>
      </c>
      <c r="M410">
        <v>0.51376421499588809</v>
      </c>
      <c r="N410">
        <v>0.6282547702172141</v>
      </c>
      <c r="O410">
        <v>0.57803509481606008</v>
      </c>
      <c r="P410">
        <v>0.66697222937549228</v>
      </c>
      <c r="Q410">
        <v>0.57323064974654603</v>
      </c>
      <c r="R410">
        <v>0.69097408809462757</v>
      </c>
      <c r="S410">
        <v>0.29749530696938492</v>
      </c>
      <c r="T410">
        <v>1</v>
      </c>
    </row>
    <row r="411" spans="1:20" x14ac:dyDescent="0.25">
      <c r="A411" s="154" t="s">
        <v>142</v>
      </c>
      <c r="B411">
        <v>2.6691440347542592</v>
      </c>
      <c r="C411">
        <v>2.908899681215217</v>
      </c>
      <c r="D411">
        <v>3.6314968188824461</v>
      </c>
      <c r="E411">
        <v>-2.5596423038768479</v>
      </c>
      <c r="G411" s="154" t="s">
        <v>143</v>
      </c>
      <c r="H411">
        <v>79.225117760685478</v>
      </c>
      <c r="L411" s="155" t="s">
        <v>143</v>
      </c>
      <c r="M411">
        <v>0.58397598101075632</v>
      </c>
      <c r="N411">
        <v>0.65821138199899087</v>
      </c>
      <c r="O411">
        <v>1</v>
      </c>
      <c r="P411">
        <v>0.64887230095542181</v>
      </c>
      <c r="Q411">
        <v>0.60662387018996455</v>
      </c>
      <c r="R411">
        <v>0.70148881314124112</v>
      </c>
      <c r="S411">
        <v>0.31851741116777188</v>
      </c>
      <c r="T411">
        <v>0.86376771785590478</v>
      </c>
    </row>
    <row r="412" spans="1:20" x14ac:dyDescent="0.25">
      <c r="A412" s="154" t="s">
        <v>143</v>
      </c>
      <c r="B412">
        <v>3.332666145463993</v>
      </c>
      <c r="C412">
        <v>-2.1078962158575529</v>
      </c>
      <c r="D412">
        <v>4.0182568516884913</v>
      </c>
      <c r="E412">
        <v>3.974862267439272</v>
      </c>
      <c r="G412" s="154" t="s">
        <v>144</v>
      </c>
      <c r="H412">
        <v>271.59576945108643</v>
      </c>
      <c r="L412" s="155" t="s">
        <v>144</v>
      </c>
      <c r="M412">
        <v>0.70150942911841496</v>
      </c>
      <c r="N412">
        <v>0.729519920531147</v>
      </c>
      <c r="O412">
        <v>0.57493466848371366</v>
      </c>
      <c r="P412">
        <v>0.81086589608600868</v>
      </c>
      <c r="Q412">
        <v>0.6455113143333554</v>
      </c>
      <c r="R412">
        <v>0.70897609228628733</v>
      </c>
      <c r="S412">
        <v>0.46158952171817552</v>
      </c>
      <c r="T412">
        <v>0.81545654700247383</v>
      </c>
    </row>
    <row r="413" spans="1:20" x14ac:dyDescent="0.25">
      <c r="A413" s="154" t="s">
        <v>144</v>
      </c>
      <c r="B413">
        <v>5.0626533351201619</v>
      </c>
      <c r="C413">
        <v>2.7844217428973859</v>
      </c>
      <c r="D413">
        <v>8.8260491433475501</v>
      </c>
      <c r="E413">
        <v>-12.053782816905841</v>
      </c>
      <c r="G413" s="154" t="s">
        <v>145</v>
      </c>
      <c r="H413">
        <v>145.2289522366971</v>
      </c>
      <c r="L413" s="155" t="s">
        <v>145</v>
      </c>
      <c r="M413">
        <v>0.99999999999999989</v>
      </c>
      <c r="N413">
        <v>0.72405086826971077</v>
      </c>
      <c r="O413">
        <v>0.64666072690546894</v>
      </c>
      <c r="P413">
        <v>0.72075357997388911</v>
      </c>
      <c r="Q413">
        <v>0.78040234629572203</v>
      </c>
      <c r="R413">
        <v>0.86505292209367313</v>
      </c>
      <c r="S413">
        <v>0.37190535128932201</v>
      </c>
      <c r="T413">
        <v>0.79457272446036897</v>
      </c>
    </row>
    <row r="414" spans="1:20" x14ac:dyDescent="0.25">
      <c r="A414" s="154" t="s">
        <v>145</v>
      </c>
      <c r="B414">
        <v>3.617238037352005</v>
      </c>
      <c r="C414">
        <v>-2.0786217574210659</v>
      </c>
      <c r="D414">
        <v>4.5190959797885224</v>
      </c>
      <c r="E414">
        <v>5.3049389726021454</v>
      </c>
      <c r="G414" s="154" t="s">
        <v>146</v>
      </c>
      <c r="H414">
        <v>98.252696447822458</v>
      </c>
      <c r="L414" s="155" t="s">
        <v>146</v>
      </c>
      <c r="M414">
        <v>0.47087969368025667</v>
      </c>
      <c r="N414">
        <v>0.71488421534326185</v>
      </c>
      <c r="O414">
        <v>0.65240152362934123</v>
      </c>
      <c r="P414">
        <v>0.67897242376425793</v>
      </c>
      <c r="Q414">
        <v>0.6181567453466521</v>
      </c>
      <c r="R414">
        <v>0.7219919028806463</v>
      </c>
      <c r="S414">
        <v>0.40468990981879671</v>
      </c>
      <c r="T414">
        <v>0.87323390148257973</v>
      </c>
    </row>
    <row r="415" spans="1:20" x14ac:dyDescent="0.25">
      <c r="A415" s="154" t="s">
        <v>146</v>
      </c>
      <c r="B415">
        <v>3.2306008801224042</v>
      </c>
      <c r="C415">
        <v>2.6295704235451249</v>
      </c>
      <c r="D415">
        <v>4.1204943156596467</v>
      </c>
      <c r="E415">
        <v>-1.397363923961183</v>
      </c>
      <c r="G415" s="154" t="s">
        <v>147</v>
      </c>
      <c r="H415">
        <v>86.779186019890332</v>
      </c>
      <c r="L415" s="155" t="s">
        <v>147</v>
      </c>
      <c r="M415">
        <v>0.55537645779479938</v>
      </c>
      <c r="N415">
        <v>0.65780242862687133</v>
      </c>
      <c r="O415">
        <v>0.50826699672575937</v>
      </c>
      <c r="P415">
        <v>0.57872481001378606</v>
      </c>
      <c r="Q415">
        <v>0.58551534946600348</v>
      </c>
      <c r="R415">
        <v>0.66374612778128794</v>
      </c>
      <c r="S415">
        <v>0.29231102704863487</v>
      </c>
      <c r="T415">
        <v>0.68703912698801772</v>
      </c>
    </row>
    <row r="416" spans="1:20" x14ac:dyDescent="0.25">
      <c r="A416" s="154" t="s">
        <v>147</v>
      </c>
      <c r="B416">
        <v>2.5123085219204961</v>
      </c>
      <c r="C416">
        <v>-1.461623035942347</v>
      </c>
      <c r="D416">
        <v>4.706297882225023</v>
      </c>
      <c r="E416">
        <v>-1.275292315312393</v>
      </c>
      <c r="G416" s="154" t="s">
        <v>148</v>
      </c>
      <c r="H416">
        <v>138.88902435226461</v>
      </c>
      <c r="L416" s="155" t="s">
        <v>148</v>
      </c>
      <c r="M416">
        <v>0.54207411806497652</v>
      </c>
      <c r="N416">
        <v>0.62217358337399697</v>
      </c>
      <c r="O416">
        <v>0.69057350045558563</v>
      </c>
      <c r="P416">
        <v>0.81285510409714656</v>
      </c>
      <c r="Q416">
        <v>0.61865648442502807</v>
      </c>
      <c r="R416">
        <v>1</v>
      </c>
      <c r="S416">
        <v>0.2932206933642868</v>
      </c>
      <c r="T416">
        <v>0.76108226651085165</v>
      </c>
    </row>
    <row r="417" spans="1:20" x14ac:dyDescent="0.25">
      <c r="A417" s="154" t="s">
        <v>148</v>
      </c>
      <c r="B417">
        <v>2.744913583983791</v>
      </c>
      <c r="C417">
        <v>-2.0827278883357851</v>
      </c>
      <c r="D417">
        <v>3.950696970266852</v>
      </c>
      <c r="E417">
        <v>5.6120014104875038</v>
      </c>
      <c r="G417" s="154" t="s">
        <v>149</v>
      </c>
      <c r="H417">
        <v>128.5560316509185</v>
      </c>
      <c r="L417" s="155" t="s">
        <v>149</v>
      </c>
      <c r="M417">
        <v>0.38825729264822439</v>
      </c>
      <c r="N417">
        <v>0.65910592542335389</v>
      </c>
      <c r="O417">
        <v>0.60228256153388349</v>
      </c>
      <c r="P417">
        <v>0.74474582331435479</v>
      </c>
      <c r="Q417">
        <v>0.61637569702885731</v>
      </c>
      <c r="R417">
        <v>0.60100542597035178</v>
      </c>
      <c r="S417">
        <v>0.42524698294548757</v>
      </c>
      <c r="T417">
        <v>0.81940138418390063</v>
      </c>
    </row>
    <row r="418" spans="1:20" x14ac:dyDescent="0.25">
      <c r="A418" s="154" t="s">
        <v>149</v>
      </c>
      <c r="B418">
        <v>3.5849541199485802</v>
      </c>
      <c r="C418">
        <v>3.9274109531799208</v>
      </c>
      <c r="D418">
        <v>4.8611213344367918</v>
      </c>
      <c r="E418">
        <v>-1.7622880508393071</v>
      </c>
      <c r="G418" s="154" t="s">
        <v>150</v>
      </c>
      <c r="H418">
        <v>188.83684405813679</v>
      </c>
      <c r="L418" s="155" t="s">
        <v>150</v>
      </c>
      <c r="M418">
        <v>0.39605067283451961</v>
      </c>
      <c r="N418">
        <v>0.63768273515535079</v>
      </c>
      <c r="O418">
        <v>0.69849568053522426</v>
      </c>
      <c r="P418">
        <v>0.67358194128884175</v>
      </c>
      <c r="Q418">
        <v>0.63202150645537081</v>
      </c>
      <c r="R418">
        <v>0.59298538436469128</v>
      </c>
      <c r="S418">
        <v>0.29534851588635141</v>
      </c>
      <c r="T418">
        <v>0.87987656514034851</v>
      </c>
    </row>
    <row r="419" spans="1:20" x14ac:dyDescent="0.25">
      <c r="A419" s="154" t="s">
        <v>150</v>
      </c>
      <c r="B419">
        <v>4.5593339096572603</v>
      </c>
      <c r="C419">
        <v>-0.45982165876680742</v>
      </c>
      <c r="D419">
        <v>5.6451689951606232</v>
      </c>
      <c r="E419">
        <v>-1.79641066855173</v>
      </c>
      <c r="G419" s="154" t="s">
        <v>151</v>
      </c>
      <c r="H419">
        <v>219.33165556332921</v>
      </c>
      <c r="L419" s="155" t="s">
        <v>151</v>
      </c>
      <c r="M419">
        <v>0.43961000424382263</v>
      </c>
      <c r="N419">
        <v>0.60657445087524509</v>
      </c>
      <c r="O419">
        <v>0.49614705895633149</v>
      </c>
      <c r="P419">
        <v>0.71267621203837583</v>
      </c>
      <c r="Q419">
        <v>0.70118351090925557</v>
      </c>
      <c r="R419">
        <v>0.88258941408275782</v>
      </c>
      <c r="S419">
        <v>0.38594582238190461</v>
      </c>
      <c r="T419">
        <v>0.93588807391527951</v>
      </c>
    </row>
    <row r="420" spans="1:20" x14ac:dyDescent="0.25">
      <c r="A420" s="154" t="s">
        <v>151</v>
      </c>
      <c r="B420">
        <v>5.6953039379301771</v>
      </c>
      <c r="C420">
        <v>-4.1074180970675327</v>
      </c>
      <c r="D420">
        <v>5.6007029273500377</v>
      </c>
      <c r="E420">
        <v>4.6975251595914171</v>
      </c>
      <c r="G420" s="154" t="s">
        <v>152</v>
      </c>
      <c r="H420">
        <v>145.1543193878403</v>
      </c>
      <c r="L420" s="155" t="s">
        <v>152</v>
      </c>
      <c r="M420">
        <v>0.78138576124903092</v>
      </c>
      <c r="N420">
        <v>0.70065949808915851</v>
      </c>
      <c r="O420">
        <v>0.67959809272102156</v>
      </c>
      <c r="P420">
        <v>1</v>
      </c>
      <c r="Q420">
        <v>0.6549770633002383</v>
      </c>
      <c r="R420">
        <v>0.70996857317057926</v>
      </c>
      <c r="S420">
        <v>0.32218794234873399</v>
      </c>
      <c r="T420">
        <v>0.7418931002956517</v>
      </c>
    </row>
    <row r="421" spans="1:20" x14ac:dyDescent="0.25">
      <c r="A421" s="154" t="s">
        <v>152</v>
      </c>
      <c r="B421">
        <v>3.6516402214719461</v>
      </c>
      <c r="C421">
        <v>3.2175185704000469</v>
      </c>
      <c r="D421">
        <v>4.5574206806713544</v>
      </c>
      <c r="E421">
        <v>-3.6632676533158581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37.643393554587767</v>
      </c>
      <c r="L432" s="155" t="s">
        <v>155</v>
      </c>
      <c r="M432">
        <v>0.6552511661142848</v>
      </c>
      <c r="N432">
        <v>0.74391533325917425</v>
      </c>
      <c r="O432">
        <v>0.42444656336697462</v>
      </c>
      <c r="P432">
        <v>0.86019355678168452</v>
      </c>
      <c r="Q432">
        <v>0.101741019554747</v>
      </c>
      <c r="R432">
        <v>4.8103845406723543E-2</v>
      </c>
      <c r="S432">
        <v>9.300500394571487E-2</v>
      </c>
      <c r="T432">
        <v>4.6240311949830637E-2</v>
      </c>
    </row>
    <row r="433" spans="1:20" x14ac:dyDescent="0.25">
      <c r="A433" s="154" t="s">
        <v>141</v>
      </c>
      <c r="B433">
        <v>2.001854747326548</v>
      </c>
      <c r="C433">
        <v>2.508618086309616E-2</v>
      </c>
      <c r="D433">
        <v>2.2221902573363779</v>
      </c>
      <c r="E433">
        <v>1.8638513869919899</v>
      </c>
      <c r="G433" s="154" t="s">
        <v>142</v>
      </c>
      <c r="H433">
        <v>43.663779127423368</v>
      </c>
      <c r="L433" s="155" t="s">
        <v>156</v>
      </c>
      <c r="M433">
        <v>0.63094414218351591</v>
      </c>
      <c r="N433">
        <v>0.7708586221950775</v>
      </c>
      <c r="O433">
        <v>0.35658237296790302</v>
      </c>
      <c r="P433">
        <v>0.67084664570116836</v>
      </c>
      <c r="Q433">
        <v>0.1306377697108928</v>
      </c>
      <c r="R433">
        <v>0.2047090021468877</v>
      </c>
      <c r="S433">
        <v>0.1005223873493022</v>
      </c>
      <c r="T433">
        <v>0.18392905141908281</v>
      </c>
    </row>
    <row r="434" spans="1:20" x14ac:dyDescent="0.25">
      <c r="A434" s="154" t="s">
        <v>142</v>
      </c>
      <c r="B434">
        <v>1.6586643963105929</v>
      </c>
      <c r="C434">
        <v>2.5528652437704942</v>
      </c>
      <c r="D434">
        <v>1.974854099432934</v>
      </c>
      <c r="E434">
        <v>-1.712157892728625</v>
      </c>
      <c r="G434" s="154" t="s">
        <v>143</v>
      </c>
      <c r="H434">
        <v>80.236592711553158</v>
      </c>
      <c r="L434" s="155" t="s">
        <v>157</v>
      </c>
      <c r="M434">
        <v>1</v>
      </c>
      <c r="N434">
        <v>1</v>
      </c>
      <c r="O434">
        <v>1</v>
      </c>
      <c r="P434">
        <v>1</v>
      </c>
      <c r="Q434">
        <v>0.77948850422626292</v>
      </c>
      <c r="R434">
        <v>0.85170628946711624</v>
      </c>
      <c r="S434">
        <v>0.4854288933200025</v>
      </c>
      <c r="T434">
        <v>0.64895162215158642</v>
      </c>
    </row>
    <row r="435" spans="1:20" x14ac:dyDescent="0.25">
      <c r="A435" s="154" t="s">
        <v>143</v>
      </c>
      <c r="B435">
        <v>2.7024588163254148</v>
      </c>
      <c r="C435">
        <v>-2.4658459735327392</v>
      </c>
      <c r="D435">
        <v>3.862751384896256</v>
      </c>
      <c r="E435">
        <v>3.588596323534353</v>
      </c>
      <c r="G435" s="154" t="s">
        <v>144</v>
      </c>
      <c r="H435">
        <v>27.795272501446352</v>
      </c>
      <c r="L435" s="155" t="s">
        <v>158</v>
      </c>
      <c r="M435">
        <v>0.89361153619200873</v>
      </c>
      <c r="N435">
        <v>0.98123398928138195</v>
      </c>
      <c r="O435">
        <v>0.92915656160338123</v>
      </c>
      <c r="P435">
        <v>0.98705933440471716</v>
      </c>
      <c r="Q435">
        <v>1</v>
      </c>
      <c r="R435">
        <v>1</v>
      </c>
      <c r="S435">
        <v>1</v>
      </c>
      <c r="T435">
        <v>1</v>
      </c>
    </row>
    <row r="436" spans="1:20" x14ac:dyDescent="0.25">
      <c r="A436" s="154" t="s">
        <v>144</v>
      </c>
      <c r="B436">
        <v>1.3357344461538361</v>
      </c>
      <c r="C436">
        <v>-2.277830363501709</v>
      </c>
      <c r="D436">
        <v>1.71252461557663</v>
      </c>
      <c r="E436">
        <v>2.2432007861416219</v>
      </c>
      <c r="G436" s="154" t="s">
        <v>145</v>
      </c>
      <c r="H436">
        <v>27.98776890817231</v>
      </c>
      <c r="L436" s="155" t="s">
        <v>159</v>
      </c>
      <c r="M436">
        <v>0.64721200860105932</v>
      </c>
      <c r="N436">
        <v>0.85342054487216812</v>
      </c>
      <c r="O436">
        <v>0.35270601141894981</v>
      </c>
      <c r="P436">
        <v>0.95136635832225713</v>
      </c>
      <c r="Q436">
        <v>0.46725567672705282</v>
      </c>
      <c r="R436">
        <v>0.57173250655881069</v>
      </c>
      <c r="S436">
        <v>0.44720841949233242</v>
      </c>
      <c r="T436">
        <v>0.67925378250348278</v>
      </c>
    </row>
    <row r="437" spans="1:20" x14ac:dyDescent="0.25">
      <c r="A437" s="154" t="s">
        <v>145</v>
      </c>
      <c r="B437">
        <v>1.364818397675394</v>
      </c>
      <c r="C437">
        <v>1.590806731919354</v>
      </c>
      <c r="D437">
        <v>1.8314636728540039</v>
      </c>
      <c r="E437">
        <v>-1.2652062537778921</v>
      </c>
      <c r="G437" s="154" t="s">
        <v>146</v>
      </c>
      <c r="H437">
        <v>36.839053526973217</v>
      </c>
      <c r="L437" s="155" t="s">
        <v>160</v>
      </c>
      <c r="M437">
        <v>0.75329232987736661</v>
      </c>
      <c r="N437">
        <v>0.77591089626746634</v>
      </c>
      <c r="O437">
        <v>0.41478127061175568</v>
      </c>
      <c r="P437">
        <v>0.75293855062805348</v>
      </c>
      <c r="Q437">
        <v>0.45967361727336742</v>
      </c>
      <c r="R437">
        <v>0.20922092861461941</v>
      </c>
      <c r="S437">
        <v>0.4586039773689124</v>
      </c>
      <c r="T437">
        <v>0.2220966414872628</v>
      </c>
    </row>
    <row r="438" spans="1:20" x14ac:dyDescent="0.25">
      <c r="A438" s="154" t="s">
        <v>146</v>
      </c>
      <c r="B438">
        <v>1.722590680379084</v>
      </c>
      <c r="C438">
        <v>-1.6449217501253179</v>
      </c>
      <c r="D438">
        <v>1.6524949228398571</v>
      </c>
      <c r="E438">
        <v>-0.91744892404584422</v>
      </c>
      <c r="G438" s="154" t="s">
        <v>147</v>
      </c>
      <c r="H438">
        <v>19.54053713640608</v>
      </c>
      <c r="L438" s="155" t="s">
        <v>187</v>
      </c>
      <c r="M438">
        <v>0.60319863756432412</v>
      </c>
      <c r="N438">
        <v>0.80792638595770305</v>
      </c>
      <c r="O438">
        <v>0.43228885563460878</v>
      </c>
      <c r="P438">
        <v>0.80295750326250193</v>
      </c>
      <c r="Q438">
        <v>0.2780624667608767</v>
      </c>
      <c r="R438">
        <v>0.16790778390278879</v>
      </c>
      <c r="S438">
        <v>0.35383052824915678</v>
      </c>
      <c r="T438">
        <v>0.14589899675834539</v>
      </c>
    </row>
    <row r="439" spans="1:20" x14ac:dyDescent="0.25">
      <c r="A439" s="154" t="s">
        <v>147</v>
      </c>
      <c r="B439">
        <v>1.179880823072355</v>
      </c>
      <c r="C439">
        <v>0.60727066498729754</v>
      </c>
      <c r="D439">
        <v>1.7878187806548169</v>
      </c>
      <c r="E439">
        <v>-0.1003135448199733</v>
      </c>
      <c r="G439" s="154" t="s">
        <v>148</v>
      </c>
      <c r="H439">
        <v>20.9046148487407</v>
      </c>
    </row>
    <row r="440" spans="1:20" x14ac:dyDescent="0.25">
      <c r="A440" s="154" t="s">
        <v>148</v>
      </c>
      <c r="B440">
        <v>1.049115548984342</v>
      </c>
      <c r="C440">
        <v>-0.70267447340365496</v>
      </c>
      <c r="D440">
        <v>2.0706271479129912</v>
      </c>
      <c r="E440">
        <v>2.0769949242034849</v>
      </c>
      <c r="G440" s="154" t="s">
        <v>149</v>
      </c>
      <c r="H440">
        <v>26.649796650334999</v>
      </c>
    </row>
    <row r="441" spans="1:20" x14ac:dyDescent="0.25">
      <c r="A441" s="154" t="s">
        <v>149</v>
      </c>
      <c r="B441">
        <v>1.23873206268814</v>
      </c>
      <c r="C441">
        <v>0.57141876103793587</v>
      </c>
      <c r="D441">
        <v>2.9346353831956979</v>
      </c>
      <c r="E441">
        <v>0.38502522428561842</v>
      </c>
      <c r="G441" s="154" t="s">
        <v>150</v>
      </c>
      <c r="H441">
        <v>82.23204130248925</v>
      </c>
    </row>
    <row r="442" spans="1:20" x14ac:dyDescent="0.25">
      <c r="A442" s="154" t="s">
        <v>150</v>
      </c>
      <c r="B442">
        <v>1.992812162743107</v>
      </c>
      <c r="C442">
        <v>1.221474701503974</v>
      </c>
      <c r="D442">
        <v>5.3688276623882354</v>
      </c>
      <c r="E442">
        <v>-1.6796579291265199</v>
      </c>
      <c r="G442" s="154" t="s">
        <v>151</v>
      </c>
      <c r="H442">
        <v>21.139235177144791</v>
      </c>
    </row>
    <row r="443" spans="1:20" x14ac:dyDescent="0.25">
      <c r="A443" s="154" t="s">
        <v>151</v>
      </c>
      <c r="B443">
        <v>1.0931988606801071</v>
      </c>
      <c r="C443">
        <v>-0.51814392319729941</v>
      </c>
      <c r="D443">
        <v>2.02470469837289</v>
      </c>
      <c r="E443">
        <v>-0.25856249366222239</v>
      </c>
      <c r="G443" s="154" t="s">
        <v>152</v>
      </c>
      <c r="H443">
        <v>32.507155758364057</v>
      </c>
    </row>
    <row r="444" spans="1:20" x14ac:dyDescent="0.25">
      <c r="A444" s="154" t="s">
        <v>152</v>
      </c>
      <c r="B444">
        <v>1.614143370931314</v>
      </c>
      <c r="C444">
        <v>1.822875540019897</v>
      </c>
      <c r="D444">
        <v>1.290736101134879</v>
      </c>
      <c r="E444">
        <v>-1.3449634473071741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15.209586179428291</v>
      </c>
      <c r="L455" s="155" t="s">
        <v>155</v>
      </c>
      <c r="M455">
        <v>0.75683333116956941</v>
      </c>
      <c r="N455">
        <v>0.70390096009017278</v>
      </c>
      <c r="O455">
        <v>0.7294432407300786</v>
      </c>
      <c r="P455">
        <v>0.7993302550066349</v>
      </c>
      <c r="Q455">
        <v>4.5595271366767207E-2</v>
      </c>
      <c r="R455">
        <v>5.0401697646885762E-2</v>
      </c>
      <c r="S455">
        <v>5.4587512721561607E-2</v>
      </c>
      <c r="T455">
        <v>9.2386381087740527E-2</v>
      </c>
    </row>
    <row r="456" spans="1:20" x14ac:dyDescent="0.25">
      <c r="A456" s="154" t="s">
        <v>155</v>
      </c>
      <c r="B456">
        <v>1.9287608375676639</v>
      </c>
      <c r="C456">
        <v>6.389172453509075</v>
      </c>
      <c r="D456">
        <v>2.1303447112223441</v>
      </c>
      <c r="E456">
        <v>-5.1043745329197057</v>
      </c>
      <c r="G456" s="154" t="s">
        <v>156</v>
      </c>
      <c r="H456">
        <v>78.52432756304465</v>
      </c>
      <c r="L456" s="155" t="s">
        <v>156</v>
      </c>
      <c r="M456">
        <v>0.75765353685080428</v>
      </c>
      <c r="N456">
        <v>0.72060941914570442</v>
      </c>
      <c r="O456">
        <v>0.78059268813869775</v>
      </c>
      <c r="P456">
        <v>0.75011666496226792</v>
      </c>
      <c r="Q456">
        <v>6.5676403571661573E-2</v>
      </c>
      <c r="R456">
        <v>7.1093964448162836E-2</v>
      </c>
      <c r="S456">
        <v>5.7205706693921422E-2</v>
      </c>
      <c r="T456">
        <v>9.5923217562185206E-2</v>
      </c>
    </row>
    <row r="457" spans="1:20" x14ac:dyDescent="0.25">
      <c r="A457" s="154" t="s">
        <v>156</v>
      </c>
      <c r="B457">
        <v>3.9637952105277452</v>
      </c>
      <c r="C457">
        <v>-11.65560955723616</v>
      </c>
      <c r="D457">
        <v>3.9223840319692531</v>
      </c>
      <c r="E457">
        <v>13.42172195701697</v>
      </c>
      <c r="G457" s="154" t="s">
        <v>157</v>
      </c>
      <c r="H457">
        <v>253.5676841570872</v>
      </c>
      <c r="L457" s="155" t="s">
        <v>157</v>
      </c>
      <c r="M457">
        <v>0.96010121812002636</v>
      </c>
      <c r="N457">
        <v>0.90151000272779769</v>
      </c>
      <c r="O457">
        <v>0.90536306383780674</v>
      </c>
      <c r="P457">
        <v>1</v>
      </c>
      <c r="Q457">
        <v>0.83248242743454892</v>
      </c>
      <c r="R457">
        <v>0.45787785641943718</v>
      </c>
      <c r="S457">
        <v>0.7002975540077927</v>
      </c>
      <c r="T457">
        <v>0.80819279314080206</v>
      </c>
    </row>
    <row r="458" spans="1:20" x14ac:dyDescent="0.25">
      <c r="A458" s="154" t="s">
        <v>157</v>
      </c>
      <c r="B458">
        <v>16.4370467963031</v>
      </c>
      <c r="C458">
        <v>-54.219998669926852</v>
      </c>
      <c r="D458">
        <v>20.97387852471913</v>
      </c>
      <c r="E458">
        <v>66.494315017542931</v>
      </c>
      <c r="G458" s="154" t="s">
        <v>158</v>
      </c>
      <c r="H458">
        <v>333.82896084426841</v>
      </c>
      <c r="L458" s="155" t="s">
        <v>158</v>
      </c>
      <c r="M458">
        <v>1</v>
      </c>
      <c r="N458">
        <v>1</v>
      </c>
      <c r="O458">
        <v>0.94892686064284681</v>
      </c>
      <c r="P458">
        <v>0.84374870682069525</v>
      </c>
      <c r="Q458">
        <v>1</v>
      </c>
      <c r="R458">
        <v>1</v>
      </c>
      <c r="S458">
        <v>1</v>
      </c>
      <c r="T458">
        <v>1</v>
      </c>
    </row>
    <row r="459" spans="1:20" x14ac:dyDescent="0.25">
      <c r="A459" s="154" t="s">
        <v>158</v>
      </c>
      <c r="B459">
        <v>19.455409200513429</v>
      </c>
      <c r="C459">
        <v>52.083871421637262</v>
      </c>
      <c r="D459">
        <v>22.61173708101742</v>
      </c>
      <c r="E459">
        <v>-56.597417124845947</v>
      </c>
      <c r="G459" s="154" t="s">
        <v>159</v>
      </c>
      <c r="H459">
        <v>171.22074771026811</v>
      </c>
      <c r="L459" s="155" t="s">
        <v>159</v>
      </c>
      <c r="M459">
        <v>0.86063384154884548</v>
      </c>
      <c r="N459">
        <v>0.81341518990008099</v>
      </c>
      <c r="O459">
        <v>1</v>
      </c>
      <c r="P459">
        <v>0.85787436326413313</v>
      </c>
      <c r="Q459">
        <v>0.53422912865947081</v>
      </c>
      <c r="R459">
        <v>0.52134337895362892</v>
      </c>
      <c r="S459">
        <v>0.73531088785183651</v>
      </c>
      <c r="T459">
        <v>0.99571167029193675</v>
      </c>
    </row>
    <row r="460" spans="1:20" x14ac:dyDescent="0.25">
      <c r="A460" s="154" t="s">
        <v>159</v>
      </c>
      <c r="B460">
        <v>4.7134610080646562</v>
      </c>
      <c r="C460">
        <v>10.5788174072182</v>
      </c>
      <c r="D460">
        <v>8.9034959157750446</v>
      </c>
      <c r="E460">
        <v>-16.25483376600441</v>
      </c>
      <c r="G460" s="154" t="s">
        <v>160</v>
      </c>
      <c r="H460">
        <v>59.569699073092472</v>
      </c>
      <c r="L460" s="155" t="s">
        <v>160</v>
      </c>
      <c r="M460">
        <v>0.7688893352555275</v>
      </c>
      <c r="N460">
        <v>0.77723362397597207</v>
      </c>
      <c r="O460">
        <v>0.76005487661230253</v>
      </c>
      <c r="P460">
        <v>0.77135994988886381</v>
      </c>
      <c r="Q460">
        <v>0.15379585690321279</v>
      </c>
      <c r="R460">
        <v>0.12533815611560109</v>
      </c>
      <c r="S460">
        <v>0.14369635834451011</v>
      </c>
      <c r="T460">
        <v>0.28600792011802972</v>
      </c>
    </row>
    <row r="461" spans="1:20" x14ac:dyDescent="0.25">
      <c r="A461" s="154" t="s">
        <v>160</v>
      </c>
      <c r="B461">
        <v>2.8523925949921161</v>
      </c>
      <c r="C461">
        <v>8.3161616612285805</v>
      </c>
      <c r="D461">
        <v>2.7764074553088491</v>
      </c>
      <c r="E461">
        <v>0.17272364151773939</v>
      </c>
      <c r="G461" s="154" t="s">
        <v>187</v>
      </c>
      <c r="H461">
        <v>68.160113179349651</v>
      </c>
    </row>
    <row r="462" spans="1:20" x14ac:dyDescent="0.25">
      <c r="A462" s="154" t="s">
        <v>187</v>
      </c>
      <c r="B462">
        <v>2.7441172202965891</v>
      </c>
      <c r="C462">
        <v>4.2852673462647353</v>
      </c>
      <c r="D462">
        <v>5.7342124573028066</v>
      </c>
      <c r="E462">
        <v>-15.46912840813045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14.06655854861773</v>
      </c>
      <c r="L478" s="155" t="s">
        <v>141</v>
      </c>
      <c r="M478">
        <v>0.95267254030390414</v>
      </c>
      <c r="N478">
        <v>1</v>
      </c>
      <c r="O478">
        <v>0.49722129640047441</v>
      </c>
      <c r="P478">
        <v>0.99999999999999989</v>
      </c>
      <c r="Q478">
        <v>0.79328094078031952</v>
      </c>
      <c r="R478">
        <v>1</v>
      </c>
      <c r="S478">
        <v>0.1610133925773784</v>
      </c>
      <c r="T478">
        <v>0.96385039277138307</v>
      </c>
    </row>
    <row r="479" spans="1:20" x14ac:dyDescent="0.25">
      <c r="A479" s="154" t="s">
        <v>155</v>
      </c>
      <c r="B479">
        <v>0.71296698321793606</v>
      </c>
      <c r="C479">
        <v>-1.851624055287757</v>
      </c>
      <c r="D479">
        <v>2.1389921259546538</v>
      </c>
      <c r="E479">
        <v>6.4990490154355909</v>
      </c>
      <c r="G479" s="154" t="s">
        <v>156</v>
      </c>
      <c r="H479">
        <v>31.26507705459316</v>
      </c>
      <c r="L479" s="155" t="s">
        <v>142</v>
      </c>
      <c r="M479">
        <v>0.69631855938278686</v>
      </c>
      <c r="N479">
        <v>0.70646840173009251</v>
      </c>
      <c r="O479">
        <v>0.70056908031144616</v>
      </c>
      <c r="P479">
        <v>0.79981541656208166</v>
      </c>
      <c r="Q479">
        <v>0.64090737338784776</v>
      </c>
      <c r="R479">
        <v>0.88324024038302484</v>
      </c>
      <c r="S479">
        <v>0.54927825866232138</v>
      </c>
      <c r="T479">
        <v>1</v>
      </c>
    </row>
    <row r="480" spans="1:20" x14ac:dyDescent="0.25">
      <c r="A480" s="154" t="s">
        <v>156</v>
      </c>
      <c r="B480">
        <v>1.860977812314853</v>
      </c>
      <c r="C480">
        <v>5.7818021028658553</v>
      </c>
      <c r="D480">
        <v>4.7508075373457732</v>
      </c>
      <c r="E480">
        <v>-14.332764341748531</v>
      </c>
      <c r="G480" s="154" t="s">
        <v>157</v>
      </c>
      <c r="H480">
        <v>391.10971217666662</v>
      </c>
      <c r="L480" s="155" t="s">
        <v>143</v>
      </c>
      <c r="M480">
        <v>1</v>
      </c>
      <c r="N480">
        <v>0.23656229770954859</v>
      </c>
      <c r="O480">
        <v>0.61722175403359958</v>
      </c>
      <c r="P480">
        <v>0.28473357327283982</v>
      </c>
      <c r="Q480">
        <v>0.54344009676727079</v>
      </c>
      <c r="R480">
        <v>0.5976287477343919</v>
      </c>
      <c r="S480">
        <v>0.37726533674040352</v>
      </c>
      <c r="T480">
        <v>0.19342712504153589</v>
      </c>
    </row>
    <row r="481" spans="1:20" x14ac:dyDescent="0.25">
      <c r="A481" s="154" t="s">
        <v>157</v>
      </c>
      <c r="B481">
        <v>13.568649871145499</v>
      </c>
      <c r="C481">
        <v>-30.569171029489151</v>
      </c>
      <c r="D481">
        <v>30.709647188631521</v>
      </c>
      <c r="E481">
        <v>71.418778671194161</v>
      </c>
      <c r="G481" s="154" t="s">
        <v>158</v>
      </c>
      <c r="H481">
        <v>188.72860993050051</v>
      </c>
      <c r="L481" s="155" t="s">
        <v>144</v>
      </c>
      <c r="M481">
        <v>0.42976546607639687</v>
      </c>
      <c r="N481">
        <v>0.22281102456110621</v>
      </c>
      <c r="O481">
        <v>0.46293460046982388</v>
      </c>
      <c r="P481">
        <v>0.23618417519020701</v>
      </c>
      <c r="Q481">
        <v>0.29480194396730791</v>
      </c>
      <c r="R481">
        <v>0.33209629345404518</v>
      </c>
      <c r="S481">
        <v>0.19589459058739431</v>
      </c>
      <c r="T481">
        <v>0.1080816164812335</v>
      </c>
    </row>
    <row r="482" spans="1:20" x14ac:dyDescent="0.25">
      <c r="A482" s="154" t="s">
        <v>158</v>
      </c>
      <c r="B482">
        <v>8.9191847392201833</v>
      </c>
      <c r="C482">
        <v>25.147834228293728</v>
      </c>
      <c r="D482">
        <v>18.061263086363549</v>
      </c>
      <c r="E482">
        <v>-52.645752642212059</v>
      </c>
      <c r="G482" s="154" t="s">
        <v>159</v>
      </c>
      <c r="H482">
        <v>141.4675686155791</v>
      </c>
      <c r="L482" s="155" t="s">
        <v>145</v>
      </c>
      <c r="M482">
        <v>0.76504365121605633</v>
      </c>
      <c r="N482">
        <v>0.31775289774177923</v>
      </c>
      <c r="O482">
        <v>0.81902636650448868</v>
      </c>
      <c r="P482">
        <v>0.70652658216149877</v>
      </c>
      <c r="Q482">
        <v>0.71046425851333861</v>
      </c>
      <c r="R482">
        <v>0.80247412273503926</v>
      </c>
      <c r="S482">
        <v>0.33743760651678251</v>
      </c>
      <c r="T482">
        <v>0.77434052461522829</v>
      </c>
    </row>
    <row r="483" spans="1:20" x14ac:dyDescent="0.25">
      <c r="A483" s="154" t="s">
        <v>159</v>
      </c>
      <c r="B483">
        <v>2.8610434895627179</v>
      </c>
      <c r="C483">
        <v>7.9797804743353158</v>
      </c>
      <c r="D483">
        <v>8.1246848055005767</v>
      </c>
      <c r="E483">
        <v>-24.865773231552801</v>
      </c>
      <c r="G483" s="154" t="s">
        <v>160</v>
      </c>
      <c r="H483">
        <v>7.7413007624693719</v>
      </c>
      <c r="L483" s="155" t="s">
        <v>146</v>
      </c>
      <c r="M483">
        <v>0.29985482385694429</v>
      </c>
      <c r="N483">
        <v>0.32259914061087019</v>
      </c>
      <c r="O483">
        <v>0.36924854597729129</v>
      </c>
      <c r="P483">
        <v>0.26794240702715177</v>
      </c>
      <c r="Q483">
        <v>0.43809690538054041</v>
      </c>
      <c r="R483">
        <v>0.39986335919698363</v>
      </c>
      <c r="S483">
        <v>0.2468912394112977</v>
      </c>
      <c r="T483">
        <v>0.11134427573928569</v>
      </c>
    </row>
    <row r="484" spans="1:20" x14ac:dyDescent="0.25">
      <c r="A484" s="154" t="s">
        <v>160</v>
      </c>
      <c r="B484">
        <v>0.9169830232181525</v>
      </c>
      <c r="C484">
        <v>2.0327518743969848</v>
      </c>
      <c r="D484">
        <v>2.7710071315000242</v>
      </c>
      <c r="E484">
        <v>7.3467404292065712</v>
      </c>
      <c r="L484" s="155" t="s">
        <v>147</v>
      </c>
      <c r="M484">
        <v>0.55963209812512449</v>
      </c>
      <c r="N484">
        <v>0.35819981231059311</v>
      </c>
      <c r="O484">
        <v>0.55844921913384005</v>
      </c>
      <c r="P484">
        <v>0.26903511804125091</v>
      </c>
      <c r="Q484">
        <v>0.33568746492372242</v>
      </c>
      <c r="R484">
        <v>0.33219777576721771</v>
      </c>
      <c r="S484">
        <v>0.15960645405828899</v>
      </c>
      <c r="T484">
        <v>0.19659679913318001</v>
      </c>
    </row>
    <row r="485" spans="1:20" x14ac:dyDescent="0.25">
      <c r="L485" s="155" t="s">
        <v>148</v>
      </c>
      <c r="M485">
        <v>0.34146356584939708</v>
      </c>
      <c r="N485">
        <v>0.19981179667821161</v>
      </c>
      <c r="O485">
        <v>0.61657520140698585</v>
      </c>
      <c r="P485">
        <v>0.22641444102102701</v>
      </c>
      <c r="Q485">
        <v>0.34481630462266932</v>
      </c>
      <c r="R485">
        <v>0.34284934731496569</v>
      </c>
      <c r="S485">
        <v>0.1845741152685425</v>
      </c>
      <c r="T485">
        <v>0.108725304231525</v>
      </c>
    </row>
    <row r="486" spans="1:20" x14ac:dyDescent="0.25">
      <c r="L486" s="155" t="s">
        <v>149</v>
      </c>
      <c r="M486">
        <v>0.28389372683381942</v>
      </c>
      <c r="N486">
        <v>0.26748733104305672</v>
      </c>
      <c r="O486">
        <v>0.50573086817293555</v>
      </c>
      <c r="P486">
        <v>0.40064948542297962</v>
      </c>
      <c r="Q486">
        <v>0.66805040163133234</v>
      </c>
      <c r="R486">
        <v>0.47370242700505139</v>
      </c>
      <c r="S486">
        <v>0.43212328296816349</v>
      </c>
      <c r="T486">
        <v>0.2234541990250524</v>
      </c>
    </row>
    <row r="487" spans="1:20" x14ac:dyDescent="0.25">
      <c r="L487" s="155" t="s">
        <v>150</v>
      </c>
      <c r="M487">
        <v>0.67556830854548844</v>
      </c>
      <c r="N487">
        <v>0.58028777215468408</v>
      </c>
      <c r="O487">
        <v>0.71612843625338318</v>
      </c>
      <c r="P487">
        <v>0.41374206626204352</v>
      </c>
      <c r="Q487">
        <v>0.53853572693480156</v>
      </c>
      <c r="R487">
        <v>0.87103224234747179</v>
      </c>
      <c r="S487">
        <v>0.36504649618526303</v>
      </c>
      <c r="T487">
        <v>0.25317802580798737</v>
      </c>
    </row>
    <row r="488" spans="1:20" x14ac:dyDescent="0.25">
      <c r="L488" s="155" t="s">
        <v>151</v>
      </c>
      <c r="M488">
        <v>0.67099640974183228</v>
      </c>
      <c r="N488">
        <v>0.74100807897399523</v>
      </c>
      <c r="O488">
        <v>0.96330052430764357</v>
      </c>
      <c r="P488">
        <v>0.86217116088788925</v>
      </c>
      <c r="Q488">
        <v>1</v>
      </c>
      <c r="R488">
        <v>0.81284488495699803</v>
      </c>
      <c r="S488">
        <v>1</v>
      </c>
      <c r="T488">
        <v>0.33224854858088682</v>
      </c>
    </row>
    <row r="489" spans="1:20" x14ac:dyDescent="0.25">
      <c r="L489" s="155" t="s">
        <v>152</v>
      </c>
      <c r="M489">
        <v>0.96978357997776987</v>
      </c>
      <c r="N489">
        <v>0.56559611017815348</v>
      </c>
      <c r="O489">
        <v>1</v>
      </c>
      <c r="P489">
        <v>0.74873283954087544</v>
      </c>
      <c r="Q489">
        <v>0.81225575778125503</v>
      </c>
      <c r="R489">
        <v>0.6508430346810129</v>
      </c>
      <c r="S489">
        <v>0.37486268632827591</v>
      </c>
      <c r="T489">
        <v>0.40845399958193312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417.76023301009161</v>
      </c>
      <c r="L501" s="155" t="s">
        <v>141</v>
      </c>
      <c r="M501">
        <v>0.68211985579130896</v>
      </c>
      <c r="N501">
        <v>0.547482979458637</v>
      </c>
      <c r="O501">
        <v>0.39706163482131263</v>
      </c>
      <c r="P501">
        <v>0.97853859730002102</v>
      </c>
      <c r="Q501">
        <v>0.73006290650651418</v>
      </c>
      <c r="R501">
        <v>0.72548539328177197</v>
      </c>
      <c r="S501">
        <v>1</v>
      </c>
      <c r="T501">
        <v>0.81820483518155562</v>
      </c>
    </row>
    <row r="502" spans="1:20" x14ac:dyDescent="0.25">
      <c r="A502" s="154" t="s">
        <v>141</v>
      </c>
      <c r="B502">
        <v>9.4685764425274819</v>
      </c>
      <c r="C502">
        <v>10.21973223730142</v>
      </c>
      <c r="D502">
        <v>12.205722651695851</v>
      </c>
      <c r="E502">
        <v>-12.19059118785397</v>
      </c>
      <c r="G502" s="154" t="s">
        <v>142</v>
      </c>
      <c r="H502">
        <v>950.40998340985482</v>
      </c>
      <c r="L502" s="155" t="s">
        <v>142</v>
      </c>
      <c r="M502">
        <v>0.87303194733457512</v>
      </c>
      <c r="N502">
        <v>0.53860230310968416</v>
      </c>
      <c r="O502">
        <v>0.75778364162490675</v>
      </c>
      <c r="P502">
        <v>0.99047464051228284</v>
      </c>
      <c r="Q502">
        <v>1</v>
      </c>
      <c r="R502">
        <v>1</v>
      </c>
      <c r="S502">
        <v>0.65893651747113169</v>
      </c>
      <c r="T502">
        <v>0.89782539089302982</v>
      </c>
    </row>
    <row r="503" spans="1:20" x14ac:dyDescent="0.25">
      <c r="A503" s="154" t="s">
        <v>142</v>
      </c>
      <c r="B503">
        <v>16.350026292034158</v>
      </c>
      <c r="C503">
        <v>-21.412474696118981</v>
      </c>
      <c r="D503">
        <v>17.628665588153861</v>
      </c>
      <c r="E503">
        <v>24.337313542629751</v>
      </c>
      <c r="G503" s="154" t="s">
        <v>143</v>
      </c>
      <c r="H503">
        <v>419.70673110233707</v>
      </c>
      <c r="L503" s="155" t="s">
        <v>143</v>
      </c>
      <c r="M503">
        <v>0.60823733028581706</v>
      </c>
      <c r="N503">
        <v>0.5260439133380086</v>
      </c>
      <c r="O503">
        <v>0.36312539704042868</v>
      </c>
      <c r="P503">
        <v>0.67982311620223523</v>
      </c>
      <c r="Q503">
        <v>0.47618054170704782</v>
      </c>
      <c r="R503">
        <v>0.36820198834866441</v>
      </c>
      <c r="S503">
        <v>0.24068141442516491</v>
      </c>
      <c r="T503">
        <v>0.31249497717558911</v>
      </c>
    </row>
    <row r="504" spans="1:20" x14ac:dyDescent="0.25">
      <c r="A504" s="154" t="s">
        <v>143</v>
      </c>
      <c r="B504">
        <v>7.2683379866447382</v>
      </c>
      <c r="C504">
        <v>7.0762023003819046</v>
      </c>
      <c r="D504">
        <v>8.5191354051345893</v>
      </c>
      <c r="E504">
        <v>-11.155163325233641</v>
      </c>
      <c r="G504" s="154" t="s">
        <v>144</v>
      </c>
      <c r="H504">
        <v>415.5129263376628</v>
      </c>
      <c r="L504" s="155" t="s">
        <v>144</v>
      </c>
      <c r="M504">
        <v>1</v>
      </c>
      <c r="N504">
        <v>0.51657982384265677</v>
      </c>
      <c r="O504">
        <v>1</v>
      </c>
      <c r="P504">
        <v>0.69766441402722168</v>
      </c>
      <c r="Q504">
        <v>0.56251646850529469</v>
      </c>
      <c r="R504">
        <v>0.59650200214369464</v>
      </c>
      <c r="S504">
        <v>0.4052950675433129</v>
      </c>
      <c r="T504">
        <v>0.62579977734333303</v>
      </c>
    </row>
    <row r="505" spans="1:20" x14ac:dyDescent="0.25">
      <c r="A505" s="154" t="s">
        <v>144</v>
      </c>
      <c r="B505">
        <v>6.910295779116181</v>
      </c>
      <c r="C505">
        <v>-2.2556394524435852</v>
      </c>
      <c r="D505">
        <v>9.3041439703726621</v>
      </c>
      <c r="E505">
        <v>4.2779734160317258</v>
      </c>
      <c r="G505" s="154" t="s">
        <v>145</v>
      </c>
      <c r="H505">
        <v>1790.649641342224</v>
      </c>
      <c r="L505" s="155" t="s">
        <v>145</v>
      </c>
      <c r="M505">
        <v>0.79221667616902058</v>
      </c>
      <c r="N505">
        <v>0.56286789551375049</v>
      </c>
      <c r="O505">
        <v>0.46490753804261181</v>
      </c>
      <c r="P505">
        <v>0.84579848956500159</v>
      </c>
      <c r="Q505">
        <v>0.60370746671805153</v>
      </c>
      <c r="R505">
        <v>0.47697720070034882</v>
      </c>
      <c r="S505">
        <v>0.30410784384968542</v>
      </c>
      <c r="T505">
        <v>0.29422781805282988</v>
      </c>
    </row>
    <row r="506" spans="1:20" x14ac:dyDescent="0.25">
      <c r="A506" s="154" t="s">
        <v>145</v>
      </c>
      <c r="B506">
        <v>11.025427757674899</v>
      </c>
      <c r="C506">
        <v>1.343917527746207</v>
      </c>
      <c r="D506">
        <v>15.226733374719929</v>
      </c>
      <c r="E506">
        <v>-1.4478379712827489</v>
      </c>
      <c r="G506" s="154" t="s">
        <v>146</v>
      </c>
      <c r="H506">
        <v>624.230522642182</v>
      </c>
      <c r="L506" s="155" t="s">
        <v>146</v>
      </c>
      <c r="M506">
        <v>0.84412203484671</v>
      </c>
      <c r="N506">
        <v>0.62204644115009544</v>
      </c>
      <c r="O506">
        <v>0.54065258053019705</v>
      </c>
      <c r="P506">
        <v>0.82352493952030748</v>
      </c>
      <c r="Q506">
        <v>0.9325547030320781</v>
      </c>
      <c r="R506">
        <v>0.87567690634925888</v>
      </c>
      <c r="S506">
        <v>0.44726776884356317</v>
      </c>
      <c r="T506">
        <v>1</v>
      </c>
    </row>
    <row r="507" spans="1:20" x14ac:dyDescent="0.25">
      <c r="A507" s="154" t="s">
        <v>146</v>
      </c>
      <c r="B507">
        <v>8.968173309946371</v>
      </c>
      <c r="C507">
        <v>10.72614904880893</v>
      </c>
      <c r="D507">
        <v>10.465940923361311</v>
      </c>
      <c r="E507">
        <v>-9.5248686754516321</v>
      </c>
      <c r="G507" s="154" t="s">
        <v>147</v>
      </c>
      <c r="H507">
        <v>777.57951924736324</v>
      </c>
      <c r="L507" s="155" t="s">
        <v>147</v>
      </c>
      <c r="M507">
        <v>0.84464970577999621</v>
      </c>
      <c r="N507">
        <v>0.61329553803312986</v>
      </c>
      <c r="O507">
        <v>0.50028166747226099</v>
      </c>
      <c r="P507">
        <v>0.82947649900559706</v>
      </c>
      <c r="Q507">
        <v>0.84657637363926685</v>
      </c>
      <c r="R507">
        <v>0.80982382295718414</v>
      </c>
      <c r="S507">
        <v>0.34277259493657619</v>
      </c>
      <c r="T507">
        <v>0.47111920442176047</v>
      </c>
    </row>
    <row r="508" spans="1:20" x14ac:dyDescent="0.25">
      <c r="A508" s="154" t="s">
        <v>147</v>
      </c>
      <c r="B508">
        <v>8.2536074260168437</v>
      </c>
      <c r="C508">
        <v>-6.8763484386666143</v>
      </c>
      <c r="D508">
        <v>11.65054233182537</v>
      </c>
      <c r="E508">
        <v>7.2889815900849904</v>
      </c>
      <c r="G508" s="154" t="s">
        <v>148</v>
      </c>
      <c r="H508">
        <v>366.14163773815869</v>
      </c>
      <c r="L508" s="155" t="s">
        <v>148</v>
      </c>
      <c r="M508">
        <v>0.76295894600887115</v>
      </c>
      <c r="N508">
        <v>0.59271930343446189</v>
      </c>
      <c r="O508">
        <v>0.7008905528874898</v>
      </c>
      <c r="P508">
        <v>0.94491136160945632</v>
      </c>
      <c r="Q508">
        <v>0.64384399944918991</v>
      </c>
      <c r="R508">
        <v>0.44135605717513071</v>
      </c>
      <c r="S508">
        <v>0.37864675527456981</v>
      </c>
      <c r="T508">
        <v>0.47570685126431189</v>
      </c>
    </row>
    <row r="509" spans="1:20" x14ac:dyDescent="0.25">
      <c r="A509" s="154" t="s">
        <v>148</v>
      </c>
      <c r="B509">
        <v>8.3550657580032865</v>
      </c>
      <c r="C509">
        <v>-4.435278575154193</v>
      </c>
      <c r="D509">
        <v>8.000290966454692</v>
      </c>
      <c r="E509">
        <v>8.5042529411088523</v>
      </c>
      <c r="G509" s="154" t="s">
        <v>149</v>
      </c>
      <c r="H509">
        <v>683.55545327941184</v>
      </c>
      <c r="L509" s="155" t="s">
        <v>149</v>
      </c>
      <c r="M509">
        <v>0.48017849877927388</v>
      </c>
      <c r="N509">
        <v>0.51818160039677152</v>
      </c>
      <c r="O509">
        <v>0.4589508394585623</v>
      </c>
      <c r="P509">
        <v>0.82516469796965097</v>
      </c>
      <c r="Q509">
        <v>0.64105240693582644</v>
      </c>
      <c r="R509">
        <v>0.40985443014528061</v>
      </c>
      <c r="S509">
        <v>0.3401458760649701</v>
      </c>
      <c r="T509">
        <v>0.36963218677796011</v>
      </c>
    </row>
    <row r="510" spans="1:20" x14ac:dyDescent="0.25">
      <c r="A510" s="154" t="s">
        <v>149</v>
      </c>
      <c r="B510">
        <v>10.795860559578649</v>
      </c>
      <c r="C510">
        <v>8.668671995832705</v>
      </c>
      <c r="D510">
        <v>11.095621221979741</v>
      </c>
      <c r="E510">
        <v>-9.5519341423615458</v>
      </c>
      <c r="G510" s="154" t="s">
        <v>150</v>
      </c>
      <c r="H510">
        <v>710.26781981043462</v>
      </c>
      <c r="L510" s="155" t="s">
        <v>150</v>
      </c>
      <c r="M510">
        <v>0.61495150473118165</v>
      </c>
      <c r="N510">
        <v>0.77567690300622727</v>
      </c>
      <c r="O510">
        <v>0.88350690971858437</v>
      </c>
      <c r="P510">
        <v>1</v>
      </c>
      <c r="Q510">
        <v>0.44999733415806309</v>
      </c>
      <c r="R510">
        <v>0.35479409666971168</v>
      </c>
      <c r="S510">
        <v>0.26870173094549921</v>
      </c>
      <c r="T510">
        <v>0.299087274995612</v>
      </c>
    </row>
    <row r="511" spans="1:20" x14ac:dyDescent="0.25">
      <c r="A511" s="154" t="s">
        <v>150</v>
      </c>
      <c r="B511">
        <v>9.6980513012649627</v>
      </c>
      <c r="C511">
        <v>1.11824231828652</v>
      </c>
      <c r="D511">
        <v>15.36386458916135</v>
      </c>
      <c r="E511">
        <v>-14.678751485645471</v>
      </c>
      <c r="G511" s="154" t="s">
        <v>151</v>
      </c>
      <c r="H511">
        <v>922.02891641261715</v>
      </c>
      <c r="L511" s="155" t="s">
        <v>151</v>
      </c>
      <c r="M511">
        <v>0.90589391898546667</v>
      </c>
      <c r="N511">
        <v>1</v>
      </c>
      <c r="O511">
        <v>0.62485035239907061</v>
      </c>
      <c r="P511">
        <v>0.93403300792288779</v>
      </c>
      <c r="Q511">
        <v>0.48554388889364197</v>
      </c>
      <c r="R511">
        <v>0.38197985820725289</v>
      </c>
      <c r="S511">
        <v>0.31297164261014782</v>
      </c>
      <c r="T511">
        <v>0.23588029706090599</v>
      </c>
    </row>
    <row r="512" spans="1:20" x14ac:dyDescent="0.25">
      <c r="A512" s="154" t="s">
        <v>151</v>
      </c>
      <c r="B512">
        <v>10.8160582658577</v>
      </c>
      <c r="C512">
        <v>-0.44415665728590692</v>
      </c>
      <c r="D512">
        <v>14.61388652476499</v>
      </c>
      <c r="E512">
        <v>2.0871989786322489</v>
      </c>
      <c r="G512" s="154" t="s">
        <v>152</v>
      </c>
      <c r="H512">
        <v>1002.813010029322</v>
      </c>
      <c r="L512" s="155" t="s">
        <v>152</v>
      </c>
      <c r="M512">
        <v>0.4400463224918173</v>
      </c>
      <c r="N512">
        <v>0.56572394679827964</v>
      </c>
      <c r="O512">
        <v>0.22315671837415171</v>
      </c>
      <c r="P512">
        <v>0.8632431836912976</v>
      </c>
      <c r="Q512">
        <v>0.39281467786141577</v>
      </c>
      <c r="R512">
        <v>0.3545291964891088</v>
      </c>
      <c r="S512">
        <v>0.23564506702946161</v>
      </c>
      <c r="T512">
        <v>0.2129779912287528</v>
      </c>
    </row>
    <row r="513" spans="1:20" x14ac:dyDescent="0.25">
      <c r="A513" s="154" t="s">
        <v>152</v>
      </c>
      <c r="B513">
        <v>11.29914359389829</v>
      </c>
      <c r="C513">
        <v>-1.6232802589182269</v>
      </c>
      <c r="D513">
        <v>12.8904306838746</v>
      </c>
      <c r="E513">
        <v>7.9621298542602412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41.931164595723352</v>
      </c>
      <c r="L524" s="155" t="s">
        <v>141</v>
      </c>
      <c r="M524">
        <v>0.75423146579908873</v>
      </c>
      <c r="N524">
        <v>0.89040759818217774</v>
      </c>
      <c r="O524">
        <v>0.84446177634073316</v>
      </c>
      <c r="P524">
        <v>1</v>
      </c>
      <c r="Q524">
        <v>0.97275241164117265</v>
      </c>
      <c r="R524">
        <v>0.79109177485061166</v>
      </c>
      <c r="S524">
        <v>0.95075651458165455</v>
      </c>
      <c r="T524">
        <v>0.47311375011120432</v>
      </c>
    </row>
    <row r="525" spans="1:20" x14ac:dyDescent="0.25">
      <c r="A525" s="154" t="s">
        <v>141</v>
      </c>
      <c r="B525">
        <v>2.0828119804711598</v>
      </c>
      <c r="C525">
        <v>-0.96178128641024707</v>
      </c>
      <c r="D525">
        <v>3.117171035460522</v>
      </c>
      <c r="E525">
        <v>2.390118212073244</v>
      </c>
      <c r="G525" s="154" t="s">
        <v>142</v>
      </c>
      <c r="H525">
        <v>48.325410788870627</v>
      </c>
      <c r="L525" s="155" t="s">
        <v>142</v>
      </c>
      <c r="M525">
        <v>0.82406957576936557</v>
      </c>
      <c r="N525">
        <v>0.92389393506221418</v>
      </c>
      <c r="O525">
        <v>0.94655713402648045</v>
      </c>
      <c r="P525">
        <v>0.70903248472332803</v>
      </c>
      <c r="Q525">
        <v>0.99999999999999989</v>
      </c>
      <c r="R525">
        <v>0.80480746951115678</v>
      </c>
      <c r="S525">
        <v>1</v>
      </c>
      <c r="T525">
        <v>0.41594249679334772</v>
      </c>
    </row>
    <row r="526" spans="1:20" x14ac:dyDescent="0.25">
      <c r="A526" s="154" t="s">
        <v>142</v>
      </c>
      <c r="B526">
        <v>1.676289731918581</v>
      </c>
      <c r="C526">
        <v>-1.405856727157025</v>
      </c>
      <c r="D526">
        <v>2.0967435009795752</v>
      </c>
      <c r="E526">
        <v>-0.45299601026545661</v>
      </c>
      <c r="G526" s="154" t="s">
        <v>143</v>
      </c>
      <c r="H526">
        <v>81.210238611195933</v>
      </c>
      <c r="L526" s="155" t="s">
        <v>143</v>
      </c>
      <c r="M526">
        <v>0.70426401006356321</v>
      </c>
      <c r="N526">
        <v>0.89122122344756383</v>
      </c>
      <c r="O526">
        <v>0.57667319022926866</v>
      </c>
      <c r="P526">
        <v>0.63154244761087641</v>
      </c>
      <c r="Q526">
        <v>0.62902230316959196</v>
      </c>
      <c r="R526">
        <v>1</v>
      </c>
      <c r="S526">
        <v>0.97226671742539261</v>
      </c>
      <c r="T526">
        <v>1</v>
      </c>
    </row>
    <row r="527" spans="1:20" x14ac:dyDescent="0.25">
      <c r="A527" s="154" t="s">
        <v>143</v>
      </c>
      <c r="B527">
        <v>3.1775634644544981</v>
      </c>
      <c r="C527">
        <v>1.5541956153443131</v>
      </c>
      <c r="D527">
        <v>2.936399177474343</v>
      </c>
      <c r="E527">
        <v>-1.123009837371985</v>
      </c>
      <c r="G527" s="154" t="s">
        <v>144</v>
      </c>
      <c r="H527">
        <v>43.249833298185763</v>
      </c>
      <c r="L527" s="155" t="s">
        <v>144</v>
      </c>
      <c r="M527">
        <v>0.75222243311362402</v>
      </c>
      <c r="N527">
        <v>0.87288288995222874</v>
      </c>
      <c r="O527">
        <v>0.80214710911478437</v>
      </c>
      <c r="P527">
        <v>0.74061298732821024</v>
      </c>
      <c r="Q527">
        <v>0.79504944187779836</v>
      </c>
      <c r="R527">
        <v>0.78574688356415401</v>
      </c>
      <c r="S527">
        <v>0.97773759369558788</v>
      </c>
      <c r="T527">
        <v>0.36455852033741448</v>
      </c>
    </row>
    <row r="528" spans="1:20" x14ac:dyDescent="0.25">
      <c r="A528" s="154" t="s">
        <v>144</v>
      </c>
      <c r="B528">
        <v>1.4389167219721859</v>
      </c>
      <c r="C528">
        <v>0.68417178796854272</v>
      </c>
      <c r="D528">
        <v>2.4179781898226471</v>
      </c>
      <c r="E528">
        <v>-0.1107233065730208</v>
      </c>
      <c r="G528" s="154" t="s">
        <v>145</v>
      </c>
      <c r="H528">
        <v>49.901719375417493</v>
      </c>
      <c r="L528" s="155" t="s">
        <v>145</v>
      </c>
      <c r="M528">
        <v>0.77912281914453052</v>
      </c>
      <c r="N528">
        <v>0.93444046215225463</v>
      </c>
      <c r="O528">
        <v>0.99999999999999989</v>
      </c>
      <c r="P528">
        <v>0.69066193201737491</v>
      </c>
      <c r="Q528">
        <v>0.90333800103972606</v>
      </c>
      <c r="R528">
        <v>0.70512438857530813</v>
      </c>
      <c r="S528">
        <v>0.93681785334844658</v>
      </c>
      <c r="T528">
        <v>0.52201490053053912</v>
      </c>
    </row>
    <row r="529" spans="1:20" x14ac:dyDescent="0.25">
      <c r="A529" s="154" t="s">
        <v>145</v>
      </c>
      <c r="B529">
        <v>4.308805947911746</v>
      </c>
      <c r="C529">
        <v>-0.63082143850434458</v>
      </c>
      <c r="D529">
        <v>3.6410114616105491</v>
      </c>
      <c r="E529">
        <v>0.75120081283822948</v>
      </c>
      <c r="G529" s="154" t="s">
        <v>146</v>
      </c>
      <c r="H529">
        <v>76.57830830059811</v>
      </c>
      <c r="L529" s="155" t="s">
        <v>146</v>
      </c>
      <c r="M529">
        <v>0.70818794593804035</v>
      </c>
      <c r="N529">
        <v>0.97476401848922889</v>
      </c>
      <c r="O529">
        <v>0.78771921776193499</v>
      </c>
      <c r="P529">
        <v>0.68401839789339702</v>
      </c>
      <c r="Q529">
        <v>0.50425890103850335</v>
      </c>
      <c r="R529">
        <v>0.66587911154846047</v>
      </c>
      <c r="S529">
        <v>0.82993692139117137</v>
      </c>
      <c r="T529">
        <v>0.33304094779627119</v>
      </c>
    </row>
    <row r="530" spans="1:20" x14ac:dyDescent="0.25">
      <c r="A530" s="154" t="s">
        <v>146</v>
      </c>
      <c r="B530">
        <v>4.1357626232785254</v>
      </c>
      <c r="C530">
        <v>3.3101924689612181</v>
      </c>
      <c r="D530">
        <v>3.0748253312347908</v>
      </c>
      <c r="E530">
        <v>-3.8939017384232542</v>
      </c>
      <c r="G530" s="154" t="s">
        <v>147</v>
      </c>
      <c r="H530">
        <v>241.6532474787119</v>
      </c>
      <c r="L530" s="155" t="s">
        <v>147</v>
      </c>
      <c r="M530">
        <v>0.74527113983634841</v>
      </c>
      <c r="N530">
        <v>0.91123569329109522</v>
      </c>
      <c r="O530">
        <v>0.79590618100711297</v>
      </c>
      <c r="P530">
        <v>0.61540485626181718</v>
      </c>
      <c r="Q530">
        <v>0.58954190336310131</v>
      </c>
      <c r="R530">
        <v>0.5227227422509102</v>
      </c>
      <c r="S530">
        <v>0.97866368610659005</v>
      </c>
      <c r="T530">
        <v>0.35164546181964279</v>
      </c>
    </row>
    <row r="531" spans="1:20" x14ac:dyDescent="0.25">
      <c r="A531" s="154" t="s">
        <v>147</v>
      </c>
      <c r="B531">
        <v>5.6583812814593291</v>
      </c>
      <c r="C531">
        <v>-4.2853119334198757</v>
      </c>
      <c r="D531">
        <v>9.4355808305553914</v>
      </c>
      <c r="E531">
        <v>6.5423909899507899</v>
      </c>
      <c r="G531" s="154" t="s">
        <v>148</v>
      </c>
      <c r="H531">
        <v>110.07223024809311</v>
      </c>
      <c r="L531" s="155" t="s">
        <v>148</v>
      </c>
      <c r="M531">
        <v>0.68731188142812183</v>
      </c>
      <c r="N531">
        <v>0.84517125909491764</v>
      </c>
      <c r="O531">
        <v>0.77529253838084766</v>
      </c>
      <c r="P531">
        <v>0.65351777164861491</v>
      </c>
      <c r="Q531">
        <v>0.47784931267297848</v>
      </c>
      <c r="R531">
        <v>0.62874926233103523</v>
      </c>
      <c r="S531">
        <v>0.85276141726920929</v>
      </c>
      <c r="T531">
        <v>0.32677866963061869</v>
      </c>
    </row>
    <row r="532" spans="1:20" x14ac:dyDescent="0.25">
      <c r="A532" s="154" t="s">
        <v>148</v>
      </c>
      <c r="B532">
        <v>2.5528658293063038</v>
      </c>
      <c r="C532">
        <v>-1.217414556794451</v>
      </c>
      <c r="D532">
        <v>3.5050876109619602</v>
      </c>
      <c r="E532">
        <v>-0.81656590593289002</v>
      </c>
      <c r="G532" s="154" t="s">
        <v>149</v>
      </c>
      <c r="H532">
        <v>139.69886164788329</v>
      </c>
      <c r="L532" s="155" t="s">
        <v>149</v>
      </c>
      <c r="M532">
        <v>0.71273520299616133</v>
      </c>
      <c r="N532">
        <v>0.94881937246411885</v>
      </c>
      <c r="O532">
        <v>0.59782169943307706</v>
      </c>
      <c r="P532">
        <v>0.60815780479479054</v>
      </c>
      <c r="Q532">
        <v>0.40042521997960329</v>
      </c>
      <c r="R532">
        <v>0.53089948024059974</v>
      </c>
      <c r="S532">
        <v>0.87873418621326538</v>
      </c>
      <c r="T532">
        <v>0.38252014750141372</v>
      </c>
    </row>
    <row r="533" spans="1:20" x14ac:dyDescent="0.25">
      <c r="A533" s="154" t="s">
        <v>149</v>
      </c>
      <c r="B533">
        <v>3.5541959456170411</v>
      </c>
      <c r="C533">
        <v>4.9944478743543588</v>
      </c>
      <c r="D533">
        <v>3.8026311262235959</v>
      </c>
      <c r="E533">
        <v>-7.7089834639537118</v>
      </c>
      <c r="G533" s="154" t="s">
        <v>150</v>
      </c>
      <c r="H533">
        <v>166.18337910174051</v>
      </c>
      <c r="L533" s="155" t="s">
        <v>150</v>
      </c>
      <c r="M533">
        <v>0.67526773055017852</v>
      </c>
      <c r="N533">
        <v>0.84214881599487312</v>
      </c>
      <c r="O533">
        <v>0.78760947662804126</v>
      </c>
      <c r="P533">
        <v>0.66812461282449942</v>
      </c>
      <c r="Q533">
        <v>0.50342478298498228</v>
      </c>
      <c r="R533">
        <v>0.56809344782501614</v>
      </c>
      <c r="S533">
        <v>0.8575859518986364</v>
      </c>
      <c r="T533">
        <v>0.32835822431106088</v>
      </c>
    </row>
    <row r="534" spans="1:20" x14ac:dyDescent="0.25">
      <c r="A534" s="154" t="s">
        <v>150</v>
      </c>
      <c r="B534">
        <v>4.0399876119911928</v>
      </c>
      <c r="C534">
        <v>-3.0543760425417381</v>
      </c>
      <c r="D534">
        <v>6.4936562693438526</v>
      </c>
      <c r="E534">
        <v>4.9307304122691713</v>
      </c>
      <c r="G534" s="154" t="s">
        <v>151</v>
      </c>
      <c r="H534">
        <v>41.251604541492419</v>
      </c>
      <c r="L534" s="155" t="s">
        <v>151</v>
      </c>
      <c r="M534">
        <v>0.99999999999999989</v>
      </c>
      <c r="N534">
        <v>1</v>
      </c>
      <c r="O534">
        <v>0.95229933699053937</v>
      </c>
      <c r="P534">
        <v>0.62412036095115608</v>
      </c>
      <c r="Q534">
        <v>0.48179558735236461</v>
      </c>
      <c r="R534">
        <v>0.58983141909000525</v>
      </c>
      <c r="S534">
        <v>0.84434707926898045</v>
      </c>
      <c r="T534">
        <v>0.31991926018734318</v>
      </c>
    </row>
    <row r="535" spans="1:20" x14ac:dyDescent="0.25">
      <c r="A535" s="154" t="s">
        <v>151</v>
      </c>
      <c r="B535">
        <v>1.4452657887616449</v>
      </c>
      <c r="C535">
        <v>1.661083334436547</v>
      </c>
      <c r="D535">
        <v>2.47078307828497</v>
      </c>
      <c r="E535">
        <v>-0.91850390212351962</v>
      </c>
      <c r="G535" s="154" t="s">
        <v>152</v>
      </c>
      <c r="H535">
        <v>57.791313783452509</v>
      </c>
      <c r="L535" s="155" t="s">
        <v>152</v>
      </c>
      <c r="M535">
        <v>0.75049122577482208</v>
      </c>
      <c r="N535">
        <v>0.9204380176360546</v>
      </c>
      <c r="O535">
        <v>0.73823237511542872</v>
      </c>
      <c r="P535">
        <v>0.557911001906371</v>
      </c>
      <c r="Q535">
        <v>0.42340402970976548</v>
      </c>
      <c r="R535">
        <v>0.6875445239178809</v>
      </c>
      <c r="S535">
        <v>0.86469402686180274</v>
      </c>
      <c r="T535">
        <v>0.31245126737830348</v>
      </c>
    </row>
    <row r="536" spans="1:20" x14ac:dyDescent="0.25">
      <c r="A536" s="154" t="s">
        <v>152</v>
      </c>
      <c r="B536">
        <v>2.7958960397129689</v>
      </c>
      <c r="C536">
        <v>-3.249976832150312</v>
      </c>
      <c r="D536">
        <v>2.577448142905733</v>
      </c>
      <c r="E536">
        <v>3.6232485285832259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1223.395602131947</v>
      </c>
      <c r="L547" s="155" t="s">
        <v>155</v>
      </c>
      <c r="M547">
        <v>0.69123513241395984</v>
      </c>
      <c r="N547">
        <v>0.75067499702169072</v>
      </c>
      <c r="O547">
        <v>0.73490433552547163</v>
      </c>
      <c r="P547">
        <v>0.36698576138718381</v>
      </c>
      <c r="Q547">
        <v>0.12676625321596871</v>
      </c>
      <c r="R547">
        <v>6.9278272237725522E-2</v>
      </c>
      <c r="S547">
        <v>6.534751106009265E-2</v>
      </c>
      <c r="T547">
        <v>6.6136290289746325E-2</v>
      </c>
    </row>
    <row r="548" spans="1:20" x14ac:dyDescent="0.25">
      <c r="A548" s="154" t="s">
        <v>141</v>
      </c>
      <c r="B548">
        <v>17.317768700224249</v>
      </c>
      <c r="C548">
        <v>-5.5380558489331131</v>
      </c>
      <c r="D548">
        <v>16.582690988693908</v>
      </c>
      <c r="E548">
        <v>6.7562041339700709</v>
      </c>
      <c r="G548" s="154" t="s">
        <v>142</v>
      </c>
      <c r="H548">
        <v>490.93666870537231</v>
      </c>
      <c r="L548" s="155" t="s">
        <v>156</v>
      </c>
      <c r="M548">
        <v>0.54908312975376372</v>
      </c>
      <c r="N548">
        <v>0.90476510016296985</v>
      </c>
      <c r="O548">
        <v>0.59557687815603788</v>
      </c>
      <c r="P548">
        <v>0.43597567100866058</v>
      </c>
      <c r="Q548">
        <v>7.9671518099091954E-2</v>
      </c>
      <c r="R548">
        <v>3.4723474319578507E-2</v>
      </c>
      <c r="S548">
        <v>6.5192550088507578E-2</v>
      </c>
      <c r="T548">
        <v>5.6163244041439853E-2</v>
      </c>
    </row>
    <row r="549" spans="1:20" x14ac:dyDescent="0.25">
      <c r="A549" s="154" t="s">
        <v>142</v>
      </c>
      <c r="B549">
        <v>11.04812135810834</v>
      </c>
      <c r="C549">
        <v>9.0542736820876453</v>
      </c>
      <c r="D549">
        <v>10.606175706017471</v>
      </c>
      <c r="E549">
        <v>-12.908902917581891</v>
      </c>
      <c r="G549" s="154" t="s">
        <v>143</v>
      </c>
      <c r="H549">
        <v>569.06049186149573</v>
      </c>
      <c r="L549" s="155" t="s">
        <v>157</v>
      </c>
      <c r="M549">
        <v>0.68057230076519504</v>
      </c>
      <c r="N549">
        <v>0.84974106566303065</v>
      </c>
      <c r="O549">
        <v>1</v>
      </c>
      <c r="P549">
        <v>0.52302793532570324</v>
      </c>
      <c r="Q549">
        <v>0.41003503887898862</v>
      </c>
      <c r="R549">
        <v>0.1558779070273201</v>
      </c>
      <c r="S549">
        <v>0.41059779687415171</v>
      </c>
      <c r="T549">
        <v>0.11462680323528571</v>
      </c>
    </row>
    <row r="550" spans="1:20" x14ac:dyDescent="0.25">
      <c r="A550" s="154" t="s">
        <v>143</v>
      </c>
      <c r="B550">
        <v>8.0212337880064783</v>
      </c>
      <c r="C550">
        <v>-3.462392352500101</v>
      </c>
      <c r="D550">
        <v>11.56700222982642</v>
      </c>
      <c r="E550">
        <v>9.6162426277706921</v>
      </c>
      <c r="G550" s="154" t="s">
        <v>144</v>
      </c>
      <c r="H550">
        <v>563.22363622624459</v>
      </c>
      <c r="L550" s="155" t="s">
        <v>158</v>
      </c>
      <c r="M550">
        <v>0.99999999999999989</v>
      </c>
      <c r="N550">
        <v>1</v>
      </c>
      <c r="O550">
        <v>0.9578217515443086</v>
      </c>
      <c r="P550">
        <v>1</v>
      </c>
      <c r="Q550">
        <v>1</v>
      </c>
      <c r="R550">
        <v>0.78239080894080926</v>
      </c>
      <c r="S550">
        <v>0.88740286888719189</v>
      </c>
      <c r="T550">
        <v>0.79172733580048327</v>
      </c>
    </row>
    <row r="551" spans="1:20" x14ac:dyDescent="0.25">
      <c r="A551" s="154" t="s">
        <v>144</v>
      </c>
      <c r="B551">
        <v>6.4591057644619916</v>
      </c>
      <c r="C551">
        <v>13.385413535485879</v>
      </c>
      <c r="D551">
        <v>9.8597100935037982</v>
      </c>
      <c r="E551">
        <v>-5.7543787399346602</v>
      </c>
      <c r="G551" s="154" t="s">
        <v>145</v>
      </c>
      <c r="H551">
        <v>1138.720039798206</v>
      </c>
      <c r="L551" s="155" t="s">
        <v>159</v>
      </c>
      <c r="M551">
        <v>0.90698984798455606</v>
      </c>
      <c r="N551">
        <v>0.94714459469440715</v>
      </c>
      <c r="O551">
        <v>0.74813550812187157</v>
      </c>
      <c r="P551">
        <v>0.58306616612076345</v>
      </c>
      <c r="Q551">
        <v>0.79665150990072298</v>
      </c>
      <c r="R551">
        <v>1</v>
      </c>
      <c r="S551">
        <v>0.99999999999999989</v>
      </c>
      <c r="T551">
        <v>1</v>
      </c>
    </row>
    <row r="552" spans="1:20" x14ac:dyDescent="0.25">
      <c r="A552" s="154" t="s">
        <v>145</v>
      </c>
      <c r="B552">
        <v>8.5791276973676318</v>
      </c>
      <c r="C552">
        <v>-13.514637771259441</v>
      </c>
      <c r="D552">
        <v>9.5831837259755233</v>
      </c>
      <c r="E552">
        <v>-1.701023588489371</v>
      </c>
      <c r="G552" s="154" t="s">
        <v>146</v>
      </c>
      <c r="H552">
        <v>857.51650986368861</v>
      </c>
      <c r="L552" s="155" t="s">
        <v>160</v>
      </c>
      <c r="M552">
        <v>0.58243797974852796</v>
      </c>
      <c r="N552">
        <v>0.86150752885166404</v>
      </c>
      <c r="O552">
        <v>0.6903487711260996</v>
      </c>
      <c r="P552">
        <v>0.43130111313393421</v>
      </c>
      <c r="Q552">
        <v>0.31296901167268848</v>
      </c>
      <c r="R552">
        <v>0.2962793599181231</v>
      </c>
      <c r="S552">
        <v>0.40897720597638249</v>
      </c>
      <c r="T552">
        <v>0.43207650743760129</v>
      </c>
    </row>
    <row r="553" spans="1:20" x14ac:dyDescent="0.25">
      <c r="A553" s="154" t="s">
        <v>146</v>
      </c>
      <c r="B553">
        <v>9.0137739871888272</v>
      </c>
      <c r="C553">
        <v>5.3063443263564487</v>
      </c>
      <c r="D553">
        <v>12.58656878007249</v>
      </c>
      <c r="E553">
        <v>9.0106908340744488E-2</v>
      </c>
      <c r="G553" s="154" t="s">
        <v>147</v>
      </c>
      <c r="H553">
        <v>637.17519108227077</v>
      </c>
      <c r="L553" s="155" t="s">
        <v>187</v>
      </c>
      <c r="M553">
        <v>0.60688679455950778</v>
      </c>
      <c r="N553">
        <v>0.93836326111547863</v>
      </c>
      <c r="O553">
        <v>0.64779639647063303</v>
      </c>
      <c r="P553">
        <v>0.40682017198950471</v>
      </c>
      <c r="Q553">
        <v>0.1249258878959216</v>
      </c>
      <c r="R553">
        <v>0.16487043486161879</v>
      </c>
      <c r="S553">
        <v>8.7146348810799967E-2</v>
      </c>
      <c r="T553">
        <v>0.27001359706893979</v>
      </c>
    </row>
    <row r="554" spans="1:20" x14ac:dyDescent="0.25">
      <c r="A554" s="154" t="s">
        <v>147</v>
      </c>
      <c r="B554">
        <v>9.1837106452938162</v>
      </c>
      <c r="C554">
        <v>0.45341387452957171</v>
      </c>
      <c r="D554">
        <v>9.2846779032973448</v>
      </c>
      <c r="E554">
        <v>-6.8642737864116379</v>
      </c>
      <c r="G554" s="154" t="s">
        <v>148</v>
      </c>
      <c r="H554">
        <v>277.97010129396972</v>
      </c>
    </row>
    <row r="555" spans="1:20" x14ac:dyDescent="0.25">
      <c r="A555" s="154" t="s">
        <v>148</v>
      </c>
      <c r="B555">
        <v>5.2537226546747018</v>
      </c>
      <c r="C555">
        <v>-0.64120424644366281</v>
      </c>
      <c r="D555">
        <v>6.3342747964950252</v>
      </c>
      <c r="E555">
        <v>3.6997427380294199</v>
      </c>
      <c r="G555" s="154" t="s">
        <v>149</v>
      </c>
      <c r="H555">
        <v>260.2325804825237</v>
      </c>
    </row>
    <row r="556" spans="1:20" x14ac:dyDescent="0.25">
      <c r="A556" s="154" t="s">
        <v>149</v>
      </c>
      <c r="B556">
        <v>5.0826618548510529</v>
      </c>
      <c r="C556">
        <v>2.4945572507371492</v>
      </c>
      <c r="D556">
        <v>7.574919310175046</v>
      </c>
      <c r="E556">
        <v>4.2962668461626539</v>
      </c>
      <c r="G556" s="154" t="s">
        <v>150</v>
      </c>
      <c r="H556">
        <v>929.86963794734538</v>
      </c>
    </row>
    <row r="557" spans="1:20" x14ac:dyDescent="0.25">
      <c r="A557" s="154" t="s">
        <v>150</v>
      </c>
      <c r="B557">
        <v>8.1158794079943455</v>
      </c>
      <c r="C557">
        <v>-7.8649830986806792</v>
      </c>
      <c r="D557">
        <v>11.897542680680219</v>
      </c>
      <c r="E557">
        <v>15.707936531314949</v>
      </c>
      <c r="G557" s="154" t="s">
        <v>151</v>
      </c>
      <c r="H557">
        <v>919.68333459010182</v>
      </c>
    </row>
    <row r="558" spans="1:20" x14ac:dyDescent="0.25">
      <c r="A558" s="154" t="s">
        <v>151</v>
      </c>
      <c r="B558">
        <v>7.7862949062826141</v>
      </c>
      <c r="C558">
        <v>3.2928186389089089</v>
      </c>
      <c r="D558">
        <v>14.053401538282429</v>
      </c>
      <c r="E558">
        <v>-15.822429647330781</v>
      </c>
      <c r="G558" s="154" t="s">
        <v>152</v>
      </c>
      <c r="H558">
        <v>393.80475387234958</v>
      </c>
    </row>
    <row r="559" spans="1:20" x14ac:dyDescent="0.25">
      <c r="A559" s="154" t="s">
        <v>152</v>
      </c>
      <c r="B559">
        <v>5.0083722374705628</v>
      </c>
      <c r="C559">
        <v>0.36928319407260279</v>
      </c>
      <c r="D559">
        <v>6.5391693659504808</v>
      </c>
      <c r="E559">
        <v>-2.0300392332156969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83.113636732435168</v>
      </c>
      <c r="L570" s="155" t="s">
        <v>141</v>
      </c>
      <c r="M570">
        <v>0.69311537717520566</v>
      </c>
      <c r="N570">
        <v>0.90065745554865884</v>
      </c>
      <c r="O570">
        <v>0.66275012431383673</v>
      </c>
      <c r="P570">
        <v>0.87599880756226023</v>
      </c>
      <c r="Q570">
        <v>0.3492070843103961</v>
      </c>
      <c r="R570">
        <v>0.72276950111342253</v>
      </c>
      <c r="S570">
        <v>0.42633394520153961</v>
      </c>
      <c r="T570">
        <v>0.31943953576365908</v>
      </c>
    </row>
    <row r="571" spans="1:20" x14ac:dyDescent="0.25">
      <c r="A571" s="154" t="s">
        <v>141</v>
      </c>
      <c r="B571">
        <v>3.609441091280285</v>
      </c>
      <c r="C571">
        <v>2.1757299954884699</v>
      </c>
      <c r="D571">
        <v>4.4752089002748097</v>
      </c>
      <c r="E571">
        <v>-2.3621400720070369</v>
      </c>
      <c r="G571" s="154" t="s">
        <v>142</v>
      </c>
      <c r="H571">
        <v>95.883353490657257</v>
      </c>
      <c r="L571" s="155" t="s">
        <v>142</v>
      </c>
      <c r="M571">
        <v>0.78357261806525258</v>
      </c>
      <c r="N571">
        <v>0.93089441900936787</v>
      </c>
      <c r="O571">
        <v>0.67131191556525183</v>
      </c>
      <c r="P571">
        <v>1</v>
      </c>
      <c r="Q571">
        <v>0.28251482725664279</v>
      </c>
      <c r="R571">
        <v>0.4125088274556466</v>
      </c>
      <c r="S571">
        <v>0.39254681414426529</v>
      </c>
      <c r="T571">
        <v>0.32574553632721831</v>
      </c>
    </row>
    <row r="572" spans="1:20" x14ac:dyDescent="0.25">
      <c r="A572" s="154" t="s">
        <v>142</v>
      </c>
      <c r="B572">
        <v>2.8104180347980301</v>
      </c>
      <c r="C572">
        <v>-2.4826038454378609E-2</v>
      </c>
      <c r="D572">
        <v>4.7937712567372461</v>
      </c>
      <c r="E572">
        <v>2.5493542464320291</v>
      </c>
      <c r="G572" s="154" t="s">
        <v>143</v>
      </c>
      <c r="H572">
        <v>74.842764457298699</v>
      </c>
      <c r="L572" s="155" t="s">
        <v>143</v>
      </c>
      <c r="M572">
        <v>0.78449442491411636</v>
      </c>
      <c r="N572">
        <v>0.8901917764454923</v>
      </c>
      <c r="O572">
        <v>0.99999999999999989</v>
      </c>
      <c r="P572">
        <v>0.99625469466027827</v>
      </c>
      <c r="Q572">
        <v>0.35798049558405959</v>
      </c>
      <c r="R572">
        <v>0.55643288323465001</v>
      </c>
      <c r="S572">
        <v>0.42020906588792217</v>
      </c>
      <c r="T572">
        <v>0.36379618844161932</v>
      </c>
    </row>
    <row r="573" spans="1:20" x14ac:dyDescent="0.25">
      <c r="A573" s="154" t="s">
        <v>143</v>
      </c>
      <c r="B573">
        <v>2.224183097199389</v>
      </c>
      <c r="C573">
        <v>1.9362258694765371</v>
      </c>
      <c r="D573">
        <v>4.8766317699298716</v>
      </c>
      <c r="E573">
        <v>-1.7910182278580249</v>
      </c>
      <c r="G573" s="154" t="s">
        <v>144</v>
      </c>
      <c r="H573">
        <v>133.20830829439009</v>
      </c>
      <c r="L573" s="155" t="s">
        <v>144</v>
      </c>
      <c r="M573">
        <v>0.67897357309845041</v>
      </c>
      <c r="N573">
        <v>0.86836986022164553</v>
      </c>
      <c r="O573">
        <v>0.63792344545214297</v>
      </c>
      <c r="P573">
        <v>0.78452808980289324</v>
      </c>
      <c r="Q573">
        <v>0.22342445773019051</v>
      </c>
      <c r="R573">
        <v>0.95386444815264726</v>
      </c>
      <c r="S573">
        <v>0.41108766378523859</v>
      </c>
      <c r="T573">
        <v>0.53910256943481094</v>
      </c>
    </row>
    <row r="574" spans="1:20" x14ac:dyDescent="0.25">
      <c r="A574" s="154" t="s">
        <v>144</v>
      </c>
      <c r="B574">
        <v>3.126607827313753</v>
      </c>
      <c r="C574">
        <v>-0.32821706998068828</v>
      </c>
      <c r="D574">
        <v>6.0608439581039217</v>
      </c>
      <c r="E574">
        <v>-1.6065206297479799</v>
      </c>
      <c r="G574" s="154" t="s">
        <v>145</v>
      </c>
      <c r="H574">
        <v>183.65698934071921</v>
      </c>
      <c r="L574" s="155" t="s">
        <v>145</v>
      </c>
      <c r="M574">
        <v>0.86882964566941578</v>
      </c>
      <c r="N574">
        <v>0.82874586392707228</v>
      </c>
      <c r="O574">
        <v>0.76504592379051339</v>
      </c>
      <c r="P574">
        <v>0.85494048992797744</v>
      </c>
      <c r="Q574">
        <v>0.1707226076442965</v>
      </c>
      <c r="R574">
        <v>0.53745570253498565</v>
      </c>
      <c r="S574">
        <v>0.41347019924631467</v>
      </c>
      <c r="T574">
        <v>0.33207082572870672</v>
      </c>
    </row>
    <row r="575" spans="1:20" x14ac:dyDescent="0.25">
      <c r="A575" s="154" t="s">
        <v>145</v>
      </c>
      <c r="B575">
        <v>3.8335932276229219</v>
      </c>
      <c r="C575">
        <v>-0.26140491021952073</v>
      </c>
      <c r="D575">
        <v>7.122804021555698</v>
      </c>
      <c r="E575">
        <v>-1.7579625431808901</v>
      </c>
      <c r="G575" s="154" t="s">
        <v>146</v>
      </c>
      <c r="H575">
        <v>286.81982584332468</v>
      </c>
      <c r="L575" s="155" t="s">
        <v>146</v>
      </c>
      <c r="M575">
        <v>0.72356118079019072</v>
      </c>
      <c r="N575">
        <v>1</v>
      </c>
      <c r="O575">
        <v>0.70397566241776577</v>
      </c>
      <c r="P575">
        <v>0.94399819006565844</v>
      </c>
      <c r="Q575">
        <v>0.22283590380135049</v>
      </c>
      <c r="R575">
        <v>0.47570499779413028</v>
      </c>
      <c r="S575">
        <v>0.4149604360867874</v>
      </c>
      <c r="T575">
        <v>0.34214684687415409</v>
      </c>
    </row>
    <row r="576" spans="1:20" x14ac:dyDescent="0.25">
      <c r="A576" s="154" t="s">
        <v>146</v>
      </c>
      <c r="B576">
        <v>4.2622657544279914</v>
      </c>
      <c r="C576">
        <v>-1.626975072428078</v>
      </c>
      <c r="D576">
        <v>8.5602287227535427</v>
      </c>
      <c r="E576">
        <v>5.7556461277057398</v>
      </c>
      <c r="G576" s="154" t="s">
        <v>147</v>
      </c>
      <c r="H576">
        <v>208.6146109511705</v>
      </c>
      <c r="L576" s="155" t="s">
        <v>147</v>
      </c>
      <c r="M576">
        <v>0.99999999999999989</v>
      </c>
      <c r="N576">
        <v>0.92474569865427059</v>
      </c>
      <c r="O576">
        <v>0.78854439083017003</v>
      </c>
      <c r="P576">
        <v>0.86901991621080554</v>
      </c>
      <c r="Q576">
        <v>0.33347258031991189</v>
      </c>
      <c r="R576">
        <v>0.5975232153217227</v>
      </c>
      <c r="S576">
        <v>0.43880812558077331</v>
      </c>
      <c r="T576">
        <v>0.47955995436578558</v>
      </c>
    </row>
    <row r="577" spans="1:20" x14ac:dyDescent="0.25">
      <c r="A577" s="154" t="s">
        <v>147</v>
      </c>
      <c r="B577">
        <v>5.3047198160607838</v>
      </c>
      <c r="C577">
        <v>-0.13947975205313631</v>
      </c>
      <c r="D577">
        <v>6.9353914575360296</v>
      </c>
      <c r="E577">
        <v>0.22556331552348999</v>
      </c>
      <c r="G577" s="154" t="s">
        <v>148</v>
      </c>
      <c r="H577">
        <v>162.60291684911971</v>
      </c>
      <c r="L577" s="155" t="s">
        <v>148</v>
      </c>
      <c r="M577">
        <v>0.7965968179214401</v>
      </c>
      <c r="N577">
        <v>0.9624431060306049</v>
      </c>
      <c r="O577">
        <v>0.6614247936775699</v>
      </c>
      <c r="P577">
        <v>0.91267893414849044</v>
      </c>
      <c r="Q577">
        <v>1</v>
      </c>
      <c r="R577">
        <v>1</v>
      </c>
      <c r="S577">
        <v>1</v>
      </c>
      <c r="T577">
        <v>1</v>
      </c>
    </row>
    <row r="578" spans="1:20" x14ac:dyDescent="0.25">
      <c r="A578" s="154" t="s">
        <v>148</v>
      </c>
      <c r="B578">
        <v>3.5133329556557</v>
      </c>
      <c r="C578">
        <v>6.8296237013083738E-2</v>
      </c>
      <c r="D578">
        <v>4.2118854796552219</v>
      </c>
      <c r="E578">
        <v>0.29810037383743909</v>
      </c>
      <c r="G578" s="154" t="s">
        <v>149</v>
      </c>
      <c r="H578">
        <v>93.152766357192164</v>
      </c>
      <c r="L578" s="155" t="s">
        <v>149</v>
      </c>
      <c r="M578">
        <v>0.8292118902900556</v>
      </c>
      <c r="N578">
        <v>0.97127665901014237</v>
      </c>
      <c r="O578">
        <v>0.6687120798259335</v>
      </c>
      <c r="P578">
        <v>0.79671859276949508</v>
      </c>
      <c r="Q578">
        <v>0.44125619596941867</v>
      </c>
      <c r="R578">
        <v>0.65930626151945804</v>
      </c>
      <c r="S578">
        <v>0.62356352519047498</v>
      </c>
      <c r="T578">
        <v>0.6346447722735894</v>
      </c>
    </row>
    <row r="579" spans="1:20" x14ac:dyDescent="0.25">
      <c r="A579" s="154" t="s">
        <v>149</v>
      </c>
      <c r="B579">
        <v>3.1501928977987861</v>
      </c>
      <c r="C579">
        <v>-0.40147855523514703</v>
      </c>
      <c r="D579">
        <v>3.1992319709492998</v>
      </c>
      <c r="E579">
        <v>-0.32287513461989958</v>
      </c>
      <c r="G579" s="154" t="s">
        <v>150</v>
      </c>
      <c r="H579">
        <v>226.2813538153535</v>
      </c>
      <c r="L579" s="155" t="s">
        <v>150</v>
      </c>
      <c r="M579">
        <v>0.7291315915283032</v>
      </c>
      <c r="N579">
        <v>0.86395141116661933</v>
      </c>
      <c r="O579">
        <v>0.72274518251151565</v>
      </c>
      <c r="P579">
        <v>0.84909496693878028</v>
      </c>
      <c r="Q579">
        <v>0.3458159700293279</v>
      </c>
      <c r="R579">
        <v>0.55477498756333243</v>
      </c>
      <c r="S579">
        <v>0.46134296220857801</v>
      </c>
      <c r="T579">
        <v>0.36220799411244708</v>
      </c>
    </row>
    <row r="580" spans="1:20" x14ac:dyDescent="0.25">
      <c r="A580" s="154" t="s">
        <v>150</v>
      </c>
      <c r="B580">
        <v>4.1345363715382648</v>
      </c>
      <c r="C580">
        <v>2.385957243459083</v>
      </c>
      <c r="D580">
        <v>6.0786549484106329</v>
      </c>
      <c r="E580">
        <v>-5.509262638987769</v>
      </c>
      <c r="G580" s="154" t="s">
        <v>151</v>
      </c>
      <c r="H580">
        <v>69.148070833051975</v>
      </c>
      <c r="L580" s="155" t="s">
        <v>151</v>
      </c>
      <c r="M580">
        <v>0.78089497146649001</v>
      </c>
      <c r="N580">
        <v>0.91361820089075652</v>
      </c>
      <c r="O580">
        <v>0.64343946498394633</v>
      </c>
      <c r="P580">
        <v>0.93238633800960957</v>
      </c>
      <c r="Q580">
        <v>0.16083090013619039</v>
      </c>
      <c r="R580">
        <v>0.52462387310201486</v>
      </c>
      <c r="S580">
        <v>0.39867346568265061</v>
      </c>
      <c r="T580">
        <v>0.28152526024726182</v>
      </c>
    </row>
    <row r="581" spans="1:20" x14ac:dyDescent="0.25">
      <c r="A581" s="154" t="s">
        <v>151</v>
      </c>
      <c r="B581">
        <v>1.671954371047051</v>
      </c>
      <c r="C581">
        <v>-6.9367625643076275E-2</v>
      </c>
      <c r="D581">
        <v>2.6490671935684018</v>
      </c>
      <c r="E581">
        <v>-0.83081808376960287</v>
      </c>
      <c r="G581" s="154" t="s">
        <v>152</v>
      </c>
      <c r="H581">
        <v>96.454060857202819</v>
      </c>
      <c r="L581" s="155" t="s">
        <v>152</v>
      </c>
      <c r="M581">
        <v>0.77732152134306531</v>
      </c>
      <c r="N581">
        <v>0.91363969385940169</v>
      </c>
      <c r="O581">
        <v>0.61608680801147009</v>
      </c>
      <c r="P581">
        <v>0.96910265517135308</v>
      </c>
      <c r="Q581">
        <v>0.16049741175585369</v>
      </c>
      <c r="R581">
        <v>0.48873631943218188</v>
      </c>
      <c r="S581">
        <v>0.38023956454426389</v>
      </c>
      <c r="T581">
        <v>0.27104238752336179</v>
      </c>
    </row>
    <row r="582" spans="1:20" x14ac:dyDescent="0.25">
      <c r="A582" s="154" t="s">
        <v>152</v>
      </c>
      <c r="B582">
        <v>2.100568217376924</v>
      </c>
      <c r="C582">
        <v>-1.0013157153325629</v>
      </c>
      <c r="D582">
        <v>4.5913570056408357</v>
      </c>
      <c r="E582">
        <v>-1.045756051156369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24.62310688620612</v>
      </c>
      <c r="L593" s="155" t="s">
        <v>141</v>
      </c>
      <c r="M593">
        <v>0.33683243600949753</v>
      </c>
      <c r="N593">
        <v>0.57536128045025525</v>
      </c>
      <c r="O593">
        <v>0.30469792673542878</v>
      </c>
      <c r="P593">
        <v>0.26226062438518349</v>
      </c>
      <c r="Q593">
        <v>0.34336162794779779</v>
      </c>
      <c r="R593">
        <v>0.35844506172844359</v>
      </c>
      <c r="S593">
        <v>0.43118176069791059</v>
      </c>
      <c r="T593">
        <v>0.29373845926216913</v>
      </c>
    </row>
    <row r="594" spans="1:20" x14ac:dyDescent="0.25">
      <c r="A594" s="154" t="s">
        <v>155</v>
      </c>
      <c r="B594">
        <v>1.710573836830249</v>
      </c>
      <c r="C594">
        <v>6.697461948994258</v>
      </c>
      <c r="D594">
        <v>2.9038305379159861</v>
      </c>
      <c r="E594">
        <v>-9.8959480844925576</v>
      </c>
      <c r="G594" s="154" t="s">
        <v>156</v>
      </c>
      <c r="H594">
        <v>24.560040446712911</v>
      </c>
      <c r="L594" s="155" t="s">
        <v>142</v>
      </c>
      <c r="M594">
        <v>0.33384597000664651</v>
      </c>
      <c r="N594">
        <v>0.47289111580160681</v>
      </c>
      <c r="O594">
        <v>0.34881774315550063</v>
      </c>
      <c r="P594">
        <v>0.35092336438916683</v>
      </c>
      <c r="Q594">
        <v>0.35920106690169801</v>
      </c>
      <c r="R594">
        <v>0.27406335689146633</v>
      </c>
      <c r="S594">
        <v>0.14541411066593199</v>
      </c>
      <c r="T594">
        <v>0.30262681210453701</v>
      </c>
    </row>
    <row r="595" spans="1:20" x14ac:dyDescent="0.25">
      <c r="A595" s="154" t="s">
        <v>156</v>
      </c>
      <c r="B595">
        <v>1.1946074135733069</v>
      </c>
      <c r="C595">
        <v>-2.298455342785124</v>
      </c>
      <c r="D595">
        <v>1.64767897369131</v>
      </c>
      <c r="E595">
        <v>3.536632888750705</v>
      </c>
      <c r="G595" s="154" t="s">
        <v>157</v>
      </c>
      <c r="H595">
        <v>131.72388052266049</v>
      </c>
      <c r="L595" s="155" t="s">
        <v>143</v>
      </c>
      <c r="M595">
        <v>0.43779332218293421</v>
      </c>
      <c r="N595">
        <v>0.65824095817074524</v>
      </c>
      <c r="O595">
        <v>0.33967657346530777</v>
      </c>
      <c r="P595">
        <v>0.31691821798694331</v>
      </c>
      <c r="Q595">
        <v>0.37335420493377081</v>
      </c>
      <c r="R595">
        <v>0.26831698598547171</v>
      </c>
      <c r="S595">
        <v>0.42657564552048149</v>
      </c>
      <c r="T595">
        <v>0.3041117053843736</v>
      </c>
    </row>
    <row r="596" spans="1:20" x14ac:dyDescent="0.25">
      <c r="A596" s="154" t="s">
        <v>157</v>
      </c>
      <c r="B596">
        <v>1.3622079577639941</v>
      </c>
      <c r="C596">
        <v>-0.55879307934067035</v>
      </c>
      <c r="D596">
        <v>7.9110665709087282</v>
      </c>
      <c r="E596">
        <v>26.809278792535149</v>
      </c>
      <c r="G596" s="154" t="s">
        <v>158</v>
      </c>
      <c r="H596">
        <v>131.0827941690267</v>
      </c>
      <c r="L596" s="155" t="s">
        <v>144</v>
      </c>
      <c r="M596">
        <v>0.48878349535502458</v>
      </c>
      <c r="N596">
        <v>0.51955127933551426</v>
      </c>
      <c r="O596">
        <v>0.53225183251517827</v>
      </c>
      <c r="P596">
        <v>0.23174452378760521</v>
      </c>
      <c r="Q596">
        <v>1</v>
      </c>
      <c r="R596">
        <v>0.48013562151487882</v>
      </c>
      <c r="S596">
        <v>0.4700933866406416</v>
      </c>
      <c r="T596">
        <v>0.47887876550342151</v>
      </c>
    </row>
    <row r="597" spans="1:20" x14ac:dyDescent="0.25">
      <c r="A597" s="154" t="s">
        <v>158</v>
      </c>
      <c r="B597">
        <v>3.6310070994867139</v>
      </c>
      <c r="C597">
        <v>-2.7487885551699738</v>
      </c>
      <c r="D597">
        <v>7.4286238145419841</v>
      </c>
      <c r="E597">
        <v>10.42614767070965</v>
      </c>
      <c r="G597" s="154" t="s">
        <v>159</v>
      </c>
      <c r="H597">
        <v>284.26672176610413</v>
      </c>
      <c r="L597" s="155" t="s">
        <v>145</v>
      </c>
      <c r="M597">
        <v>0.63879436072018125</v>
      </c>
      <c r="N597">
        <v>0.43299359028959578</v>
      </c>
      <c r="O597">
        <v>0.47824411415938939</v>
      </c>
      <c r="P597">
        <v>0.34514249589249091</v>
      </c>
      <c r="Q597">
        <v>0.70046827277623991</v>
      </c>
      <c r="R597">
        <v>0.36741106486479169</v>
      </c>
      <c r="S597">
        <v>0.68367591298440977</v>
      </c>
      <c r="T597">
        <v>0.30560854884761118</v>
      </c>
    </row>
    <row r="598" spans="1:20" x14ac:dyDescent="0.25">
      <c r="A598" s="154" t="s">
        <v>159</v>
      </c>
      <c r="B598">
        <v>4.6333554754656232</v>
      </c>
      <c r="C598">
        <v>-1.1991594843403419</v>
      </c>
      <c r="D598">
        <v>10.178662152193789</v>
      </c>
      <c r="E598">
        <v>-22.462445770987159</v>
      </c>
      <c r="G598" s="154" t="s">
        <v>160</v>
      </c>
      <c r="H598">
        <v>43.841458874286111</v>
      </c>
      <c r="L598" s="155" t="s">
        <v>146</v>
      </c>
      <c r="M598">
        <v>0.77726701197577042</v>
      </c>
      <c r="N598">
        <v>0.90626320514012371</v>
      </c>
      <c r="O598">
        <v>0.65337110609231464</v>
      </c>
      <c r="P598">
        <v>0.54746194018642003</v>
      </c>
      <c r="Q598">
        <v>0.60931438837048513</v>
      </c>
      <c r="R598">
        <v>0.30511850655943579</v>
      </c>
      <c r="S598">
        <v>0.69074224324831912</v>
      </c>
      <c r="T598">
        <v>0.29774834034060438</v>
      </c>
    </row>
    <row r="599" spans="1:20" x14ac:dyDescent="0.25">
      <c r="A599" s="154" t="s">
        <v>160</v>
      </c>
      <c r="B599">
        <v>2.3703573493170058</v>
      </c>
      <c r="C599">
        <v>-3.2499013610735461</v>
      </c>
      <c r="D599">
        <v>3.6885609728153108</v>
      </c>
      <c r="E599">
        <v>1.864878765893268</v>
      </c>
      <c r="G599" s="154" t="s">
        <v>187</v>
      </c>
      <c r="H599">
        <v>14.057801645230001</v>
      </c>
      <c r="L599" s="155" t="s">
        <v>147</v>
      </c>
      <c r="M599">
        <v>0.65219740166689955</v>
      </c>
      <c r="N599">
        <v>0.57769145576847369</v>
      </c>
      <c r="O599">
        <v>0.36816147060367338</v>
      </c>
      <c r="P599">
        <v>0.28642664068553519</v>
      </c>
      <c r="Q599">
        <v>0.52845831491459605</v>
      </c>
      <c r="R599">
        <v>0.29551446807495108</v>
      </c>
      <c r="S599">
        <v>0.65731703964071464</v>
      </c>
      <c r="T599">
        <v>0.35212330017279858</v>
      </c>
    </row>
    <row r="600" spans="1:20" x14ac:dyDescent="0.25">
      <c r="A600" s="154" t="s">
        <v>187</v>
      </c>
      <c r="B600">
        <v>0.72654445341544349</v>
      </c>
      <c r="C600">
        <v>0.35385801776222631</v>
      </c>
      <c r="D600">
        <v>1.5050281440827791</v>
      </c>
      <c r="E600">
        <v>-5.2272084967561812</v>
      </c>
      <c r="L600" s="155" t="s">
        <v>148</v>
      </c>
      <c r="M600">
        <v>0.43249577298879271</v>
      </c>
      <c r="N600">
        <v>0.66335062756158492</v>
      </c>
      <c r="O600">
        <v>0.40073575249947779</v>
      </c>
      <c r="P600">
        <v>0.31859596958804132</v>
      </c>
      <c r="Q600">
        <v>0.46160478753292611</v>
      </c>
      <c r="R600">
        <v>0.27861076542264579</v>
      </c>
      <c r="S600">
        <v>0.66066106380527578</v>
      </c>
      <c r="T600">
        <v>0.2333577407114327</v>
      </c>
    </row>
    <row r="601" spans="1:20" x14ac:dyDescent="0.25">
      <c r="L601" s="155" t="s">
        <v>149</v>
      </c>
      <c r="M601">
        <v>0.54713427046810947</v>
      </c>
      <c r="N601">
        <v>0.66412158431555357</v>
      </c>
      <c r="O601">
        <v>0.46352990522271442</v>
      </c>
      <c r="P601">
        <v>0.78893828848028646</v>
      </c>
      <c r="Q601">
        <v>0.70137055759761624</v>
      </c>
      <c r="R601">
        <v>0.87295709150739376</v>
      </c>
      <c r="S601">
        <v>0.38746383114714439</v>
      </c>
      <c r="T601">
        <v>0.85076116453071571</v>
      </c>
    </row>
    <row r="602" spans="1:20" x14ac:dyDescent="0.25">
      <c r="L602" s="155" t="s">
        <v>150</v>
      </c>
      <c r="M602">
        <v>1</v>
      </c>
      <c r="N602">
        <v>1</v>
      </c>
      <c r="O602">
        <v>1</v>
      </c>
      <c r="P602">
        <v>1</v>
      </c>
      <c r="Q602">
        <v>0.66402186840837119</v>
      </c>
      <c r="R602">
        <v>1</v>
      </c>
      <c r="S602">
        <v>1</v>
      </c>
      <c r="T602">
        <v>1</v>
      </c>
    </row>
    <row r="603" spans="1:20" x14ac:dyDescent="0.25">
      <c r="L603" s="155" t="s">
        <v>151</v>
      </c>
      <c r="M603">
        <v>0.87513360969679443</v>
      </c>
      <c r="N603">
        <v>0.57996258766011832</v>
      </c>
      <c r="O603">
        <v>0.70963580044863073</v>
      </c>
      <c r="P603">
        <v>0.42470483152918498</v>
      </c>
      <c r="Q603">
        <v>0.78008772855080566</v>
      </c>
      <c r="R603">
        <v>0.74099979281221506</v>
      </c>
      <c r="S603">
        <v>0.66605917210848853</v>
      </c>
      <c r="T603">
        <v>0.67560142884912888</v>
      </c>
    </row>
    <row r="604" spans="1:20" x14ac:dyDescent="0.25">
      <c r="L604" s="155" t="s">
        <v>152</v>
      </c>
      <c r="M604">
        <v>0.74052674546438035</v>
      </c>
      <c r="N604">
        <v>0.55824490158524775</v>
      </c>
      <c r="O604">
        <v>0.39497562960217503</v>
      </c>
      <c r="P604">
        <v>0.3090506340247941</v>
      </c>
      <c r="Q604">
        <v>0.66393649759401063</v>
      </c>
      <c r="R604">
        <v>0.36301459350083992</v>
      </c>
      <c r="S604">
        <v>0.4910659566072374</v>
      </c>
      <c r="T604">
        <v>0.27447256404297871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D396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170</v>
      </c>
    </row>
    <row r="2" spans="1:18" x14ac:dyDescent="0.25">
      <c r="A2" s="165" t="s">
        <v>2</v>
      </c>
      <c r="B2" s="2">
        <v>21</v>
      </c>
      <c r="C2" s="165" t="s">
        <v>183</v>
      </c>
      <c r="D2" s="2">
        <v>52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52"/>
      <c r="I7" s="52" t="s">
        <v>12</v>
      </c>
      <c r="J7" s="52" t="s">
        <v>13</v>
      </c>
      <c r="P7" s="52"/>
      <c r="Q7" s="52" t="s">
        <v>12</v>
      </c>
      <c r="R7" s="52" t="s">
        <v>13</v>
      </c>
    </row>
    <row r="8" spans="1:18" x14ac:dyDescent="0.25">
      <c r="A8" s="165" t="s">
        <v>14</v>
      </c>
      <c r="B8">
        <v>9.761893822973736</v>
      </c>
      <c r="C8">
        <v>11.459898272566919</v>
      </c>
      <c r="H8" s="52" t="s">
        <v>15</v>
      </c>
      <c r="I8">
        <v>0.1158122195135647</v>
      </c>
      <c r="J8">
        <v>9.8299719061209948E-2</v>
      </c>
      <c r="P8" s="52" t="s">
        <v>16</v>
      </c>
      <c r="Q8">
        <v>0.17321314505518121</v>
      </c>
      <c r="R8">
        <v>-0.31469571641582489</v>
      </c>
    </row>
    <row r="9" spans="1:18" x14ac:dyDescent="0.25">
      <c r="A9" s="165" t="s">
        <v>17</v>
      </c>
      <c r="B9">
        <v>29.632582442685301</v>
      </c>
      <c r="C9">
        <v>51.486651584337082</v>
      </c>
      <c r="H9" s="52" t="s">
        <v>18</v>
      </c>
      <c r="I9">
        <v>8.2280203589089398E-2</v>
      </c>
      <c r="J9">
        <v>0.10082865125870941</v>
      </c>
      <c r="P9" s="52" t="s">
        <v>19</v>
      </c>
      <c r="Q9">
        <v>4.3483942103127378</v>
      </c>
      <c r="R9">
        <v>6.1198622084252881</v>
      </c>
    </row>
    <row r="10" spans="1:18" x14ac:dyDescent="0.25">
      <c r="A10" s="165" t="s">
        <v>20</v>
      </c>
      <c r="B10">
        <v>2.5888477682904409</v>
      </c>
      <c r="C10">
        <v>3.9279510769577239</v>
      </c>
      <c r="H10" s="52" t="s">
        <v>21</v>
      </c>
      <c r="I10">
        <v>7.6560110341514553E-2</v>
      </c>
      <c r="J10">
        <v>5.4836100355894139E-2</v>
      </c>
      <c r="P10" s="52" t="s">
        <v>22</v>
      </c>
      <c r="Q10">
        <v>20.55718125431294</v>
      </c>
      <c r="R10">
        <v>35.161005278977569</v>
      </c>
    </row>
    <row r="11" spans="1:18" x14ac:dyDescent="0.25">
      <c r="A11" s="165" t="s">
        <v>23</v>
      </c>
      <c r="B11">
        <v>4.0999004437592541</v>
      </c>
      <c r="C11">
        <v>3.9336654344848072</v>
      </c>
      <c r="H11" s="52" t="s">
        <v>24</v>
      </c>
      <c r="I11">
        <v>8.7621144250022473E-2</v>
      </c>
      <c r="J11">
        <v>6.27989388388141E-2</v>
      </c>
    </row>
    <row r="12" spans="1:18" x14ac:dyDescent="0.25">
      <c r="H12" s="52" t="s">
        <v>25</v>
      </c>
      <c r="I12">
        <v>0.11969922410248381</v>
      </c>
      <c r="J12">
        <v>0.1323551608994625</v>
      </c>
    </row>
    <row r="13" spans="1:18" x14ac:dyDescent="0.25">
      <c r="H13" s="52" t="s">
        <v>26</v>
      </c>
      <c r="I13">
        <v>0.1862293295559051</v>
      </c>
      <c r="J13">
        <v>0.15775325779513771</v>
      </c>
      <c r="P13" s="52" t="s">
        <v>27</v>
      </c>
      <c r="Q13">
        <v>363.19576067337908</v>
      </c>
    </row>
    <row r="14" spans="1:18" x14ac:dyDescent="0.25">
      <c r="H14" s="52" t="s">
        <v>28</v>
      </c>
      <c r="I14">
        <v>9.5606719671659859E-2</v>
      </c>
      <c r="J14">
        <v>6.9368214701136896E-2</v>
      </c>
    </row>
    <row r="15" spans="1:18" x14ac:dyDescent="0.25">
      <c r="H15" s="52" t="s">
        <v>29</v>
      </c>
      <c r="I15">
        <v>0.1789455956423244</v>
      </c>
      <c r="J15">
        <v>0.1006412272332928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52"/>
      <c r="I20" s="52" t="s">
        <v>12</v>
      </c>
      <c r="J20" s="52" t="s">
        <v>13</v>
      </c>
      <c r="P20" s="52"/>
      <c r="Q20" s="52" t="s">
        <v>12</v>
      </c>
      <c r="R20" s="52" t="s">
        <v>13</v>
      </c>
    </row>
    <row r="21" spans="1:18" x14ac:dyDescent="0.25">
      <c r="A21" s="165" t="s">
        <v>14</v>
      </c>
      <c r="B21">
        <v>9.795629005863427</v>
      </c>
      <c r="C21">
        <v>11.50242991668051</v>
      </c>
      <c r="H21" s="52" t="s">
        <v>15</v>
      </c>
      <c r="I21">
        <v>0.57627437649649793</v>
      </c>
      <c r="J21">
        <v>0.42887276952440623</v>
      </c>
      <c r="P21" s="52" t="s">
        <v>16</v>
      </c>
      <c r="Q21">
        <v>-0.39062228914343772</v>
      </c>
      <c r="R21">
        <v>0.66505867094715754</v>
      </c>
    </row>
    <row r="22" spans="1:18" x14ac:dyDescent="0.25">
      <c r="A22" s="165" t="s">
        <v>17</v>
      </c>
      <c r="B22">
        <v>25.32973040382613</v>
      </c>
      <c r="C22">
        <v>53.954180514474501</v>
      </c>
      <c r="H22" s="52" t="s">
        <v>18</v>
      </c>
      <c r="I22">
        <v>0.62542380159222422</v>
      </c>
      <c r="J22">
        <v>0.48388332445232018</v>
      </c>
      <c r="P22" s="52" t="s">
        <v>19</v>
      </c>
      <c r="Q22">
        <v>3.1830117866723509</v>
      </c>
      <c r="R22">
        <v>5.0006281826617789</v>
      </c>
    </row>
    <row r="23" spans="1:18" x14ac:dyDescent="0.25">
      <c r="A23" s="165" t="s">
        <v>20</v>
      </c>
      <c r="B23">
        <v>2.1720285624171982</v>
      </c>
      <c r="C23">
        <v>2.006080744915038</v>
      </c>
      <c r="H23" s="52" t="s">
        <v>21</v>
      </c>
      <c r="I23">
        <v>0.71698177536429408</v>
      </c>
      <c r="J23">
        <v>0.74110124098601282</v>
      </c>
      <c r="P23" s="52" t="s">
        <v>22</v>
      </c>
      <c r="Q23">
        <v>21.60368144153674</v>
      </c>
      <c r="R23">
        <v>33.382030405600361</v>
      </c>
    </row>
    <row r="24" spans="1:18" x14ac:dyDescent="0.25">
      <c r="A24" s="165" t="s">
        <v>23</v>
      </c>
      <c r="B24">
        <v>4.2851918124071267</v>
      </c>
      <c r="C24">
        <v>2.8117050737645388</v>
      </c>
      <c r="H24" s="52" t="s">
        <v>24</v>
      </c>
      <c r="I24">
        <v>0.65712286216118698</v>
      </c>
      <c r="J24">
        <v>0.60648977070793797</v>
      </c>
    </row>
    <row r="25" spans="1:18" x14ac:dyDescent="0.25">
      <c r="H25" s="52" t="s">
        <v>25</v>
      </c>
      <c r="I25">
        <v>0.46768545722095861</v>
      </c>
      <c r="J25">
        <v>0.37050879182780838</v>
      </c>
    </row>
    <row r="26" spans="1:18" x14ac:dyDescent="0.25">
      <c r="H26" s="52" t="s">
        <v>26</v>
      </c>
      <c r="I26">
        <v>0.40516270257356302</v>
      </c>
      <c r="J26">
        <v>0.34220017012218451</v>
      </c>
      <c r="P26" s="52" t="s">
        <v>27</v>
      </c>
      <c r="Q26">
        <v>197.0990857508655</v>
      </c>
    </row>
    <row r="27" spans="1:18" x14ac:dyDescent="0.25">
      <c r="H27" s="52" t="s">
        <v>28</v>
      </c>
      <c r="I27">
        <v>0.77357177582840109</v>
      </c>
      <c r="J27">
        <v>0.61340492250357526</v>
      </c>
    </row>
    <row r="28" spans="1:18" x14ac:dyDescent="0.25">
      <c r="H28" s="52" t="s">
        <v>29</v>
      </c>
      <c r="I28">
        <v>0.32382472252505051</v>
      </c>
      <c r="J28">
        <v>0.41173956121079952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52"/>
      <c r="I33" s="52" t="s">
        <v>12</v>
      </c>
      <c r="J33" s="52" t="s">
        <v>13</v>
      </c>
      <c r="P33" s="52"/>
      <c r="Q33" s="52" t="s">
        <v>12</v>
      </c>
      <c r="R33" s="52" t="s">
        <v>13</v>
      </c>
    </row>
    <row r="34" spans="1:18" x14ac:dyDescent="0.25">
      <c r="A34" s="165" t="s">
        <v>14</v>
      </c>
      <c r="B34">
        <v>6.5188900882175496</v>
      </c>
      <c r="C34">
        <v>8.8619246428286331</v>
      </c>
      <c r="H34" s="52" t="s">
        <v>15</v>
      </c>
      <c r="I34">
        <v>0.22281119953809861</v>
      </c>
      <c r="J34">
        <v>0.25732802894329693</v>
      </c>
      <c r="P34" s="52" t="s">
        <v>16</v>
      </c>
      <c r="Q34">
        <v>0.49220622886431242</v>
      </c>
      <c r="R34">
        <v>-0.69094199497586106</v>
      </c>
    </row>
    <row r="35" spans="1:18" x14ac:dyDescent="0.25">
      <c r="A35" s="165" t="s">
        <v>17</v>
      </c>
      <c r="B35">
        <v>13.81120998450076</v>
      </c>
      <c r="C35">
        <v>40.584428062934947</v>
      </c>
      <c r="H35" s="52" t="s">
        <v>18</v>
      </c>
      <c r="I35">
        <v>0.38868515703263018</v>
      </c>
      <c r="J35">
        <v>0.39383261486319288</v>
      </c>
      <c r="P35" s="52" t="s">
        <v>19</v>
      </c>
      <c r="Q35">
        <v>15.704474814892819</v>
      </c>
      <c r="R35">
        <v>17.973016340131998</v>
      </c>
    </row>
    <row r="36" spans="1:18" x14ac:dyDescent="0.25">
      <c r="A36" s="165" t="s">
        <v>20</v>
      </c>
      <c r="B36">
        <v>33.266987892982108</v>
      </c>
      <c r="C36">
        <v>21.737368432483919</v>
      </c>
      <c r="H36" s="52" t="s">
        <v>21</v>
      </c>
      <c r="I36">
        <v>0.44716921462793818</v>
      </c>
      <c r="J36">
        <v>0.31517045722945758</v>
      </c>
      <c r="P36" s="52" t="s">
        <v>22</v>
      </c>
      <c r="Q36">
        <v>71.853326951315537</v>
      </c>
      <c r="R36">
        <v>73.202827601944932</v>
      </c>
    </row>
    <row r="37" spans="1:18" x14ac:dyDescent="0.25">
      <c r="A37" s="165" t="s">
        <v>23</v>
      </c>
      <c r="B37">
        <v>19.865319745373458</v>
      </c>
      <c r="C37">
        <v>20.00676514378323</v>
      </c>
      <c r="H37" s="52" t="s">
        <v>24</v>
      </c>
      <c r="I37">
        <v>0.47448958361193527</v>
      </c>
      <c r="J37">
        <v>0.32308038585118182</v>
      </c>
    </row>
    <row r="38" spans="1:18" x14ac:dyDescent="0.25">
      <c r="H38" s="52" t="s">
        <v>25</v>
      </c>
      <c r="I38">
        <v>0.27689376432953361</v>
      </c>
      <c r="J38">
        <v>0.21636811256597691</v>
      </c>
    </row>
    <row r="39" spans="1:18" x14ac:dyDescent="0.25">
      <c r="H39" s="52" t="s">
        <v>26</v>
      </c>
      <c r="I39">
        <v>0.3298302901123133</v>
      </c>
      <c r="J39">
        <v>0.40876906913913968</v>
      </c>
      <c r="P39" s="52" t="s">
        <v>27</v>
      </c>
      <c r="Q39">
        <v>1708.525121110777</v>
      </c>
    </row>
    <row r="40" spans="1:18" x14ac:dyDescent="0.25">
      <c r="H40" s="52" t="s">
        <v>28</v>
      </c>
      <c r="I40">
        <v>0.3601975562176658</v>
      </c>
      <c r="J40">
        <v>0.41534200278157579</v>
      </c>
    </row>
    <row r="41" spans="1:18" x14ac:dyDescent="0.25">
      <c r="H41" s="52" t="s">
        <v>29</v>
      </c>
      <c r="I41">
        <v>0.38981395598888979</v>
      </c>
      <c r="J41">
        <v>0.46801603122610069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52"/>
      <c r="I46" s="52" t="s">
        <v>12</v>
      </c>
      <c r="J46" s="52" t="s">
        <v>13</v>
      </c>
      <c r="P46" s="52"/>
      <c r="Q46" s="52" t="s">
        <v>12</v>
      </c>
      <c r="R46" s="52" t="s">
        <v>13</v>
      </c>
    </row>
    <row r="47" spans="1:18" x14ac:dyDescent="0.25">
      <c r="A47" s="165" t="s">
        <v>14</v>
      </c>
      <c r="B47">
        <v>3.9947314758034662</v>
      </c>
      <c r="C47">
        <v>4.5506980768741876</v>
      </c>
      <c r="H47" s="52" t="s">
        <v>15</v>
      </c>
      <c r="I47">
        <v>0.10954092491953089</v>
      </c>
      <c r="J47">
        <v>0.20410438721686169</v>
      </c>
      <c r="P47" s="52" t="s">
        <v>16</v>
      </c>
      <c r="Q47">
        <v>-1.7618479191513909</v>
      </c>
      <c r="R47">
        <v>1.51691656120967</v>
      </c>
    </row>
    <row r="48" spans="1:18" x14ac:dyDescent="0.25">
      <c r="A48" s="165" t="s">
        <v>17</v>
      </c>
      <c r="B48">
        <v>9.9545191827093031</v>
      </c>
      <c r="C48">
        <v>26.507859037353249</v>
      </c>
      <c r="H48" s="52" t="s">
        <v>18</v>
      </c>
      <c r="I48">
        <v>8.2485308085737258E-2</v>
      </c>
      <c r="J48">
        <v>0.14467989070332851</v>
      </c>
      <c r="P48" s="52" t="s">
        <v>19</v>
      </c>
      <c r="Q48">
        <v>8.7588863075118972</v>
      </c>
      <c r="R48">
        <v>24.693146759420038</v>
      </c>
    </row>
    <row r="49" spans="1:18" x14ac:dyDescent="0.25">
      <c r="A49" s="165" t="s">
        <v>20</v>
      </c>
      <c r="B49">
        <v>32.598467698441162</v>
      </c>
      <c r="C49">
        <v>12.180014804815849</v>
      </c>
      <c r="H49" s="52" t="s">
        <v>21</v>
      </c>
      <c r="I49">
        <v>0.34885230114605392</v>
      </c>
      <c r="J49">
        <v>0.33266782073951812</v>
      </c>
      <c r="P49" s="52" t="s">
        <v>22</v>
      </c>
      <c r="Q49">
        <v>35.915613127290683</v>
      </c>
      <c r="R49">
        <v>76.82168162905181</v>
      </c>
    </row>
    <row r="50" spans="1:18" x14ac:dyDescent="0.25">
      <c r="A50" s="165" t="s">
        <v>23</v>
      </c>
      <c r="B50">
        <v>23.1229225210778</v>
      </c>
      <c r="C50">
        <v>13.41069723607343</v>
      </c>
      <c r="H50" s="52" t="s">
        <v>24</v>
      </c>
      <c r="I50">
        <v>0.15306055423882389</v>
      </c>
      <c r="J50">
        <v>0.150588262962321</v>
      </c>
    </row>
    <row r="51" spans="1:18" x14ac:dyDescent="0.25">
      <c r="H51" s="52" t="s">
        <v>25</v>
      </c>
      <c r="I51">
        <v>0.16168915851887011</v>
      </c>
      <c r="J51">
        <v>0.1815315152375806</v>
      </c>
    </row>
    <row r="52" spans="1:18" x14ac:dyDescent="0.25">
      <c r="H52" s="52" t="s">
        <v>26</v>
      </c>
      <c r="I52">
        <v>0.26278557185600582</v>
      </c>
      <c r="J52">
        <v>0.22113429819640679</v>
      </c>
      <c r="P52" s="52" t="s">
        <v>27</v>
      </c>
      <c r="Q52">
        <v>975.78384412999731</v>
      </c>
    </row>
    <row r="53" spans="1:18" x14ac:dyDescent="0.25">
      <c r="H53" s="52" t="s">
        <v>28</v>
      </c>
      <c r="I53">
        <v>0.18911962382814121</v>
      </c>
      <c r="J53">
        <v>0.1301775140822457</v>
      </c>
    </row>
    <row r="54" spans="1:18" x14ac:dyDescent="0.25">
      <c r="H54" s="52" t="s">
        <v>29</v>
      </c>
      <c r="I54">
        <v>0.1985985270645575</v>
      </c>
      <c r="J54">
        <v>9.1793967011480015E-2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52"/>
      <c r="I59" s="52" t="s">
        <v>12</v>
      </c>
      <c r="J59" s="52" t="s">
        <v>13</v>
      </c>
      <c r="P59" s="52"/>
      <c r="Q59" s="52" t="s">
        <v>12</v>
      </c>
      <c r="R59" s="52" t="s">
        <v>13</v>
      </c>
    </row>
    <row r="60" spans="1:18" x14ac:dyDescent="0.25">
      <c r="A60" s="165" t="s">
        <v>14</v>
      </c>
      <c r="B60">
        <v>13.73897303610817</v>
      </c>
      <c r="C60">
        <v>12.63124152752761</v>
      </c>
      <c r="H60" s="52" t="s">
        <v>15</v>
      </c>
      <c r="I60">
        <v>0.10282411452663801</v>
      </c>
      <c r="J60">
        <v>7.0177713368655734E-2</v>
      </c>
      <c r="P60" s="52" t="s">
        <v>16</v>
      </c>
      <c r="Q60">
        <v>6.9934892863550244E-2</v>
      </c>
      <c r="R60">
        <v>0.51445491180065084</v>
      </c>
    </row>
    <row r="61" spans="1:18" x14ac:dyDescent="0.25">
      <c r="A61" s="165" t="s">
        <v>17</v>
      </c>
      <c r="B61">
        <v>46.715544161720267</v>
      </c>
      <c r="C61">
        <v>48.178039617529329</v>
      </c>
      <c r="H61" s="52" t="s">
        <v>18</v>
      </c>
      <c r="I61">
        <v>0.1102945089693313</v>
      </c>
      <c r="J61">
        <v>9.4854096198233609E-2</v>
      </c>
      <c r="P61" s="52" t="s">
        <v>19</v>
      </c>
      <c r="Q61">
        <v>9.7210429917801893</v>
      </c>
      <c r="R61">
        <v>11.73296948323889</v>
      </c>
    </row>
    <row r="62" spans="1:18" x14ac:dyDescent="0.25">
      <c r="A62" s="165" t="s">
        <v>20</v>
      </c>
      <c r="B62">
        <v>36.981497837143593</v>
      </c>
      <c r="C62">
        <v>14.719895372378311</v>
      </c>
      <c r="H62" s="52" t="s">
        <v>21</v>
      </c>
      <c r="I62">
        <v>0.1971681856907139</v>
      </c>
      <c r="J62">
        <v>0.1160562474248885</v>
      </c>
      <c r="P62" s="52" t="s">
        <v>22</v>
      </c>
      <c r="Q62">
        <v>48.397010075071897</v>
      </c>
      <c r="R62">
        <v>71.156217144685712</v>
      </c>
    </row>
    <row r="63" spans="1:18" x14ac:dyDescent="0.25">
      <c r="A63" s="165" t="s">
        <v>23</v>
      </c>
      <c r="B63">
        <v>15.021307649958089</v>
      </c>
      <c r="C63">
        <v>9.5392926422672417</v>
      </c>
      <c r="H63" s="52" t="s">
        <v>24</v>
      </c>
      <c r="I63">
        <v>9.3429273347693298E-2</v>
      </c>
      <c r="J63">
        <v>8.6099115923847377E-2</v>
      </c>
    </row>
    <row r="64" spans="1:18" x14ac:dyDescent="0.25">
      <c r="H64" s="52" t="s">
        <v>25</v>
      </c>
      <c r="I64">
        <v>7.6796352344466232E-2</v>
      </c>
      <c r="J64">
        <v>6.6511294643076868E-2</v>
      </c>
    </row>
    <row r="65" spans="1:18" x14ac:dyDescent="0.25">
      <c r="H65" s="52" t="s">
        <v>26</v>
      </c>
      <c r="I65">
        <v>6.0445135247330299E-2</v>
      </c>
      <c r="J65">
        <v>8.3878555531441357E-2</v>
      </c>
      <c r="P65" s="52" t="s">
        <v>27</v>
      </c>
      <c r="Q65">
        <v>1725.4067970557369</v>
      </c>
    </row>
    <row r="66" spans="1:18" x14ac:dyDescent="0.25">
      <c r="H66" s="52" t="s">
        <v>28</v>
      </c>
      <c r="I66">
        <v>8.9039500032356861E-2</v>
      </c>
      <c r="J66">
        <v>7.9134538095031695E-2</v>
      </c>
    </row>
    <row r="67" spans="1:18" x14ac:dyDescent="0.25">
      <c r="H67" s="52" t="s">
        <v>29</v>
      </c>
      <c r="I67">
        <v>8.9752552959615595E-2</v>
      </c>
      <c r="J67">
        <v>4.4984322696410152E-2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52"/>
      <c r="I72" s="52" t="s">
        <v>12</v>
      </c>
      <c r="J72" s="52" t="s">
        <v>13</v>
      </c>
      <c r="P72" s="52"/>
      <c r="Q72" s="52" t="s">
        <v>12</v>
      </c>
      <c r="R72" s="52" t="s">
        <v>13</v>
      </c>
    </row>
    <row r="73" spans="1:18" x14ac:dyDescent="0.25">
      <c r="A73" s="165" t="s">
        <v>14</v>
      </c>
      <c r="B73">
        <v>9.0226575249241687</v>
      </c>
      <c r="C73">
        <v>8.8964230608188579</v>
      </c>
      <c r="H73" s="52" t="s">
        <v>15</v>
      </c>
      <c r="I73">
        <v>7.1022358712021269E-2</v>
      </c>
      <c r="J73">
        <v>6.5315495934988366E-2</v>
      </c>
      <c r="P73" s="52" t="s">
        <v>16</v>
      </c>
      <c r="Q73">
        <v>-0.18229718151794849</v>
      </c>
      <c r="R73">
        <v>0.33656003300663911</v>
      </c>
    </row>
    <row r="74" spans="1:18" x14ac:dyDescent="0.25">
      <c r="A74" s="165" t="s">
        <v>17</v>
      </c>
      <c r="B74">
        <v>19.984023796662051</v>
      </c>
      <c r="C74">
        <v>39.012029798364843</v>
      </c>
      <c r="H74" s="52" t="s">
        <v>18</v>
      </c>
      <c r="I74">
        <v>5.3850815902305109E-2</v>
      </c>
      <c r="J74">
        <v>5.0233898961335288E-2</v>
      </c>
      <c r="P74" s="52" t="s">
        <v>19</v>
      </c>
      <c r="Q74">
        <v>3.6300232292957841</v>
      </c>
      <c r="R74">
        <v>6.2415923311258474</v>
      </c>
    </row>
    <row r="75" spans="1:18" x14ac:dyDescent="0.25">
      <c r="A75" s="165" t="s">
        <v>20</v>
      </c>
      <c r="B75">
        <v>3.4582854050700158</v>
      </c>
      <c r="C75">
        <v>6.6137858200067488</v>
      </c>
      <c r="H75" s="52" t="s">
        <v>21</v>
      </c>
      <c r="I75">
        <v>0.2330749264822034</v>
      </c>
      <c r="J75">
        <v>0.17984918170835901</v>
      </c>
      <c r="P75" s="52" t="s">
        <v>22</v>
      </c>
      <c r="Q75">
        <v>16.99093598287304</v>
      </c>
      <c r="R75">
        <v>29.8299986251055</v>
      </c>
    </row>
    <row r="76" spans="1:18" x14ac:dyDescent="0.25">
      <c r="A76" s="165" t="s">
        <v>23</v>
      </c>
      <c r="B76">
        <v>4.172606013424546</v>
      </c>
      <c r="C76">
        <v>2.8583864724467341</v>
      </c>
      <c r="H76" s="52" t="s">
        <v>24</v>
      </c>
      <c r="I76">
        <v>0.22928971873315521</v>
      </c>
      <c r="J76">
        <v>0.14841065850876259</v>
      </c>
    </row>
    <row r="77" spans="1:18" x14ac:dyDescent="0.25">
      <c r="H77" s="52" t="s">
        <v>25</v>
      </c>
      <c r="I77">
        <v>0.21870146037710511</v>
      </c>
      <c r="J77">
        <v>0.18030390702145549</v>
      </c>
    </row>
    <row r="78" spans="1:18" x14ac:dyDescent="0.25">
      <c r="H78" s="52" t="s">
        <v>26</v>
      </c>
      <c r="I78">
        <v>5.0328555286153667E-2</v>
      </c>
      <c r="J78">
        <v>8.5913166557296847E-2</v>
      </c>
      <c r="P78" s="52" t="s">
        <v>27</v>
      </c>
      <c r="Q78">
        <v>214.2662048951654</v>
      </c>
    </row>
    <row r="79" spans="1:18" x14ac:dyDescent="0.25">
      <c r="H79" s="52" t="s">
        <v>28</v>
      </c>
      <c r="I79">
        <v>5.8607987634366768E-2</v>
      </c>
      <c r="J79">
        <v>4.1254448865229762E-2</v>
      </c>
    </row>
    <row r="80" spans="1:18" x14ac:dyDescent="0.25">
      <c r="H80" s="52" t="s">
        <v>29</v>
      </c>
      <c r="I80">
        <v>0.2591726562335237</v>
      </c>
      <c r="J80">
        <v>0.1599642164479515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52"/>
      <c r="I85" s="52" t="s">
        <v>12</v>
      </c>
      <c r="J85" s="52" t="s">
        <v>13</v>
      </c>
      <c r="P85" s="52"/>
      <c r="Q85" s="52" t="s">
        <v>12</v>
      </c>
      <c r="R85" s="52" t="s">
        <v>13</v>
      </c>
    </row>
    <row r="86" spans="1:18" x14ac:dyDescent="0.25">
      <c r="A86" s="165" t="s">
        <v>14</v>
      </c>
      <c r="B86">
        <v>19.730725662296951</v>
      </c>
      <c r="C86">
        <v>26.267790178059801</v>
      </c>
      <c r="H86" s="52" t="s">
        <v>15</v>
      </c>
      <c r="I86">
        <v>0.29708699827846652</v>
      </c>
      <c r="J86">
        <v>0.26245396334188759</v>
      </c>
      <c r="P86" s="52" t="s">
        <v>16</v>
      </c>
      <c r="Q86">
        <v>1.9868733023451739</v>
      </c>
      <c r="R86">
        <v>-2.1014025680069981</v>
      </c>
    </row>
    <row r="87" spans="1:18" x14ac:dyDescent="0.25">
      <c r="A87" s="165" t="s">
        <v>17</v>
      </c>
      <c r="B87">
        <v>28.799270095726349</v>
      </c>
      <c r="C87">
        <v>92.372918735446461</v>
      </c>
      <c r="H87" s="52" t="s">
        <v>18</v>
      </c>
      <c r="I87">
        <v>0.34812200288801742</v>
      </c>
      <c r="J87">
        <v>0.21070186296715429</v>
      </c>
      <c r="P87" s="52" t="s">
        <v>19</v>
      </c>
      <c r="Q87">
        <v>41.929823380302537</v>
      </c>
      <c r="R87">
        <v>35.87534332269604</v>
      </c>
    </row>
    <row r="88" spans="1:18" x14ac:dyDescent="0.25">
      <c r="A88" s="165" t="s">
        <v>20</v>
      </c>
      <c r="B88">
        <v>14.32848018480113</v>
      </c>
      <c r="C88">
        <v>6.3940959112007159</v>
      </c>
      <c r="H88" s="52" t="s">
        <v>21</v>
      </c>
      <c r="I88">
        <v>0.49525295201089831</v>
      </c>
      <c r="J88">
        <v>0.63930965671090068</v>
      </c>
      <c r="P88" s="52" t="s">
        <v>22</v>
      </c>
      <c r="Q88">
        <v>170.781836866177</v>
      </c>
      <c r="R88">
        <v>158.99709126652431</v>
      </c>
    </row>
    <row r="89" spans="1:18" x14ac:dyDescent="0.25">
      <c r="A89" s="165" t="s">
        <v>23</v>
      </c>
      <c r="B89">
        <v>20.81781723084999</v>
      </c>
      <c r="C89">
        <v>10.71447668101788</v>
      </c>
      <c r="H89" s="52" t="s">
        <v>24</v>
      </c>
      <c r="I89">
        <v>0.28172511561412289</v>
      </c>
      <c r="J89">
        <v>0.50806616897579737</v>
      </c>
    </row>
    <row r="90" spans="1:18" x14ac:dyDescent="0.25">
      <c r="H90" s="52" t="s">
        <v>25</v>
      </c>
      <c r="I90">
        <v>0.1246707084509357</v>
      </c>
      <c r="J90">
        <v>0.15546205863373069</v>
      </c>
    </row>
    <row r="91" spans="1:18" x14ac:dyDescent="0.25">
      <c r="H91" s="52" t="s">
        <v>26</v>
      </c>
      <c r="I91">
        <v>0.2038802054413906</v>
      </c>
      <c r="J91">
        <v>0.27849146220095122</v>
      </c>
      <c r="P91" s="52" t="s">
        <v>27</v>
      </c>
      <c r="Q91">
        <v>7695.0532546945351</v>
      </c>
    </row>
    <row r="92" spans="1:18" x14ac:dyDescent="0.25">
      <c r="H92" s="52" t="s">
        <v>28</v>
      </c>
      <c r="I92">
        <v>0.44661617625999173</v>
      </c>
      <c r="J92">
        <v>0.62643477230583289</v>
      </c>
    </row>
    <row r="93" spans="1:18" x14ac:dyDescent="0.25">
      <c r="H93" s="52" t="s">
        <v>29</v>
      </c>
      <c r="I93">
        <v>0.62364856443866767</v>
      </c>
      <c r="J93">
        <v>0.53302731622661215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52"/>
      <c r="I98" s="52" t="s">
        <v>12</v>
      </c>
      <c r="J98" s="52" t="s">
        <v>13</v>
      </c>
      <c r="P98" s="52"/>
      <c r="Q98" s="52" t="s">
        <v>12</v>
      </c>
      <c r="R98" s="52" t="s">
        <v>13</v>
      </c>
    </row>
    <row r="99" spans="1:18" x14ac:dyDescent="0.25">
      <c r="A99" s="165" t="s">
        <v>14</v>
      </c>
      <c r="B99">
        <v>11.051435389581201</v>
      </c>
      <c r="C99">
        <v>12.26345839969043</v>
      </c>
      <c r="H99" s="52" t="s">
        <v>15</v>
      </c>
      <c r="I99">
        <v>0.1363458602537661</v>
      </c>
      <c r="J99">
        <v>0.16487745180250929</v>
      </c>
      <c r="P99" s="52" t="s">
        <v>16</v>
      </c>
      <c r="Q99">
        <v>0.6412845238348851</v>
      </c>
      <c r="R99">
        <v>-1.134521901224159</v>
      </c>
    </row>
    <row r="100" spans="1:18" x14ac:dyDescent="0.25">
      <c r="A100" s="165" t="s">
        <v>17</v>
      </c>
      <c r="B100">
        <v>27.490988159931739</v>
      </c>
      <c r="C100">
        <v>71.547639849476766</v>
      </c>
      <c r="H100" s="52" t="s">
        <v>18</v>
      </c>
      <c r="I100">
        <v>0.12598676973675779</v>
      </c>
      <c r="J100">
        <v>0.17578701038292249</v>
      </c>
      <c r="P100" s="52" t="s">
        <v>19</v>
      </c>
      <c r="Q100">
        <v>5.754680520965759</v>
      </c>
      <c r="R100">
        <v>8.5900995389578956</v>
      </c>
    </row>
    <row r="101" spans="1:18" x14ac:dyDescent="0.25">
      <c r="A101" s="165" t="s">
        <v>20</v>
      </c>
      <c r="B101">
        <v>3.10514273819516</v>
      </c>
      <c r="C101">
        <v>2.192888370056564</v>
      </c>
      <c r="H101" s="52" t="s">
        <v>21</v>
      </c>
      <c r="I101">
        <v>8.7167322057439489E-2</v>
      </c>
      <c r="J101">
        <v>5.1850978974259943E-2</v>
      </c>
      <c r="P101" s="52" t="s">
        <v>22</v>
      </c>
      <c r="Q101">
        <v>32.359284039783859</v>
      </c>
      <c r="R101">
        <v>44.201861328499312</v>
      </c>
    </row>
    <row r="102" spans="1:18" x14ac:dyDescent="0.25">
      <c r="A102" s="165" t="s">
        <v>23</v>
      </c>
      <c r="B102">
        <v>4.4778947166500096</v>
      </c>
      <c r="C102">
        <v>6.3317949795168778</v>
      </c>
      <c r="H102" s="52" t="s">
        <v>24</v>
      </c>
      <c r="I102">
        <v>0.14991717479440911</v>
      </c>
      <c r="J102">
        <v>0.13417264115592559</v>
      </c>
    </row>
    <row r="103" spans="1:18" x14ac:dyDescent="0.25">
      <c r="H103" s="52" t="s">
        <v>25</v>
      </c>
      <c r="I103">
        <v>0.16851733205082309</v>
      </c>
      <c r="J103">
        <v>0.13332178682088119</v>
      </c>
    </row>
    <row r="104" spans="1:18" x14ac:dyDescent="0.25">
      <c r="H104" s="52" t="s">
        <v>26</v>
      </c>
      <c r="I104">
        <v>9.3029074528970218E-2</v>
      </c>
      <c r="J104">
        <v>6.3756838531087281E-2</v>
      </c>
      <c r="P104" s="52" t="s">
        <v>27</v>
      </c>
      <c r="Q104">
        <v>526.52888859751283</v>
      </c>
    </row>
    <row r="105" spans="1:18" x14ac:dyDescent="0.25">
      <c r="H105" s="52" t="s">
        <v>28</v>
      </c>
      <c r="I105">
        <v>5.3462523963456743E-2</v>
      </c>
      <c r="J105">
        <v>4.7930251514791827E-2</v>
      </c>
    </row>
    <row r="106" spans="1:18" x14ac:dyDescent="0.25">
      <c r="H106" s="52" t="s">
        <v>29</v>
      </c>
      <c r="I106">
        <v>0.15242402713944839</v>
      </c>
      <c r="J106">
        <v>0.12385247194213959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52"/>
      <c r="I111" s="52" t="s">
        <v>12</v>
      </c>
      <c r="J111" s="52" t="s">
        <v>13</v>
      </c>
      <c r="P111" s="52"/>
      <c r="Q111" s="52" t="s">
        <v>12</v>
      </c>
      <c r="R111" s="52" t="s">
        <v>13</v>
      </c>
    </row>
    <row r="112" spans="1:18" x14ac:dyDescent="0.25">
      <c r="A112" s="165" t="s">
        <v>14</v>
      </c>
      <c r="B112">
        <v>6.7017655756257763</v>
      </c>
      <c r="C112">
        <v>10.52419411739224</v>
      </c>
      <c r="H112" s="52" t="s">
        <v>15</v>
      </c>
      <c r="I112">
        <v>0.12681871490749391</v>
      </c>
      <c r="J112">
        <v>8.6826431543025009E-2</v>
      </c>
      <c r="P112" s="52" t="s">
        <v>16</v>
      </c>
      <c r="Q112">
        <v>0.75767654507316196</v>
      </c>
      <c r="R112">
        <v>-2.4703561324409589</v>
      </c>
    </row>
    <row r="113" spans="1:18" x14ac:dyDescent="0.25">
      <c r="A113" s="165" t="s">
        <v>17</v>
      </c>
      <c r="B113">
        <v>17.588104926852491</v>
      </c>
      <c r="C113">
        <v>27.47104150585583</v>
      </c>
      <c r="H113" s="52" t="s">
        <v>18</v>
      </c>
      <c r="I113">
        <v>9.8825738973784466E-2</v>
      </c>
      <c r="J113">
        <v>0.11586322869375031</v>
      </c>
      <c r="P113" s="52" t="s">
        <v>19</v>
      </c>
      <c r="Q113">
        <v>6.4016800321766372</v>
      </c>
      <c r="R113">
        <v>19.697068717657409</v>
      </c>
    </row>
    <row r="114" spans="1:18" x14ac:dyDescent="0.25">
      <c r="A114" s="165" t="s">
        <v>20</v>
      </c>
      <c r="B114">
        <v>31.357295314961942</v>
      </c>
      <c r="C114">
        <v>34.228437952032969</v>
      </c>
      <c r="H114" s="52" t="s">
        <v>21</v>
      </c>
      <c r="I114">
        <v>7.5878616318080794E-2</v>
      </c>
      <c r="J114">
        <v>0.10170942379356331</v>
      </c>
      <c r="P114" s="52" t="s">
        <v>22</v>
      </c>
      <c r="Q114">
        <v>29.855202955478191</v>
      </c>
      <c r="R114">
        <v>91.552706152033352</v>
      </c>
    </row>
    <row r="115" spans="1:18" x14ac:dyDescent="0.25">
      <c r="A115" s="165" t="s">
        <v>23</v>
      </c>
      <c r="B115">
        <v>13.757149827536971</v>
      </c>
      <c r="C115">
        <v>38.727070918478653</v>
      </c>
      <c r="H115" s="52" t="s">
        <v>24</v>
      </c>
      <c r="I115">
        <v>0.1069476079494267</v>
      </c>
      <c r="J115">
        <v>9.1151055920557028E-2</v>
      </c>
    </row>
    <row r="116" spans="1:18" x14ac:dyDescent="0.25">
      <c r="H116" s="52" t="s">
        <v>25</v>
      </c>
      <c r="I116">
        <v>0.14781382676541349</v>
      </c>
      <c r="J116">
        <v>9.8405146158713402E-2</v>
      </c>
    </row>
    <row r="117" spans="1:18" x14ac:dyDescent="0.25">
      <c r="H117" s="52" t="s">
        <v>26</v>
      </c>
      <c r="I117">
        <v>9.8696495252584393E-2</v>
      </c>
      <c r="J117">
        <v>9.0599239592243155E-2</v>
      </c>
      <c r="P117" s="52" t="s">
        <v>27</v>
      </c>
      <c r="Q117">
        <v>835.5691030419797</v>
      </c>
    </row>
    <row r="118" spans="1:18" x14ac:dyDescent="0.25">
      <c r="H118" s="52" t="s">
        <v>28</v>
      </c>
      <c r="I118">
        <v>9.3172513452914149E-2</v>
      </c>
      <c r="J118">
        <v>0.1292216076367402</v>
      </c>
    </row>
    <row r="119" spans="1:18" x14ac:dyDescent="0.25">
      <c r="H119" s="52" t="s">
        <v>29</v>
      </c>
      <c r="I119">
        <v>7.8476972731384473E-2</v>
      </c>
      <c r="J119">
        <v>0.1208424089375417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4.6871303019866213</v>
      </c>
      <c r="C146">
        <v>3.5877488449582611</v>
      </c>
    </row>
    <row r="147" spans="1:25" x14ac:dyDescent="0.25">
      <c r="A147" s="165" t="s">
        <v>17</v>
      </c>
      <c r="B147">
        <v>4.3078286632298841</v>
      </c>
      <c r="C147">
        <v>6.757676983550347</v>
      </c>
    </row>
    <row r="148" spans="1:25" x14ac:dyDescent="0.25">
      <c r="A148" s="165" t="s">
        <v>20</v>
      </c>
      <c r="B148">
        <v>5.2834411232026701</v>
      </c>
      <c r="C148">
        <v>19.848451496305259</v>
      </c>
    </row>
    <row r="149" spans="1:25" x14ac:dyDescent="0.25">
      <c r="A149" s="165" t="s">
        <v>23</v>
      </c>
      <c r="B149">
        <v>7.5923137074000584</v>
      </c>
      <c r="C149">
        <v>7.1074404678089929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53"/>
      <c r="B159" s="53" t="s">
        <v>12</v>
      </c>
      <c r="C159" s="53" t="s">
        <v>68</v>
      </c>
      <c r="D159" s="53" t="s">
        <v>69</v>
      </c>
      <c r="H159" s="53"/>
      <c r="I159" s="53" t="s">
        <v>13</v>
      </c>
      <c r="J159" s="53" t="s">
        <v>70</v>
      </c>
      <c r="K159" s="53" t="s">
        <v>71</v>
      </c>
      <c r="O159" s="53"/>
      <c r="P159" s="53" t="s">
        <v>12</v>
      </c>
      <c r="Q159" s="53" t="s">
        <v>13</v>
      </c>
      <c r="W159" s="53"/>
      <c r="X159" s="53" t="s">
        <v>12</v>
      </c>
      <c r="Y159" s="53" t="s">
        <v>13</v>
      </c>
    </row>
    <row r="160" spans="1:25" x14ac:dyDescent="0.25">
      <c r="A160" s="53" t="s">
        <v>14</v>
      </c>
      <c r="B160">
        <v>-7.0696696940180026E-3</v>
      </c>
      <c r="C160">
        <v>-2.3180914144516979E-2</v>
      </c>
      <c r="D160">
        <v>-1.214984569830105E-2</v>
      </c>
      <c r="H160" s="53" t="s">
        <v>72</v>
      </c>
      <c r="I160">
        <v>-5.8949855449050882E-2</v>
      </c>
      <c r="J160">
        <v>-3.4556333522950088E-2</v>
      </c>
      <c r="K160">
        <v>-3.6624409463665887E-2</v>
      </c>
      <c r="O160" s="53" t="s">
        <v>73</v>
      </c>
      <c r="P160">
        <v>1.9438148229193559E-2</v>
      </c>
      <c r="Q160">
        <v>-7.6698751936483373E-2</v>
      </c>
      <c r="W160" s="53" t="s">
        <v>15</v>
      </c>
      <c r="X160">
        <v>4.4745353381108049E-2</v>
      </c>
      <c r="Y160">
        <v>-5.684785664137719E-2</v>
      </c>
    </row>
    <row r="161" spans="1:25" x14ac:dyDescent="0.25">
      <c r="A161" s="53" t="s">
        <v>17</v>
      </c>
      <c r="B161">
        <v>-7.2094771188662296E-2</v>
      </c>
      <c r="C161">
        <v>2.1160838415996471E-2</v>
      </c>
      <c r="D161">
        <v>2.3908401262975949E-2</v>
      </c>
      <c r="H161" s="53" t="s">
        <v>74</v>
      </c>
      <c r="I161">
        <v>-0.1480585616458206</v>
      </c>
      <c r="J161">
        <v>-1.5608706062055531E-2</v>
      </c>
      <c r="K161">
        <v>-1.875019450544926E-2</v>
      </c>
      <c r="O161" s="53" t="s">
        <v>75</v>
      </c>
      <c r="P161">
        <v>5.2887317273222337E-2</v>
      </c>
      <c r="Q161">
        <v>-0.11575548819553411</v>
      </c>
      <c r="W161" s="53" t="s">
        <v>18</v>
      </c>
      <c r="X161">
        <v>2.2791241567719081E-4</v>
      </c>
      <c r="Y161">
        <v>-9.3556793860933227E-2</v>
      </c>
    </row>
    <row r="162" spans="1:25" x14ac:dyDescent="0.25">
      <c r="A162" s="53" t="s">
        <v>20</v>
      </c>
      <c r="B162">
        <v>-2.4833113080962879E-2</v>
      </c>
      <c r="C162">
        <v>1.309734361583303E-2</v>
      </c>
      <c r="D162">
        <v>2.999060088132979E-2</v>
      </c>
      <c r="H162" s="53" t="s">
        <v>76</v>
      </c>
      <c r="I162">
        <v>-0.1113679558119358</v>
      </c>
      <c r="J162">
        <v>1.978016473757965E-2</v>
      </c>
      <c r="K162">
        <v>1.9056822349275859E-2</v>
      </c>
      <c r="O162" s="53" t="s">
        <v>77</v>
      </c>
      <c r="P162">
        <v>-5.5714447959857522E-3</v>
      </c>
      <c r="Q162">
        <v>-0.1097918461883057</v>
      </c>
      <c r="W162" s="53" t="s">
        <v>21</v>
      </c>
      <c r="X162">
        <v>5.1257123249492248E-2</v>
      </c>
      <c r="Y162">
        <v>2.1427014591657779E-2</v>
      </c>
    </row>
    <row r="163" spans="1:25" x14ac:dyDescent="0.25">
      <c r="A163" s="53" t="s">
        <v>23</v>
      </c>
      <c r="B163">
        <v>3.3768092264514549E-2</v>
      </c>
      <c r="C163">
        <v>1.7572894358413239E-2</v>
      </c>
      <c r="D163">
        <v>1.5776360069112299E-2</v>
      </c>
      <c r="H163" s="53" t="s">
        <v>78</v>
      </c>
      <c r="I163">
        <v>-0.1246640066660135</v>
      </c>
      <c r="J163">
        <v>1.255425035886693E-2</v>
      </c>
      <c r="K163">
        <v>1.7330018109541021E-2</v>
      </c>
      <c r="O163" s="53" t="s">
        <v>79</v>
      </c>
      <c r="P163">
        <v>-5.420298628504224E-3</v>
      </c>
      <c r="Q163">
        <v>-0.12517336617692959</v>
      </c>
      <c r="W163" s="53" t="s">
        <v>24</v>
      </c>
      <c r="X163">
        <v>2.72658484661817E-2</v>
      </c>
      <c r="Y163">
        <v>1.609028083811985E-2</v>
      </c>
    </row>
    <row r="164" spans="1:25" x14ac:dyDescent="0.25">
      <c r="W164" s="53" t="s">
        <v>25</v>
      </c>
      <c r="X164">
        <v>6.8908319690636002E-2</v>
      </c>
      <c r="Y164">
        <v>-9.5119494003404151E-2</v>
      </c>
    </row>
    <row r="165" spans="1:25" x14ac:dyDescent="0.25">
      <c r="W165" s="53" t="s">
        <v>26</v>
      </c>
      <c r="X165">
        <v>2.2337503244215539E-3</v>
      </c>
      <c r="Y165">
        <v>-0.1003583862577143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53" t="s">
        <v>28</v>
      </c>
      <c r="X166">
        <v>8.7026632785878483E-3</v>
      </c>
      <c r="Y166">
        <v>2.7336064078834609E-2</v>
      </c>
    </row>
    <row r="167" spans="1:25" x14ac:dyDescent="0.25">
      <c r="A167" s="53"/>
      <c r="B167" s="53" t="s">
        <v>12</v>
      </c>
      <c r="C167" s="53" t="s">
        <v>68</v>
      </c>
      <c r="D167" s="53" t="s">
        <v>69</v>
      </c>
      <c r="H167" s="53"/>
      <c r="I167" s="53" t="s">
        <v>13</v>
      </c>
      <c r="J167" s="53" t="s">
        <v>70</v>
      </c>
      <c r="K167" s="53" t="s">
        <v>71</v>
      </c>
      <c r="O167" s="53"/>
      <c r="P167" s="53" t="s">
        <v>12</v>
      </c>
      <c r="Q167" s="53" t="s">
        <v>13</v>
      </c>
      <c r="W167" s="53" t="s">
        <v>29</v>
      </c>
      <c r="X167">
        <v>8.8322627414417182E-2</v>
      </c>
      <c r="Y167">
        <v>9.0604787704800099E-2</v>
      </c>
    </row>
    <row r="168" spans="1:25" x14ac:dyDescent="0.25">
      <c r="A168" s="53" t="s">
        <v>14</v>
      </c>
      <c r="B168">
        <v>0.50054400364815554</v>
      </c>
      <c r="C168">
        <v>0.62882682959749769</v>
      </c>
      <c r="D168">
        <v>0.58484158840673095</v>
      </c>
      <c r="H168" s="53" t="s">
        <v>72</v>
      </c>
      <c r="I168">
        <v>0.75167584318855341</v>
      </c>
      <c r="J168">
        <v>0.35136930278472611</v>
      </c>
      <c r="K168">
        <v>0.32131721825296622</v>
      </c>
      <c r="O168" s="53" t="s">
        <v>73</v>
      </c>
      <c r="P168">
        <v>0.47693206764707341</v>
      </c>
      <c r="Q168">
        <v>0.56670142884545205</v>
      </c>
    </row>
    <row r="169" spans="1:25" x14ac:dyDescent="0.25">
      <c r="A169" s="53" t="s">
        <v>17</v>
      </c>
      <c r="B169">
        <v>0.6481899820600453</v>
      </c>
      <c r="C169">
        <v>0.63692590993944942</v>
      </c>
      <c r="D169">
        <v>0.59740308732803293</v>
      </c>
      <c r="H169" s="53" t="s">
        <v>74</v>
      </c>
      <c r="I169">
        <v>0.3920873671958045</v>
      </c>
      <c r="J169">
        <v>0.15444489869114009</v>
      </c>
      <c r="K169">
        <v>0.1356243139100469</v>
      </c>
      <c r="O169" s="53" t="s">
        <v>75</v>
      </c>
      <c r="P169">
        <v>0.54867406106589911</v>
      </c>
      <c r="Q169">
        <v>0.62097239550034367</v>
      </c>
    </row>
    <row r="170" spans="1:25" x14ac:dyDescent="0.25">
      <c r="A170" s="53" t="s">
        <v>20</v>
      </c>
      <c r="B170">
        <v>0.67007433540351147</v>
      </c>
      <c r="C170">
        <v>0.28509220717529948</v>
      </c>
      <c r="D170">
        <v>0.24711041982889509</v>
      </c>
      <c r="H170" s="53" t="s">
        <v>76</v>
      </c>
      <c r="I170">
        <v>0.67148734037812496</v>
      </c>
      <c r="J170">
        <v>0.29167433561793882</v>
      </c>
      <c r="K170">
        <v>0.26251436801779771</v>
      </c>
      <c r="O170" s="53" t="s">
        <v>77</v>
      </c>
      <c r="P170">
        <v>0.47225101411117582</v>
      </c>
      <c r="Q170">
        <v>0.44755409499755089</v>
      </c>
      <c r="W170" s="165" t="s">
        <v>81</v>
      </c>
    </row>
    <row r="171" spans="1:25" x14ac:dyDescent="0.25">
      <c r="A171" s="53" t="s">
        <v>23</v>
      </c>
      <c r="B171">
        <v>0.46234154229267183</v>
      </c>
      <c r="C171">
        <v>0.24403225089358641</v>
      </c>
      <c r="D171">
        <v>0.21235259295268741</v>
      </c>
      <c r="H171" s="53" t="s">
        <v>78</v>
      </c>
      <c r="I171">
        <v>0.40112594501163062</v>
      </c>
      <c r="J171">
        <v>0.35104620921581281</v>
      </c>
      <c r="K171">
        <v>0.35063528994155457</v>
      </c>
      <c r="O171" s="53" t="s">
        <v>79</v>
      </c>
      <c r="P171">
        <v>0.14885092450642659</v>
      </c>
      <c r="Q171">
        <v>0.20957466313399081</v>
      </c>
      <c r="W171" s="53"/>
      <c r="X171" s="53" t="s">
        <v>12</v>
      </c>
      <c r="Y171" s="53" t="s">
        <v>13</v>
      </c>
    </row>
    <row r="172" spans="1:25" x14ac:dyDescent="0.25">
      <c r="W172" s="53" t="s">
        <v>15</v>
      </c>
      <c r="X172">
        <v>0.14000396096542181</v>
      </c>
      <c r="Y172">
        <v>6.8626097959857829E-2</v>
      </c>
    </row>
    <row r="173" spans="1:25" x14ac:dyDescent="0.25">
      <c r="W173" s="53" t="s">
        <v>18</v>
      </c>
      <c r="X173">
        <v>0.42335383147129252</v>
      </c>
      <c r="Y173">
        <v>0.39769825251957969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53" t="s">
        <v>21</v>
      </c>
      <c r="X174">
        <v>0.73981019981040175</v>
      </c>
      <c r="Y174">
        <v>0.79854848371866471</v>
      </c>
    </row>
    <row r="175" spans="1:25" x14ac:dyDescent="0.25">
      <c r="A175" s="53"/>
      <c r="B175" s="53" t="s">
        <v>12</v>
      </c>
      <c r="C175" s="53" t="s">
        <v>68</v>
      </c>
      <c r="D175" s="53" t="s">
        <v>69</v>
      </c>
      <c r="H175" s="53"/>
      <c r="I175" s="53" t="s">
        <v>13</v>
      </c>
      <c r="J175" s="53" t="s">
        <v>70</v>
      </c>
      <c r="K175" s="53" t="s">
        <v>71</v>
      </c>
      <c r="O175" s="53"/>
      <c r="P175" s="53" t="s">
        <v>12</v>
      </c>
      <c r="Q175" s="53" t="s">
        <v>13</v>
      </c>
      <c r="W175" s="53" t="s">
        <v>24</v>
      </c>
      <c r="X175">
        <v>0.71546613043024421</v>
      </c>
      <c r="Y175">
        <v>0.78204595417029066</v>
      </c>
    </row>
    <row r="176" spans="1:25" x14ac:dyDescent="0.25">
      <c r="A176" s="53" t="s">
        <v>14</v>
      </c>
      <c r="B176">
        <v>0.3618851382256752</v>
      </c>
      <c r="C176">
        <v>0.32842389824296198</v>
      </c>
      <c r="D176">
        <v>0.33353141120879393</v>
      </c>
      <c r="H176" s="53" t="s">
        <v>72</v>
      </c>
      <c r="I176">
        <v>-2.848033163867337E-3</v>
      </c>
      <c r="J176">
        <v>0.37849157426596802</v>
      </c>
      <c r="K176">
        <v>0.36923788399979612</v>
      </c>
      <c r="O176" s="53" t="s">
        <v>73</v>
      </c>
      <c r="P176">
        <v>6.6302892372848102E-2</v>
      </c>
      <c r="Q176">
        <v>-6.3422746117179754E-2</v>
      </c>
      <c r="W176" s="53" t="s">
        <v>25</v>
      </c>
      <c r="X176">
        <v>0.43542114498404633</v>
      </c>
      <c r="Y176">
        <v>0.4115203015890867</v>
      </c>
    </row>
    <row r="177" spans="1:25" x14ac:dyDescent="0.25">
      <c r="A177" s="53" t="s">
        <v>17</v>
      </c>
      <c r="B177">
        <v>0.45984515149568872</v>
      </c>
      <c r="C177">
        <v>0.33419015251156542</v>
      </c>
      <c r="D177">
        <v>0.35077067316007488</v>
      </c>
      <c r="H177" s="53" t="s">
        <v>74</v>
      </c>
      <c r="I177">
        <v>-8.7020036563303371E-2</v>
      </c>
      <c r="J177">
        <v>0.19172810239858681</v>
      </c>
      <c r="K177">
        <v>0.1587597919187399</v>
      </c>
      <c r="O177" s="53" t="s">
        <v>75</v>
      </c>
      <c r="P177">
        <v>9.7410522893356583E-2</v>
      </c>
      <c r="Q177">
        <v>-1.642943912361319E-2</v>
      </c>
      <c r="W177" s="53" t="s">
        <v>26</v>
      </c>
      <c r="X177">
        <v>0.65153814596418569</v>
      </c>
      <c r="Y177">
        <v>0.59671918524823564</v>
      </c>
    </row>
    <row r="178" spans="1:25" x14ac:dyDescent="0.25">
      <c r="A178" s="53" t="s">
        <v>20</v>
      </c>
      <c r="B178">
        <v>3.3779219430574048E-2</v>
      </c>
      <c r="C178">
        <v>0.19506756511161721</v>
      </c>
      <c r="D178">
        <v>0.18741350978791291</v>
      </c>
      <c r="H178" s="53" t="s">
        <v>76</v>
      </c>
      <c r="I178">
        <v>5.4732343343863607E-2</v>
      </c>
      <c r="J178">
        <v>0.34586472710443311</v>
      </c>
      <c r="K178">
        <v>0.33702708584385183</v>
      </c>
      <c r="O178" s="53" t="s">
        <v>77</v>
      </c>
      <c r="P178">
        <v>0.2935402530543868</v>
      </c>
      <c r="Q178">
        <v>0.26626225352805649</v>
      </c>
      <c r="W178" s="53" t="s">
        <v>28</v>
      </c>
      <c r="X178">
        <v>0.75129561035327752</v>
      </c>
      <c r="Y178">
        <v>0.77313492058538569</v>
      </c>
    </row>
    <row r="179" spans="1:25" x14ac:dyDescent="0.25">
      <c r="A179" s="53" t="s">
        <v>23</v>
      </c>
      <c r="B179">
        <v>0.12741709390598249</v>
      </c>
      <c r="C179">
        <v>0.2721930711311259</v>
      </c>
      <c r="D179">
        <v>0.26620008482237623</v>
      </c>
      <c r="H179" s="53" t="s">
        <v>78</v>
      </c>
      <c r="I179">
        <v>0.19432444241125571</v>
      </c>
      <c r="J179">
        <v>0.2473528133577029</v>
      </c>
      <c r="K179">
        <v>0.2394809188021417</v>
      </c>
      <c r="O179" s="53" t="s">
        <v>79</v>
      </c>
      <c r="P179">
        <v>0.1589404454230014</v>
      </c>
      <c r="Q179">
        <v>0.1059401817755829</v>
      </c>
      <c r="W179" s="53" t="s">
        <v>29</v>
      </c>
      <c r="X179">
        <v>0.55781415482270391</v>
      </c>
      <c r="Y179">
        <v>0.63787088521604451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53"/>
      <c r="B183" s="53" t="s">
        <v>12</v>
      </c>
      <c r="C183" s="53" t="s">
        <v>68</v>
      </c>
      <c r="D183" s="53" t="s">
        <v>69</v>
      </c>
      <c r="H183" s="53"/>
      <c r="I183" s="53" t="s">
        <v>13</v>
      </c>
      <c r="J183" s="53" t="s">
        <v>70</v>
      </c>
      <c r="K183" s="53" t="s">
        <v>71</v>
      </c>
      <c r="O183" s="53"/>
      <c r="P183" s="53" t="s">
        <v>12</v>
      </c>
      <c r="Q183" s="53" t="s">
        <v>13</v>
      </c>
      <c r="W183" s="53"/>
      <c r="X183" s="53" t="s">
        <v>12</v>
      </c>
      <c r="Y183" s="53" t="s">
        <v>13</v>
      </c>
    </row>
    <row r="184" spans="1:25" x14ac:dyDescent="0.25">
      <c r="A184" s="53" t="s">
        <v>14</v>
      </c>
      <c r="B184">
        <v>-5.0218836125605598E-2</v>
      </c>
      <c r="C184">
        <v>-2.199570981097564E-2</v>
      </c>
      <c r="D184">
        <v>-3.5431593850423007E-2</v>
      </c>
      <c r="H184" s="53" t="s">
        <v>72</v>
      </c>
      <c r="I184">
        <v>4.4548962177532098E-2</v>
      </c>
      <c r="J184">
        <v>9.7534866542821081E-3</v>
      </c>
      <c r="K184">
        <v>1.0979917666821999E-2</v>
      </c>
      <c r="O184" s="53" t="s">
        <v>73</v>
      </c>
      <c r="P184">
        <v>2.0767003325066449E-2</v>
      </c>
      <c r="Q184">
        <v>1.205436130994786E-2</v>
      </c>
      <c r="W184" s="53" t="s">
        <v>15</v>
      </c>
      <c r="X184">
        <v>0.2423004867431256</v>
      </c>
      <c r="Y184">
        <v>0.11609415967436559</v>
      </c>
    </row>
    <row r="185" spans="1:25" x14ac:dyDescent="0.25">
      <c r="A185" s="53" t="s">
        <v>17</v>
      </c>
      <c r="B185">
        <v>-0.110514457400198</v>
      </c>
      <c r="C185">
        <v>1.671026269767217E-2</v>
      </c>
      <c r="D185">
        <v>1.0183277439049881E-2</v>
      </c>
      <c r="H185" s="53" t="s">
        <v>74</v>
      </c>
      <c r="I185">
        <v>-5.7541490413110498E-2</v>
      </c>
      <c r="J185">
        <v>-5.2844858763991927E-2</v>
      </c>
      <c r="K185">
        <v>-4.1268179432955333E-2</v>
      </c>
      <c r="O185" s="53" t="s">
        <v>75</v>
      </c>
      <c r="P185">
        <v>4.3195990076069161E-2</v>
      </c>
      <c r="Q185">
        <v>-2.827160502112373E-3</v>
      </c>
      <c r="W185" s="53" t="s">
        <v>18</v>
      </c>
      <c r="X185">
        <v>0.33211391861071282</v>
      </c>
      <c r="Y185">
        <v>9.4369722547043483E-2</v>
      </c>
    </row>
    <row r="186" spans="1:25" x14ac:dyDescent="0.25">
      <c r="A186" s="53" t="s">
        <v>20</v>
      </c>
      <c r="B186">
        <v>0.17183109949239289</v>
      </c>
      <c r="C186">
        <v>5.4322625582433948E-2</v>
      </c>
      <c r="D186">
        <v>6.3789170508444376E-2</v>
      </c>
      <c r="H186" s="53" t="s">
        <v>76</v>
      </c>
      <c r="I186">
        <v>4.4173097608389222E-2</v>
      </c>
      <c r="J186">
        <v>2.1179961650542461E-2</v>
      </c>
      <c r="K186">
        <v>3.1941865310455522E-2</v>
      </c>
      <c r="O186" s="53" t="s">
        <v>77</v>
      </c>
      <c r="P186">
        <v>7.7302474372480917E-2</v>
      </c>
      <c r="Q186">
        <v>7.0994866130843853E-2</v>
      </c>
      <c r="W186" s="53" t="s">
        <v>21</v>
      </c>
      <c r="X186">
        <v>7.8234692291873437E-2</v>
      </c>
      <c r="Y186">
        <v>4.7790314866171517E-2</v>
      </c>
    </row>
    <row r="187" spans="1:25" x14ac:dyDescent="0.25">
      <c r="A187" s="53" t="s">
        <v>23</v>
      </c>
      <c r="B187">
        <v>0.15406604069151231</v>
      </c>
      <c r="C187">
        <v>3.3094826294783601E-2</v>
      </c>
      <c r="D187">
        <v>2.291831317765515E-2</v>
      </c>
      <c r="H187" s="53" t="s">
        <v>78</v>
      </c>
      <c r="I187">
        <v>-1.9678258116371361E-2</v>
      </c>
      <c r="J187">
        <v>-5.8770540793586491E-2</v>
      </c>
      <c r="K187">
        <v>-5.1699039629520133E-2</v>
      </c>
      <c r="O187" s="53" t="s">
        <v>79</v>
      </c>
      <c r="P187">
        <v>-4.9242349494421453E-2</v>
      </c>
      <c r="Q187">
        <v>-3.2708515932828398E-2</v>
      </c>
      <c r="W187" s="53" t="s">
        <v>24</v>
      </c>
      <c r="X187">
        <v>9.8828426127252775E-2</v>
      </c>
      <c r="Y187">
        <v>4.5309844477738944E-3</v>
      </c>
    </row>
    <row r="188" spans="1:25" x14ac:dyDescent="0.25">
      <c r="W188" s="53" t="s">
        <v>25</v>
      </c>
      <c r="X188">
        <v>0.30516384170585348</v>
      </c>
      <c r="Y188">
        <v>0.12124748606045301</v>
      </c>
    </row>
    <row r="189" spans="1:25" x14ac:dyDescent="0.25">
      <c r="W189" s="53" t="s">
        <v>26</v>
      </c>
      <c r="X189">
        <v>0.449083386363752</v>
      </c>
      <c r="Y189">
        <v>0.22179966821559299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53" t="s">
        <v>28</v>
      </c>
      <c r="X190">
        <v>0.18535949104386459</v>
      </c>
      <c r="Y190">
        <v>0.189483406377111</v>
      </c>
    </row>
    <row r="191" spans="1:25" x14ac:dyDescent="0.25">
      <c r="A191" s="53"/>
      <c r="B191" s="53" t="s">
        <v>12</v>
      </c>
      <c r="C191" s="53" t="s">
        <v>68</v>
      </c>
      <c r="D191" s="53" t="s">
        <v>69</v>
      </c>
      <c r="H191" s="53"/>
      <c r="I191" s="53" t="s">
        <v>13</v>
      </c>
      <c r="J191" s="53" t="s">
        <v>70</v>
      </c>
      <c r="K191" s="53" t="s">
        <v>71</v>
      </c>
      <c r="O191" s="53"/>
      <c r="P191" s="53" t="s">
        <v>12</v>
      </c>
      <c r="Q191" s="53" t="s">
        <v>13</v>
      </c>
      <c r="W191" s="53" t="s">
        <v>29</v>
      </c>
      <c r="X191">
        <v>3.5962361129713093E-2</v>
      </c>
      <c r="Y191">
        <v>-5.1760188775739117E-2</v>
      </c>
    </row>
    <row r="192" spans="1:25" x14ac:dyDescent="0.25">
      <c r="A192" s="53" t="s">
        <v>14</v>
      </c>
      <c r="B192">
        <v>0.1416565147118454</v>
      </c>
      <c r="C192">
        <v>1.1406756965949231E-2</v>
      </c>
      <c r="D192">
        <v>-5.5234075407860897E-3</v>
      </c>
      <c r="H192" s="53" t="s">
        <v>72</v>
      </c>
      <c r="I192">
        <v>-5.4139713435176352E-2</v>
      </c>
      <c r="J192">
        <v>-5.6165559820456961E-3</v>
      </c>
      <c r="K192">
        <v>-7.3824626755510754E-3</v>
      </c>
      <c r="O192" s="53" t="s">
        <v>73</v>
      </c>
      <c r="P192">
        <v>-6.6622689345100947E-2</v>
      </c>
      <c r="Q192">
        <v>-0.1044519991250413</v>
      </c>
    </row>
    <row r="193" spans="1:25" x14ac:dyDescent="0.25">
      <c r="A193" s="53" t="s">
        <v>17</v>
      </c>
      <c r="B193">
        <v>-3.1011284841029021E-2</v>
      </c>
      <c r="C193">
        <v>-2.785190335356692E-2</v>
      </c>
      <c r="D193">
        <v>-2.9864827285482551E-2</v>
      </c>
      <c r="H193" s="53" t="s">
        <v>74</v>
      </c>
      <c r="I193">
        <v>-6.8064000322638849E-3</v>
      </c>
      <c r="J193">
        <v>-9.7061867947805414E-2</v>
      </c>
      <c r="K193">
        <v>-9.1951935187269615E-2</v>
      </c>
      <c r="O193" s="53" t="s">
        <v>75</v>
      </c>
      <c r="P193">
        <v>7.8997157285010666E-2</v>
      </c>
      <c r="Q193">
        <v>-1.219835968437335E-2</v>
      </c>
    </row>
    <row r="194" spans="1:25" x14ac:dyDescent="0.25">
      <c r="A194" s="53" t="s">
        <v>20</v>
      </c>
      <c r="B194">
        <v>-5.5995384010668781E-2</v>
      </c>
      <c r="C194">
        <v>-3.4357841358602613E-2</v>
      </c>
      <c r="D194">
        <v>-3.1833420870334153E-2</v>
      </c>
      <c r="H194" s="53" t="s">
        <v>76</v>
      </c>
      <c r="I194">
        <v>-4.2094196350675767E-2</v>
      </c>
      <c r="J194">
        <v>-0.11065669053830569</v>
      </c>
      <c r="K194">
        <v>-0.1174358252662242</v>
      </c>
      <c r="O194" s="53" t="s">
        <v>77</v>
      </c>
      <c r="P194">
        <v>-3.5681267522318552E-2</v>
      </c>
      <c r="Q194">
        <v>-4.581675349256692E-2</v>
      </c>
      <c r="W194" s="165" t="s">
        <v>89</v>
      </c>
    </row>
    <row r="195" spans="1:25" x14ac:dyDescent="0.25">
      <c r="A195" s="53" t="s">
        <v>23</v>
      </c>
      <c r="B195">
        <v>-3.5712311857241198E-2</v>
      </c>
      <c r="C195">
        <v>-2.9624503534874589E-2</v>
      </c>
      <c r="D195">
        <v>-2.9616901435512221E-2</v>
      </c>
      <c r="H195" s="53" t="s">
        <v>78</v>
      </c>
      <c r="I195">
        <v>-6.8959642868959226E-2</v>
      </c>
      <c r="J195">
        <v>-0.1160859521687593</v>
      </c>
      <c r="K195">
        <v>-0.1021272463144231</v>
      </c>
      <c r="O195" s="53" t="s">
        <v>79</v>
      </c>
      <c r="P195">
        <v>-3.9560277451096477E-2</v>
      </c>
      <c r="Q195">
        <v>-6.7992871876170508E-2</v>
      </c>
      <c r="W195" s="53"/>
      <c r="X195" s="53" t="s">
        <v>12</v>
      </c>
      <c r="Y195" s="53" t="s">
        <v>13</v>
      </c>
    </row>
    <row r="196" spans="1:25" x14ac:dyDescent="0.25">
      <c r="W196" s="53" t="s">
        <v>15</v>
      </c>
      <c r="X196">
        <v>9.8934805411378668E-2</v>
      </c>
      <c r="Y196">
        <v>3.7474185507888468E-2</v>
      </c>
    </row>
    <row r="197" spans="1:25" x14ac:dyDescent="0.25">
      <c r="W197" s="53" t="s">
        <v>18</v>
      </c>
      <c r="X197">
        <v>0.1180627292690043</v>
      </c>
      <c r="Y197">
        <v>8.1949042985440854E-2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53" t="s">
        <v>21</v>
      </c>
      <c r="X198">
        <v>0.13095302077412041</v>
      </c>
      <c r="Y198">
        <v>0.11691926377237551</v>
      </c>
    </row>
    <row r="199" spans="1:25" x14ac:dyDescent="0.25">
      <c r="A199" s="53"/>
      <c r="B199" s="53" t="s">
        <v>12</v>
      </c>
      <c r="C199" s="53" t="s">
        <v>68</v>
      </c>
      <c r="D199" s="53" t="s">
        <v>69</v>
      </c>
      <c r="H199" s="53"/>
      <c r="I199" s="53" t="s">
        <v>13</v>
      </c>
      <c r="J199" s="53" t="s">
        <v>70</v>
      </c>
      <c r="K199" s="53" t="s">
        <v>71</v>
      </c>
      <c r="O199" s="53"/>
      <c r="P199" s="53" t="s">
        <v>12</v>
      </c>
      <c r="Q199" s="53" t="s">
        <v>13</v>
      </c>
      <c r="W199" s="53" t="s">
        <v>24</v>
      </c>
      <c r="X199">
        <v>0.12897690814253371</v>
      </c>
      <c r="Y199">
        <v>0.16422085875026371</v>
      </c>
    </row>
    <row r="200" spans="1:25" x14ac:dyDescent="0.25">
      <c r="A200" s="53" t="s">
        <v>14</v>
      </c>
      <c r="B200">
        <v>-1.6981906245480939E-2</v>
      </c>
      <c r="C200">
        <v>-1.1594474517735411E-2</v>
      </c>
      <c r="D200">
        <v>-1.189252516160273E-3</v>
      </c>
      <c r="H200" s="53" t="s">
        <v>72</v>
      </c>
      <c r="I200">
        <v>0.22827480521609811</v>
      </c>
      <c r="J200">
        <v>-2.5445810952548251E-2</v>
      </c>
      <c r="K200">
        <v>-3.0844399997143689E-2</v>
      </c>
      <c r="O200" s="53" t="s">
        <v>73</v>
      </c>
      <c r="P200">
        <v>0.17470777715364941</v>
      </c>
      <c r="Q200">
        <v>0.24400651313915539</v>
      </c>
      <c r="W200" s="53" t="s">
        <v>25</v>
      </c>
      <c r="X200">
        <v>4.7499982302994133E-2</v>
      </c>
      <c r="Y200">
        <v>1.0451593513555259E-2</v>
      </c>
    </row>
    <row r="201" spans="1:25" x14ac:dyDescent="0.25">
      <c r="A201" s="53" t="s">
        <v>17</v>
      </c>
      <c r="B201">
        <v>0.11801218357867969</v>
      </c>
      <c r="C201">
        <v>1.0950679962308829E-2</v>
      </c>
      <c r="D201">
        <v>3.0523329358504579E-2</v>
      </c>
      <c r="H201" s="53" t="s">
        <v>74</v>
      </c>
      <c r="I201">
        <v>0.1127726551433882</v>
      </c>
      <c r="J201">
        <v>-3.7666174211920977E-2</v>
      </c>
      <c r="K201">
        <v>-2.7826624751357221E-2</v>
      </c>
      <c r="O201" s="53" t="s">
        <v>75</v>
      </c>
      <c r="P201">
        <v>5.821349594617535E-2</v>
      </c>
      <c r="Q201">
        <v>0.10032177644895</v>
      </c>
      <c r="W201" s="53" t="s">
        <v>26</v>
      </c>
      <c r="X201">
        <v>-2.456778352639882E-2</v>
      </c>
      <c r="Y201">
        <v>-5.2715494059978919E-4</v>
      </c>
    </row>
    <row r="202" spans="1:25" x14ac:dyDescent="0.25">
      <c r="A202" s="53" t="s">
        <v>20</v>
      </c>
      <c r="B202">
        <v>-5.6962488785891878E-2</v>
      </c>
      <c r="C202">
        <v>-8.6128832841059211E-3</v>
      </c>
      <c r="D202">
        <v>-2.143834410288192E-2</v>
      </c>
      <c r="H202" s="53" t="s">
        <v>76</v>
      </c>
      <c r="I202">
        <v>9.9205105933256252E-2</v>
      </c>
      <c r="J202">
        <v>1.7812183381497721E-2</v>
      </c>
      <c r="K202">
        <v>1.402028868154716E-2</v>
      </c>
      <c r="O202" s="53" t="s">
        <v>77</v>
      </c>
      <c r="P202">
        <v>3.5069349333981932E-2</v>
      </c>
      <c r="Q202">
        <v>9.830025150535196E-2</v>
      </c>
      <c r="W202" s="53" t="s">
        <v>28</v>
      </c>
      <c r="X202">
        <v>0.18388063959733261</v>
      </c>
      <c r="Y202">
        <v>8.8202967697246365E-2</v>
      </c>
    </row>
    <row r="203" spans="1:25" x14ac:dyDescent="0.25">
      <c r="A203" s="53" t="s">
        <v>23</v>
      </c>
      <c r="B203">
        <v>4.8271321882604624E-3</v>
      </c>
      <c r="C203">
        <v>-2.3725169436110329E-2</v>
      </c>
      <c r="D203">
        <v>-2.0569297047781258E-2</v>
      </c>
      <c r="H203" s="53" t="s">
        <v>78</v>
      </c>
      <c r="I203">
        <v>4.4713497564533917E-2</v>
      </c>
      <c r="J203">
        <v>-3.7345184554965209E-2</v>
      </c>
      <c r="K203">
        <v>-4.1839493281861158E-2</v>
      </c>
      <c r="O203" s="53" t="s">
        <v>79</v>
      </c>
      <c r="P203">
        <v>0.12895614616743109</v>
      </c>
      <c r="Q203">
        <v>4.4466655882734019E-2</v>
      </c>
      <c r="W203" s="53" t="s">
        <v>29</v>
      </c>
      <c r="X203">
        <v>0.162286852911874</v>
      </c>
      <c r="Y203">
        <v>0.1022845288999777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53"/>
      <c r="B207" s="53" t="s">
        <v>12</v>
      </c>
      <c r="C207" s="53" t="s">
        <v>68</v>
      </c>
      <c r="D207" s="53" t="s">
        <v>69</v>
      </c>
      <c r="H207" s="53"/>
      <c r="I207" s="53" t="s">
        <v>13</v>
      </c>
      <c r="J207" s="53" t="s">
        <v>70</v>
      </c>
      <c r="K207" s="53" t="s">
        <v>71</v>
      </c>
      <c r="O207" s="53"/>
      <c r="P207" s="53" t="s">
        <v>12</v>
      </c>
      <c r="Q207" s="53" t="s">
        <v>13</v>
      </c>
      <c r="W207" s="53"/>
      <c r="X207" s="53" t="s">
        <v>12</v>
      </c>
      <c r="Y207" s="53" t="s">
        <v>13</v>
      </c>
    </row>
    <row r="208" spans="1:25" x14ac:dyDescent="0.25">
      <c r="A208" s="53" t="s">
        <v>14</v>
      </c>
      <c r="B208">
        <v>-1.7248915167107449E-2</v>
      </c>
      <c r="C208">
        <v>-0.18312288724645609</v>
      </c>
      <c r="D208">
        <v>-0.17265533240475031</v>
      </c>
      <c r="H208" s="53" t="s">
        <v>72</v>
      </c>
      <c r="I208">
        <v>0.65018884647018171</v>
      </c>
      <c r="J208">
        <v>0.44768369376481387</v>
      </c>
      <c r="K208">
        <v>0.35058279397814568</v>
      </c>
      <c r="O208" s="53" t="s">
        <v>73</v>
      </c>
      <c r="P208">
        <v>0.50656003559021667</v>
      </c>
      <c r="Q208">
        <v>0.6409292775004124</v>
      </c>
      <c r="W208" s="53" t="s">
        <v>15</v>
      </c>
      <c r="X208">
        <v>-5.4031056876956023E-2</v>
      </c>
      <c r="Y208">
        <v>-7.5686607336526046E-2</v>
      </c>
    </row>
    <row r="209" spans="1:25" x14ac:dyDescent="0.25">
      <c r="A209" s="53" t="s">
        <v>17</v>
      </c>
      <c r="B209">
        <v>-0.16024890232922209</v>
      </c>
      <c r="C209">
        <v>-7.5622731550343783E-2</v>
      </c>
      <c r="D209">
        <v>-4.2694625158382918E-2</v>
      </c>
      <c r="H209" s="53" t="s">
        <v>74</v>
      </c>
      <c r="I209">
        <v>0.61871343369515452</v>
      </c>
      <c r="J209">
        <v>0.35390380040133051</v>
      </c>
      <c r="K209">
        <v>0.28061516694601413</v>
      </c>
      <c r="O209" s="53" t="s">
        <v>75</v>
      </c>
      <c r="P209">
        <v>0.50346614314315885</v>
      </c>
      <c r="Q209">
        <v>0.54188867250318773</v>
      </c>
      <c r="W209" s="53" t="s">
        <v>18</v>
      </c>
      <c r="X209">
        <v>-3.77425052993604E-2</v>
      </c>
      <c r="Y209">
        <v>-4.5242041716785412E-2</v>
      </c>
    </row>
    <row r="210" spans="1:25" x14ac:dyDescent="0.25">
      <c r="A210" s="53" t="s">
        <v>20</v>
      </c>
      <c r="B210">
        <v>0.64176257483233845</v>
      </c>
      <c r="C210">
        <v>0.2784458088297766</v>
      </c>
      <c r="D210">
        <v>0.1986158060230569</v>
      </c>
      <c r="H210" s="53" t="s">
        <v>76</v>
      </c>
      <c r="I210">
        <v>0.60760105469438408</v>
      </c>
      <c r="J210">
        <v>0.34230658697042599</v>
      </c>
      <c r="K210">
        <v>0.29635445208082029</v>
      </c>
      <c r="O210" s="53" t="s">
        <v>77</v>
      </c>
      <c r="P210">
        <v>0.1185860847055208</v>
      </c>
      <c r="Q210">
        <v>0.24694812053321841</v>
      </c>
      <c r="W210" s="53" t="s">
        <v>21</v>
      </c>
      <c r="X210">
        <v>-3.3534935924163983E-2</v>
      </c>
      <c r="Y210">
        <v>6.224451298637885E-3</v>
      </c>
    </row>
    <row r="211" spans="1:25" x14ac:dyDescent="0.25">
      <c r="A211" s="53" t="s">
        <v>23</v>
      </c>
      <c r="B211">
        <v>0.47488980944617759</v>
      </c>
      <c r="C211">
        <v>0.24782894009224499</v>
      </c>
      <c r="D211">
        <v>0.19166034689864361</v>
      </c>
      <c r="H211" s="53" t="s">
        <v>78</v>
      </c>
      <c r="I211">
        <v>-0.13495567414495391</v>
      </c>
      <c r="J211">
        <v>-6.3402111377614853E-2</v>
      </c>
      <c r="K211">
        <v>-2.2008902238677689E-2</v>
      </c>
      <c r="O211" s="53" t="s">
        <v>79</v>
      </c>
      <c r="P211">
        <v>0.1107935272928451</v>
      </c>
      <c r="Q211">
        <v>0.1114656824449049</v>
      </c>
      <c r="W211" s="53" t="s">
        <v>24</v>
      </c>
      <c r="X211">
        <v>7.037201616119545E-3</v>
      </c>
      <c r="Y211">
        <v>2.071347135835289E-2</v>
      </c>
    </row>
    <row r="212" spans="1:25" x14ac:dyDescent="0.25">
      <c r="W212" s="53" t="s">
        <v>25</v>
      </c>
      <c r="X212">
        <v>6.9182800272883052E-2</v>
      </c>
      <c r="Y212">
        <v>-4.6330225209654224E-3</v>
      </c>
    </row>
    <row r="213" spans="1:25" x14ac:dyDescent="0.25">
      <c r="W213" s="53" t="s">
        <v>26</v>
      </c>
      <c r="X213">
        <v>-3.6240738981146541E-2</v>
      </c>
      <c r="Y213">
        <v>-6.0361981530626461E-2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53" t="s">
        <v>28</v>
      </c>
      <c r="X214">
        <v>1.455222731869394E-2</v>
      </c>
      <c r="Y214">
        <v>6.2954051827114194E-2</v>
      </c>
    </row>
    <row r="215" spans="1:25" x14ac:dyDescent="0.25">
      <c r="A215" s="53"/>
      <c r="B215" s="53" t="s">
        <v>12</v>
      </c>
      <c r="C215" s="53" t="s">
        <v>68</v>
      </c>
      <c r="D215" s="53" t="s">
        <v>69</v>
      </c>
      <c r="H215" s="53"/>
      <c r="I215" s="53" t="s">
        <v>13</v>
      </c>
      <c r="J215" s="53" t="s">
        <v>70</v>
      </c>
      <c r="K215" s="53" t="s">
        <v>71</v>
      </c>
      <c r="O215" s="53"/>
      <c r="P215" s="53" t="s">
        <v>12</v>
      </c>
      <c r="Q215" s="53" t="s">
        <v>13</v>
      </c>
      <c r="W215" s="53" t="s">
        <v>29</v>
      </c>
      <c r="X215">
        <v>-4.375864815581311E-2</v>
      </c>
      <c r="Y215">
        <v>1.078823532938732E-2</v>
      </c>
    </row>
    <row r="216" spans="1:25" x14ac:dyDescent="0.25">
      <c r="A216" s="53" t="s">
        <v>14</v>
      </c>
      <c r="B216">
        <v>-2.8447213547161818E-2</v>
      </c>
      <c r="C216">
        <v>2.9348566596691439E-2</v>
      </c>
      <c r="D216">
        <v>2.489408498755271E-2</v>
      </c>
      <c r="H216" s="53" t="s">
        <v>72</v>
      </c>
      <c r="I216">
        <v>-0.20776696758018501</v>
      </c>
      <c r="J216">
        <v>-4.1275302017549547E-3</v>
      </c>
      <c r="K216">
        <v>1.5777865176932259E-2</v>
      </c>
      <c r="O216" s="53" t="s">
        <v>73</v>
      </c>
      <c r="P216">
        <v>-0.15526041734776971</v>
      </c>
      <c r="Q216">
        <v>-0.22613703787513989</v>
      </c>
    </row>
    <row r="217" spans="1:25" x14ac:dyDescent="0.25">
      <c r="A217" s="53" t="s">
        <v>17</v>
      </c>
      <c r="B217">
        <v>-2.26833775196883E-2</v>
      </c>
      <c r="C217">
        <v>-2.3934136518821959E-2</v>
      </c>
      <c r="D217">
        <v>-2.455027228921779E-2</v>
      </c>
      <c r="H217" s="53" t="s">
        <v>74</v>
      </c>
      <c r="I217">
        <v>-0.29269022380105281</v>
      </c>
      <c r="J217">
        <v>-2.053675280832722E-2</v>
      </c>
      <c r="K217">
        <v>-1.0223639703548171E-2</v>
      </c>
      <c r="O217" s="53" t="s">
        <v>75</v>
      </c>
      <c r="P217">
        <v>-0.2820523763678936</v>
      </c>
      <c r="Q217">
        <v>-0.26753201852573721</v>
      </c>
    </row>
    <row r="218" spans="1:25" x14ac:dyDescent="0.25">
      <c r="A218" s="53" t="s">
        <v>20</v>
      </c>
      <c r="B218">
        <v>0.1901895929799329</v>
      </c>
      <c r="C218">
        <v>-5.3672427839891066E-3</v>
      </c>
      <c r="D218">
        <v>3.223771955648404E-3</v>
      </c>
      <c r="H218" s="53" t="s">
        <v>76</v>
      </c>
      <c r="I218">
        <v>-0.23182483966302531</v>
      </c>
      <c r="J218">
        <v>2.4136782789585118E-2</v>
      </c>
      <c r="K218">
        <v>4.2241036018575297E-2</v>
      </c>
      <c r="O218" s="53" t="s">
        <v>77</v>
      </c>
      <c r="P218">
        <v>-0.2151519407499452</v>
      </c>
      <c r="Q218">
        <v>-0.2341727080932883</v>
      </c>
      <c r="W218" s="165" t="s">
        <v>94</v>
      </c>
    </row>
    <row r="219" spans="1:25" x14ac:dyDescent="0.25">
      <c r="A219" s="53" t="s">
        <v>23</v>
      </c>
      <c r="B219">
        <v>-1.5606731451249569E-2</v>
      </c>
      <c r="C219">
        <v>8.8945199576381709E-2</v>
      </c>
      <c r="D219">
        <v>8.9417649049453596E-2</v>
      </c>
      <c r="H219" s="53" t="s">
        <v>78</v>
      </c>
      <c r="I219">
        <v>-0.1514140277100782</v>
      </c>
      <c r="J219">
        <v>-5.2026911780040527E-2</v>
      </c>
      <c r="K219">
        <v>-3.1660302093847938E-2</v>
      </c>
      <c r="O219" s="53" t="s">
        <v>79</v>
      </c>
      <c r="P219">
        <v>-0.15332774128560389</v>
      </c>
      <c r="Q219">
        <v>-0.1520077150526068</v>
      </c>
      <c r="W219" s="53"/>
      <c r="X219" s="53" t="s">
        <v>12</v>
      </c>
      <c r="Y219" s="53" t="s">
        <v>13</v>
      </c>
    </row>
    <row r="220" spans="1:25" x14ac:dyDescent="0.25">
      <c r="W220" s="53" t="s">
        <v>15</v>
      </c>
      <c r="X220">
        <v>0.16818860006928141</v>
      </c>
      <c r="Y220">
        <v>0.22476361258028471</v>
      </c>
    </row>
    <row r="221" spans="1:25" x14ac:dyDescent="0.25">
      <c r="W221" s="53" t="s">
        <v>18</v>
      </c>
      <c r="X221">
        <v>3.074674720287739E-2</v>
      </c>
      <c r="Y221">
        <v>8.4512659775133767E-2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53" t="s">
        <v>21</v>
      </c>
      <c r="X222">
        <v>-1.8830527456222549E-2</v>
      </c>
      <c r="Y222">
        <v>-2.795351700781401E-2</v>
      </c>
    </row>
    <row r="223" spans="1:25" x14ac:dyDescent="0.25">
      <c r="A223" s="53"/>
      <c r="B223" s="53" t="s">
        <v>12</v>
      </c>
      <c r="C223" s="53" t="s">
        <v>68</v>
      </c>
      <c r="D223" s="53" t="s">
        <v>69</v>
      </c>
      <c r="H223" s="53"/>
      <c r="I223" s="53" t="s">
        <v>13</v>
      </c>
      <c r="J223" s="53" t="s">
        <v>70</v>
      </c>
      <c r="K223" s="53" t="s">
        <v>71</v>
      </c>
      <c r="O223" s="53"/>
      <c r="P223" s="53" t="s">
        <v>12</v>
      </c>
      <c r="Q223" s="53" t="s">
        <v>13</v>
      </c>
      <c r="W223" s="53" t="s">
        <v>24</v>
      </c>
      <c r="X223">
        <v>1.326891027087679E-2</v>
      </c>
      <c r="Y223">
        <v>1.234841270974275E-2</v>
      </c>
    </row>
    <row r="224" spans="1:25" x14ac:dyDescent="0.25">
      <c r="A224" s="53" t="s">
        <v>14</v>
      </c>
      <c r="B224">
        <v>2.577906487263111E-3</v>
      </c>
      <c r="C224">
        <v>-2.8416460178834618E-2</v>
      </c>
      <c r="D224">
        <v>-1.7978808039404388E-2</v>
      </c>
      <c r="H224" s="53" t="s">
        <v>72</v>
      </c>
      <c r="I224">
        <v>5.9021207290364371E-2</v>
      </c>
      <c r="J224">
        <v>6.7083091183841509E-2</v>
      </c>
      <c r="K224">
        <v>5.9329108817603282E-2</v>
      </c>
      <c r="O224" s="53" t="s">
        <v>73</v>
      </c>
      <c r="P224">
        <v>-4.6698228687432883E-2</v>
      </c>
      <c r="Q224">
        <v>-2.638741374555684E-2</v>
      </c>
      <c r="W224" s="53" t="s">
        <v>25</v>
      </c>
      <c r="X224">
        <v>6.1253249924757121E-2</v>
      </c>
      <c r="Y224">
        <v>0.10359953104813829</v>
      </c>
    </row>
    <row r="225" spans="1:25" x14ac:dyDescent="0.25">
      <c r="A225" s="53" t="s">
        <v>17</v>
      </c>
      <c r="B225">
        <v>-8.4793086856546143E-2</v>
      </c>
      <c r="C225">
        <v>-0.1419432245078214</v>
      </c>
      <c r="D225">
        <v>-0.10409000286419209</v>
      </c>
      <c r="H225" s="53" t="s">
        <v>74</v>
      </c>
      <c r="I225">
        <v>-5.8533235372095732E-2</v>
      </c>
      <c r="J225">
        <v>5.0901276869163598E-2</v>
      </c>
      <c r="K225">
        <v>5.0354350635386798E-2</v>
      </c>
      <c r="O225" s="53" t="s">
        <v>75</v>
      </c>
      <c r="P225">
        <v>5.7177743621535729E-3</v>
      </c>
      <c r="Q225">
        <v>-3.8313694761792111E-2</v>
      </c>
      <c r="W225" s="53" t="s">
        <v>26</v>
      </c>
      <c r="X225">
        <v>0.1081047727364499</v>
      </c>
      <c r="Y225">
        <v>3.7209508133059219E-2</v>
      </c>
    </row>
    <row r="226" spans="1:25" x14ac:dyDescent="0.25">
      <c r="A226" s="53" t="s">
        <v>20</v>
      </c>
      <c r="B226">
        <v>0.37330058515389097</v>
      </c>
      <c r="C226">
        <v>7.7349350682758139E-2</v>
      </c>
      <c r="D226">
        <v>8.1544283294628761E-2</v>
      </c>
      <c r="H226" s="53" t="s">
        <v>76</v>
      </c>
      <c r="I226">
        <v>-4.3075510780979473E-2</v>
      </c>
      <c r="J226">
        <v>-7.1802299111021362E-3</v>
      </c>
      <c r="K226">
        <v>-3.7543389687670542E-2</v>
      </c>
      <c r="O226" s="53" t="s">
        <v>77</v>
      </c>
      <c r="P226">
        <v>-0.12298392629486039</v>
      </c>
      <c r="Q226">
        <v>-8.6606023810770497E-2</v>
      </c>
      <c r="W226" s="53" t="s">
        <v>28</v>
      </c>
      <c r="X226">
        <v>-6.7268247626243921E-2</v>
      </c>
      <c r="Y226">
        <v>-4.7064303340046902E-2</v>
      </c>
    </row>
    <row r="227" spans="1:25" x14ac:dyDescent="0.25">
      <c r="A227" s="53" t="s">
        <v>23</v>
      </c>
      <c r="B227">
        <v>6.4476460387318454E-2</v>
      </c>
      <c r="C227">
        <v>0.14589684089887431</v>
      </c>
      <c r="D227">
        <v>0.12796794978879489</v>
      </c>
      <c r="H227" s="53" t="s">
        <v>78</v>
      </c>
      <c r="I227">
        <v>-0.11769539034127199</v>
      </c>
      <c r="J227">
        <v>-0.1575506861836711</v>
      </c>
      <c r="K227">
        <v>-0.1388872378304401</v>
      </c>
      <c r="O227" s="53" t="s">
        <v>79</v>
      </c>
      <c r="P227">
        <v>-0.1119645394770844</v>
      </c>
      <c r="Q227">
        <v>-0.1180819095540294</v>
      </c>
      <c r="W227" s="53" t="s">
        <v>29</v>
      </c>
      <c r="X227">
        <v>2.175189775519645E-2</v>
      </c>
      <c r="Y227">
        <v>5.0789092491031239E-3</v>
      </c>
    </row>
    <row r="230" spans="1:25" x14ac:dyDescent="0.25">
      <c r="W230" s="165" t="s">
        <v>98</v>
      </c>
    </row>
    <row r="231" spans="1:25" x14ac:dyDescent="0.25">
      <c r="W231" s="53"/>
      <c r="X231" s="53" t="s">
        <v>12</v>
      </c>
      <c r="Y231" s="53" t="s">
        <v>13</v>
      </c>
    </row>
    <row r="232" spans="1:25" x14ac:dyDescent="0.25">
      <c r="W232" s="53" t="s">
        <v>15</v>
      </c>
      <c r="X232">
        <v>-9.4205609466606055E-2</v>
      </c>
      <c r="Y232">
        <v>-0.16650986159402739</v>
      </c>
    </row>
    <row r="233" spans="1:25" x14ac:dyDescent="0.25">
      <c r="W233" s="53" t="s">
        <v>18</v>
      </c>
      <c r="X233">
        <v>-5.5695345616183299E-2</v>
      </c>
      <c r="Y233">
        <v>-8.8891535834199259E-2</v>
      </c>
    </row>
    <row r="234" spans="1:25" x14ac:dyDescent="0.25">
      <c r="W234" s="53" t="s">
        <v>21</v>
      </c>
      <c r="X234">
        <v>0.68967522153111482</v>
      </c>
      <c r="Y234">
        <v>0.78705408608959992</v>
      </c>
    </row>
    <row r="235" spans="1:25" x14ac:dyDescent="0.25">
      <c r="W235" s="53" t="s">
        <v>24</v>
      </c>
      <c r="X235">
        <v>0.61495371407545529</v>
      </c>
      <c r="Y235">
        <v>0.70717678376192072</v>
      </c>
    </row>
    <row r="236" spans="1:25" x14ac:dyDescent="0.25">
      <c r="W236" s="53" t="s">
        <v>25</v>
      </c>
      <c r="X236">
        <v>-8.1367524109643881E-3</v>
      </c>
      <c r="Y236">
        <v>-0.15649315427418509</v>
      </c>
    </row>
    <row r="237" spans="1:25" x14ac:dyDescent="0.25">
      <c r="W237" s="53" t="s">
        <v>26</v>
      </c>
      <c r="X237">
        <v>-0.20869441298678151</v>
      </c>
      <c r="Y237">
        <v>-0.32165961334390508</v>
      </c>
    </row>
    <row r="238" spans="1:25" x14ac:dyDescent="0.25">
      <c r="W238" s="53" t="s">
        <v>28</v>
      </c>
      <c r="X238">
        <v>0.41369292475498348</v>
      </c>
      <c r="Y238">
        <v>0.55199228569710101</v>
      </c>
    </row>
    <row r="239" spans="1:25" x14ac:dyDescent="0.25">
      <c r="W239" s="53" t="s">
        <v>29</v>
      </c>
      <c r="X239">
        <v>0.56720472032523894</v>
      </c>
      <c r="Y239">
        <v>0.67313919410570189</v>
      </c>
    </row>
    <row r="242" spans="1:25" x14ac:dyDescent="0.25">
      <c r="W242" s="165" t="s">
        <v>106</v>
      </c>
    </row>
    <row r="243" spans="1:25" x14ac:dyDescent="0.25">
      <c r="W243" s="53"/>
      <c r="X243" s="53" t="s">
        <v>12</v>
      </c>
      <c r="Y243" s="53" t="s">
        <v>13</v>
      </c>
    </row>
    <row r="244" spans="1:25" x14ac:dyDescent="0.25">
      <c r="W244" s="53" t="s">
        <v>15</v>
      </c>
      <c r="X244">
        <v>-0.1592633535764755</v>
      </c>
      <c r="Y244">
        <v>-0.22072086105422911</v>
      </c>
    </row>
    <row r="245" spans="1:25" x14ac:dyDescent="0.25">
      <c r="W245" s="53" t="s">
        <v>18</v>
      </c>
      <c r="X245">
        <v>-0.1840977658049778</v>
      </c>
      <c r="Y245">
        <v>-0.2079970791136706</v>
      </c>
    </row>
    <row r="246" spans="1:25" x14ac:dyDescent="0.25">
      <c r="W246" s="53" t="s">
        <v>21</v>
      </c>
      <c r="X246">
        <v>0.10837804613513261</v>
      </c>
      <c r="Y246">
        <v>0.11231755636836251</v>
      </c>
    </row>
    <row r="247" spans="1:25" x14ac:dyDescent="0.25">
      <c r="W247" s="53" t="s">
        <v>24</v>
      </c>
      <c r="X247">
        <v>-7.9119453783579458E-3</v>
      </c>
      <c r="Y247">
        <v>-8.0374376244589998E-3</v>
      </c>
    </row>
    <row r="248" spans="1:25" x14ac:dyDescent="0.25">
      <c r="W248" s="53" t="s">
        <v>25</v>
      </c>
      <c r="X248">
        <v>-0.27840191017095473</v>
      </c>
      <c r="Y248">
        <v>-0.27412215055382788</v>
      </c>
    </row>
    <row r="249" spans="1:25" x14ac:dyDescent="0.25">
      <c r="W249" s="53" t="s">
        <v>26</v>
      </c>
      <c r="X249">
        <v>-0.13629789787758939</v>
      </c>
      <c r="Y249">
        <v>-0.13579233735938129</v>
      </c>
    </row>
    <row r="250" spans="1:25" x14ac:dyDescent="0.25">
      <c r="W250" s="53" t="s">
        <v>28</v>
      </c>
      <c r="X250">
        <v>0.146929659969119</v>
      </c>
      <c r="Y250">
        <v>9.7238157846717868E-2</v>
      </c>
    </row>
    <row r="251" spans="1:25" x14ac:dyDescent="0.25">
      <c r="W251" s="53" t="s">
        <v>29</v>
      </c>
      <c r="X251">
        <v>-1.178552452373091E-2</v>
      </c>
      <c r="Y251">
        <v>-5.4423940520537811E-3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53"/>
      <c r="X255" s="53" t="s">
        <v>12</v>
      </c>
      <c r="Y255" s="53" t="s">
        <v>13</v>
      </c>
    </row>
    <row r="256" spans="1:25" x14ac:dyDescent="0.25">
      <c r="W256" s="53" t="s">
        <v>15</v>
      </c>
      <c r="X256">
        <v>-5.4458730747463477E-2</v>
      </c>
      <c r="Y256">
        <v>-5.1924245467998453E-2</v>
      </c>
    </row>
    <row r="257" spans="1:25" x14ac:dyDescent="0.25">
      <c r="W257" s="53" t="s">
        <v>18</v>
      </c>
      <c r="X257">
        <v>-4.9970276450238153E-2</v>
      </c>
      <c r="Y257">
        <v>-5.2153050932062621E-2</v>
      </c>
    </row>
    <row r="258" spans="1:25" x14ac:dyDescent="0.25">
      <c r="A258" s="165" t="s">
        <v>195</v>
      </c>
      <c r="J258" s="165" t="s">
        <v>196</v>
      </c>
      <c r="W258" s="53" t="s">
        <v>21</v>
      </c>
      <c r="X258">
        <v>0.35687621703986222</v>
      </c>
      <c r="Y258">
        <v>0.25638244034565189</v>
      </c>
    </row>
    <row r="259" spans="1:25" x14ac:dyDescent="0.25">
      <c r="A259" s="54"/>
      <c r="B259" s="54" t="s">
        <v>101</v>
      </c>
      <c r="C259" s="54" t="s">
        <v>102</v>
      </c>
      <c r="D259" s="54" t="s">
        <v>103</v>
      </c>
      <c r="E259" s="54" t="s">
        <v>104</v>
      </c>
      <c r="J259" s="54"/>
      <c r="K259" s="54" t="s">
        <v>101</v>
      </c>
      <c r="L259" s="54" t="s">
        <v>102</v>
      </c>
      <c r="M259" s="54" t="s">
        <v>103</v>
      </c>
      <c r="N259" s="54" t="s">
        <v>104</v>
      </c>
      <c r="W259" s="53" t="s">
        <v>24</v>
      </c>
      <c r="X259">
        <v>0.26208261858239651</v>
      </c>
      <c r="Y259">
        <v>0.19813885507246701</v>
      </c>
    </row>
    <row r="260" spans="1:25" x14ac:dyDescent="0.25">
      <c r="A260" s="54" t="s">
        <v>15</v>
      </c>
      <c r="B260">
        <v>36.1328125</v>
      </c>
      <c r="C260">
        <v>61.595626947759428</v>
      </c>
      <c r="D260">
        <v>98.6328125</v>
      </c>
      <c r="E260">
        <v>133.7890625</v>
      </c>
      <c r="J260" s="54" t="s">
        <v>12</v>
      </c>
      <c r="K260">
        <v>3.3333333333333333E-2</v>
      </c>
      <c r="L260">
        <v>0.59896789613090096</v>
      </c>
      <c r="M260">
        <v>0.56666666666666665</v>
      </c>
      <c r="N260">
        <v>1.2333333333333329</v>
      </c>
      <c r="W260" s="53" t="s">
        <v>25</v>
      </c>
      <c r="X260">
        <v>-1.2148135213600079E-2</v>
      </c>
      <c r="Y260">
        <v>-5.996710230619192E-2</v>
      </c>
    </row>
    <row r="261" spans="1:25" x14ac:dyDescent="0.25">
      <c r="A261" s="54" t="s">
        <v>25</v>
      </c>
      <c r="B261">
        <v>30.2734375</v>
      </c>
      <c r="C261">
        <v>73.319376862439512</v>
      </c>
      <c r="D261">
        <v>108.3984375</v>
      </c>
      <c r="E261">
        <v>180.6640625</v>
      </c>
      <c r="J261" s="54" t="s">
        <v>105</v>
      </c>
      <c r="K261">
        <v>3.3333333333333333E-2</v>
      </c>
      <c r="L261">
        <v>-3.1281407387955129</v>
      </c>
      <c r="M261">
        <v>0.26666666666666672</v>
      </c>
      <c r="N261">
        <v>0.83333333333333337</v>
      </c>
      <c r="W261" s="53" t="s">
        <v>26</v>
      </c>
      <c r="X261">
        <v>-8.0519009453921542E-2</v>
      </c>
      <c r="Y261">
        <v>-0.1010992883360063</v>
      </c>
    </row>
    <row r="262" spans="1:25" x14ac:dyDescent="0.25">
      <c r="A262" s="54" t="s">
        <v>18</v>
      </c>
      <c r="B262">
        <v>34.1796875</v>
      </c>
      <c r="C262">
        <v>43.441829210822661</v>
      </c>
      <c r="D262">
        <v>66.40625</v>
      </c>
      <c r="E262">
        <v>87.890625</v>
      </c>
      <c r="W262" s="53" t="s">
        <v>28</v>
      </c>
      <c r="X262">
        <v>0.29391558898546372</v>
      </c>
      <c r="Y262">
        <v>0.14535760042376181</v>
      </c>
    </row>
    <row r="263" spans="1:25" x14ac:dyDescent="0.25">
      <c r="A263" s="54" t="s">
        <v>26</v>
      </c>
      <c r="B263">
        <v>28.3203125</v>
      </c>
      <c r="C263">
        <v>46.997147213471237</v>
      </c>
      <c r="D263">
        <v>76.171875</v>
      </c>
      <c r="E263">
        <v>99.609375</v>
      </c>
      <c r="W263" s="53" t="s">
        <v>29</v>
      </c>
      <c r="X263">
        <v>2.5338788317304749E-2</v>
      </c>
      <c r="Y263">
        <v>1.4743027656542489E-2</v>
      </c>
    </row>
    <row r="264" spans="1:25" x14ac:dyDescent="0.25">
      <c r="A264" s="54" t="s">
        <v>21</v>
      </c>
      <c r="B264">
        <v>19.53125</v>
      </c>
      <c r="C264">
        <v>72.315523305555431</v>
      </c>
      <c r="D264">
        <v>169.921875</v>
      </c>
      <c r="E264">
        <v>359.375</v>
      </c>
    </row>
    <row r="265" spans="1:25" x14ac:dyDescent="0.25">
      <c r="A265" s="54" t="s">
        <v>28</v>
      </c>
      <c r="B265">
        <v>42.96875</v>
      </c>
      <c r="C265">
        <v>65.031205067462793</v>
      </c>
      <c r="D265">
        <v>135.7421875</v>
      </c>
      <c r="E265">
        <v>238.28125</v>
      </c>
    </row>
    <row r="266" spans="1:25" x14ac:dyDescent="0.25">
      <c r="A266" s="54" t="s">
        <v>24</v>
      </c>
      <c r="B266">
        <v>20.5078125</v>
      </c>
      <c r="C266">
        <v>63.544520683040737</v>
      </c>
      <c r="D266">
        <v>60.546875</v>
      </c>
      <c r="E266">
        <v>313.4765625</v>
      </c>
    </row>
    <row r="267" spans="1:25" x14ac:dyDescent="0.25">
      <c r="A267" s="54" t="s">
        <v>29</v>
      </c>
      <c r="B267">
        <v>21.484375</v>
      </c>
      <c r="C267">
        <v>29.064256234078609</v>
      </c>
      <c r="D267">
        <v>79.1015625</v>
      </c>
      <c r="E267">
        <v>154.296875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54"/>
      <c r="B271" s="54" t="s">
        <v>101</v>
      </c>
      <c r="C271" s="54" t="s">
        <v>102</v>
      </c>
      <c r="D271" s="54" t="s">
        <v>103</v>
      </c>
      <c r="E271" s="54" t="s">
        <v>104</v>
      </c>
      <c r="J271" s="54"/>
      <c r="K271" s="54" t="s">
        <v>101</v>
      </c>
      <c r="L271" s="54" t="s">
        <v>102</v>
      </c>
      <c r="M271" s="54" t="s">
        <v>103</v>
      </c>
      <c r="N271" s="54" t="s">
        <v>104</v>
      </c>
    </row>
    <row r="272" spans="1:25" x14ac:dyDescent="0.25">
      <c r="A272" s="54" t="s">
        <v>15</v>
      </c>
      <c r="B272">
        <v>29.296875</v>
      </c>
      <c r="C272">
        <v>68.016498353796109</v>
      </c>
      <c r="D272">
        <v>106.4453125</v>
      </c>
      <c r="E272">
        <v>140.625</v>
      </c>
      <c r="J272" s="54" t="s">
        <v>12</v>
      </c>
      <c r="K272">
        <v>0.42857142857142849</v>
      </c>
      <c r="L272">
        <v>0.60695612377123753</v>
      </c>
      <c r="M272">
        <v>0.71428571428571419</v>
      </c>
      <c r="N272">
        <v>1</v>
      </c>
    </row>
    <row r="273" spans="1:14" x14ac:dyDescent="0.25">
      <c r="A273" s="54" t="s">
        <v>25</v>
      </c>
      <c r="B273">
        <v>49.8046875</v>
      </c>
      <c r="C273">
        <v>72.50585248318265</v>
      </c>
      <c r="D273">
        <v>114.2578125</v>
      </c>
      <c r="E273">
        <v>152.34375</v>
      </c>
      <c r="J273" s="54" t="s">
        <v>105</v>
      </c>
      <c r="K273">
        <v>0.42857142857142849</v>
      </c>
      <c r="L273">
        <v>0.61207401012530893</v>
      </c>
      <c r="M273">
        <v>0.71428571428571419</v>
      </c>
      <c r="N273">
        <v>0.8571428571428571</v>
      </c>
    </row>
    <row r="274" spans="1:14" x14ac:dyDescent="0.25">
      <c r="A274" s="54" t="s">
        <v>18</v>
      </c>
      <c r="B274">
        <v>30.2734375</v>
      </c>
      <c r="C274">
        <v>44.587885693064493</v>
      </c>
      <c r="D274">
        <v>64.453125</v>
      </c>
      <c r="E274">
        <v>89.84375</v>
      </c>
    </row>
    <row r="275" spans="1:14" x14ac:dyDescent="0.25">
      <c r="A275" s="54" t="s">
        <v>26</v>
      </c>
      <c r="B275">
        <v>28.3203125</v>
      </c>
      <c r="C275">
        <v>47.693245147489719</v>
      </c>
      <c r="D275">
        <v>81.0546875</v>
      </c>
      <c r="E275">
        <v>101.5625</v>
      </c>
    </row>
    <row r="276" spans="1:14" x14ac:dyDescent="0.25">
      <c r="A276" s="54" t="s">
        <v>21</v>
      </c>
      <c r="B276">
        <v>21.484375</v>
      </c>
      <c r="C276">
        <v>29.441789782363259</v>
      </c>
      <c r="D276">
        <v>132.8125</v>
      </c>
      <c r="E276">
        <v>476.5625</v>
      </c>
    </row>
    <row r="277" spans="1:14" x14ac:dyDescent="0.25">
      <c r="A277" s="54" t="s">
        <v>28</v>
      </c>
      <c r="B277">
        <v>28.3203125</v>
      </c>
      <c r="C277">
        <v>74.837360593048089</v>
      </c>
      <c r="D277">
        <v>125</v>
      </c>
      <c r="E277">
        <v>251.953125</v>
      </c>
    </row>
    <row r="278" spans="1:14" x14ac:dyDescent="0.25">
      <c r="A278" s="54" t="s">
        <v>24</v>
      </c>
      <c r="B278">
        <v>20.5078125</v>
      </c>
      <c r="C278">
        <v>57.04118007665268</v>
      </c>
      <c r="D278">
        <v>55.6640625</v>
      </c>
      <c r="E278">
        <v>176.7578125</v>
      </c>
    </row>
    <row r="279" spans="1:14" x14ac:dyDescent="0.25">
      <c r="A279" s="54" t="s">
        <v>29</v>
      </c>
      <c r="B279">
        <v>20.5078125</v>
      </c>
      <c r="C279">
        <v>50.057505045934953</v>
      </c>
      <c r="D279">
        <v>52.734375</v>
      </c>
      <c r="E279">
        <v>194.3359375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54"/>
      <c r="B283" s="54" t="s">
        <v>101</v>
      </c>
      <c r="C283" s="54" t="s">
        <v>102</v>
      </c>
      <c r="D283" s="54" t="s">
        <v>103</v>
      </c>
      <c r="E283" s="54" t="s">
        <v>104</v>
      </c>
      <c r="J283" s="54"/>
      <c r="K283" s="54" t="s">
        <v>101</v>
      </c>
      <c r="L283" s="54" t="s">
        <v>102</v>
      </c>
      <c r="M283" s="54" t="s">
        <v>103</v>
      </c>
      <c r="N283" s="54" t="s">
        <v>104</v>
      </c>
    </row>
    <row r="284" spans="1:14" x14ac:dyDescent="0.25">
      <c r="A284" s="54" t="s">
        <v>15</v>
      </c>
      <c r="B284">
        <v>22.4609375</v>
      </c>
      <c r="C284">
        <v>79.99100877724085</v>
      </c>
      <c r="D284">
        <v>107.421875</v>
      </c>
      <c r="E284">
        <v>195.3125</v>
      </c>
      <c r="J284" s="54" t="s">
        <v>12</v>
      </c>
      <c r="K284">
        <v>0.14285714285714279</v>
      </c>
      <c r="L284">
        <v>0.79007005402276387</v>
      </c>
      <c r="M284">
        <v>0.8571428571428571</v>
      </c>
      <c r="N284">
        <v>1.285714285714286</v>
      </c>
    </row>
    <row r="285" spans="1:14" x14ac:dyDescent="0.25">
      <c r="A285" s="54" t="s">
        <v>25</v>
      </c>
      <c r="B285">
        <v>30.2734375</v>
      </c>
      <c r="C285">
        <v>73.923901078149726</v>
      </c>
      <c r="D285">
        <v>76.171875</v>
      </c>
      <c r="E285">
        <v>152.34375</v>
      </c>
      <c r="J285" s="54" t="s">
        <v>105</v>
      </c>
      <c r="K285">
        <v>0.2857142857142857</v>
      </c>
      <c r="L285">
        <v>0.52500060522870562</v>
      </c>
      <c r="M285">
        <v>0.42857142857142849</v>
      </c>
      <c r="N285">
        <v>0.8571428571428571</v>
      </c>
    </row>
    <row r="286" spans="1:14" x14ac:dyDescent="0.25">
      <c r="A286" s="54" t="s">
        <v>18</v>
      </c>
      <c r="B286">
        <v>19.53125</v>
      </c>
      <c r="C286">
        <v>48.002520170342727</v>
      </c>
      <c r="D286">
        <v>92.7734375</v>
      </c>
      <c r="E286">
        <v>137.6953125</v>
      </c>
    </row>
    <row r="287" spans="1:14" x14ac:dyDescent="0.25">
      <c r="A287" s="54" t="s">
        <v>26</v>
      </c>
      <c r="B287">
        <v>30.2734375</v>
      </c>
      <c r="C287">
        <v>48.566306456695273</v>
      </c>
      <c r="D287">
        <v>59.5703125</v>
      </c>
      <c r="E287">
        <v>100.5859375</v>
      </c>
    </row>
    <row r="288" spans="1:14" x14ac:dyDescent="0.25">
      <c r="A288" s="54" t="s">
        <v>21</v>
      </c>
      <c r="B288">
        <v>59.5703125</v>
      </c>
      <c r="C288">
        <v>78.367404957587596</v>
      </c>
      <c r="D288">
        <v>90.8203125</v>
      </c>
      <c r="E288">
        <v>120.1171875</v>
      </c>
    </row>
    <row r="289" spans="1:14" x14ac:dyDescent="0.25">
      <c r="A289" s="54" t="s">
        <v>28</v>
      </c>
      <c r="B289">
        <v>97.65625</v>
      </c>
      <c r="C289">
        <v>93.964852280531133</v>
      </c>
      <c r="D289">
        <v>101.5625</v>
      </c>
      <c r="E289">
        <v>179.6875</v>
      </c>
    </row>
    <row r="290" spans="1:14" x14ac:dyDescent="0.25">
      <c r="A290" s="54" t="s">
        <v>24</v>
      </c>
      <c r="B290">
        <v>57.6171875</v>
      </c>
      <c r="C290">
        <v>73.259929259042522</v>
      </c>
      <c r="D290">
        <v>80.078125</v>
      </c>
      <c r="E290">
        <v>128.90625</v>
      </c>
    </row>
    <row r="291" spans="1:14" x14ac:dyDescent="0.25">
      <c r="A291" s="54" t="s">
        <v>29</v>
      </c>
      <c r="B291">
        <v>50.78125</v>
      </c>
      <c r="C291">
        <v>71.708453670876423</v>
      </c>
      <c r="D291">
        <v>81.0546875</v>
      </c>
      <c r="E291">
        <v>139.6484375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54"/>
      <c r="B295" s="54" t="s">
        <v>101</v>
      </c>
      <c r="C295" s="54" t="s">
        <v>102</v>
      </c>
      <c r="D295" s="54" t="s">
        <v>103</v>
      </c>
      <c r="E295" s="54" t="s">
        <v>104</v>
      </c>
      <c r="J295" s="54"/>
      <c r="K295" s="54" t="s">
        <v>101</v>
      </c>
      <c r="L295" s="54" t="s">
        <v>102</v>
      </c>
      <c r="M295" s="54" t="s">
        <v>103</v>
      </c>
      <c r="N295" s="54" t="s">
        <v>104</v>
      </c>
    </row>
    <row r="296" spans="1:14" x14ac:dyDescent="0.25">
      <c r="A296" s="54" t="s">
        <v>15</v>
      </c>
      <c r="B296">
        <v>18.5546875</v>
      </c>
      <c r="C296">
        <v>73.982201573730109</v>
      </c>
      <c r="D296">
        <v>93.75</v>
      </c>
      <c r="E296">
        <v>230.46875</v>
      </c>
      <c r="J296" s="54" t="s">
        <v>12</v>
      </c>
      <c r="K296">
        <v>0.2</v>
      </c>
      <c r="L296">
        <v>0.76952427531804957</v>
      </c>
      <c r="M296">
        <v>0.3</v>
      </c>
      <c r="N296">
        <v>1</v>
      </c>
    </row>
    <row r="297" spans="1:14" x14ac:dyDescent="0.25">
      <c r="A297" s="54" t="s">
        <v>25</v>
      </c>
      <c r="B297">
        <v>24.4140625</v>
      </c>
      <c r="C297">
        <v>-43.037178729886442</v>
      </c>
      <c r="D297">
        <v>65.4296875</v>
      </c>
      <c r="E297">
        <v>101.5625</v>
      </c>
      <c r="J297" s="54" t="s">
        <v>105</v>
      </c>
      <c r="K297">
        <v>0.1</v>
      </c>
      <c r="L297">
        <v>1.137653330585193</v>
      </c>
      <c r="M297">
        <v>0.5</v>
      </c>
      <c r="N297">
        <v>0.93333333333333335</v>
      </c>
    </row>
    <row r="298" spans="1:14" x14ac:dyDescent="0.25">
      <c r="A298" s="54" t="s">
        <v>18</v>
      </c>
      <c r="B298">
        <v>34.1796875</v>
      </c>
      <c r="C298">
        <v>52.961564082197562</v>
      </c>
      <c r="D298">
        <v>81.0546875</v>
      </c>
      <c r="E298">
        <v>137.6953125</v>
      </c>
    </row>
    <row r="299" spans="1:14" x14ac:dyDescent="0.25">
      <c r="A299" s="54" t="s">
        <v>26</v>
      </c>
      <c r="B299">
        <v>31.25</v>
      </c>
      <c r="C299">
        <v>48.512746148018401</v>
      </c>
      <c r="D299">
        <v>72.265625</v>
      </c>
      <c r="E299">
        <v>84.9609375</v>
      </c>
    </row>
    <row r="300" spans="1:14" x14ac:dyDescent="0.25">
      <c r="A300" s="54" t="s">
        <v>21</v>
      </c>
      <c r="B300">
        <v>56.640625</v>
      </c>
      <c r="C300">
        <v>86.047855110998157</v>
      </c>
      <c r="D300">
        <v>108.3984375</v>
      </c>
      <c r="E300">
        <v>186.5234375</v>
      </c>
    </row>
    <row r="301" spans="1:14" x14ac:dyDescent="0.25">
      <c r="A301" s="54" t="s">
        <v>28</v>
      </c>
      <c r="B301">
        <v>49.8046875</v>
      </c>
      <c r="C301">
        <v>94.600071229938564</v>
      </c>
      <c r="D301">
        <v>124.0234375</v>
      </c>
      <c r="E301">
        <v>244.140625</v>
      </c>
    </row>
    <row r="302" spans="1:14" x14ac:dyDescent="0.25">
      <c r="A302" s="54" t="s">
        <v>24</v>
      </c>
      <c r="B302">
        <v>59.5703125</v>
      </c>
      <c r="C302">
        <v>75.451148589882365</v>
      </c>
      <c r="D302">
        <v>96.6796875</v>
      </c>
      <c r="E302">
        <v>153.3203125</v>
      </c>
    </row>
    <row r="303" spans="1:14" x14ac:dyDescent="0.25">
      <c r="A303" s="54" t="s">
        <v>29</v>
      </c>
      <c r="B303">
        <v>65.4296875</v>
      </c>
      <c r="C303">
        <v>78.799280603192514</v>
      </c>
      <c r="D303">
        <v>94.7265625</v>
      </c>
      <c r="E303">
        <v>174.8046875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54"/>
      <c r="B307" s="54" t="s">
        <v>101</v>
      </c>
      <c r="C307" s="54" t="s">
        <v>102</v>
      </c>
      <c r="D307" s="54" t="s">
        <v>103</v>
      </c>
      <c r="E307" s="54" t="s">
        <v>104</v>
      </c>
      <c r="J307" s="54"/>
      <c r="K307" s="54" t="s">
        <v>101</v>
      </c>
      <c r="L307" s="54" t="s">
        <v>102</v>
      </c>
      <c r="M307" s="54" t="s">
        <v>103</v>
      </c>
      <c r="N307" s="54" t="s">
        <v>104</v>
      </c>
    </row>
    <row r="308" spans="1:14" x14ac:dyDescent="0.25">
      <c r="A308" s="54" t="s">
        <v>15</v>
      </c>
      <c r="B308">
        <v>33.203125</v>
      </c>
      <c r="C308">
        <v>63.635516372713468</v>
      </c>
      <c r="D308">
        <v>89.84375</v>
      </c>
      <c r="E308">
        <v>137.6953125</v>
      </c>
      <c r="J308" s="54" t="s">
        <v>12</v>
      </c>
      <c r="K308">
        <v>3.3333333333333333E-2</v>
      </c>
      <c r="L308">
        <v>-1.7626673043003409</v>
      </c>
      <c r="M308">
        <v>0.2</v>
      </c>
      <c r="N308">
        <v>0.6</v>
      </c>
    </row>
    <row r="309" spans="1:14" x14ac:dyDescent="0.25">
      <c r="A309" s="54" t="s">
        <v>25</v>
      </c>
      <c r="B309">
        <v>41.015625</v>
      </c>
      <c r="C309">
        <v>64.987734162229799</v>
      </c>
      <c r="D309">
        <v>107.421875</v>
      </c>
      <c r="E309">
        <v>171.875</v>
      </c>
      <c r="J309" s="54" t="s">
        <v>105</v>
      </c>
      <c r="K309">
        <v>3.3333333333333333E-2</v>
      </c>
      <c r="L309">
        <v>-3.3665098645587692</v>
      </c>
      <c r="M309">
        <v>0.2</v>
      </c>
      <c r="N309">
        <v>0.6</v>
      </c>
    </row>
    <row r="310" spans="1:14" x14ac:dyDescent="0.25">
      <c r="A310" s="54" t="s">
        <v>18</v>
      </c>
      <c r="B310">
        <v>33.203125</v>
      </c>
      <c r="C310">
        <v>44.615925534082933</v>
      </c>
      <c r="D310">
        <v>63.4765625</v>
      </c>
      <c r="E310">
        <v>89.84375</v>
      </c>
    </row>
    <row r="311" spans="1:14" x14ac:dyDescent="0.25">
      <c r="A311" s="54" t="s">
        <v>26</v>
      </c>
      <c r="B311">
        <v>28.3203125</v>
      </c>
      <c r="C311">
        <v>47.742473025383433</v>
      </c>
      <c r="D311">
        <v>75.1953125</v>
      </c>
      <c r="E311">
        <v>101.5625</v>
      </c>
    </row>
    <row r="312" spans="1:14" x14ac:dyDescent="0.25">
      <c r="A312" s="54" t="s">
        <v>21</v>
      </c>
      <c r="B312">
        <v>41.015625</v>
      </c>
      <c r="C312">
        <v>64.168745109791502</v>
      </c>
      <c r="D312">
        <v>76.171875</v>
      </c>
      <c r="E312">
        <v>129.8828125</v>
      </c>
    </row>
    <row r="313" spans="1:14" x14ac:dyDescent="0.25">
      <c r="A313" s="54" t="s">
        <v>28</v>
      </c>
      <c r="B313">
        <v>41.9921875</v>
      </c>
      <c r="C313">
        <v>-56.369148999217693</v>
      </c>
      <c r="D313">
        <v>113.28125</v>
      </c>
      <c r="E313">
        <v>144.53125</v>
      </c>
    </row>
    <row r="314" spans="1:14" x14ac:dyDescent="0.25">
      <c r="A314" s="54" t="s">
        <v>24</v>
      </c>
      <c r="B314">
        <v>43.9453125</v>
      </c>
      <c r="C314">
        <v>-0.97885311015886023</v>
      </c>
      <c r="D314">
        <v>74.21875</v>
      </c>
      <c r="E314">
        <v>141.6015625</v>
      </c>
    </row>
    <row r="315" spans="1:14" x14ac:dyDescent="0.25">
      <c r="A315" s="54" t="s">
        <v>29</v>
      </c>
      <c r="B315">
        <v>41.9921875</v>
      </c>
      <c r="C315">
        <v>80.402870554285869</v>
      </c>
      <c r="D315">
        <v>109.375</v>
      </c>
      <c r="E315">
        <v>220.703125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54"/>
      <c r="B319" s="54" t="s">
        <v>101</v>
      </c>
      <c r="C319" s="54" t="s">
        <v>102</v>
      </c>
      <c r="D319" s="54" t="s">
        <v>103</v>
      </c>
      <c r="E319" s="54" t="s">
        <v>104</v>
      </c>
      <c r="J319" s="54"/>
      <c r="K319" s="54" t="s">
        <v>101</v>
      </c>
      <c r="L319" s="54" t="s">
        <v>102</v>
      </c>
      <c r="M319" s="54" t="s">
        <v>103</v>
      </c>
      <c r="N319" s="54" t="s">
        <v>104</v>
      </c>
    </row>
    <row r="320" spans="1:14" x14ac:dyDescent="0.25">
      <c r="A320" s="54" t="s">
        <v>15</v>
      </c>
      <c r="B320">
        <v>40.0390625</v>
      </c>
      <c r="C320">
        <v>67.070197487892031</v>
      </c>
      <c r="D320">
        <v>102.5390625</v>
      </c>
      <c r="E320">
        <v>142.578125</v>
      </c>
      <c r="J320" s="54" t="s">
        <v>12</v>
      </c>
      <c r="K320">
        <v>0.1</v>
      </c>
      <c r="L320">
        <v>2.519475822950128</v>
      </c>
      <c r="M320">
        <v>0.33333333333333331</v>
      </c>
      <c r="N320">
        <v>0.53333333333333333</v>
      </c>
    </row>
    <row r="321" spans="1:14" x14ac:dyDescent="0.25">
      <c r="A321" s="54" t="s">
        <v>25</v>
      </c>
      <c r="B321">
        <v>49.8046875</v>
      </c>
      <c r="C321">
        <v>77.892984111377572</v>
      </c>
      <c r="D321">
        <v>111.328125</v>
      </c>
      <c r="E321">
        <v>191.40625</v>
      </c>
      <c r="J321" s="54" t="s">
        <v>105</v>
      </c>
      <c r="K321">
        <v>3.3333333333333333E-2</v>
      </c>
      <c r="L321">
        <v>2.748322742878182</v>
      </c>
      <c r="M321">
        <v>0.33333333333333331</v>
      </c>
      <c r="N321">
        <v>0.53333333333333333</v>
      </c>
    </row>
    <row r="322" spans="1:14" x14ac:dyDescent="0.25">
      <c r="A322" s="54" t="s">
        <v>18</v>
      </c>
      <c r="B322">
        <v>41.015625</v>
      </c>
      <c r="C322">
        <v>47.108441575951382</v>
      </c>
      <c r="D322">
        <v>69.3359375</v>
      </c>
      <c r="E322">
        <v>89.84375</v>
      </c>
    </row>
    <row r="323" spans="1:14" x14ac:dyDescent="0.25">
      <c r="A323" s="54" t="s">
        <v>26</v>
      </c>
      <c r="B323">
        <v>39.0625</v>
      </c>
      <c r="C323">
        <v>45.73445999384991</v>
      </c>
      <c r="D323">
        <v>77.1484375</v>
      </c>
      <c r="E323">
        <v>98.6328125</v>
      </c>
    </row>
    <row r="324" spans="1:14" x14ac:dyDescent="0.25">
      <c r="A324" s="54" t="s">
        <v>21</v>
      </c>
      <c r="B324">
        <v>19.53125</v>
      </c>
      <c r="C324">
        <v>62.913037548789347</v>
      </c>
      <c r="D324">
        <v>166.9921875</v>
      </c>
      <c r="E324">
        <v>465.8203125</v>
      </c>
    </row>
    <row r="325" spans="1:14" x14ac:dyDescent="0.25">
      <c r="A325" s="54" t="s">
        <v>28</v>
      </c>
      <c r="B325">
        <v>59.5703125</v>
      </c>
      <c r="C325">
        <v>120.95202474112931</v>
      </c>
      <c r="D325">
        <v>221.6796875</v>
      </c>
      <c r="E325">
        <v>364.2578125</v>
      </c>
    </row>
    <row r="326" spans="1:14" x14ac:dyDescent="0.25">
      <c r="A326" s="54" t="s">
        <v>24</v>
      </c>
      <c r="B326">
        <v>19.53125</v>
      </c>
      <c r="C326">
        <v>51.617893926135309</v>
      </c>
      <c r="D326">
        <v>51.7578125</v>
      </c>
      <c r="E326">
        <v>411.1328125</v>
      </c>
    </row>
    <row r="327" spans="1:14" x14ac:dyDescent="0.25">
      <c r="A327" s="54" t="s">
        <v>29</v>
      </c>
      <c r="B327">
        <v>20.5078125</v>
      </c>
      <c r="C327">
        <v>51.949717436557762</v>
      </c>
      <c r="D327">
        <v>54.6875</v>
      </c>
      <c r="E327">
        <v>182.6171875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54"/>
      <c r="B331" s="54" t="s">
        <v>101</v>
      </c>
      <c r="C331" s="54" t="s">
        <v>102</v>
      </c>
      <c r="D331" s="54" t="s">
        <v>103</v>
      </c>
      <c r="E331" s="54" t="s">
        <v>104</v>
      </c>
      <c r="J331" s="54"/>
      <c r="K331" s="54" t="s">
        <v>101</v>
      </c>
      <c r="L331" s="54" t="s">
        <v>102</v>
      </c>
      <c r="M331" s="54" t="s">
        <v>103</v>
      </c>
      <c r="N331" s="54" t="s">
        <v>104</v>
      </c>
    </row>
    <row r="332" spans="1:14" x14ac:dyDescent="0.25">
      <c r="A332" s="54" t="s">
        <v>15</v>
      </c>
      <c r="B332">
        <v>49.8046875</v>
      </c>
      <c r="C332">
        <v>70.131119293002257</v>
      </c>
      <c r="D332">
        <v>101.5625</v>
      </c>
      <c r="E332">
        <v>155.2734375</v>
      </c>
      <c r="J332" s="54" t="s">
        <v>12</v>
      </c>
      <c r="K332">
        <v>0.42857142857142849</v>
      </c>
      <c r="L332">
        <v>-2.5887884205248222</v>
      </c>
      <c r="M332">
        <v>1</v>
      </c>
      <c r="N332">
        <v>1.142857142857143</v>
      </c>
    </row>
    <row r="333" spans="1:14" x14ac:dyDescent="0.25">
      <c r="A333" s="54" t="s">
        <v>25</v>
      </c>
      <c r="B333">
        <v>33.203125</v>
      </c>
      <c r="C333">
        <v>73.100339902670399</v>
      </c>
      <c r="D333">
        <v>101.5625</v>
      </c>
      <c r="E333">
        <v>154.296875</v>
      </c>
      <c r="J333" s="54" t="s">
        <v>105</v>
      </c>
      <c r="K333">
        <v>0.42857142857142849</v>
      </c>
      <c r="L333">
        <v>-0.316874155893832</v>
      </c>
      <c r="M333">
        <v>0.71428571428571419</v>
      </c>
      <c r="N333">
        <v>1.142857142857143</v>
      </c>
    </row>
    <row r="334" spans="1:14" x14ac:dyDescent="0.25">
      <c r="A334" s="54" t="s">
        <v>18</v>
      </c>
      <c r="B334">
        <v>33.203125</v>
      </c>
      <c r="C334">
        <v>60.472250317214822</v>
      </c>
      <c r="D334">
        <v>84.9609375</v>
      </c>
      <c r="E334">
        <v>146.484375</v>
      </c>
    </row>
    <row r="335" spans="1:14" x14ac:dyDescent="0.25">
      <c r="A335" s="54" t="s">
        <v>26</v>
      </c>
      <c r="B335">
        <v>33.203125</v>
      </c>
      <c r="C335">
        <v>43.506058274233823</v>
      </c>
      <c r="D335">
        <v>65.4296875</v>
      </c>
      <c r="E335">
        <v>97.65625</v>
      </c>
    </row>
    <row r="336" spans="1:14" x14ac:dyDescent="0.25">
      <c r="A336" s="54" t="s">
        <v>21</v>
      </c>
      <c r="B336">
        <v>49.8046875</v>
      </c>
      <c r="C336">
        <v>72.695644870945827</v>
      </c>
      <c r="D336">
        <v>109.375</v>
      </c>
      <c r="E336">
        <v>196.2890625</v>
      </c>
    </row>
    <row r="337" spans="1:14" x14ac:dyDescent="0.25">
      <c r="A337" s="54" t="s">
        <v>28</v>
      </c>
      <c r="B337">
        <v>50.78125</v>
      </c>
      <c r="C337">
        <v>118.26782260651051</v>
      </c>
      <c r="D337">
        <v>161.1328125</v>
      </c>
      <c r="E337">
        <v>416.9921875</v>
      </c>
    </row>
    <row r="338" spans="1:14" x14ac:dyDescent="0.25">
      <c r="A338" s="54" t="s">
        <v>24</v>
      </c>
      <c r="B338">
        <v>44.921875</v>
      </c>
      <c r="C338">
        <v>54.83935661676859</v>
      </c>
      <c r="D338">
        <v>83.0078125</v>
      </c>
      <c r="E338">
        <v>172.8515625</v>
      </c>
    </row>
    <row r="339" spans="1:14" x14ac:dyDescent="0.25">
      <c r="A339" s="54" t="s">
        <v>29</v>
      </c>
      <c r="B339">
        <v>47.8515625</v>
      </c>
      <c r="C339">
        <v>68.549511650377752</v>
      </c>
      <c r="D339">
        <v>93.75</v>
      </c>
      <c r="E339">
        <v>186.5234375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54"/>
      <c r="B343" s="54" t="s">
        <v>101</v>
      </c>
      <c r="C343" s="54" t="s">
        <v>102</v>
      </c>
      <c r="D343" s="54" t="s">
        <v>103</v>
      </c>
      <c r="E343" s="54" t="s">
        <v>104</v>
      </c>
      <c r="J343" s="54"/>
      <c r="K343" s="54" t="s">
        <v>101</v>
      </c>
      <c r="L343" s="54" t="s">
        <v>102</v>
      </c>
      <c r="M343" s="54" t="s">
        <v>103</v>
      </c>
      <c r="N343" s="54" t="s">
        <v>104</v>
      </c>
    </row>
    <row r="344" spans="1:14" x14ac:dyDescent="0.25">
      <c r="A344" s="54" t="s">
        <v>15</v>
      </c>
      <c r="B344">
        <v>30.2734375</v>
      </c>
      <c r="C344">
        <v>60.809683511407798</v>
      </c>
      <c r="D344">
        <v>85.9375</v>
      </c>
      <c r="E344">
        <v>170.8984375</v>
      </c>
      <c r="J344" s="54" t="s">
        <v>12</v>
      </c>
      <c r="K344">
        <v>0.2</v>
      </c>
      <c r="L344">
        <v>2.4229418046693292</v>
      </c>
      <c r="M344">
        <v>0.26666666666666672</v>
      </c>
      <c r="N344">
        <v>0.5</v>
      </c>
    </row>
    <row r="345" spans="1:14" x14ac:dyDescent="0.25">
      <c r="A345" s="54" t="s">
        <v>25</v>
      </c>
      <c r="B345">
        <v>38.0859375</v>
      </c>
      <c r="C345">
        <v>55.03620474465685</v>
      </c>
      <c r="D345">
        <v>70.3125</v>
      </c>
      <c r="E345">
        <v>133.7890625</v>
      </c>
      <c r="J345" s="54" t="s">
        <v>105</v>
      </c>
      <c r="K345">
        <v>0.2</v>
      </c>
      <c r="L345">
        <v>2.1766888018288522</v>
      </c>
      <c r="M345">
        <v>0.3</v>
      </c>
      <c r="N345">
        <v>0.46666666666666667</v>
      </c>
    </row>
    <row r="346" spans="1:14" x14ac:dyDescent="0.25">
      <c r="A346" s="54" t="s">
        <v>18</v>
      </c>
      <c r="B346">
        <v>30.2734375</v>
      </c>
      <c r="C346">
        <v>51.357096191593008</v>
      </c>
      <c r="D346">
        <v>76.171875</v>
      </c>
      <c r="E346">
        <v>121.09375</v>
      </c>
    </row>
    <row r="347" spans="1:14" x14ac:dyDescent="0.25">
      <c r="A347" s="54" t="s">
        <v>26</v>
      </c>
      <c r="B347">
        <v>37.109375</v>
      </c>
      <c r="C347">
        <v>45.290546729467522</v>
      </c>
      <c r="D347">
        <v>60.546875</v>
      </c>
      <c r="E347">
        <v>97.65625</v>
      </c>
    </row>
    <row r="348" spans="1:14" x14ac:dyDescent="0.25">
      <c r="A348" s="54" t="s">
        <v>21</v>
      </c>
      <c r="B348">
        <v>49.8046875</v>
      </c>
      <c r="C348">
        <v>18.53061677590193</v>
      </c>
      <c r="D348">
        <v>143.5546875</v>
      </c>
      <c r="E348">
        <v>274.4140625</v>
      </c>
    </row>
    <row r="349" spans="1:14" x14ac:dyDescent="0.25">
      <c r="A349" s="54" t="s">
        <v>28</v>
      </c>
      <c r="B349">
        <v>410.15625</v>
      </c>
      <c r="C349">
        <v>59.743227602164737</v>
      </c>
      <c r="D349">
        <v>476.5625</v>
      </c>
      <c r="E349">
        <v>478.515625</v>
      </c>
    </row>
    <row r="350" spans="1:14" x14ac:dyDescent="0.25">
      <c r="A350" s="54" t="s">
        <v>24</v>
      </c>
      <c r="B350">
        <v>20.5078125</v>
      </c>
      <c r="C350">
        <v>-415.29478398936931</v>
      </c>
      <c r="D350">
        <v>50.78125</v>
      </c>
      <c r="E350">
        <v>52.734375</v>
      </c>
    </row>
    <row r="351" spans="1:14" x14ac:dyDescent="0.25">
      <c r="A351" s="54" t="s">
        <v>29</v>
      </c>
      <c r="B351">
        <v>49.8046875</v>
      </c>
      <c r="C351">
        <v>47.996153629192037</v>
      </c>
      <c r="D351">
        <v>83.984375</v>
      </c>
      <c r="E351">
        <v>162.109375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54"/>
      <c r="B355" s="54" t="s">
        <v>101</v>
      </c>
      <c r="C355" s="54" t="s">
        <v>102</v>
      </c>
      <c r="D355" s="54" t="s">
        <v>103</v>
      </c>
      <c r="E355" s="54" t="s">
        <v>104</v>
      </c>
      <c r="J355" s="54"/>
      <c r="K355" s="54" t="s">
        <v>101</v>
      </c>
      <c r="L355" s="54" t="s">
        <v>102</v>
      </c>
      <c r="M355" s="54" t="s">
        <v>103</v>
      </c>
      <c r="N355" s="54" t="s">
        <v>104</v>
      </c>
    </row>
    <row r="356" spans="1:14" x14ac:dyDescent="0.25">
      <c r="A356" s="54" t="s">
        <v>15</v>
      </c>
      <c r="B356">
        <v>35.15625</v>
      </c>
      <c r="C356">
        <v>64.208469308820682</v>
      </c>
      <c r="D356">
        <v>98.6328125</v>
      </c>
      <c r="E356">
        <v>134.765625</v>
      </c>
      <c r="J356" s="54" t="s">
        <v>12</v>
      </c>
      <c r="K356">
        <v>3.3333333333333333E-2</v>
      </c>
      <c r="L356">
        <v>0.25462870402693888</v>
      </c>
      <c r="M356">
        <v>0.1</v>
      </c>
      <c r="N356">
        <v>0.56666666666666665</v>
      </c>
    </row>
    <row r="357" spans="1:14" x14ac:dyDescent="0.25">
      <c r="A357" s="54" t="s">
        <v>25</v>
      </c>
      <c r="B357">
        <v>21.484375</v>
      </c>
      <c r="C357">
        <v>-17.21080489130906</v>
      </c>
      <c r="D357">
        <v>86.9140625</v>
      </c>
      <c r="E357">
        <v>119.140625</v>
      </c>
      <c r="J357" s="54" t="s">
        <v>105</v>
      </c>
      <c r="K357">
        <v>3.3333333333333333E-2</v>
      </c>
      <c r="L357">
        <v>0.22839958458855539</v>
      </c>
      <c r="M357">
        <v>6.6666666666666666E-2</v>
      </c>
      <c r="N357">
        <v>0.5</v>
      </c>
    </row>
    <row r="358" spans="1:14" x14ac:dyDescent="0.25">
      <c r="A358" s="54" t="s">
        <v>18</v>
      </c>
      <c r="B358">
        <v>30.2734375</v>
      </c>
      <c r="C358">
        <v>54.508738893039293</v>
      </c>
      <c r="D358">
        <v>65.4296875</v>
      </c>
      <c r="E358">
        <v>98.6328125</v>
      </c>
    </row>
    <row r="359" spans="1:14" x14ac:dyDescent="0.25">
      <c r="A359" s="54" t="s">
        <v>26</v>
      </c>
      <c r="B359">
        <v>20.5078125</v>
      </c>
      <c r="C359">
        <v>47.916680932370092</v>
      </c>
      <c r="D359">
        <v>73.2421875</v>
      </c>
      <c r="E359">
        <v>88.8671875</v>
      </c>
    </row>
    <row r="360" spans="1:14" x14ac:dyDescent="0.25">
      <c r="A360" s="54" t="s">
        <v>21</v>
      </c>
      <c r="B360">
        <v>64.453125</v>
      </c>
      <c r="C360">
        <v>82.866532910394838</v>
      </c>
      <c r="D360">
        <v>90.8203125</v>
      </c>
      <c r="E360">
        <v>130.859375</v>
      </c>
    </row>
    <row r="361" spans="1:14" x14ac:dyDescent="0.25">
      <c r="A361" s="54" t="s">
        <v>28</v>
      </c>
      <c r="B361">
        <v>53.7109375</v>
      </c>
      <c r="C361">
        <v>77.086524612754758</v>
      </c>
      <c r="D361">
        <v>78.125</v>
      </c>
      <c r="E361">
        <v>134.765625</v>
      </c>
    </row>
    <row r="362" spans="1:14" x14ac:dyDescent="0.25">
      <c r="A362" s="54" t="s">
        <v>24</v>
      </c>
      <c r="B362">
        <v>46.875</v>
      </c>
      <c r="C362">
        <v>77.82527282874517</v>
      </c>
      <c r="D362">
        <v>90.8203125</v>
      </c>
      <c r="E362">
        <v>156.25</v>
      </c>
    </row>
    <row r="363" spans="1:14" x14ac:dyDescent="0.25">
      <c r="A363" s="54" t="s">
        <v>29</v>
      </c>
      <c r="B363">
        <v>50.78125</v>
      </c>
      <c r="C363">
        <v>58.400668041526522</v>
      </c>
      <c r="D363">
        <v>59.5703125</v>
      </c>
      <c r="E363">
        <v>116.2109375</v>
      </c>
    </row>
    <row r="390" spans="1:5" x14ac:dyDescent="0.25">
      <c r="A390" s="165" t="s">
        <v>180</v>
      </c>
    </row>
    <row r="391" spans="1:5" x14ac:dyDescent="0.25">
      <c r="A391" s="54"/>
      <c r="B391" s="54" t="s">
        <v>101</v>
      </c>
      <c r="C391" s="54" t="s">
        <v>102</v>
      </c>
      <c r="D391" s="54" t="s">
        <v>103</v>
      </c>
      <c r="E391" s="54" t="s">
        <v>104</v>
      </c>
    </row>
    <row r="392" spans="1:5" x14ac:dyDescent="0.25">
      <c r="A392" s="54" t="s">
        <v>15</v>
      </c>
      <c r="B392">
        <v>1.953125</v>
      </c>
      <c r="C392">
        <v>2.9569651252299041</v>
      </c>
      <c r="D392">
        <v>5.859375</v>
      </c>
      <c r="E392">
        <v>6.8359375</v>
      </c>
    </row>
    <row r="393" spans="1:5" x14ac:dyDescent="0.25">
      <c r="A393" s="54" t="s">
        <v>25</v>
      </c>
      <c r="B393">
        <v>1.953125</v>
      </c>
      <c r="C393">
        <v>3.4313520646609699</v>
      </c>
      <c r="D393">
        <v>5.859375</v>
      </c>
      <c r="E393">
        <v>7.8125</v>
      </c>
    </row>
    <row r="394" spans="1:5" x14ac:dyDescent="0.25">
      <c r="A394" s="54" t="s">
        <v>18</v>
      </c>
      <c r="B394">
        <v>0.9765625</v>
      </c>
      <c r="C394">
        <v>3.595119166526902</v>
      </c>
      <c r="D394">
        <v>5.859375</v>
      </c>
      <c r="E394">
        <v>7.8125</v>
      </c>
    </row>
    <row r="395" spans="1:5" x14ac:dyDescent="0.25">
      <c r="A395" s="54" t="s">
        <v>26</v>
      </c>
      <c r="B395">
        <v>1.953125</v>
      </c>
      <c r="C395">
        <v>3.3966846315493182</v>
      </c>
      <c r="D395">
        <v>5.859375</v>
      </c>
      <c r="E395">
        <v>7.8125</v>
      </c>
    </row>
    <row r="396" spans="1:5" x14ac:dyDescent="0.25">
      <c r="A396" s="54" t="s">
        <v>21</v>
      </c>
      <c r="B396">
        <v>0.9765625</v>
      </c>
      <c r="C396">
        <v>2.9590093796675569</v>
      </c>
      <c r="D396">
        <v>4.8828125</v>
      </c>
      <c r="E396">
        <v>7.8125</v>
      </c>
    </row>
    <row r="397" spans="1:5" x14ac:dyDescent="0.25">
      <c r="A397" s="54" t="s">
        <v>28</v>
      </c>
      <c r="B397">
        <v>0.9765625</v>
      </c>
      <c r="C397">
        <v>1.551084133713311</v>
      </c>
      <c r="D397">
        <v>1.953125</v>
      </c>
      <c r="E397">
        <v>4.8828125</v>
      </c>
    </row>
    <row r="398" spans="1:5" x14ac:dyDescent="0.25">
      <c r="A398" s="54" t="s">
        <v>24</v>
      </c>
      <c r="B398">
        <v>0.9765625</v>
      </c>
      <c r="C398">
        <v>3.56260321926798</v>
      </c>
      <c r="D398">
        <v>5.859375</v>
      </c>
      <c r="E398">
        <v>7.8125</v>
      </c>
    </row>
    <row r="399" spans="1:5" x14ac:dyDescent="0.25">
      <c r="A399" s="54" t="s">
        <v>29</v>
      </c>
      <c r="B399">
        <v>2.9296875</v>
      </c>
      <c r="C399">
        <v>3.853928722959961</v>
      </c>
      <c r="D399">
        <v>4.8828125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130.2038101425444</v>
      </c>
      <c r="L409" s="155" t="s">
        <v>141</v>
      </c>
      <c r="M409">
        <v>0.62241074670373475</v>
      </c>
      <c r="N409">
        <v>0.56355047939412684</v>
      </c>
      <c r="O409">
        <v>0.6224538651810112</v>
      </c>
      <c r="P409">
        <v>0.47892060130887892</v>
      </c>
      <c r="Q409">
        <v>0.81967577894812149</v>
      </c>
      <c r="R409">
        <v>0.9315306788367167</v>
      </c>
      <c r="S409">
        <v>0.93480660711743235</v>
      </c>
      <c r="T409">
        <v>0.66961238187451921</v>
      </c>
    </row>
    <row r="410" spans="1:20" x14ac:dyDescent="0.25">
      <c r="A410" s="154" t="s">
        <v>141</v>
      </c>
      <c r="B410">
        <v>4.0151692461758861</v>
      </c>
      <c r="C410">
        <v>3.290719781529448</v>
      </c>
      <c r="D410">
        <v>5.405034127823348</v>
      </c>
      <c r="E410">
        <v>-4.3205247475386246</v>
      </c>
      <c r="G410" s="154" t="s">
        <v>142</v>
      </c>
      <c r="H410">
        <v>117.3823447422624</v>
      </c>
      <c r="L410" s="155" t="s">
        <v>142</v>
      </c>
      <c r="M410">
        <v>1</v>
      </c>
      <c r="N410">
        <v>1</v>
      </c>
      <c r="O410">
        <v>0.89863997615661084</v>
      </c>
      <c r="P410">
        <v>0.58523316571641448</v>
      </c>
      <c r="Q410">
        <v>0.83824227075391788</v>
      </c>
      <c r="R410">
        <v>0.86060750184754287</v>
      </c>
      <c r="S410">
        <v>0.88275744704723358</v>
      </c>
      <c r="T410">
        <v>0.67800451395576489</v>
      </c>
    </row>
    <row r="411" spans="1:20" x14ac:dyDescent="0.25">
      <c r="A411" s="154" t="s">
        <v>142</v>
      </c>
      <c r="B411">
        <v>4.3000006778616076</v>
      </c>
      <c r="C411">
        <v>1.0724032139243229</v>
      </c>
      <c r="D411">
        <v>5.4177942190620403</v>
      </c>
      <c r="E411">
        <v>-0.7563488466347138</v>
      </c>
      <c r="G411" s="154" t="s">
        <v>143</v>
      </c>
      <c r="H411">
        <v>211.76549805698451</v>
      </c>
      <c r="L411" s="155" t="s">
        <v>143</v>
      </c>
      <c r="M411">
        <v>0.8285387471675163</v>
      </c>
      <c r="N411">
        <v>0.72303668002948007</v>
      </c>
      <c r="O411">
        <v>0.66914188995132151</v>
      </c>
      <c r="P411">
        <v>0.64709965823826399</v>
      </c>
      <c r="Q411">
        <v>1</v>
      </c>
      <c r="R411">
        <v>0.84181546240201521</v>
      </c>
      <c r="S411">
        <v>0.91861337407962917</v>
      </c>
      <c r="T411">
        <v>0.7818108445642532</v>
      </c>
    </row>
    <row r="412" spans="1:20" x14ac:dyDescent="0.25">
      <c r="A412" s="154" t="s">
        <v>143</v>
      </c>
      <c r="B412">
        <v>3.9091866254770191</v>
      </c>
      <c r="C412">
        <v>-3.154273110721542</v>
      </c>
      <c r="D412">
        <v>5.6964683526824951</v>
      </c>
      <c r="E412">
        <v>4.5778638319023752</v>
      </c>
      <c r="G412" s="154" t="s">
        <v>144</v>
      </c>
      <c r="H412">
        <v>87.603727222171926</v>
      </c>
      <c r="L412" s="155" t="s">
        <v>144</v>
      </c>
      <c r="M412">
        <v>0.79110739556545795</v>
      </c>
      <c r="N412">
        <v>0.90933682181420084</v>
      </c>
      <c r="O412">
        <v>0.87564639791010113</v>
      </c>
      <c r="P412">
        <v>1</v>
      </c>
      <c r="Q412">
        <v>0.8149745945032143</v>
      </c>
      <c r="R412">
        <v>0.902834379124689</v>
      </c>
      <c r="S412">
        <v>0.89818610788765274</v>
      </c>
      <c r="T412">
        <v>0.69848150575503687</v>
      </c>
    </row>
    <row r="413" spans="1:20" x14ac:dyDescent="0.25">
      <c r="A413" s="154" t="s">
        <v>144</v>
      </c>
      <c r="B413">
        <v>2.9389333082058471</v>
      </c>
      <c r="C413">
        <v>3.312656731972905</v>
      </c>
      <c r="D413">
        <v>4.9204864016417531</v>
      </c>
      <c r="E413">
        <v>-3.6915972402587509</v>
      </c>
      <c r="G413" s="154" t="s">
        <v>145</v>
      </c>
      <c r="H413">
        <v>108.8578436027293</v>
      </c>
      <c r="L413" s="155" t="s">
        <v>145</v>
      </c>
      <c r="M413">
        <v>0.86744934973075205</v>
      </c>
      <c r="N413">
        <v>0.70973025088037034</v>
      </c>
      <c r="O413">
        <v>0.77084818130873478</v>
      </c>
      <c r="P413">
        <v>0.77372930713717014</v>
      </c>
      <c r="Q413">
        <v>0.87414246458972478</v>
      </c>
      <c r="R413">
        <v>0.93196907043627575</v>
      </c>
      <c r="S413">
        <v>0.893476813446482</v>
      </c>
      <c r="T413">
        <v>0.79775465185763206</v>
      </c>
    </row>
    <row r="414" spans="1:20" x14ac:dyDescent="0.25">
      <c r="A414" s="154" t="s">
        <v>145</v>
      </c>
      <c r="B414">
        <v>1.745870118440487</v>
      </c>
      <c r="C414">
        <v>-0.12788902249919559</v>
      </c>
      <c r="D414">
        <v>6.0329020770750814</v>
      </c>
      <c r="E414">
        <v>0.85593112419567041</v>
      </c>
      <c r="G414" s="154" t="s">
        <v>146</v>
      </c>
      <c r="H414">
        <v>66.880082287077158</v>
      </c>
      <c r="L414" s="155" t="s">
        <v>146</v>
      </c>
      <c r="M414">
        <v>0.75254183994415469</v>
      </c>
      <c r="N414">
        <v>0.59791535860856393</v>
      </c>
      <c r="O414">
        <v>0.82768498827575521</v>
      </c>
      <c r="P414">
        <v>0.59161818568131308</v>
      </c>
      <c r="Q414">
        <v>0.8499685692313198</v>
      </c>
      <c r="R414">
        <v>1</v>
      </c>
      <c r="S414">
        <v>0.93133826011349075</v>
      </c>
      <c r="T414">
        <v>0.73691522204150062</v>
      </c>
    </row>
    <row r="415" spans="1:20" x14ac:dyDescent="0.25">
      <c r="A415" s="154" t="s">
        <v>146</v>
      </c>
      <c r="B415">
        <v>2.6438561524602289</v>
      </c>
      <c r="C415">
        <v>0.18652984862639749</v>
      </c>
      <c r="D415">
        <v>2.5916198936442481</v>
      </c>
      <c r="E415">
        <v>-1.067488478141071</v>
      </c>
      <c r="G415" s="154" t="s">
        <v>147</v>
      </c>
      <c r="H415">
        <v>116.29023716763091</v>
      </c>
      <c r="L415" s="155" t="s">
        <v>147</v>
      </c>
      <c r="M415">
        <v>0.62474088408373907</v>
      </c>
      <c r="N415">
        <v>0.58207037139336848</v>
      </c>
      <c r="O415">
        <v>1</v>
      </c>
      <c r="P415">
        <v>0.51452264256487557</v>
      </c>
      <c r="Q415">
        <v>0.87664806529643569</v>
      </c>
      <c r="R415">
        <v>0.82988569029385528</v>
      </c>
      <c r="S415">
        <v>0.99999999999999989</v>
      </c>
      <c r="T415">
        <v>0.72832481392710657</v>
      </c>
    </row>
    <row r="416" spans="1:20" x14ac:dyDescent="0.25">
      <c r="A416" s="154" t="s">
        <v>147</v>
      </c>
      <c r="B416">
        <v>3.7362525797073469</v>
      </c>
      <c r="C416">
        <v>-5.3610603089214903</v>
      </c>
      <c r="D416">
        <v>4.2735445590460754</v>
      </c>
      <c r="E416">
        <v>4.6610809048010804</v>
      </c>
      <c r="G416" s="154" t="s">
        <v>148</v>
      </c>
      <c r="H416">
        <v>97.396261615453483</v>
      </c>
      <c r="L416" s="155" t="s">
        <v>148</v>
      </c>
      <c r="M416">
        <v>0.91078357402288213</v>
      </c>
      <c r="N416">
        <v>0.72327431548149534</v>
      </c>
      <c r="O416">
        <v>0.70755297234198666</v>
      </c>
      <c r="P416">
        <v>0.61643403845960343</v>
      </c>
      <c r="Q416">
        <v>0.88955251726716944</v>
      </c>
      <c r="R416">
        <v>0.93115739744672277</v>
      </c>
      <c r="S416">
        <v>0.92513801578103916</v>
      </c>
      <c r="T416">
        <v>1</v>
      </c>
    </row>
    <row r="417" spans="1:20" x14ac:dyDescent="0.25">
      <c r="A417" s="154" t="s">
        <v>148</v>
      </c>
      <c r="B417">
        <v>3.5462334675958989</v>
      </c>
      <c r="C417">
        <v>4.0096182429428362</v>
      </c>
      <c r="D417">
        <v>2.8635353504653951</v>
      </c>
      <c r="E417">
        <v>-2.2009622976406562</v>
      </c>
      <c r="G417" s="154" t="s">
        <v>149</v>
      </c>
      <c r="H417">
        <v>92.318967054523853</v>
      </c>
      <c r="L417" s="155" t="s">
        <v>149</v>
      </c>
      <c r="M417">
        <v>0.71760393173140968</v>
      </c>
      <c r="N417">
        <v>0.55086232135942226</v>
      </c>
      <c r="O417">
        <v>0.617562821527607</v>
      </c>
      <c r="P417">
        <v>0.51742454130066884</v>
      </c>
      <c r="Q417">
        <v>0.8022018118677704</v>
      </c>
      <c r="R417">
        <v>0.82680136950375649</v>
      </c>
      <c r="S417">
        <v>0.9188331071892899</v>
      </c>
      <c r="T417">
        <v>0.62069656292865394</v>
      </c>
    </row>
    <row r="418" spans="1:20" x14ac:dyDescent="0.25">
      <c r="A418" s="154" t="s">
        <v>149</v>
      </c>
      <c r="B418">
        <v>2.990977857250734</v>
      </c>
      <c r="C418">
        <v>-2.9896027124705529</v>
      </c>
      <c r="D418">
        <v>4.3039209783009262</v>
      </c>
      <c r="E418">
        <v>3.2634393599162999</v>
      </c>
      <c r="G418" s="154" t="s">
        <v>150</v>
      </c>
      <c r="H418">
        <v>38.186073279979908</v>
      </c>
      <c r="L418" s="155" t="s">
        <v>150</v>
      </c>
      <c r="M418">
        <v>0.76454152291861843</v>
      </c>
      <c r="N418">
        <v>0.46391787719877758</v>
      </c>
      <c r="O418">
        <v>0.72575385572599627</v>
      </c>
      <c r="P418">
        <v>0.44782205898275618</v>
      </c>
      <c r="Q418">
        <v>0.87883920236738322</v>
      </c>
      <c r="R418">
        <v>0.83923789419207451</v>
      </c>
      <c r="S418">
        <v>0.86397846317365257</v>
      </c>
      <c r="T418">
        <v>0.62628758263733797</v>
      </c>
    </row>
    <row r="419" spans="1:20" x14ac:dyDescent="0.25">
      <c r="A419" s="154" t="s">
        <v>150</v>
      </c>
      <c r="B419">
        <v>1.863640660075923</v>
      </c>
      <c r="C419">
        <v>1.4015738979187611</v>
      </c>
      <c r="D419">
        <v>1.9081943085146671</v>
      </c>
      <c r="E419">
        <v>-1.6505237821639669</v>
      </c>
      <c r="G419" s="154" t="s">
        <v>151</v>
      </c>
      <c r="H419">
        <v>105.21321536354441</v>
      </c>
      <c r="L419" s="155" t="s">
        <v>151</v>
      </c>
      <c r="M419">
        <v>0.77421941293450247</v>
      </c>
      <c r="N419">
        <v>0.41938565605573958</v>
      </c>
      <c r="O419">
        <v>0.86665851042131237</v>
      </c>
      <c r="P419">
        <v>0.36261535414280061</v>
      </c>
      <c r="Q419">
        <v>0.81914581627896643</v>
      </c>
      <c r="R419">
        <v>0.87610819838670173</v>
      </c>
      <c r="S419">
        <v>0.94822195671825993</v>
      </c>
      <c r="T419">
        <v>0.64960532765616152</v>
      </c>
    </row>
    <row r="420" spans="1:20" x14ac:dyDescent="0.25">
      <c r="A420" s="154" t="s">
        <v>151</v>
      </c>
      <c r="B420">
        <v>3.5455343891597879</v>
      </c>
      <c r="C420">
        <v>-0.98257066886380362</v>
      </c>
      <c r="D420">
        <v>4.404214515929973</v>
      </c>
      <c r="E420">
        <v>3.0671827559188931</v>
      </c>
      <c r="G420" s="154" t="s">
        <v>152</v>
      </c>
      <c r="H420">
        <v>110.53386982133379</v>
      </c>
      <c r="L420" s="155" t="s">
        <v>152</v>
      </c>
      <c r="M420">
        <v>0.70299455409029132</v>
      </c>
      <c r="N420">
        <v>0.50779981242556893</v>
      </c>
      <c r="O420">
        <v>0.53476253112018157</v>
      </c>
      <c r="P420">
        <v>0.45834004829586172</v>
      </c>
      <c r="Q420">
        <v>0.76892029374711102</v>
      </c>
      <c r="R420">
        <v>0.77589345633373374</v>
      </c>
      <c r="S420">
        <v>0.91694720492520465</v>
      </c>
      <c r="T420">
        <v>0.89605025742008326</v>
      </c>
    </row>
    <row r="421" spans="1:20" x14ac:dyDescent="0.25">
      <c r="A421" s="154" t="s">
        <v>152</v>
      </c>
      <c r="B421">
        <v>3.1856219523548188</v>
      </c>
      <c r="C421">
        <v>1.4209509423430129</v>
      </c>
      <c r="D421">
        <v>5.4761517711449663</v>
      </c>
      <c r="E421">
        <v>-6.5168820558822116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103.29056802758809</v>
      </c>
      <c r="L432" s="155" t="s">
        <v>155</v>
      </c>
      <c r="M432">
        <v>0.59310722184143039</v>
      </c>
      <c r="N432">
        <v>0.82803793751203902</v>
      </c>
      <c r="O432">
        <v>0.90572360388356565</v>
      </c>
      <c r="P432">
        <v>1</v>
      </c>
      <c r="Q432">
        <v>0.75242285053582947</v>
      </c>
      <c r="R432">
        <v>0.99999999999999989</v>
      </c>
      <c r="S432">
        <v>0.7602776721348421</v>
      </c>
      <c r="T432">
        <v>0.60577014385923944</v>
      </c>
    </row>
    <row r="433" spans="1:20" x14ac:dyDescent="0.25">
      <c r="A433" s="154" t="s">
        <v>141</v>
      </c>
      <c r="B433">
        <v>4.4041631163530601</v>
      </c>
      <c r="C433">
        <v>-3.7693376231200451</v>
      </c>
      <c r="D433">
        <v>8.6338159992765089</v>
      </c>
      <c r="E433">
        <v>8.2958831300884537</v>
      </c>
      <c r="G433" s="154" t="s">
        <v>142</v>
      </c>
      <c r="H433">
        <v>37.085960163412047</v>
      </c>
      <c r="L433" s="155" t="s">
        <v>156</v>
      </c>
      <c r="M433">
        <v>0.62270425913962224</v>
      </c>
      <c r="N433">
        <v>1</v>
      </c>
      <c r="O433">
        <v>1</v>
      </c>
      <c r="P433">
        <v>0.95376916968333436</v>
      </c>
      <c r="Q433">
        <v>1</v>
      </c>
      <c r="R433">
        <v>0.99510975796121748</v>
      </c>
      <c r="S433">
        <v>1</v>
      </c>
      <c r="T433">
        <v>1</v>
      </c>
    </row>
    <row r="434" spans="1:20" x14ac:dyDescent="0.25">
      <c r="A434" s="154" t="s">
        <v>142</v>
      </c>
      <c r="B434">
        <v>1.4236369395583031</v>
      </c>
      <c r="C434">
        <v>-1.909107931026591</v>
      </c>
      <c r="D434">
        <v>2.1378229657317789</v>
      </c>
      <c r="E434">
        <v>2.3705859822056179</v>
      </c>
      <c r="G434" s="154" t="s">
        <v>143</v>
      </c>
      <c r="H434">
        <v>32.409702311820958</v>
      </c>
      <c r="L434" s="155" t="s">
        <v>157</v>
      </c>
      <c r="M434">
        <v>0.33008654760029288</v>
      </c>
      <c r="N434">
        <v>0.37443339993730562</v>
      </c>
      <c r="O434">
        <v>0.37520756235619218</v>
      </c>
      <c r="P434">
        <v>0.33127659160299411</v>
      </c>
      <c r="Q434">
        <v>0.28216241232925893</v>
      </c>
      <c r="R434">
        <v>0.190844027415736</v>
      </c>
      <c r="S434">
        <v>0.23670955878364761</v>
      </c>
      <c r="T434">
        <v>0.43932034364159622</v>
      </c>
    </row>
    <row r="435" spans="1:20" x14ac:dyDescent="0.25">
      <c r="A435" s="154" t="s">
        <v>143</v>
      </c>
      <c r="B435">
        <v>2.53851812136597</v>
      </c>
      <c r="C435">
        <v>1.2666795756915741</v>
      </c>
      <c r="D435">
        <v>2.5233525937906491</v>
      </c>
      <c r="E435">
        <v>-1.3562917393852409</v>
      </c>
      <c r="G435" s="154" t="s">
        <v>144</v>
      </c>
      <c r="H435">
        <v>19.41558054672274</v>
      </c>
      <c r="L435" s="155" t="s">
        <v>158</v>
      </c>
      <c r="M435">
        <v>0.6110543670595826</v>
      </c>
      <c r="N435">
        <v>0.63708343467383344</v>
      </c>
      <c r="O435">
        <v>0.36515087835914972</v>
      </c>
      <c r="P435">
        <v>0.32798336155380919</v>
      </c>
      <c r="Q435">
        <v>8.2441211860057664E-2</v>
      </c>
      <c r="R435">
        <v>7.4636386653655004E-2</v>
      </c>
      <c r="S435">
        <v>0.18153825394685599</v>
      </c>
      <c r="T435">
        <v>0.1144576200210002</v>
      </c>
    </row>
    <row r="436" spans="1:20" x14ac:dyDescent="0.25">
      <c r="A436" s="154" t="s">
        <v>144</v>
      </c>
      <c r="B436">
        <v>1.005865741901683</v>
      </c>
      <c r="C436">
        <v>0.1041928069161964</v>
      </c>
      <c r="D436">
        <v>1.5176854386857861</v>
      </c>
      <c r="E436">
        <v>-0.86693944732113981</v>
      </c>
      <c r="G436" s="154" t="s">
        <v>145</v>
      </c>
      <c r="H436">
        <v>34.578386250970127</v>
      </c>
      <c r="L436" s="155" t="s">
        <v>159</v>
      </c>
      <c r="M436">
        <v>0.58742413430845575</v>
      </c>
      <c r="N436">
        <v>0.61960395185949924</v>
      </c>
      <c r="O436">
        <v>0.75394109054592817</v>
      </c>
      <c r="P436">
        <v>0.59865697818028951</v>
      </c>
      <c r="Q436">
        <v>5.149124769624696E-2</v>
      </c>
      <c r="R436">
        <v>7.4710265479170895E-2</v>
      </c>
      <c r="S436">
        <v>0.18888714575421139</v>
      </c>
      <c r="T436">
        <v>0.1131653933461286</v>
      </c>
    </row>
    <row r="437" spans="1:20" x14ac:dyDescent="0.25">
      <c r="A437" s="154" t="s">
        <v>145</v>
      </c>
      <c r="B437">
        <v>1.3335154891875409</v>
      </c>
      <c r="C437">
        <v>-0.28884239736465872</v>
      </c>
      <c r="D437">
        <v>3.747620187701493</v>
      </c>
      <c r="E437">
        <v>1.6313464939791951</v>
      </c>
      <c r="G437" s="154" t="s">
        <v>146</v>
      </c>
      <c r="H437">
        <v>41.744101329356987</v>
      </c>
      <c r="L437" s="155" t="s">
        <v>160</v>
      </c>
      <c r="M437">
        <v>0.35845604354058991</v>
      </c>
      <c r="N437">
        <v>0.51499082361707349</v>
      </c>
      <c r="O437">
        <v>0.51491951180536832</v>
      </c>
      <c r="P437">
        <v>0.37392283894694872</v>
      </c>
      <c r="Q437">
        <v>0.1047132969985721</v>
      </c>
      <c r="R437">
        <v>0.1068714215872366</v>
      </c>
      <c r="S437">
        <v>0.1757692532501923</v>
      </c>
      <c r="T437">
        <v>0.14418792646186759</v>
      </c>
    </row>
    <row r="438" spans="1:20" x14ac:dyDescent="0.25">
      <c r="A438" s="154" t="s">
        <v>146</v>
      </c>
      <c r="B438">
        <v>2.6188096969560659</v>
      </c>
      <c r="C438">
        <v>1.3848287644574091</v>
      </c>
      <c r="D438">
        <v>4.6470883536728662</v>
      </c>
      <c r="E438">
        <v>-3.4877651938142842</v>
      </c>
      <c r="G438" s="154" t="s">
        <v>147</v>
      </c>
      <c r="H438">
        <v>47.889384246324198</v>
      </c>
      <c r="L438" s="155" t="s">
        <v>187</v>
      </c>
      <c r="M438">
        <v>1</v>
      </c>
      <c r="N438">
        <v>0.67149426048427152</v>
      </c>
      <c r="O438">
        <v>0.65073187551641343</v>
      </c>
      <c r="P438">
        <v>0.4117264961958087</v>
      </c>
      <c r="Q438">
        <v>7.2373596804083742E-2</v>
      </c>
      <c r="R438">
        <v>7.7582383713571484E-2</v>
      </c>
      <c r="S438">
        <v>0.1802789245369909</v>
      </c>
      <c r="T438">
        <v>0.117906978659941</v>
      </c>
    </row>
    <row r="439" spans="1:20" x14ac:dyDescent="0.25">
      <c r="A439" s="154" t="s">
        <v>147</v>
      </c>
      <c r="B439">
        <v>3.2408803434977029</v>
      </c>
      <c r="C439">
        <v>-2.2023454060812289</v>
      </c>
      <c r="D439">
        <v>3.3373689629664929</v>
      </c>
      <c r="E439">
        <v>1.6552175935134841</v>
      </c>
      <c r="G439" s="154" t="s">
        <v>148</v>
      </c>
      <c r="H439">
        <v>40.480417803365413</v>
      </c>
    </row>
    <row r="440" spans="1:20" x14ac:dyDescent="0.25">
      <c r="A440" s="154" t="s">
        <v>148</v>
      </c>
      <c r="B440">
        <v>1.5662878861917551</v>
      </c>
      <c r="C440">
        <v>0.55476442563774486</v>
      </c>
      <c r="D440">
        <v>1.7334623168238059</v>
      </c>
      <c r="E440">
        <v>-0.23961044093815509</v>
      </c>
      <c r="G440" s="154" t="s">
        <v>149</v>
      </c>
      <c r="H440">
        <v>40.619559134772011</v>
      </c>
    </row>
    <row r="441" spans="1:20" x14ac:dyDescent="0.25">
      <c r="A441" s="154" t="s">
        <v>149</v>
      </c>
      <c r="B441">
        <v>3.2194200425824162</v>
      </c>
      <c r="C441">
        <v>3.2992482729666861</v>
      </c>
      <c r="D441">
        <v>3.1380574350744959</v>
      </c>
      <c r="E441">
        <v>-3.498997483307134</v>
      </c>
      <c r="G441" s="154" t="s">
        <v>150</v>
      </c>
      <c r="H441">
        <v>28.493001869486779</v>
      </c>
    </row>
    <row r="442" spans="1:20" x14ac:dyDescent="0.25">
      <c r="A442" s="154" t="s">
        <v>150</v>
      </c>
      <c r="B442">
        <v>1.4046777892134521</v>
      </c>
      <c r="C442">
        <v>-2.2250539934903291</v>
      </c>
      <c r="D442">
        <v>2.3404541819769289</v>
      </c>
      <c r="E442">
        <v>3.701869091482592</v>
      </c>
      <c r="G442" s="154" t="s">
        <v>151</v>
      </c>
      <c r="H442">
        <v>23.275143520918949</v>
      </c>
    </row>
    <row r="443" spans="1:20" x14ac:dyDescent="0.25">
      <c r="A443" s="154" t="s">
        <v>151</v>
      </c>
      <c r="B443">
        <v>1.075070043796766</v>
      </c>
      <c r="C443">
        <v>-0.79314869124055121</v>
      </c>
      <c r="D443">
        <v>1.1280973783366419</v>
      </c>
      <c r="E443">
        <v>-0.80522904160049114</v>
      </c>
      <c r="G443" s="154" t="s">
        <v>152</v>
      </c>
      <c r="H443">
        <v>16.844237799744771</v>
      </c>
    </row>
    <row r="444" spans="1:20" x14ac:dyDescent="0.25">
      <c r="A444" s="154" t="s">
        <v>152</v>
      </c>
      <c r="B444">
        <v>1.212863560089058</v>
      </c>
      <c r="C444">
        <v>-0.109232717238692</v>
      </c>
      <c r="D444">
        <v>1.484415447320967</v>
      </c>
      <c r="E444">
        <v>0.58060132352401994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1039.216459896237</v>
      </c>
      <c r="L455" s="155" t="s">
        <v>155</v>
      </c>
      <c r="M455">
        <v>1</v>
      </c>
      <c r="N455">
        <v>0.93684814907288083</v>
      </c>
      <c r="O455">
        <v>0.69987748643062386</v>
      </c>
      <c r="P455">
        <v>0.75347831147035593</v>
      </c>
      <c r="Q455">
        <v>0.45273679045305693</v>
      </c>
      <c r="R455">
        <v>0.62967948951962316</v>
      </c>
      <c r="S455">
        <v>0.49687679091269921</v>
      </c>
      <c r="T455">
        <v>0.36174405916642582</v>
      </c>
    </row>
    <row r="456" spans="1:20" x14ac:dyDescent="0.25">
      <c r="A456" s="154" t="s">
        <v>155</v>
      </c>
      <c r="B456">
        <v>26.189531524122231</v>
      </c>
      <c r="C456">
        <v>-54.508718251994388</v>
      </c>
      <c r="D456">
        <v>23.914054242241139</v>
      </c>
      <c r="E456">
        <v>54.29508408877178</v>
      </c>
      <c r="G456" s="154" t="s">
        <v>156</v>
      </c>
      <c r="H456">
        <v>719.94042187821356</v>
      </c>
      <c r="L456" s="155" t="s">
        <v>156</v>
      </c>
      <c r="M456">
        <v>0.55960917798009202</v>
      </c>
      <c r="N456">
        <v>0.81402132066407551</v>
      </c>
      <c r="O456">
        <v>0.47224440180499738</v>
      </c>
      <c r="P456">
        <v>0.79104465298976478</v>
      </c>
      <c r="Q456">
        <v>1</v>
      </c>
      <c r="R456">
        <v>1</v>
      </c>
      <c r="S456">
        <v>0.81403516752739846</v>
      </c>
      <c r="T456">
        <v>0.79886309366137342</v>
      </c>
    </row>
    <row r="457" spans="1:20" x14ac:dyDescent="0.25">
      <c r="A457" s="154" t="s">
        <v>156</v>
      </c>
      <c r="B457">
        <v>17.341257192029609</v>
      </c>
      <c r="C457">
        <v>62.060449425282563</v>
      </c>
      <c r="D457">
        <v>20.490928336083812</v>
      </c>
      <c r="E457">
        <v>-63.851700557986568</v>
      </c>
      <c r="G457" s="154" t="s">
        <v>157</v>
      </c>
      <c r="H457">
        <v>102.3731081178923</v>
      </c>
      <c r="L457" s="155" t="s">
        <v>157</v>
      </c>
      <c r="M457">
        <v>0.74160948560349516</v>
      </c>
      <c r="N457">
        <v>0.84221852597550895</v>
      </c>
      <c r="O457">
        <v>1</v>
      </c>
      <c r="P457">
        <v>0.57019899374392524</v>
      </c>
      <c r="Q457">
        <v>0.39278220009133691</v>
      </c>
      <c r="R457">
        <v>0.31550853667461692</v>
      </c>
      <c r="S457">
        <v>0.29443369325549301</v>
      </c>
      <c r="T457">
        <v>0.45539191989898742</v>
      </c>
    </row>
    <row r="458" spans="1:20" x14ac:dyDescent="0.25">
      <c r="A458" s="154" t="s">
        <v>157</v>
      </c>
      <c r="B458">
        <v>3.5075358096285418</v>
      </c>
      <c r="C458">
        <v>-11.04100985829176</v>
      </c>
      <c r="D458">
        <v>7.2267821855565471</v>
      </c>
      <c r="E458">
        <v>22.889092149127951</v>
      </c>
      <c r="G458" s="154" t="s">
        <v>158</v>
      </c>
      <c r="H458">
        <v>68.063356011227441</v>
      </c>
      <c r="L458" s="155" t="s">
        <v>158</v>
      </c>
      <c r="M458">
        <v>0.5773067587545303</v>
      </c>
      <c r="N458">
        <v>1</v>
      </c>
      <c r="O458">
        <v>0.781877631403744</v>
      </c>
      <c r="P458">
        <v>0.99866321987088003</v>
      </c>
      <c r="Q458">
        <v>0.8587886779715932</v>
      </c>
      <c r="R458">
        <v>0.87150480006007869</v>
      </c>
      <c r="S458">
        <v>1</v>
      </c>
      <c r="T458">
        <v>1</v>
      </c>
    </row>
    <row r="459" spans="1:20" x14ac:dyDescent="0.25">
      <c r="A459" s="154" t="s">
        <v>158</v>
      </c>
      <c r="B459">
        <v>2.7603026455258228</v>
      </c>
      <c r="C459">
        <v>4.0367253245095807</v>
      </c>
      <c r="D459">
        <v>6.5099644163553636</v>
      </c>
      <c r="E459">
        <v>-13.16176198091558</v>
      </c>
      <c r="G459" s="154" t="s">
        <v>159</v>
      </c>
      <c r="H459">
        <v>24.565157920838399</v>
      </c>
      <c r="L459" s="155" t="s">
        <v>159</v>
      </c>
      <c r="M459">
        <v>0.62283206522248535</v>
      </c>
      <c r="N459">
        <v>0.91446905211168961</v>
      </c>
      <c r="O459">
        <v>0.57651741695240932</v>
      </c>
      <c r="P459">
        <v>1</v>
      </c>
      <c r="Q459">
        <v>0.87396595525278653</v>
      </c>
      <c r="R459">
        <v>0.99626634865966279</v>
      </c>
      <c r="S459">
        <v>0.93097031107497508</v>
      </c>
      <c r="T459">
        <v>0.71238101081604233</v>
      </c>
    </row>
    <row r="460" spans="1:20" x14ac:dyDescent="0.25">
      <c r="A460" s="154" t="s">
        <v>159</v>
      </c>
      <c r="B460">
        <v>1.995439899423497</v>
      </c>
      <c r="C460">
        <v>5.1760059110002734</v>
      </c>
      <c r="D460">
        <v>2.9701431223346391</v>
      </c>
      <c r="E460">
        <v>-12.68226696898205</v>
      </c>
      <c r="G460" s="154" t="s">
        <v>160</v>
      </c>
      <c r="H460">
        <v>51.608454153717659</v>
      </c>
      <c r="L460" s="155" t="s">
        <v>160</v>
      </c>
      <c r="M460">
        <v>0.62853868662321255</v>
      </c>
      <c r="N460">
        <v>0.77207962374488837</v>
      </c>
      <c r="O460">
        <v>0.469262790020673</v>
      </c>
      <c r="P460">
        <v>0.2001593333524298</v>
      </c>
      <c r="Q460">
        <v>0.93534059266204062</v>
      </c>
      <c r="R460">
        <v>0.66827335787113384</v>
      </c>
      <c r="S460">
        <v>0.79872997887887376</v>
      </c>
      <c r="T460">
        <v>0.5409905970399439</v>
      </c>
    </row>
    <row r="461" spans="1:20" x14ac:dyDescent="0.25">
      <c r="A461" s="154" t="s">
        <v>160</v>
      </c>
      <c r="B461">
        <v>1.861375270887015</v>
      </c>
      <c r="C461">
        <v>-2.625018741430639</v>
      </c>
      <c r="D461">
        <v>3.6058402095628801</v>
      </c>
      <c r="E461">
        <v>9.5536203123142229</v>
      </c>
      <c r="G461" s="154" t="s">
        <v>187</v>
      </c>
      <c r="H461">
        <v>21.541965994766421</v>
      </c>
      <c r="L461" s="155" t="s">
        <v>187</v>
      </c>
      <c r="M461">
        <v>0.6037007538729432</v>
      </c>
      <c r="N461">
        <v>0.81709790833054186</v>
      </c>
      <c r="O461">
        <v>0.50854992518303233</v>
      </c>
      <c r="P461">
        <v>0.32576555539222241</v>
      </c>
      <c r="Q461">
        <v>0.17851688336769109</v>
      </c>
      <c r="R461">
        <v>0.1617329977632751</v>
      </c>
      <c r="S461">
        <v>0.1650854650393902</v>
      </c>
      <c r="T461">
        <v>0.29303200154257092</v>
      </c>
    </row>
    <row r="462" spans="1:20" x14ac:dyDescent="0.25">
      <c r="A462" s="154" t="s">
        <v>187</v>
      </c>
      <c r="B462">
        <v>1.6657352857773291</v>
      </c>
      <c r="C462">
        <v>0.34686445119690701</v>
      </c>
      <c r="D462">
        <v>2.9790806818076949</v>
      </c>
      <c r="E462">
        <v>-1.8798499150809129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138.19810201784901</v>
      </c>
      <c r="L478" s="155" t="s">
        <v>141</v>
      </c>
      <c r="M478">
        <v>0.55324308144412748</v>
      </c>
      <c r="N478">
        <v>0.49715958689961409</v>
      </c>
      <c r="O478">
        <v>0.51246893651400116</v>
      </c>
      <c r="P478">
        <v>0.6421827208487163</v>
      </c>
      <c r="Q478">
        <v>6.0018374061427057E-2</v>
      </c>
      <c r="R478">
        <v>0.25951858930080712</v>
      </c>
      <c r="S478">
        <v>0.25414472735958549</v>
      </c>
      <c r="T478">
        <v>0.26448908868549831</v>
      </c>
    </row>
    <row r="479" spans="1:20" x14ac:dyDescent="0.25">
      <c r="A479" s="154" t="s">
        <v>155</v>
      </c>
      <c r="B479">
        <v>6.324986106361016</v>
      </c>
      <c r="C479">
        <v>-23.204428120968139</v>
      </c>
      <c r="D479">
        <v>12.83251406856944</v>
      </c>
      <c r="E479">
        <v>48.846472510532521</v>
      </c>
      <c r="G479" s="154" t="s">
        <v>156</v>
      </c>
      <c r="H479">
        <v>379.55997218932413</v>
      </c>
      <c r="L479" s="155" t="s">
        <v>142</v>
      </c>
      <c r="M479">
        <v>0.83465883864164725</v>
      </c>
      <c r="N479">
        <v>0.89740140362861209</v>
      </c>
      <c r="O479">
        <v>0.68973656031484332</v>
      </c>
      <c r="P479">
        <v>0.86403636998125566</v>
      </c>
      <c r="Q479">
        <v>6.7845583773023355E-2</v>
      </c>
      <c r="R479">
        <v>0.32636940542741749</v>
      </c>
      <c r="S479">
        <v>0.27287341587115049</v>
      </c>
      <c r="T479">
        <v>0.48432950622715221</v>
      </c>
    </row>
    <row r="480" spans="1:20" x14ac:dyDescent="0.25">
      <c r="A480" s="154" t="s">
        <v>156</v>
      </c>
      <c r="B480">
        <v>9.7036323756373424</v>
      </c>
      <c r="C480">
        <v>22.757553840189239</v>
      </c>
      <c r="D480">
        <v>21.617766949312429</v>
      </c>
      <c r="E480">
        <v>-47.253450272945578</v>
      </c>
      <c r="G480" s="154" t="s">
        <v>157</v>
      </c>
      <c r="H480">
        <v>146.542328411375</v>
      </c>
      <c r="L480" s="155" t="s">
        <v>143</v>
      </c>
      <c r="M480">
        <v>0.79319213719959392</v>
      </c>
      <c r="N480">
        <v>1</v>
      </c>
      <c r="O480">
        <v>0.65456996947245716</v>
      </c>
      <c r="P480">
        <v>0.9985481970440423</v>
      </c>
      <c r="Q480">
        <v>9.2557681098347624E-2</v>
      </c>
      <c r="R480">
        <v>0.54168361603820436</v>
      </c>
      <c r="S480">
        <v>0.37741128343043628</v>
      </c>
      <c r="T480">
        <v>0.60621810592701242</v>
      </c>
    </row>
    <row r="481" spans="1:20" x14ac:dyDescent="0.25">
      <c r="A481" s="154" t="s">
        <v>157</v>
      </c>
      <c r="B481">
        <v>5.3434755501115863</v>
      </c>
      <c r="C481">
        <v>-7.9647992392625309</v>
      </c>
      <c r="D481">
        <v>7.302820297737191</v>
      </c>
      <c r="E481">
        <v>16.360691631056572</v>
      </c>
      <c r="G481" s="154" t="s">
        <v>158</v>
      </c>
      <c r="H481">
        <v>246.14001337917551</v>
      </c>
      <c r="L481" s="155" t="s">
        <v>144</v>
      </c>
      <c r="M481">
        <v>0.7921796068203133</v>
      </c>
      <c r="N481">
        <v>0.8583457627281712</v>
      </c>
      <c r="O481">
        <v>0.57879312031720642</v>
      </c>
      <c r="P481">
        <v>0.93663619310628698</v>
      </c>
      <c r="Q481">
        <v>0.11739126840280011</v>
      </c>
      <c r="R481">
        <v>0.45542082446640969</v>
      </c>
      <c r="S481">
        <v>0.29280511611694249</v>
      </c>
      <c r="T481">
        <v>0.36932318052248608</v>
      </c>
    </row>
    <row r="482" spans="1:20" x14ac:dyDescent="0.25">
      <c r="A482" s="154" t="s">
        <v>158</v>
      </c>
      <c r="B482">
        <v>7.4113767296965216</v>
      </c>
      <c r="C482">
        <v>-19.34338926752238</v>
      </c>
      <c r="D482">
        <v>14.802119763000711</v>
      </c>
      <c r="E482">
        <v>45.249921837521761</v>
      </c>
      <c r="G482" s="154" t="s">
        <v>159</v>
      </c>
      <c r="H482">
        <v>78.065089234268541</v>
      </c>
      <c r="L482" s="155" t="s">
        <v>145</v>
      </c>
      <c r="M482">
        <v>0.73424159287865443</v>
      </c>
      <c r="N482">
        <v>0.85115765628385587</v>
      </c>
      <c r="O482">
        <v>0.55215604117075179</v>
      </c>
      <c r="P482">
        <v>0.60065669410872413</v>
      </c>
      <c r="Q482">
        <v>0.1187923596168991</v>
      </c>
      <c r="R482">
        <v>0.44289673861733858</v>
      </c>
      <c r="S482">
        <v>0.35229077472325748</v>
      </c>
      <c r="T482">
        <v>0.55711144847983751</v>
      </c>
    </row>
    <row r="483" spans="1:20" x14ac:dyDescent="0.25">
      <c r="A483" s="154" t="s">
        <v>159</v>
      </c>
      <c r="B483">
        <v>2.2363439605213018</v>
      </c>
      <c r="C483">
        <v>5.777998303174372</v>
      </c>
      <c r="D483">
        <v>1.5635302703265941</v>
      </c>
      <c r="E483">
        <v>5.2905558328262856</v>
      </c>
      <c r="G483" s="154" t="s">
        <v>160</v>
      </c>
      <c r="H483">
        <v>182.41929722078041</v>
      </c>
      <c r="L483" s="155" t="s">
        <v>146</v>
      </c>
      <c r="M483">
        <v>0.53112346179679426</v>
      </c>
      <c r="N483">
        <v>0.81479506574081917</v>
      </c>
      <c r="O483">
        <v>0.50657282284249849</v>
      </c>
      <c r="P483">
        <v>0.65041470924184441</v>
      </c>
      <c r="Q483">
        <v>8.0833169353171891E-2</v>
      </c>
      <c r="R483">
        <v>0.31022863210022122</v>
      </c>
      <c r="S483">
        <v>0.2470883144313244</v>
      </c>
      <c r="T483">
        <v>0.35246239545929181</v>
      </c>
    </row>
    <row r="484" spans="1:20" x14ac:dyDescent="0.25">
      <c r="A484" s="154" t="s">
        <v>160</v>
      </c>
      <c r="B484">
        <v>5.014435285565928</v>
      </c>
      <c r="C484">
        <v>14.86260979695618</v>
      </c>
      <c r="D484">
        <v>19.54433694045435</v>
      </c>
      <c r="E484">
        <v>-58.241950588909511</v>
      </c>
      <c r="G484" s="154" t="s">
        <v>187</v>
      </c>
      <c r="H484">
        <v>53.756888581120208</v>
      </c>
      <c r="L484" s="155" t="s">
        <v>147</v>
      </c>
      <c r="M484">
        <v>0.44193615125820601</v>
      </c>
      <c r="N484">
        <v>0.58360300697743528</v>
      </c>
      <c r="O484">
        <v>0.44755755049240847</v>
      </c>
      <c r="P484">
        <v>0.65127443967069021</v>
      </c>
      <c r="Q484">
        <v>6.9169430162900336E-2</v>
      </c>
      <c r="R484">
        <v>0.3564620942152778</v>
      </c>
      <c r="S484">
        <v>0.24874266215695909</v>
      </c>
      <c r="T484">
        <v>0.59928453861142916</v>
      </c>
    </row>
    <row r="485" spans="1:20" x14ac:dyDescent="0.25">
      <c r="A485" s="154" t="s">
        <v>187</v>
      </c>
      <c r="B485">
        <v>2.789961143434192</v>
      </c>
      <c r="C485">
        <v>-5.2219408395468534</v>
      </c>
      <c r="D485">
        <v>2.7567133979986531</v>
      </c>
      <c r="E485">
        <v>0.36502308490938729</v>
      </c>
      <c r="L485" s="155" t="s">
        <v>148</v>
      </c>
      <c r="M485">
        <v>0.54759504007767579</v>
      </c>
      <c r="N485">
        <v>0.61199200301593304</v>
      </c>
      <c r="O485">
        <v>0.47885120228265948</v>
      </c>
      <c r="P485">
        <v>1</v>
      </c>
      <c r="Q485">
        <v>0.1075955897003688</v>
      </c>
      <c r="R485">
        <v>0.48348980774398559</v>
      </c>
      <c r="S485">
        <v>0.35139478772018989</v>
      </c>
      <c r="T485">
        <v>0.47264066965541351</v>
      </c>
    </row>
    <row r="486" spans="1:20" x14ac:dyDescent="0.25">
      <c r="L486" s="155" t="s">
        <v>149</v>
      </c>
      <c r="M486">
        <v>0.68313669228922758</v>
      </c>
      <c r="N486">
        <v>0.94296438790593773</v>
      </c>
      <c r="O486">
        <v>0.75646438193989796</v>
      </c>
      <c r="P486">
        <v>0.99053563438645265</v>
      </c>
      <c r="Q486">
        <v>0.70973724627121515</v>
      </c>
      <c r="R486">
        <v>1</v>
      </c>
      <c r="S486">
        <v>1</v>
      </c>
      <c r="T486">
        <v>1</v>
      </c>
    </row>
    <row r="487" spans="1:20" x14ac:dyDescent="0.25">
      <c r="L487" s="155" t="s">
        <v>150</v>
      </c>
      <c r="M487">
        <v>1</v>
      </c>
      <c r="N487">
        <v>0.82265778915301147</v>
      </c>
      <c r="O487">
        <v>1</v>
      </c>
      <c r="P487">
        <v>0.88001178434214311</v>
      </c>
      <c r="Q487">
        <v>1</v>
      </c>
      <c r="R487">
        <v>0.74752613482824748</v>
      </c>
      <c r="S487">
        <v>0.55481818123172233</v>
      </c>
      <c r="T487">
        <v>0.57916912281794997</v>
      </c>
    </row>
    <row r="488" spans="1:20" x14ac:dyDescent="0.25">
      <c r="L488" s="155" t="s">
        <v>151</v>
      </c>
      <c r="M488">
        <v>0.55069893010061599</v>
      </c>
      <c r="N488">
        <v>0.79925023486831637</v>
      </c>
      <c r="O488">
        <v>0.48437036304915321</v>
      </c>
      <c r="P488">
        <v>0.64114263998779086</v>
      </c>
      <c r="Q488">
        <v>7.4817689232977186E-2</v>
      </c>
      <c r="R488">
        <v>0.3444509321901007</v>
      </c>
      <c r="S488">
        <v>0.27911127086777249</v>
      </c>
      <c r="T488">
        <v>0.35052475310871428</v>
      </c>
    </row>
    <row r="489" spans="1:20" x14ac:dyDescent="0.25">
      <c r="L489" s="155" t="s">
        <v>152</v>
      </c>
      <c r="M489">
        <v>0.59189434600996016</v>
      </c>
      <c r="N489">
        <v>0.66771752666577577</v>
      </c>
      <c r="O489">
        <v>0.47171252902083372</v>
      </c>
      <c r="P489">
        <v>0.66968276370262991</v>
      </c>
      <c r="Q489">
        <v>0.12665187863874519</v>
      </c>
      <c r="R489">
        <v>0.46181158119598259</v>
      </c>
      <c r="S489">
        <v>0.23682011623142671</v>
      </c>
      <c r="T489">
        <v>0.37369885917602108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125.40598860166411</v>
      </c>
      <c r="L501" s="155" t="s">
        <v>141</v>
      </c>
      <c r="M501">
        <v>0.35737516222768972</v>
      </c>
      <c r="N501">
        <v>0.77915972291860114</v>
      </c>
      <c r="O501">
        <v>0.46329031100236262</v>
      </c>
      <c r="P501">
        <v>0.63881494713580833</v>
      </c>
      <c r="Q501">
        <v>0.89824451447726528</v>
      </c>
      <c r="R501">
        <v>1</v>
      </c>
      <c r="S501">
        <v>0.7789631628319772</v>
      </c>
      <c r="T501">
        <v>0.43179293343501379</v>
      </c>
    </row>
    <row r="502" spans="1:20" x14ac:dyDescent="0.25">
      <c r="A502" s="154" t="s">
        <v>141</v>
      </c>
      <c r="B502">
        <v>3.7891852532042178</v>
      </c>
      <c r="C502">
        <v>-2.909834451282133</v>
      </c>
      <c r="D502">
        <v>4.8783087153589637</v>
      </c>
      <c r="E502">
        <v>6.6951187539872832</v>
      </c>
      <c r="G502" s="154" t="s">
        <v>142</v>
      </c>
      <c r="H502">
        <v>230.8698713695961</v>
      </c>
      <c r="L502" s="155" t="s">
        <v>142</v>
      </c>
      <c r="M502">
        <v>0.31008844371144101</v>
      </c>
      <c r="N502">
        <v>0.62494287056797027</v>
      </c>
      <c r="O502">
        <v>0.4241515956744924</v>
      </c>
      <c r="P502">
        <v>0.52825879231118644</v>
      </c>
      <c r="Q502">
        <v>0.8544718777177428</v>
      </c>
      <c r="R502">
        <v>0.80848212428077626</v>
      </c>
      <c r="S502">
        <v>0.82821200568595454</v>
      </c>
      <c r="T502">
        <v>0.4331044012044587</v>
      </c>
    </row>
    <row r="503" spans="1:20" x14ac:dyDescent="0.25">
      <c r="A503" s="154" t="s">
        <v>142</v>
      </c>
      <c r="B503">
        <v>3.9407474820043729</v>
      </c>
      <c r="C503">
        <v>5.7403324353640874</v>
      </c>
      <c r="D503">
        <v>5.7752350109646224</v>
      </c>
      <c r="E503">
        <v>-8.5612021001491545</v>
      </c>
      <c r="G503" s="154" t="s">
        <v>143</v>
      </c>
      <c r="H503">
        <v>595.69506562404695</v>
      </c>
      <c r="L503" s="155" t="s">
        <v>143</v>
      </c>
      <c r="M503">
        <v>1</v>
      </c>
      <c r="N503">
        <v>0.96726352722307041</v>
      </c>
      <c r="O503">
        <v>1</v>
      </c>
      <c r="P503">
        <v>1</v>
      </c>
      <c r="Q503">
        <v>0.84673165654871652</v>
      </c>
      <c r="R503">
        <v>0.97241179434916802</v>
      </c>
      <c r="S503">
        <v>1</v>
      </c>
      <c r="T503">
        <v>1</v>
      </c>
    </row>
    <row r="504" spans="1:20" x14ac:dyDescent="0.25">
      <c r="A504" s="154" t="s">
        <v>143</v>
      </c>
      <c r="B504">
        <v>10.532094726699761</v>
      </c>
      <c r="C504">
        <v>-12.34776251648225</v>
      </c>
      <c r="D504">
        <v>12.09608766485265</v>
      </c>
      <c r="E504">
        <v>17.734718298014979</v>
      </c>
      <c r="G504" s="154" t="s">
        <v>144</v>
      </c>
      <c r="H504">
        <v>585.57751710766661</v>
      </c>
      <c r="L504" s="155" t="s">
        <v>144</v>
      </c>
      <c r="M504">
        <v>0.36683122908624288</v>
      </c>
      <c r="N504">
        <v>1</v>
      </c>
      <c r="O504">
        <v>0.4733260860855652</v>
      </c>
      <c r="P504">
        <v>0.79820841245974017</v>
      </c>
      <c r="Q504">
        <v>0.87740955892999217</v>
      </c>
      <c r="R504">
        <v>0.91404273555709559</v>
      </c>
      <c r="S504">
        <v>0.82516519878908701</v>
      </c>
      <c r="T504">
        <v>0.51051193454574084</v>
      </c>
    </row>
    <row r="505" spans="1:20" x14ac:dyDescent="0.25">
      <c r="A505" s="154" t="s">
        <v>144</v>
      </c>
      <c r="B505">
        <v>8.8887170097038197</v>
      </c>
      <c r="C505">
        <v>3.5691227729566499</v>
      </c>
      <c r="D505">
        <v>11.239313875566319</v>
      </c>
      <c r="E505">
        <v>-4.8048978327987442</v>
      </c>
      <c r="G505" s="154" t="s">
        <v>145</v>
      </c>
      <c r="H505">
        <v>722.59121491484507</v>
      </c>
      <c r="L505" s="155" t="s">
        <v>145</v>
      </c>
      <c r="M505">
        <v>0.6090052383544966</v>
      </c>
      <c r="N505">
        <v>0.63639725978515982</v>
      </c>
      <c r="O505">
        <v>0.33255762703277009</v>
      </c>
      <c r="P505">
        <v>0.71632663227007842</v>
      </c>
      <c r="Q505">
        <v>0.80566465780877883</v>
      </c>
      <c r="R505">
        <v>0.86892967704910862</v>
      </c>
      <c r="S505">
        <v>0.83259658052079011</v>
      </c>
      <c r="T505">
        <v>0.40559049392623892</v>
      </c>
    </row>
    <row r="506" spans="1:20" x14ac:dyDescent="0.25">
      <c r="A506" s="154" t="s">
        <v>145</v>
      </c>
      <c r="B506">
        <v>10.50477717524584</v>
      </c>
      <c r="C506">
        <v>-0.33132966380607898</v>
      </c>
      <c r="D506">
        <v>16.525270672442829</v>
      </c>
      <c r="E506">
        <v>-5.6893194418057549</v>
      </c>
      <c r="G506" s="154" t="s">
        <v>146</v>
      </c>
      <c r="H506">
        <v>278.32526907633121</v>
      </c>
      <c r="L506" s="155" t="s">
        <v>146</v>
      </c>
      <c r="M506">
        <v>0.36437238663253219</v>
      </c>
      <c r="N506">
        <v>0.6245597729022434</v>
      </c>
      <c r="O506">
        <v>0.53912170376524937</v>
      </c>
      <c r="P506">
        <v>0.58537605427410944</v>
      </c>
      <c r="Q506">
        <v>0.74515644365273825</v>
      </c>
      <c r="R506">
        <v>0.85728699339413916</v>
      </c>
      <c r="S506">
        <v>0.74273375771968553</v>
      </c>
      <c r="T506">
        <v>0.40912980077651723</v>
      </c>
    </row>
    <row r="507" spans="1:20" x14ac:dyDescent="0.25">
      <c r="A507" s="154" t="s">
        <v>146</v>
      </c>
      <c r="B507">
        <v>8.8679727097718626</v>
      </c>
      <c r="C507">
        <v>3.0624006857585329</v>
      </c>
      <c r="D507">
        <v>6.0162221672586256</v>
      </c>
      <c r="E507">
        <v>-2.460772497780737</v>
      </c>
      <c r="G507" s="154" t="s">
        <v>147</v>
      </c>
      <c r="H507">
        <v>330.00725285442792</v>
      </c>
      <c r="L507" s="155" t="s">
        <v>147</v>
      </c>
      <c r="M507">
        <v>0.29525604419748369</v>
      </c>
      <c r="N507">
        <v>0.58960833972937787</v>
      </c>
      <c r="O507">
        <v>0.35139042608365129</v>
      </c>
      <c r="P507">
        <v>0.70404990636414866</v>
      </c>
      <c r="Q507">
        <v>0.74699306994121695</v>
      </c>
      <c r="R507">
        <v>0.8003314659349331</v>
      </c>
      <c r="S507">
        <v>0.7852581219467023</v>
      </c>
      <c r="T507">
        <v>0.40640308919488799</v>
      </c>
    </row>
    <row r="508" spans="1:20" x14ac:dyDescent="0.25">
      <c r="A508" s="154" t="s">
        <v>147</v>
      </c>
      <c r="B508">
        <v>5.1994900347745494</v>
      </c>
      <c r="C508">
        <v>0.62023944638834871</v>
      </c>
      <c r="D508">
        <v>6.5678762669649862</v>
      </c>
      <c r="E508">
        <v>1.5347163610303649</v>
      </c>
      <c r="G508" s="154" t="s">
        <v>148</v>
      </c>
      <c r="H508">
        <v>567.49366346627482</v>
      </c>
      <c r="L508" s="155" t="s">
        <v>148</v>
      </c>
      <c r="M508">
        <v>0.27579361585813378</v>
      </c>
      <c r="N508">
        <v>0.55003467888591628</v>
      </c>
      <c r="O508">
        <v>0.37540209172718242</v>
      </c>
      <c r="P508">
        <v>0.58769192822011374</v>
      </c>
      <c r="Q508">
        <v>0.78273417016732039</v>
      </c>
      <c r="R508">
        <v>0.81641856470526852</v>
      </c>
      <c r="S508">
        <v>0.88470053287029349</v>
      </c>
      <c r="T508">
        <v>0.43621686517551378</v>
      </c>
    </row>
    <row r="509" spans="1:20" x14ac:dyDescent="0.25">
      <c r="A509" s="154" t="s">
        <v>148</v>
      </c>
      <c r="B509">
        <v>8.7527234434996704</v>
      </c>
      <c r="C509">
        <v>-0.86583171836333495</v>
      </c>
      <c r="D509">
        <v>13.831492046383101</v>
      </c>
      <c r="E509">
        <v>4.042511865829983</v>
      </c>
      <c r="G509" s="154" t="s">
        <v>149</v>
      </c>
      <c r="H509">
        <v>1073.4225559382289</v>
      </c>
      <c r="L509" s="155" t="s">
        <v>149</v>
      </c>
      <c r="M509">
        <v>0.29831162590360327</v>
      </c>
      <c r="N509">
        <v>0.4086200507062025</v>
      </c>
      <c r="O509">
        <v>0.31207204776459307</v>
      </c>
      <c r="P509">
        <v>0.3983174883069085</v>
      </c>
      <c r="Q509">
        <v>0.73323391047067776</v>
      </c>
      <c r="R509">
        <v>0.78796394149262539</v>
      </c>
      <c r="S509">
        <v>0.79483988152538698</v>
      </c>
      <c r="T509">
        <v>0.39577456374753178</v>
      </c>
    </row>
    <row r="510" spans="1:20" x14ac:dyDescent="0.25">
      <c r="A510" s="154" t="s">
        <v>149</v>
      </c>
      <c r="B510">
        <v>10.492473476669121</v>
      </c>
      <c r="C510">
        <v>-8.6983030565362736</v>
      </c>
      <c r="D510">
        <v>10.05362883202849</v>
      </c>
      <c r="E510">
        <v>3.735251900808787</v>
      </c>
      <c r="G510" s="154" t="s">
        <v>150</v>
      </c>
      <c r="H510">
        <v>421.4790732084125</v>
      </c>
      <c r="L510" s="155" t="s">
        <v>150</v>
      </c>
      <c r="M510">
        <v>0.31871022800055981</v>
      </c>
      <c r="N510">
        <v>0.64079623884154657</v>
      </c>
      <c r="O510">
        <v>0.34834966766013059</v>
      </c>
      <c r="P510">
        <v>0.5719495450468659</v>
      </c>
      <c r="Q510">
        <v>1</v>
      </c>
      <c r="R510">
        <v>0.85548062567356487</v>
      </c>
      <c r="S510">
        <v>0.8213466239134487</v>
      </c>
      <c r="T510">
        <v>0.47752938018815783</v>
      </c>
    </row>
    <row r="511" spans="1:20" x14ac:dyDescent="0.25">
      <c r="A511" s="154" t="s">
        <v>150</v>
      </c>
      <c r="B511">
        <v>7.8525977458897218</v>
      </c>
      <c r="C511">
        <v>9.5278427816176379</v>
      </c>
      <c r="D511">
        <v>9.2990579045244797</v>
      </c>
      <c r="E511">
        <v>-4.5066915302521711</v>
      </c>
      <c r="G511" s="154" t="s">
        <v>151</v>
      </c>
      <c r="H511">
        <v>277.41210682912299</v>
      </c>
      <c r="L511" s="155" t="s">
        <v>151</v>
      </c>
      <c r="M511">
        <v>0.27478245435215792</v>
      </c>
      <c r="N511">
        <v>0.52075283655223492</v>
      </c>
      <c r="O511">
        <v>0.35594741326553347</v>
      </c>
      <c r="P511">
        <v>0.63163448337739703</v>
      </c>
      <c r="Q511">
        <v>0.80447723834392793</v>
      </c>
      <c r="R511">
        <v>0.86790651356397375</v>
      </c>
      <c r="S511">
        <v>0.74466486129226461</v>
      </c>
      <c r="T511">
        <v>0.37595129163786872</v>
      </c>
    </row>
    <row r="512" spans="1:20" x14ac:dyDescent="0.25">
      <c r="A512" s="154" t="s">
        <v>151</v>
      </c>
      <c r="B512">
        <v>6.4964461651789538</v>
      </c>
      <c r="C512">
        <v>2.03215565846335</v>
      </c>
      <c r="D512">
        <v>9.8002441527606372</v>
      </c>
      <c r="E512">
        <v>-2.4347158596965932</v>
      </c>
      <c r="G512" s="154" t="s">
        <v>152</v>
      </c>
      <c r="H512">
        <v>259.29193562300861</v>
      </c>
      <c r="L512" s="155" t="s">
        <v>152</v>
      </c>
      <c r="M512">
        <v>0.24499925886647139</v>
      </c>
      <c r="N512">
        <v>0.48033709490526622</v>
      </c>
      <c r="O512">
        <v>0.24183138221313841</v>
      </c>
      <c r="P512">
        <v>0.60673005546448944</v>
      </c>
      <c r="Q512">
        <v>0.8489302295479747</v>
      </c>
      <c r="R512">
        <v>0.87553971613607617</v>
      </c>
      <c r="S512">
        <v>0.76022481336875358</v>
      </c>
      <c r="T512">
        <v>0.39832314898453158</v>
      </c>
    </row>
    <row r="513" spans="1:20" x14ac:dyDescent="0.25">
      <c r="A513" s="154" t="s">
        <v>152</v>
      </c>
      <c r="B513">
        <v>5.2598687613873416</v>
      </c>
      <c r="C513">
        <v>1.440734660191004</v>
      </c>
      <c r="D513">
        <v>3.900981335553094</v>
      </c>
      <c r="E513">
        <v>0.88889079877436394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67.100121368658506</v>
      </c>
      <c r="L524" s="155" t="s">
        <v>141</v>
      </c>
      <c r="M524">
        <v>1</v>
      </c>
      <c r="N524">
        <v>0.96575047422252214</v>
      </c>
      <c r="O524">
        <v>0.72442004031864327</v>
      </c>
      <c r="P524">
        <v>0.76320554088711401</v>
      </c>
      <c r="Q524">
        <v>0.91083454400796438</v>
      </c>
      <c r="R524">
        <v>0.80467053414159007</v>
      </c>
      <c r="S524">
        <v>0.87703164364457786</v>
      </c>
      <c r="T524">
        <v>0.8971436771492024</v>
      </c>
    </row>
    <row r="525" spans="1:20" x14ac:dyDescent="0.25">
      <c r="A525" s="154" t="s">
        <v>141</v>
      </c>
      <c r="B525">
        <v>2.695540545541991</v>
      </c>
      <c r="C525">
        <v>-1.899642263517284</v>
      </c>
      <c r="D525">
        <v>4.7132256698554356</v>
      </c>
      <c r="E525">
        <v>5.8890057143787624</v>
      </c>
      <c r="G525" s="154" t="s">
        <v>142</v>
      </c>
      <c r="H525">
        <v>54.603680018274581</v>
      </c>
      <c r="L525" s="155" t="s">
        <v>142</v>
      </c>
      <c r="M525">
        <v>0.78406408300936914</v>
      </c>
      <c r="N525">
        <v>0.79475397879360876</v>
      </c>
      <c r="O525">
        <v>0.69942668210989201</v>
      </c>
      <c r="P525">
        <v>0.58531905500322923</v>
      </c>
      <c r="Q525">
        <v>0.90970919180015686</v>
      </c>
      <c r="R525">
        <v>0.86306535776869875</v>
      </c>
      <c r="S525">
        <v>0.90924729205191701</v>
      </c>
      <c r="T525">
        <v>0.83542589749058904</v>
      </c>
    </row>
    <row r="526" spans="1:20" x14ac:dyDescent="0.25">
      <c r="A526" s="154" t="s">
        <v>142</v>
      </c>
      <c r="B526">
        <v>2.6320357564308861</v>
      </c>
      <c r="C526">
        <v>3.8895924148377281</v>
      </c>
      <c r="D526">
        <v>4.6276904299780242</v>
      </c>
      <c r="E526">
        <v>-7.0108565711753039</v>
      </c>
      <c r="G526" s="154" t="s">
        <v>143</v>
      </c>
      <c r="H526">
        <v>38.213144947449983</v>
      </c>
      <c r="L526" s="155" t="s">
        <v>143</v>
      </c>
      <c r="M526">
        <v>0.78539326253758368</v>
      </c>
      <c r="N526">
        <v>0.86937928755715355</v>
      </c>
      <c r="O526">
        <v>0.97279710711687706</v>
      </c>
      <c r="P526">
        <v>0.72421122711079045</v>
      </c>
      <c r="Q526">
        <v>0.89192735192221551</v>
      </c>
      <c r="R526">
        <v>1</v>
      </c>
      <c r="S526">
        <v>0.90566621666291303</v>
      </c>
      <c r="T526">
        <v>0.90362820156099588</v>
      </c>
    </row>
    <row r="527" spans="1:20" x14ac:dyDescent="0.25">
      <c r="A527" s="154" t="s">
        <v>143</v>
      </c>
      <c r="B527">
        <v>1.341070023525643</v>
      </c>
      <c r="C527">
        <v>-1.530052922029407</v>
      </c>
      <c r="D527">
        <v>2.3697375786224288</v>
      </c>
      <c r="E527">
        <v>3.8278537208286298</v>
      </c>
      <c r="G527" s="154" t="s">
        <v>144</v>
      </c>
      <c r="H527">
        <v>16.42432321843577</v>
      </c>
      <c r="L527" s="155" t="s">
        <v>144</v>
      </c>
      <c r="M527">
        <v>0.72721906503321876</v>
      </c>
      <c r="N527">
        <v>0.84144480408532718</v>
      </c>
      <c r="O527">
        <v>0.78547543140568277</v>
      </c>
      <c r="P527">
        <v>0.63457740750051361</v>
      </c>
      <c r="Q527">
        <v>0.87976031468187799</v>
      </c>
      <c r="R527">
        <v>0.88668673920369723</v>
      </c>
      <c r="S527">
        <v>0.92320549209417813</v>
      </c>
      <c r="T527">
        <v>0.86060880191039524</v>
      </c>
    </row>
    <row r="528" spans="1:20" x14ac:dyDescent="0.25">
      <c r="A528" s="154" t="s">
        <v>144</v>
      </c>
      <c r="B528">
        <v>1.055400847163352</v>
      </c>
      <c r="C528">
        <v>0.6626431699041142</v>
      </c>
      <c r="D528">
        <v>1.829183072030115</v>
      </c>
      <c r="E528">
        <v>-1.896079394979185</v>
      </c>
      <c r="G528" s="154" t="s">
        <v>145</v>
      </c>
      <c r="H528">
        <v>41.621567339957487</v>
      </c>
      <c r="L528" s="155" t="s">
        <v>145</v>
      </c>
      <c r="M528">
        <v>0.81396196696472989</v>
      </c>
      <c r="N528">
        <v>0.78640740019768807</v>
      </c>
      <c r="O528">
        <v>0.80698347967679762</v>
      </c>
      <c r="P528">
        <v>0.53050818684150802</v>
      </c>
      <c r="Q528">
        <v>0.91853518968975023</v>
      </c>
      <c r="R528">
        <v>0.8801118208785923</v>
      </c>
      <c r="S528">
        <v>0.97503694985439804</v>
      </c>
      <c r="T528">
        <v>0.85495956323821143</v>
      </c>
    </row>
    <row r="529" spans="1:20" x14ac:dyDescent="0.25">
      <c r="A529" s="154" t="s">
        <v>145</v>
      </c>
      <c r="B529">
        <v>3.2288068086240651</v>
      </c>
      <c r="C529">
        <v>-2.9337256033838059</v>
      </c>
      <c r="D529">
        <v>6.4948836115350623</v>
      </c>
      <c r="E529">
        <v>6.0993873213272023</v>
      </c>
      <c r="G529" s="154" t="s">
        <v>146</v>
      </c>
      <c r="H529">
        <v>74.342985713713972</v>
      </c>
      <c r="L529" s="155" t="s">
        <v>146</v>
      </c>
      <c r="M529">
        <v>0.69583727716091182</v>
      </c>
      <c r="N529">
        <v>0.94621099364871875</v>
      </c>
      <c r="O529">
        <v>0.69527304739745688</v>
      </c>
      <c r="P529">
        <v>0.76187760035364593</v>
      </c>
      <c r="Q529">
        <v>0.89846450464624361</v>
      </c>
      <c r="R529">
        <v>0.95559069877697123</v>
      </c>
      <c r="S529">
        <v>0.93757930972553083</v>
      </c>
      <c r="T529">
        <v>0.9373464208889164</v>
      </c>
    </row>
    <row r="530" spans="1:20" x14ac:dyDescent="0.25">
      <c r="A530" s="154" t="s">
        <v>146</v>
      </c>
      <c r="B530">
        <v>3.596824618540241</v>
      </c>
      <c r="C530">
        <v>3.4933590699299941</v>
      </c>
      <c r="D530">
        <v>7.719607209035015</v>
      </c>
      <c r="E530">
        <v>-5.6010976720362482</v>
      </c>
      <c r="G530" s="154" t="s">
        <v>147</v>
      </c>
      <c r="H530">
        <v>123.4733044271014</v>
      </c>
      <c r="L530" s="155" t="s">
        <v>147</v>
      </c>
      <c r="M530">
        <v>0.76727421122056938</v>
      </c>
      <c r="N530">
        <v>0.82575532056406653</v>
      </c>
      <c r="O530">
        <v>0.57160630158387649</v>
      </c>
      <c r="P530">
        <v>0.6597785699661457</v>
      </c>
      <c r="Q530">
        <v>0.91626879662073091</v>
      </c>
      <c r="R530">
        <v>0.88788301628650135</v>
      </c>
      <c r="S530">
        <v>1</v>
      </c>
      <c r="T530">
        <v>0.87283897932279708</v>
      </c>
    </row>
    <row r="531" spans="1:20" x14ac:dyDescent="0.25">
      <c r="A531" s="154" t="s">
        <v>147</v>
      </c>
      <c r="B531">
        <v>3.9653680400839191</v>
      </c>
      <c r="C531">
        <v>-3.41863052186994</v>
      </c>
      <c r="D531">
        <v>6.2511149866772557</v>
      </c>
      <c r="E531">
        <v>5.9221889083782866</v>
      </c>
      <c r="G531" s="154" t="s">
        <v>148</v>
      </c>
      <c r="H531">
        <v>52.34455318715375</v>
      </c>
      <c r="L531" s="155" t="s">
        <v>148</v>
      </c>
      <c r="M531">
        <v>0.83555026520303111</v>
      </c>
      <c r="N531">
        <v>1</v>
      </c>
      <c r="O531">
        <v>1</v>
      </c>
      <c r="P531">
        <v>1</v>
      </c>
      <c r="Q531">
        <v>0.91333719297139981</v>
      </c>
      <c r="R531">
        <v>0.90632227243584507</v>
      </c>
      <c r="S531">
        <v>0.93322139589180286</v>
      </c>
      <c r="T531">
        <v>0.88636011795834646</v>
      </c>
    </row>
    <row r="532" spans="1:20" x14ac:dyDescent="0.25">
      <c r="A532" s="154" t="s">
        <v>148</v>
      </c>
      <c r="B532">
        <v>1.7620951503116189</v>
      </c>
      <c r="C532">
        <v>1.760539813111174</v>
      </c>
      <c r="D532">
        <v>6.1970535769046453</v>
      </c>
      <c r="E532">
        <v>-5.6285245091058744</v>
      </c>
      <c r="G532" s="154" t="s">
        <v>149</v>
      </c>
      <c r="H532">
        <v>53.214015471021682</v>
      </c>
      <c r="L532" s="155" t="s">
        <v>149</v>
      </c>
      <c r="M532">
        <v>0.61911979971448006</v>
      </c>
      <c r="N532">
        <v>0.78183450913869545</v>
      </c>
      <c r="O532">
        <v>0.59168905357164547</v>
      </c>
      <c r="P532">
        <v>0.58145625997067774</v>
      </c>
      <c r="Q532">
        <v>0.93870421443603158</v>
      </c>
      <c r="R532">
        <v>0.88198874199517918</v>
      </c>
      <c r="S532">
        <v>0.88664518263621672</v>
      </c>
      <c r="T532">
        <v>0.87945109136123989</v>
      </c>
    </row>
    <row r="533" spans="1:20" x14ac:dyDescent="0.25">
      <c r="A533" s="154" t="s">
        <v>149</v>
      </c>
      <c r="B533">
        <v>1.4424446404575471</v>
      </c>
      <c r="C533">
        <v>-0.5620553094264753</v>
      </c>
      <c r="D533">
        <v>4.1146664946879836</v>
      </c>
      <c r="E533">
        <v>2.1441359530378161</v>
      </c>
      <c r="G533" s="154" t="s">
        <v>150</v>
      </c>
      <c r="H533">
        <v>48.531721233143926</v>
      </c>
      <c r="L533" s="155" t="s">
        <v>150</v>
      </c>
      <c r="M533">
        <v>0.70694285477021701</v>
      </c>
      <c r="N533">
        <v>0.7082330866486567</v>
      </c>
      <c r="O533">
        <v>0.75604358687802597</v>
      </c>
      <c r="P533">
        <v>0.8255600908961549</v>
      </c>
      <c r="Q533">
        <v>0.85853746753204907</v>
      </c>
      <c r="R533">
        <v>0.85453131100729163</v>
      </c>
      <c r="S533">
        <v>0.86606983958618433</v>
      </c>
      <c r="T533">
        <v>0.85071214024692732</v>
      </c>
    </row>
    <row r="534" spans="1:20" x14ac:dyDescent="0.25">
      <c r="A534" s="154" t="s">
        <v>150</v>
      </c>
      <c r="B534">
        <v>2.469648348712763</v>
      </c>
      <c r="C534">
        <v>3.0875236358704381</v>
      </c>
      <c r="D534">
        <v>2.8497598429560789</v>
      </c>
      <c r="E534">
        <v>-3.6542512899841939</v>
      </c>
      <c r="G534" s="154" t="s">
        <v>151</v>
      </c>
      <c r="H534">
        <v>112.91402798454899</v>
      </c>
      <c r="L534" s="155" t="s">
        <v>151</v>
      </c>
      <c r="M534">
        <v>0.81486227293536895</v>
      </c>
      <c r="N534">
        <v>0.82626782583282254</v>
      </c>
      <c r="O534">
        <v>0.85106656518734469</v>
      </c>
      <c r="P534">
        <v>0.71457723464572909</v>
      </c>
      <c r="Q534">
        <v>1</v>
      </c>
      <c r="R534">
        <v>0.81433691298026678</v>
      </c>
      <c r="S534">
        <v>0.94232396102146232</v>
      </c>
      <c r="T534">
        <v>0.92710865496107353</v>
      </c>
    </row>
    <row r="535" spans="1:20" x14ac:dyDescent="0.25">
      <c r="A535" s="154" t="s">
        <v>151</v>
      </c>
      <c r="B535">
        <v>4.8576563321382951</v>
      </c>
      <c r="C535">
        <v>-4.9157126644520757</v>
      </c>
      <c r="D535">
        <v>4.4477725329298412</v>
      </c>
      <c r="E535">
        <v>5.2672794311752877</v>
      </c>
      <c r="G535" s="154" t="s">
        <v>152</v>
      </c>
      <c r="H535">
        <v>56.221396607712997</v>
      </c>
      <c r="L535" s="155" t="s">
        <v>152</v>
      </c>
      <c r="M535">
        <v>0.82256466722776955</v>
      </c>
      <c r="N535">
        <v>0.67002262393625789</v>
      </c>
      <c r="O535">
        <v>0.88938503035448402</v>
      </c>
      <c r="P535">
        <v>0.82132536539431222</v>
      </c>
      <c r="Q535">
        <v>0.90117773263369583</v>
      </c>
      <c r="R535">
        <v>0.86399920283494169</v>
      </c>
      <c r="S535">
        <v>0.94535003302219522</v>
      </c>
      <c r="T535">
        <v>1</v>
      </c>
    </row>
    <row r="536" spans="1:20" x14ac:dyDescent="0.25">
      <c r="A536" s="154" t="s">
        <v>152</v>
      </c>
      <c r="B536">
        <v>3.5991910618201541</v>
      </c>
      <c r="C536">
        <v>0.1787394174497523</v>
      </c>
      <c r="D536">
        <v>5.0253920140704373</v>
      </c>
      <c r="E536">
        <v>-1.320984233472102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620.64467543275839</v>
      </c>
      <c r="L547" s="155" t="s">
        <v>155</v>
      </c>
      <c r="M547">
        <v>0.48425263553371872</v>
      </c>
      <c r="N547">
        <v>0.41883049993580829</v>
      </c>
      <c r="O547">
        <v>0.64789377559027106</v>
      </c>
      <c r="P547">
        <v>0.50170851309711872</v>
      </c>
      <c r="Q547">
        <v>1</v>
      </c>
      <c r="R547">
        <v>1</v>
      </c>
      <c r="S547">
        <v>1</v>
      </c>
      <c r="T547">
        <v>1</v>
      </c>
    </row>
    <row r="548" spans="1:20" x14ac:dyDescent="0.25">
      <c r="A548" s="154" t="s">
        <v>141</v>
      </c>
      <c r="B548">
        <v>7.2277919092472258</v>
      </c>
      <c r="C548">
        <v>-4.9058203821005826</v>
      </c>
      <c r="D548">
        <v>9.1008370384911608</v>
      </c>
      <c r="E548">
        <v>9.2563483541030784</v>
      </c>
      <c r="G548" s="154" t="s">
        <v>142</v>
      </c>
      <c r="H548">
        <v>611.94828456851019</v>
      </c>
      <c r="L548" s="155" t="s">
        <v>156</v>
      </c>
      <c r="M548">
        <v>0.39062979806564829</v>
      </c>
      <c r="N548">
        <v>0.32895068953320011</v>
      </c>
      <c r="O548">
        <v>0.50703977069622042</v>
      </c>
      <c r="P548">
        <v>0.33268835906305499</v>
      </c>
      <c r="Q548">
        <v>0.53021303156580968</v>
      </c>
      <c r="R548">
        <v>0.65489204186281869</v>
      </c>
      <c r="S548">
        <v>0.63945367246897866</v>
      </c>
      <c r="T548">
        <v>0.40820823221691199</v>
      </c>
    </row>
    <row r="549" spans="1:20" x14ac:dyDescent="0.25">
      <c r="A549" s="154" t="s">
        <v>142</v>
      </c>
      <c r="B549">
        <v>9.4383182890138126</v>
      </c>
      <c r="C549">
        <v>0.73235463150090652</v>
      </c>
      <c r="D549">
        <v>9.5777692653471878</v>
      </c>
      <c r="E549">
        <v>1.422223733435803</v>
      </c>
      <c r="G549" s="154" t="s">
        <v>143</v>
      </c>
      <c r="H549">
        <v>659.32802315349829</v>
      </c>
      <c r="L549" s="155" t="s">
        <v>157</v>
      </c>
      <c r="M549">
        <v>0.94457642649731899</v>
      </c>
      <c r="N549">
        <v>0.31611400951876512</v>
      </c>
      <c r="O549">
        <v>0.62816341310674939</v>
      </c>
      <c r="P549">
        <v>0.60142638769160217</v>
      </c>
      <c r="Q549">
        <v>0.1193705521144198</v>
      </c>
      <c r="R549">
        <v>0.1010642013773287</v>
      </c>
      <c r="S549">
        <v>0.24507588177081371</v>
      </c>
      <c r="T549">
        <v>9.9036764230339691E-2</v>
      </c>
    </row>
    <row r="550" spans="1:20" x14ac:dyDescent="0.25">
      <c r="A550" s="154" t="s">
        <v>143</v>
      </c>
      <c r="B550">
        <v>5.4729710695492031</v>
      </c>
      <c r="C550">
        <v>-5.0261136219704659</v>
      </c>
      <c r="D550">
        <v>10.944406793899899</v>
      </c>
      <c r="E550">
        <v>-4.6676009239886538</v>
      </c>
      <c r="G550" s="154" t="s">
        <v>144</v>
      </c>
      <c r="H550">
        <v>2113.8416736793752</v>
      </c>
      <c r="L550" s="155" t="s">
        <v>158</v>
      </c>
      <c r="M550">
        <v>0.87054488675568775</v>
      </c>
      <c r="N550">
        <v>0.73570441256272434</v>
      </c>
      <c r="O550">
        <v>0.66635399273960227</v>
      </c>
      <c r="P550">
        <v>0.64459169371301051</v>
      </c>
      <c r="Q550">
        <v>5.7816492198937218E-2</v>
      </c>
      <c r="R550">
        <v>5.0247485735334427E-2</v>
      </c>
      <c r="S550">
        <v>0.25878240283038312</v>
      </c>
      <c r="T550">
        <v>5.2464856142915357E-2</v>
      </c>
    </row>
    <row r="551" spans="1:20" x14ac:dyDescent="0.25">
      <c r="A551" s="154" t="s">
        <v>144</v>
      </c>
      <c r="B551">
        <v>18.606898878632109</v>
      </c>
      <c r="C551">
        <v>-1.31543640979467</v>
      </c>
      <c r="D551">
        <v>8.6930595920614682</v>
      </c>
      <c r="E551">
        <v>7.325356296642334</v>
      </c>
      <c r="G551" s="154" t="s">
        <v>145</v>
      </c>
      <c r="H551">
        <v>2507.515400668372</v>
      </c>
      <c r="L551" s="155" t="s">
        <v>159</v>
      </c>
      <c r="M551">
        <v>0.76072039642674494</v>
      </c>
      <c r="N551">
        <v>0.41544315437200208</v>
      </c>
      <c r="O551">
        <v>0.65063468346247844</v>
      </c>
      <c r="P551">
        <v>0.7806339679245925</v>
      </c>
      <c r="Q551">
        <v>5.443345850057326E-2</v>
      </c>
      <c r="R551">
        <v>4.8404611152765113E-2</v>
      </c>
      <c r="S551">
        <v>0.25806245650749632</v>
      </c>
      <c r="T551">
        <v>5.7685274594714772E-2</v>
      </c>
    </row>
    <row r="552" spans="1:20" x14ac:dyDescent="0.25">
      <c r="A552" s="154" t="s">
        <v>145</v>
      </c>
      <c r="B552">
        <v>50.590640258311822</v>
      </c>
      <c r="C552">
        <v>56.095356735643037</v>
      </c>
      <c r="D552">
        <v>43.953906927814309</v>
      </c>
      <c r="E552">
        <v>-48.79608605804745</v>
      </c>
      <c r="G552" s="154" t="s">
        <v>146</v>
      </c>
      <c r="H552">
        <v>4031.2743257000729</v>
      </c>
      <c r="L552" s="155" t="s">
        <v>160</v>
      </c>
      <c r="M552">
        <v>0.86617394095170974</v>
      </c>
      <c r="N552">
        <v>0.63335447122131316</v>
      </c>
      <c r="O552">
        <v>0.73849393918886286</v>
      </c>
      <c r="P552">
        <v>1</v>
      </c>
      <c r="Q552">
        <v>5.8481808749201461E-2</v>
      </c>
      <c r="R552">
        <v>4.7299175313479179E-2</v>
      </c>
      <c r="S552">
        <v>0.24636736667782949</v>
      </c>
      <c r="T552">
        <v>5.2779982824346462E-2</v>
      </c>
    </row>
    <row r="553" spans="1:20" x14ac:dyDescent="0.25">
      <c r="A553" s="154" t="s">
        <v>146</v>
      </c>
      <c r="B553">
        <v>59.400557827203308</v>
      </c>
      <c r="C553">
        <v>-2.0596846831301292</v>
      </c>
      <c r="D553">
        <v>50.921177568134773</v>
      </c>
      <c r="E553">
        <v>7.831849916295579</v>
      </c>
      <c r="G553" s="154" t="s">
        <v>147</v>
      </c>
      <c r="H553">
        <v>1359.466409721806</v>
      </c>
      <c r="L553" s="155" t="s">
        <v>187</v>
      </c>
      <c r="M553">
        <v>1</v>
      </c>
      <c r="N553">
        <v>0.99999999999999989</v>
      </c>
      <c r="O553">
        <v>1</v>
      </c>
      <c r="P553">
        <v>0.96794784430872305</v>
      </c>
      <c r="Q553">
        <v>0.1878518087231997</v>
      </c>
      <c r="R553">
        <v>7.8421336187238733E-2</v>
      </c>
      <c r="S553">
        <v>0.3610796174454815</v>
      </c>
      <c r="T553">
        <v>0.22090126768736981</v>
      </c>
    </row>
    <row r="554" spans="1:20" x14ac:dyDescent="0.25">
      <c r="A554" s="154" t="s">
        <v>147</v>
      </c>
      <c r="B554">
        <v>28.288730235647471</v>
      </c>
      <c r="C554">
        <v>-11.318253590966799</v>
      </c>
      <c r="D554">
        <v>14.62292190737473</v>
      </c>
      <c r="E554">
        <v>3.3557257866655621</v>
      </c>
      <c r="G554" s="154" t="s">
        <v>148</v>
      </c>
      <c r="H554">
        <v>1565.912427663216</v>
      </c>
    </row>
    <row r="555" spans="1:20" x14ac:dyDescent="0.25">
      <c r="A555" s="154" t="s">
        <v>148</v>
      </c>
      <c r="B555">
        <v>18.382737589264089</v>
      </c>
      <c r="C555">
        <v>-6.8077647588894692</v>
      </c>
      <c r="D555">
        <v>10.588030141129691</v>
      </c>
      <c r="E555">
        <v>0.43546397683824029</v>
      </c>
      <c r="G555" s="154" t="s">
        <v>149</v>
      </c>
      <c r="H555">
        <v>379.56035787840352</v>
      </c>
    </row>
    <row r="556" spans="1:20" x14ac:dyDescent="0.25">
      <c r="A556" s="154" t="s">
        <v>149</v>
      </c>
      <c r="B556">
        <v>7.4076783881513446</v>
      </c>
      <c r="C556">
        <v>-5.0844805346404129</v>
      </c>
      <c r="D556">
        <v>11.527124978037831</v>
      </c>
      <c r="E556">
        <v>6.8321792260674119</v>
      </c>
      <c r="G556" s="154" t="s">
        <v>150</v>
      </c>
      <c r="H556">
        <v>1477.430109832261</v>
      </c>
    </row>
    <row r="557" spans="1:20" x14ac:dyDescent="0.25">
      <c r="A557" s="154" t="s">
        <v>150</v>
      </c>
      <c r="B557">
        <v>22.669340528607389</v>
      </c>
      <c r="C557">
        <v>-1.0664544422824429</v>
      </c>
      <c r="D557">
        <v>10.857248338993941</v>
      </c>
      <c r="E557">
        <v>2.908294724607376</v>
      </c>
      <c r="G557" s="154" t="s">
        <v>151</v>
      </c>
      <c r="H557">
        <v>291.61486545838881</v>
      </c>
    </row>
    <row r="558" spans="1:20" x14ac:dyDescent="0.25">
      <c r="A558" s="154" t="s">
        <v>151</v>
      </c>
      <c r="B558">
        <v>6.3591463523221519</v>
      </c>
      <c r="C558">
        <v>-5.6344517946993289</v>
      </c>
      <c r="D558">
        <v>6.9996386745119752</v>
      </c>
      <c r="E558">
        <v>5.1719258058320801</v>
      </c>
      <c r="G558" s="154" t="s">
        <v>152</v>
      </c>
      <c r="H558">
        <v>568.2978623119136</v>
      </c>
    </row>
    <row r="559" spans="1:20" x14ac:dyDescent="0.25">
      <c r="A559" s="154" t="s">
        <v>152</v>
      </c>
      <c r="B559">
        <v>6.8275898306557616</v>
      </c>
      <c r="C559">
        <v>10.236528341488111</v>
      </c>
      <c r="D559">
        <v>11.856259861174079</v>
      </c>
      <c r="E559">
        <v>-16.298190369655991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213.78096241139491</v>
      </c>
      <c r="L570" s="155" t="s">
        <v>141</v>
      </c>
      <c r="M570">
        <v>0.88197022535315939</v>
      </c>
      <c r="N570">
        <v>0.92099748442319418</v>
      </c>
      <c r="O570">
        <v>0.821810315570903</v>
      </c>
      <c r="P570">
        <v>0.82158726145001093</v>
      </c>
      <c r="Q570">
        <v>0.6874320418996267</v>
      </c>
      <c r="R570">
        <v>0.26047063483339727</v>
      </c>
      <c r="S570">
        <v>0.95435230912232361</v>
      </c>
      <c r="T570">
        <v>0.82162047646950898</v>
      </c>
    </row>
    <row r="571" spans="1:20" x14ac:dyDescent="0.25">
      <c r="A571" s="154" t="s">
        <v>141</v>
      </c>
      <c r="B571">
        <v>4.0060112639769727</v>
      </c>
      <c r="C571">
        <v>6.8934127257653106</v>
      </c>
      <c r="D571">
        <v>4.8580252846498633</v>
      </c>
      <c r="E571">
        <v>-8.2730833293269299</v>
      </c>
      <c r="G571" s="154" t="s">
        <v>142</v>
      </c>
      <c r="H571">
        <v>168.65821928237341</v>
      </c>
      <c r="L571" s="155" t="s">
        <v>142</v>
      </c>
      <c r="M571">
        <v>0.8017162798950771</v>
      </c>
      <c r="N571">
        <v>1</v>
      </c>
      <c r="O571">
        <v>0.82062682466086667</v>
      </c>
      <c r="P571">
        <v>0.97177652463155861</v>
      </c>
      <c r="Q571">
        <v>0.61445419267044565</v>
      </c>
      <c r="R571">
        <v>0.26120291142025531</v>
      </c>
      <c r="S571">
        <v>0.94819777663314608</v>
      </c>
      <c r="T571">
        <v>0.88636060459391353</v>
      </c>
    </row>
    <row r="572" spans="1:20" x14ac:dyDescent="0.25">
      <c r="A572" s="154" t="s">
        <v>142</v>
      </c>
      <c r="B572">
        <v>4.6290889699611792</v>
      </c>
      <c r="C572">
        <v>4.6256860609653998</v>
      </c>
      <c r="D572">
        <v>8.393347247876827</v>
      </c>
      <c r="E572">
        <v>-7.2430670027109851</v>
      </c>
      <c r="G572" s="154" t="s">
        <v>143</v>
      </c>
      <c r="H572">
        <v>215.89088660651689</v>
      </c>
      <c r="L572" s="155" t="s">
        <v>143</v>
      </c>
      <c r="M572">
        <v>0.67772720275144205</v>
      </c>
      <c r="N572">
        <v>0.83875629373849958</v>
      </c>
      <c r="O572">
        <v>0.9959993830817373</v>
      </c>
      <c r="P572">
        <v>0.7632632024458722</v>
      </c>
      <c r="Q572">
        <v>0.56781844781591195</v>
      </c>
      <c r="R572">
        <v>0.24671327290329459</v>
      </c>
      <c r="S572">
        <v>0.9903140536196684</v>
      </c>
      <c r="T572">
        <v>0.82848684072870604</v>
      </c>
    </row>
    <row r="573" spans="1:20" x14ac:dyDescent="0.25">
      <c r="A573" s="154" t="s">
        <v>143</v>
      </c>
      <c r="B573">
        <v>5.3008293805774951</v>
      </c>
      <c r="C573">
        <v>-8.1144902451537799</v>
      </c>
      <c r="D573">
        <v>7.3983785258898163</v>
      </c>
      <c r="E573">
        <v>10.66300854772232</v>
      </c>
      <c r="G573" s="154" t="s">
        <v>144</v>
      </c>
      <c r="H573">
        <v>62.77776285195889</v>
      </c>
      <c r="L573" s="155" t="s">
        <v>144</v>
      </c>
      <c r="M573">
        <v>0.62522436715609464</v>
      </c>
      <c r="N573">
        <v>0.84077384712176872</v>
      </c>
      <c r="O573">
        <v>0.83260372737965982</v>
      </c>
      <c r="P573">
        <v>0.90306447070670237</v>
      </c>
      <c r="Q573">
        <v>0.62045988846081401</v>
      </c>
      <c r="R573">
        <v>0.24478709775470159</v>
      </c>
      <c r="S573">
        <v>0.93786426904441444</v>
      </c>
      <c r="T573">
        <v>0.87791591334481878</v>
      </c>
    </row>
    <row r="574" spans="1:20" x14ac:dyDescent="0.25">
      <c r="A574" s="154" t="s">
        <v>144</v>
      </c>
      <c r="B574">
        <v>1.8483583850114571</v>
      </c>
      <c r="C574">
        <v>0.58548091395359025</v>
      </c>
      <c r="D574">
        <v>3.9400075097041491</v>
      </c>
      <c r="E574">
        <v>-3.5604963765074178</v>
      </c>
      <c r="G574" s="154" t="s">
        <v>145</v>
      </c>
      <c r="H574">
        <v>105.7432565259773</v>
      </c>
      <c r="L574" s="155" t="s">
        <v>145</v>
      </c>
      <c r="M574">
        <v>0.48236371573396619</v>
      </c>
      <c r="N574">
        <v>0.67871006478944285</v>
      </c>
      <c r="O574">
        <v>0.88166739041398712</v>
      </c>
      <c r="P574">
        <v>0.73699474009521904</v>
      </c>
      <c r="Q574">
        <v>1</v>
      </c>
      <c r="R574">
        <v>1</v>
      </c>
      <c r="S574">
        <v>0.90784634314761814</v>
      </c>
      <c r="T574">
        <v>0.89749027892265854</v>
      </c>
    </row>
    <row r="575" spans="1:20" x14ac:dyDescent="0.25">
      <c r="A575" s="154" t="s">
        <v>145</v>
      </c>
      <c r="B575">
        <v>2.9942550096718712</v>
      </c>
      <c r="C575">
        <v>0.78931965788959346</v>
      </c>
      <c r="D575">
        <v>4.8939929106795201</v>
      </c>
      <c r="E575">
        <v>1.0800491534844929</v>
      </c>
      <c r="G575" s="154" t="s">
        <v>146</v>
      </c>
      <c r="H575">
        <v>98.031853130001167</v>
      </c>
      <c r="L575" s="155" t="s">
        <v>146</v>
      </c>
      <c r="M575">
        <v>0.73548712389920834</v>
      </c>
      <c r="N575">
        <v>0.72159772651564347</v>
      </c>
      <c r="O575">
        <v>1</v>
      </c>
      <c r="P575">
        <v>0.84629291935591366</v>
      </c>
      <c r="Q575">
        <v>0.59120804075867051</v>
      </c>
      <c r="R575">
        <v>0.25156982871671663</v>
      </c>
      <c r="S575">
        <v>0.95093724828305071</v>
      </c>
      <c r="T575">
        <v>0.82607275089357368</v>
      </c>
    </row>
    <row r="576" spans="1:20" x14ac:dyDescent="0.25">
      <c r="A576" s="154" t="s">
        <v>146</v>
      </c>
      <c r="B576">
        <v>3.426923088252035</v>
      </c>
      <c r="C576">
        <v>0.87156063567088682</v>
      </c>
      <c r="D576">
        <v>3.507251934276721</v>
      </c>
      <c r="E576">
        <v>-1.118290509009819</v>
      </c>
      <c r="G576" s="154" t="s">
        <v>147</v>
      </c>
      <c r="H576">
        <v>80.280627530770744</v>
      </c>
      <c r="L576" s="155" t="s">
        <v>147</v>
      </c>
      <c r="M576">
        <v>0.91065570336583235</v>
      </c>
      <c r="N576">
        <v>0.86661937189206151</v>
      </c>
      <c r="O576">
        <v>0.60196236220622446</v>
      </c>
      <c r="P576">
        <v>0.55010203562090432</v>
      </c>
      <c r="Q576">
        <v>0.61277784874257413</v>
      </c>
      <c r="R576">
        <v>0.26120581993362879</v>
      </c>
      <c r="S576">
        <v>0.99732189115121073</v>
      </c>
      <c r="T576">
        <v>0.89329366514108322</v>
      </c>
    </row>
    <row r="577" spans="1:20" x14ac:dyDescent="0.25">
      <c r="A577" s="154" t="s">
        <v>147</v>
      </c>
      <c r="B577">
        <v>2.8537719125489902</v>
      </c>
      <c r="C577">
        <v>4.2697378095639484</v>
      </c>
      <c r="D577">
        <v>5.5639889276844539</v>
      </c>
      <c r="E577">
        <v>-3.0656670799631809</v>
      </c>
      <c r="G577" s="154" t="s">
        <v>148</v>
      </c>
      <c r="H577">
        <v>62.790657806971318</v>
      </c>
      <c r="L577" s="155" t="s">
        <v>148</v>
      </c>
      <c r="M577">
        <v>0.90468218932530375</v>
      </c>
      <c r="N577">
        <v>0.70296565470415684</v>
      </c>
      <c r="O577">
        <v>0.74936153032181996</v>
      </c>
      <c r="P577">
        <v>0.80808222154793619</v>
      </c>
      <c r="Q577">
        <v>0.77142911803514025</v>
      </c>
      <c r="R577">
        <v>0.25824474513845269</v>
      </c>
      <c r="S577">
        <v>0.98961185251910644</v>
      </c>
      <c r="T577">
        <v>1</v>
      </c>
    </row>
    <row r="578" spans="1:20" x14ac:dyDescent="0.25">
      <c r="A578" s="154" t="s">
        <v>148</v>
      </c>
      <c r="B578">
        <v>2.4325282568024531</v>
      </c>
      <c r="C578">
        <v>-0.50706412861490424</v>
      </c>
      <c r="D578">
        <v>2.865817967416818</v>
      </c>
      <c r="E578">
        <v>-1.1093825643255379</v>
      </c>
      <c r="G578" s="154" t="s">
        <v>149</v>
      </c>
      <c r="H578">
        <v>81.135620819138722</v>
      </c>
      <c r="L578" s="155" t="s">
        <v>149</v>
      </c>
      <c r="M578">
        <v>0.37402776781600272</v>
      </c>
      <c r="N578">
        <v>0.47526466341442392</v>
      </c>
      <c r="O578">
        <v>0.68718205936756627</v>
      </c>
      <c r="P578">
        <v>0.56336296761228244</v>
      </c>
      <c r="Q578">
        <v>0.77931690586032476</v>
      </c>
      <c r="R578">
        <v>0.26543682285511272</v>
      </c>
      <c r="S578">
        <v>0.92650669510173578</v>
      </c>
      <c r="T578">
        <v>0.86384579811808537</v>
      </c>
    </row>
    <row r="579" spans="1:20" x14ac:dyDescent="0.25">
      <c r="A579" s="154" t="s">
        <v>149</v>
      </c>
      <c r="B579">
        <v>2.9499036879460632</v>
      </c>
      <c r="C579">
        <v>1.8917027397374551</v>
      </c>
      <c r="D579">
        <v>2.753786930426239</v>
      </c>
      <c r="E579">
        <v>-2.8592130489755898</v>
      </c>
      <c r="G579" s="154" t="s">
        <v>150</v>
      </c>
      <c r="H579">
        <v>252.13720785932071</v>
      </c>
      <c r="L579" s="155" t="s">
        <v>150</v>
      </c>
      <c r="M579">
        <v>0.3344404454677472</v>
      </c>
      <c r="N579">
        <v>0.57789780781852129</v>
      </c>
      <c r="O579">
        <v>0.46584208118032189</v>
      </c>
      <c r="P579">
        <v>0.67370258326273835</v>
      </c>
      <c r="Q579">
        <v>0.76251608527548786</v>
      </c>
      <c r="R579">
        <v>0.25794004724867159</v>
      </c>
      <c r="S579">
        <v>0.91102827160216859</v>
      </c>
      <c r="T579">
        <v>0.8747554412627716</v>
      </c>
    </row>
    <row r="580" spans="1:20" x14ac:dyDescent="0.25">
      <c r="A580" s="154" t="s">
        <v>150</v>
      </c>
      <c r="B580">
        <v>4.8430897569225051</v>
      </c>
      <c r="C580">
        <v>-3.806407897627802</v>
      </c>
      <c r="D580">
        <v>6.6545193774583291</v>
      </c>
      <c r="E580">
        <v>4.1475939186988526</v>
      </c>
      <c r="G580" s="154" t="s">
        <v>151</v>
      </c>
      <c r="H580">
        <v>52.388907319640502</v>
      </c>
      <c r="L580" s="155" t="s">
        <v>151</v>
      </c>
      <c r="M580">
        <v>0.79286550976483283</v>
      </c>
      <c r="N580">
        <v>0.79563727973678811</v>
      </c>
      <c r="O580">
        <v>0.79301162941464964</v>
      </c>
      <c r="P580">
        <v>0.66546987299664451</v>
      </c>
      <c r="Q580">
        <v>0.95854484493727121</v>
      </c>
      <c r="R580">
        <v>0.79333842425504919</v>
      </c>
      <c r="S580">
        <v>0.98336714266355574</v>
      </c>
      <c r="T580">
        <v>0.85618900249932306</v>
      </c>
    </row>
    <row r="581" spans="1:20" x14ac:dyDescent="0.25">
      <c r="A581" s="154" t="s">
        <v>151</v>
      </c>
      <c r="B581">
        <v>2.284238669219866</v>
      </c>
      <c r="C581">
        <v>-0.35581306573003751</v>
      </c>
      <c r="D581">
        <v>2.1988722168894581</v>
      </c>
      <c r="E581">
        <v>1.040646795368479</v>
      </c>
      <c r="G581" s="154" t="s">
        <v>152</v>
      </c>
      <c r="H581">
        <v>75.58107022097245</v>
      </c>
      <c r="L581" s="155" t="s">
        <v>152</v>
      </c>
      <c r="M581">
        <v>1</v>
      </c>
      <c r="N581">
        <v>0.7529069797067921</v>
      </c>
      <c r="O581">
        <v>0.77045531902153608</v>
      </c>
      <c r="P581">
        <v>1</v>
      </c>
      <c r="Q581">
        <v>0.71271683720123724</v>
      </c>
      <c r="R581">
        <v>0.79304778732807757</v>
      </c>
      <c r="S581">
        <v>1</v>
      </c>
      <c r="T581">
        <v>0.99274011313363275</v>
      </c>
    </row>
    <row r="582" spans="1:20" x14ac:dyDescent="0.25">
      <c r="A582" s="154" t="s">
        <v>152</v>
      </c>
      <c r="B582">
        <v>3.2709927059775161</v>
      </c>
      <c r="C582">
        <v>0.55225346717630963</v>
      </c>
      <c r="D582">
        <v>5.0735728641989972</v>
      </c>
      <c r="E582">
        <v>-3.3172344041457378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226.9544386180188</v>
      </c>
      <c r="L593" s="155" t="s">
        <v>141</v>
      </c>
      <c r="M593">
        <v>0.35389935391062022</v>
      </c>
      <c r="N593">
        <v>0.3909017562013386</v>
      </c>
      <c r="O593">
        <v>0.70885022561821409</v>
      </c>
      <c r="P593">
        <v>0.52322772581198052</v>
      </c>
      <c r="Q593">
        <v>0.30928846192896658</v>
      </c>
      <c r="R593">
        <v>0.45147614360996102</v>
      </c>
      <c r="S593">
        <v>0.21176751027476171</v>
      </c>
      <c r="T593">
        <v>0.56418914052706159</v>
      </c>
    </row>
    <row r="594" spans="1:20" x14ac:dyDescent="0.25">
      <c r="A594" s="154" t="s">
        <v>155</v>
      </c>
      <c r="B594">
        <v>8.0827782267865249</v>
      </c>
      <c r="C594">
        <v>2.4430692572222692</v>
      </c>
      <c r="D594">
        <v>19.678059491714819</v>
      </c>
      <c r="E594">
        <v>7.7617900181237349</v>
      </c>
      <c r="G594" s="154" t="s">
        <v>156</v>
      </c>
      <c r="H594">
        <v>221.13735075375851</v>
      </c>
      <c r="L594" s="155" t="s">
        <v>142</v>
      </c>
      <c r="M594">
        <v>0.2383155882410975</v>
      </c>
      <c r="N594">
        <v>0.3260878748841356</v>
      </c>
      <c r="O594">
        <v>0.44510048612468223</v>
      </c>
      <c r="P594">
        <v>0.48690449857006918</v>
      </c>
      <c r="Q594">
        <v>0.35557139236474988</v>
      </c>
      <c r="R594">
        <v>0.43779909676134721</v>
      </c>
      <c r="S594">
        <v>0.28018515308748171</v>
      </c>
      <c r="T594">
        <v>0.42357433916337961</v>
      </c>
    </row>
    <row r="595" spans="1:20" x14ac:dyDescent="0.25">
      <c r="A595" s="154" t="s">
        <v>156</v>
      </c>
      <c r="B595">
        <v>1.980818400229666</v>
      </c>
      <c r="C595">
        <v>1.8628496894027211</v>
      </c>
      <c r="D595">
        <v>11.04358018201318</v>
      </c>
      <c r="E595">
        <v>-32.018944089613193</v>
      </c>
      <c r="G595" s="154" t="s">
        <v>157</v>
      </c>
      <c r="H595">
        <v>112.9828179424259</v>
      </c>
      <c r="L595" s="155" t="s">
        <v>143</v>
      </c>
      <c r="M595">
        <v>0.34447621451660171</v>
      </c>
      <c r="N595">
        <v>0.75470883965097479</v>
      </c>
      <c r="O595">
        <v>0.46387924093351751</v>
      </c>
      <c r="P595">
        <v>0.95175203248085327</v>
      </c>
      <c r="Q595">
        <v>0.60876717349814957</v>
      </c>
      <c r="R595">
        <v>0.86907174777834295</v>
      </c>
      <c r="S595">
        <v>0.49818042359540993</v>
      </c>
      <c r="T595">
        <v>0.49414890665595829</v>
      </c>
    </row>
    <row r="596" spans="1:20" x14ac:dyDescent="0.25">
      <c r="A596" s="154" t="s">
        <v>157</v>
      </c>
      <c r="B596">
        <v>3.6313709460518671</v>
      </c>
      <c r="C596">
        <v>-9.91474778766176</v>
      </c>
      <c r="D596">
        <v>9.0261542498468685</v>
      </c>
      <c r="E596">
        <v>21.94081180496288</v>
      </c>
      <c r="G596" s="154" t="s">
        <v>158</v>
      </c>
      <c r="H596">
        <v>75.125708352229267</v>
      </c>
      <c r="L596" s="155" t="s">
        <v>144</v>
      </c>
      <c r="M596">
        <v>0.74770902253545957</v>
      </c>
      <c r="N596">
        <v>1</v>
      </c>
      <c r="O596">
        <v>1</v>
      </c>
      <c r="P596">
        <v>1</v>
      </c>
      <c r="Q596">
        <v>1</v>
      </c>
      <c r="R596">
        <v>0.87457880881791472</v>
      </c>
      <c r="S596">
        <v>1</v>
      </c>
      <c r="T596">
        <v>0.73777448077024144</v>
      </c>
    </row>
    <row r="597" spans="1:20" x14ac:dyDescent="0.25">
      <c r="A597" s="154" t="s">
        <v>158</v>
      </c>
      <c r="B597">
        <v>1.581294728080632</v>
      </c>
      <c r="C597">
        <v>4.2254611960426436</v>
      </c>
      <c r="D597">
        <v>4.268003197170156</v>
      </c>
      <c r="E597">
        <v>-19.064903838702939</v>
      </c>
      <c r="G597" s="154" t="s">
        <v>159</v>
      </c>
      <c r="H597">
        <v>52.578822597085413</v>
      </c>
      <c r="L597" s="155" t="s">
        <v>145</v>
      </c>
      <c r="M597">
        <v>0.19836852842620001</v>
      </c>
      <c r="N597">
        <v>0.48256056369908262</v>
      </c>
      <c r="O597">
        <v>0.41730332685225791</v>
      </c>
      <c r="P597">
        <v>0.98061297779973233</v>
      </c>
      <c r="Q597">
        <v>0.31825594819589231</v>
      </c>
      <c r="R597">
        <v>0.79851184464652858</v>
      </c>
      <c r="S597">
        <v>0.30757052008783198</v>
      </c>
      <c r="T597">
        <v>0.76155423825336799</v>
      </c>
    </row>
    <row r="598" spans="1:20" x14ac:dyDescent="0.25">
      <c r="A598" s="154" t="s">
        <v>159</v>
      </c>
      <c r="B598">
        <v>1.637048788564134</v>
      </c>
      <c r="C598">
        <v>-0.93686175695912421</v>
      </c>
      <c r="D598">
        <v>3.9236339023063742</v>
      </c>
      <c r="E598">
        <v>13.004705098920519</v>
      </c>
      <c r="G598" s="154" t="s">
        <v>160</v>
      </c>
      <c r="H598">
        <v>21.87628737281722</v>
      </c>
      <c r="L598" s="155" t="s">
        <v>146</v>
      </c>
      <c r="M598">
        <v>0.1219018579083279</v>
      </c>
      <c r="N598">
        <v>0.14991347359615589</v>
      </c>
      <c r="O598">
        <v>0.17824212826975791</v>
      </c>
      <c r="P598">
        <v>9.2176749549830198E-2</v>
      </c>
      <c r="Q598">
        <v>0.82745489948876827</v>
      </c>
      <c r="R598">
        <v>1</v>
      </c>
      <c r="S598">
        <v>0.44971828970281769</v>
      </c>
      <c r="T598">
        <v>1</v>
      </c>
    </row>
    <row r="599" spans="1:20" x14ac:dyDescent="0.25">
      <c r="A599" s="154" t="s">
        <v>160</v>
      </c>
      <c r="B599">
        <v>1.820289483864731</v>
      </c>
      <c r="C599">
        <v>4.7990952372710867</v>
      </c>
      <c r="D599">
        <v>2.46531840365104</v>
      </c>
      <c r="E599">
        <v>-4.9964714847604448</v>
      </c>
      <c r="G599" s="154" t="s">
        <v>187</v>
      </c>
      <c r="H599">
        <v>23.362244259193311</v>
      </c>
      <c r="L599" s="155" t="s">
        <v>147</v>
      </c>
      <c r="M599">
        <v>0.1389799057978213</v>
      </c>
      <c r="N599">
        <v>0.1760777523047877</v>
      </c>
      <c r="O599">
        <v>0.3484233745591549</v>
      </c>
      <c r="P599">
        <v>0.19481455747996801</v>
      </c>
      <c r="Q599">
        <v>0.72730655840965286</v>
      </c>
      <c r="R599">
        <v>0.41758507708002351</v>
      </c>
      <c r="S599">
        <v>0.24661886439626499</v>
      </c>
      <c r="T599">
        <v>0.51172488994410981</v>
      </c>
    </row>
    <row r="600" spans="1:20" x14ac:dyDescent="0.25">
      <c r="A600" s="154" t="s">
        <v>187</v>
      </c>
      <c r="B600">
        <v>1.8721269670967049</v>
      </c>
      <c r="C600">
        <v>2.8269392428921272</v>
      </c>
      <c r="D600">
        <v>2.4000525640439792</v>
      </c>
      <c r="E600">
        <v>-3.9209310108957638</v>
      </c>
      <c r="L600" s="155" t="s">
        <v>148</v>
      </c>
      <c r="M600">
        <v>0.99999999999999989</v>
      </c>
      <c r="N600">
        <v>0.9474189428100237</v>
      </c>
      <c r="O600">
        <v>0.60384522193515144</v>
      </c>
      <c r="P600">
        <v>0.30008599084853832</v>
      </c>
      <c r="Q600">
        <v>0.22670110709016539</v>
      </c>
      <c r="R600">
        <v>0.53900635542030473</v>
      </c>
      <c r="S600">
        <v>0.17952166760149829</v>
      </c>
      <c r="T600">
        <v>0.68304607019265262</v>
      </c>
    </row>
    <row r="601" spans="1:20" x14ac:dyDescent="0.25">
      <c r="L601" s="155" t="s">
        <v>149</v>
      </c>
      <c r="M601">
        <v>0.64563209567021052</v>
      </c>
      <c r="N601">
        <v>0.57692845830989592</v>
      </c>
      <c r="O601">
        <v>0.57470731650210372</v>
      </c>
      <c r="P601">
        <v>0.47124301173281768</v>
      </c>
      <c r="Q601">
        <v>0.32096085338796387</v>
      </c>
      <c r="R601">
        <v>0.80756443267935785</v>
      </c>
      <c r="S601">
        <v>0.17154632782742829</v>
      </c>
      <c r="T601">
        <v>0.23364421518352771</v>
      </c>
    </row>
    <row r="602" spans="1:20" x14ac:dyDescent="0.25">
      <c r="L602" s="155" t="s">
        <v>150</v>
      </c>
      <c r="M602">
        <v>0.29716372294328858</v>
      </c>
      <c r="N602">
        <v>0.38477609837407001</v>
      </c>
      <c r="O602">
        <v>0.37763011227051579</v>
      </c>
      <c r="P602">
        <v>0.31247938658118313</v>
      </c>
      <c r="Q602">
        <v>0.2817187927002775</v>
      </c>
      <c r="R602">
        <v>0.59780710395529102</v>
      </c>
      <c r="S602">
        <v>0.17394127436676221</v>
      </c>
      <c r="T602">
        <v>0.34182592899938818</v>
      </c>
    </row>
    <row r="603" spans="1:20" x14ac:dyDescent="0.25">
      <c r="L603" s="155" t="s">
        <v>151</v>
      </c>
      <c r="M603">
        <v>0.48678098005553982</v>
      </c>
      <c r="N603">
        <v>0.26769010663841231</v>
      </c>
      <c r="O603">
        <v>0.41418185938983187</v>
      </c>
      <c r="P603">
        <v>0.4603393524580236</v>
      </c>
      <c r="Q603">
        <v>0.1890704305681932</v>
      </c>
      <c r="R603">
        <v>0.38670509337505721</v>
      </c>
      <c r="S603">
        <v>0.1871095808883213</v>
      </c>
      <c r="T603">
        <v>0.41391507940674288</v>
      </c>
    </row>
    <row r="604" spans="1:20" x14ac:dyDescent="0.25">
      <c r="L604" s="155" t="s">
        <v>152</v>
      </c>
      <c r="M604">
        <v>0.54843891849048054</v>
      </c>
      <c r="N604">
        <v>0.55759321283281615</v>
      </c>
      <c r="O604">
        <v>0.64908728214168576</v>
      </c>
      <c r="P604">
        <v>0.73354480108102427</v>
      </c>
      <c r="Q604">
        <v>0.28131404262773169</v>
      </c>
      <c r="R604">
        <v>0.97029205485711623</v>
      </c>
      <c r="S604">
        <v>0.19572562174916319</v>
      </c>
      <c r="T604">
        <v>0.94644111603255554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G396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176</v>
      </c>
    </row>
    <row r="2" spans="1:18" x14ac:dyDescent="0.25">
      <c r="A2" s="165" t="s">
        <v>2</v>
      </c>
      <c r="B2" s="2">
        <v>23</v>
      </c>
      <c r="C2" s="165" t="s">
        <v>183</v>
      </c>
      <c r="D2" s="2">
        <v>60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114"/>
      <c r="I7" s="114" t="s">
        <v>12</v>
      </c>
      <c r="J7" s="114" t="s">
        <v>13</v>
      </c>
      <c r="P7" s="114"/>
      <c r="Q7" s="114" t="s">
        <v>12</v>
      </c>
      <c r="R7" s="114" t="s">
        <v>13</v>
      </c>
    </row>
    <row r="8" spans="1:18" x14ac:dyDescent="0.25">
      <c r="A8" s="165" t="s">
        <v>14</v>
      </c>
      <c r="B8">
        <v>4.0787373254485706</v>
      </c>
      <c r="C8">
        <v>3.6429477668953321</v>
      </c>
      <c r="H8" s="114" t="s">
        <v>15</v>
      </c>
      <c r="I8">
        <v>8.7234100071100509E-2</v>
      </c>
      <c r="J8">
        <v>7.3400433858885616E-2</v>
      </c>
      <c r="P8" s="114" t="s">
        <v>16</v>
      </c>
      <c r="Q8">
        <v>0.4102040197191969</v>
      </c>
      <c r="R8">
        <v>-0.57446569796190627</v>
      </c>
    </row>
    <row r="9" spans="1:18" x14ac:dyDescent="0.25">
      <c r="A9" s="165" t="s">
        <v>17</v>
      </c>
      <c r="B9">
        <v>24.33738155715243</v>
      </c>
      <c r="C9">
        <v>33.640249942952281</v>
      </c>
      <c r="H9" s="114" t="s">
        <v>18</v>
      </c>
      <c r="I9">
        <v>7.1564836807008897E-2</v>
      </c>
      <c r="J9">
        <v>5.9884042922655312E-2</v>
      </c>
      <c r="P9" s="114" t="s">
        <v>19</v>
      </c>
      <c r="Q9">
        <v>3.763895209427139</v>
      </c>
      <c r="R9">
        <v>7.7695819859959139</v>
      </c>
    </row>
    <row r="10" spans="1:18" x14ac:dyDescent="0.25">
      <c r="A10" s="165" t="s">
        <v>20</v>
      </c>
      <c r="B10">
        <v>2.7951044923648669</v>
      </c>
      <c r="C10">
        <v>4.9115311220909437</v>
      </c>
      <c r="H10" s="114" t="s">
        <v>21</v>
      </c>
      <c r="I10">
        <v>9.6513104581263567E-2</v>
      </c>
      <c r="J10">
        <v>8.1576762117606241E-2</v>
      </c>
      <c r="P10" s="114" t="s">
        <v>22</v>
      </c>
      <c r="Q10">
        <v>23.706313708048761</v>
      </c>
      <c r="R10">
        <v>39.030025605232922</v>
      </c>
    </row>
    <row r="11" spans="1:18" x14ac:dyDescent="0.25">
      <c r="A11" s="165" t="s">
        <v>23</v>
      </c>
      <c r="B11">
        <v>6.3374007746829468</v>
      </c>
      <c r="C11">
        <v>4.3197590878058287</v>
      </c>
      <c r="H11" s="114" t="s">
        <v>24</v>
      </c>
      <c r="I11">
        <v>0.12563123230635059</v>
      </c>
      <c r="J11">
        <v>7.9525417914783764E-2</v>
      </c>
    </row>
    <row r="12" spans="1:18" x14ac:dyDescent="0.25">
      <c r="H12" s="114" t="s">
        <v>25</v>
      </c>
      <c r="I12">
        <v>7.2494358229202069E-2</v>
      </c>
      <c r="J12">
        <v>0.1002178630131513</v>
      </c>
    </row>
    <row r="13" spans="1:18" x14ac:dyDescent="0.25">
      <c r="H13" s="114" t="s">
        <v>26</v>
      </c>
      <c r="I13">
        <v>0.1226667255048164</v>
      </c>
      <c r="J13">
        <v>9.2931794158581216E-2</v>
      </c>
      <c r="P13" s="114" t="s">
        <v>27</v>
      </c>
      <c r="Q13">
        <v>393.81415352314309</v>
      </c>
    </row>
    <row r="14" spans="1:18" x14ac:dyDescent="0.25">
      <c r="H14" s="114" t="s">
        <v>28</v>
      </c>
      <c r="I14">
        <v>0.12620944925378669</v>
      </c>
      <c r="J14">
        <v>0.1229103730172184</v>
      </c>
    </row>
    <row r="15" spans="1:18" x14ac:dyDescent="0.25">
      <c r="H15" s="114" t="s">
        <v>29</v>
      </c>
      <c r="I15">
        <v>0.18725305712929771</v>
      </c>
      <c r="J15">
        <v>0.1212655466920735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114"/>
      <c r="I20" s="114" t="s">
        <v>12</v>
      </c>
      <c r="J20" s="114" t="s">
        <v>13</v>
      </c>
      <c r="P20" s="114"/>
      <c r="Q20" s="114" t="s">
        <v>12</v>
      </c>
      <c r="R20" s="114" t="s">
        <v>13</v>
      </c>
    </row>
    <row r="21" spans="1:18" x14ac:dyDescent="0.25">
      <c r="A21" s="165" t="s">
        <v>14</v>
      </c>
      <c r="B21">
        <v>4.2260468322501872</v>
      </c>
      <c r="C21">
        <v>3.601784019397237</v>
      </c>
      <c r="H21" s="114" t="s">
        <v>15</v>
      </c>
      <c r="I21">
        <v>0.2015100976852936</v>
      </c>
      <c r="J21">
        <v>0.24309421358434141</v>
      </c>
      <c r="P21" s="114" t="s">
        <v>16</v>
      </c>
      <c r="Q21">
        <v>-6.3957710633566964E-3</v>
      </c>
      <c r="R21">
        <v>-0.1483344792445237</v>
      </c>
    </row>
    <row r="22" spans="1:18" x14ac:dyDescent="0.25">
      <c r="A22" s="165" t="s">
        <v>17</v>
      </c>
      <c r="B22">
        <v>22.211208588560051</v>
      </c>
      <c r="C22">
        <v>27.313379408629221</v>
      </c>
      <c r="H22" s="114" t="s">
        <v>18</v>
      </c>
      <c r="I22">
        <v>0.5478614898109947</v>
      </c>
      <c r="J22">
        <v>0.4144548765888339</v>
      </c>
      <c r="P22" s="114" t="s">
        <v>19</v>
      </c>
      <c r="Q22">
        <v>2.561370911073849</v>
      </c>
      <c r="R22">
        <v>3.7201123424040299</v>
      </c>
    </row>
    <row r="23" spans="1:18" x14ac:dyDescent="0.25">
      <c r="A23" s="165" t="s">
        <v>20</v>
      </c>
      <c r="B23">
        <v>1.8020581551726</v>
      </c>
      <c r="C23">
        <v>1.7979795046999349</v>
      </c>
      <c r="H23" s="114" t="s">
        <v>21</v>
      </c>
      <c r="I23">
        <v>0.55525346991587188</v>
      </c>
      <c r="J23">
        <v>0.47941974916316887</v>
      </c>
      <c r="P23" s="114" t="s">
        <v>22</v>
      </c>
      <c r="Q23">
        <v>16.46203198768518</v>
      </c>
      <c r="R23">
        <v>22.317420888270561</v>
      </c>
    </row>
    <row r="24" spans="1:18" x14ac:dyDescent="0.25">
      <c r="A24" s="165" t="s">
        <v>23</v>
      </c>
      <c r="B24">
        <v>2.7245574885142232</v>
      </c>
      <c r="C24">
        <v>2.9288804216611939</v>
      </c>
      <c r="H24" s="114" t="s">
        <v>24</v>
      </c>
      <c r="I24">
        <v>0.37089767156507281</v>
      </c>
      <c r="J24">
        <v>0.41605269844946352</v>
      </c>
    </row>
    <row r="25" spans="1:18" x14ac:dyDescent="0.25">
      <c r="H25" s="114" t="s">
        <v>25</v>
      </c>
      <c r="I25">
        <v>0.35206205162741649</v>
      </c>
      <c r="J25">
        <v>0.36298493666874587</v>
      </c>
    </row>
    <row r="26" spans="1:18" x14ac:dyDescent="0.25">
      <c r="H26" s="114" t="s">
        <v>26</v>
      </c>
      <c r="I26">
        <v>0.37792413766147148</v>
      </c>
      <c r="J26">
        <v>0.44938255038450448</v>
      </c>
      <c r="P26" s="114" t="s">
        <v>27</v>
      </c>
      <c r="Q26">
        <v>190.93758283313969</v>
      </c>
    </row>
    <row r="27" spans="1:18" x14ac:dyDescent="0.25">
      <c r="H27" s="114" t="s">
        <v>28</v>
      </c>
      <c r="I27">
        <v>0.65029442530838177</v>
      </c>
      <c r="J27">
        <v>0.54455545446771447</v>
      </c>
    </row>
    <row r="28" spans="1:18" x14ac:dyDescent="0.25">
      <c r="H28" s="114" t="s">
        <v>29</v>
      </c>
      <c r="I28">
        <v>0.68942324077307116</v>
      </c>
      <c r="J28">
        <v>0.47122822173968337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114"/>
      <c r="I33" s="114" t="s">
        <v>12</v>
      </c>
      <c r="J33" s="114" t="s">
        <v>13</v>
      </c>
      <c r="P33" s="114"/>
      <c r="Q33" s="114" t="s">
        <v>12</v>
      </c>
      <c r="R33" s="114" t="s">
        <v>13</v>
      </c>
    </row>
    <row r="34" spans="1:18" x14ac:dyDescent="0.25">
      <c r="A34" s="165" t="s">
        <v>14</v>
      </c>
      <c r="B34">
        <v>5.929217820396409</v>
      </c>
      <c r="C34">
        <v>5.1150165764569904</v>
      </c>
      <c r="H34" s="114" t="s">
        <v>15</v>
      </c>
      <c r="I34">
        <v>0.39080773443998801</v>
      </c>
      <c r="J34">
        <v>0.29175737180623801</v>
      </c>
      <c r="P34" s="114" t="s">
        <v>16</v>
      </c>
      <c r="Q34">
        <v>3.6738453017872712</v>
      </c>
      <c r="R34">
        <v>-2.9529240802555088</v>
      </c>
    </row>
    <row r="35" spans="1:18" x14ac:dyDescent="0.25">
      <c r="A35" s="165" t="s">
        <v>17</v>
      </c>
      <c r="B35">
        <v>24.98833864666943</v>
      </c>
      <c r="C35">
        <v>42.714555939766861</v>
      </c>
      <c r="H35" s="114" t="s">
        <v>18</v>
      </c>
      <c r="I35">
        <v>0.29155137948466398</v>
      </c>
      <c r="J35">
        <v>0.22239699861983089</v>
      </c>
      <c r="P35" s="114" t="s">
        <v>19</v>
      </c>
      <c r="Q35">
        <v>15.83156066998966</v>
      </c>
      <c r="R35">
        <v>16.18760202373209</v>
      </c>
    </row>
    <row r="36" spans="1:18" x14ac:dyDescent="0.25">
      <c r="A36" s="165" t="s">
        <v>20</v>
      </c>
      <c r="B36">
        <v>16.305286422315291</v>
      </c>
      <c r="C36">
        <v>11.95590386744418</v>
      </c>
      <c r="H36" s="114" t="s">
        <v>21</v>
      </c>
      <c r="I36">
        <v>0.58321249690267374</v>
      </c>
      <c r="J36">
        <v>0.56332524718592414</v>
      </c>
      <c r="P36" s="114" t="s">
        <v>22</v>
      </c>
      <c r="Q36">
        <v>90.03172797222841</v>
      </c>
      <c r="R36">
        <v>85.887101120551677</v>
      </c>
    </row>
    <row r="37" spans="1:18" x14ac:dyDescent="0.25">
      <c r="A37" s="165" t="s">
        <v>23</v>
      </c>
      <c r="B37">
        <v>14.671148918759449</v>
      </c>
      <c r="C37">
        <v>15.699613921467661</v>
      </c>
      <c r="H37" s="114" t="s">
        <v>24</v>
      </c>
      <c r="I37">
        <v>0.34515416272260963</v>
      </c>
      <c r="J37">
        <v>0.40663500659550189</v>
      </c>
    </row>
    <row r="38" spans="1:18" x14ac:dyDescent="0.25">
      <c r="H38" s="114" t="s">
        <v>25</v>
      </c>
      <c r="I38">
        <v>0.29365052310053291</v>
      </c>
      <c r="J38">
        <v>0.41566247814559792</v>
      </c>
    </row>
    <row r="39" spans="1:18" x14ac:dyDescent="0.25">
      <c r="H39" s="114" t="s">
        <v>26</v>
      </c>
      <c r="I39">
        <v>0.27847204791609209</v>
      </c>
      <c r="J39">
        <v>0.3260362296009906</v>
      </c>
      <c r="P39" s="114" t="s">
        <v>27</v>
      </c>
      <c r="Q39">
        <v>4225.9817133806109</v>
      </c>
    </row>
    <row r="40" spans="1:18" x14ac:dyDescent="0.25">
      <c r="H40" s="114" t="s">
        <v>28</v>
      </c>
      <c r="I40">
        <v>0.36766969197597432</v>
      </c>
      <c r="J40">
        <v>0.60783551148004533</v>
      </c>
    </row>
    <row r="41" spans="1:18" x14ac:dyDescent="0.25">
      <c r="H41" s="114" t="s">
        <v>29</v>
      </c>
      <c r="I41">
        <v>0.68007203245770009</v>
      </c>
      <c r="J41">
        <v>0.5133891652029412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114"/>
      <c r="I46" s="114" t="s">
        <v>12</v>
      </c>
      <c r="J46" s="114" t="s">
        <v>13</v>
      </c>
      <c r="P46" s="114"/>
      <c r="Q46" s="114" t="s">
        <v>12</v>
      </c>
      <c r="R46" s="114" t="s">
        <v>13</v>
      </c>
    </row>
    <row r="47" spans="1:18" x14ac:dyDescent="0.25">
      <c r="A47" s="165" t="s">
        <v>14</v>
      </c>
      <c r="B47">
        <v>4.0787140857047444</v>
      </c>
      <c r="C47">
        <v>3.2846778692506882</v>
      </c>
      <c r="H47" s="114" t="s">
        <v>15</v>
      </c>
      <c r="I47">
        <v>0.27222239897490241</v>
      </c>
      <c r="J47">
        <v>0.12324712571875721</v>
      </c>
      <c r="P47" s="114" t="s">
        <v>16</v>
      </c>
      <c r="Q47">
        <v>0.85525825918848719</v>
      </c>
      <c r="R47">
        <v>-1.910595615212235</v>
      </c>
    </row>
    <row r="48" spans="1:18" x14ac:dyDescent="0.25">
      <c r="A48" s="165" t="s">
        <v>17</v>
      </c>
      <c r="B48">
        <v>19.153817905668639</v>
      </c>
      <c r="C48">
        <v>30.937899592436779</v>
      </c>
      <c r="H48" s="114" t="s">
        <v>18</v>
      </c>
      <c r="I48">
        <v>0.35924232294582781</v>
      </c>
      <c r="J48">
        <v>0.13408169599095909</v>
      </c>
      <c r="P48" s="114" t="s">
        <v>19</v>
      </c>
      <c r="Q48">
        <v>3.4226148655420698</v>
      </c>
      <c r="R48">
        <v>4.8887935381177066</v>
      </c>
    </row>
    <row r="49" spans="1:18" x14ac:dyDescent="0.25">
      <c r="A49" s="165" t="s">
        <v>20</v>
      </c>
      <c r="B49">
        <v>2.1208094396436081</v>
      </c>
      <c r="C49">
        <v>4.0183301395080351</v>
      </c>
      <c r="H49" s="114" t="s">
        <v>21</v>
      </c>
      <c r="I49">
        <v>0.35096908273631489</v>
      </c>
      <c r="J49">
        <v>0.20267457001526859</v>
      </c>
      <c r="P49" s="114" t="s">
        <v>22</v>
      </c>
      <c r="Q49">
        <v>18.762254284357081</v>
      </c>
      <c r="R49">
        <v>21.75077891615145</v>
      </c>
    </row>
    <row r="50" spans="1:18" x14ac:dyDescent="0.25">
      <c r="A50" s="165" t="s">
        <v>23</v>
      </c>
      <c r="B50">
        <v>4.6705137838448536</v>
      </c>
      <c r="C50">
        <v>3.6867686003311082</v>
      </c>
      <c r="H50" s="114" t="s">
        <v>24</v>
      </c>
      <c r="I50">
        <v>0.29859216630859142</v>
      </c>
      <c r="J50">
        <v>0.24999023648026639</v>
      </c>
    </row>
    <row r="51" spans="1:18" x14ac:dyDescent="0.25">
      <c r="H51" s="114" t="s">
        <v>25</v>
      </c>
      <c r="I51">
        <v>0.3962819264256317</v>
      </c>
      <c r="J51">
        <v>0.18247924697048079</v>
      </c>
    </row>
    <row r="52" spans="1:18" x14ac:dyDescent="0.25">
      <c r="H52" s="114" t="s">
        <v>26</v>
      </c>
      <c r="I52">
        <v>0.40601775033368398</v>
      </c>
      <c r="J52">
        <v>0.2174439006194421</v>
      </c>
      <c r="P52" s="114" t="s">
        <v>27</v>
      </c>
      <c r="Q52">
        <v>142.24030594486291</v>
      </c>
    </row>
    <row r="53" spans="1:18" x14ac:dyDescent="0.25">
      <c r="H53" s="114" t="s">
        <v>28</v>
      </c>
      <c r="I53">
        <v>0.5318358113041407</v>
      </c>
      <c r="J53">
        <v>0.33257494754970651</v>
      </c>
    </row>
    <row r="54" spans="1:18" x14ac:dyDescent="0.25">
      <c r="H54" s="114" t="s">
        <v>29</v>
      </c>
      <c r="I54">
        <v>0.47971079907200248</v>
      </c>
      <c r="J54">
        <v>0.30888367082741081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114"/>
      <c r="I59" s="114" t="s">
        <v>12</v>
      </c>
      <c r="J59" s="114" t="s">
        <v>13</v>
      </c>
      <c r="P59" s="114"/>
      <c r="Q59" s="114" t="s">
        <v>12</v>
      </c>
      <c r="R59" s="114" t="s">
        <v>13</v>
      </c>
    </row>
    <row r="60" spans="1:18" x14ac:dyDescent="0.25">
      <c r="A60" s="165" t="s">
        <v>14</v>
      </c>
      <c r="B60">
        <v>40.462836127086149</v>
      </c>
      <c r="C60">
        <v>14.929979873984969</v>
      </c>
      <c r="H60" s="114" t="s">
        <v>15</v>
      </c>
      <c r="I60">
        <v>8.1321943898564189E-2</v>
      </c>
      <c r="J60">
        <v>8.3284403562385076E-2</v>
      </c>
      <c r="P60" s="114" t="s">
        <v>16</v>
      </c>
      <c r="Q60">
        <v>-0.49620706190559799</v>
      </c>
      <c r="R60">
        <v>0.73115642734155928</v>
      </c>
    </row>
    <row r="61" spans="1:18" x14ac:dyDescent="0.25">
      <c r="A61" s="165" t="s">
        <v>17</v>
      </c>
      <c r="B61">
        <v>94.501150624518459</v>
      </c>
      <c r="C61">
        <v>778.48613868855386</v>
      </c>
      <c r="H61" s="114" t="s">
        <v>18</v>
      </c>
      <c r="I61">
        <v>0.22321649352635031</v>
      </c>
      <c r="J61">
        <v>0.13831099751711801</v>
      </c>
      <c r="P61" s="114" t="s">
        <v>19</v>
      </c>
      <c r="Q61">
        <v>12.239890347017379</v>
      </c>
      <c r="R61">
        <v>16.201003210565322</v>
      </c>
    </row>
    <row r="62" spans="1:18" x14ac:dyDescent="0.25">
      <c r="A62" s="165" t="s">
        <v>20</v>
      </c>
      <c r="B62">
        <v>46.495360070704571</v>
      </c>
      <c r="C62">
        <v>65.061784374010585</v>
      </c>
      <c r="H62" s="114" t="s">
        <v>21</v>
      </c>
      <c r="I62">
        <v>0.1513527514484472</v>
      </c>
      <c r="J62">
        <v>6.9461229848688077E-2</v>
      </c>
      <c r="P62" s="114" t="s">
        <v>22</v>
      </c>
      <c r="Q62">
        <v>62.395868101017797</v>
      </c>
      <c r="R62">
        <v>86.355237978153866</v>
      </c>
    </row>
    <row r="63" spans="1:18" x14ac:dyDescent="0.25">
      <c r="A63" s="165" t="s">
        <v>23</v>
      </c>
      <c r="B63">
        <v>78.074287969979395</v>
      </c>
      <c r="C63">
        <v>61.927551782514058</v>
      </c>
      <c r="H63" s="114" t="s">
        <v>24</v>
      </c>
      <c r="I63">
        <v>0.1598146060825463</v>
      </c>
      <c r="J63">
        <v>0.10260514012426269</v>
      </c>
    </row>
    <row r="64" spans="1:18" x14ac:dyDescent="0.25">
      <c r="H64" s="114" t="s">
        <v>25</v>
      </c>
      <c r="I64">
        <v>8.6390182109889455E-2</v>
      </c>
      <c r="J64">
        <v>9.1579793903504333E-2</v>
      </c>
    </row>
    <row r="65" spans="1:18" x14ac:dyDescent="0.25">
      <c r="H65" s="114" t="s">
        <v>26</v>
      </c>
      <c r="I65">
        <v>8.8852348928503383E-2</v>
      </c>
      <c r="J65">
        <v>6.6889403403356709E-2</v>
      </c>
      <c r="P65" s="114" t="s">
        <v>27</v>
      </c>
      <c r="Q65">
        <v>1620.183659681783</v>
      </c>
    </row>
    <row r="66" spans="1:18" x14ac:dyDescent="0.25">
      <c r="H66" s="114" t="s">
        <v>28</v>
      </c>
      <c r="I66">
        <v>9.9510368113071609E-2</v>
      </c>
      <c r="J66">
        <v>7.8630236533956524E-2</v>
      </c>
    </row>
    <row r="67" spans="1:18" x14ac:dyDescent="0.25">
      <c r="H67" s="114" t="s">
        <v>29</v>
      </c>
      <c r="I67">
        <v>0.25411735383693002</v>
      </c>
      <c r="J67">
        <v>0.14323227713328679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114"/>
      <c r="I72" s="114" t="s">
        <v>12</v>
      </c>
      <c r="J72" s="114" t="s">
        <v>13</v>
      </c>
      <c r="P72" s="114"/>
      <c r="Q72" s="114" t="s">
        <v>12</v>
      </c>
      <c r="R72" s="114" t="s">
        <v>13</v>
      </c>
    </row>
    <row r="73" spans="1:18" x14ac:dyDescent="0.25">
      <c r="A73" s="165" t="s">
        <v>14</v>
      </c>
      <c r="B73">
        <v>3.9434637272003261</v>
      </c>
      <c r="C73">
        <v>2.9117576950803912</v>
      </c>
      <c r="H73" s="114" t="s">
        <v>15</v>
      </c>
      <c r="I73">
        <v>0.17584069284369919</v>
      </c>
      <c r="J73">
        <v>0.1904210414447991</v>
      </c>
      <c r="P73" s="114" t="s">
        <v>16</v>
      </c>
      <c r="Q73">
        <v>0.36911331359537458</v>
      </c>
      <c r="R73">
        <v>-0.83962434524916685</v>
      </c>
    </row>
    <row r="74" spans="1:18" x14ac:dyDescent="0.25">
      <c r="A74" s="165" t="s">
        <v>17</v>
      </c>
      <c r="B74">
        <v>18.96349867933613</v>
      </c>
      <c r="C74">
        <v>29.162033707010341</v>
      </c>
      <c r="H74" s="114" t="s">
        <v>18</v>
      </c>
      <c r="I74">
        <v>6.8837777528818103E-2</v>
      </c>
      <c r="J74">
        <v>9.7785480236694269E-2</v>
      </c>
      <c r="P74" s="114" t="s">
        <v>19</v>
      </c>
      <c r="Q74">
        <v>3.9393843197549838</v>
      </c>
      <c r="R74">
        <v>7.0554788591705551</v>
      </c>
    </row>
    <row r="75" spans="1:18" x14ac:dyDescent="0.25">
      <c r="A75" s="165" t="s">
        <v>20</v>
      </c>
      <c r="B75">
        <v>1.7064936382444871</v>
      </c>
      <c r="C75">
        <v>1.70959449293945</v>
      </c>
      <c r="H75" s="114" t="s">
        <v>21</v>
      </c>
      <c r="I75">
        <v>0.1581278834911394</v>
      </c>
      <c r="J75">
        <v>0.16976609837143791</v>
      </c>
      <c r="P75" s="114" t="s">
        <v>22</v>
      </c>
      <c r="Q75">
        <v>23.773568632044881</v>
      </c>
      <c r="R75">
        <v>36.659907098052123</v>
      </c>
    </row>
    <row r="76" spans="1:18" x14ac:dyDescent="0.25">
      <c r="A76" s="165" t="s">
        <v>23</v>
      </c>
      <c r="B76">
        <v>2.552240921706479</v>
      </c>
      <c r="C76">
        <v>3.4169965703451259</v>
      </c>
      <c r="H76" s="114" t="s">
        <v>24</v>
      </c>
      <c r="I76">
        <v>0.20437441673950901</v>
      </c>
      <c r="J76">
        <v>0.2106005228121719</v>
      </c>
    </row>
    <row r="77" spans="1:18" x14ac:dyDescent="0.25">
      <c r="H77" s="114" t="s">
        <v>25</v>
      </c>
      <c r="I77">
        <v>0.1342014787969586</v>
      </c>
      <c r="J77">
        <v>0.19881780804289759</v>
      </c>
    </row>
    <row r="78" spans="1:18" x14ac:dyDescent="0.25">
      <c r="H78" s="114" t="s">
        <v>26</v>
      </c>
      <c r="I78">
        <v>9.2222047534480781E-2</v>
      </c>
      <c r="J78">
        <v>9.1844201863530747E-2</v>
      </c>
      <c r="P78" s="114" t="s">
        <v>27</v>
      </c>
      <c r="Q78">
        <v>326.98259165739142</v>
      </c>
    </row>
    <row r="79" spans="1:18" x14ac:dyDescent="0.25">
      <c r="H79" s="114" t="s">
        <v>28</v>
      </c>
      <c r="I79">
        <v>0.13500058421221331</v>
      </c>
      <c r="J79">
        <v>0.19493355051552319</v>
      </c>
    </row>
    <row r="80" spans="1:18" x14ac:dyDescent="0.25">
      <c r="H80" s="114" t="s">
        <v>29</v>
      </c>
      <c r="I80">
        <v>0.14825674129560501</v>
      </c>
      <c r="J80">
        <v>0.16076803798335201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114"/>
      <c r="I85" s="114" t="s">
        <v>12</v>
      </c>
      <c r="J85" s="114" t="s">
        <v>13</v>
      </c>
      <c r="P85" s="114"/>
      <c r="Q85" s="114" t="s">
        <v>12</v>
      </c>
      <c r="R85" s="114" t="s">
        <v>13</v>
      </c>
    </row>
    <row r="86" spans="1:18" x14ac:dyDescent="0.25">
      <c r="A86" s="165" t="s">
        <v>14</v>
      </c>
      <c r="B86">
        <v>3.6992343386855189</v>
      </c>
      <c r="C86">
        <v>2.8756370877478798</v>
      </c>
      <c r="H86" s="114" t="s">
        <v>15</v>
      </c>
      <c r="I86">
        <v>0.29027930139479441</v>
      </c>
      <c r="J86">
        <v>0.30885029482625781</v>
      </c>
      <c r="P86" s="114" t="s">
        <v>16</v>
      </c>
      <c r="Q86">
        <v>0.24716403249965679</v>
      </c>
      <c r="R86">
        <v>0.11212758239031161</v>
      </c>
    </row>
    <row r="87" spans="1:18" x14ac:dyDescent="0.25">
      <c r="A87" s="165" t="s">
        <v>17</v>
      </c>
      <c r="B87">
        <v>19.309430142621149</v>
      </c>
      <c r="C87">
        <v>30.946522628848928</v>
      </c>
      <c r="H87" s="114" t="s">
        <v>18</v>
      </c>
      <c r="I87">
        <v>0.35697349215613078</v>
      </c>
      <c r="J87">
        <v>0.28788978801438492</v>
      </c>
      <c r="P87" s="114" t="s">
        <v>19</v>
      </c>
      <c r="Q87">
        <v>3.2413220405542011</v>
      </c>
      <c r="R87">
        <v>3.7870912761987729</v>
      </c>
    </row>
    <row r="88" spans="1:18" x14ac:dyDescent="0.25">
      <c r="A88" s="165" t="s">
        <v>20</v>
      </c>
      <c r="B88">
        <v>1.802590033194021</v>
      </c>
      <c r="C88">
        <v>6.2280965084595081</v>
      </c>
      <c r="H88" s="114" t="s">
        <v>21</v>
      </c>
      <c r="I88">
        <v>0.43848939546020499</v>
      </c>
      <c r="J88">
        <v>0.24833936559315359</v>
      </c>
      <c r="P88" s="114" t="s">
        <v>22</v>
      </c>
      <c r="Q88">
        <v>28.828101509467729</v>
      </c>
      <c r="R88">
        <v>25.33494272069197</v>
      </c>
    </row>
    <row r="89" spans="1:18" x14ac:dyDescent="0.25">
      <c r="A89" s="165" t="s">
        <v>23</v>
      </c>
      <c r="B89">
        <v>4.1093941004520662</v>
      </c>
      <c r="C89">
        <v>5.9051334993037043</v>
      </c>
      <c r="H89" s="114" t="s">
        <v>24</v>
      </c>
      <c r="I89">
        <v>0.28273142523572747</v>
      </c>
      <c r="J89">
        <v>0.25751548379625983</v>
      </c>
    </row>
    <row r="90" spans="1:18" x14ac:dyDescent="0.25">
      <c r="H90" s="114" t="s">
        <v>25</v>
      </c>
      <c r="I90">
        <v>0.31317530114384928</v>
      </c>
      <c r="J90">
        <v>0.34484952161206489</v>
      </c>
    </row>
    <row r="91" spans="1:18" x14ac:dyDescent="0.25">
      <c r="H91" s="114" t="s">
        <v>26</v>
      </c>
      <c r="I91">
        <v>0.21689918129922289</v>
      </c>
      <c r="J91">
        <v>0.41081780198036189</v>
      </c>
      <c r="P91" s="114" t="s">
        <v>27</v>
      </c>
      <c r="Q91">
        <v>439.74469073121082</v>
      </c>
    </row>
    <row r="92" spans="1:18" x14ac:dyDescent="0.25">
      <c r="H92" s="114" t="s">
        <v>28</v>
      </c>
      <c r="I92">
        <v>0.35309951163672892</v>
      </c>
      <c r="J92">
        <v>0.2236360480642835</v>
      </c>
    </row>
    <row r="93" spans="1:18" x14ac:dyDescent="0.25">
      <c r="H93" s="114" t="s">
        <v>29</v>
      </c>
      <c r="I93">
        <v>0.31994934214139181</v>
      </c>
      <c r="J93">
        <v>0.30533817443593131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114"/>
      <c r="I98" s="114" t="s">
        <v>12</v>
      </c>
      <c r="J98" s="114" t="s">
        <v>13</v>
      </c>
      <c r="P98" s="114"/>
      <c r="Q98" s="114" t="s">
        <v>12</v>
      </c>
      <c r="R98" s="114" t="s">
        <v>13</v>
      </c>
    </row>
    <row r="99" spans="1:18" x14ac:dyDescent="0.25">
      <c r="A99" s="165" t="s">
        <v>14</v>
      </c>
      <c r="B99">
        <v>4.8900177093504551</v>
      </c>
      <c r="C99">
        <v>3.150781831254077</v>
      </c>
      <c r="H99" s="114" t="s">
        <v>15</v>
      </c>
      <c r="I99">
        <v>0.1142658847714607</v>
      </c>
      <c r="J99">
        <v>9.3904507086886621E-2</v>
      </c>
      <c r="P99" s="114" t="s">
        <v>16</v>
      </c>
      <c r="Q99">
        <v>0.40388284125082441</v>
      </c>
      <c r="R99">
        <v>-0.70534750632326593</v>
      </c>
    </row>
    <row r="100" spans="1:18" x14ac:dyDescent="0.25">
      <c r="A100" s="165" t="s">
        <v>17</v>
      </c>
      <c r="B100">
        <v>30.437523894460611</v>
      </c>
      <c r="C100">
        <v>35.780128218160087</v>
      </c>
      <c r="H100" s="114" t="s">
        <v>18</v>
      </c>
      <c r="I100">
        <v>0.1722836237508934</v>
      </c>
      <c r="J100">
        <v>9.3242874505487169E-2</v>
      </c>
      <c r="P100" s="114" t="s">
        <v>19</v>
      </c>
      <c r="Q100">
        <v>7.422181922884362</v>
      </c>
      <c r="R100">
        <v>10.571728973147099</v>
      </c>
    </row>
    <row r="101" spans="1:18" x14ac:dyDescent="0.25">
      <c r="A101" s="165" t="s">
        <v>20</v>
      </c>
      <c r="B101">
        <v>8.802718409653961</v>
      </c>
      <c r="C101">
        <v>9.5883734688393307</v>
      </c>
      <c r="H101" s="114" t="s">
        <v>21</v>
      </c>
      <c r="I101">
        <v>8.7062947805865376E-2</v>
      </c>
      <c r="J101">
        <v>9.5817872472781132E-2</v>
      </c>
      <c r="P101" s="114" t="s">
        <v>22</v>
      </c>
      <c r="Q101">
        <v>32.01795989070574</v>
      </c>
      <c r="R101">
        <v>44.877119778023243</v>
      </c>
    </row>
    <row r="102" spans="1:18" x14ac:dyDescent="0.25">
      <c r="A102" s="165" t="s">
        <v>23</v>
      </c>
      <c r="B102">
        <v>9.3393004568887239</v>
      </c>
      <c r="C102">
        <v>16.792170707358949</v>
      </c>
      <c r="H102" s="114" t="s">
        <v>24</v>
      </c>
      <c r="I102">
        <v>0.1518962135592295</v>
      </c>
      <c r="J102">
        <v>0.11313207823519179</v>
      </c>
    </row>
    <row r="103" spans="1:18" x14ac:dyDescent="0.25">
      <c r="H103" s="114" t="s">
        <v>25</v>
      </c>
      <c r="I103">
        <v>0.13071412652695921</v>
      </c>
      <c r="J103">
        <v>0.11641745808893129</v>
      </c>
    </row>
    <row r="104" spans="1:18" x14ac:dyDescent="0.25">
      <c r="H104" s="114" t="s">
        <v>26</v>
      </c>
      <c r="I104">
        <v>6.9638936770861595E-2</v>
      </c>
      <c r="J104">
        <v>0.10234362351527269</v>
      </c>
      <c r="P104" s="114" t="s">
        <v>27</v>
      </c>
      <c r="Q104">
        <v>521.72411955692235</v>
      </c>
    </row>
    <row r="105" spans="1:18" x14ac:dyDescent="0.25">
      <c r="H105" s="114" t="s">
        <v>28</v>
      </c>
      <c r="I105">
        <v>0.16760606243579029</v>
      </c>
      <c r="J105">
        <v>8.5368768322330868E-2</v>
      </c>
    </row>
    <row r="106" spans="1:18" x14ac:dyDescent="0.25">
      <c r="H106" s="114" t="s">
        <v>29</v>
      </c>
      <c r="I106">
        <v>0.1751205176742103</v>
      </c>
      <c r="J106">
        <v>0.1058510929422011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114"/>
      <c r="I111" s="114" t="s">
        <v>12</v>
      </c>
      <c r="J111" s="114" t="s">
        <v>13</v>
      </c>
      <c r="P111" s="114"/>
      <c r="Q111" s="114" t="s">
        <v>12</v>
      </c>
      <c r="R111" s="114" t="s">
        <v>13</v>
      </c>
    </row>
    <row r="112" spans="1:18" x14ac:dyDescent="0.25">
      <c r="A112" s="165" t="s">
        <v>14</v>
      </c>
      <c r="B112">
        <v>3.943585578975727</v>
      </c>
      <c r="C112">
        <v>2.8627794000643281</v>
      </c>
      <c r="H112" s="114" t="s">
        <v>15</v>
      </c>
      <c r="I112">
        <v>9.8010699909801269E-2</v>
      </c>
      <c r="J112">
        <v>0.1440515962592821</v>
      </c>
      <c r="P112" s="114" t="s">
        <v>16</v>
      </c>
      <c r="Q112">
        <v>2.612979368158927E-2</v>
      </c>
      <c r="R112">
        <v>0.35529224735926301</v>
      </c>
    </row>
    <row r="113" spans="1:18" x14ac:dyDescent="0.25">
      <c r="A113" s="165" t="s">
        <v>17</v>
      </c>
      <c r="B113">
        <v>18.73270850180667</v>
      </c>
      <c r="C113">
        <v>28.459407815769609</v>
      </c>
      <c r="H113" s="114" t="s">
        <v>18</v>
      </c>
      <c r="I113">
        <v>0.17275906934830579</v>
      </c>
      <c r="J113">
        <v>0.25722999498253879</v>
      </c>
      <c r="P113" s="114" t="s">
        <v>19</v>
      </c>
      <c r="Q113">
        <v>0.87275201415698178</v>
      </c>
      <c r="R113">
        <v>1.9431401502311081</v>
      </c>
    </row>
    <row r="114" spans="1:18" x14ac:dyDescent="0.25">
      <c r="A114" s="165" t="s">
        <v>20</v>
      </c>
      <c r="B114">
        <v>1.7065441262745831</v>
      </c>
      <c r="C114">
        <v>1.529446669170736</v>
      </c>
      <c r="H114" s="114" t="s">
        <v>21</v>
      </c>
      <c r="I114">
        <v>0.1470491976305191</v>
      </c>
      <c r="J114">
        <v>0.1098557702183707</v>
      </c>
      <c r="P114" s="114" t="s">
        <v>22</v>
      </c>
      <c r="Q114">
        <v>5.8689260805785572</v>
      </c>
      <c r="R114">
        <v>10.18395381783521</v>
      </c>
    </row>
    <row r="115" spans="1:18" x14ac:dyDescent="0.25">
      <c r="A115" s="165" t="s">
        <v>23</v>
      </c>
      <c r="B115">
        <v>2.5310766933078281</v>
      </c>
      <c r="C115">
        <v>2.3858144974974218</v>
      </c>
      <c r="H115" s="114" t="s">
        <v>24</v>
      </c>
      <c r="I115">
        <v>0.16739907170698651</v>
      </c>
      <c r="J115">
        <v>0.13555970527241201</v>
      </c>
    </row>
    <row r="116" spans="1:18" x14ac:dyDescent="0.25">
      <c r="H116" s="114" t="s">
        <v>25</v>
      </c>
      <c r="I116">
        <v>0.14254125271478879</v>
      </c>
      <c r="J116">
        <v>9.8910200765448819E-2</v>
      </c>
    </row>
    <row r="117" spans="1:18" x14ac:dyDescent="0.25">
      <c r="H117" s="114" t="s">
        <v>26</v>
      </c>
      <c r="I117">
        <v>0.12399678669310971</v>
      </c>
      <c r="J117">
        <v>0.11108059880449039</v>
      </c>
      <c r="P117" s="114" t="s">
        <v>27</v>
      </c>
      <c r="Q117">
        <v>39.598955326213591</v>
      </c>
    </row>
    <row r="118" spans="1:18" x14ac:dyDescent="0.25">
      <c r="H118" s="114" t="s">
        <v>28</v>
      </c>
      <c r="I118">
        <v>0.48947645460440958</v>
      </c>
      <c r="J118">
        <v>0.39088262213718322</v>
      </c>
    </row>
    <row r="119" spans="1:18" x14ac:dyDescent="0.25">
      <c r="H119" s="114" t="s">
        <v>29</v>
      </c>
      <c r="I119">
        <v>0.23146860124216001</v>
      </c>
      <c r="J119">
        <v>0.16744813168181061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3.0588904747246701</v>
      </c>
      <c r="C146">
        <v>2.0521968493383289</v>
      </c>
    </row>
    <row r="147" spans="1:25" x14ac:dyDescent="0.25">
      <c r="A147" s="165" t="s">
        <v>17</v>
      </c>
      <c r="B147">
        <v>10.077044209593179</v>
      </c>
      <c r="C147">
        <v>16.39975089824561</v>
      </c>
    </row>
    <row r="148" spans="1:25" x14ac:dyDescent="0.25">
      <c r="A148" s="165" t="s">
        <v>20</v>
      </c>
      <c r="B148">
        <v>1.579714183649346</v>
      </c>
      <c r="C148">
        <v>1.594616760332868</v>
      </c>
    </row>
    <row r="149" spans="1:25" x14ac:dyDescent="0.25">
      <c r="A149" s="165" t="s">
        <v>23</v>
      </c>
      <c r="B149">
        <v>2.7253768012078741</v>
      </c>
      <c r="C149">
        <v>2.6635145415541772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115"/>
      <c r="B159" s="115" t="s">
        <v>12</v>
      </c>
      <c r="C159" s="115" t="s">
        <v>68</v>
      </c>
      <c r="D159" s="115" t="s">
        <v>69</v>
      </c>
      <c r="H159" s="115"/>
      <c r="I159" s="115" t="s">
        <v>13</v>
      </c>
      <c r="J159" s="115" t="s">
        <v>70</v>
      </c>
      <c r="K159" s="115" t="s">
        <v>71</v>
      </c>
      <c r="O159" s="115"/>
      <c r="P159" s="115" t="s">
        <v>12</v>
      </c>
      <c r="Q159" s="115" t="s">
        <v>13</v>
      </c>
      <c r="W159" s="115"/>
      <c r="X159" s="115" t="s">
        <v>12</v>
      </c>
      <c r="Y159" s="115" t="s">
        <v>13</v>
      </c>
    </row>
    <row r="160" spans="1:25" x14ac:dyDescent="0.25">
      <c r="A160" s="115" t="s">
        <v>14</v>
      </c>
      <c r="B160">
        <v>7.3444735160316796E-4</v>
      </c>
      <c r="C160">
        <v>6.548882222723465E-2</v>
      </c>
      <c r="D160">
        <v>8.4446525576981041E-2</v>
      </c>
      <c r="H160" s="115" t="s">
        <v>72</v>
      </c>
      <c r="I160">
        <v>-0.216788611369236</v>
      </c>
      <c r="J160">
        <v>-4.9893423371944381E-3</v>
      </c>
      <c r="K160">
        <v>1.1669109616457601E-2</v>
      </c>
      <c r="O160" s="115" t="s">
        <v>73</v>
      </c>
      <c r="P160">
        <v>9.053769642238059E-2</v>
      </c>
      <c r="Q160">
        <v>0.21799127534322671</v>
      </c>
      <c r="W160" s="115" t="s">
        <v>15</v>
      </c>
      <c r="X160">
        <v>1.6770691020912679E-3</v>
      </c>
      <c r="Y160">
        <v>9.0160128616148024E-3</v>
      </c>
    </row>
    <row r="161" spans="1:25" x14ac:dyDescent="0.25">
      <c r="A161" s="115" t="s">
        <v>17</v>
      </c>
      <c r="B161">
        <v>-2.4247433397669139E-2</v>
      </c>
      <c r="C161">
        <v>-5.5491980556683536E-3</v>
      </c>
      <c r="D161">
        <v>-2.485755111900953E-2</v>
      </c>
      <c r="H161" s="115" t="s">
        <v>74</v>
      </c>
      <c r="I161">
        <v>6.5614854008264112E-2</v>
      </c>
      <c r="J161">
        <v>-9.7178138486631168E-4</v>
      </c>
      <c r="K161">
        <v>9.7546218300434227E-3</v>
      </c>
      <c r="O161" s="115" t="s">
        <v>75</v>
      </c>
      <c r="P161">
        <v>-4.2950809790498333E-2</v>
      </c>
      <c r="Q161">
        <v>-0.13096739850424441</v>
      </c>
      <c r="W161" s="115" t="s">
        <v>18</v>
      </c>
      <c r="X161">
        <v>-1.505351432150279E-2</v>
      </c>
      <c r="Y161">
        <v>-6.7376752529249087E-2</v>
      </c>
    </row>
    <row r="162" spans="1:25" x14ac:dyDescent="0.25">
      <c r="A162" s="115" t="s">
        <v>20</v>
      </c>
      <c r="B162">
        <v>5.4921501897995807E-2</v>
      </c>
      <c r="C162">
        <v>-4.2486248542392337E-2</v>
      </c>
      <c r="D162">
        <v>-4.8555012436397968E-2</v>
      </c>
      <c r="H162" s="115" t="s">
        <v>76</v>
      </c>
      <c r="I162">
        <v>-0.1122346424312512</v>
      </c>
      <c r="J162">
        <v>-7.2603178329861864E-2</v>
      </c>
      <c r="K162">
        <v>-7.3271369597934927E-2</v>
      </c>
      <c r="O162" s="115" t="s">
        <v>77</v>
      </c>
      <c r="P162">
        <v>-3.7622896660928738E-2</v>
      </c>
      <c r="Q162">
        <v>-9.930943447257308E-2</v>
      </c>
      <c r="W162" s="115" t="s">
        <v>21</v>
      </c>
      <c r="X162">
        <v>5.2302943155941799E-2</v>
      </c>
      <c r="Y162">
        <v>0.22398901397804161</v>
      </c>
    </row>
    <row r="163" spans="1:25" x14ac:dyDescent="0.25">
      <c r="A163" s="115" t="s">
        <v>23</v>
      </c>
      <c r="B163">
        <v>-4.5647769205740263E-2</v>
      </c>
      <c r="C163">
        <v>-1.014405193574208E-2</v>
      </c>
      <c r="D163">
        <v>-9.1518795578073853E-3</v>
      </c>
      <c r="H163" s="115" t="s">
        <v>78</v>
      </c>
      <c r="I163">
        <v>-6.857475086464547E-2</v>
      </c>
      <c r="J163">
        <v>-3.2783784396899572E-2</v>
      </c>
      <c r="K163">
        <v>-4.787352225817592E-2</v>
      </c>
      <c r="O163" s="115" t="s">
        <v>79</v>
      </c>
      <c r="P163">
        <v>-4.6819887969715528E-2</v>
      </c>
      <c r="Q163">
        <v>-7.4050904341278548E-2</v>
      </c>
      <c r="W163" s="115" t="s">
        <v>24</v>
      </c>
      <c r="X163">
        <v>-0.1491567884122954</v>
      </c>
      <c r="Y163">
        <v>-0.2284689425304941</v>
      </c>
    </row>
    <row r="164" spans="1:25" x14ac:dyDescent="0.25">
      <c r="W164" s="115" t="s">
        <v>25</v>
      </c>
      <c r="X164">
        <v>-6.096695636362106E-2</v>
      </c>
      <c r="Y164">
        <v>-1.944237032111424E-2</v>
      </c>
    </row>
    <row r="165" spans="1:25" x14ac:dyDescent="0.25">
      <c r="W165" s="115" t="s">
        <v>26</v>
      </c>
      <c r="X165">
        <v>-4.0643074986886629E-2</v>
      </c>
      <c r="Y165">
        <v>-5.7434177212842039E-2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115" t="s">
        <v>28</v>
      </c>
      <c r="X166">
        <v>7.8211049116154743E-2</v>
      </c>
      <c r="Y166">
        <v>8.0911657737022191E-2</v>
      </c>
    </row>
    <row r="167" spans="1:25" x14ac:dyDescent="0.25">
      <c r="A167" s="115"/>
      <c r="B167" s="115" t="s">
        <v>12</v>
      </c>
      <c r="C167" s="115" t="s">
        <v>68</v>
      </c>
      <c r="D167" s="115" t="s">
        <v>69</v>
      </c>
      <c r="H167" s="115"/>
      <c r="I167" s="115" t="s">
        <v>13</v>
      </c>
      <c r="J167" s="115" t="s">
        <v>70</v>
      </c>
      <c r="K167" s="115" t="s">
        <v>71</v>
      </c>
      <c r="O167" s="115"/>
      <c r="P167" s="115" t="s">
        <v>12</v>
      </c>
      <c r="Q167" s="115" t="s">
        <v>13</v>
      </c>
      <c r="W167" s="115" t="s">
        <v>29</v>
      </c>
      <c r="X167">
        <v>9.557105219304253E-2</v>
      </c>
      <c r="Y167">
        <v>0.17102524128470681</v>
      </c>
    </row>
    <row r="168" spans="1:25" x14ac:dyDescent="0.25">
      <c r="A168" s="115" t="s">
        <v>14</v>
      </c>
      <c r="B168">
        <v>0.17664642073958681</v>
      </c>
      <c r="C168">
        <v>3.7401708631885883E-2</v>
      </c>
      <c r="D168">
        <v>1.231473963505389E-2</v>
      </c>
      <c r="H168" s="115" t="s">
        <v>72</v>
      </c>
      <c r="I168">
        <v>0.57710732032833501</v>
      </c>
      <c r="J168">
        <v>-5.3183268499348367E-2</v>
      </c>
      <c r="K168">
        <v>-0.20766349082282409</v>
      </c>
      <c r="O168" s="115" t="s">
        <v>73</v>
      </c>
      <c r="P168">
        <v>0.42244390182711561</v>
      </c>
      <c r="Q168">
        <v>0.39534101689356621</v>
      </c>
    </row>
    <row r="169" spans="1:25" x14ac:dyDescent="0.25">
      <c r="A169" s="115" t="s">
        <v>17</v>
      </c>
      <c r="B169">
        <v>0.40746360020533912</v>
      </c>
      <c r="C169">
        <v>0.38171670722878409</v>
      </c>
      <c r="D169">
        <v>0.21137716359832431</v>
      </c>
      <c r="H169" s="115" t="s">
        <v>74</v>
      </c>
      <c r="I169">
        <v>0.40017682863834941</v>
      </c>
      <c r="J169">
        <v>-5.5722414272956107E-3</v>
      </c>
      <c r="K169">
        <v>-0.1242214374560109</v>
      </c>
      <c r="O169" s="115" t="s">
        <v>75</v>
      </c>
      <c r="P169">
        <v>0.67429936784006761</v>
      </c>
      <c r="Q169">
        <v>0.58394519866268069</v>
      </c>
    </row>
    <row r="170" spans="1:25" x14ac:dyDescent="0.25">
      <c r="A170" s="115" t="s">
        <v>20</v>
      </c>
      <c r="B170">
        <v>0.71252235468128433</v>
      </c>
      <c r="C170">
        <v>0.14977653334131311</v>
      </c>
      <c r="D170">
        <v>-8.7389514598722642E-2</v>
      </c>
      <c r="H170" s="115" t="s">
        <v>76</v>
      </c>
      <c r="I170">
        <v>-7.1484319023982404E-2</v>
      </c>
      <c r="J170">
        <v>-4.4119088275028612E-2</v>
      </c>
      <c r="K170">
        <v>1.169251040921403E-2</v>
      </c>
      <c r="O170" s="115" t="s">
        <v>77</v>
      </c>
      <c r="P170">
        <v>3.6951659873628973E-2</v>
      </c>
      <c r="Q170">
        <v>7.046578422316449E-2</v>
      </c>
      <c r="W170" s="165" t="s">
        <v>81</v>
      </c>
    </row>
    <row r="171" spans="1:25" x14ac:dyDescent="0.25">
      <c r="A171" s="115" t="s">
        <v>23</v>
      </c>
      <c r="B171">
        <v>0.53444449964586471</v>
      </c>
      <c r="C171">
        <v>0.17163471031562991</v>
      </c>
      <c r="D171">
        <v>-6.8563345449218313E-2</v>
      </c>
      <c r="H171" s="115" t="s">
        <v>78</v>
      </c>
      <c r="I171">
        <v>0.16886624982648549</v>
      </c>
      <c r="J171">
        <v>3.3445078554731847E-2</v>
      </c>
      <c r="K171">
        <v>5.4466473305119001E-2</v>
      </c>
      <c r="O171" s="115" t="s">
        <v>79</v>
      </c>
      <c r="P171">
        <v>0.21653740386874951</v>
      </c>
      <c r="Q171">
        <v>4.3601751385701992E-2</v>
      </c>
      <c r="W171" s="115"/>
      <c r="X171" s="115" t="s">
        <v>12</v>
      </c>
      <c r="Y171" s="115" t="s">
        <v>13</v>
      </c>
    </row>
    <row r="172" spans="1:25" x14ac:dyDescent="0.25">
      <c r="W172" s="115" t="s">
        <v>15</v>
      </c>
      <c r="X172">
        <v>0.21174485635609741</v>
      </c>
      <c r="Y172">
        <v>0.15313899440649409</v>
      </c>
    </row>
    <row r="173" spans="1:25" x14ac:dyDescent="0.25">
      <c r="W173" s="115" t="s">
        <v>18</v>
      </c>
      <c r="X173">
        <v>0.31995293083880277</v>
      </c>
      <c r="Y173">
        <v>0.25940019911847301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115" t="s">
        <v>21</v>
      </c>
      <c r="X174">
        <v>0.67027504610178623</v>
      </c>
      <c r="Y174">
        <v>0.55902060877724047</v>
      </c>
    </row>
    <row r="175" spans="1:25" x14ac:dyDescent="0.25">
      <c r="A175" s="115"/>
      <c r="B175" s="115" t="s">
        <v>12</v>
      </c>
      <c r="C175" s="115" t="s">
        <v>68</v>
      </c>
      <c r="D175" s="115" t="s">
        <v>69</v>
      </c>
      <c r="H175" s="115"/>
      <c r="I175" s="115" t="s">
        <v>13</v>
      </c>
      <c r="J175" s="115" t="s">
        <v>70</v>
      </c>
      <c r="K175" s="115" t="s">
        <v>71</v>
      </c>
      <c r="O175" s="115"/>
      <c r="P175" s="115" t="s">
        <v>12</v>
      </c>
      <c r="Q175" s="115" t="s">
        <v>13</v>
      </c>
      <c r="W175" s="115" t="s">
        <v>24</v>
      </c>
      <c r="X175">
        <v>0.66052881714029044</v>
      </c>
      <c r="Y175">
        <v>0.5461184327322125</v>
      </c>
    </row>
    <row r="176" spans="1:25" x14ac:dyDescent="0.25">
      <c r="A176" s="115" t="s">
        <v>14</v>
      </c>
      <c r="B176">
        <v>0.1266585474951451</v>
      </c>
      <c r="C176">
        <v>0.1054428938596047</v>
      </c>
      <c r="D176">
        <v>0.15652800252370791</v>
      </c>
      <c r="H176" s="115" t="s">
        <v>72</v>
      </c>
      <c r="I176">
        <v>-8.7125410604938752E-2</v>
      </c>
      <c r="J176">
        <v>8.3615035500551438E-2</v>
      </c>
      <c r="K176">
        <v>0.10331804447997631</v>
      </c>
      <c r="O176" s="115" t="s">
        <v>73</v>
      </c>
      <c r="P176">
        <v>0.1850077013112594</v>
      </c>
      <c r="Q176">
        <v>0.27535972762241928</v>
      </c>
      <c r="W176" s="115" t="s">
        <v>25</v>
      </c>
      <c r="X176">
        <v>0.30414664652359669</v>
      </c>
      <c r="Y176">
        <v>0.1166886681521694</v>
      </c>
    </row>
    <row r="177" spans="1:25" x14ac:dyDescent="0.25">
      <c r="A177" s="115" t="s">
        <v>17</v>
      </c>
      <c r="B177">
        <v>0.2477935088972317</v>
      </c>
      <c r="C177">
        <v>8.1280100285510373E-2</v>
      </c>
      <c r="D177">
        <v>1.1957127965524591E-2</v>
      </c>
      <c r="H177" s="115" t="s">
        <v>74</v>
      </c>
      <c r="I177">
        <v>0.20007678274933849</v>
      </c>
      <c r="J177">
        <v>-6.5536543482394849E-2</v>
      </c>
      <c r="K177">
        <v>-4.2859801678119799E-2</v>
      </c>
      <c r="O177" s="115" t="s">
        <v>75</v>
      </c>
      <c r="P177">
        <v>0.17704954978031659</v>
      </c>
      <c r="Q177">
        <v>-4.8174322325759279E-2</v>
      </c>
      <c r="W177" s="115" t="s">
        <v>26</v>
      </c>
      <c r="X177">
        <v>0.48614958578386031</v>
      </c>
      <c r="Y177">
        <v>0.28522536146951949</v>
      </c>
    </row>
    <row r="178" spans="1:25" x14ac:dyDescent="0.25">
      <c r="A178" s="115" t="s">
        <v>20</v>
      </c>
      <c r="B178">
        <v>0.13501871790781941</v>
      </c>
      <c r="C178">
        <v>0.1240670592537971</v>
      </c>
      <c r="D178">
        <v>0.1117461845220258</v>
      </c>
      <c r="H178" s="115" t="s">
        <v>76</v>
      </c>
      <c r="I178">
        <v>6.0554810667984911E-2</v>
      </c>
      <c r="J178">
        <v>-5.8238258914590682E-2</v>
      </c>
      <c r="K178">
        <v>-4.8643268650389732E-2</v>
      </c>
      <c r="O178" s="115" t="s">
        <v>77</v>
      </c>
      <c r="P178">
        <v>0.19725808520668239</v>
      </c>
      <c r="Q178">
        <v>7.0151395052247864E-2</v>
      </c>
      <c r="W178" s="115" t="s">
        <v>28</v>
      </c>
      <c r="X178">
        <v>0.57343773509007778</v>
      </c>
      <c r="Y178">
        <v>0.41420021411953578</v>
      </c>
    </row>
    <row r="179" spans="1:25" x14ac:dyDescent="0.25">
      <c r="A179" s="115" t="s">
        <v>23</v>
      </c>
      <c r="B179">
        <v>3.8317681566985458E-2</v>
      </c>
      <c r="C179">
        <v>-6.4412883712991836E-2</v>
      </c>
      <c r="D179">
        <v>-4.1542720644773268E-2</v>
      </c>
      <c r="H179" s="115" t="s">
        <v>78</v>
      </c>
      <c r="I179">
        <v>0.1651858233522297</v>
      </c>
      <c r="J179">
        <v>-8.737590606139102E-2</v>
      </c>
      <c r="K179">
        <v>-0.1061524954585945</v>
      </c>
      <c r="O179" s="115" t="s">
        <v>79</v>
      </c>
      <c r="P179">
        <v>0.27133620215023141</v>
      </c>
      <c r="Q179">
        <v>0.163732849214099</v>
      </c>
      <c r="W179" s="115" t="s">
        <v>29</v>
      </c>
      <c r="X179">
        <v>0.45945574789142207</v>
      </c>
      <c r="Y179">
        <v>0.39313623037829409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115"/>
      <c r="B183" s="115" t="s">
        <v>12</v>
      </c>
      <c r="C183" s="115" t="s">
        <v>68</v>
      </c>
      <c r="D183" s="115" t="s">
        <v>69</v>
      </c>
      <c r="H183" s="115"/>
      <c r="I183" s="115" t="s">
        <v>13</v>
      </c>
      <c r="J183" s="115" t="s">
        <v>70</v>
      </c>
      <c r="K183" s="115" t="s">
        <v>71</v>
      </c>
      <c r="O183" s="115"/>
      <c r="P183" s="115" t="s">
        <v>12</v>
      </c>
      <c r="Q183" s="115" t="s">
        <v>13</v>
      </c>
      <c r="W183" s="115"/>
      <c r="X183" s="115" t="s">
        <v>12</v>
      </c>
      <c r="Y183" s="115" t="s">
        <v>13</v>
      </c>
    </row>
    <row r="184" spans="1:25" x14ac:dyDescent="0.25">
      <c r="A184" s="115" t="s">
        <v>14</v>
      </c>
      <c r="B184">
        <v>0.27904967931843933</v>
      </c>
      <c r="C184">
        <v>5.8138546445173057E-2</v>
      </c>
      <c r="D184">
        <v>2.5270765856027829E-2</v>
      </c>
      <c r="H184" s="115" t="s">
        <v>72</v>
      </c>
      <c r="I184">
        <v>6.2861310236265552E-2</v>
      </c>
      <c r="J184">
        <v>-5.3683878855630878E-3</v>
      </c>
      <c r="K184">
        <v>-3.5093696038396988E-2</v>
      </c>
      <c r="O184" s="115" t="s">
        <v>73</v>
      </c>
      <c r="P184">
        <v>0.19262819496960401</v>
      </c>
      <c r="Q184">
        <v>0.181085180856564</v>
      </c>
      <c r="W184" s="115" t="s">
        <v>15</v>
      </c>
      <c r="X184">
        <v>0.1295226269685241</v>
      </c>
      <c r="Y184">
        <v>1.9920130510356539E-2</v>
      </c>
    </row>
    <row r="185" spans="1:25" x14ac:dyDescent="0.25">
      <c r="A185" s="115" t="s">
        <v>17</v>
      </c>
      <c r="B185">
        <v>7.7575537659639746E-2</v>
      </c>
      <c r="C185">
        <v>-2.2496910923646519E-2</v>
      </c>
      <c r="D185">
        <v>-3.3593399351293803E-2</v>
      </c>
      <c r="H185" s="115" t="s">
        <v>74</v>
      </c>
      <c r="I185">
        <v>0.19325782780721981</v>
      </c>
      <c r="J185">
        <v>-5.2019301221606562E-3</v>
      </c>
      <c r="K185">
        <v>-3.7225811686024263E-2</v>
      </c>
      <c r="O185" s="115" t="s">
        <v>75</v>
      </c>
      <c r="P185">
        <v>0.18258675752571399</v>
      </c>
      <c r="Q185">
        <v>0.14111277596021221</v>
      </c>
      <c r="W185" s="115" t="s">
        <v>18</v>
      </c>
      <c r="X185">
        <v>0.2014088316883012</v>
      </c>
      <c r="Y185">
        <v>4.8478067727537932E-2</v>
      </c>
    </row>
    <row r="186" spans="1:25" x14ac:dyDescent="0.25">
      <c r="A186" s="115" t="s">
        <v>20</v>
      </c>
      <c r="B186">
        <v>0.19478772605176869</v>
      </c>
      <c r="C186">
        <v>7.8746911333750988E-3</v>
      </c>
      <c r="D186">
        <v>-8.1524258616406543E-3</v>
      </c>
      <c r="H186" s="115" t="s">
        <v>76</v>
      </c>
      <c r="I186">
        <v>0.29835513046309781</v>
      </c>
      <c r="J186">
        <v>-7.1899557581280374E-2</v>
      </c>
      <c r="K186">
        <v>-0.1016419314235007</v>
      </c>
      <c r="O186" s="115" t="s">
        <v>77</v>
      </c>
      <c r="P186">
        <v>0.39157338789353169</v>
      </c>
      <c r="Q186">
        <v>0.287693820688604</v>
      </c>
      <c r="W186" s="115" t="s">
        <v>21</v>
      </c>
      <c r="X186">
        <v>0.15082358841616489</v>
      </c>
      <c r="Y186">
        <v>-2.352396601967224E-2</v>
      </c>
    </row>
    <row r="187" spans="1:25" x14ac:dyDescent="0.25">
      <c r="A187" s="115" t="s">
        <v>23</v>
      </c>
      <c r="B187">
        <v>0.21749038690258621</v>
      </c>
      <c r="C187">
        <v>-1.6772934471633388E-2</v>
      </c>
      <c r="D187">
        <v>-2.6803297514886769E-2</v>
      </c>
      <c r="H187" s="115" t="s">
        <v>78</v>
      </c>
      <c r="I187">
        <v>0.1723034094278042</v>
      </c>
      <c r="J187">
        <v>-2.9468521216536071E-2</v>
      </c>
      <c r="K187">
        <v>-4.1515952432436637E-2</v>
      </c>
      <c r="O187" s="115" t="s">
        <v>79</v>
      </c>
      <c r="P187">
        <v>0.124328251135115</v>
      </c>
      <c r="Q187">
        <v>0.19015290497681789</v>
      </c>
      <c r="W187" s="115" t="s">
        <v>24</v>
      </c>
      <c r="X187">
        <v>8.4924395277097553E-2</v>
      </c>
      <c r="Y187">
        <v>-5.6934728228515682E-2</v>
      </c>
    </row>
    <row r="188" spans="1:25" x14ac:dyDescent="0.25">
      <c r="W188" s="115" t="s">
        <v>25</v>
      </c>
      <c r="X188">
        <v>9.1862193332971437E-2</v>
      </c>
      <c r="Y188">
        <v>-2.9421660185427211E-2</v>
      </c>
    </row>
    <row r="189" spans="1:25" x14ac:dyDescent="0.25">
      <c r="W189" s="115" t="s">
        <v>26</v>
      </c>
      <c r="X189">
        <v>0.23228097170418091</v>
      </c>
      <c r="Y189">
        <v>0.13461010483121169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115" t="s">
        <v>28</v>
      </c>
      <c r="X190">
        <v>0.16577710355503589</v>
      </c>
      <c r="Y190">
        <v>-4.9556610292554072E-2</v>
      </c>
    </row>
    <row r="191" spans="1:25" x14ac:dyDescent="0.25">
      <c r="A191" s="115"/>
      <c r="B191" s="115" t="s">
        <v>12</v>
      </c>
      <c r="C191" s="115" t="s">
        <v>68</v>
      </c>
      <c r="D191" s="115" t="s">
        <v>69</v>
      </c>
      <c r="H191" s="115"/>
      <c r="I191" s="115" t="s">
        <v>13</v>
      </c>
      <c r="J191" s="115" t="s">
        <v>70</v>
      </c>
      <c r="K191" s="115" t="s">
        <v>71</v>
      </c>
      <c r="O191" s="115"/>
      <c r="P191" s="115" t="s">
        <v>12</v>
      </c>
      <c r="Q191" s="115" t="s">
        <v>13</v>
      </c>
      <c r="W191" s="115" t="s">
        <v>29</v>
      </c>
      <c r="X191">
        <v>0.33642916982474358</v>
      </c>
      <c r="Y191">
        <v>0.21276224090933921</v>
      </c>
    </row>
    <row r="192" spans="1:25" x14ac:dyDescent="0.25">
      <c r="A192" s="115" t="s">
        <v>14</v>
      </c>
      <c r="B192">
        <v>0.30707809994604851</v>
      </c>
      <c r="C192">
        <v>4.6755512678551422E-2</v>
      </c>
      <c r="D192">
        <v>3.7772635882016688E-2</v>
      </c>
      <c r="H192" s="115" t="s">
        <v>72</v>
      </c>
      <c r="I192">
        <v>-3.6888724628078222E-3</v>
      </c>
      <c r="J192">
        <v>3.8725348327108312E-2</v>
      </c>
      <c r="K192">
        <v>2.7400338588900081E-2</v>
      </c>
      <c r="O192" s="115" t="s">
        <v>73</v>
      </c>
      <c r="P192">
        <v>-0.38372792705296283</v>
      </c>
      <c r="Q192">
        <v>-0.4301738360919492</v>
      </c>
    </row>
    <row r="193" spans="1:25" x14ac:dyDescent="0.25">
      <c r="A193" s="115" t="s">
        <v>17</v>
      </c>
      <c r="B193">
        <v>5.1474562458302647E-2</v>
      </c>
      <c r="C193">
        <v>-3.1581062493513487E-2</v>
      </c>
      <c r="D193">
        <v>-3.7453016185285598E-2</v>
      </c>
      <c r="H193" s="115" t="s">
        <v>74</v>
      </c>
      <c r="I193">
        <v>-0.40468007765250902</v>
      </c>
      <c r="J193">
        <v>4.6791936382268973E-2</v>
      </c>
      <c r="K193">
        <v>2.7688504529525731E-2</v>
      </c>
      <c r="O193" s="115" t="s">
        <v>75</v>
      </c>
      <c r="P193">
        <v>-1.361769396797406E-2</v>
      </c>
      <c r="Q193">
        <v>-0.18437131735821069</v>
      </c>
    </row>
    <row r="194" spans="1:25" x14ac:dyDescent="0.25">
      <c r="A194" s="115" t="s">
        <v>20</v>
      </c>
      <c r="B194">
        <v>-1.464097366225669E-2</v>
      </c>
      <c r="C194">
        <v>-3.7865919385247512E-2</v>
      </c>
      <c r="D194">
        <v>-4.9741326833153472E-2</v>
      </c>
      <c r="H194" s="115" t="s">
        <v>76</v>
      </c>
      <c r="I194">
        <v>0.1001091201853182</v>
      </c>
      <c r="J194">
        <v>-4.5176635951925267E-2</v>
      </c>
      <c r="K194">
        <v>-4.7191434824453302E-2</v>
      </c>
      <c r="O194" s="115" t="s">
        <v>77</v>
      </c>
      <c r="P194">
        <v>0.11268612268114769</v>
      </c>
      <c r="Q194">
        <v>4.3324598801548507E-2</v>
      </c>
      <c r="W194" s="165" t="s">
        <v>89</v>
      </c>
    </row>
    <row r="195" spans="1:25" x14ac:dyDescent="0.25">
      <c r="A195" s="115" t="s">
        <v>23</v>
      </c>
      <c r="B195">
        <v>-0.2877234503902677</v>
      </c>
      <c r="C195">
        <v>-6.3987724769517793E-2</v>
      </c>
      <c r="D195">
        <v>-7.3457487535600038E-2</v>
      </c>
      <c r="H195" s="115" t="s">
        <v>78</v>
      </c>
      <c r="I195">
        <v>0.1287248506075693</v>
      </c>
      <c r="J195">
        <v>-2.3832801658724749E-2</v>
      </c>
      <c r="K195">
        <v>-4.0188918227605772E-2</v>
      </c>
      <c r="O195" s="115" t="s">
        <v>79</v>
      </c>
      <c r="P195">
        <v>0.14141784534555571</v>
      </c>
      <c r="Q195">
        <v>0.1747813382249975</v>
      </c>
      <c r="W195" s="115"/>
      <c r="X195" s="115" t="s">
        <v>12</v>
      </c>
      <c r="Y195" s="115" t="s">
        <v>13</v>
      </c>
    </row>
    <row r="196" spans="1:25" x14ac:dyDescent="0.25">
      <c r="W196" s="115" t="s">
        <v>15</v>
      </c>
      <c r="X196">
        <v>0.36801866634455199</v>
      </c>
      <c r="Y196">
        <v>0.34722341794243528</v>
      </c>
    </row>
    <row r="197" spans="1:25" x14ac:dyDescent="0.25">
      <c r="W197" s="115" t="s">
        <v>18</v>
      </c>
      <c r="X197">
        <v>0.4634197908778086</v>
      </c>
      <c r="Y197">
        <v>0.3559120738045442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115" t="s">
        <v>21</v>
      </c>
      <c r="X198">
        <v>0.24740076558858279</v>
      </c>
      <c r="Y198">
        <v>0.1730723867190597</v>
      </c>
    </row>
    <row r="199" spans="1:25" x14ac:dyDescent="0.25">
      <c r="A199" s="115"/>
      <c r="B199" s="115" t="s">
        <v>12</v>
      </c>
      <c r="C199" s="115" t="s">
        <v>68</v>
      </c>
      <c r="D199" s="115" t="s">
        <v>69</v>
      </c>
      <c r="H199" s="115"/>
      <c r="I199" s="115" t="s">
        <v>13</v>
      </c>
      <c r="J199" s="115" t="s">
        <v>70</v>
      </c>
      <c r="K199" s="115" t="s">
        <v>71</v>
      </c>
      <c r="O199" s="115"/>
      <c r="P199" s="115" t="s">
        <v>12</v>
      </c>
      <c r="Q199" s="115" t="s">
        <v>13</v>
      </c>
      <c r="W199" s="115" t="s">
        <v>24</v>
      </c>
      <c r="X199">
        <v>0.21174295025552961</v>
      </c>
      <c r="Y199">
        <v>0.16397706913141999</v>
      </c>
    </row>
    <row r="200" spans="1:25" x14ac:dyDescent="0.25">
      <c r="A200" s="115" t="s">
        <v>14</v>
      </c>
      <c r="B200">
        <v>-2.5338855696268241E-2</v>
      </c>
      <c r="C200">
        <v>-8.5949098081995745E-2</v>
      </c>
      <c r="D200">
        <v>-9.1286994132348906E-2</v>
      </c>
      <c r="H200" s="115" t="s">
        <v>72</v>
      </c>
      <c r="I200">
        <v>1.108126733507206E-3</v>
      </c>
      <c r="J200">
        <v>-0.11734134779604791</v>
      </c>
      <c r="K200">
        <v>-0.1189922308117484</v>
      </c>
      <c r="O200" s="115" t="s">
        <v>73</v>
      </c>
      <c r="P200">
        <v>2.6090413227349511E-3</v>
      </c>
      <c r="Q200">
        <v>8.4919881156927338E-3</v>
      </c>
      <c r="W200" s="115" t="s">
        <v>25</v>
      </c>
      <c r="X200">
        <v>0.44082859188155232</v>
      </c>
      <c r="Y200">
        <v>0.33350023362402897</v>
      </c>
    </row>
    <row r="201" spans="1:25" x14ac:dyDescent="0.25">
      <c r="A201" s="115" t="s">
        <v>17</v>
      </c>
      <c r="B201">
        <v>-2.7529329711897171E-2</v>
      </c>
      <c r="C201">
        <v>4.7044738144789683E-2</v>
      </c>
      <c r="D201">
        <v>4.1871689679012822E-2</v>
      </c>
      <c r="H201" s="115" t="s">
        <v>74</v>
      </c>
      <c r="I201">
        <v>5.5560098043522894E-3</v>
      </c>
      <c r="J201">
        <v>-0.14566529863558261</v>
      </c>
      <c r="K201">
        <v>-0.1377089388583195</v>
      </c>
      <c r="O201" s="115" t="s">
        <v>75</v>
      </c>
      <c r="P201">
        <v>-3.3297492526007597E-2</v>
      </c>
      <c r="Q201">
        <v>-1.5275838689784001E-2</v>
      </c>
      <c r="W201" s="115" t="s">
        <v>26</v>
      </c>
      <c r="X201">
        <v>0.13596649950379761</v>
      </c>
      <c r="Y201">
        <v>0.186780193722864</v>
      </c>
    </row>
    <row r="202" spans="1:25" x14ac:dyDescent="0.25">
      <c r="A202" s="115" t="s">
        <v>20</v>
      </c>
      <c r="B202">
        <v>0.14326516958617039</v>
      </c>
      <c r="C202">
        <v>-4.8801184750149017E-2</v>
      </c>
      <c r="D202">
        <v>-4.3969336599620927E-2</v>
      </c>
      <c r="H202" s="115" t="s">
        <v>76</v>
      </c>
      <c r="I202">
        <v>9.7489110643675866E-2</v>
      </c>
      <c r="J202">
        <v>-9.9949793086517857E-2</v>
      </c>
      <c r="K202">
        <v>-8.9680436055233154E-2</v>
      </c>
      <c r="O202" s="115" t="s">
        <v>77</v>
      </c>
      <c r="P202">
        <v>2.6845330640907439E-2</v>
      </c>
      <c r="Q202">
        <v>0.10635329271166501</v>
      </c>
      <c r="W202" s="115" t="s">
        <v>28</v>
      </c>
      <c r="X202">
        <v>0.28564377463747231</v>
      </c>
      <c r="Y202">
        <v>0.2343167916632502</v>
      </c>
    </row>
    <row r="203" spans="1:25" x14ac:dyDescent="0.25">
      <c r="A203" s="115" t="s">
        <v>23</v>
      </c>
      <c r="B203">
        <v>1.1206706729754131E-2</v>
      </c>
      <c r="C203">
        <v>-9.7630963408537733E-2</v>
      </c>
      <c r="D203">
        <v>-9.7964036008820088E-2</v>
      </c>
      <c r="H203" s="115" t="s">
        <v>78</v>
      </c>
      <c r="I203">
        <v>9.1478136004710567E-2</v>
      </c>
      <c r="J203">
        <v>-5.0925914034054692E-2</v>
      </c>
      <c r="K203">
        <v>-6.550160510734078E-2</v>
      </c>
      <c r="O203" s="115" t="s">
        <v>79</v>
      </c>
      <c r="P203">
        <v>1.537331488100096E-2</v>
      </c>
      <c r="Q203">
        <v>8.5999157784738101E-2</v>
      </c>
      <c r="W203" s="115" t="s">
        <v>29</v>
      </c>
      <c r="X203">
        <v>0.26728889556269558</v>
      </c>
      <c r="Y203">
        <v>0.22790760067834051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115"/>
      <c r="B207" s="115" t="s">
        <v>12</v>
      </c>
      <c r="C207" s="115" t="s">
        <v>68</v>
      </c>
      <c r="D207" s="115" t="s">
        <v>69</v>
      </c>
      <c r="H207" s="115"/>
      <c r="I207" s="115" t="s">
        <v>13</v>
      </c>
      <c r="J207" s="115" t="s">
        <v>70</v>
      </c>
      <c r="K207" s="115" t="s">
        <v>71</v>
      </c>
      <c r="O207" s="115"/>
      <c r="P207" s="115" t="s">
        <v>12</v>
      </c>
      <c r="Q207" s="115" t="s">
        <v>13</v>
      </c>
      <c r="W207" s="115"/>
      <c r="X207" s="115" t="s">
        <v>12</v>
      </c>
      <c r="Y207" s="115" t="s">
        <v>13</v>
      </c>
    </row>
    <row r="208" spans="1:25" x14ac:dyDescent="0.25">
      <c r="A208" s="115" t="s">
        <v>14</v>
      </c>
      <c r="B208">
        <v>-7.8405887166030766E-2</v>
      </c>
      <c r="C208">
        <v>-0.1060058914152886</v>
      </c>
      <c r="D208">
        <v>-0.1131932799371749</v>
      </c>
      <c r="H208" s="115" t="s">
        <v>72</v>
      </c>
      <c r="I208">
        <v>-0.33844392238122828</v>
      </c>
      <c r="J208">
        <v>8.9650811107541452E-3</v>
      </c>
      <c r="K208">
        <v>-3.3762615226667188E-2</v>
      </c>
      <c r="O208" s="115" t="s">
        <v>73</v>
      </c>
      <c r="P208">
        <v>-7.1921451018602867E-2</v>
      </c>
      <c r="Q208">
        <v>-0.2178995616350439</v>
      </c>
      <c r="W208" s="115" t="s">
        <v>15</v>
      </c>
      <c r="X208">
        <v>0.24983149059986171</v>
      </c>
      <c r="Y208">
        <v>0.25750920784417519</v>
      </c>
    </row>
    <row r="209" spans="1:25" x14ac:dyDescent="0.25">
      <c r="A209" s="115" t="s">
        <v>17</v>
      </c>
      <c r="B209">
        <v>1.086685815417146E-2</v>
      </c>
      <c r="C209">
        <v>-0.14191791020704139</v>
      </c>
      <c r="D209">
        <v>-0.14604621135424289</v>
      </c>
      <c r="H209" s="115" t="s">
        <v>74</v>
      </c>
      <c r="I209">
        <v>-8.6188842774592628E-2</v>
      </c>
      <c r="J209">
        <v>5.1938176346100519E-2</v>
      </c>
      <c r="K209">
        <v>2.1553773218808109E-2</v>
      </c>
      <c r="O209" s="115" t="s">
        <v>75</v>
      </c>
      <c r="P209">
        <v>0.15005686959223871</v>
      </c>
      <c r="Q209">
        <v>-0.13149336635039999</v>
      </c>
      <c r="W209" s="115" t="s">
        <v>18</v>
      </c>
      <c r="X209">
        <v>5.892778319164986E-2</v>
      </c>
      <c r="Y209">
        <v>-6.0088390562590428E-3</v>
      </c>
    </row>
    <row r="210" spans="1:25" x14ac:dyDescent="0.25">
      <c r="A210" s="115" t="s">
        <v>20</v>
      </c>
      <c r="B210">
        <v>3.9240896329236302E-2</v>
      </c>
      <c r="C210">
        <v>-6.3076579277547562E-2</v>
      </c>
      <c r="D210">
        <v>-4.092524124314572E-2</v>
      </c>
      <c r="H210" s="115" t="s">
        <v>76</v>
      </c>
      <c r="I210">
        <v>-0.1190616946403032</v>
      </c>
      <c r="J210">
        <v>3.0656960880002321E-2</v>
      </c>
      <c r="K210">
        <v>-5.2922405488203157E-3</v>
      </c>
      <c r="O210" s="115" t="s">
        <v>77</v>
      </c>
      <c r="P210">
        <v>-0.15000685695312541</v>
      </c>
      <c r="Q210">
        <v>-0.1179107390809075</v>
      </c>
      <c r="W210" s="115" t="s">
        <v>21</v>
      </c>
      <c r="X210">
        <v>-0.1933796774939554</v>
      </c>
      <c r="Y210">
        <v>-0.35839381724088798</v>
      </c>
    </row>
    <row r="211" spans="1:25" x14ac:dyDescent="0.25">
      <c r="A211" s="115" t="s">
        <v>23</v>
      </c>
      <c r="B211">
        <v>0.25027005058057727</v>
      </c>
      <c r="C211">
        <v>-0.12213523049945101</v>
      </c>
      <c r="D211">
        <v>-0.110211368465942</v>
      </c>
      <c r="H211" s="115" t="s">
        <v>78</v>
      </c>
      <c r="I211">
        <v>-0.1106717879290875</v>
      </c>
      <c r="J211">
        <v>-9.7563798439332439E-2</v>
      </c>
      <c r="K211">
        <v>-0.10788227081279821</v>
      </c>
      <c r="O211" s="115" t="s">
        <v>79</v>
      </c>
      <c r="P211">
        <v>-8.3454670378686216E-2</v>
      </c>
      <c r="Q211">
        <v>-0.1117202799924448</v>
      </c>
      <c r="W211" s="115" t="s">
        <v>24</v>
      </c>
      <c r="X211">
        <v>-3.7462787191568717E-2</v>
      </c>
      <c r="Y211">
        <v>-0.19377169115981691</v>
      </c>
    </row>
    <row r="212" spans="1:25" x14ac:dyDescent="0.25">
      <c r="W212" s="115" t="s">
        <v>25</v>
      </c>
      <c r="X212">
        <v>0.14493936752578979</v>
      </c>
      <c r="Y212">
        <v>0.1369225307936143</v>
      </c>
    </row>
    <row r="213" spans="1:25" x14ac:dyDescent="0.25">
      <c r="W213" s="115" t="s">
        <v>26</v>
      </c>
      <c r="X213">
        <v>8.5919398021461257E-2</v>
      </c>
      <c r="Y213">
        <v>8.2187074895753331E-2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15" t="s">
        <v>28</v>
      </c>
      <c r="X214">
        <v>-0.1348909113957478</v>
      </c>
      <c r="Y214">
        <v>-0.1358509547824138</v>
      </c>
    </row>
    <row r="215" spans="1:25" x14ac:dyDescent="0.25">
      <c r="A215" s="115"/>
      <c r="B215" s="115" t="s">
        <v>12</v>
      </c>
      <c r="C215" s="115" t="s">
        <v>68</v>
      </c>
      <c r="D215" s="115" t="s">
        <v>69</v>
      </c>
      <c r="H215" s="115"/>
      <c r="I215" s="115" t="s">
        <v>13</v>
      </c>
      <c r="J215" s="115" t="s">
        <v>70</v>
      </c>
      <c r="K215" s="115" t="s">
        <v>71</v>
      </c>
      <c r="O215" s="115"/>
      <c r="P215" s="115" t="s">
        <v>12</v>
      </c>
      <c r="Q215" s="115" t="s">
        <v>13</v>
      </c>
      <c r="W215" s="115" t="s">
        <v>29</v>
      </c>
      <c r="X215">
        <v>-0.2849308537247508</v>
      </c>
      <c r="Y215">
        <v>-0.31579971227164683</v>
      </c>
    </row>
    <row r="216" spans="1:25" x14ac:dyDescent="0.25">
      <c r="A216" s="115" t="s">
        <v>14</v>
      </c>
      <c r="B216">
        <v>1.1506474917544311E-2</v>
      </c>
      <c r="C216">
        <v>-3.9727904374639127E-2</v>
      </c>
      <c r="D216">
        <v>-4.3203066508985907E-2</v>
      </c>
      <c r="H216" s="115" t="s">
        <v>72</v>
      </c>
      <c r="I216">
        <v>3.5445748385187027E-2</v>
      </c>
      <c r="J216">
        <v>2.3350210670620139E-2</v>
      </c>
      <c r="K216">
        <v>1.258348304601014E-2</v>
      </c>
      <c r="O216" s="115" t="s">
        <v>73</v>
      </c>
      <c r="P216">
        <v>0.12553992728548999</v>
      </c>
      <c r="Q216">
        <v>0.1381958213019665</v>
      </c>
    </row>
    <row r="217" spans="1:25" x14ac:dyDescent="0.25">
      <c r="A217" s="115" t="s">
        <v>17</v>
      </c>
      <c r="B217">
        <v>5.8997216877024278E-2</v>
      </c>
      <c r="C217">
        <v>-4.3948385414670013E-2</v>
      </c>
      <c r="D217">
        <v>-3.5123992788683979E-2</v>
      </c>
      <c r="H217" s="115" t="s">
        <v>74</v>
      </c>
      <c r="I217">
        <v>0.29811481411181567</v>
      </c>
      <c r="J217">
        <v>1.262751790094066E-2</v>
      </c>
      <c r="K217">
        <v>1.3962158728531021E-2</v>
      </c>
      <c r="O217" s="115" t="s">
        <v>75</v>
      </c>
      <c r="P217">
        <v>8.8657466206263816E-2</v>
      </c>
      <c r="Q217">
        <v>4.8800025563452483E-2</v>
      </c>
    </row>
    <row r="218" spans="1:25" x14ac:dyDescent="0.25">
      <c r="A218" s="115" t="s">
        <v>20</v>
      </c>
      <c r="B218">
        <v>5.5352812615148878E-2</v>
      </c>
      <c r="C218">
        <v>-1.2048977992391919E-2</v>
      </c>
      <c r="D218">
        <v>-5.8580734944470832E-3</v>
      </c>
      <c r="H218" s="115" t="s">
        <v>76</v>
      </c>
      <c r="I218">
        <v>-3.3870447339138111E-2</v>
      </c>
      <c r="J218">
        <v>-3.9036979551808647E-2</v>
      </c>
      <c r="K218">
        <v>-4.2108162902108857E-2</v>
      </c>
      <c r="O218" s="115" t="s">
        <v>77</v>
      </c>
      <c r="P218">
        <v>-9.8972443949934027E-2</v>
      </c>
      <c r="Q218">
        <v>-3.7056200948608897E-2</v>
      </c>
      <c r="W218" s="165" t="s">
        <v>94</v>
      </c>
    </row>
    <row r="219" spans="1:25" x14ac:dyDescent="0.25">
      <c r="A219" s="115" t="s">
        <v>23</v>
      </c>
      <c r="B219">
        <v>0.32787656901402368</v>
      </c>
      <c r="C219">
        <v>-4.4621301760753393E-2</v>
      </c>
      <c r="D219">
        <v>-4.2566864273004552E-2</v>
      </c>
      <c r="H219" s="115" t="s">
        <v>78</v>
      </c>
      <c r="I219">
        <v>-1.323747610164421E-2</v>
      </c>
      <c r="J219">
        <v>-5.810695928017115E-2</v>
      </c>
      <c r="K219">
        <v>-6.7245821141763348E-2</v>
      </c>
      <c r="O219" s="115" t="s">
        <v>79</v>
      </c>
      <c r="P219">
        <v>7.4522940393513138E-3</v>
      </c>
      <c r="Q219">
        <v>-1.131786499963881E-2</v>
      </c>
      <c r="W219" s="115"/>
      <c r="X219" s="115" t="s">
        <v>12</v>
      </c>
      <c r="Y219" s="115" t="s">
        <v>13</v>
      </c>
    </row>
    <row r="220" spans="1:25" x14ac:dyDescent="0.25">
      <c r="W220" s="115" t="s">
        <v>15</v>
      </c>
      <c r="X220">
        <v>2.2714867812742741E-2</v>
      </c>
      <c r="Y220">
        <v>1.4188785428799561E-2</v>
      </c>
    </row>
    <row r="221" spans="1:25" x14ac:dyDescent="0.25">
      <c r="W221" s="115" t="s">
        <v>18</v>
      </c>
      <c r="X221">
        <v>2.473787175377833E-2</v>
      </c>
      <c r="Y221">
        <v>9.0458492921835512E-2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15" t="s">
        <v>21</v>
      </c>
      <c r="X222">
        <v>9.5039442605952762E-2</v>
      </c>
      <c r="Y222">
        <v>0.10840989777408221</v>
      </c>
    </row>
    <row r="223" spans="1:25" x14ac:dyDescent="0.25">
      <c r="A223" s="115"/>
      <c r="B223" s="115" t="s">
        <v>12</v>
      </c>
      <c r="C223" s="115" t="s">
        <v>68</v>
      </c>
      <c r="D223" s="115" t="s">
        <v>69</v>
      </c>
      <c r="H223" s="115"/>
      <c r="I223" s="115" t="s">
        <v>13</v>
      </c>
      <c r="J223" s="115" t="s">
        <v>70</v>
      </c>
      <c r="K223" s="115" t="s">
        <v>71</v>
      </c>
      <c r="O223" s="115"/>
      <c r="P223" s="115" t="s">
        <v>12</v>
      </c>
      <c r="Q223" s="115" t="s">
        <v>13</v>
      </c>
      <c r="W223" s="115" t="s">
        <v>24</v>
      </c>
      <c r="X223">
        <v>7.4856884474444009E-3</v>
      </c>
      <c r="Y223">
        <v>1.586001428376891E-2</v>
      </c>
    </row>
    <row r="224" spans="1:25" x14ac:dyDescent="0.25">
      <c r="A224" s="115" t="s">
        <v>14</v>
      </c>
      <c r="B224">
        <v>3.4521066357252279E-2</v>
      </c>
      <c r="C224">
        <v>-6.3027197149500488E-2</v>
      </c>
      <c r="D224">
        <v>-7.0445274194153362E-2</v>
      </c>
      <c r="H224" s="115" t="s">
        <v>72</v>
      </c>
      <c r="I224">
        <v>9.6742845466959548E-2</v>
      </c>
      <c r="J224">
        <v>-9.5699725221919121E-2</v>
      </c>
      <c r="K224">
        <v>-0.1144103542741208</v>
      </c>
      <c r="O224" s="115" t="s">
        <v>73</v>
      </c>
      <c r="P224">
        <v>0.35403178729823992</v>
      </c>
      <c r="Q224">
        <v>6.6932459731835731E-2</v>
      </c>
      <c r="W224" s="115" t="s">
        <v>25</v>
      </c>
      <c r="X224">
        <v>1.188018526430993E-2</v>
      </c>
      <c r="Y224">
        <v>2.7289828842913661E-2</v>
      </c>
    </row>
    <row r="225" spans="1:25" x14ac:dyDescent="0.25">
      <c r="A225" s="115" t="s">
        <v>17</v>
      </c>
      <c r="B225">
        <v>0.15269620053799809</v>
      </c>
      <c r="C225">
        <v>2.2893127062731802E-2</v>
      </c>
      <c r="D225">
        <v>2.083934854429649E-2</v>
      </c>
      <c r="H225" s="115" t="s">
        <v>74</v>
      </c>
      <c r="I225">
        <v>4.7839802816774663E-2</v>
      </c>
      <c r="J225">
        <v>4.0944695466299363E-2</v>
      </c>
      <c r="K225">
        <v>3.2140724932050467E-2</v>
      </c>
      <c r="O225" s="115" t="s">
        <v>75</v>
      </c>
      <c r="P225">
        <v>0.28679940863246739</v>
      </c>
      <c r="Q225">
        <v>2.9298011298135279E-2</v>
      </c>
      <c r="W225" s="115" t="s">
        <v>26</v>
      </c>
      <c r="X225">
        <v>1.9109889124863558E-2</v>
      </c>
      <c r="Y225">
        <v>7.9245251946395312E-2</v>
      </c>
    </row>
    <row r="226" spans="1:25" x14ac:dyDescent="0.25">
      <c r="A226" s="115" t="s">
        <v>20</v>
      </c>
      <c r="B226">
        <v>0.4727439208661936</v>
      </c>
      <c r="C226">
        <v>-5.366757586515529E-2</v>
      </c>
      <c r="D226">
        <v>-7.7436415972077163E-2</v>
      </c>
      <c r="H226" s="115" t="s">
        <v>76</v>
      </c>
      <c r="I226">
        <v>0.15633884359124431</v>
      </c>
      <c r="J226">
        <v>-9.1564130130056709E-2</v>
      </c>
      <c r="K226">
        <v>-7.9268715580193133E-2</v>
      </c>
      <c r="O226" s="115" t="s">
        <v>77</v>
      </c>
      <c r="P226">
        <v>-1.9407956494639889E-2</v>
      </c>
      <c r="Q226">
        <v>0.16759444172612659</v>
      </c>
      <c r="W226" s="115" t="s">
        <v>28</v>
      </c>
      <c r="X226">
        <v>3.1390222579397109E-2</v>
      </c>
      <c r="Y226">
        <v>9.105727900137788E-4</v>
      </c>
    </row>
    <row r="227" spans="1:25" x14ac:dyDescent="0.25">
      <c r="A227" s="115" t="s">
        <v>23</v>
      </c>
      <c r="B227">
        <v>0.53026239977002521</v>
      </c>
      <c r="C227">
        <v>-6.2701261987273202E-2</v>
      </c>
      <c r="D227">
        <v>-6.7147762343058165E-2</v>
      </c>
      <c r="H227" s="115" t="s">
        <v>78</v>
      </c>
      <c r="I227">
        <v>0.21174485424952769</v>
      </c>
      <c r="J227">
        <v>-7.6707886364706976E-2</v>
      </c>
      <c r="K227">
        <v>-7.4847186254518458E-2</v>
      </c>
      <c r="O227" s="115" t="s">
        <v>79</v>
      </c>
      <c r="P227">
        <v>9.8064241058746393E-2</v>
      </c>
      <c r="Q227">
        <v>0.20618072808498661</v>
      </c>
      <c r="W227" s="115" t="s">
        <v>29</v>
      </c>
      <c r="X227">
        <v>2.1585939009103081E-2</v>
      </c>
      <c r="Y227">
        <v>1.902558006094893E-2</v>
      </c>
    </row>
    <row r="230" spans="1:25" x14ac:dyDescent="0.25">
      <c r="W230" s="165" t="s">
        <v>98</v>
      </c>
    </row>
    <row r="231" spans="1:25" x14ac:dyDescent="0.25">
      <c r="W231" s="115"/>
      <c r="X231" s="115" t="s">
        <v>12</v>
      </c>
      <c r="Y231" s="115" t="s">
        <v>13</v>
      </c>
    </row>
    <row r="232" spans="1:25" x14ac:dyDescent="0.25">
      <c r="W232" s="115" t="s">
        <v>15</v>
      </c>
      <c r="X232">
        <v>-5.2987599204642487E-2</v>
      </c>
      <c r="Y232">
        <v>-8.35402429771121E-2</v>
      </c>
    </row>
    <row r="233" spans="1:25" x14ac:dyDescent="0.25">
      <c r="W233" s="115" t="s">
        <v>18</v>
      </c>
      <c r="X233">
        <v>-0.13118358372314681</v>
      </c>
      <c r="Y233">
        <v>-0.1049355685136701</v>
      </c>
    </row>
    <row r="234" spans="1:25" x14ac:dyDescent="0.25">
      <c r="W234" s="115" t="s">
        <v>21</v>
      </c>
      <c r="X234">
        <v>1.5742470579587789E-2</v>
      </c>
      <c r="Y234">
        <v>-2.820440834661208E-2</v>
      </c>
    </row>
    <row r="235" spans="1:25" x14ac:dyDescent="0.25">
      <c r="W235" s="115" t="s">
        <v>24</v>
      </c>
      <c r="X235">
        <v>-6.5292129910204277E-2</v>
      </c>
      <c r="Y235">
        <v>3.4064463512999271E-2</v>
      </c>
    </row>
    <row r="236" spans="1:25" x14ac:dyDescent="0.25">
      <c r="W236" s="115" t="s">
        <v>25</v>
      </c>
      <c r="X236">
        <v>-3.060396454184184E-2</v>
      </c>
      <c r="Y236">
        <v>4.8594694612486703E-3</v>
      </c>
    </row>
    <row r="237" spans="1:25" x14ac:dyDescent="0.25">
      <c r="W237" s="115" t="s">
        <v>26</v>
      </c>
      <c r="X237">
        <v>-8.0400421500130076E-2</v>
      </c>
      <c r="Y237">
        <v>-9.6840732879123273E-2</v>
      </c>
    </row>
    <row r="238" spans="1:25" x14ac:dyDescent="0.25">
      <c r="W238" s="115" t="s">
        <v>28</v>
      </c>
      <c r="X238">
        <v>7.5154671267021037E-2</v>
      </c>
      <c r="Y238">
        <v>-5.0216188546129151E-2</v>
      </c>
    </row>
    <row r="239" spans="1:25" x14ac:dyDescent="0.25">
      <c r="W239" s="115" t="s">
        <v>29</v>
      </c>
      <c r="X239">
        <v>-2.768243430439947E-2</v>
      </c>
      <c r="Y239">
        <v>1.9421854326898309E-2</v>
      </c>
    </row>
    <row r="242" spans="1:25" x14ac:dyDescent="0.25">
      <c r="W242" s="165" t="s">
        <v>106</v>
      </c>
    </row>
    <row r="243" spans="1:25" x14ac:dyDescent="0.25">
      <c r="W243" s="115"/>
      <c r="X243" s="115" t="s">
        <v>12</v>
      </c>
      <c r="Y243" s="115" t="s">
        <v>13</v>
      </c>
    </row>
    <row r="244" spans="1:25" x14ac:dyDescent="0.25">
      <c r="W244" s="115" t="s">
        <v>15</v>
      </c>
      <c r="X244">
        <v>5.4131521628518874E-3</v>
      </c>
      <c r="Y244">
        <v>5.783726942243478E-3</v>
      </c>
    </row>
    <row r="245" spans="1:25" x14ac:dyDescent="0.25">
      <c r="W245" s="115" t="s">
        <v>18</v>
      </c>
      <c r="X245">
        <v>-8.2368599560556754E-2</v>
      </c>
      <c r="Y245">
        <v>-2.8824775612226249E-2</v>
      </c>
    </row>
    <row r="246" spans="1:25" x14ac:dyDescent="0.25">
      <c r="W246" s="115" t="s">
        <v>21</v>
      </c>
      <c r="X246">
        <v>-1.258627629380525E-2</v>
      </c>
      <c r="Y246">
        <v>-2.618208657741988E-3</v>
      </c>
    </row>
    <row r="247" spans="1:25" x14ac:dyDescent="0.25">
      <c r="W247" s="115" t="s">
        <v>24</v>
      </c>
      <c r="X247">
        <v>-1.082731298739208E-2</v>
      </c>
      <c r="Y247">
        <v>-8.3175098192007878E-3</v>
      </c>
    </row>
    <row r="248" spans="1:25" x14ac:dyDescent="0.25">
      <c r="W248" s="115" t="s">
        <v>25</v>
      </c>
      <c r="X248">
        <v>7.7220342143328657E-3</v>
      </c>
      <c r="Y248">
        <v>5.0148842591412291E-3</v>
      </c>
    </row>
    <row r="249" spans="1:25" x14ac:dyDescent="0.25">
      <c r="W249" s="115" t="s">
        <v>26</v>
      </c>
      <c r="X249">
        <v>7.0516691523833984E-3</v>
      </c>
      <c r="Y249">
        <v>-8.3593982841675997E-3</v>
      </c>
    </row>
    <row r="250" spans="1:25" x14ac:dyDescent="0.25">
      <c r="W250" s="115" t="s">
        <v>28</v>
      </c>
      <c r="X250">
        <v>5.6968842738641161E-2</v>
      </c>
      <c r="Y250">
        <v>4.6614664069280248E-2</v>
      </c>
    </row>
    <row r="251" spans="1:25" x14ac:dyDescent="0.25">
      <c r="W251" s="115" t="s">
        <v>29</v>
      </c>
      <c r="X251">
        <v>0.1314462436627013</v>
      </c>
      <c r="Y251">
        <v>0.14411607665241491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15"/>
      <c r="X255" s="115" t="s">
        <v>12</v>
      </c>
      <c r="Y255" s="115" t="s">
        <v>13</v>
      </c>
    </row>
    <row r="256" spans="1:25" x14ac:dyDescent="0.25">
      <c r="W256" s="115" t="s">
        <v>15</v>
      </c>
      <c r="X256">
        <v>7.6085887285301482E-2</v>
      </c>
      <c r="Y256">
        <v>2.9459689299659642E-2</v>
      </c>
    </row>
    <row r="257" spans="1:25" x14ac:dyDescent="0.25">
      <c r="W257" s="115" t="s">
        <v>18</v>
      </c>
      <c r="X257">
        <v>5.8911905748248818E-2</v>
      </c>
      <c r="Y257">
        <v>0.14085916374673951</v>
      </c>
    </row>
    <row r="258" spans="1:25" x14ac:dyDescent="0.25">
      <c r="A258" s="165" t="s">
        <v>195</v>
      </c>
      <c r="J258" s="165" t="s">
        <v>196</v>
      </c>
      <c r="W258" s="115" t="s">
        <v>21</v>
      </c>
      <c r="X258">
        <v>0.27906613013151449</v>
      </c>
      <c r="Y258">
        <v>7.8938829021365245E-2</v>
      </c>
    </row>
    <row r="259" spans="1:25" x14ac:dyDescent="0.25">
      <c r="A259" s="116"/>
      <c r="B259" s="116" t="s">
        <v>101</v>
      </c>
      <c r="C259" s="116" t="s">
        <v>102</v>
      </c>
      <c r="D259" s="116" t="s">
        <v>103</v>
      </c>
      <c r="E259" s="116" t="s">
        <v>104</v>
      </c>
      <c r="J259" s="116"/>
      <c r="K259" s="116" t="s">
        <v>101</v>
      </c>
      <c r="L259" s="116" t="s">
        <v>102</v>
      </c>
      <c r="M259" s="116" t="s">
        <v>103</v>
      </c>
      <c r="N259" s="116" t="s">
        <v>104</v>
      </c>
      <c r="W259" s="115" t="s">
        <v>24</v>
      </c>
      <c r="X259">
        <v>0.2406413648021499</v>
      </c>
      <c r="Y259">
        <v>-1.2028254760962521E-2</v>
      </c>
    </row>
    <row r="260" spans="1:25" x14ac:dyDescent="0.25">
      <c r="A260" s="116" t="s">
        <v>15</v>
      </c>
      <c r="B260">
        <v>49.8046875</v>
      </c>
      <c r="C260">
        <v>71.917030256948806</v>
      </c>
      <c r="D260">
        <v>125</v>
      </c>
      <c r="E260">
        <v>226.5625</v>
      </c>
      <c r="J260" s="116" t="s">
        <v>12</v>
      </c>
      <c r="K260">
        <v>3.3333333333333333E-2</v>
      </c>
      <c r="L260">
        <v>3.1612341346751509</v>
      </c>
      <c r="M260">
        <v>0.36666666666666659</v>
      </c>
      <c r="N260">
        <v>1.166666666666667</v>
      </c>
      <c r="W260" s="115" t="s">
        <v>25</v>
      </c>
      <c r="X260">
        <v>7.9743367768205148E-2</v>
      </c>
      <c r="Y260">
        <v>2.3399472081258251E-2</v>
      </c>
    </row>
    <row r="261" spans="1:25" x14ac:dyDescent="0.25">
      <c r="A261" s="116" t="s">
        <v>25</v>
      </c>
      <c r="B261">
        <v>49.8046875</v>
      </c>
      <c r="C261">
        <v>100.5822365538999</v>
      </c>
      <c r="D261">
        <v>183.59375</v>
      </c>
      <c r="E261">
        <v>273.4375</v>
      </c>
      <c r="J261" s="116" t="s">
        <v>105</v>
      </c>
      <c r="K261">
        <v>3.3333333333333333E-2</v>
      </c>
      <c r="L261">
        <v>0.39557815528506218</v>
      </c>
      <c r="M261">
        <v>0.1</v>
      </c>
      <c r="N261">
        <v>0.6333333333333333</v>
      </c>
      <c r="W261" s="115" t="s">
        <v>26</v>
      </c>
      <c r="X261">
        <v>9.3001477952891654E-2</v>
      </c>
      <c r="Y261">
        <v>0.18664388845204519</v>
      </c>
    </row>
    <row r="262" spans="1:25" x14ac:dyDescent="0.25">
      <c r="A262" s="116" t="s">
        <v>18</v>
      </c>
      <c r="B262">
        <v>49.8046875</v>
      </c>
      <c r="C262">
        <v>96.409585894519907</v>
      </c>
      <c r="D262">
        <v>168.9453125</v>
      </c>
      <c r="E262">
        <v>247.0703125</v>
      </c>
      <c r="W262" s="115" t="s">
        <v>28</v>
      </c>
      <c r="X262">
        <v>0.48649547313395702</v>
      </c>
      <c r="Y262">
        <v>-1.2865111473182769E-2</v>
      </c>
    </row>
    <row r="263" spans="1:25" x14ac:dyDescent="0.25">
      <c r="A263" s="116" t="s">
        <v>26</v>
      </c>
      <c r="B263">
        <v>49.8046875</v>
      </c>
      <c r="C263">
        <v>60.133360722306278</v>
      </c>
      <c r="D263">
        <v>96.6796875</v>
      </c>
      <c r="E263">
        <v>141.6015625</v>
      </c>
      <c r="W263" s="115" t="s">
        <v>29</v>
      </c>
      <c r="X263">
        <v>0.37622650810145769</v>
      </c>
      <c r="Y263">
        <v>1.7299073143261481E-2</v>
      </c>
    </row>
    <row r="264" spans="1:25" x14ac:dyDescent="0.25">
      <c r="A264" s="116" t="s">
        <v>21</v>
      </c>
      <c r="B264">
        <v>49.8046875</v>
      </c>
      <c r="C264">
        <v>98.51546809998618</v>
      </c>
      <c r="D264">
        <v>257.8125</v>
      </c>
      <c r="E264">
        <v>483.3984375</v>
      </c>
    </row>
    <row r="265" spans="1:25" x14ac:dyDescent="0.25">
      <c r="A265" s="116" t="s">
        <v>28</v>
      </c>
      <c r="B265">
        <v>49.8046875</v>
      </c>
      <c r="C265">
        <v>110.561133979194</v>
      </c>
      <c r="D265">
        <v>195.3125</v>
      </c>
      <c r="E265">
        <v>291.015625</v>
      </c>
    </row>
    <row r="266" spans="1:25" x14ac:dyDescent="0.25">
      <c r="A266" s="116" t="s">
        <v>24</v>
      </c>
      <c r="B266">
        <v>49.8046875</v>
      </c>
      <c r="C266">
        <v>85.8703024247543</v>
      </c>
      <c r="D266">
        <v>128.90625</v>
      </c>
      <c r="E266">
        <v>234.375</v>
      </c>
    </row>
    <row r="267" spans="1:25" x14ac:dyDescent="0.25">
      <c r="A267" s="116" t="s">
        <v>29</v>
      </c>
      <c r="B267">
        <v>49.8046875</v>
      </c>
      <c r="C267">
        <v>82.875605848416399</v>
      </c>
      <c r="D267">
        <v>150.390625</v>
      </c>
      <c r="E267">
        <v>262.6953125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116"/>
      <c r="B271" s="116" t="s">
        <v>101</v>
      </c>
      <c r="C271" s="116" t="s">
        <v>102</v>
      </c>
      <c r="D271" s="116" t="s">
        <v>103</v>
      </c>
      <c r="E271" s="116" t="s">
        <v>104</v>
      </c>
      <c r="J271" s="116"/>
      <c r="K271" s="116" t="s">
        <v>101</v>
      </c>
      <c r="L271" s="116" t="s">
        <v>102</v>
      </c>
      <c r="M271" s="116" t="s">
        <v>103</v>
      </c>
      <c r="N271" s="116" t="s">
        <v>104</v>
      </c>
    </row>
    <row r="272" spans="1:25" x14ac:dyDescent="0.25">
      <c r="A272" s="116" t="s">
        <v>15</v>
      </c>
      <c r="B272">
        <v>49.8046875</v>
      </c>
      <c r="C272">
        <v>63.361886299803253</v>
      </c>
      <c r="D272">
        <v>66.40625</v>
      </c>
      <c r="E272">
        <v>216.796875</v>
      </c>
      <c r="J272" s="116" t="s">
        <v>12</v>
      </c>
      <c r="K272">
        <v>0.71428571428571419</v>
      </c>
      <c r="L272">
        <v>1.0817348091993999</v>
      </c>
      <c r="M272">
        <v>1.285714285714286</v>
      </c>
      <c r="N272">
        <v>1.571428571428571</v>
      </c>
    </row>
    <row r="273" spans="1:14" x14ac:dyDescent="0.25">
      <c r="A273" s="116" t="s">
        <v>25</v>
      </c>
      <c r="B273">
        <v>49.8046875</v>
      </c>
      <c r="C273">
        <v>64.836391043820953</v>
      </c>
      <c r="D273">
        <v>58.59375</v>
      </c>
      <c r="E273">
        <v>238.28125</v>
      </c>
      <c r="J273" s="116" t="s">
        <v>105</v>
      </c>
      <c r="K273">
        <v>0.71428571428571419</v>
      </c>
      <c r="L273">
        <v>1.0979497250120669</v>
      </c>
      <c r="M273">
        <v>0.8571428571428571</v>
      </c>
      <c r="N273">
        <v>1.571428571428571</v>
      </c>
    </row>
    <row r="274" spans="1:14" x14ac:dyDescent="0.25">
      <c r="A274" s="116" t="s">
        <v>18</v>
      </c>
      <c r="B274">
        <v>49.8046875</v>
      </c>
      <c r="C274">
        <v>101.3735683232315</v>
      </c>
      <c r="D274">
        <v>108.3984375</v>
      </c>
      <c r="E274">
        <v>380.859375</v>
      </c>
    </row>
    <row r="275" spans="1:14" x14ac:dyDescent="0.25">
      <c r="A275" s="116" t="s">
        <v>26</v>
      </c>
      <c r="B275">
        <v>28.3203125</v>
      </c>
      <c r="C275">
        <v>64.737520305577391</v>
      </c>
      <c r="D275">
        <v>95.703125</v>
      </c>
      <c r="E275">
        <v>144.53125</v>
      </c>
    </row>
    <row r="276" spans="1:14" x14ac:dyDescent="0.25">
      <c r="A276" s="116" t="s">
        <v>21</v>
      </c>
      <c r="B276">
        <v>49.8046875</v>
      </c>
      <c r="C276">
        <v>87.263263694595267</v>
      </c>
      <c r="D276">
        <v>209.9609375</v>
      </c>
      <c r="E276">
        <v>411.1328125</v>
      </c>
    </row>
    <row r="277" spans="1:14" x14ac:dyDescent="0.25">
      <c r="A277" s="116" t="s">
        <v>28</v>
      </c>
      <c r="B277">
        <v>49.8046875</v>
      </c>
      <c r="C277">
        <v>-89.374357869049277</v>
      </c>
      <c r="D277">
        <v>54.6875</v>
      </c>
      <c r="E277">
        <v>334.9609375</v>
      </c>
    </row>
    <row r="278" spans="1:14" x14ac:dyDescent="0.25">
      <c r="A278" s="116" t="s">
        <v>24</v>
      </c>
      <c r="B278">
        <v>49.8046875</v>
      </c>
      <c r="C278">
        <v>46.780733185098569</v>
      </c>
      <c r="D278">
        <v>51.7578125</v>
      </c>
      <c r="E278">
        <v>195.3125</v>
      </c>
    </row>
    <row r="279" spans="1:14" x14ac:dyDescent="0.25">
      <c r="A279" s="116" t="s">
        <v>29</v>
      </c>
      <c r="B279">
        <v>24.4140625</v>
      </c>
      <c r="C279">
        <v>2.312962085116169</v>
      </c>
      <c r="D279">
        <v>84.9609375</v>
      </c>
      <c r="E279">
        <v>214.84375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116"/>
      <c r="B283" s="116" t="s">
        <v>101</v>
      </c>
      <c r="C283" s="116" t="s">
        <v>102</v>
      </c>
      <c r="D283" s="116" t="s">
        <v>103</v>
      </c>
      <c r="E283" s="116" t="s">
        <v>104</v>
      </c>
      <c r="J283" s="116"/>
      <c r="K283" s="116" t="s">
        <v>101</v>
      </c>
      <c r="L283" s="116" t="s">
        <v>102</v>
      </c>
      <c r="M283" s="116" t="s">
        <v>103</v>
      </c>
      <c r="N283" s="116" t="s">
        <v>104</v>
      </c>
    </row>
    <row r="284" spans="1:14" x14ac:dyDescent="0.25">
      <c r="A284" s="116" t="s">
        <v>15</v>
      </c>
      <c r="B284">
        <v>31.25</v>
      </c>
      <c r="C284">
        <v>62.818707441726403</v>
      </c>
      <c r="D284">
        <v>68.359375</v>
      </c>
      <c r="E284">
        <v>179.6875</v>
      </c>
      <c r="J284" s="116" t="s">
        <v>12</v>
      </c>
      <c r="K284">
        <v>0.14285714285714279</v>
      </c>
      <c r="L284">
        <v>2.948131960239198</v>
      </c>
      <c r="M284">
        <v>0.71428571428571419</v>
      </c>
      <c r="N284">
        <v>1.714285714285714</v>
      </c>
    </row>
    <row r="285" spans="1:14" x14ac:dyDescent="0.25">
      <c r="A285" s="116" t="s">
        <v>25</v>
      </c>
      <c r="B285">
        <v>49.8046875</v>
      </c>
      <c r="C285">
        <v>47.068755552303188</v>
      </c>
      <c r="D285">
        <v>95.703125</v>
      </c>
      <c r="E285">
        <v>166.015625</v>
      </c>
      <c r="J285" s="116" t="s">
        <v>105</v>
      </c>
      <c r="K285">
        <v>0.5714285714285714</v>
      </c>
      <c r="L285">
        <v>2.4609821094920239</v>
      </c>
      <c r="M285">
        <v>0.71428571428571419</v>
      </c>
      <c r="N285">
        <v>1.714285714285714</v>
      </c>
    </row>
    <row r="286" spans="1:14" x14ac:dyDescent="0.25">
      <c r="A286" s="116" t="s">
        <v>18</v>
      </c>
      <c r="B286">
        <v>49.8046875</v>
      </c>
      <c r="C286">
        <v>75.604865348355219</v>
      </c>
      <c r="D286">
        <v>104.4921875</v>
      </c>
      <c r="E286">
        <v>177.734375</v>
      </c>
    </row>
    <row r="287" spans="1:14" x14ac:dyDescent="0.25">
      <c r="A287" s="116" t="s">
        <v>26</v>
      </c>
      <c r="B287">
        <v>30.2734375</v>
      </c>
      <c r="C287">
        <v>65.17697560280034</v>
      </c>
      <c r="D287">
        <v>92.7734375</v>
      </c>
      <c r="E287">
        <v>130.859375</v>
      </c>
    </row>
    <row r="288" spans="1:14" x14ac:dyDescent="0.25">
      <c r="A288" s="116" t="s">
        <v>21</v>
      </c>
      <c r="B288">
        <v>53.7109375</v>
      </c>
      <c r="C288">
        <v>64.370697168105607</v>
      </c>
      <c r="D288">
        <v>94.7265625</v>
      </c>
      <c r="E288">
        <v>182.6171875</v>
      </c>
    </row>
    <row r="289" spans="1:14" x14ac:dyDescent="0.25">
      <c r="A289" s="116" t="s">
        <v>28</v>
      </c>
      <c r="B289">
        <v>32.2265625</v>
      </c>
      <c r="C289">
        <v>88.57181742152649</v>
      </c>
      <c r="D289">
        <v>107.421875</v>
      </c>
      <c r="E289">
        <v>207.03125</v>
      </c>
    </row>
    <row r="290" spans="1:14" x14ac:dyDescent="0.25">
      <c r="A290" s="116" t="s">
        <v>24</v>
      </c>
      <c r="B290">
        <v>46.875</v>
      </c>
      <c r="C290">
        <v>89.024599136146307</v>
      </c>
      <c r="D290">
        <v>125.9765625</v>
      </c>
      <c r="E290">
        <v>224.609375</v>
      </c>
    </row>
    <row r="291" spans="1:14" x14ac:dyDescent="0.25">
      <c r="A291" s="116" t="s">
        <v>29</v>
      </c>
      <c r="B291">
        <v>56.640625</v>
      </c>
      <c r="C291">
        <v>80.287512919505602</v>
      </c>
      <c r="D291">
        <v>95.703125</v>
      </c>
      <c r="E291">
        <v>181.640625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116"/>
      <c r="B295" s="116" t="s">
        <v>101</v>
      </c>
      <c r="C295" s="116" t="s">
        <v>102</v>
      </c>
      <c r="D295" s="116" t="s">
        <v>103</v>
      </c>
      <c r="E295" s="116" t="s">
        <v>104</v>
      </c>
      <c r="J295" s="116"/>
      <c r="K295" s="116" t="s">
        <v>101</v>
      </c>
      <c r="L295" s="116" t="s">
        <v>102</v>
      </c>
      <c r="M295" s="116" t="s">
        <v>103</v>
      </c>
      <c r="N295" s="116" t="s">
        <v>104</v>
      </c>
    </row>
    <row r="296" spans="1:14" x14ac:dyDescent="0.25">
      <c r="A296" s="116" t="s">
        <v>15</v>
      </c>
      <c r="B296">
        <v>49.8046875</v>
      </c>
      <c r="C296">
        <v>81.421743601109725</v>
      </c>
      <c r="D296">
        <v>117.1875</v>
      </c>
      <c r="E296">
        <v>197.265625</v>
      </c>
      <c r="J296" s="116" t="s">
        <v>12</v>
      </c>
      <c r="K296">
        <v>0.4</v>
      </c>
      <c r="L296">
        <v>0.55543125374868474</v>
      </c>
      <c r="M296">
        <v>0.43333333333333329</v>
      </c>
      <c r="N296">
        <v>1.1333333333333331</v>
      </c>
    </row>
    <row r="297" spans="1:14" x14ac:dyDescent="0.25">
      <c r="A297" s="116" t="s">
        <v>25</v>
      </c>
      <c r="B297">
        <v>49.8046875</v>
      </c>
      <c r="C297">
        <v>87.150339168195487</v>
      </c>
      <c r="D297">
        <v>115.234375</v>
      </c>
      <c r="E297">
        <v>250.9765625</v>
      </c>
      <c r="J297" s="116" t="s">
        <v>105</v>
      </c>
      <c r="K297">
        <v>0.33333333333333331</v>
      </c>
      <c r="L297">
        <v>0.33932289701698481</v>
      </c>
      <c r="M297">
        <v>0.53333333333333333</v>
      </c>
      <c r="N297">
        <v>1.1333333333333331</v>
      </c>
    </row>
    <row r="298" spans="1:14" x14ac:dyDescent="0.25">
      <c r="A298" s="116" t="s">
        <v>18</v>
      </c>
      <c r="B298">
        <v>44.921875</v>
      </c>
      <c r="C298">
        <v>97.6129419763637</v>
      </c>
      <c r="D298">
        <v>150.390625</v>
      </c>
      <c r="E298">
        <v>215.8203125</v>
      </c>
    </row>
    <row r="299" spans="1:14" x14ac:dyDescent="0.25">
      <c r="A299" s="116" t="s">
        <v>26</v>
      </c>
      <c r="B299">
        <v>49.8046875</v>
      </c>
      <c r="C299">
        <v>57.741401082636919</v>
      </c>
      <c r="D299">
        <v>91.796875</v>
      </c>
      <c r="E299">
        <v>131.8359375</v>
      </c>
    </row>
    <row r="300" spans="1:14" x14ac:dyDescent="0.25">
      <c r="A300" s="116" t="s">
        <v>21</v>
      </c>
      <c r="B300">
        <v>49.8046875</v>
      </c>
      <c r="C300">
        <v>112.1745671985</v>
      </c>
      <c r="D300">
        <v>194.3359375</v>
      </c>
      <c r="E300">
        <v>369.140625</v>
      </c>
    </row>
    <row r="301" spans="1:14" x14ac:dyDescent="0.25">
      <c r="A301" s="116" t="s">
        <v>28</v>
      </c>
      <c r="B301">
        <v>49.8046875</v>
      </c>
      <c r="C301">
        <v>114.16091226635299</v>
      </c>
      <c r="D301">
        <v>141.6015625</v>
      </c>
      <c r="E301">
        <v>266.6015625</v>
      </c>
    </row>
    <row r="302" spans="1:14" x14ac:dyDescent="0.25">
      <c r="A302" s="116" t="s">
        <v>24</v>
      </c>
      <c r="B302">
        <v>49.8046875</v>
      </c>
      <c r="C302">
        <v>64.668825672151584</v>
      </c>
      <c r="D302">
        <v>108.3984375</v>
      </c>
      <c r="E302">
        <v>192.3828125</v>
      </c>
    </row>
    <row r="303" spans="1:14" x14ac:dyDescent="0.25">
      <c r="A303" s="116" t="s">
        <v>29</v>
      </c>
      <c r="B303">
        <v>49.8046875</v>
      </c>
      <c r="C303">
        <v>-11.87378770016889</v>
      </c>
      <c r="D303">
        <v>89.84375</v>
      </c>
      <c r="E303">
        <v>169.921875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116"/>
      <c r="B307" s="116" t="s">
        <v>101</v>
      </c>
      <c r="C307" s="116" t="s">
        <v>102</v>
      </c>
      <c r="D307" s="116" t="s">
        <v>103</v>
      </c>
      <c r="E307" s="116" t="s">
        <v>104</v>
      </c>
      <c r="J307" s="116"/>
      <c r="K307" s="116" t="s">
        <v>101</v>
      </c>
      <c r="L307" s="116" t="s">
        <v>102</v>
      </c>
      <c r="M307" s="116" t="s">
        <v>103</v>
      </c>
      <c r="N307" s="116" t="s">
        <v>104</v>
      </c>
    </row>
    <row r="308" spans="1:14" x14ac:dyDescent="0.25">
      <c r="A308" s="116" t="s">
        <v>15</v>
      </c>
      <c r="B308">
        <v>27.34375</v>
      </c>
      <c r="C308">
        <v>56.784668042448097</v>
      </c>
      <c r="D308">
        <v>76.171875</v>
      </c>
      <c r="E308">
        <v>119.140625</v>
      </c>
      <c r="J308" s="116" t="s">
        <v>12</v>
      </c>
      <c r="K308">
        <v>3.3333333333333333E-2</v>
      </c>
      <c r="L308">
        <v>0.10783286990364831</v>
      </c>
      <c r="M308">
        <v>6.6666666666666666E-2</v>
      </c>
      <c r="N308">
        <v>0.3</v>
      </c>
    </row>
    <row r="309" spans="1:14" x14ac:dyDescent="0.25">
      <c r="A309" s="116" t="s">
        <v>25</v>
      </c>
      <c r="B309">
        <v>65.4296875</v>
      </c>
      <c r="C309">
        <v>85.76785597144314</v>
      </c>
      <c r="D309">
        <v>128.90625</v>
      </c>
      <c r="E309">
        <v>209.9609375</v>
      </c>
      <c r="J309" s="116" t="s">
        <v>105</v>
      </c>
      <c r="K309">
        <v>3.3333333333333333E-2</v>
      </c>
      <c r="L309">
        <v>0.74395008277131547</v>
      </c>
      <c r="M309">
        <v>6.6666666666666666E-2</v>
      </c>
      <c r="N309">
        <v>0.26666666666666672</v>
      </c>
    </row>
    <row r="310" spans="1:14" x14ac:dyDescent="0.25">
      <c r="A310" s="116" t="s">
        <v>18</v>
      </c>
      <c r="B310">
        <v>31.25</v>
      </c>
      <c r="C310">
        <v>78.473145970456969</v>
      </c>
      <c r="D310">
        <v>119.140625</v>
      </c>
      <c r="E310">
        <v>198.2421875</v>
      </c>
    </row>
    <row r="311" spans="1:14" x14ac:dyDescent="0.25">
      <c r="A311" s="116" t="s">
        <v>26</v>
      </c>
      <c r="B311">
        <v>31.25</v>
      </c>
      <c r="C311">
        <v>51.020113532851219</v>
      </c>
      <c r="D311">
        <v>71.2890625</v>
      </c>
      <c r="E311">
        <v>102.5390625</v>
      </c>
    </row>
    <row r="312" spans="1:14" x14ac:dyDescent="0.25">
      <c r="A312" s="116" t="s">
        <v>21</v>
      </c>
      <c r="B312">
        <v>74.21875</v>
      </c>
      <c r="C312">
        <v>92.089424882285286</v>
      </c>
      <c r="D312">
        <v>135.7421875</v>
      </c>
      <c r="E312">
        <v>192.3828125</v>
      </c>
    </row>
    <row r="313" spans="1:14" x14ac:dyDescent="0.25">
      <c r="A313" s="116" t="s">
        <v>28</v>
      </c>
      <c r="B313">
        <v>49.8046875</v>
      </c>
      <c r="C313">
        <v>78.530019376025564</v>
      </c>
      <c r="D313">
        <v>116.2109375</v>
      </c>
      <c r="E313">
        <v>182.6171875</v>
      </c>
    </row>
    <row r="314" spans="1:14" x14ac:dyDescent="0.25">
      <c r="A314" s="116" t="s">
        <v>24</v>
      </c>
      <c r="B314">
        <v>54.6875</v>
      </c>
      <c r="C314">
        <v>76.988281008650688</v>
      </c>
      <c r="D314">
        <v>114.2578125</v>
      </c>
      <c r="E314">
        <v>177.734375</v>
      </c>
    </row>
    <row r="315" spans="1:14" x14ac:dyDescent="0.25">
      <c r="A315" s="116" t="s">
        <v>29</v>
      </c>
      <c r="B315">
        <v>63.4765625</v>
      </c>
      <c r="C315">
        <v>82.394739139597689</v>
      </c>
      <c r="D315">
        <v>110.3515625</v>
      </c>
      <c r="E315">
        <v>195.3125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116"/>
      <c r="B319" s="116" t="s">
        <v>101</v>
      </c>
      <c r="C319" s="116" t="s">
        <v>102</v>
      </c>
      <c r="D319" s="116" t="s">
        <v>103</v>
      </c>
      <c r="E319" s="116" t="s">
        <v>104</v>
      </c>
      <c r="J319" s="116"/>
      <c r="K319" s="116" t="s">
        <v>101</v>
      </c>
      <c r="L319" s="116" t="s">
        <v>102</v>
      </c>
      <c r="M319" s="116" t="s">
        <v>103</v>
      </c>
      <c r="N319" s="116" t="s">
        <v>104</v>
      </c>
    </row>
    <row r="320" spans="1:14" x14ac:dyDescent="0.25">
      <c r="A320" s="116" t="s">
        <v>15</v>
      </c>
      <c r="B320">
        <v>49.8046875</v>
      </c>
      <c r="C320">
        <v>65.711706043350731</v>
      </c>
      <c r="D320">
        <v>90.8203125</v>
      </c>
      <c r="E320">
        <v>233.3984375</v>
      </c>
      <c r="J320" s="116" t="s">
        <v>12</v>
      </c>
      <c r="K320">
        <v>3.3333333333333333E-2</v>
      </c>
      <c r="L320">
        <v>3.4191861244584349</v>
      </c>
      <c r="M320">
        <v>0.43333333333333329</v>
      </c>
      <c r="N320">
        <v>0.53333333333333333</v>
      </c>
    </row>
    <row r="321" spans="1:14" x14ac:dyDescent="0.25">
      <c r="A321" s="116" t="s">
        <v>25</v>
      </c>
      <c r="B321">
        <v>49.8046875</v>
      </c>
      <c r="C321">
        <v>77.886554688375398</v>
      </c>
      <c r="D321">
        <v>91.796875</v>
      </c>
      <c r="E321">
        <v>354.4921875</v>
      </c>
      <c r="J321" s="116" t="s">
        <v>105</v>
      </c>
      <c r="K321">
        <v>6.6666666666666666E-2</v>
      </c>
      <c r="L321">
        <v>2.9483315564840651</v>
      </c>
      <c r="M321">
        <v>0.23333333333333331</v>
      </c>
      <c r="N321">
        <v>0.43333333333333329</v>
      </c>
    </row>
    <row r="322" spans="1:14" x14ac:dyDescent="0.25">
      <c r="A322" s="116" t="s">
        <v>18</v>
      </c>
      <c r="B322">
        <v>49.8046875</v>
      </c>
      <c r="C322">
        <v>81.788307074876428</v>
      </c>
      <c r="D322">
        <v>116.2109375</v>
      </c>
      <c r="E322">
        <v>211.9140625</v>
      </c>
    </row>
    <row r="323" spans="1:14" x14ac:dyDescent="0.25">
      <c r="A323" s="116" t="s">
        <v>26</v>
      </c>
      <c r="B323">
        <v>49.8046875</v>
      </c>
      <c r="C323">
        <v>58.172155995040228</v>
      </c>
      <c r="D323">
        <v>96.6796875</v>
      </c>
      <c r="E323">
        <v>139.6484375</v>
      </c>
    </row>
    <row r="324" spans="1:14" x14ac:dyDescent="0.25">
      <c r="A324" s="116" t="s">
        <v>21</v>
      </c>
      <c r="B324">
        <v>49.8046875</v>
      </c>
      <c r="C324">
        <v>-117.07444144167501</v>
      </c>
      <c r="D324">
        <v>261.71875</v>
      </c>
      <c r="E324">
        <v>500</v>
      </c>
    </row>
    <row r="325" spans="1:14" x14ac:dyDescent="0.25">
      <c r="A325" s="116" t="s">
        <v>28</v>
      </c>
      <c r="B325">
        <v>49.8046875</v>
      </c>
      <c r="C325">
        <v>88.12021650842145</v>
      </c>
      <c r="D325">
        <v>237.3046875</v>
      </c>
      <c r="E325">
        <v>372.0703125</v>
      </c>
    </row>
    <row r="326" spans="1:14" x14ac:dyDescent="0.25">
      <c r="A326" s="116" t="s">
        <v>24</v>
      </c>
      <c r="B326">
        <v>49.8046875</v>
      </c>
      <c r="C326">
        <v>58.666745462334319</v>
      </c>
      <c r="D326">
        <v>51.7578125</v>
      </c>
      <c r="E326">
        <v>470.703125</v>
      </c>
    </row>
    <row r="327" spans="1:14" x14ac:dyDescent="0.25">
      <c r="A327" s="116" t="s">
        <v>29</v>
      </c>
      <c r="B327">
        <v>49.8046875</v>
      </c>
      <c r="C327">
        <v>70.641596325736714</v>
      </c>
      <c r="D327">
        <v>126.953125</v>
      </c>
      <c r="E327">
        <v>361.328125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116"/>
      <c r="B331" s="116" t="s">
        <v>101</v>
      </c>
      <c r="C331" s="116" t="s">
        <v>102</v>
      </c>
      <c r="D331" s="116" t="s">
        <v>103</v>
      </c>
      <c r="E331" s="116" t="s">
        <v>104</v>
      </c>
      <c r="J331" s="116"/>
      <c r="K331" s="116" t="s">
        <v>101</v>
      </c>
      <c r="L331" s="116" t="s">
        <v>102</v>
      </c>
      <c r="M331" s="116" t="s">
        <v>103</v>
      </c>
      <c r="N331" s="116" t="s">
        <v>104</v>
      </c>
    </row>
    <row r="332" spans="1:14" x14ac:dyDescent="0.25">
      <c r="A332" s="116" t="s">
        <v>15</v>
      </c>
      <c r="B332">
        <v>49.8046875</v>
      </c>
      <c r="C332">
        <v>66.745222385105137</v>
      </c>
      <c r="D332">
        <v>81.0546875</v>
      </c>
      <c r="E332">
        <v>228.515625</v>
      </c>
      <c r="J332" s="116" t="s">
        <v>12</v>
      </c>
      <c r="K332">
        <v>0.42857142857142849</v>
      </c>
      <c r="L332">
        <v>-41.453038322143342</v>
      </c>
      <c r="M332">
        <v>1</v>
      </c>
      <c r="N332">
        <v>2</v>
      </c>
    </row>
    <row r="333" spans="1:14" x14ac:dyDescent="0.25">
      <c r="A333" s="116" t="s">
        <v>25</v>
      </c>
      <c r="B333">
        <v>49.8046875</v>
      </c>
      <c r="C333">
        <v>66.61155481310773</v>
      </c>
      <c r="D333">
        <v>69.3359375</v>
      </c>
      <c r="E333">
        <v>238.28125</v>
      </c>
      <c r="J333" s="116" t="s">
        <v>105</v>
      </c>
      <c r="K333">
        <v>0.2857142857142857</v>
      </c>
      <c r="L333">
        <v>-23.47927272989174</v>
      </c>
      <c r="M333">
        <v>0.42857142857142849</v>
      </c>
      <c r="N333">
        <v>0.5714285714285714</v>
      </c>
    </row>
    <row r="334" spans="1:14" x14ac:dyDescent="0.25">
      <c r="A334" s="116" t="s">
        <v>18</v>
      </c>
      <c r="B334">
        <v>49.8046875</v>
      </c>
      <c r="C334">
        <v>98.175605457424282</v>
      </c>
      <c r="D334">
        <v>115.234375</v>
      </c>
      <c r="E334">
        <v>342.7734375</v>
      </c>
    </row>
    <row r="335" spans="1:14" x14ac:dyDescent="0.25">
      <c r="A335" s="116" t="s">
        <v>26</v>
      </c>
      <c r="B335">
        <v>28.3203125</v>
      </c>
      <c r="C335">
        <v>65.790242206083846</v>
      </c>
      <c r="D335">
        <v>96.6796875</v>
      </c>
      <c r="E335">
        <v>144.53125</v>
      </c>
    </row>
    <row r="336" spans="1:14" x14ac:dyDescent="0.25">
      <c r="A336" s="116" t="s">
        <v>21</v>
      </c>
      <c r="B336">
        <v>49.8046875</v>
      </c>
      <c r="C336">
        <v>91.270989754397988</v>
      </c>
      <c r="D336">
        <v>243.1640625</v>
      </c>
      <c r="E336">
        <v>477.5390625</v>
      </c>
    </row>
    <row r="337" spans="1:14" x14ac:dyDescent="0.25">
      <c r="A337" s="116" t="s">
        <v>28</v>
      </c>
      <c r="B337">
        <v>49.8046875</v>
      </c>
      <c r="C337">
        <v>-28.68955172597235</v>
      </c>
      <c r="D337">
        <v>101.5625</v>
      </c>
      <c r="E337">
        <v>335.9375</v>
      </c>
    </row>
    <row r="338" spans="1:14" x14ac:dyDescent="0.25">
      <c r="A338" s="116" t="s">
        <v>24</v>
      </c>
      <c r="B338">
        <v>49.8046875</v>
      </c>
      <c r="C338">
        <v>58.579758938168418</v>
      </c>
      <c r="D338">
        <v>55.6640625</v>
      </c>
      <c r="E338">
        <v>206.0546875</v>
      </c>
    </row>
    <row r="339" spans="1:14" x14ac:dyDescent="0.25">
      <c r="A339" s="116" t="s">
        <v>29</v>
      </c>
      <c r="B339">
        <v>49.8046875</v>
      </c>
      <c r="C339">
        <v>69.964738588695269</v>
      </c>
      <c r="D339">
        <v>101.5625</v>
      </c>
      <c r="E339">
        <v>309.5703125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116"/>
      <c r="B343" s="116" t="s">
        <v>101</v>
      </c>
      <c r="C343" s="116" t="s">
        <v>102</v>
      </c>
      <c r="D343" s="116" t="s">
        <v>103</v>
      </c>
      <c r="E343" s="116" t="s">
        <v>104</v>
      </c>
      <c r="J343" s="116"/>
      <c r="K343" s="116" t="s">
        <v>101</v>
      </c>
      <c r="L343" s="116" t="s">
        <v>102</v>
      </c>
      <c r="M343" s="116" t="s">
        <v>103</v>
      </c>
      <c r="N343" s="116" t="s">
        <v>104</v>
      </c>
    </row>
    <row r="344" spans="1:14" x14ac:dyDescent="0.25">
      <c r="A344" s="116" t="s">
        <v>15</v>
      </c>
      <c r="B344">
        <v>23.4375</v>
      </c>
      <c r="C344">
        <v>82.029567995074743</v>
      </c>
      <c r="D344">
        <v>148.4375</v>
      </c>
      <c r="E344">
        <v>231.4453125</v>
      </c>
      <c r="J344" s="116" t="s">
        <v>12</v>
      </c>
      <c r="K344">
        <v>3.3333333333333333E-2</v>
      </c>
      <c r="L344">
        <v>0.50651439054761116</v>
      </c>
      <c r="M344">
        <v>0.3</v>
      </c>
      <c r="N344">
        <v>0.43333333333333329</v>
      </c>
    </row>
    <row r="345" spans="1:14" x14ac:dyDescent="0.25">
      <c r="A345" s="116" t="s">
        <v>25</v>
      </c>
      <c r="B345">
        <v>49.8046875</v>
      </c>
      <c r="C345">
        <v>75.39551262745897</v>
      </c>
      <c r="D345">
        <v>126.953125</v>
      </c>
      <c r="E345">
        <v>230.46875</v>
      </c>
      <c r="J345" s="116" t="s">
        <v>105</v>
      </c>
      <c r="K345">
        <v>3.3333333333333333E-2</v>
      </c>
      <c r="L345">
        <v>-2.1658401336083122</v>
      </c>
      <c r="M345">
        <v>0.1333333333333333</v>
      </c>
      <c r="N345">
        <v>0.3</v>
      </c>
    </row>
    <row r="346" spans="1:14" x14ac:dyDescent="0.25">
      <c r="A346" s="116" t="s">
        <v>18</v>
      </c>
      <c r="B346">
        <v>27.34375</v>
      </c>
      <c r="C346">
        <v>76.308912818406611</v>
      </c>
      <c r="D346">
        <v>111.328125</v>
      </c>
      <c r="E346">
        <v>274.4140625</v>
      </c>
    </row>
    <row r="347" spans="1:14" x14ac:dyDescent="0.25">
      <c r="A347" s="116" t="s">
        <v>26</v>
      </c>
      <c r="B347">
        <v>27.34375</v>
      </c>
      <c r="C347">
        <v>86.422396946895631</v>
      </c>
      <c r="D347">
        <v>137.6953125</v>
      </c>
      <c r="E347">
        <v>214.84375</v>
      </c>
    </row>
    <row r="348" spans="1:14" x14ac:dyDescent="0.25">
      <c r="A348" s="116" t="s">
        <v>21</v>
      </c>
      <c r="B348">
        <v>49.8046875</v>
      </c>
      <c r="C348">
        <v>109.2532690791779</v>
      </c>
      <c r="D348">
        <v>212.890625</v>
      </c>
      <c r="E348">
        <v>369.140625</v>
      </c>
    </row>
    <row r="349" spans="1:14" x14ac:dyDescent="0.25">
      <c r="A349" s="116" t="s">
        <v>28</v>
      </c>
      <c r="B349">
        <v>49.8046875</v>
      </c>
      <c r="C349">
        <v>120.11554820264</v>
      </c>
      <c r="D349">
        <v>202.1484375</v>
      </c>
      <c r="E349">
        <v>291.015625</v>
      </c>
    </row>
    <row r="350" spans="1:14" x14ac:dyDescent="0.25">
      <c r="A350" s="116" t="s">
        <v>24</v>
      </c>
      <c r="B350">
        <v>49.8046875</v>
      </c>
      <c r="C350">
        <v>83.161054495314261</v>
      </c>
      <c r="D350">
        <v>106.4453125</v>
      </c>
      <c r="E350">
        <v>224.609375</v>
      </c>
    </row>
    <row r="351" spans="1:14" x14ac:dyDescent="0.25">
      <c r="A351" s="116" t="s">
        <v>29</v>
      </c>
      <c r="B351">
        <v>61.5234375</v>
      </c>
      <c r="C351">
        <v>88.390029072764818</v>
      </c>
      <c r="D351">
        <v>122.0703125</v>
      </c>
      <c r="E351">
        <v>218.75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116"/>
      <c r="B355" s="116" t="s">
        <v>101</v>
      </c>
      <c r="C355" s="116" t="s">
        <v>102</v>
      </c>
      <c r="D355" s="116" t="s">
        <v>103</v>
      </c>
      <c r="E355" s="116" t="s">
        <v>104</v>
      </c>
      <c r="J355" s="116"/>
      <c r="K355" s="116" t="s">
        <v>101</v>
      </c>
      <c r="L355" s="116" t="s">
        <v>102</v>
      </c>
      <c r="M355" s="116" t="s">
        <v>103</v>
      </c>
      <c r="N355" s="116" t="s">
        <v>104</v>
      </c>
    </row>
    <row r="356" spans="1:14" x14ac:dyDescent="0.25">
      <c r="A356" s="116" t="s">
        <v>15</v>
      </c>
      <c r="B356">
        <v>49.8046875</v>
      </c>
      <c r="C356">
        <v>59.855595731303772</v>
      </c>
      <c r="D356">
        <v>75.1953125</v>
      </c>
      <c r="E356">
        <v>189.453125</v>
      </c>
      <c r="J356" s="116" t="s">
        <v>12</v>
      </c>
      <c r="K356">
        <v>0.2</v>
      </c>
      <c r="L356">
        <v>3.680730033334596</v>
      </c>
      <c r="M356">
        <v>0.5</v>
      </c>
      <c r="N356">
        <v>0.93333333333333335</v>
      </c>
    </row>
    <row r="357" spans="1:14" x14ac:dyDescent="0.25">
      <c r="A357" s="116" t="s">
        <v>25</v>
      </c>
      <c r="B357">
        <v>49.8046875</v>
      </c>
      <c r="C357">
        <v>91.85973623503051</v>
      </c>
      <c r="D357">
        <v>78.125</v>
      </c>
      <c r="E357">
        <v>250.9765625</v>
      </c>
      <c r="J357" s="116" t="s">
        <v>105</v>
      </c>
      <c r="K357">
        <v>6.6666666666666666E-2</v>
      </c>
      <c r="L357">
        <v>3.3580926857083551</v>
      </c>
      <c r="M357">
        <v>0.16666666666666671</v>
      </c>
      <c r="N357">
        <v>0.43333333333333329</v>
      </c>
    </row>
    <row r="358" spans="1:14" x14ac:dyDescent="0.25">
      <c r="A358" s="116" t="s">
        <v>18</v>
      </c>
      <c r="B358">
        <v>54.6875</v>
      </c>
      <c r="C358">
        <v>74.994773386297069</v>
      </c>
      <c r="D358">
        <v>101.5625</v>
      </c>
      <c r="E358">
        <v>161.1328125</v>
      </c>
    </row>
    <row r="359" spans="1:14" x14ac:dyDescent="0.25">
      <c r="A359" s="116" t="s">
        <v>26</v>
      </c>
      <c r="B359">
        <v>32.2265625</v>
      </c>
      <c r="C359">
        <v>52.223028943961992</v>
      </c>
      <c r="D359">
        <v>96.6796875</v>
      </c>
      <c r="E359">
        <v>126.953125</v>
      </c>
    </row>
    <row r="360" spans="1:14" x14ac:dyDescent="0.25">
      <c r="A360" s="116" t="s">
        <v>21</v>
      </c>
      <c r="B360">
        <v>49.8046875</v>
      </c>
      <c r="C360">
        <v>-466.5729911312269</v>
      </c>
      <c r="D360">
        <v>61.5234375</v>
      </c>
      <c r="E360">
        <v>111.328125</v>
      </c>
    </row>
    <row r="361" spans="1:14" x14ac:dyDescent="0.25">
      <c r="A361" s="116" t="s">
        <v>28</v>
      </c>
      <c r="B361">
        <v>49.8046875</v>
      </c>
      <c r="C361">
        <v>47.867064437354919</v>
      </c>
      <c r="D361">
        <v>111.328125</v>
      </c>
      <c r="E361">
        <v>236.328125</v>
      </c>
    </row>
    <row r="362" spans="1:14" x14ac:dyDescent="0.25">
      <c r="A362" s="116" t="s">
        <v>24</v>
      </c>
      <c r="B362">
        <v>49.8046875</v>
      </c>
      <c r="C362">
        <v>61.573009839731981</v>
      </c>
      <c r="D362">
        <v>51.7578125</v>
      </c>
      <c r="E362">
        <v>178.7109375</v>
      </c>
    </row>
    <row r="363" spans="1:14" x14ac:dyDescent="0.25">
      <c r="A363" s="116" t="s">
        <v>29</v>
      </c>
      <c r="B363">
        <v>23.4375</v>
      </c>
      <c r="C363">
        <v>-35.517353395369469</v>
      </c>
      <c r="D363">
        <v>76.171875</v>
      </c>
      <c r="E363">
        <v>186.5234375</v>
      </c>
    </row>
    <row r="390" spans="1:5" x14ac:dyDescent="0.25">
      <c r="A390" s="165" t="s">
        <v>180</v>
      </c>
    </row>
    <row r="391" spans="1:5" x14ac:dyDescent="0.25">
      <c r="A391" s="116"/>
      <c r="B391" s="116" t="s">
        <v>101</v>
      </c>
      <c r="C391" s="116" t="s">
        <v>102</v>
      </c>
      <c r="D391" s="116" t="s">
        <v>103</v>
      </c>
      <c r="E391" s="116" t="s">
        <v>104</v>
      </c>
    </row>
    <row r="392" spans="1:5" x14ac:dyDescent="0.25">
      <c r="A392" s="116" t="s">
        <v>15</v>
      </c>
      <c r="B392">
        <v>1.953125</v>
      </c>
      <c r="C392">
        <v>3.2666972113167758</v>
      </c>
      <c r="D392">
        <v>5.859375</v>
      </c>
      <c r="E392">
        <v>7.8125</v>
      </c>
    </row>
    <row r="393" spans="1:5" x14ac:dyDescent="0.25">
      <c r="A393" s="116" t="s">
        <v>25</v>
      </c>
      <c r="B393">
        <v>1.953125</v>
      </c>
      <c r="C393">
        <v>3.2475367168967151</v>
      </c>
      <c r="D393">
        <v>5.859375</v>
      </c>
      <c r="E393">
        <v>7.8125</v>
      </c>
    </row>
    <row r="394" spans="1:5" x14ac:dyDescent="0.25">
      <c r="A394" s="116" t="s">
        <v>18</v>
      </c>
      <c r="B394">
        <v>1.953125</v>
      </c>
      <c r="C394">
        <v>3.6820338805859629</v>
      </c>
      <c r="D394">
        <v>5.859375</v>
      </c>
      <c r="E394">
        <v>7.8125</v>
      </c>
    </row>
    <row r="395" spans="1:5" x14ac:dyDescent="0.25">
      <c r="A395" s="116" t="s">
        <v>26</v>
      </c>
      <c r="B395">
        <v>1.953125</v>
      </c>
      <c r="C395">
        <v>3.3287487082659708</v>
      </c>
      <c r="D395">
        <v>5.859375</v>
      </c>
      <c r="E395">
        <v>7.8125</v>
      </c>
    </row>
    <row r="396" spans="1:5" x14ac:dyDescent="0.25">
      <c r="A396" s="116" t="s">
        <v>21</v>
      </c>
      <c r="B396">
        <v>1.953125</v>
      </c>
      <c r="C396">
        <v>3.9417338967470958</v>
      </c>
      <c r="D396">
        <v>5.859375</v>
      </c>
      <c r="E396">
        <v>7.8125</v>
      </c>
    </row>
    <row r="397" spans="1:5" x14ac:dyDescent="0.25">
      <c r="A397" s="116" t="s">
        <v>28</v>
      </c>
      <c r="B397">
        <v>1.953125</v>
      </c>
      <c r="C397">
        <v>3.4727582012719909</v>
      </c>
      <c r="D397">
        <v>5.859375</v>
      </c>
      <c r="E397">
        <v>7.8125</v>
      </c>
    </row>
    <row r="398" spans="1:5" x14ac:dyDescent="0.25">
      <c r="A398" s="116" t="s">
        <v>24</v>
      </c>
      <c r="B398">
        <v>1.953125</v>
      </c>
      <c r="C398">
        <v>3.3176258370202629</v>
      </c>
      <c r="D398">
        <v>5.859375</v>
      </c>
      <c r="E398">
        <v>7.8125</v>
      </c>
    </row>
    <row r="399" spans="1:5" x14ac:dyDescent="0.25">
      <c r="A399" s="116" t="s">
        <v>29</v>
      </c>
      <c r="B399">
        <v>1.953125</v>
      </c>
      <c r="C399">
        <v>3.3339974042925218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122.90490988166761</v>
      </c>
      <c r="L409" s="155" t="s">
        <v>141</v>
      </c>
      <c r="M409">
        <v>0.93139008865981854</v>
      </c>
      <c r="N409">
        <v>0.80304121774886794</v>
      </c>
      <c r="O409">
        <v>0.60216778803659032</v>
      </c>
      <c r="P409">
        <v>0.8580439054060095</v>
      </c>
      <c r="Q409">
        <v>1</v>
      </c>
      <c r="R409">
        <v>0.86214518914958305</v>
      </c>
      <c r="S409">
        <v>0.53569828143215681</v>
      </c>
      <c r="T409">
        <v>0.64760232891791358</v>
      </c>
    </row>
    <row r="410" spans="1:20" x14ac:dyDescent="0.25">
      <c r="A410" s="154" t="s">
        <v>141</v>
      </c>
      <c r="B410">
        <v>3.1159074596793399</v>
      </c>
      <c r="C410">
        <v>2.466247416150154</v>
      </c>
      <c r="D410">
        <v>4.9328186788748987</v>
      </c>
      <c r="E410">
        <v>0.64959614706311264</v>
      </c>
      <c r="G410" s="154" t="s">
        <v>142</v>
      </c>
      <c r="H410">
        <v>119.38865269149839</v>
      </c>
      <c r="L410" s="155" t="s">
        <v>142</v>
      </c>
      <c r="M410">
        <v>0.80884883866983137</v>
      </c>
      <c r="N410">
        <v>0.86273923572299738</v>
      </c>
      <c r="O410">
        <v>0.65864606592683783</v>
      </c>
      <c r="P410">
        <v>0.83780033112524044</v>
      </c>
      <c r="Q410">
        <v>0.75938898020025725</v>
      </c>
      <c r="R410">
        <v>0.83533945429316114</v>
      </c>
      <c r="S410">
        <v>0.56141687189585598</v>
      </c>
      <c r="T410">
        <v>0.77331176805502089</v>
      </c>
    </row>
    <row r="411" spans="1:20" x14ac:dyDescent="0.25">
      <c r="A411" s="154" t="s">
        <v>142</v>
      </c>
      <c r="B411">
        <v>3.1695732122272351</v>
      </c>
      <c r="C411">
        <v>7.2809964088241752E-2</v>
      </c>
      <c r="D411">
        <v>4.2795304831341898</v>
      </c>
      <c r="E411">
        <v>-3.9375033371028278</v>
      </c>
      <c r="G411" s="154" t="s">
        <v>143</v>
      </c>
      <c r="H411">
        <v>84.987333960436516</v>
      </c>
      <c r="L411" s="155" t="s">
        <v>143</v>
      </c>
      <c r="M411">
        <v>1</v>
      </c>
      <c r="N411">
        <v>0.86226847214596192</v>
      </c>
      <c r="O411">
        <v>0.67474691087231742</v>
      </c>
      <c r="P411">
        <v>0.74960798092994241</v>
      </c>
      <c r="Q411">
        <v>0.6630600562756751</v>
      </c>
      <c r="R411">
        <v>0.7895567716696793</v>
      </c>
      <c r="S411">
        <v>0.64990391457147167</v>
      </c>
      <c r="T411">
        <v>0.85349654360409932</v>
      </c>
    </row>
    <row r="412" spans="1:20" x14ac:dyDescent="0.25">
      <c r="A412" s="154" t="s">
        <v>143</v>
      </c>
      <c r="B412">
        <v>3.6222978838581832</v>
      </c>
      <c r="C412">
        <v>1.4279842005795631</v>
      </c>
      <c r="D412">
        <v>5.3705299050817228</v>
      </c>
      <c r="E412">
        <v>-4.423999799072699E-2</v>
      </c>
      <c r="G412" s="154" t="s">
        <v>144</v>
      </c>
      <c r="H412">
        <v>49.728486618216159</v>
      </c>
      <c r="L412" s="155" t="s">
        <v>144</v>
      </c>
      <c r="M412">
        <v>0.86680831959840177</v>
      </c>
      <c r="N412">
        <v>0.90164546311485472</v>
      </c>
      <c r="O412">
        <v>0.78732834478371516</v>
      </c>
      <c r="P412">
        <v>0.83170004527981789</v>
      </c>
      <c r="Q412">
        <v>0.75874080667285337</v>
      </c>
      <c r="R412">
        <v>0.81812718194044654</v>
      </c>
      <c r="S412">
        <v>0.73698273754477561</v>
      </c>
      <c r="T412">
        <v>0.65586976019277543</v>
      </c>
    </row>
    <row r="413" spans="1:20" x14ac:dyDescent="0.25">
      <c r="A413" s="154" t="s">
        <v>144</v>
      </c>
      <c r="B413">
        <v>2.0787554107736339</v>
      </c>
      <c r="C413">
        <v>-1.351743288267826E-2</v>
      </c>
      <c r="D413">
        <v>3.1288545194930482</v>
      </c>
      <c r="E413">
        <v>-2.2307128562889229</v>
      </c>
      <c r="G413" s="154" t="s">
        <v>145</v>
      </c>
      <c r="H413">
        <v>39.369939333655722</v>
      </c>
      <c r="L413" s="155" t="s">
        <v>145</v>
      </c>
      <c r="M413">
        <v>0.92179387718768313</v>
      </c>
      <c r="N413">
        <v>0.80754014772526217</v>
      </c>
      <c r="O413">
        <v>0.61204320316917027</v>
      </c>
      <c r="P413">
        <v>0.65244995583508958</v>
      </c>
      <c r="Q413">
        <v>0.71793999210300063</v>
      </c>
      <c r="R413">
        <v>0.74911804197138743</v>
      </c>
      <c r="S413">
        <v>0.57492649686436115</v>
      </c>
      <c r="T413">
        <v>0.62177688090409222</v>
      </c>
    </row>
    <row r="414" spans="1:20" x14ac:dyDescent="0.25">
      <c r="A414" s="154" t="s">
        <v>145</v>
      </c>
      <c r="B414">
        <v>1.6503550399233189</v>
      </c>
      <c r="C414">
        <v>0.6206361636542933</v>
      </c>
      <c r="D414">
        <v>1.929747529640734</v>
      </c>
      <c r="E414">
        <v>-2.8600078063239982</v>
      </c>
      <c r="G414" s="154" t="s">
        <v>146</v>
      </c>
      <c r="H414">
        <v>60.648873648797228</v>
      </c>
      <c r="L414" s="155" t="s">
        <v>146</v>
      </c>
      <c r="M414">
        <v>0.91360258713288522</v>
      </c>
      <c r="N414">
        <v>0.89316719162759872</v>
      </c>
      <c r="O414">
        <v>0.61964962199936713</v>
      </c>
      <c r="P414">
        <v>0.77696085435704432</v>
      </c>
      <c r="Q414">
        <v>0.92695700806684511</v>
      </c>
      <c r="R414">
        <v>1</v>
      </c>
      <c r="S414">
        <v>0.8307765008414516</v>
      </c>
      <c r="T414">
        <v>0.75244660062116731</v>
      </c>
    </row>
    <row r="415" spans="1:20" x14ac:dyDescent="0.25">
      <c r="A415" s="154" t="s">
        <v>146</v>
      </c>
      <c r="B415">
        <v>1.897920162094028</v>
      </c>
      <c r="C415">
        <v>-0.54504689753489866</v>
      </c>
      <c r="D415">
        <v>4.2138280968431028</v>
      </c>
      <c r="E415">
        <v>6.6464800686701159E-2</v>
      </c>
      <c r="G415" s="154" t="s">
        <v>147</v>
      </c>
      <c r="H415">
        <v>74.471842518478269</v>
      </c>
      <c r="L415" s="155" t="s">
        <v>147</v>
      </c>
      <c r="M415">
        <v>0.86868320603740201</v>
      </c>
      <c r="N415">
        <v>0.83789427035831798</v>
      </c>
      <c r="O415">
        <v>0.70250703288863448</v>
      </c>
      <c r="P415">
        <v>0.80540574274741761</v>
      </c>
      <c r="Q415">
        <v>0.66667277643464384</v>
      </c>
      <c r="R415">
        <v>0.86062509815488175</v>
      </c>
      <c r="S415">
        <v>0.67887669188627786</v>
      </c>
      <c r="T415">
        <v>0.72782152371366238</v>
      </c>
    </row>
    <row r="416" spans="1:20" x14ac:dyDescent="0.25">
      <c r="A416" s="154" t="s">
        <v>147</v>
      </c>
      <c r="B416">
        <v>3.271628595590486</v>
      </c>
      <c r="C416">
        <v>0.81657793051785188</v>
      </c>
      <c r="D416">
        <v>3.9608408222623681</v>
      </c>
      <c r="E416">
        <v>-0.47062114740559408</v>
      </c>
      <c r="G416" s="154" t="s">
        <v>148</v>
      </c>
      <c r="H416">
        <v>82.886759358083225</v>
      </c>
      <c r="L416" s="155" t="s">
        <v>148</v>
      </c>
      <c r="M416">
        <v>0.86520934300212626</v>
      </c>
      <c r="N416">
        <v>1</v>
      </c>
      <c r="O416">
        <v>0.74507082006087455</v>
      </c>
      <c r="P416">
        <v>0.75858296208581111</v>
      </c>
      <c r="Q416">
        <v>0.74034556940950047</v>
      </c>
      <c r="R416">
        <v>0.82494878612436284</v>
      </c>
      <c r="S416">
        <v>0.77217116478352621</v>
      </c>
      <c r="T416">
        <v>0.67183487272575293</v>
      </c>
    </row>
    <row r="417" spans="1:20" x14ac:dyDescent="0.25">
      <c r="A417" s="154" t="s">
        <v>148</v>
      </c>
      <c r="B417">
        <v>4.0350049149867209</v>
      </c>
      <c r="C417">
        <v>2.428711038045102</v>
      </c>
      <c r="D417">
        <v>5.190891441017615</v>
      </c>
      <c r="E417">
        <v>-3.5708288931458811E-2</v>
      </c>
      <c r="G417" s="154" t="s">
        <v>149</v>
      </c>
      <c r="H417">
        <v>74.124006789735887</v>
      </c>
      <c r="L417" s="155" t="s">
        <v>149</v>
      </c>
      <c r="M417">
        <v>0.81527089452591783</v>
      </c>
      <c r="N417">
        <v>0.86018279279313314</v>
      </c>
      <c r="O417">
        <v>0.64778648390382321</v>
      </c>
      <c r="P417">
        <v>0.77901016947204771</v>
      </c>
      <c r="Q417">
        <v>0.65773771579148688</v>
      </c>
      <c r="R417">
        <v>0.84269469441068112</v>
      </c>
      <c r="S417">
        <v>0.71571393292618912</v>
      </c>
      <c r="T417">
        <v>0.61181453874928482</v>
      </c>
    </row>
    <row r="418" spans="1:20" x14ac:dyDescent="0.25">
      <c r="A418" s="154" t="s">
        <v>149</v>
      </c>
      <c r="B418">
        <v>1.6379202669080959</v>
      </c>
      <c r="C418">
        <v>-1.7103875485970921</v>
      </c>
      <c r="D418">
        <v>2.758739570545492</v>
      </c>
      <c r="E418">
        <v>-0.87234749796859323</v>
      </c>
      <c r="G418" s="154" t="s">
        <v>150</v>
      </c>
      <c r="H418">
        <v>30.32567388874504</v>
      </c>
      <c r="L418" s="155" t="s">
        <v>150</v>
      </c>
      <c r="M418">
        <v>0.8495939037854715</v>
      </c>
      <c r="N418">
        <v>0.81434998638704359</v>
      </c>
      <c r="O418">
        <v>0.68671513440920384</v>
      </c>
      <c r="P418">
        <v>0.81176997185703903</v>
      </c>
      <c r="Q418">
        <v>0.62725824124096619</v>
      </c>
      <c r="R418">
        <v>0.7806819378152039</v>
      </c>
      <c r="S418">
        <v>0.65870907194103001</v>
      </c>
      <c r="T418">
        <v>0.60421885357118243</v>
      </c>
    </row>
    <row r="419" spans="1:20" x14ac:dyDescent="0.25">
      <c r="A419" s="154" t="s">
        <v>150</v>
      </c>
      <c r="B419">
        <v>1.437833265385448</v>
      </c>
      <c r="C419">
        <v>-1.1036931223727331</v>
      </c>
      <c r="D419">
        <v>2.1647989427462959</v>
      </c>
      <c r="E419">
        <v>1.40968508547008</v>
      </c>
      <c r="G419" s="154" t="s">
        <v>151</v>
      </c>
      <c r="H419">
        <v>33.397987160974111</v>
      </c>
      <c r="L419" s="155" t="s">
        <v>151</v>
      </c>
      <c r="M419">
        <v>0.90411774172611781</v>
      </c>
      <c r="N419">
        <v>0.89360431670440743</v>
      </c>
      <c r="O419">
        <v>1</v>
      </c>
      <c r="P419">
        <v>0.99999999999999989</v>
      </c>
      <c r="Q419">
        <v>0.60838479919154242</v>
      </c>
      <c r="R419">
        <v>0.89088043292149444</v>
      </c>
      <c r="S419">
        <v>0.76651434861296897</v>
      </c>
      <c r="T419">
        <v>1</v>
      </c>
    </row>
    <row r="420" spans="1:20" x14ac:dyDescent="0.25">
      <c r="A420" s="154" t="s">
        <v>151</v>
      </c>
      <c r="B420">
        <v>1.4728264654321579</v>
      </c>
      <c r="C420">
        <v>-1.2627088930544721</v>
      </c>
      <c r="D420">
        <v>2.0627693727874918</v>
      </c>
      <c r="E420">
        <v>1.7391331002461681</v>
      </c>
      <c r="G420" s="154" t="s">
        <v>152</v>
      </c>
      <c r="H420">
        <v>54.661285833325188</v>
      </c>
      <c r="L420" s="155" t="s">
        <v>152</v>
      </c>
      <c r="M420">
        <v>0.86704023948226427</v>
      </c>
      <c r="N420">
        <v>0.79590767683029673</v>
      </c>
      <c r="O420">
        <v>0.76752196565147601</v>
      </c>
      <c r="P420">
        <v>0.96469689470808384</v>
      </c>
      <c r="Q420">
        <v>0.79549035044108074</v>
      </c>
      <c r="R420">
        <v>0.90331681441592104</v>
      </c>
      <c r="S420">
        <v>1</v>
      </c>
      <c r="T420">
        <v>0.60020917147517761</v>
      </c>
    </row>
    <row r="421" spans="1:20" x14ac:dyDescent="0.25">
      <c r="A421" s="154" t="s">
        <v>152</v>
      </c>
      <c r="B421">
        <v>2.4492496295829098</v>
      </c>
      <c r="C421">
        <v>1.725361481021543</v>
      </c>
      <c r="D421">
        <v>2.3165265495044052</v>
      </c>
      <c r="E421">
        <v>-0.30721967858905069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79.333034144707582</v>
      </c>
      <c r="L432" s="155" t="s">
        <v>155</v>
      </c>
      <c r="M432">
        <v>0.75303656530166496</v>
      </c>
      <c r="N432">
        <v>0.6415487806774024</v>
      </c>
      <c r="O432">
        <v>0.74890583100379926</v>
      </c>
      <c r="P432">
        <v>0.59147088649874779</v>
      </c>
      <c r="Q432">
        <v>0.12643174379594679</v>
      </c>
      <c r="R432">
        <v>0.1193222172172973</v>
      </c>
      <c r="S432">
        <v>0.23017573001838351</v>
      </c>
      <c r="T432">
        <v>0.1686366099281654</v>
      </c>
    </row>
    <row r="433" spans="1:20" x14ac:dyDescent="0.25">
      <c r="A433" s="154" t="s">
        <v>141</v>
      </c>
      <c r="B433">
        <v>3.4158637146736939</v>
      </c>
      <c r="C433">
        <v>-1.699998229407923</v>
      </c>
      <c r="D433">
        <v>3.3377059341435551</v>
      </c>
      <c r="E433">
        <v>-0.86121816483510516</v>
      </c>
      <c r="G433" s="154" t="s">
        <v>142</v>
      </c>
      <c r="H433">
        <v>52.788264401864147</v>
      </c>
      <c r="L433" s="155" t="s">
        <v>156</v>
      </c>
      <c r="M433">
        <v>0.57266566168333843</v>
      </c>
      <c r="N433">
        <v>0.54306126945657129</v>
      </c>
      <c r="O433">
        <v>0.59070412361199875</v>
      </c>
      <c r="P433">
        <v>0.48668877904422769</v>
      </c>
      <c r="Q433">
        <v>9.4860598707524516E-2</v>
      </c>
      <c r="R433">
        <v>0.1227447607035041</v>
      </c>
      <c r="S433">
        <v>0.18951479247674419</v>
      </c>
      <c r="T433">
        <v>0.17012540058566361</v>
      </c>
    </row>
    <row r="434" spans="1:20" x14ac:dyDescent="0.25">
      <c r="A434" s="154" t="s">
        <v>142</v>
      </c>
      <c r="B434">
        <v>1.813581502170075</v>
      </c>
      <c r="C434">
        <v>0.67158442189959788</v>
      </c>
      <c r="D434">
        <v>2.8548005811862951</v>
      </c>
      <c r="E434">
        <v>2.982346681960137</v>
      </c>
      <c r="G434" s="154" t="s">
        <v>143</v>
      </c>
      <c r="H434">
        <v>59.391816487334587</v>
      </c>
      <c r="L434" s="155" t="s">
        <v>157</v>
      </c>
      <c r="M434">
        <v>0.28219565841679067</v>
      </c>
      <c r="N434">
        <v>0.36017855109271052</v>
      </c>
      <c r="O434">
        <v>0.47970321482507861</v>
      </c>
      <c r="P434">
        <v>0.46500739872480118</v>
      </c>
      <c r="Q434">
        <v>0.28575196488487759</v>
      </c>
      <c r="R434">
        <v>0.23413462073260491</v>
      </c>
      <c r="S434">
        <v>0.45766478655806658</v>
      </c>
      <c r="T434">
        <v>0.20468441070677179</v>
      </c>
    </row>
    <row r="435" spans="1:20" x14ac:dyDescent="0.25">
      <c r="A435" s="154" t="s">
        <v>143</v>
      </c>
      <c r="B435">
        <v>3.5114027560303258</v>
      </c>
      <c r="C435">
        <v>-1.0422738124987649</v>
      </c>
      <c r="D435">
        <v>2.066498885976475</v>
      </c>
      <c r="E435">
        <v>-1.963065284820186E-3</v>
      </c>
      <c r="G435" s="154" t="s">
        <v>144</v>
      </c>
      <c r="H435">
        <v>35.980561127694408</v>
      </c>
      <c r="L435" s="155" t="s">
        <v>158</v>
      </c>
      <c r="M435">
        <v>0.61842056644372123</v>
      </c>
      <c r="N435">
        <v>0.64490219279333072</v>
      </c>
      <c r="O435">
        <v>0.71364419517010869</v>
      </c>
      <c r="P435">
        <v>0.70297649550558361</v>
      </c>
      <c r="Q435">
        <v>0.3862003233081362</v>
      </c>
      <c r="R435">
        <v>0.28295744484206992</v>
      </c>
      <c r="S435">
        <v>0.54941449006786536</v>
      </c>
      <c r="T435">
        <v>0.29952107150051882</v>
      </c>
    </row>
    <row r="436" spans="1:20" x14ac:dyDescent="0.25">
      <c r="A436" s="154" t="s">
        <v>144</v>
      </c>
      <c r="B436">
        <v>2.790882196561947</v>
      </c>
      <c r="C436">
        <v>1.978375424817495</v>
      </c>
      <c r="D436">
        <v>2.1867729093242669</v>
      </c>
      <c r="E436">
        <v>-1.6135087562834201</v>
      </c>
      <c r="G436" s="154" t="s">
        <v>145</v>
      </c>
      <c r="H436">
        <v>17.607285427581189</v>
      </c>
      <c r="L436" s="155" t="s">
        <v>159</v>
      </c>
      <c r="M436">
        <v>0.79246730565982249</v>
      </c>
      <c r="N436">
        <v>0.62294847081285698</v>
      </c>
      <c r="O436">
        <v>0.91509732481965744</v>
      </c>
      <c r="P436">
        <v>0.57520990541765571</v>
      </c>
      <c r="Q436">
        <v>0.1913065852506324</v>
      </c>
      <c r="R436">
        <v>0.35744452806687937</v>
      </c>
      <c r="S436">
        <v>0.59478183428980458</v>
      </c>
      <c r="T436">
        <v>0.81821850648276429</v>
      </c>
    </row>
    <row r="437" spans="1:20" x14ac:dyDescent="0.25">
      <c r="A437" s="154" t="s">
        <v>145</v>
      </c>
      <c r="B437">
        <v>1.178352782885326</v>
      </c>
      <c r="C437">
        <v>0.54429453077219081</v>
      </c>
      <c r="D437">
        <v>0.90665047182260394</v>
      </c>
      <c r="E437">
        <v>-0.86150823904147145</v>
      </c>
      <c r="G437" s="154" t="s">
        <v>146</v>
      </c>
      <c r="H437">
        <v>17.54915063358462</v>
      </c>
      <c r="L437" s="155" t="s">
        <v>160</v>
      </c>
      <c r="M437">
        <v>1</v>
      </c>
      <c r="N437">
        <v>1</v>
      </c>
      <c r="O437">
        <v>1</v>
      </c>
      <c r="P437">
        <v>0.78139952453587092</v>
      </c>
      <c r="Q437">
        <v>1</v>
      </c>
      <c r="R437">
        <v>0.44962926052392099</v>
      </c>
      <c r="S437">
        <v>1</v>
      </c>
      <c r="T437">
        <v>0.49820086263581992</v>
      </c>
    </row>
    <row r="438" spans="1:20" x14ac:dyDescent="0.25">
      <c r="A438" s="154" t="s">
        <v>146</v>
      </c>
      <c r="B438">
        <v>1.1645232451944649</v>
      </c>
      <c r="C438">
        <v>-0.40942318611767342</v>
      </c>
      <c r="D438">
        <v>1.175185883361938</v>
      </c>
      <c r="E438">
        <v>1.26748344746727</v>
      </c>
      <c r="G438" s="154" t="s">
        <v>147</v>
      </c>
      <c r="H438">
        <v>19.108137757281721</v>
      </c>
      <c r="L438" s="155" t="s">
        <v>187</v>
      </c>
      <c r="M438">
        <v>0.63565211210466266</v>
      </c>
      <c r="N438">
        <v>0.55437585445621962</v>
      </c>
      <c r="O438">
        <v>0.92354609323751879</v>
      </c>
      <c r="P438">
        <v>0.99999999999999989</v>
      </c>
      <c r="Q438">
        <v>0.81789171084000711</v>
      </c>
      <c r="R438">
        <v>1</v>
      </c>
      <c r="S438">
        <v>0.94597020411773103</v>
      </c>
      <c r="T438">
        <v>1</v>
      </c>
    </row>
    <row r="439" spans="1:20" x14ac:dyDescent="0.25">
      <c r="A439" s="154" t="s">
        <v>147</v>
      </c>
      <c r="B439">
        <v>1.0229928147784271</v>
      </c>
      <c r="C439">
        <v>0.18437787195609279</v>
      </c>
      <c r="D439">
        <v>1.2965241974851469</v>
      </c>
      <c r="E439">
        <v>-1.497297819421346</v>
      </c>
      <c r="G439" s="154" t="s">
        <v>148</v>
      </c>
      <c r="H439">
        <v>13.65019689860161</v>
      </c>
    </row>
    <row r="440" spans="1:20" x14ac:dyDescent="0.25">
      <c r="A440" s="154" t="s">
        <v>148</v>
      </c>
      <c r="B440">
        <v>1.4600030837958919</v>
      </c>
      <c r="C440">
        <v>-0.13339248211106969</v>
      </c>
      <c r="D440">
        <v>1.3499523101149089</v>
      </c>
      <c r="E440">
        <v>0.40420679326779052</v>
      </c>
      <c r="G440" s="154" t="s">
        <v>149</v>
      </c>
      <c r="H440">
        <v>40.860300238281752</v>
      </c>
    </row>
    <row r="441" spans="1:20" x14ac:dyDescent="0.25">
      <c r="A441" s="154" t="s">
        <v>149</v>
      </c>
      <c r="B441">
        <v>1.7539078059341779</v>
      </c>
      <c r="C441">
        <v>0.71519016880498143</v>
      </c>
      <c r="D441">
        <v>3.015656653170431</v>
      </c>
      <c r="E441">
        <v>0.96775370047909359</v>
      </c>
      <c r="G441" s="154" t="s">
        <v>150</v>
      </c>
      <c r="H441">
        <v>55.460848858346893</v>
      </c>
    </row>
    <row r="442" spans="1:20" x14ac:dyDescent="0.25">
      <c r="A442" s="154" t="s">
        <v>150</v>
      </c>
      <c r="B442">
        <v>1.5666448993855171</v>
      </c>
      <c r="C442">
        <v>0.20082445520626541</v>
      </c>
      <c r="D442">
        <v>3.5347770672506211</v>
      </c>
      <c r="E442">
        <v>-2.0591876531910001</v>
      </c>
      <c r="G442" s="154" t="s">
        <v>151</v>
      </c>
      <c r="H442">
        <v>27.110507611152361</v>
      </c>
    </row>
    <row r="443" spans="1:20" x14ac:dyDescent="0.25">
      <c r="A443" s="154" t="s">
        <v>151</v>
      </c>
      <c r="B443">
        <v>1.2141072039000751</v>
      </c>
      <c r="C443">
        <v>-1.122284603490298</v>
      </c>
      <c r="D443">
        <v>1.776907703008425</v>
      </c>
      <c r="E443">
        <v>1.520717066375221</v>
      </c>
      <c r="G443" s="154" t="s">
        <v>152</v>
      </c>
      <c r="H443">
        <v>22.299299562284791</v>
      </c>
    </row>
    <row r="444" spans="1:20" x14ac:dyDescent="0.25">
      <c r="A444" s="154" t="s">
        <v>152</v>
      </c>
      <c r="B444">
        <v>1.112233151622295</v>
      </c>
      <c r="C444">
        <v>3.5993142974438383E-2</v>
      </c>
      <c r="D444">
        <v>1.9147502139865511</v>
      </c>
      <c r="E444">
        <v>-2.0285898445727621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25.097656756782222</v>
      </c>
      <c r="L455" s="155" t="s">
        <v>155</v>
      </c>
      <c r="M455">
        <v>0.80883114653472299</v>
      </c>
      <c r="N455">
        <v>0.89941322307823124</v>
      </c>
      <c r="O455">
        <v>0.83671466608269751</v>
      </c>
      <c r="P455">
        <v>1</v>
      </c>
      <c r="Q455">
        <v>0.80972425192801178</v>
      </c>
      <c r="R455">
        <v>0.79377941314087952</v>
      </c>
      <c r="S455">
        <v>0.66640935077322039</v>
      </c>
      <c r="T455">
        <v>0.86297743186484721</v>
      </c>
    </row>
    <row r="456" spans="1:20" x14ac:dyDescent="0.25">
      <c r="A456" s="154" t="s">
        <v>155</v>
      </c>
      <c r="B456">
        <v>0.75778884530940482</v>
      </c>
      <c r="C456">
        <v>-2.124471758162656</v>
      </c>
      <c r="D456">
        <v>3.8867573150160828</v>
      </c>
      <c r="E456">
        <v>8.0305717499105853</v>
      </c>
      <c r="G456" s="154" t="s">
        <v>156</v>
      </c>
      <c r="H456">
        <v>15.515717136876519</v>
      </c>
      <c r="L456" s="155" t="s">
        <v>156</v>
      </c>
      <c r="M456">
        <v>0.86459661665476073</v>
      </c>
      <c r="N456">
        <v>0.9563136946896682</v>
      </c>
      <c r="O456">
        <v>0.74452490331001131</v>
      </c>
      <c r="P456">
        <v>0.69850957601655961</v>
      </c>
      <c r="Q456">
        <v>0.87405863422293528</v>
      </c>
      <c r="R456">
        <v>0.96505531593312432</v>
      </c>
      <c r="S456">
        <v>0.57878010767017796</v>
      </c>
      <c r="T456">
        <v>0.78615681322375885</v>
      </c>
    </row>
    <row r="457" spans="1:20" x14ac:dyDescent="0.25">
      <c r="A457" s="154" t="s">
        <v>156</v>
      </c>
      <c r="B457">
        <v>0.83846377005421413</v>
      </c>
      <c r="C457">
        <v>1.2238311672443081</v>
      </c>
      <c r="D457">
        <v>1.1305574189795209</v>
      </c>
      <c r="E457">
        <v>-0.17123887385117181</v>
      </c>
      <c r="G457" s="154" t="s">
        <v>157</v>
      </c>
      <c r="H457">
        <v>55.726189062574633</v>
      </c>
      <c r="L457" s="155" t="s">
        <v>157</v>
      </c>
      <c r="M457">
        <v>0.82957105622426441</v>
      </c>
      <c r="N457">
        <v>0.88814908894989608</v>
      </c>
      <c r="O457">
        <v>0.77447015075806835</v>
      </c>
      <c r="P457">
        <v>0.799910286507584</v>
      </c>
      <c r="Q457">
        <v>0.77397988446411758</v>
      </c>
      <c r="R457">
        <v>0.95788441933655266</v>
      </c>
      <c r="S457">
        <v>0.88187554164607684</v>
      </c>
      <c r="T457">
        <v>1</v>
      </c>
    </row>
    <row r="458" spans="1:20" x14ac:dyDescent="0.25">
      <c r="A458" s="154" t="s">
        <v>157</v>
      </c>
      <c r="B458">
        <v>3.3381152259452458</v>
      </c>
      <c r="C458">
        <v>11.76085950276252</v>
      </c>
      <c r="D458">
        <v>2.000302551180229</v>
      </c>
      <c r="E458">
        <v>-4.7343170624261717</v>
      </c>
      <c r="G458" s="154" t="s">
        <v>158</v>
      </c>
      <c r="H458">
        <v>454.854045686782</v>
      </c>
      <c r="L458" s="155" t="s">
        <v>158</v>
      </c>
      <c r="M458">
        <v>1</v>
      </c>
      <c r="N458">
        <v>0.83598899364944623</v>
      </c>
      <c r="O458">
        <v>0.85720862125027264</v>
      </c>
      <c r="P458">
        <v>0.81516290141095304</v>
      </c>
      <c r="Q458">
        <v>0.86816615665217656</v>
      </c>
      <c r="R458">
        <v>0.90605968536822989</v>
      </c>
      <c r="S458">
        <v>0.74670558884887217</v>
      </c>
      <c r="T458">
        <v>0.73033564329212841</v>
      </c>
    </row>
    <row r="459" spans="1:20" x14ac:dyDescent="0.25">
      <c r="A459" s="154" t="s">
        <v>158</v>
      </c>
      <c r="B459">
        <v>18.245251139448271</v>
      </c>
      <c r="C459">
        <v>-27.92634495678702</v>
      </c>
      <c r="D459">
        <v>20.49948393494536</v>
      </c>
      <c r="E459">
        <v>33.723179590909439</v>
      </c>
      <c r="G459" s="154" t="s">
        <v>159</v>
      </c>
      <c r="H459">
        <v>281.14666049296699</v>
      </c>
      <c r="L459" s="155" t="s">
        <v>159</v>
      </c>
      <c r="M459">
        <v>0.86681317348861298</v>
      </c>
      <c r="N459">
        <v>0.9342553928351387</v>
      </c>
      <c r="O459">
        <v>1</v>
      </c>
      <c r="P459">
        <v>0.80200244226490103</v>
      </c>
      <c r="Q459">
        <v>1</v>
      </c>
      <c r="R459">
        <v>0.99999999999999989</v>
      </c>
      <c r="S459">
        <v>0.76458325855658527</v>
      </c>
      <c r="T459">
        <v>0.74784843784899779</v>
      </c>
    </row>
    <row r="460" spans="1:20" x14ac:dyDescent="0.25">
      <c r="A460" s="154" t="s">
        <v>159</v>
      </c>
      <c r="B460">
        <v>5.6796823682065209</v>
      </c>
      <c r="C460">
        <v>-0.79655901920556793</v>
      </c>
      <c r="D460">
        <v>9.9265683804586935</v>
      </c>
      <c r="E460">
        <v>-15.2409725591944</v>
      </c>
      <c r="G460" s="154" t="s">
        <v>160</v>
      </c>
      <c r="H460">
        <v>846.91921864363383</v>
      </c>
      <c r="L460" s="155" t="s">
        <v>160</v>
      </c>
      <c r="M460">
        <v>0.82847038654490845</v>
      </c>
      <c r="N460">
        <v>1</v>
      </c>
      <c r="O460">
        <v>0.87262440570337918</v>
      </c>
      <c r="P460">
        <v>0.90437622782568972</v>
      </c>
      <c r="Q460">
        <v>0.96719738307075309</v>
      </c>
      <c r="R460">
        <v>0.99022265450964608</v>
      </c>
      <c r="S460">
        <v>1</v>
      </c>
      <c r="T460">
        <v>0.7684655634565245</v>
      </c>
    </row>
    <row r="461" spans="1:20" x14ac:dyDescent="0.25">
      <c r="A461" s="154" t="s">
        <v>160</v>
      </c>
      <c r="B461">
        <v>21.73252231753241</v>
      </c>
      <c r="C461">
        <v>65.576750655758005</v>
      </c>
      <c r="D461">
        <v>18.32304590737083</v>
      </c>
      <c r="E461">
        <v>-48.514222548451087</v>
      </c>
      <c r="G461" s="154" t="s">
        <v>187</v>
      </c>
      <c r="H461">
        <v>4206.3040990510744</v>
      </c>
      <c r="L461" s="155" t="s">
        <v>187</v>
      </c>
      <c r="M461">
        <v>0.92182535624745898</v>
      </c>
      <c r="N461">
        <v>0.89561246682326234</v>
      </c>
      <c r="O461">
        <v>0.75520075244166673</v>
      </c>
      <c r="P461">
        <v>0.70941965829247422</v>
      </c>
      <c r="Q461">
        <v>0.77533730524044353</v>
      </c>
      <c r="R461">
        <v>0.89550287626929004</v>
      </c>
      <c r="S461">
        <v>0.64956600135569975</v>
      </c>
      <c r="T461">
        <v>0.72375234538580901</v>
      </c>
    </row>
    <row r="462" spans="1:20" x14ac:dyDescent="0.25">
      <c r="A462" s="154" t="s">
        <v>187</v>
      </c>
      <c r="B462">
        <v>26.818090827497681</v>
      </c>
      <c r="C462">
        <v>-22.02284516957009</v>
      </c>
      <c r="D462">
        <v>26.450307561126021</v>
      </c>
      <c r="E462">
        <v>6.2457297951896749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34.434454133122131</v>
      </c>
      <c r="L478" s="155" t="s">
        <v>141</v>
      </c>
      <c r="M478">
        <v>0.2432036704640905</v>
      </c>
      <c r="N478">
        <v>0.51515984770273837</v>
      </c>
      <c r="O478">
        <v>0.43071992173154322</v>
      </c>
      <c r="P478">
        <v>0.28311792578076622</v>
      </c>
      <c r="Q478">
        <v>0.81746285537934293</v>
      </c>
      <c r="R478">
        <v>0.40284700153866421</v>
      </c>
      <c r="S478">
        <v>0.82000701215441119</v>
      </c>
      <c r="T478">
        <v>0.4231096194827994</v>
      </c>
    </row>
    <row r="479" spans="1:20" x14ac:dyDescent="0.25">
      <c r="A479" s="154" t="s">
        <v>155</v>
      </c>
      <c r="B479">
        <v>2.566659895780762</v>
      </c>
      <c r="C479">
        <v>-0.2440746295166609</v>
      </c>
      <c r="D479">
        <v>3.266720635800263</v>
      </c>
      <c r="E479">
        <v>-1.9765778341772799</v>
      </c>
      <c r="G479" s="154" t="s">
        <v>156</v>
      </c>
      <c r="H479">
        <v>39.003142257645969</v>
      </c>
      <c r="L479" s="155" t="s">
        <v>142</v>
      </c>
      <c r="M479">
        <v>0.1312537533843377</v>
      </c>
      <c r="N479">
        <v>0.43304312905443021</v>
      </c>
      <c r="O479">
        <v>0.32047417459784161</v>
      </c>
      <c r="P479">
        <v>0.1993267552040231</v>
      </c>
      <c r="Q479">
        <v>0.434191116176736</v>
      </c>
      <c r="R479">
        <v>0.44740698589419953</v>
      </c>
      <c r="S479">
        <v>0.42169408504529948</v>
      </c>
      <c r="T479">
        <v>0.39552349973607248</v>
      </c>
    </row>
    <row r="480" spans="1:20" x14ac:dyDescent="0.25">
      <c r="A480" s="154" t="s">
        <v>156</v>
      </c>
      <c r="B480">
        <v>1.8604510586589671</v>
      </c>
      <c r="C480">
        <v>-1.3835448770435661</v>
      </c>
      <c r="D480">
        <v>2.6332764997373639</v>
      </c>
      <c r="E480">
        <v>5.4369691074238196</v>
      </c>
      <c r="G480" s="154" t="s">
        <v>157</v>
      </c>
      <c r="H480">
        <v>92.822106523198244</v>
      </c>
      <c r="L480" s="155" t="s">
        <v>143</v>
      </c>
      <c r="M480">
        <v>0.17621437801572459</v>
      </c>
      <c r="N480">
        <v>0.52315559628764818</v>
      </c>
      <c r="O480">
        <v>0.43461526899579611</v>
      </c>
      <c r="P480">
        <v>6.5323440213333292E-2</v>
      </c>
      <c r="Q480">
        <v>0.34742983005742861</v>
      </c>
      <c r="R480">
        <v>0.29761305357574919</v>
      </c>
      <c r="S480">
        <v>0.32636136977811703</v>
      </c>
      <c r="T480">
        <v>0.18837425998817159</v>
      </c>
    </row>
    <row r="481" spans="1:20" x14ac:dyDescent="0.25">
      <c r="A481" s="154" t="s">
        <v>157</v>
      </c>
      <c r="B481">
        <v>4.8327502547830221</v>
      </c>
      <c r="C481">
        <v>7.3575266382129447</v>
      </c>
      <c r="D481">
        <v>7.1892851577523436</v>
      </c>
      <c r="E481">
        <v>-13.381358143576589</v>
      </c>
      <c r="G481" s="154" t="s">
        <v>158</v>
      </c>
      <c r="H481">
        <v>35.505947615936229</v>
      </c>
      <c r="L481" s="155" t="s">
        <v>144</v>
      </c>
      <c r="M481">
        <v>0.72931269295398526</v>
      </c>
      <c r="N481">
        <v>0.96167287451499761</v>
      </c>
      <c r="O481">
        <v>1</v>
      </c>
      <c r="P481">
        <v>0.47505713218763168</v>
      </c>
      <c r="Q481">
        <v>1</v>
      </c>
      <c r="R481">
        <v>0.82937950816278661</v>
      </c>
      <c r="S481">
        <v>0.89521148131424255</v>
      </c>
      <c r="T481">
        <v>0.94003909032288091</v>
      </c>
    </row>
    <row r="482" spans="1:20" x14ac:dyDescent="0.25">
      <c r="A482" s="154" t="s">
        <v>158</v>
      </c>
      <c r="B482">
        <v>1.2462284667253241</v>
      </c>
      <c r="C482">
        <v>-0.17521697429250091</v>
      </c>
      <c r="D482">
        <v>2.6277848494788931</v>
      </c>
      <c r="E482">
        <v>6.3267200200676994</v>
      </c>
      <c r="G482" s="154" t="s">
        <v>159</v>
      </c>
      <c r="H482">
        <v>33.498429586675208</v>
      </c>
      <c r="L482" s="155" t="s">
        <v>145</v>
      </c>
      <c r="M482">
        <v>0.36572139864521719</v>
      </c>
      <c r="N482">
        <v>0.56840854598774382</v>
      </c>
      <c r="O482">
        <v>0.60176397770570755</v>
      </c>
      <c r="P482">
        <v>0.44819807189654121</v>
      </c>
      <c r="Q482">
        <v>0.87831453841081264</v>
      </c>
      <c r="R482">
        <v>0.6727505122821984</v>
      </c>
      <c r="S482">
        <v>0.79011667129948793</v>
      </c>
      <c r="T482">
        <v>0.61523655944054434</v>
      </c>
    </row>
    <row r="483" spans="1:20" x14ac:dyDescent="0.25">
      <c r="A483" s="154" t="s">
        <v>159</v>
      </c>
      <c r="B483">
        <v>1.6796541195310499</v>
      </c>
      <c r="C483">
        <v>4.3057071688215416</v>
      </c>
      <c r="D483">
        <v>2.83905384425608</v>
      </c>
      <c r="E483">
        <v>-8.298355252624237</v>
      </c>
      <c r="G483" s="154" t="s">
        <v>160</v>
      </c>
      <c r="H483">
        <v>37.889108794325708</v>
      </c>
      <c r="L483" s="155" t="s">
        <v>146</v>
      </c>
      <c r="M483">
        <v>0.76217354435285711</v>
      </c>
      <c r="N483">
        <v>0.69970397266198348</v>
      </c>
      <c r="O483">
        <v>0.53895822039448904</v>
      </c>
      <c r="P483">
        <v>0.99999999999999989</v>
      </c>
      <c r="Q483">
        <v>0.82727805487558359</v>
      </c>
      <c r="R483">
        <v>0.6739188258364327</v>
      </c>
      <c r="S483">
        <v>0.79595223079397293</v>
      </c>
      <c r="T483">
        <v>0.53578293144082378</v>
      </c>
    </row>
    <row r="484" spans="1:20" x14ac:dyDescent="0.25">
      <c r="A484" s="154" t="s">
        <v>160</v>
      </c>
      <c r="B484">
        <v>2.5794520996569839</v>
      </c>
      <c r="C484">
        <v>-6.5683050364562021</v>
      </c>
      <c r="D484">
        <v>2.925417451727482</v>
      </c>
      <c r="E484">
        <v>4.2286421330101822</v>
      </c>
      <c r="G484" s="154" t="s">
        <v>187</v>
      </c>
      <c r="H484">
        <v>11.01538489083925</v>
      </c>
      <c r="L484" s="155" t="s">
        <v>147</v>
      </c>
      <c r="M484">
        <v>0.53308419744937408</v>
      </c>
      <c r="N484">
        <v>0.59503122785647133</v>
      </c>
      <c r="O484">
        <v>0.80929083160060988</v>
      </c>
      <c r="P484">
        <v>0.53639350496214844</v>
      </c>
      <c r="Q484">
        <v>0.8780413483899786</v>
      </c>
      <c r="R484">
        <v>0.9134537446533243</v>
      </c>
      <c r="S484">
        <v>0.71737729384827842</v>
      </c>
      <c r="T484">
        <v>0.52032060696712656</v>
      </c>
    </row>
    <row r="485" spans="1:20" x14ac:dyDescent="0.25">
      <c r="A485" s="154" t="s">
        <v>187</v>
      </c>
      <c r="B485">
        <v>0.60482732664239081</v>
      </c>
      <c r="C485">
        <v>2.6965568231578261</v>
      </c>
      <c r="D485">
        <v>1.085105288677884</v>
      </c>
      <c r="E485">
        <v>-5.7140127537477898</v>
      </c>
      <c r="L485" s="155" t="s">
        <v>148</v>
      </c>
      <c r="M485">
        <v>0.16386508217151721</v>
      </c>
      <c r="N485">
        <v>0.48903513757676609</v>
      </c>
      <c r="O485">
        <v>0.38909145818097651</v>
      </c>
      <c r="P485">
        <v>0.16045283453713399</v>
      </c>
      <c r="Q485">
        <v>0.36451492949342212</v>
      </c>
      <c r="R485">
        <v>0.45901071558187317</v>
      </c>
      <c r="S485">
        <v>0.41571744020017343</v>
      </c>
      <c r="T485">
        <v>0.49543506598575338</v>
      </c>
    </row>
    <row r="486" spans="1:20" x14ac:dyDescent="0.25">
      <c r="L486" s="155" t="s">
        <v>149</v>
      </c>
      <c r="M486">
        <v>0.34347468300811768</v>
      </c>
      <c r="N486">
        <v>0.50710068865660618</v>
      </c>
      <c r="O486">
        <v>0.40023215880997992</v>
      </c>
      <c r="P486">
        <v>0.35635354185567508</v>
      </c>
      <c r="Q486">
        <v>0.57326659129575697</v>
      </c>
      <c r="R486">
        <v>0.46203001991926712</v>
      </c>
      <c r="S486">
        <v>0.85100999380375209</v>
      </c>
      <c r="T486">
        <v>0.45547101976057308</v>
      </c>
    </row>
    <row r="487" spans="1:20" x14ac:dyDescent="0.25">
      <c r="L487" s="155" t="s">
        <v>150</v>
      </c>
      <c r="M487">
        <v>0.59573846458205226</v>
      </c>
      <c r="N487">
        <v>0.92395295772784936</v>
      </c>
      <c r="O487">
        <v>0.75083646061552423</v>
      </c>
      <c r="P487">
        <v>0.2120924649269042</v>
      </c>
      <c r="Q487">
        <v>0.74254809224560614</v>
      </c>
      <c r="R487">
        <v>0.68152512252499586</v>
      </c>
      <c r="S487">
        <v>0.88274692546698152</v>
      </c>
      <c r="T487">
        <v>0.85022458143490887</v>
      </c>
    </row>
    <row r="488" spans="1:20" x14ac:dyDescent="0.25">
      <c r="L488" s="155" t="s">
        <v>151</v>
      </c>
      <c r="M488">
        <v>1</v>
      </c>
      <c r="N488">
        <v>1</v>
      </c>
      <c r="O488">
        <v>0.86440954539463011</v>
      </c>
      <c r="P488">
        <v>0.61265017759176532</v>
      </c>
      <c r="Q488">
        <v>0.89992652866136735</v>
      </c>
      <c r="R488">
        <v>0.99999999999999989</v>
      </c>
      <c r="S488">
        <v>1</v>
      </c>
      <c r="T488">
        <v>1</v>
      </c>
    </row>
    <row r="489" spans="1:20" x14ac:dyDescent="0.25">
      <c r="L489" s="155" t="s">
        <v>152</v>
      </c>
      <c r="M489">
        <v>0.35679806774788858</v>
      </c>
      <c r="N489">
        <v>0.5488123179498956</v>
      </c>
      <c r="O489">
        <v>0.57337644943905153</v>
      </c>
      <c r="P489">
        <v>0.29970241312313028</v>
      </c>
      <c r="Q489">
        <v>0.69572265268260802</v>
      </c>
      <c r="R489">
        <v>0.97754074730491558</v>
      </c>
      <c r="S489">
        <v>0.66351353573880167</v>
      </c>
      <c r="T489">
        <v>0.79105101328296679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417.35327115442499</v>
      </c>
      <c r="L501" s="155" t="s">
        <v>141</v>
      </c>
      <c r="M501">
        <v>0.83873318246707318</v>
      </c>
      <c r="N501">
        <v>0.9355196681265967</v>
      </c>
      <c r="O501">
        <v>0.42107256731861947</v>
      </c>
      <c r="P501">
        <v>0.72369860924609586</v>
      </c>
      <c r="Q501">
        <v>0.2202933389791687</v>
      </c>
      <c r="R501">
        <v>0.50009129900435834</v>
      </c>
      <c r="S501">
        <v>0.3139789634456035</v>
      </c>
      <c r="T501">
        <v>0.44450587086032961</v>
      </c>
    </row>
    <row r="502" spans="1:20" x14ac:dyDescent="0.25">
      <c r="A502" s="154" t="s">
        <v>141</v>
      </c>
      <c r="B502">
        <v>7.9334403169963474</v>
      </c>
      <c r="C502">
        <v>-0.89755174547952044</v>
      </c>
      <c r="D502">
        <v>9.8352319188242951</v>
      </c>
      <c r="E502">
        <v>3.877934408893335</v>
      </c>
      <c r="G502" s="154" t="s">
        <v>142</v>
      </c>
      <c r="H502">
        <v>336.78900382770257</v>
      </c>
      <c r="L502" s="155" t="s">
        <v>142</v>
      </c>
      <c r="M502">
        <v>1</v>
      </c>
      <c r="N502">
        <v>0.987490626565944</v>
      </c>
      <c r="O502">
        <v>0.84688398902982087</v>
      </c>
      <c r="P502">
        <v>0.71060164175292795</v>
      </c>
      <c r="Q502">
        <v>0.44041171342483693</v>
      </c>
      <c r="R502">
        <v>0.57349379703481718</v>
      </c>
      <c r="S502">
        <v>0.66101729913978891</v>
      </c>
      <c r="T502">
        <v>0.75461172455208458</v>
      </c>
    </row>
    <row r="503" spans="1:20" x14ac:dyDescent="0.25">
      <c r="A503" s="154" t="s">
        <v>142</v>
      </c>
      <c r="B503">
        <v>8.2093837501687528</v>
      </c>
      <c r="C503">
        <v>-0.26835759022859418</v>
      </c>
      <c r="D503">
        <v>11.23900472999556</v>
      </c>
      <c r="E503">
        <v>-3.476697496840087</v>
      </c>
      <c r="G503" s="154" t="s">
        <v>143</v>
      </c>
      <c r="H503">
        <v>364.4977289989551</v>
      </c>
      <c r="L503" s="155" t="s">
        <v>143</v>
      </c>
      <c r="M503">
        <v>0.84302521637647698</v>
      </c>
      <c r="N503">
        <v>0.96875830338161817</v>
      </c>
      <c r="O503">
        <v>0.54868657730354675</v>
      </c>
      <c r="P503">
        <v>0.6888803916358226</v>
      </c>
      <c r="Q503">
        <v>0.25755830106826172</v>
      </c>
      <c r="R503">
        <v>0.66096618781042082</v>
      </c>
      <c r="S503">
        <v>0.50147077279052743</v>
      </c>
      <c r="T503">
        <v>0.51267539947357632</v>
      </c>
    </row>
    <row r="504" spans="1:20" x14ac:dyDescent="0.25">
      <c r="A504" s="154" t="s">
        <v>143</v>
      </c>
      <c r="B504">
        <v>9.819004000835351</v>
      </c>
      <c r="C504">
        <v>6.8915940694833564</v>
      </c>
      <c r="D504">
        <v>8.1743989872747811</v>
      </c>
      <c r="E504">
        <v>-8.3698332463783505</v>
      </c>
      <c r="G504" s="154" t="s">
        <v>144</v>
      </c>
      <c r="H504">
        <v>1001.119052537763</v>
      </c>
      <c r="L504" s="155" t="s">
        <v>144</v>
      </c>
      <c r="M504">
        <v>0.70779322076208728</v>
      </c>
      <c r="N504">
        <v>0.83101625400100954</v>
      </c>
      <c r="O504">
        <v>0.42577585862611578</v>
      </c>
      <c r="P504">
        <v>0.70858443438381746</v>
      </c>
      <c r="Q504">
        <v>0.99999999999999989</v>
      </c>
      <c r="R504">
        <v>1</v>
      </c>
      <c r="S504">
        <v>1</v>
      </c>
      <c r="T504">
        <v>0.98923305168682885</v>
      </c>
    </row>
    <row r="505" spans="1:20" x14ac:dyDescent="0.25">
      <c r="A505" s="154" t="s">
        <v>144</v>
      </c>
      <c r="B505">
        <v>17.5945707019571</v>
      </c>
      <c r="C505">
        <v>-5.6744143648420078</v>
      </c>
      <c r="D505">
        <v>21.13082026458995</v>
      </c>
      <c r="E505">
        <v>10.106419012834859</v>
      </c>
      <c r="G505" s="154" t="s">
        <v>145</v>
      </c>
      <c r="H505">
        <v>417.31897072785819</v>
      </c>
      <c r="L505" s="155" t="s">
        <v>145</v>
      </c>
      <c r="M505">
        <v>0.80701304664588747</v>
      </c>
      <c r="N505">
        <v>0.97702616096338835</v>
      </c>
      <c r="O505">
        <v>0.42811060126391137</v>
      </c>
      <c r="P505">
        <v>0.70542360374259416</v>
      </c>
      <c r="Q505">
        <v>0.39287854865279498</v>
      </c>
      <c r="R505">
        <v>0.67434466328548603</v>
      </c>
      <c r="S505">
        <v>0.47919195946816778</v>
      </c>
      <c r="T505">
        <v>0.89572419787857183</v>
      </c>
    </row>
    <row r="506" spans="1:20" x14ac:dyDescent="0.25">
      <c r="A506" s="154" t="s">
        <v>145</v>
      </c>
      <c r="B506">
        <v>8.1646769202096845</v>
      </c>
      <c r="C506">
        <v>2.8090008251760721</v>
      </c>
      <c r="D506">
        <v>11.048767428490139</v>
      </c>
      <c r="E506">
        <v>-10.205723448857</v>
      </c>
      <c r="G506" s="154" t="s">
        <v>146</v>
      </c>
      <c r="H506">
        <v>409.06071926689708</v>
      </c>
      <c r="L506" s="155" t="s">
        <v>146</v>
      </c>
      <c r="M506">
        <v>0.70264668471212599</v>
      </c>
      <c r="N506">
        <v>0.79631522570533264</v>
      </c>
      <c r="O506">
        <v>0.45781927646022019</v>
      </c>
      <c r="P506">
        <v>0.66245203491708593</v>
      </c>
      <c r="Q506">
        <v>0.28532896968173899</v>
      </c>
      <c r="R506">
        <v>0.48907408119172091</v>
      </c>
      <c r="S506">
        <v>0.41677726316579128</v>
      </c>
      <c r="T506">
        <v>0.56654443115253872</v>
      </c>
    </row>
    <row r="507" spans="1:20" x14ac:dyDescent="0.25">
      <c r="A507" s="154" t="s">
        <v>146</v>
      </c>
      <c r="B507">
        <v>9.6251341456809385</v>
      </c>
      <c r="C507">
        <v>-2.454170302784215</v>
      </c>
      <c r="D507">
        <v>11.31936539443767</v>
      </c>
      <c r="E507">
        <v>1.530107815478924</v>
      </c>
      <c r="G507" s="154" t="s">
        <v>147</v>
      </c>
      <c r="H507">
        <v>709.59596536477716</v>
      </c>
      <c r="L507" s="155" t="s">
        <v>147</v>
      </c>
      <c r="M507">
        <v>0.78086995125473224</v>
      </c>
      <c r="N507">
        <v>0.95641578085522738</v>
      </c>
      <c r="O507">
        <v>0.57219948322579239</v>
      </c>
      <c r="P507">
        <v>1</v>
      </c>
      <c r="Q507">
        <v>0.28139027181669801</v>
      </c>
      <c r="R507">
        <v>0.44228557231190568</v>
      </c>
      <c r="S507">
        <v>0.34004925341390407</v>
      </c>
      <c r="T507">
        <v>0.61031076179726573</v>
      </c>
    </row>
    <row r="508" spans="1:20" x14ac:dyDescent="0.25">
      <c r="A508" s="154" t="s">
        <v>147</v>
      </c>
      <c r="B508">
        <v>13.762720921116721</v>
      </c>
      <c r="C508">
        <v>-0.2506922967867955</v>
      </c>
      <c r="D508">
        <v>19.941193931699399</v>
      </c>
      <c r="E508">
        <v>5.0015236457247028</v>
      </c>
      <c r="G508" s="154" t="s">
        <v>148</v>
      </c>
      <c r="H508">
        <v>557.34906372238322</v>
      </c>
      <c r="L508" s="155" t="s">
        <v>148</v>
      </c>
      <c r="M508">
        <v>0.73173284304418795</v>
      </c>
      <c r="N508">
        <v>0.8239687643939585</v>
      </c>
      <c r="O508">
        <v>0.60819556993290813</v>
      </c>
      <c r="P508">
        <v>0.76798521596290503</v>
      </c>
      <c r="Q508">
        <v>0.42659782072670238</v>
      </c>
      <c r="R508">
        <v>0.47282416942038491</v>
      </c>
      <c r="S508">
        <v>0.46145115848894891</v>
      </c>
      <c r="T508">
        <v>0.618970639096875</v>
      </c>
    </row>
    <row r="509" spans="1:20" x14ac:dyDescent="0.25">
      <c r="A509" s="154" t="s">
        <v>148</v>
      </c>
      <c r="B509">
        <v>7.9822732117637916</v>
      </c>
      <c r="C509">
        <v>1.0031845944041651</v>
      </c>
      <c r="D509">
        <v>9.7106734529342944</v>
      </c>
      <c r="E509">
        <v>0.57960881830995781</v>
      </c>
      <c r="G509" s="154" t="s">
        <v>149</v>
      </c>
      <c r="H509">
        <v>635.69760595013577</v>
      </c>
      <c r="L509" s="155" t="s">
        <v>149</v>
      </c>
      <c r="M509">
        <v>0.6802327479675826</v>
      </c>
      <c r="N509">
        <v>0.7942863466547887</v>
      </c>
      <c r="O509">
        <v>0.49321461551962392</v>
      </c>
      <c r="P509">
        <v>0.70676458964329136</v>
      </c>
      <c r="Q509">
        <v>0.35137911539648647</v>
      </c>
      <c r="R509">
        <v>0.50498410851533015</v>
      </c>
      <c r="S509">
        <v>0.48667237727433138</v>
      </c>
      <c r="T509">
        <v>0.58687902779750589</v>
      </c>
    </row>
    <row r="510" spans="1:20" x14ac:dyDescent="0.25">
      <c r="A510" s="154" t="s">
        <v>149</v>
      </c>
      <c r="B510">
        <v>9.1935314633708725</v>
      </c>
      <c r="C510">
        <v>5.5199944463884956</v>
      </c>
      <c r="D510">
        <v>11.69497044579424</v>
      </c>
      <c r="E510">
        <v>-4.4897165866477939</v>
      </c>
      <c r="G510" s="154" t="s">
        <v>150</v>
      </c>
      <c r="H510">
        <v>834.70974987338127</v>
      </c>
      <c r="L510" s="155" t="s">
        <v>150</v>
      </c>
      <c r="M510">
        <v>0.73822404699304611</v>
      </c>
      <c r="N510">
        <v>0.87310667510096929</v>
      </c>
      <c r="O510">
        <v>0.52953946896231507</v>
      </c>
      <c r="P510">
        <v>0.74801772159042179</v>
      </c>
      <c r="Q510">
        <v>0.39927457251408188</v>
      </c>
      <c r="R510">
        <v>0.54418710702532525</v>
      </c>
      <c r="S510">
        <v>0.68835518605112167</v>
      </c>
      <c r="T510">
        <v>0.76524656104310529</v>
      </c>
    </row>
    <row r="511" spans="1:20" x14ac:dyDescent="0.25">
      <c r="A511" s="154" t="s">
        <v>150</v>
      </c>
      <c r="B511">
        <v>10.441681383248349</v>
      </c>
      <c r="C511">
        <v>-3.0549740611180809</v>
      </c>
      <c r="D511">
        <v>15.615390118722861</v>
      </c>
      <c r="E511">
        <v>-2.7755963025603152</v>
      </c>
      <c r="G511" s="154" t="s">
        <v>151</v>
      </c>
      <c r="H511">
        <v>832.88590854606264</v>
      </c>
      <c r="L511" s="155" t="s">
        <v>151</v>
      </c>
      <c r="M511">
        <v>0.71498473779293681</v>
      </c>
      <c r="N511">
        <v>1</v>
      </c>
      <c r="O511">
        <v>1</v>
      </c>
      <c r="P511">
        <v>0.88993846823122269</v>
      </c>
      <c r="Q511">
        <v>0.66563316794268923</v>
      </c>
      <c r="R511">
        <v>0.67181384661898391</v>
      </c>
      <c r="S511">
        <v>0.92563581770293002</v>
      </c>
      <c r="T511">
        <v>1</v>
      </c>
    </row>
    <row r="512" spans="1:20" x14ac:dyDescent="0.25">
      <c r="A512" s="154" t="s">
        <v>151</v>
      </c>
      <c r="B512">
        <v>18.960657341936159</v>
      </c>
      <c r="C512">
        <v>-0.20863251164234239</v>
      </c>
      <c r="D512">
        <v>24.282018928841591</v>
      </c>
      <c r="E512">
        <v>4.4398497177725664</v>
      </c>
      <c r="G512" s="154" t="s">
        <v>152</v>
      </c>
      <c r="H512">
        <v>700.95057141867608</v>
      </c>
      <c r="L512" s="155" t="s">
        <v>152</v>
      </c>
      <c r="M512">
        <v>0.69488577593730871</v>
      </c>
      <c r="N512">
        <v>0.88710238979010458</v>
      </c>
      <c r="O512">
        <v>0.61059572675920804</v>
      </c>
      <c r="P512">
        <v>0.70140066030153791</v>
      </c>
      <c r="Q512">
        <v>0.36185540917726561</v>
      </c>
      <c r="R512">
        <v>0.47975165617319337</v>
      </c>
      <c r="S512">
        <v>0.6198713757347224</v>
      </c>
      <c r="T512">
        <v>0.96552272713803511</v>
      </c>
    </row>
    <row r="513" spans="1:20" x14ac:dyDescent="0.25">
      <c r="A513" s="154" t="s">
        <v>152</v>
      </c>
      <c r="B513">
        <v>10.57032927951289</v>
      </c>
      <c r="C513">
        <v>-9.3730165292246248</v>
      </c>
      <c r="D513">
        <v>13.958879087176779</v>
      </c>
      <c r="E513">
        <v>12.56073262084533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38.231538521480999</v>
      </c>
      <c r="L524" s="155" t="s">
        <v>141</v>
      </c>
      <c r="M524">
        <v>0.99999999999999989</v>
      </c>
      <c r="N524">
        <v>1</v>
      </c>
      <c r="O524">
        <v>1</v>
      </c>
      <c r="P524">
        <v>0.81565075459743963</v>
      </c>
      <c r="Q524">
        <v>0.92325862504029854</v>
      </c>
      <c r="R524">
        <v>0.73782251870284143</v>
      </c>
      <c r="S524">
        <v>0.90674320223508265</v>
      </c>
      <c r="T524">
        <v>0.75982375216717157</v>
      </c>
    </row>
    <row r="525" spans="1:20" x14ac:dyDescent="0.25">
      <c r="A525" s="154" t="s">
        <v>141</v>
      </c>
      <c r="B525">
        <v>1.7825951940408149</v>
      </c>
      <c r="C525">
        <v>0.47168853469918143</v>
      </c>
      <c r="D525">
        <v>3.0526330807741791</v>
      </c>
      <c r="E525">
        <v>-1.816514662542378</v>
      </c>
      <c r="G525" s="154" t="s">
        <v>142</v>
      </c>
      <c r="H525">
        <v>38.180546028146033</v>
      </c>
      <c r="L525" s="155" t="s">
        <v>142</v>
      </c>
      <c r="M525">
        <v>0.92710032428129951</v>
      </c>
      <c r="N525">
        <v>0.99077224581699508</v>
      </c>
      <c r="O525">
        <v>0.74496719810758905</v>
      </c>
      <c r="P525">
        <v>0.8947071207784677</v>
      </c>
      <c r="Q525">
        <v>0.91593830078987115</v>
      </c>
      <c r="R525">
        <v>1</v>
      </c>
      <c r="S525">
        <v>0.92591785497578727</v>
      </c>
      <c r="T525">
        <v>0.80558726595230301</v>
      </c>
    </row>
    <row r="526" spans="1:20" x14ac:dyDescent="0.25">
      <c r="A526" s="154" t="s">
        <v>142</v>
      </c>
      <c r="B526">
        <v>2.4262013898983019</v>
      </c>
      <c r="C526">
        <v>1.1806743573595979</v>
      </c>
      <c r="D526">
        <v>1.767170539133375</v>
      </c>
      <c r="E526">
        <v>-0.70856749543995134</v>
      </c>
      <c r="G526" s="154" t="s">
        <v>143</v>
      </c>
      <c r="H526">
        <v>30.76502548630906</v>
      </c>
      <c r="L526" s="155" t="s">
        <v>143</v>
      </c>
      <c r="M526">
        <v>0.82621279247287405</v>
      </c>
      <c r="N526">
        <v>0.7047118639253741</v>
      </c>
      <c r="O526">
        <v>0.75489320684223182</v>
      </c>
      <c r="P526">
        <v>0.89237808475656732</v>
      </c>
      <c r="Q526">
        <v>1</v>
      </c>
      <c r="R526">
        <v>0.7697060802632707</v>
      </c>
      <c r="S526">
        <v>0.90864627131457387</v>
      </c>
      <c r="T526">
        <v>0.77349369753428177</v>
      </c>
    </row>
    <row r="527" spans="1:20" x14ac:dyDescent="0.25">
      <c r="A527" s="154" t="s">
        <v>143</v>
      </c>
      <c r="B527">
        <v>1.730939023910429</v>
      </c>
      <c r="C527">
        <v>0.39779211005429549</v>
      </c>
      <c r="D527">
        <v>3.011795393055658</v>
      </c>
      <c r="E527">
        <v>-2.02215709754033</v>
      </c>
      <c r="G527" s="154" t="s">
        <v>144</v>
      </c>
      <c r="H527">
        <v>57.684214983698837</v>
      </c>
      <c r="L527" s="155" t="s">
        <v>144</v>
      </c>
      <c r="M527">
        <v>0.76464809797457456</v>
      </c>
      <c r="N527">
        <v>0.72120498623322404</v>
      </c>
      <c r="O527">
        <v>0.69513585806632916</v>
      </c>
      <c r="P527">
        <v>0.73724170170484082</v>
      </c>
      <c r="Q527">
        <v>0.90396281266430489</v>
      </c>
      <c r="R527">
        <v>0.79591525121726714</v>
      </c>
      <c r="S527">
        <v>0.87047226998204685</v>
      </c>
      <c r="T527">
        <v>0.77254619815101278</v>
      </c>
    </row>
    <row r="528" spans="1:20" x14ac:dyDescent="0.25">
      <c r="A528" s="154" t="s">
        <v>144</v>
      </c>
      <c r="B528">
        <v>1.86924340659268</v>
      </c>
      <c r="C528">
        <v>0.50415969332453181</v>
      </c>
      <c r="D528">
        <v>3.9856859168906209</v>
      </c>
      <c r="E528">
        <v>-2.046475322868968</v>
      </c>
      <c r="G528" s="154" t="s">
        <v>145</v>
      </c>
      <c r="H528">
        <v>39.957467716366217</v>
      </c>
      <c r="L528" s="155" t="s">
        <v>145</v>
      </c>
      <c r="M528">
        <v>0.76124649984795012</v>
      </c>
      <c r="N528">
        <v>0.71515088228914059</v>
      </c>
      <c r="O528">
        <v>0.62197242292280053</v>
      </c>
      <c r="P528">
        <v>0.88037534969063713</v>
      </c>
      <c r="Q528">
        <v>0.85366474300326711</v>
      </c>
      <c r="R528">
        <v>0.86589195258840479</v>
      </c>
      <c r="S528">
        <v>0.8771736263281491</v>
      </c>
      <c r="T528">
        <v>0.71117171617396646</v>
      </c>
    </row>
    <row r="529" spans="1:20" x14ac:dyDescent="0.25">
      <c r="A529" s="154" t="s">
        <v>145</v>
      </c>
      <c r="B529">
        <v>1.251154129495968</v>
      </c>
      <c r="C529">
        <v>-0.81485674657140061</v>
      </c>
      <c r="D529">
        <v>2.8822321473965808</v>
      </c>
      <c r="E529">
        <v>3.9331898766229432</v>
      </c>
      <c r="G529" s="154" t="s">
        <v>146</v>
      </c>
      <c r="H529">
        <v>33.071009732422041</v>
      </c>
      <c r="L529" s="155" t="s">
        <v>146</v>
      </c>
      <c r="M529">
        <v>0.8330548231062912</v>
      </c>
      <c r="N529">
        <v>0.74427160092798494</v>
      </c>
      <c r="O529">
        <v>0.6700825219952391</v>
      </c>
      <c r="P529">
        <v>0.75212768105526351</v>
      </c>
      <c r="Q529">
        <v>0.89983560573681998</v>
      </c>
      <c r="R529">
        <v>0.81098019660821619</v>
      </c>
      <c r="S529">
        <v>0.93755992932673793</v>
      </c>
      <c r="T529">
        <v>0.81357852370050177</v>
      </c>
    </row>
    <row r="530" spans="1:20" x14ac:dyDescent="0.25">
      <c r="A530" s="154" t="s">
        <v>146</v>
      </c>
      <c r="B530">
        <v>1.647547956046123</v>
      </c>
      <c r="C530">
        <v>-0.25803523338318463</v>
      </c>
      <c r="D530">
        <v>1.738465189906957</v>
      </c>
      <c r="E530">
        <v>-1.8112420590745419</v>
      </c>
      <c r="G530" s="154" t="s">
        <v>147</v>
      </c>
      <c r="H530">
        <v>167.70409012896079</v>
      </c>
      <c r="L530" s="155" t="s">
        <v>147</v>
      </c>
      <c r="M530">
        <v>0.87533874083924346</v>
      </c>
      <c r="N530">
        <v>0.7648795184991497</v>
      </c>
      <c r="O530">
        <v>0.67107317496447794</v>
      </c>
      <c r="P530">
        <v>1</v>
      </c>
      <c r="Q530">
        <v>0.84096150483925836</v>
      </c>
      <c r="R530">
        <v>0.77445718606521907</v>
      </c>
      <c r="S530">
        <v>0.92539623240356172</v>
      </c>
      <c r="T530">
        <v>0.79041778963767262</v>
      </c>
    </row>
    <row r="531" spans="1:20" x14ac:dyDescent="0.25">
      <c r="A531" s="154" t="s">
        <v>147</v>
      </c>
      <c r="B531">
        <v>5.7922949360567193</v>
      </c>
      <c r="C531">
        <v>5.3261878725637191</v>
      </c>
      <c r="D531">
        <v>7.0461221828896612</v>
      </c>
      <c r="E531">
        <v>-7.0607464818388612</v>
      </c>
      <c r="G531" s="154" t="s">
        <v>148</v>
      </c>
      <c r="H531">
        <v>80.855676268213827</v>
      </c>
      <c r="L531" s="155" t="s">
        <v>148</v>
      </c>
      <c r="M531">
        <v>0.82831821386913707</v>
      </c>
      <c r="N531">
        <v>0.7303592112161742</v>
      </c>
      <c r="O531">
        <v>0.784876999067597</v>
      </c>
      <c r="P531">
        <v>0.7344240577849851</v>
      </c>
      <c r="Q531">
        <v>0.92273334709313626</v>
      </c>
      <c r="R531">
        <v>0.76164438996675843</v>
      </c>
      <c r="S531">
        <v>0.95894897721325778</v>
      </c>
      <c r="T531">
        <v>0.86762993620988249</v>
      </c>
    </row>
    <row r="532" spans="1:20" x14ac:dyDescent="0.25">
      <c r="A532" s="154" t="s">
        <v>148</v>
      </c>
      <c r="B532">
        <v>2.9085952092117391</v>
      </c>
      <c r="C532">
        <v>-4.0877615270961352</v>
      </c>
      <c r="D532">
        <v>4.7335232452633011</v>
      </c>
      <c r="E532">
        <v>5.668293136398237</v>
      </c>
      <c r="G532" s="154" t="s">
        <v>149</v>
      </c>
      <c r="H532">
        <v>29.039641110255339</v>
      </c>
      <c r="L532" s="155" t="s">
        <v>149</v>
      </c>
      <c r="M532">
        <v>0.7946117212527446</v>
      </c>
      <c r="N532">
        <v>0.75504932980250583</v>
      </c>
      <c r="O532">
        <v>0.79996843983802857</v>
      </c>
      <c r="P532">
        <v>0.85324231729962574</v>
      </c>
      <c r="Q532">
        <v>0.93428720283801425</v>
      </c>
      <c r="R532">
        <v>0.799993801472073</v>
      </c>
      <c r="S532">
        <v>1</v>
      </c>
      <c r="T532">
        <v>0.92883887079164384</v>
      </c>
    </row>
    <row r="533" spans="1:20" x14ac:dyDescent="0.25">
      <c r="A533" s="154" t="s">
        <v>149</v>
      </c>
      <c r="B533">
        <v>0.97988127939866998</v>
      </c>
      <c r="C533">
        <v>3.647751446285806E-2</v>
      </c>
      <c r="D533">
        <v>1.9086744358761809</v>
      </c>
      <c r="E533">
        <v>-1.104676267585049</v>
      </c>
      <c r="G533" s="154" t="s">
        <v>150</v>
      </c>
      <c r="H533">
        <v>18.467619740969031</v>
      </c>
      <c r="L533" s="155" t="s">
        <v>150</v>
      </c>
      <c r="M533">
        <v>0.82510925465479268</v>
      </c>
      <c r="N533">
        <v>0.76321856187609716</v>
      </c>
      <c r="O533">
        <v>0.68466424223481903</v>
      </c>
      <c r="P533">
        <v>0.86042785701522106</v>
      </c>
      <c r="Q533">
        <v>0.85791574744537447</v>
      </c>
      <c r="R533">
        <v>0.85801497686256101</v>
      </c>
      <c r="S533">
        <v>0.88560419817676173</v>
      </c>
      <c r="T533">
        <v>0.81433158883849144</v>
      </c>
    </row>
    <row r="534" spans="1:20" x14ac:dyDescent="0.25">
      <c r="A534" s="154" t="s">
        <v>150</v>
      </c>
      <c r="B534">
        <v>0.76711896890496423</v>
      </c>
      <c r="C534">
        <v>-3.8621841705447878E-2</v>
      </c>
      <c r="D534">
        <v>1.5705182270232849</v>
      </c>
      <c r="E534">
        <v>0.18022792740248919</v>
      </c>
      <c r="G534" s="154" t="s">
        <v>151</v>
      </c>
      <c r="H534">
        <v>24.816652360245119</v>
      </c>
      <c r="L534" s="155" t="s">
        <v>151</v>
      </c>
      <c r="M534">
        <v>0.81084475849092574</v>
      </c>
      <c r="N534">
        <v>0.70185828989459687</v>
      </c>
      <c r="O534">
        <v>0.68735392713217103</v>
      </c>
      <c r="P534">
        <v>0.95692953375764045</v>
      </c>
      <c r="Q534">
        <v>0.86319201568909631</v>
      </c>
      <c r="R534">
        <v>0.72083147926966606</v>
      </c>
      <c r="S534">
        <v>0.92402059388600644</v>
      </c>
      <c r="T534">
        <v>0.79309508809079377</v>
      </c>
    </row>
    <row r="535" spans="1:20" x14ac:dyDescent="0.25">
      <c r="A535" s="154" t="s">
        <v>151</v>
      </c>
      <c r="B535">
        <v>1.167511729639936</v>
      </c>
      <c r="C535">
        <v>1.366574791493574</v>
      </c>
      <c r="D535">
        <v>1.255999764010004</v>
      </c>
      <c r="E535">
        <v>0.69371293199305961</v>
      </c>
      <c r="G535" s="154" t="s">
        <v>152</v>
      </c>
      <c r="H535">
        <v>73.122141899778725</v>
      </c>
      <c r="L535" s="155" t="s">
        <v>152</v>
      </c>
      <c r="M535">
        <v>0.86746691171735446</v>
      </c>
      <c r="N535">
        <v>0.75108277346598074</v>
      </c>
      <c r="O535">
        <v>0.86935986633993145</v>
      </c>
      <c r="P535">
        <v>0.94765676306541369</v>
      </c>
      <c r="Q535">
        <v>0.86669480963686341</v>
      </c>
      <c r="R535">
        <v>0.79149008365041595</v>
      </c>
      <c r="S535">
        <v>0.91702711794664005</v>
      </c>
      <c r="T535">
        <v>1</v>
      </c>
    </row>
    <row r="536" spans="1:20" x14ac:dyDescent="0.25">
      <c r="A536" s="154" t="s">
        <v>152</v>
      </c>
      <c r="B536">
        <v>2.027287233211454</v>
      </c>
      <c r="C536">
        <v>0.34507062086581552</v>
      </c>
      <c r="D536">
        <v>3.6370672201184591</v>
      </c>
      <c r="E536">
        <v>-3.9817934961770272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45.0921552146987</v>
      </c>
      <c r="L547" s="155" t="s">
        <v>155</v>
      </c>
      <c r="M547">
        <v>0.86293658133553031</v>
      </c>
      <c r="N547">
        <v>1</v>
      </c>
      <c r="O547">
        <v>1</v>
      </c>
      <c r="P547">
        <v>1</v>
      </c>
      <c r="Q547">
        <v>1</v>
      </c>
      <c r="R547">
        <v>0.92228894498283787</v>
      </c>
      <c r="S547">
        <v>0.96763943060061719</v>
      </c>
      <c r="T547">
        <v>0.95758908724839631</v>
      </c>
    </row>
    <row r="548" spans="1:20" x14ac:dyDescent="0.25">
      <c r="A548" s="154" t="s">
        <v>141</v>
      </c>
      <c r="B548">
        <v>1.9411634015672481</v>
      </c>
      <c r="C548">
        <v>-1.1297983457614571</v>
      </c>
      <c r="D548">
        <v>1.607288007211302</v>
      </c>
      <c r="E548">
        <v>1.8366511046045011</v>
      </c>
      <c r="G548" s="154" t="s">
        <v>142</v>
      </c>
      <c r="H548">
        <v>56.544881811877488</v>
      </c>
      <c r="L548" s="155" t="s">
        <v>156</v>
      </c>
      <c r="M548">
        <v>0.86222469674338764</v>
      </c>
      <c r="N548">
        <v>0.85273471731255723</v>
      </c>
      <c r="O548">
        <v>0.84908445476059646</v>
      </c>
      <c r="P548">
        <v>0.77898861234807604</v>
      </c>
      <c r="Q548">
        <v>0.9127236875646596</v>
      </c>
      <c r="R548">
        <v>0.86101597934955099</v>
      </c>
      <c r="S548">
        <v>0.91624891092457372</v>
      </c>
      <c r="T548">
        <v>0.91451839819733061</v>
      </c>
    </row>
    <row r="549" spans="1:20" x14ac:dyDescent="0.25">
      <c r="A549" s="154" t="s">
        <v>142</v>
      </c>
      <c r="B549">
        <v>3.8305347715033529</v>
      </c>
      <c r="C549">
        <v>3.2673292098894708</v>
      </c>
      <c r="D549">
        <v>3.6291500675782449</v>
      </c>
      <c r="E549">
        <v>-3.6919274192808</v>
      </c>
      <c r="G549" s="154" t="s">
        <v>143</v>
      </c>
      <c r="H549">
        <v>26.914275819139291</v>
      </c>
      <c r="L549" s="155" t="s">
        <v>157</v>
      </c>
      <c r="M549">
        <v>0.81244621106268022</v>
      </c>
      <c r="N549">
        <v>0.82352154743146955</v>
      </c>
      <c r="O549">
        <v>0.92958796582904113</v>
      </c>
      <c r="P549">
        <v>0.95731259573099159</v>
      </c>
      <c r="Q549">
        <v>0.87592010383067531</v>
      </c>
      <c r="R549">
        <v>0.8814051013772034</v>
      </c>
      <c r="S549">
        <v>1</v>
      </c>
      <c r="T549">
        <v>0.92152182417245332</v>
      </c>
    </row>
    <row r="550" spans="1:20" x14ac:dyDescent="0.25">
      <c r="A550" s="154" t="s">
        <v>143</v>
      </c>
      <c r="B550">
        <v>1.5940658038123301</v>
      </c>
      <c r="C550">
        <v>-1.731713246346936</v>
      </c>
      <c r="D550">
        <v>1.338107138500364</v>
      </c>
      <c r="E550">
        <v>0.26907069564001052</v>
      </c>
      <c r="G550" s="154" t="s">
        <v>144</v>
      </c>
      <c r="H550">
        <v>17.75425693493937</v>
      </c>
      <c r="L550" s="155" t="s">
        <v>158</v>
      </c>
      <c r="M550">
        <v>0.85168219010896706</v>
      </c>
      <c r="N550">
        <v>0.93153667719744826</v>
      </c>
      <c r="O550">
        <v>0.73709158726616153</v>
      </c>
      <c r="P550">
        <v>0.82306429419327831</v>
      </c>
      <c r="Q550">
        <v>0.9956161800924439</v>
      </c>
      <c r="R550">
        <v>0.86167379069487138</v>
      </c>
      <c r="S550">
        <v>0.99341794623281388</v>
      </c>
      <c r="T550">
        <v>0.99999999999999989</v>
      </c>
    </row>
    <row r="551" spans="1:20" x14ac:dyDescent="0.25">
      <c r="A551" s="154" t="s">
        <v>144</v>
      </c>
      <c r="B551">
        <v>1.1410930340214369</v>
      </c>
      <c r="C551">
        <v>0.47753705054280909</v>
      </c>
      <c r="D551">
        <v>1.1069325716073579</v>
      </c>
      <c r="E551">
        <v>-0.74554360845168921</v>
      </c>
      <c r="G551" s="154" t="s">
        <v>145</v>
      </c>
      <c r="H551">
        <v>12.63337668688062</v>
      </c>
      <c r="L551" s="155" t="s">
        <v>159</v>
      </c>
      <c r="M551">
        <v>0.81101805544863426</v>
      </c>
      <c r="N551">
        <v>0.90409327118921456</v>
      </c>
      <c r="O551">
        <v>0.874208886275603</v>
      </c>
      <c r="P551">
        <v>0.84647684168865089</v>
      </c>
      <c r="Q551">
        <v>0.96831328570122221</v>
      </c>
      <c r="R551">
        <v>0.95883585437199281</v>
      </c>
      <c r="S551">
        <v>0.93683274432213914</v>
      </c>
      <c r="T551">
        <v>0.90409844557746011</v>
      </c>
    </row>
    <row r="552" spans="1:20" x14ac:dyDescent="0.25">
      <c r="A552" s="154" t="s">
        <v>145</v>
      </c>
      <c r="B552">
        <v>0.73452490012010441</v>
      </c>
      <c r="C552">
        <v>0.1864024994658075</v>
      </c>
      <c r="D552">
        <v>1.2286124414321611</v>
      </c>
      <c r="E552">
        <v>0.1092237947765629</v>
      </c>
      <c r="G552" s="154" t="s">
        <v>146</v>
      </c>
      <c r="H552">
        <v>21.925739023339059</v>
      </c>
      <c r="L552" s="155" t="s">
        <v>160</v>
      </c>
      <c r="M552">
        <v>1</v>
      </c>
      <c r="N552">
        <v>0.92193190568144423</v>
      </c>
      <c r="O552">
        <v>0.84044672437148027</v>
      </c>
      <c r="P552">
        <v>0.84884345240200765</v>
      </c>
      <c r="Q552">
        <v>0.89572065707415349</v>
      </c>
      <c r="R552">
        <v>1</v>
      </c>
      <c r="S552">
        <v>0.95723131920607485</v>
      </c>
      <c r="T552">
        <v>0.92270968107624418</v>
      </c>
    </row>
    <row r="553" spans="1:20" x14ac:dyDescent="0.25">
      <c r="A553" s="154" t="s">
        <v>146</v>
      </c>
      <c r="B553">
        <v>2.0826164211339511</v>
      </c>
      <c r="C553">
        <v>1.229552899428962</v>
      </c>
      <c r="D553">
        <v>1.2830034113216651</v>
      </c>
      <c r="E553">
        <v>-0.57627622120693445</v>
      </c>
      <c r="G553" s="154" t="s">
        <v>147</v>
      </c>
      <c r="H553">
        <v>27.657983766903079</v>
      </c>
      <c r="L553" s="155" t="s">
        <v>187</v>
      </c>
      <c r="M553">
        <v>0.94143314148982382</v>
      </c>
      <c r="N553">
        <v>0.97280572678719224</v>
      </c>
      <c r="O553">
        <v>0.8754577782036419</v>
      </c>
      <c r="P553">
        <v>0.73797525079699777</v>
      </c>
      <c r="Q553">
        <v>0.94120296200844289</v>
      </c>
      <c r="R553">
        <v>0.90964946003017233</v>
      </c>
      <c r="S553">
        <v>0.91427494510612628</v>
      </c>
      <c r="T553">
        <v>0.91631865751694574</v>
      </c>
    </row>
    <row r="554" spans="1:20" x14ac:dyDescent="0.25">
      <c r="A554" s="154" t="s">
        <v>147</v>
      </c>
      <c r="B554">
        <v>1.612430668708942</v>
      </c>
      <c r="C554">
        <v>-2.2904785602750928</v>
      </c>
      <c r="D554">
        <v>2.72503546091481</v>
      </c>
      <c r="E554">
        <v>3.8260644953328402</v>
      </c>
      <c r="G554" s="154" t="s">
        <v>148</v>
      </c>
      <c r="H554">
        <v>57.671373050134321</v>
      </c>
    </row>
    <row r="555" spans="1:20" x14ac:dyDescent="0.25">
      <c r="A555" s="154" t="s">
        <v>148</v>
      </c>
      <c r="B555">
        <v>2.029154966784005</v>
      </c>
      <c r="C555">
        <v>2.5663126987473239</v>
      </c>
      <c r="D555">
        <v>2.692483880298588</v>
      </c>
      <c r="E555">
        <v>-4.1020063086746177</v>
      </c>
      <c r="G555" s="154" t="s">
        <v>149</v>
      </c>
      <c r="H555">
        <v>22.67145368468633</v>
      </c>
    </row>
    <row r="556" spans="1:20" x14ac:dyDescent="0.25">
      <c r="A556" s="154" t="s">
        <v>149</v>
      </c>
      <c r="B556">
        <v>1.5269128543443919</v>
      </c>
      <c r="C556">
        <v>-1.8007351755012639</v>
      </c>
      <c r="D556">
        <v>1.1183026835491801</v>
      </c>
      <c r="E556">
        <v>0.4101443131943972</v>
      </c>
      <c r="G556" s="154" t="s">
        <v>150</v>
      </c>
      <c r="H556">
        <v>26.808033753159311</v>
      </c>
    </row>
    <row r="557" spans="1:20" x14ac:dyDescent="0.25">
      <c r="A557" s="154" t="s">
        <v>150</v>
      </c>
      <c r="B557">
        <v>1.2696449899153179</v>
      </c>
      <c r="C557">
        <v>1.7987227465973801</v>
      </c>
      <c r="D557">
        <v>2.4318822537682991</v>
      </c>
      <c r="E557">
        <v>-1.817653051677278</v>
      </c>
      <c r="G557" s="154" t="s">
        <v>151</v>
      </c>
      <c r="H557">
        <v>32.424781657571224</v>
      </c>
    </row>
    <row r="558" spans="1:20" x14ac:dyDescent="0.25">
      <c r="A558" s="154" t="s">
        <v>151</v>
      </c>
      <c r="B558">
        <v>1.764415511762325</v>
      </c>
      <c r="C558">
        <v>-2.7169990255230898</v>
      </c>
      <c r="D558">
        <v>3.8890171069985171</v>
      </c>
      <c r="E558">
        <v>4.7987783393345644</v>
      </c>
      <c r="G558" s="154" t="s">
        <v>152</v>
      </c>
      <c r="H558">
        <v>357.95504708536509</v>
      </c>
    </row>
    <row r="559" spans="1:20" x14ac:dyDescent="0.25">
      <c r="A559" s="154" t="s">
        <v>152</v>
      </c>
      <c r="B559">
        <v>7.7066080133334864</v>
      </c>
      <c r="C559">
        <v>3.1109811655852062</v>
      </c>
      <c r="D559">
        <v>4.8374436478459533</v>
      </c>
      <c r="E559">
        <v>1.0293717527603301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66.942753345486508</v>
      </c>
      <c r="L570" s="155" t="s">
        <v>141</v>
      </c>
      <c r="M570">
        <v>0.84107218947663731</v>
      </c>
      <c r="N570">
        <v>0.85830518009057133</v>
      </c>
      <c r="O570">
        <v>0.74011542338974456</v>
      </c>
      <c r="P570">
        <v>0.82977238535591535</v>
      </c>
      <c r="Q570">
        <v>0.95172631488791393</v>
      </c>
      <c r="R570">
        <v>1</v>
      </c>
      <c r="S570">
        <v>0.96319655882806199</v>
      </c>
      <c r="T570">
        <v>1</v>
      </c>
    </row>
    <row r="571" spans="1:20" x14ac:dyDescent="0.25">
      <c r="A571" s="154" t="s">
        <v>141</v>
      </c>
      <c r="B571">
        <v>2.1548945240449311</v>
      </c>
      <c r="C571">
        <v>1.2207543529193421</v>
      </c>
      <c r="D571">
        <v>3.734396761859883</v>
      </c>
      <c r="E571">
        <v>-2.64908341392047</v>
      </c>
      <c r="G571" s="154" t="s">
        <v>142</v>
      </c>
      <c r="H571">
        <v>102.8823903193224</v>
      </c>
      <c r="L571" s="155" t="s">
        <v>142</v>
      </c>
      <c r="M571">
        <v>0.85783804774557126</v>
      </c>
      <c r="N571">
        <v>0.91673967882315677</v>
      </c>
      <c r="O571">
        <v>0.75439882580343642</v>
      </c>
      <c r="P571">
        <v>0.72429349556544331</v>
      </c>
      <c r="Q571">
        <v>0.91168786487915132</v>
      </c>
      <c r="R571">
        <v>0.8892971018620589</v>
      </c>
      <c r="S571">
        <v>0.95473467320848615</v>
      </c>
      <c r="T571">
        <v>0.67810475073331899</v>
      </c>
    </row>
    <row r="572" spans="1:20" x14ac:dyDescent="0.25">
      <c r="A572" s="154" t="s">
        <v>142</v>
      </c>
      <c r="B572">
        <v>4.028963240819154</v>
      </c>
      <c r="C572">
        <v>1.922933411334224</v>
      </c>
      <c r="D572">
        <v>1.901309980757232</v>
      </c>
      <c r="E572">
        <v>-0.86427893911427456</v>
      </c>
      <c r="G572" s="154" t="s">
        <v>143</v>
      </c>
      <c r="H572">
        <v>141.7183568136029</v>
      </c>
      <c r="L572" s="155" t="s">
        <v>143</v>
      </c>
      <c r="M572">
        <v>0.90050771549465647</v>
      </c>
      <c r="N572">
        <v>1</v>
      </c>
      <c r="O572">
        <v>0.81030943262243327</v>
      </c>
      <c r="P572">
        <v>0.8895688917930461</v>
      </c>
      <c r="Q572">
        <v>0.87721231930892185</v>
      </c>
      <c r="R572">
        <v>0.80644157969922514</v>
      </c>
      <c r="S572">
        <v>0.95918181466976182</v>
      </c>
      <c r="T572">
        <v>0.69974358513148183</v>
      </c>
    </row>
    <row r="573" spans="1:20" x14ac:dyDescent="0.25">
      <c r="A573" s="154" t="s">
        <v>143</v>
      </c>
      <c r="B573">
        <v>3.286871962459752</v>
      </c>
      <c r="C573">
        <v>-1.9917846717706009</v>
      </c>
      <c r="D573">
        <v>6.2206390452040043</v>
      </c>
      <c r="E573">
        <v>2.6873391119144872</v>
      </c>
      <c r="G573" s="154" t="s">
        <v>144</v>
      </c>
      <c r="H573">
        <v>197.75849457921029</v>
      </c>
      <c r="L573" s="155" t="s">
        <v>144</v>
      </c>
      <c r="M573">
        <v>0.81332449475226953</v>
      </c>
      <c r="N573">
        <v>0.96748759328030265</v>
      </c>
      <c r="O573">
        <v>0.87760042951987149</v>
      </c>
      <c r="P573">
        <v>0.77421464147686136</v>
      </c>
      <c r="Q573">
        <v>0.90912364280153701</v>
      </c>
      <c r="R573">
        <v>0.81480127940372649</v>
      </c>
      <c r="S573">
        <v>0.9248459880945491</v>
      </c>
      <c r="T573">
        <v>0.67236729675928664</v>
      </c>
    </row>
    <row r="574" spans="1:20" x14ac:dyDescent="0.25">
      <c r="A574" s="154" t="s">
        <v>144</v>
      </c>
      <c r="B574">
        <v>3.8803887608738412</v>
      </c>
      <c r="C574">
        <v>1.227769331712985</v>
      </c>
      <c r="D574">
        <v>5.3563908646765599</v>
      </c>
      <c r="E574">
        <v>-3.8752814359950132</v>
      </c>
      <c r="G574" s="154" t="s">
        <v>145</v>
      </c>
      <c r="H574">
        <v>101.7597639009832</v>
      </c>
      <c r="L574" s="155" t="s">
        <v>145</v>
      </c>
      <c r="M574">
        <v>0.96808077815393223</v>
      </c>
      <c r="N574">
        <v>0.93092900741238771</v>
      </c>
      <c r="O574">
        <v>0.72294156904753337</v>
      </c>
      <c r="P574">
        <v>0.74216010664151899</v>
      </c>
      <c r="Q574">
        <v>0.92099011265473862</v>
      </c>
      <c r="R574">
        <v>0.81538413608891935</v>
      </c>
      <c r="S574">
        <v>0.9696984346517048</v>
      </c>
      <c r="T574">
        <v>0.72404187938682285</v>
      </c>
    </row>
    <row r="575" spans="1:20" x14ac:dyDescent="0.25">
      <c r="A575" s="154" t="s">
        <v>145</v>
      </c>
      <c r="B575">
        <v>4.2088853671058324</v>
      </c>
      <c r="C575">
        <v>5.2571307101485072</v>
      </c>
      <c r="D575">
        <v>5.164827175389</v>
      </c>
      <c r="E575">
        <v>-6.6454592840001014</v>
      </c>
      <c r="G575" s="154" t="s">
        <v>146</v>
      </c>
      <c r="H575">
        <v>61.937664443434329</v>
      </c>
      <c r="L575" s="155" t="s">
        <v>146</v>
      </c>
      <c r="M575">
        <v>0.87357507225854136</v>
      </c>
      <c r="N575">
        <v>0.91593651935034637</v>
      </c>
      <c r="O575">
        <v>0.83128165823583688</v>
      </c>
      <c r="P575">
        <v>0.95602201694154043</v>
      </c>
      <c r="Q575">
        <v>0.90691865245303116</v>
      </c>
      <c r="R575">
        <v>0.83054508948943306</v>
      </c>
      <c r="S575">
        <v>0.93845767926527179</v>
      </c>
      <c r="T575">
        <v>0.66428344523279648</v>
      </c>
    </row>
    <row r="576" spans="1:20" x14ac:dyDescent="0.25">
      <c r="A576" s="154" t="s">
        <v>146</v>
      </c>
      <c r="B576">
        <v>3.008928139301422</v>
      </c>
      <c r="C576">
        <v>2.0233931058263459</v>
      </c>
      <c r="D576">
        <v>3.099895071149708</v>
      </c>
      <c r="E576">
        <v>-1.895440533020442</v>
      </c>
      <c r="G576" s="154" t="s">
        <v>147</v>
      </c>
      <c r="H576">
        <v>59.950777783610668</v>
      </c>
      <c r="L576" s="155" t="s">
        <v>147</v>
      </c>
      <c r="M576">
        <v>0.88251974739480599</v>
      </c>
      <c r="N576">
        <v>0.97991824433867958</v>
      </c>
      <c r="O576">
        <v>0.93412640946137671</v>
      </c>
      <c r="P576">
        <v>0.97641107307540487</v>
      </c>
      <c r="Q576">
        <v>0.92633207638016624</v>
      </c>
      <c r="R576">
        <v>0.89959962011700889</v>
      </c>
      <c r="S576">
        <v>1</v>
      </c>
      <c r="T576">
        <v>0.732314145948182</v>
      </c>
    </row>
    <row r="577" spans="1:20" x14ac:dyDescent="0.25">
      <c r="A577" s="154" t="s">
        <v>147</v>
      </c>
      <c r="B577">
        <v>3.291447805371273</v>
      </c>
      <c r="C577">
        <v>-4.2720164814853936</v>
      </c>
      <c r="D577">
        <v>2.736817462456282</v>
      </c>
      <c r="E577">
        <v>2.1304985178052291</v>
      </c>
      <c r="G577" s="154" t="s">
        <v>148</v>
      </c>
      <c r="H577">
        <v>107.2705763548807</v>
      </c>
      <c r="L577" s="155" t="s">
        <v>148</v>
      </c>
      <c r="M577">
        <v>0.85251804676140641</v>
      </c>
      <c r="N577">
        <v>0.94291170756489162</v>
      </c>
      <c r="O577">
        <v>0.73358754553221384</v>
      </c>
      <c r="P577">
        <v>0.79839638270159807</v>
      </c>
      <c r="Q577">
        <v>0.91933536144090811</v>
      </c>
      <c r="R577">
        <v>0.81416508303220037</v>
      </c>
      <c r="S577">
        <v>0.9585607740047315</v>
      </c>
      <c r="T577">
        <v>0.68357264541617735</v>
      </c>
    </row>
    <row r="578" spans="1:20" x14ac:dyDescent="0.25">
      <c r="A578" s="154" t="s">
        <v>148</v>
      </c>
      <c r="B578">
        <v>2.7870750760035872</v>
      </c>
      <c r="C578">
        <v>4.0949560234079527</v>
      </c>
      <c r="D578">
        <v>3.299273844154412</v>
      </c>
      <c r="E578">
        <v>-2.5024359165533419</v>
      </c>
      <c r="G578" s="154" t="s">
        <v>149</v>
      </c>
      <c r="H578">
        <v>57.039455908813153</v>
      </c>
      <c r="L578" s="155" t="s">
        <v>149</v>
      </c>
      <c r="M578">
        <v>0.86294611212301975</v>
      </c>
      <c r="N578">
        <v>0.9831136169112471</v>
      </c>
      <c r="O578">
        <v>0.98780122614588206</v>
      </c>
      <c r="P578">
        <v>0.97593062591416535</v>
      </c>
      <c r="Q578">
        <v>1</v>
      </c>
      <c r="R578">
        <v>0.82545424910231369</v>
      </c>
      <c r="S578">
        <v>0.9918124681737609</v>
      </c>
      <c r="T578">
        <v>0.66865198027135631</v>
      </c>
    </row>
    <row r="579" spans="1:20" x14ac:dyDescent="0.25">
      <c r="A579" s="154" t="s">
        <v>149</v>
      </c>
      <c r="B579">
        <v>2.0005542133546079</v>
      </c>
      <c r="C579">
        <v>-2.3999114578269478</v>
      </c>
      <c r="D579">
        <v>2.082229609313778</v>
      </c>
      <c r="E579">
        <v>0.67661066670856029</v>
      </c>
      <c r="G579" s="154" t="s">
        <v>150</v>
      </c>
      <c r="H579">
        <v>133.5258873678292</v>
      </c>
      <c r="L579" s="155" t="s">
        <v>150</v>
      </c>
      <c r="M579">
        <v>0.85173023042598972</v>
      </c>
      <c r="N579">
        <v>0.9158018903512567</v>
      </c>
      <c r="O579">
        <v>0.86369232921506978</v>
      </c>
      <c r="P579">
        <v>0.8260655139261226</v>
      </c>
      <c r="Q579">
        <v>0.99527137594129578</v>
      </c>
      <c r="R579">
        <v>0.85821315041894075</v>
      </c>
      <c r="S579">
        <v>0.98533906498314838</v>
      </c>
      <c r="T579">
        <v>0.69820830983478377</v>
      </c>
    </row>
    <row r="580" spans="1:20" x14ac:dyDescent="0.25">
      <c r="A580" s="154" t="s">
        <v>150</v>
      </c>
      <c r="B580">
        <v>3.0448761932612212</v>
      </c>
      <c r="C580">
        <v>1.6312385998023049</v>
      </c>
      <c r="D580">
        <v>4.2017733844872449</v>
      </c>
      <c r="E580">
        <v>0.39575407944839242</v>
      </c>
      <c r="G580" s="154" t="s">
        <v>151</v>
      </c>
      <c r="H580">
        <v>58.382951233824407</v>
      </c>
      <c r="L580" s="155" t="s">
        <v>151</v>
      </c>
      <c r="M580">
        <v>1</v>
      </c>
      <c r="N580">
        <v>0.9563407648663258</v>
      </c>
      <c r="O580">
        <v>0.86483738698055546</v>
      </c>
      <c r="P580">
        <v>0.82838021353268221</v>
      </c>
      <c r="Q580">
        <v>0.94807948505006312</v>
      </c>
      <c r="R580">
        <v>0.8951643999384381</v>
      </c>
      <c r="S580">
        <v>0.99396737781800182</v>
      </c>
      <c r="T580">
        <v>0.64432970563666925</v>
      </c>
    </row>
    <row r="581" spans="1:20" x14ac:dyDescent="0.25">
      <c r="A581" s="154" t="s">
        <v>151</v>
      </c>
      <c r="B581">
        <v>1.224975769547044</v>
      </c>
      <c r="C581">
        <v>-2.0960714004719661</v>
      </c>
      <c r="D581">
        <v>3.1026529201494979</v>
      </c>
      <c r="E581">
        <v>1.901817177583458</v>
      </c>
      <c r="G581" s="154" t="s">
        <v>152</v>
      </c>
      <c r="H581">
        <v>55.927213459177267</v>
      </c>
      <c r="L581" s="155" t="s">
        <v>152</v>
      </c>
      <c r="M581">
        <v>0.96582886766597709</v>
      </c>
      <c r="N581">
        <v>0.94336448728077471</v>
      </c>
      <c r="O581">
        <v>1</v>
      </c>
      <c r="P581">
        <v>1</v>
      </c>
      <c r="Q581">
        <v>0.93220728839338052</v>
      </c>
      <c r="R581">
        <v>0.81809564787431666</v>
      </c>
      <c r="S581">
        <v>0.94885689734061029</v>
      </c>
      <c r="T581">
        <v>0.62904656194622943</v>
      </c>
    </row>
    <row r="582" spans="1:20" x14ac:dyDescent="0.25">
      <c r="A582" s="154" t="s">
        <v>152</v>
      </c>
      <c r="B582">
        <v>2.9557499428173579</v>
      </c>
      <c r="C582">
        <v>-1.772668048942921</v>
      </c>
      <c r="D582">
        <v>2.6238246158643941</v>
      </c>
      <c r="E582">
        <v>2.176942809390602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17.475353159821999</v>
      </c>
      <c r="L593" s="155" t="s">
        <v>141</v>
      </c>
      <c r="M593">
        <v>0.94387877147964816</v>
      </c>
      <c r="N593">
        <v>0.88266052569584319</v>
      </c>
      <c r="O593">
        <v>0.86833489041911216</v>
      </c>
      <c r="P593">
        <v>0.78966028880763894</v>
      </c>
      <c r="Q593">
        <v>0.99958428110768272</v>
      </c>
      <c r="R593">
        <v>0.22257203470921891</v>
      </c>
      <c r="S593">
        <v>0.60243765681121075</v>
      </c>
      <c r="T593">
        <v>0.38364412053779662</v>
      </c>
    </row>
    <row r="594" spans="1:20" x14ac:dyDescent="0.25">
      <c r="A594" s="154" t="s">
        <v>155</v>
      </c>
      <c r="B594">
        <v>0.91303148108588872</v>
      </c>
      <c r="C594">
        <v>-1.919386781741117</v>
      </c>
      <c r="D594">
        <v>1.2626824789432769</v>
      </c>
      <c r="E594">
        <v>-2.5408161099427859</v>
      </c>
      <c r="G594" s="154" t="s">
        <v>156</v>
      </c>
      <c r="H594">
        <v>14.26071152689229</v>
      </c>
      <c r="L594" s="155" t="s">
        <v>142</v>
      </c>
      <c r="M594">
        <v>0.87414364925959975</v>
      </c>
      <c r="N594">
        <v>0.86202795611750849</v>
      </c>
      <c r="O594">
        <v>0.73523062903448955</v>
      </c>
      <c r="P594">
        <v>0.6373483191939826</v>
      </c>
      <c r="Q594">
        <v>0.95879701973908549</v>
      </c>
      <c r="R594">
        <v>0.2297998399837991</v>
      </c>
      <c r="S594">
        <v>0.56417502235343608</v>
      </c>
      <c r="T594">
        <v>0.38317431637009869</v>
      </c>
    </row>
    <row r="595" spans="1:20" x14ac:dyDescent="0.25">
      <c r="A595" s="154" t="s">
        <v>156</v>
      </c>
      <c r="B595">
        <v>1.0699534708384171</v>
      </c>
      <c r="C595">
        <v>3.8863939072695288</v>
      </c>
      <c r="D595">
        <v>0.7488585968828162</v>
      </c>
      <c r="E595">
        <v>-1.8163954111795479</v>
      </c>
      <c r="G595" s="154" t="s">
        <v>157</v>
      </c>
      <c r="H595">
        <v>13.342193701476001</v>
      </c>
      <c r="L595" s="155" t="s">
        <v>143</v>
      </c>
      <c r="M595">
        <v>0.87355303647100135</v>
      </c>
      <c r="N595">
        <v>0.90331667925874948</v>
      </c>
      <c r="O595">
        <v>0.79959632603649677</v>
      </c>
      <c r="P595">
        <v>0.65068732023073383</v>
      </c>
      <c r="Q595">
        <v>0.90450793133033847</v>
      </c>
      <c r="R595">
        <v>0.2499698942560202</v>
      </c>
      <c r="S595">
        <v>0.58156151411602641</v>
      </c>
      <c r="T595">
        <v>0.35946010706517723</v>
      </c>
    </row>
    <row r="596" spans="1:20" x14ac:dyDescent="0.25">
      <c r="A596" s="154" t="s">
        <v>157</v>
      </c>
      <c r="B596">
        <v>0.65555503977488983</v>
      </c>
      <c r="C596">
        <v>-2.7019815587065472</v>
      </c>
      <c r="D596">
        <v>1.548524185822773</v>
      </c>
      <c r="E596">
        <v>6.1016673772530448</v>
      </c>
      <c r="G596" s="154" t="s">
        <v>158</v>
      </c>
      <c r="H596">
        <v>6.9794866352465021</v>
      </c>
      <c r="L596" s="155" t="s">
        <v>144</v>
      </c>
      <c r="M596">
        <v>0.95173032782551059</v>
      </c>
      <c r="N596">
        <v>0.92166102813608441</v>
      </c>
      <c r="O596">
        <v>0.72138031614237863</v>
      </c>
      <c r="P596">
        <v>0.77702275537082122</v>
      </c>
      <c r="Q596">
        <v>0.89991117188704028</v>
      </c>
      <c r="R596">
        <v>0.23417135781138809</v>
      </c>
      <c r="S596">
        <v>0.578819261813037</v>
      </c>
      <c r="T596">
        <v>0.37222125692797609</v>
      </c>
    </row>
    <row r="597" spans="1:20" x14ac:dyDescent="0.25">
      <c r="A597" s="154" t="s">
        <v>158</v>
      </c>
      <c r="B597">
        <v>0.73671990662870512</v>
      </c>
      <c r="C597">
        <v>0.98908184998046955</v>
      </c>
      <c r="D597">
        <v>0.73965971412526521</v>
      </c>
      <c r="E597">
        <v>-0.11094675627058501</v>
      </c>
      <c r="G597" s="154" t="s">
        <v>159</v>
      </c>
      <c r="H597">
        <v>11.10984476473012</v>
      </c>
      <c r="L597" s="155" t="s">
        <v>145</v>
      </c>
      <c r="M597">
        <v>1</v>
      </c>
      <c r="N597">
        <v>0.95802878537430747</v>
      </c>
      <c r="O597">
        <v>0.77191443130014492</v>
      </c>
      <c r="P597">
        <v>0.8825915662107735</v>
      </c>
      <c r="Q597">
        <v>0.85061924540657985</v>
      </c>
      <c r="R597">
        <v>0.22606463107595279</v>
      </c>
      <c r="S597">
        <v>0.62158602287389975</v>
      </c>
      <c r="T597">
        <v>0.40352584595341101</v>
      </c>
    </row>
    <row r="598" spans="1:20" x14ac:dyDescent="0.25">
      <c r="A598" s="154" t="s">
        <v>159</v>
      </c>
      <c r="B598">
        <v>0.54166942839045695</v>
      </c>
      <c r="C598">
        <v>-0.25946823490879928</v>
      </c>
      <c r="D598">
        <v>1.4146551235594029</v>
      </c>
      <c r="E598">
        <v>-3.9446299503165259</v>
      </c>
      <c r="G598" s="154" t="s">
        <v>160</v>
      </c>
      <c r="H598">
        <v>4.9836804326839257</v>
      </c>
      <c r="L598" s="155" t="s">
        <v>146</v>
      </c>
      <c r="M598">
        <v>0.94628914068671333</v>
      </c>
      <c r="N598">
        <v>0.91476688614598245</v>
      </c>
      <c r="O598">
        <v>0.90282510881869149</v>
      </c>
      <c r="P598">
        <v>0.64822298260309585</v>
      </c>
      <c r="Q598">
        <v>0.843512770061837</v>
      </c>
      <c r="R598">
        <v>0.21985917890341591</v>
      </c>
      <c r="S598">
        <v>0.5859992678740954</v>
      </c>
      <c r="T598">
        <v>0.37203331990772498</v>
      </c>
    </row>
    <row r="599" spans="1:20" x14ac:dyDescent="0.25">
      <c r="A599" s="154" t="s">
        <v>160</v>
      </c>
      <c r="B599">
        <v>0.43620770173506201</v>
      </c>
      <c r="C599">
        <v>-0.26227628813031129</v>
      </c>
      <c r="D599">
        <v>0.5656360748819631</v>
      </c>
      <c r="E599">
        <v>0.80100030379395248</v>
      </c>
      <c r="G599" s="154" t="s">
        <v>187</v>
      </c>
      <c r="H599">
        <v>12.55838235875706</v>
      </c>
      <c r="L599" s="155" t="s">
        <v>147</v>
      </c>
      <c r="M599">
        <v>0.87515334069921624</v>
      </c>
      <c r="N599">
        <v>0.78752009088641117</v>
      </c>
      <c r="O599">
        <v>0.65289287054518541</v>
      </c>
      <c r="P599">
        <v>0.62179044347567369</v>
      </c>
      <c r="Q599">
        <v>0.93407254004646501</v>
      </c>
      <c r="R599">
        <v>0.21915742915812009</v>
      </c>
      <c r="S599">
        <v>0.66301058563366433</v>
      </c>
      <c r="T599">
        <v>0.4606936797022485</v>
      </c>
    </row>
    <row r="600" spans="1:20" x14ac:dyDescent="0.25">
      <c r="A600" s="154" t="s">
        <v>187</v>
      </c>
      <c r="B600">
        <v>0.77231393351234845</v>
      </c>
      <c r="C600">
        <v>0.45097050271694089</v>
      </c>
      <c r="D600">
        <v>1.045377561369939</v>
      </c>
      <c r="E600">
        <v>4.0008117977276436</v>
      </c>
      <c r="L600" s="155" t="s">
        <v>148</v>
      </c>
      <c r="M600">
        <v>0.9426109978957804</v>
      </c>
      <c r="N600">
        <v>0.9559328844707482</v>
      </c>
      <c r="O600">
        <v>0.9201799645421822</v>
      </c>
      <c r="P600">
        <v>0.75940896801811653</v>
      </c>
      <c r="Q600">
        <v>0.85754962508466159</v>
      </c>
      <c r="R600">
        <v>0.24771296622609831</v>
      </c>
      <c r="S600">
        <v>0.62257669378756186</v>
      </c>
      <c r="T600">
        <v>0.41230037773069161</v>
      </c>
    </row>
    <row r="601" spans="1:20" x14ac:dyDescent="0.25">
      <c r="L601" s="155" t="s">
        <v>149</v>
      </c>
      <c r="M601">
        <v>0.92632193048880018</v>
      </c>
      <c r="N601">
        <v>0.85345624369013229</v>
      </c>
      <c r="O601">
        <v>0.79063980223076213</v>
      </c>
      <c r="P601">
        <v>0.8445880275229054</v>
      </c>
      <c r="Q601">
        <v>0.86284064060983334</v>
      </c>
      <c r="R601">
        <v>0.20944144567650069</v>
      </c>
      <c r="S601">
        <v>0.61262775779095635</v>
      </c>
      <c r="T601">
        <v>0.3933662643389047</v>
      </c>
    </row>
    <row r="602" spans="1:20" x14ac:dyDescent="0.25">
      <c r="L602" s="155" t="s">
        <v>150</v>
      </c>
      <c r="M602">
        <v>0.99103957483461613</v>
      </c>
      <c r="N602">
        <v>0.94071573925109142</v>
      </c>
      <c r="O602">
        <v>0.77621336570309318</v>
      </c>
      <c r="P602">
        <v>0.83641235275385417</v>
      </c>
      <c r="Q602">
        <v>0.86029399697385711</v>
      </c>
      <c r="R602">
        <v>0.20806689562023689</v>
      </c>
      <c r="S602">
        <v>0.60077654562122251</v>
      </c>
      <c r="T602">
        <v>0.37588646061835329</v>
      </c>
    </row>
    <row r="603" spans="1:20" x14ac:dyDescent="0.25">
      <c r="L603" s="155" t="s">
        <v>151</v>
      </c>
      <c r="M603">
        <v>0.91720418377176127</v>
      </c>
      <c r="N603">
        <v>0.91579012882996991</v>
      </c>
      <c r="O603">
        <v>1</v>
      </c>
      <c r="P603">
        <v>0.76231244881327909</v>
      </c>
      <c r="Q603">
        <v>0.91032643567036231</v>
      </c>
      <c r="R603">
        <v>0.22848713647808719</v>
      </c>
      <c r="S603">
        <v>0.60800013968461908</v>
      </c>
      <c r="T603">
        <v>0.49598886575429602</v>
      </c>
    </row>
    <row r="604" spans="1:20" x14ac:dyDescent="0.25">
      <c r="L604" s="155" t="s">
        <v>152</v>
      </c>
      <c r="M604">
        <v>0.93336646953047198</v>
      </c>
      <c r="N604">
        <v>1</v>
      </c>
      <c r="O604">
        <v>0.95576164522411611</v>
      </c>
      <c r="P604">
        <v>1</v>
      </c>
      <c r="Q604">
        <v>1</v>
      </c>
      <c r="R604">
        <v>1</v>
      </c>
      <c r="S604">
        <v>1</v>
      </c>
      <c r="T60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topLeftCell="E400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174</v>
      </c>
    </row>
    <row r="2" spans="1:18" x14ac:dyDescent="0.25">
      <c r="A2" s="165" t="s">
        <v>2</v>
      </c>
      <c r="B2" s="2">
        <v>27</v>
      </c>
      <c r="C2" s="165" t="s">
        <v>183</v>
      </c>
      <c r="D2" s="2">
        <v>62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11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103"/>
      <c r="I7" s="103" t="s">
        <v>12</v>
      </c>
      <c r="J7" s="103" t="s">
        <v>13</v>
      </c>
      <c r="P7" s="103"/>
      <c r="Q7" s="103" t="s">
        <v>12</v>
      </c>
      <c r="R7" s="103" t="s">
        <v>13</v>
      </c>
    </row>
    <row r="8" spans="1:18" x14ac:dyDescent="0.25">
      <c r="A8" s="165" t="s">
        <v>14</v>
      </c>
      <c r="B8">
        <v>2.991112893596469</v>
      </c>
      <c r="C8">
        <v>2.87090290647369</v>
      </c>
      <c r="H8" s="103" t="s">
        <v>15</v>
      </c>
      <c r="I8">
        <v>5.9407976745825493E-2</v>
      </c>
      <c r="J8">
        <v>6.2969565497749957E-2</v>
      </c>
      <c r="P8" s="103" t="s">
        <v>16</v>
      </c>
      <c r="Q8">
        <v>4.3187701051922281E-2</v>
      </c>
      <c r="R8">
        <v>2.4206975722694441E-2</v>
      </c>
    </row>
    <row r="9" spans="1:18" x14ac:dyDescent="0.25">
      <c r="A9" s="165" t="s">
        <v>17</v>
      </c>
      <c r="B9">
        <v>12.89562725726041</v>
      </c>
      <c r="C9">
        <v>12.91471347496015</v>
      </c>
      <c r="H9" s="103" t="s">
        <v>18</v>
      </c>
      <c r="I9">
        <v>0.15585402259534131</v>
      </c>
      <c r="J9">
        <v>0.13763112975290609</v>
      </c>
      <c r="P9" s="103" t="s">
        <v>19</v>
      </c>
      <c r="Q9">
        <v>4.7785040101975236</v>
      </c>
      <c r="R9">
        <v>6.6492037964454296</v>
      </c>
    </row>
    <row r="10" spans="1:18" x14ac:dyDescent="0.25">
      <c r="A10" s="165" t="s">
        <v>20</v>
      </c>
      <c r="B10">
        <v>10.48981284626727</v>
      </c>
      <c r="C10">
        <v>9.5705030065639249</v>
      </c>
      <c r="H10" s="103" t="s">
        <v>21</v>
      </c>
      <c r="I10">
        <v>0.19844244636657529</v>
      </c>
      <c r="J10">
        <v>0.1454411258280085</v>
      </c>
      <c r="P10" s="103" t="s">
        <v>22</v>
      </c>
      <c r="Q10">
        <v>28.208805747413891</v>
      </c>
      <c r="R10">
        <v>41.554264789256621</v>
      </c>
    </row>
    <row r="11" spans="1:18" x14ac:dyDescent="0.25">
      <c r="A11" s="165" t="s">
        <v>23</v>
      </c>
      <c r="B11">
        <v>15.99371838815429</v>
      </c>
      <c r="C11">
        <v>15.095043720208841</v>
      </c>
      <c r="H11" s="103" t="s">
        <v>24</v>
      </c>
      <c r="I11">
        <v>0.19624298996190351</v>
      </c>
      <c r="J11">
        <v>0.19991716135930851</v>
      </c>
    </row>
    <row r="12" spans="1:18" x14ac:dyDescent="0.25">
      <c r="H12" s="103" t="s">
        <v>25</v>
      </c>
      <c r="I12">
        <v>6.8569283837295603E-2</v>
      </c>
      <c r="J12">
        <v>7.4458485690140741E-2</v>
      </c>
    </row>
    <row r="13" spans="1:18" x14ac:dyDescent="0.25">
      <c r="H13" s="103" t="s">
        <v>26</v>
      </c>
      <c r="I13">
        <v>0.1038292245964236</v>
      </c>
      <c r="J13">
        <v>0.10023878454687619</v>
      </c>
      <c r="P13" s="103" t="s">
        <v>27</v>
      </c>
      <c r="Q13">
        <v>536.63529792535303</v>
      </c>
    </row>
    <row r="14" spans="1:18" x14ac:dyDescent="0.25">
      <c r="H14" s="103" t="s">
        <v>28</v>
      </c>
      <c r="I14">
        <v>0.11321958033919691</v>
      </c>
      <c r="J14">
        <v>0.1230077625458066</v>
      </c>
    </row>
    <row r="15" spans="1:18" x14ac:dyDescent="0.25">
      <c r="H15" s="103" t="s">
        <v>29</v>
      </c>
      <c r="I15">
        <v>0.25586166991696269</v>
      </c>
      <c r="J15">
        <v>0.17502693271702369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103"/>
      <c r="I20" s="103" t="s">
        <v>12</v>
      </c>
      <c r="J20" s="103" t="s">
        <v>13</v>
      </c>
      <c r="P20" s="103"/>
      <c r="Q20" s="103" t="s">
        <v>12</v>
      </c>
      <c r="R20" s="103" t="s">
        <v>13</v>
      </c>
    </row>
    <row r="21" spans="1:18" x14ac:dyDescent="0.25">
      <c r="A21" s="165" t="s">
        <v>14</v>
      </c>
      <c r="B21">
        <v>2.5703535064433329</v>
      </c>
      <c r="C21">
        <v>2.999833418306566</v>
      </c>
      <c r="H21" s="103" t="s">
        <v>15</v>
      </c>
      <c r="I21">
        <v>0.28772381618103088</v>
      </c>
      <c r="J21">
        <v>0.31680033619091352</v>
      </c>
      <c r="P21" s="103" t="s">
        <v>16</v>
      </c>
      <c r="Q21">
        <v>0.1257684301558479</v>
      </c>
      <c r="R21">
        <v>0.26395129089597291</v>
      </c>
    </row>
    <row r="22" spans="1:18" x14ac:dyDescent="0.25">
      <c r="A22" s="165" t="s">
        <v>17</v>
      </c>
      <c r="B22">
        <v>8.1504642429823715</v>
      </c>
      <c r="C22">
        <v>8.4912908865821901</v>
      </c>
      <c r="H22" s="103" t="s">
        <v>18</v>
      </c>
      <c r="I22">
        <v>0.36886140591071592</v>
      </c>
      <c r="J22">
        <v>0.37642216189726019</v>
      </c>
      <c r="P22" s="103" t="s">
        <v>19</v>
      </c>
      <c r="Q22">
        <v>2.5254197988984788</v>
      </c>
      <c r="R22">
        <v>2.4311810982525679</v>
      </c>
    </row>
    <row r="23" spans="1:18" x14ac:dyDescent="0.25">
      <c r="A23" s="165" t="s">
        <v>20</v>
      </c>
      <c r="B23">
        <v>6.5882706934852253</v>
      </c>
      <c r="C23">
        <v>5.9091661954073231</v>
      </c>
      <c r="H23" s="103" t="s">
        <v>21</v>
      </c>
      <c r="I23">
        <v>0.59436313148312259</v>
      </c>
      <c r="J23">
        <v>0.53231805659250842</v>
      </c>
      <c r="P23" s="103" t="s">
        <v>22</v>
      </c>
      <c r="Q23">
        <v>12.23811789774156</v>
      </c>
      <c r="R23">
        <v>14.29956784855843</v>
      </c>
    </row>
    <row r="24" spans="1:18" x14ac:dyDescent="0.25">
      <c r="A24" s="165" t="s">
        <v>23</v>
      </c>
      <c r="B24">
        <v>6.0552142670728752</v>
      </c>
      <c r="C24">
        <v>9.3538161777234681</v>
      </c>
      <c r="H24" s="103" t="s">
        <v>24</v>
      </c>
      <c r="I24">
        <v>0.82128110816417565</v>
      </c>
      <c r="J24">
        <v>0.64157672955671996</v>
      </c>
    </row>
    <row r="25" spans="1:18" x14ac:dyDescent="0.25">
      <c r="H25" s="103" t="s">
        <v>25</v>
      </c>
      <c r="I25">
        <v>0.3789849658847802</v>
      </c>
      <c r="J25">
        <v>0.34658528138249228</v>
      </c>
    </row>
    <row r="26" spans="1:18" x14ac:dyDescent="0.25">
      <c r="H26" s="103" t="s">
        <v>26</v>
      </c>
      <c r="I26">
        <v>0.51829871274073769</v>
      </c>
      <c r="J26">
        <v>0.46648475349897162</v>
      </c>
      <c r="P26" s="103" t="s">
        <v>27</v>
      </c>
      <c r="Q26">
        <v>113.564180385155</v>
      </c>
    </row>
    <row r="27" spans="1:18" x14ac:dyDescent="0.25">
      <c r="H27" s="103" t="s">
        <v>28</v>
      </c>
      <c r="I27">
        <v>0.45465450100596999</v>
      </c>
      <c r="J27">
        <v>0.3621845445618791</v>
      </c>
    </row>
    <row r="28" spans="1:18" x14ac:dyDescent="0.25">
      <c r="H28" s="103" t="s">
        <v>29</v>
      </c>
      <c r="I28">
        <v>0.42653900597792949</v>
      </c>
      <c r="J28">
        <v>0.3255223072173013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103"/>
      <c r="I33" s="103" t="s">
        <v>12</v>
      </c>
      <c r="J33" s="103" t="s">
        <v>13</v>
      </c>
      <c r="P33" s="103"/>
      <c r="Q33" s="103" t="s">
        <v>12</v>
      </c>
      <c r="R33" s="103" t="s">
        <v>13</v>
      </c>
    </row>
    <row r="34" spans="1:18" x14ac:dyDescent="0.25">
      <c r="A34" s="165" t="s">
        <v>14</v>
      </c>
      <c r="B34">
        <v>2.6323672406283709</v>
      </c>
      <c r="C34">
        <v>6.6808917676376476</v>
      </c>
      <c r="H34" s="103" t="s">
        <v>15</v>
      </c>
      <c r="I34">
        <v>0.24005694325766341</v>
      </c>
      <c r="J34">
        <v>0.2018152993622353</v>
      </c>
      <c r="P34" s="103" t="s">
        <v>16</v>
      </c>
      <c r="Q34">
        <v>-0.60124800008062129</v>
      </c>
      <c r="R34">
        <v>0.68920221049543617</v>
      </c>
    </row>
    <row r="35" spans="1:18" x14ac:dyDescent="0.25">
      <c r="A35" s="165" t="s">
        <v>17</v>
      </c>
      <c r="B35">
        <v>15.49250779912323</v>
      </c>
      <c r="C35">
        <v>212.42790344462159</v>
      </c>
      <c r="H35" s="103" t="s">
        <v>18</v>
      </c>
      <c r="I35">
        <v>0.68287540356732335</v>
      </c>
      <c r="J35">
        <v>0.71959589641338506</v>
      </c>
      <c r="P35" s="103" t="s">
        <v>19</v>
      </c>
      <c r="Q35">
        <v>24.91121607184326</v>
      </c>
      <c r="R35">
        <v>25.30663633400081</v>
      </c>
    </row>
    <row r="36" spans="1:18" x14ac:dyDescent="0.25">
      <c r="A36" s="165" t="s">
        <v>20</v>
      </c>
      <c r="B36">
        <v>20.87341439814427</v>
      </c>
      <c r="C36">
        <v>20.820451805284801</v>
      </c>
      <c r="H36" s="103" t="s">
        <v>21</v>
      </c>
      <c r="I36">
        <v>0.67149663871225029</v>
      </c>
      <c r="J36">
        <v>0.73755216787772537</v>
      </c>
      <c r="P36" s="103" t="s">
        <v>22</v>
      </c>
      <c r="Q36">
        <v>102.186001071764</v>
      </c>
      <c r="R36">
        <v>104.38935798086</v>
      </c>
    </row>
    <row r="37" spans="1:18" x14ac:dyDescent="0.25">
      <c r="A37" s="165" t="s">
        <v>23</v>
      </c>
      <c r="B37">
        <v>25.57271012683259</v>
      </c>
      <c r="C37">
        <v>15.73360473696988</v>
      </c>
      <c r="H37" s="103" t="s">
        <v>24</v>
      </c>
      <c r="I37">
        <v>0.45744925305616851</v>
      </c>
      <c r="J37">
        <v>0.49501068314244367</v>
      </c>
    </row>
    <row r="38" spans="1:18" x14ac:dyDescent="0.25">
      <c r="H38" s="103" t="s">
        <v>25</v>
      </c>
      <c r="I38">
        <v>0.2056590439121925</v>
      </c>
      <c r="J38">
        <v>0.270118524479324</v>
      </c>
    </row>
    <row r="39" spans="1:18" x14ac:dyDescent="0.25">
      <c r="H39" s="103" t="s">
        <v>26</v>
      </c>
      <c r="I39">
        <v>0.40681914752941611</v>
      </c>
      <c r="J39">
        <v>0.32040268469920169</v>
      </c>
      <c r="P39" s="103" t="s">
        <v>27</v>
      </c>
      <c r="Q39">
        <v>1933.45316398567</v>
      </c>
    </row>
    <row r="40" spans="1:18" x14ac:dyDescent="0.25">
      <c r="H40" s="103" t="s">
        <v>28</v>
      </c>
      <c r="I40">
        <v>0.3910140670133192</v>
      </c>
      <c r="J40">
        <v>0.62376462249679754</v>
      </c>
    </row>
    <row r="41" spans="1:18" x14ac:dyDescent="0.25">
      <c r="H41" s="103" t="s">
        <v>29</v>
      </c>
      <c r="I41">
        <v>0.59869576140570002</v>
      </c>
      <c r="J41">
        <v>0.52277637392433207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103"/>
      <c r="I46" s="103" t="s">
        <v>12</v>
      </c>
      <c r="J46" s="103" t="s">
        <v>13</v>
      </c>
      <c r="P46" s="103"/>
      <c r="Q46" s="103" t="s">
        <v>12</v>
      </c>
      <c r="R46" s="103" t="s">
        <v>13</v>
      </c>
    </row>
    <row r="47" spans="1:18" x14ac:dyDescent="0.25">
      <c r="A47" s="165" t="s">
        <v>14</v>
      </c>
      <c r="B47">
        <v>2.815363583090881</v>
      </c>
      <c r="C47">
        <v>2.718734553556494</v>
      </c>
      <c r="H47" s="103" t="s">
        <v>15</v>
      </c>
      <c r="I47">
        <v>0.28619267357058542</v>
      </c>
      <c r="J47">
        <v>0.31088891754312759</v>
      </c>
      <c r="P47" s="103" t="s">
        <v>16</v>
      </c>
      <c r="Q47">
        <v>0.32487210340270689</v>
      </c>
      <c r="R47">
        <v>-1.716304250350053</v>
      </c>
    </row>
    <row r="48" spans="1:18" x14ac:dyDescent="0.25">
      <c r="A48" s="165" t="s">
        <v>17</v>
      </c>
      <c r="B48">
        <v>77.249478239161292</v>
      </c>
      <c r="C48">
        <v>13.275116857260519</v>
      </c>
      <c r="H48" s="103" t="s">
        <v>18</v>
      </c>
      <c r="I48">
        <v>0.34814336765021497</v>
      </c>
      <c r="J48">
        <v>0.39905462029947858</v>
      </c>
      <c r="P48" s="103" t="s">
        <v>19</v>
      </c>
      <c r="Q48">
        <v>17.559872863049559</v>
      </c>
      <c r="R48">
        <v>24.300839298285371</v>
      </c>
    </row>
    <row r="49" spans="1:18" x14ac:dyDescent="0.25">
      <c r="A49" s="165" t="s">
        <v>20</v>
      </c>
      <c r="B49">
        <v>8.8182729081387059</v>
      </c>
      <c r="C49">
        <v>20.304593714481509</v>
      </c>
      <c r="H49" s="103" t="s">
        <v>21</v>
      </c>
      <c r="I49">
        <v>0.2445672132781864</v>
      </c>
      <c r="J49">
        <v>0.23750343812201369</v>
      </c>
      <c r="P49" s="103" t="s">
        <v>22</v>
      </c>
      <c r="Q49">
        <v>73.151557320821667</v>
      </c>
      <c r="R49">
        <v>102.7998064566581</v>
      </c>
    </row>
    <row r="50" spans="1:18" x14ac:dyDescent="0.25">
      <c r="A50" s="165" t="s">
        <v>23</v>
      </c>
      <c r="B50">
        <v>10.4921128640595</v>
      </c>
      <c r="C50">
        <v>24.627886280798769</v>
      </c>
      <c r="H50" s="103" t="s">
        <v>24</v>
      </c>
      <c r="I50">
        <v>0.27287832783457933</v>
      </c>
      <c r="J50">
        <v>0.24654905569312449</v>
      </c>
    </row>
    <row r="51" spans="1:18" x14ac:dyDescent="0.25">
      <c r="H51" s="103" t="s">
        <v>25</v>
      </c>
      <c r="I51">
        <v>0.36903678167977921</v>
      </c>
      <c r="J51">
        <v>0.35193419848808899</v>
      </c>
    </row>
    <row r="52" spans="1:18" x14ac:dyDescent="0.25">
      <c r="H52" s="103" t="s">
        <v>26</v>
      </c>
      <c r="I52">
        <v>0.31482408463366401</v>
      </c>
      <c r="J52">
        <v>0.29003733544987631</v>
      </c>
      <c r="P52" s="103" t="s">
        <v>27</v>
      </c>
      <c r="Q52">
        <v>1102.3806312111001</v>
      </c>
    </row>
    <row r="53" spans="1:18" x14ac:dyDescent="0.25">
      <c r="H53" s="103" t="s">
        <v>28</v>
      </c>
      <c r="I53">
        <v>0.32115240766497288</v>
      </c>
      <c r="J53">
        <v>0.36510259661179428</v>
      </c>
    </row>
    <row r="54" spans="1:18" x14ac:dyDescent="0.25">
      <c r="H54" s="103" t="s">
        <v>29</v>
      </c>
      <c r="I54">
        <v>0.29388085620233362</v>
      </c>
      <c r="J54">
        <v>0.32992611152649981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103"/>
      <c r="I59" s="103" t="s">
        <v>12</v>
      </c>
      <c r="J59" s="103" t="s">
        <v>13</v>
      </c>
      <c r="P59" s="103"/>
      <c r="Q59" s="103" t="s">
        <v>12</v>
      </c>
      <c r="R59" s="103" t="s">
        <v>13</v>
      </c>
    </row>
    <row r="60" spans="1:18" x14ac:dyDescent="0.25">
      <c r="A60" s="165" t="s">
        <v>14</v>
      </c>
      <c r="B60">
        <v>7.5295753631865807</v>
      </c>
      <c r="C60">
        <v>8.7263479967043818</v>
      </c>
      <c r="H60" s="103" t="s">
        <v>15</v>
      </c>
      <c r="I60">
        <v>9.1751290818882766E-2</v>
      </c>
      <c r="J60">
        <v>0.1151427861521077</v>
      </c>
      <c r="P60" s="103" t="s">
        <v>16</v>
      </c>
      <c r="Q60">
        <v>7.0876206201781644E-2</v>
      </c>
      <c r="R60">
        <v>-5.7517527077960963E-2</v>
      </c>
    </row>
    <row r="61" spans="1:18" x14ac:dyDescent="0.25">
      <c r="A61" s="165" t="s">
        <v>17</v>
      </c>
      <c r="B61">
        <v>52.73989843693353</v>
      </c>
      <c r="C61">
        <v>95.014490493529394</v>
      </c>
      <c r="H61" s="103" t="s">
        <v>18</v>
      </c>
      <c r="I61">
        <v>9.4246997252724576E-2</v>
      </c>
      <c r="J61">
        <v>0.15294870447570269</v>
      </c>
      <c r="P61" s="103" t="s">
        <v>19</v>
      </c>
      <c r="Q61">
        <v>15.227780068917459</v>
      </c>
      <c r="R61">
        <v>24.501582804807331</v>
      </c>
    </row>
    <row r="62" spans="1:18" x14ac:dyDescent="0.25">
      <c r="A62" s="165" t="s">
        <v>20</v>
      </c>
      <c r="B62">
        <v>28.639616955919021</v>
      </c>
      <c r="C62">
        <v>25.157942599390939</v>
      </c>
      <c r="H62" s="103" t="s">
        <v>21</v>
      </c>
      <c r="I62">
        <v>8.935123189279269E-2</v>
      </c>
      <c r="J62">
        <v>0.1051223139686798</v>
      </c>
      <c r="P62" s="103" t="s">
        <v>22</v>
      </c>
      <c r="Q62">
        <v>131.90385255929789</v>
      </c>
      <c r="R62">
        <v>213.06005613776929</v>
      </c>
    </row>
    <row r="63" spans="1:18" x14ac:dyDescent="0.25">
      <c r="A63" s="165" t="s">
        <v>23</v>
      </c>
      <c r="B63">
        <v>33.346024388532832</v>
      </c>
      <c r="C63">
        <v>48.059098907885158</v>
      </c>
      <c r="H63" s="103" t="s">
        <v>24</v>
      </c>
      <c r="I63">
        <v>0.11153595028976231</v>
      </c>
      <c r="J63">
        <v>0.11260531775059771</v>
      </c>
    </row>
    <row r="64" spans="1:18" x14ac:dyDescent="0.25">
      <c r="H64" s="103" t="s">
        <v>25</v>
      </c>
      <c r="I64">
        <v>0.26847998780530741</v>
      </c>
      <c r="J64">
        <v>0.24870647458177511</v>
      </c>
    </row>
    <row r="65" spans="1:18" x14ac:dyDescent="0.25">
      <c r="H65" s="103" t="s">
        <v>26</v>
      </c>
      <c r="I65">
        <v>0.21143400499883369</v>
      </c>
      <c r="J65">
        <v>0.2200091468887205</v>
      </c>
      <c r="P65" s="103" t="s">
        <v>27</v>
      </c>
      <c r="Q65">
        <v>6664.5778354341282</v>
      </c>
    </row>
    <row r="66" spans="1:18" x14ac:dyDescent="0.25">
      <c r="H66" s="103" t="s">
        <v>28</v>
      </c>
      <c r="I66">
        <v>0.1862000061267905</v>
      </c>
      <c r="J66">
        <v>0.18285058957413081</v>
      </c>
    </row>
    <row r="67" spans="1:18" x14ac:dyDescent="0.25">
      <c r="H67" s="103" t="s">
        <v>29</v>
      </c>
      <c r="I67">
        <v>0.1191267484630837</v>
      </c>
      <c r="J67">
        <v>0.134876240614246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103"/>
      <c r="I72" s="103" t="s">
        <v>12</v>
      </c>
      <c r="J72" s="103" t="s">
        <v>13</v>
      </c>
      <c r="P72" s="103"/>
      <c r="Q72" s="103" t="s">
        <v>12</v>
      </c>
      <c r="R72" s="103" t="s">
        <v>13</v>
      </c>
    </row>
    <row r="73" spans="1:18" x14ac:dyDescent="0.25">
      <c r="A73" s="165" t="s">
        <v>14</v>
      </c>
      <c r="B73">
        <v>2.553577509936042</v>
      </c>
      <c r="C73">
        <v>2.973708605195637</v>
      </c>
      <c r="H73" s="103" t="s">
        <v>15</v>
      </c>
      <c r="I73">
        <v>6.0212454461942282E-2</v>
      </c>
      <c r="J73">
        <v>9.2046833973918649E-2</v>
      </c>
      <c r="P73" s="103" t="s">
        <v>16</v>
      </c>
      <c r="Q73">
        <v>8.973954132897044E-2</v>
      </c>
      <c r="R73">
        <v>0.14110626465204931</v>
      </c>
    </row>
    <row r="74" spans="1:18" x14ac:dyDescent="0.25">
      <c r="A74" s="165" t="s">
        <v>17</v>
      </c>
      <c r="B74">
        <v>8.4068382800233739</v>
      </c>
      <c r="C74">
        <v>8.90499698968598</v>
      </c>
      <c r="H74" s="103" t="s">
        <v>18</v>
      </c>
      <c r="I74">
        <v>6.2059686431028743E-2</v>
      </c>
      <c r="J74">
        <v>0.12707623112655961</v>
      </c>
      <c r="P74" s="103" t="s">
        <v>19</v>
      </c>
      <c r="Q74">
        <v>1.7666262295318951</v>
      </c>
      <c r="R74">
        <v>2.5209008733588378</v>
      </c>
    </row>
    <row r="75" spans="1:18" x14ac:dyDescent="0.25">
      <c r="A75" s="165" t="s">
        <v>20</v>
      </c>
      <c r="B75">
        <v>6.1013386719614173</v>
      </c>
      <c r="C75">
        <v>5.7165549898305148</v>
      </c>
      <c r="H75" s="103" t="s">
        <v>21</v>
      </c>
      <c r="I75">
        <v>0.11382354898986</v>
      </c>
      <c r="J75">
        <v>0.1015210277027913</v>
      </c>
      <c r="P75" s="103" t="s">
        <v>22</v>
      </c>
      <c r="Q75">
        <v>11.34937540656072</v>
      </c>
      <c r="R75">
        <v>14.370098285934009</v>
      </c>
    </row>
    <row r="76" spans="1:18" x14ac:dyDescent="0.25">
      <c r="A76" s="165" t="s">
        <v>23</v>
      </c>
      <c r="B76">
        <v>7.0416444509194029</v>
      </c>
      <c r="C76">
        <v>7.3043203486059403</v>
      </c>
      <c r="H76" s="103" t="s">
        <v>24</v>
      </c>
      <c r="I76">
        <v>9.7423174740059695E-2</v>
      </c>
      <c r="J76">
        <v>8.3849417411421004E-2</v>
      </c>
    </row>
    <row r="77" spans="1:18" x14ac:dyDescent="0.25">
      <c r="H77" s="103" t="s">
        <v>25</v>
      </c>
      <c r="I77">
        <v>5.6101298191651661E-2</v>
      </c>
      <c r="J77">
        <v>8.8394239171058736E-2</v>
      </c>
    </row>
    <row r="78" spans="1:18" x14ac:dyDescent="0.25">
      <c r="H78" s="103" t="s">
        <v>26</v>
      </c>
      <c r="I78">
        <v>6.2151691519167253E-2</v>
      </c>
      <c r="J78">
        <v>9.6343294370368232E-2</v>
      </c>
      <c r="P78" s="103" t="s">
        <v>27</v>
      </c>
      <c r="Q78">
        <v>89.895203315305224</v>
      </c>
    </row>
    <row r="79" spans="1:18" x14ac:dyDescent="0.25">
      <c r="H79" s="103" t="s">
        <v>28</v>
      </c>
      <c r="I79">
        <v>9.2350924980597784E-2</v>
      </c>
      <c r="J79">
        <v>8.5975379550864817E-2</v>
      </c>
    </row>
    <row r="80" spans="1:18" x14ac:dyDescent="0.25">
      <c r="H80" s="103" t="s">
        <v>29</v>
      </c>
      <c r="I80">
        <v>7.9843247602319936E-2</v>
      </c>
      <c r="J80">
        <v>0.1172704884830482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103"/>
      <c r="I85" s="103" t="s">
        <v>12</v>
      </c>
      <c r="J85" s="103" t="s">
        <v>13</v>
      </c>
      <c r="P85" s="103"/>
      <c r="Q85" s="103" t="s">
        <v>12</v>
      </c>
      <c r="R85" s="103" t="s">
        <v>13</v>
      </c>
    </row>
    <row r="86" spans="1:18" x14ac:dyDescent="0.25">
      <c r="A86" s="165" t="s">
        <v>14</v>
      </c>
      <c r="B86">
        <v>16.92225469151051</v>
      </c>
      <c r="C86">
        <v>19.086500164006569</v>
      </c>
      <c r="H86" s="103" t="s">
        <v>15</v>
      </c>
      <c r="I86">
        <v>0.34119347292475349</v>
      </c>
      <c r="J86">
        <v>0.4153081889107999</v>
      </c>
      <c r="P86" s="103" t="s">
        <v>16</v>
      </c>
      <c r="Q86">
        <v>4.8490023891664631</v>
      </c>
      <c r="R86">
        <v>-3.8212462470035748</v>
      </c>
    </row>
    <row r="87" spans="1:18" x14ac:dyDescent="0.25">
      <c r="A87" s="165" t="s">
        <v>17</v>
      </c>
      <c r="B87">
        <v>146.25745811619839</v>
      </c>
      <c r="C87">
        <v>284.44576700254981</v>
      </c>
      <c r="H87" s="103" t="s">
        <v>18</v>
      </c>
      <c r="I87">
        <v>0.4195548985340562</v>
      </c>
      <c r="J87">
        <v>0.39232365485917892</v>
      </c>
      <c r="P87" s="103" t="s">
        <v>19</v>
      </c>
      <c r="Q87">
        <v>37.100486532644908</v>
      </c>
      <c r="R87">
        <v>41.438771710109158</v>
      </c>
    </row>
    <row r="88" spans="1:18" x14ac:dyDescent="0.25">
      <c r="A88" s="165" t="s">
        <v>20</v>
      </c>
      <c r="B88">
        <v>58.33355675699412</v>
      </c>
      <c r="C88">
        <v>26.9868560002339</v>
      </c>
      <c r="H88" s="103" t="s">
        <v>21</v>
      </c>
      <c r="I88">
        <v>0.45438550978721087</v>
      </c>
      <c r="J88">
        <v>0.37668807067160343</v>
      </c>
      <c r="P88" s="103" t="s">
        <v>22</v>
      </c>
      <c r="Q88">
        <v>156.99941657203249</v>
      </c>
      <c r="R88">
        <v>229.94971968307149</v>
      </c>
    </row>
    <row r="89" spans="1:18" x14ac:dyDescent="0.25">
      <c r="A89" s="165" t="s">
        <v>23</v>
      </c>
      <c r="B89">
        <v>58.852324046161961</v>
      </c>
      <c r="C89">
        <v>44.443107552232213</v>
      </c>
      <c r="H89" s="103" t="s">
        <v>24</v>
      </c>
      <c r="I89">
        <v>0.34154953440982322</v>
      </c>
      <c r="J89">
        <v>0.44541702756465112</v>
      </c>
    </row>
    <row r="90" spans="1:18" x14ac:dyDescent="0.25">
      <c r="H90" s="103" t="s">
        <v>25</v>
      </c>
      <c r="I90">
        <v>0.27108001318298192</v>
      </c>
      <c r="J90">
        <v>0.39628036366551422</v>
      </c>
    </row>
    <row r="91" spans="1:18" x14ac:dyDescent="0.25">
      <c r="H91" s="103" t="s">
        <v>26</v>
      </c>
      <c r="I91">
        <v>0.44895495955925557</v>
      </c>
      <c r="J91">
        <v>0.43621674639458119</v>
      </c>
      <c r="P91" s="103" t="s">
        <v>27</v>
      </c>
      <c r="Q91">
        <v>14970.433669819769</v>
      </c>
    </row>
    <row r="92" spans="1:18" x14ac:dyDescent="0.25">
      <c r="H92" s="103" t="s">
        <v>28</v>
      </c>
      <c r="I92">
        <v>0.40093326992431783</v>
      </c>
      <c r="J92">
        <v>0.57939703633420048</v>
      </c>
    </row>
    <row r="93" spans="1:18" x14ac:dyDescent="0.25">
      <c r="H93" s="103" t="s">
        <v>29</v>
      </c>
      <c r="I93">
        <v>0.3501993490684378</v>
      </c>
      <c r="J93">
        <v>0.46510366707204431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103"/>
      <c r="I98" s="103" t="s">
        <v>12</v>
      </c>
      <c r="J98" s="103" t="s">
        <v>13</v>
      </c>
      <c r="P98" s="103"/>
      <c r="Q98" s="103" t="s">
        <v>12</v>
      </c>
      <c r="R98" s="103" t="s">
        <v>13</v>
      </c>
    </row>
    <row r="99" spans="1:18" x14ac:dyDescent="0.25">
      <c r="A99" s="165" t="s">
        <v>14</v>
      </c>
      <c r="B99">
        <v>3.0148584828795459</v>
      </c>
      <c r="C99">
        <v>4.5148893538839197</v>
      </c>
      <c r="H99" s="103" t="s">
        <v>15</v>
      </c>
      <c r="I99">
        <v>0.14448737437325229</v>
      </c>
      <c r="J99">
        <v>9.8047419634130356E-2</v>
      </c>
      <c r="P99" s="103" t="s">
        <v>16</v>
      </c>
      <c r="Q99">
        <v>-0.1220792825896026</v>
      </c>
      <c r="R99">
        <v>-0.15592139947899039</v>
      </c>
    </row>
    <row r="100" spans="1:18" x14ac:dyDescent="0.25">
      <c r="A100" s="165" t="s">
        <v>17</v>
      </c>
      <c r="B100">
        <v>23.640374678272948</v>
      </c>
      <c r="C100">
        <v>33.270229325327918</v>
      </c>
      <c r="H100" s="103" t="s">
        <v>18</v>
      </c>
      <c r="I100">
        <v>0.1203258699388785</v>
      </c>
      <c r="J100">
        <v>8.964694773552058E-2</v>
      </c>
      <c r="P100" s="103" t="s">
        <v>19</v>
      </c>
      <c r="Q100">
        <v>4.6734097204244476</v>
      </c>
      <c r="R100">
        <v>5.7907090771081426</v>
      </c>
    </row>
    <row r="101" spans="1:18" x14ac:dyDescent="0.25">
      <c r="A101" s="165" t="s">
        <v>20</v>
      </c>
      <c r="B101">
        <v>8.7638525474877458</v>
      </c>
      <c r="C101">
        <v>14.042025892426389</v>
      </c>
      <c r="H101" s="103" t="s">
        <v>21</v>
      </c>
      <c r="I101">
        <v>0.16565746293868019</v>
      </c>
      <c r="J101">
        <v>0.22446064334427279</v>
      </c>
      <c r="P101" s="103" t="s">
        <v>22</v>
      </c>
      <c r="Q101">
        <v>32.607978598024708</v>
      </c>
      <c r="R101">
        <v>33.989477017826971</v>
      </c>
    </row>
    <row r="102" spans="1:18" x14ac:dyDescent="0.25">
      <c r="A102" s="165" t="s">
        <v>23</v>
      </c>
      <c r="B102">
        <v>16.648765607584451</v>
      </c>
      <c r="C102">
        <v>19.005551352336418</v>
      </c>
      <c r="H102" s="103" t="s">
        <v>24</v>
      </c>
      <c r="I102">
        <v>8.8979193708233748E-2</v>
      </c>
      <c r="J102">
        <v>9.196897926499889E-2</v>
      </c>
    </row>
    <row r="103" spans="1:18" x14ac:dyDescent="0.25">
      <c r="H103" s="103" t="s">
        <v>25</v>
      </c>
      <c r="I103">
        <v>0.1327425319369169</v>
      </c>
      <c r="J103">
        <v>0.1004040574094978</v>
      </c>
    </row>
    <row r="104" spans="1:18" x14ac:dyDescent="0.25">
      <c r="H104" s="103" t="s">
        <v>26</v>
      </c>
      <c r="I104">
        <v>0.14418974882597441</v>
      </c>
      <c r="J104">
        <v>0.1061053923300931</v>
      </c>
      <c r="P104" s="103" t="s">
        <v>27</v>
      </c>
      <c r="Q104">
        <v>535.27760591507763</v>
      </c>
    </row>
    <row r="105" spans="1:18" x14ac:dyDescent="0.25">
      <c r="H105" s="103" t="s">
        <v>28</v>
      </c>
      <c r="I105">
        <v>0.15195788895757811</v>
      </c>
      <c r="J105">
        <v>0.14687156903712589</v>
      </c>
    </row>
    <row r="106" spans="1:18" x14ac:dyDescent="0.25">
      <c r="H106" s="103" t="s">
        <v>29</v>
      </c>
      <c r="I106">
        <v>0.23147576787908031</v>
      </c>
      <c r="J106">
        <v>0.1160259120181806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103"/>
      <c r="I111" s="103" t="s">
        <v>12</v>
      </c>
      <c r="J111" s="103" t="s">
        <v>13</v>
      </c>
      <c r="P111" s="103"/>
      <c r="Q111" s="103" t="s">
        <v>12</v>
      </c>
      <c r="R111" s="103" t="s">
        <v>13</v>
      </c>
    </row>
    <row r="112" spans="1:18" x14ac:dyDescent="0.25">
      <c r="A112" s="165" t="s">
        <v>14</v>
      </c>
      <c r="B112">
        <v>6.5131765662027794</v>
      </c>
      <c r="C112">
        <v>3.4986891765359891</v>
      </c>
      <c r="H112" s="103" t="s">
        <v>15</v>
      </c>
      <c r="I112">
        <v>0.16854813166887911</v>
      </c>
      <c r="J112">
        <v>0.1620902829682824</v>
      </c>
      <c r="P112" s="103" t="s">
        <v>16</v>
      </c>
      <c r="Q112">
        <v>0.14649369277129151</v>
      </c>
      <c r="R112">
        <v>-1.499678213926962</v>
      </c>
    </row>
    <row r="113" spans="1:18" x14ac:dyDescent="0.25">
      <c r="A113" s="165" t="s">
        <v>17</v>
      </c>
      <c r="B113">
        <v>151.49091536400849</v>
      </c>
      <c r="C113">
        <v>20.43791288091488</v>
      </c>
      <c r="H113" s="103" t="s">
        <v>18</v>
      </c>
      <c r="I113">
        <v>0.21931146748300309</v>
      </c>
      <c r="J113">
        <v>0.1496682297553949</v>
      </c>
      <c r="P113" s="103" t="s">
        <v>19</v>
      </c>
      <c r="Q113">
        <v>4.5440975826399619</v>
      </c>
      <c r="R113">
        <v>18.33488442893405</v>
      </c>
    </row>
    <row r="114" spans="1:18" x14ac:dyDescent="0.25">
      <c r="A114" s="165" t="s">
        <v>20</v>
      </c>
      <c r="B114">
        <v>12.920507509747789</v>
      </c>
      <c r="C114">
        <v>20.522662419999008</v>
      </c>
      <c r="H114" s="103" t="s">
        <v>21</v>
      </c>
      <c r="I114">
        <v>0.1727856370739016</v>
      </c>
      <c r="J114">
        <v>0.18469648481523271</v>
      </c>
      <c r="P114" s="103" t="s">
        <v>22</v>
      </c>
      <c r="Q114">
        <v>26.67502636853963</v>
      </c>
      <c r="R114">
        <v>81.944872347952298</v>
      </c>
    </row>
    <row r="115" spans="1:18" x14ac:dyDescent="0.25">
      <c r="A115" s="165" t="s">
        <v>23</v>
      </c>
      <c r="B115">
        <v>14.314002366128831</v>
      </c>
      <c r="C115">
        <v>23.7112717735674</v>
      </c>
      <c r="H115" s="103" t="s">
        <v>24</v>
      </c>
      <c r="I115">
        <v>0.1921823117487706</v>
      </c>
      <c r="J115">
        <v>0.11512474099545129</v>
      </c>
    </row>
    <row r="116" spans="1:18" x14ac:dyDescent="0.25">
      <c r="H116" s="103" t="s">
        <v>25</v>
      </c>
      <c r="I116">
        <v>0.12593054290051059</v>
      </c>
      <c r="J116">
        <v>0.13020863576526609</v>
      </c>
    </row>
    <row r="117" spans="1:18" x14ac:dyDescent="0.25">
      <c r="H117" s="103" t="s">
        <v>26</v>
      </c>
      <c r="I117">
        <v>0.18375316979737599</v>
      </c>
      <c r="J117">
        <v>0.20872388651941651</v>
      </c>
      <c r="P117" s="103" t="s">
        <v>27</v>
      </c>
      <c r="Q117">
        <v>1337.4868899597011</v>
      </c>
    </row>
    <row r="118" spans="1:18" x14ac:dyDescent="0.25">
      <c r="H118" s="103" t="s">
        <v>28</v>
      </c>
      <c r="I118">
        <v>0.13540642157655369</v>
      </c>
      <c r="J118">
        <v>0.202925394560452</v>
      </c>
    </row>
    <row r="119" spans="1:18" x14ac:dyDescent="0.25">
      <c r="H119" s="103" t="s">
        <v>29</v>
      </c>
      <c r="I119">
        <v>0.1353907186875063</v>
      </c>
      <c r="J119">
        <v>0.13890918825322171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3.5229467839791111</v>
      </c>
      <c r="C146">
        <v>2.5565611643987451</v>
      </c>
    </row>
    <row r="147" spans="1:25" x14ac:dyDescent="0.25">
      <c r="A147" s="165" t="s">
        <v>17</v>
      </c>
      <c r="B147">
        <v>12.20480593800413</v>
      </c>
      <c r="C147">
        <v>8.1079644695771762</v>
      </c>
    </row>
    <row r="148" spans="1:25" x14ac:dyDescent="0.25">
      <c r="A148" s="165" t="s">
        <v>20</v>
      </c>
      <c r="B148">
        <v>3.4028246506446882</v>
      </c>
      <c r="C148">
        <v>70.15369154511275</v>
      </c>
    </row>
    <row r="149" spans="1:25" x14ac:dyDescent="0.25">
      <c r="A149" s="165" t="s">
        <v>23</v>
      </c>
      <c r="B149">
        <v>5.2679251243146821</v>
      </c>
      <c r="C149">
        <v>2.0001739095883342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104"/>
      <c r="B159" s="104" t="s">
        <v>12</v>
      </c>
      <c r="C159" s="104" t="s">
        <v>68</v>
      </c>
      <c r="D159" s="104" t="s">
        <v>69</v>
      </c>
      <c r="H159" s="104"/>
      <c r="I159" s="104" t="s">
        <v>13</v>
      </c>
      <c r="J159" s="104" t="s">
        <v>70</v>
      </c>
      <c r="K159" s="104" t="s">
        <v>71</v>
      </c>
      <c r="O159" s="104"/>
      <c r="P159" s="104" t="s">
        <v>12</v>
      </c>
      <c r="Q159" s="104" t="s">
        <v>13</v>
      </c>
      <c r="W159" s="104"/>
      <c r="X159" s="104" t="s">
        <v>12</v>
      </c>
      <c r="Y159" s="104" t="s">
        <v>13</v>
      </c>
    </row>
    <row r="160" spans="1:25" x14ac:dyDescent="0.25">
      <c r="A160" s="104" t="s">
        <v>14</v>
      </c>
      <c r="B160">
        <v>4.5398688818019863E-3</v>
      </c>
      <c r="C160">
        <v>-1.6235326886132769E-2</v>
      </c>
      <c r="D160">
        <v>-1.789262249179507E-2</v>
      </c>
      <c r="H160" s="104" t="s">
        <v>72</v>
      </c>
      <c r="I160">
        <v>-3.216833773918501E-2</v>
      </c>
      <c r="J160">
        <v>-9.0861527775323615E-3</v>
      </c>
      <c r="K160">
        <v>-1.9301139861184959E-2</v>
      </c>
      <c r="O160" s="104" t="s">
        <v>73</v>
      </c>
      <c r="P160">
        <v>5.4709429015019392E-2</v>
      </c>
      <c r="Q160">
        <v>-5.3845855064244552E-2</v>
      </c>
      <c r="W160" s="104" t="s">
        <v>15</v>
      </c>
      <c r="X160">
        <v>2.0576820447472818E-2</v>
      </c>
      <c r="Y160">
        <v>2.1418480803071571E-2</v>
      </c>
    </row>
    <row r="161" spans="1:25" x14ac:dyDescent="0.25">
      <c r="A161" s="104" t="s">
        <v>17</v>
      </c>
      <c r="B161">
        <v>0.1211569322554357</v>
      </c>
      <c r="C161">
        <v>-1.7094850435342E-2</v>
      </c>
      <c r="D161">
        <v>-1.1482974775666149E-2</v>
      </c>
      <c r="H161" s="104" t="s">
        <v>74</v>
      </c>
      <c r="I161">
        <v>-5.2100641390116699E-2</v>
      </c>
      <c r="J161">
        <v>2.7004922260801648E-2</v>
      </c>
      <c r="K161">
        <v>3.8432645212256727E-2</v>
      </c>
      <c r="O161" s="104" t="s">
        <v>75</v>
      </c>
      <c r="P161">
        <v>6.2500040974933377E-2</v>
      </c>
      <c r="Q161">
        <v>-2.871496539804981E-2</v>
      </c>
      <c r="W161" s="104" t="s">
        <v>18</v>
      </c>
      <c r="X161">
        <v>8.5914444554534022E-2</v>
      </c>
      <c r="Y161">
        <v>7.3206107772746276E-2</v>
      </c>
    </row>
    <row r="162" spans="1:25" x14ac:dyDescent="0.25">
      <c r="A162" s="104" t="s">
        <v>20</v>
      </c>
      <c r="B162">
        <v>0.19046037740152411</v>
      </c>
      <c r="C162">
        <v>4.1269832509600583E-2</v>
      </c>
      <c r="D162">
        <v>5.0667132404317743E-2</v>
      </c>
      <c r="H162" s="104" t="s">
        <v>76</v>
      </c>
      <c r="I162">
        <v>-8.6851263275972548E-2</v>
      </c>
      <c r="J162">
        <v>9.1017150786256523E-2</v>
      </c>
      <c r="K162">
        <v>9.3950205435251496E-2</v>
      </c>
      <c r="O162" s="104" t="s">
        <v>77</v>
      </c>
      <c r="P162">
        <v>0.16754862165947221</v>
      </c>
      <c r="Q162">
        <v>8.2566869568141868E-2</v>
      </c>
      <c r="W162" s="104" t="s">
        <v>21</v>
      </c>
      <c r="X162">
        <v>8.467326796947057E-2</v>
      </c>
      <c r="Y162">
        <v>2.9020972841753711E-2</v>
      </c>
    </row>
    <row r="163" spans="1:25" x14ac:dyDescent="0.25">
      <c r="A163" s="104" t="s">
        <v>23</v>
      </c>
      <c r="B163">
        <v>1.8312296558360312E-2</v>
      </c>
      <c r="C163">
        <v>8.0344961063383943E-2</v>
      </c>
      <c r="D163">
        <v>8.0357435884898701E-2</v>
      </c>
      <c r="H163" s="104" t="s">
        <v>78</v>
      </c>
      <c r="I163">
        <v>-4.2643426578098921E-2</v>
      </c>
      <c r="J163">
        <v>6.7710239436530942E-2</v>
      </c>
      <c r="K163">
        <v>7.6538102007204192E-2</v>
      </c>
      <c r="O163" s="104" t="s">
        <v>79</v>
      </c>
      <c r="P163">
        <v>4.2864107196401352E-2</v>
      </c>
      <c r="Q163">
        <v>2.878295080029067E-3</v>
      </c>
      <c r="W163" s="104" t="s">
        <v>24</v>
      </c>
      <c r="X163">
        <v>5.2052878050282553E-2</v>
      </c>
      <c r="Y163">
        <v>-2.2442646064234139E-2</v>
      </c>
    </row>
    <row r="164" spans="1:25" x14ac:dyDescent="0.25">
      <c r="W164" s="104" t="s">
        <v>25</v>
      </c>
      <c r="X164">
        <v>4.0474926926080353E-2</v>
      </c>
      <c r="Y164">
        <v>2.505188410493752E-2</v>
      </c>
    </row>
    <row r="165" spans="1:25" x14ac:dyDescent="0.25">
      <c r="W165" s="104" t="s">
        <v>26</v>
      </c>
      <c r="X165">
        <v>1.28528983117149E-2</v>
      </c>
      <c r="Y165">
        <v>-7.6984774841889855E-2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104" t="s">
        <v>28</v>
      </c>
      <c r="X166">
        <v>-0.13627721011167249</v>
      </c>
      <c r="Y166">
        <v>1.731657975962073E-2</v>
      </c>
    </row>
    <row r="167" spans="1:25" x14ac:dyDescent="0.25">
      <c r="A167" s="104"/>
      <c r="B167" s="104" t="s">
        <v>12</v>
      </c>
      <c r="C167" s="104" t="s">
        <v>68</v>
      </c>
      <c r="D167" s="104" t="s">
        <v>69</v>
      </c>
      <c r="H167" s="104"/>
      <c r="I167" s="104" t="s">
        <v>13</v>
      </c>
      <c r="J167" s="104" t="s">
        <v>70</v>
      </c>
      <c r="K167" s="104" t="s">
        <v>71</v>
      </c>
      <c r="O167" s="104"/>
      <c r="P167" s="104" t="s">
        <v>12</v>
      </c>
      <c r="Q167" s="104" t="s">
        <v>13</v>
      </c>
      <c r="W167" s="104" t="s">
        <v>29</v>
      </c>
      <c r="X167">
        <v>5.4623061609846792E-2</v>
      </c>
      <c r="Y167">
        <v>-4.2921085578519209E-2</v>
      </c>
    </row>
    <row r="168" spans="1:25" x14ac:dyDescent="0.25">
      <c r="A168" s="104" t="s">
        <v>14</v>
      </c>
      <c r="B168">
        <v>0.4157480051347725</v>
      </c>
      <c r="C168">
        <v>0.33449188182239759</v>
      </c>
      <c r="D168">
        <v>0.27285071128916688</v>
      </c>
      <c r="H168" s="104" t="s">
        <v>72</v>
      </c>
      <c r="I168">
        <v>0.61066500272004953</v>
      </c>
      <c r="J168">
        <v>0.41159402772883841</v>
      </c>
      <c r="K168">
        <v>0.28407515765871422</v>
      </c>
      <c r="O168" s="104" t="s">
        <v>73</v>
      </c>
      <c r="P168">
        <v>0.2936440159923176</v>
      </c>
      <c r="Q168">
        <v>0.34080934729443252</v>
      </c>
    </row>
    <row r="169" spans="1:25" x14ac:dyDescent="0.25">
      <c r="A169" s="104" t="s">
        <v>17</v>
      </c>
      <c r="B169">
        <v>0.48522926672478223</v>
      </c>
      <c r="C169">
        <v>0.36116635875919773</v>
      </c>
      <c r="D169">
        <v>0.30702658799772908</v>
      </c>
      <c r="H169" s="104" t="s">
        <v>74</v>
      </c>
      <c r="I169">
        <v>0.24952137501482269</v>
      </c>
      <c r="J169">
        <v>-6.1580384993663202E-2</v>
      </c>
      <c r="K169">
        <v>-7.664624326259066E-2</v>
      </c>
      <c r="O169" s="104" t="s">
        <v>75</v>
      </c>
      <c r="P169">
        <v>0.58752933015392095</v>
      </c>
      <c r="Q169">
        <v>0.59974900441948797</v>
      </c>
    </row>
    <row r="170" spans="1:25" x14ac:dyDescent="0.25">
      <c r="A170" s="104" t="s">
        <v>20</v>
      </c>
      <c r="B170">
        <v>0.65231414105684482</v>
      </c>
      <c r="C170">
        <v>0.29438607579174031</v>
      </c>
      <c r="D170">
        <v>0.19735984153747271</v>
      </c>
      <c r="H170" s="104" t="s">
        <v>76</v>
      </c>
      <c r="I170">
        <v>0.47727951638142768</v>
      </c>
      <c r="J170">
        <v>0.17270011766986981</v>
      </c>
      <c r="K170">
        <v>6.983536882327307E-2</v>
      </c>
      <c r="O170" s="104" t="s">
        <v>77</v>
      </c>
      <c r="P170">
        <v>0.27450350475858148</v>
      </c>
      <c r="Q170">
        <v>0.26700982337586299</v>
      </c>
      <c r="W170" s="165" t="s">
        <v>81</v>
      </c>
    </row>
    <row r="171" spans="1:25" x14ac:dyDescent="0.25">
      <c r="A171" s="104" t="s">
        <v>23</v>
      </c>
      <c r="B171">
        <v>0.22978167299170571</v>
      </c>
      <c r="C171">
        <v>0.21187169958672861</v>
      </c>
      <c r="D171">
        <v>0.1049268813055334</v>
      </c>
      <c r="H171" s="104" t="s">
        <v>78</v>
      </c>
      <c r="I171">
        <v>0.39726423845671349</v>
      </c>
      <c r="J171">
        <v>0.33540457557511583</v>
      </c>
      <c r="K171">
        <v>0.27275723008902703</v>
      </c>
      <c r="O171" s="104" t="s">
        <v>79</v>
      </c>
      <c r="P171">
        <v>0.44210491591804402</v>
      </c>
      <c r="Q171">
        <v>0.39616748870707591</v>
      </c>
      <c r="W171" s="104"/>
      <c r="X171" s="104" t="s">
        <v>12</v>
      </c>
      <c r="Y171" s="104" t="s">
        <v>13</v>
      </c>
    </row>
    <row r="172" spans="1:25" x14ac:dyDescent="0.25">
      <c r="W172" s="104" t="s">
        <v>15</v>
      </c>
      <c r="X172">
        <v>0.32064044542624848</v>
      </c>
      <c r="Y172">
        <v>0.21878227991865939</v>
      </c>
    </row>
    <row r="173" spans="1:25" x14ac:dyDescent="0.25">
      <c r="W173" s="104" t="s">
        <v>18</v>
      </c>
      <c r="X173">
        <v>0.34100836465406908</v>
      </c>
      <c r="Y173">
        <v>0.24271196572169609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104" t="s">
        <v>21</v>
      </c>
      <c r="X174">
        <v>0.68248066730132495</v>
      </c>
      <c r="Y174">
        <v>0.67472699832449801</v>
      </c>
    </row>
    <row r="175" spans="1:25" x14ac:dyDescent="0.25">
      <c r="A175" s="104"/>
      <c r="B175" s="104" t="s">
        <v>12</v>
      </c>
      <c r="C175" s="104" t="s">
        <v>68</v>
      </c>
      <c r="D175" s="104" t="s">
        <v>69</v>
      </c>
      <c r="H175" s="104"/>
      <c r="I175" s="104" t="s">
        <v>13</v>
      </c>
      <c r="J175" s="104" t="s">
        <v>70</v>
      </c>
      <c r="K175" s="104" t="s">
        <v>71</v>
      </c>
      <c r="O175" s="104"/>
      <c r="P175" s="104" t="s">
        <v>12</v>
      </c>
      <c r="Q175" s="104" t="s">
        <v>13</v>
      </c>
      <c r="W175" s="104" t="s">
        <v>24</v>
      </c>
      <c r="X175">
        <v>0.59396073522511494</v>
      </c>
      <c r="Y175">
        <v>0.58886692475779068</v>
      </c>
    </row>
    <row r="176" spans="1:25" x14ac:dyDescent="0.25">
      <c r="A176" s="104" t="s">
        <v>14</v>
      </c>
      <c r="B176">
        <v>-8.0629364012979779E-2</v>
      </c>
      <c r="C176">
        <v>-8.9496604521495951E-2</v>
      </c>
      <c r="D176">
        <v>-0.15627488473197529</v>
      </c>
      <c r="H176" s="104" t="s">
        <v>72</v>
      </c>
      <c r="I176">
        <v>0.1128266451797058</v>
      </c>
      <c r="J176">
        <v>0.21626167704918381</v>
      </c>
      <c r="K176">
        <v>0.22877824736870969</v>
      </c>
      <c r="O176" s="104" t="s">
        <v>73</v>
      </c>
      <c r="P176">
        <v>0.81225691135241629</v>
      </c>
      <c r="Q176">
        <v>0.79233313946546469</v>
      </c>
      <c r="W176" s="104" t="s">
        <v>25</v>
      </c>
      <c r="X176">
        <v>0.44604288028636269</v>
      </c>
      <c r="Y176">
        <v>0.37824054062015111</v>
      </c>
    </row>
    <row r="177" spans="1:25" x14ac:dyDescent="0.25">
      <c r="A177" s="104" t="s">
        <v>17</v>
      </c>
      <c r="B177">
        <v>0.23542054884777969</v>
      </c>
      <c r="C177">
        <v>0.1149215607515086</v>
      </c>
      <c r="D177">
        <v>2.5047816381122901E-2</v>
      </c>
      <c r="H177" s="104" t="s">
        <v>74</v>
      </c>
      <c r="I177">
        <v>0.78893990997065455</v>
      </c>
      <c r="J177">
        <v>-1.121874011038148E-2</v>
      </c>
      <c r="K177">
        <v>-5.8231403028383463E-2</v>
      </c>
      <c r="O177" s="104" t="s">
        <v>75</v>
      </c>
      <c r="P177">
        <v>0.16186925658921891</v>
      </c>
      <c r="Q177">
        <v>0.14647184959161119</v>
      </c>
      <c r="W177" s="104" t="s">
        <v>26</v>
      </c>
      <c r="X177">
        <v>0.47244086579609201</v>
      </c>
      <c r="Y177">
        <v>0.42204078224433511</v>
      </c>
    </row>
    <row r="178" spans="1:25" x14ac:dyDescent="0.25">
      <c r="A178" s="104" t="s">
        <v>20</v>
      </c>
      <c r="B178">
        <v>0.73993867190633245</v>
      </c>
      <c r="C178">
        <v>0.12038198679915769</v>
      </c>
      <c r="D178">
        <v>3.8898263711858103E-2</v>
      </c>
      <c r="H178" s="104" t="s">
        <v>76</v>
      </c>
      <c r="I178">
        <v>0.17771235893506129</v>
      </c>
      <c r="J178">
        <v>1.9531556529046468E-2</v>
      </c>
      <c r="K178">
        <v>-6.2898306812164712E-2</v>
      </c>
      <c r="O178" s="104" t="s">
        <v>77</v>
      </c>
      <c r="P178">
        <v>0.25060601683068301</v>
      </c>
      <c r="Q178">
        <v>0.19155842444368881</v>
      </c>
      <c r="W178" s="104" t="s">
        <v>28</v>
      </c>
      <c r="X178">
        <v>0.65883575185072307</v>
      </c>
      <c r="Y178">
        <v>0.64985735677893097</v>
      </c>
    </row>
    <row r="179" spans="1:25" x14ac:dyDescent="0.25">
      <c r="A179" s="104" t="s">
        <v>23</v>
      </c>
      <c r="B179">
        <v>0.8211219852273518</v>
      </c>
      <c r="C179">
        <v>-4.197385453081974E-2</v>
      </c>
      <c r="D179">
        <v>-6.326758415537978E-2</v>
      </c>
      <c r="H179" s="104" t="s">
        <v>78</v>
      </c>
      <c r="I179">
        <v>0.75525449731497118</v>
      </c>
      <c r="J179">
        <v>0.12141158571890651</v>
      </c>
      <c r="K179">
        <v>6.0745498720760363E-2</v>
      </c>
      <c r="O179" s="104" t="s">
        <v>79</v>
      </c>
      <c r="P179">
        <v>-6.2079839985758403E-2</v>
      </c>
      <c r="Q179">
        <v>-3.8661114399626217E-2</v>
      </c>
      <c r="W179" s="104" t="s">
        <v>29</v>
      </c>
      <c r="X179">
        <v>0.35613636897534062</v>
      </c>
      <c r="Y179">
        <v>0.38218278843492781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104"/>
      <c r="B183" s="104" t="s">
        <v>12</v>
      </c>
      <c r="C183" s="104" t="s">
        <v>68</v>
      </c>
      <c r="D183" s="104" t="s">
        <v>69</v>
      </c>
      <c r="H183" s="104"/>
      <c r="I183" s="104" t="s">
        <v>13</v>
      </c>
      <c r="J183" s="104" t="s">
        <v>70</v>
      </c>
      <c r="K183" s="104" t="s">
        <v>71</v>
      </c>
      <c r="O183" s="104"/>
      <c r="P183" s="104" t="s">
        <v>12</v>
      </c>
      <c r="Q183" s="104" t="s">
        <v>13</v>
      </c>
      <c r="W183" s="104"/>
      <c r="X183" s="104" t="s">
        <v>12</v>
      </c>
      <c r="Y183" s="104" t="s">
        <v>13</v>
      </c>
    </row>
    <row r="184" spans="1:25" x14ac:dyDescent="0.25">
      <c r="A184" s="104" t="s">
        <v>14</v>
      </c>
      <c r="B184">
        <v>0.24116142255127371</v>
      </c>
      <c r="C184">
        <v>0.2217262835998679</v>
      </c>
      <c r="D184">
        <v>1.6951763419820229E-2</v>
      </c>
      <c r="H184" s="104" t="s">
        <v>72</v>
      </c>
      <c r="I184">
        <v>0.32327361081554262</v>
      </c>
      <c r="J184">
        <v>0.27449118805143291</v>
      </c>
      <c r="K184">
        <v>-1.965668417353808E-2</v>
      </c>
      <c r="O184" s="104" t="s">
        <v>73</v>
      </c>
      <c r="P184">
        <v>0.3104179819919804</v>
      </c>
      <c r="Q184">
        <v>0.28631345370564842</v>
      </c>
      <c r="W184" s="104" t="s">
        <v>15</v>
      </c>
      <c r="X184">
        <v>0.2391167524285637</v>
      </c>
      <c r="Y184">
        <v>0.2334492799727651</v>
      </c>
    </row>
    <row r="185" spans="1:25" x14ac:dyDescent="0.25">
      <c r="A185" s="104" t="s">
        <v>17</v>
      </c>
      <c r="B185">
        <v>0.36490081981019162</v>
      </c>
      <c r="C185">
        <v>0.38912572097306219</v>
      </c>
      <c r="D185">
        <v>8.8764986418245567E-2</v>
      </c>
      <c r="H185" s="104" t="s">
        <v>74</v>
      </c>
      <c r="I185">
        <v>0.28359868112936942</v>
      </c>
      <c r="J185">
        <v>0.2413296140132028</v>
      </c>
      <c r="K185">
        <v>4.0514442135403228E-2</v>
      </c>
      <c r="O185" s="104" t="s">
        <v>75</v>
      </c>
      <c r="P185">
        <v>0.31141116663332008</v>
      </c>
      <c r="Q185">
        <v>0.31077281095002368</v>
      </c>
      <c r="W185" s="104" t="s">
        <v>18</v>
      </c>
      <c r="X185">
        <v>0.23269078490535469</v>
      </c>
      <c r="Y185">
        <v>0.18460344695722081</v>
      </c>
    </row>
    <row r="186" spans="1:25" x14ac:dyDescent="0.25">
      <c r="A186" s="104" t="s">
        <v>20</v>
      </c>
      <c r="B186">
        <v>0.336728766063006</v>
      </c>
      <c r="C186">
        <v>0.32119068514006188</v>
      </c>
      <c r="D186">
        <v>4.3655949333678272E-2</v>
      </c>
      <c r="H186" s="104" t="s">
        <v>76</v>
      </c>
      <c r="I186">
        <v>0.43148363897321512</v>
      </c>
      <c r="J186">
        <v>0.58993296215115665</v>
      </c>
      <c r="K186">
        <v>0.1237596642617135</v>
      </c>
      <c r="O186" s="104" t="s">
        <v>77</v>
      </c>
      <c r="P186">
        <v>0.37373630971268917</v>
      </c>
      <c r="Q186">
        <v>0.43199908716644581</v>
      </c>
      <c r="W186" s="104" t="s">
        <v>21</v>
      </c>
      <c r="X186">
        <v>0.14612334785148889</v>
      </c>
      <c r="Y186">
        <v>9.3910372295493302E-2</v>
      </c>
    </row>
    <row r="187" spans="1:25" x14ac:dyDescent="0.25">
      <c r="A187" s="104" t="s">
        <v>23</v>
      </c>
      <c r="B187">
        <v>0.35005615505574</v>
      </c>
      <c r="C187">
        <v>0.15244644777028091</v>
      </c>
      <c r="D187">
        <v>-8.1976243407365437E-2</v>
      </c>
      <c r="H187" s="104" t="s">
        <v>78</v>
      </c>
      <c r="I187">
        <v>0.46688864664000052</v>
      </c>
      <c r="J187">
        <v>0.55062256293651757</v>
      </c>
      <c r="K187">
        <v>0.1146134457627114</v>
      </c>
      <c r="O187" s="104" t="s">
        <v>79</v>
      </c>
      <c r="P187">
        <v>0.38853768900458241</v>
      </c>
      <c r="Q187">
        <v>0.44248829911905407</v>
      </c>
      <c r="W187" s="104" t="s">
        <v>24</v>
      </c>
      <c r="X187">
        <v>0.20409803923109271</v>
      </c>
      <c r="Y187">
        <v>0.19532529430080131</v>
      </c>
    </row>
    <row r="188" spans="1:25" x14ac:dyDescent="0.25">
      <c r="W188" s="104" t="s">
        <v>25</v>
      </c>
      <c r="X188">
        <v>0.2745365989536438</v>
      </c>
      <c r="Y188">
        <v>0.29611261891216251</v>
      </c>
    </row>
    <row r="189" spans="1:25" x14ac:dyDescent="0.25">
      <c r="W189" s="104" t="s">
        <v>26</v>
      </c>
      <c r="X189">
        <v>4.2598125961563878E-2</v>
      </c>
      <c r="Y189">
        <v>7.7953291375804146E-2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104" t="s">
        <v>28</v>
      </c>
      <c r="X190">
        <v>0.79568902673905062</v>
      </c>
      <c r="Y190">
        <v>0.75571215454697449</v>
      </c>
    </row>
    <row r="191" spans="1:25" x14ac:dyDescent="0.25">
      <c r="A191" s="104"/>
      <c r="B191" s="104" t="s">
        <v>12</v>
      </c>
      <c r="C191" s="104" t="s">
        <v>68</v>
      </c>
      <c r="D191" s="104" t="s">
        <v>69</v>
      </c>
      <c r="H191" s="104"/>
      <c r="I191" s="104" t="s">
        <v>13</v>
      </c>
      <c r="J191" s="104" t="s">
        <v>70</v>
      </c>
      <c r="K191" s="104" t="s">
        <v>71</v>
      </c>
      <c r="O191" s="104"/>
      <c r="P191" s="104" t="s">
        <v>12</v>
      </c>
      <c r="Q191" s="104" t="s">
        <v>13</v>
      </c>
      <c r="W191" s="104" t="s">
        <v>29</v>
      </c>
      <c r="X191">
        <v>0.79400093009933259</v>
      </c>
      <c r="Y191">
        <v>0.77377639433407219</v>
      </c>
    </row>
    <row r="192" spans="1:25" x14ac:dyDescent="0.25">
      <c r="A192" s="104" t="s">
        <v>14</v>
      </c>
      <c r="B192">
        <v>1.9549254104726039E-2</v>
      </c>
      <c r="C192">
        <v>-1.3316958599025029E-2</v>
      </c>
      <c r="D192">
        <v>-4.062345177687858E-2</v>
      </c>
      <c r="H192" s="104" t="s">
        <v>72</v>
      </c>
      <c r="I192">
        <v>0.14460181549827361</v>
      </c>
      <c r="J192">
        <v>0.1041273204039546</v>
      </c>
      <c r="K192">
        <v>7.2767598077614584E-2</v>
      </c>
      <c r="O192" s="104" t="s">
        <v>73</v>
      </c>
      <c r="P192">
        <v>8.5467122212697963E-2</v>
      </c>
      <c r="Q192">
        <v>5.0144951591634811E-2</v>
      </c>
    </row>
    <row r="193" spans="1:25" x14ac:dyDescent="0.25">
      <c r="A193" s="104" t="s">
        <v>17</v>
      </c>
      <c r="B193">
        <v>0.21182386052916091</v>
      </c>
      <c r="C193">
        <v>-5.3696576233290194E-3</v>
      </c>
      <c r="D193">
        <v>-3.7912165906313813E-2</v>
      </c>
      <c r="H193" s="104" t="s">
        <v>74</v>
      </c>
      <c r="I193">
        <v>4.8991524299662151E-2</v>
      </c>
      <c r="J193">
        <v>-2.7640879113388979E-2</v>
      </c>
      <c r="K193">
        <v>-2.007922382460298E-2</v>
      </c>
      <c r="O193" s="104" t="s">
        <v>75</v>
      </c>
      <c r="P193">
        <v>0.15092690701053371</v>
      </c>
      <c r="Q193">
        <v>0.13707361176337479</v>
      </c>
    </row>
    <row r="194" spans="1:25" x14ac:dyDescent="0.25">
      <c r="A194" s="104" t="s">
        <v>20</v>
      </c>
      <c r="B194">
        <v>0.12554727522999609</v>
      </c>
      <c r="C194">
        <v>5.5975337465372449E-2</v>
      </c>
      <c r="D194">
        <v>6.1285197413001702E-2</v>
      </c>
      <c r="H194" s="104" t="s">
        <v>76</v>
      </c>
      <c r="I194">
        <v>0.1412162362519091</v>
      </c>
      <c r="J194">
        <v>0.16426825358939329</v>
      </c>
      <c r="K194">
        <v>0.1162982563295369</v>
      </c>
      <c r="O194" s="104" t="s">
        <v>77</v>
      </c>
      <c r="P194">
        <v>0.1276645837161994</v>
      </c>
      <c r="Q194">
        <v>0.1220954838493462</v>
      </c>
      <c r="W194" s="165" t="s">
        <v>89</v>
      </c>
    </row>
    <row r="195" spans="1:25" x14ac:dyDescent="0.25">
      <c r="A195" s="104" t="s">
        <v>23</v>
      </c>
      <c r="B195">
        <v>5.4064335211839717E-2</v>
      </c>
      <c r="C195">
        <v>-7.6730022489361643E-2</v>
      </c>
      <c r="D195">
        <v>-9.0751622548154262E-2</v>
      </c>
      <c r="H195" s="104" t="s">
        <v>78</v>
      </c>
      <c r="I195">
        <v>0.15716532906907041</v>
      </c>
      <c r="J195">
        <v>2.6252270081825901E-2</v>
      </c>
      <c r="K195">
        <v>-2.5954557815776802E-3</v>
      </c>
      <c r="O195" s="104" t="s">
        <v>79</v>
      </c>
      <c r="P195">
        <v>0.19304064932631729</v>
      </c>
      <c r="Q195">
        <v>0.15084252059954459</v>
      </c>
      <c r="W195" s="104"/>
      <c r="X195" s="104" t="s">
        <v>12</v>
      </c>
      <c r="Y195" s="104" t="s">
        <v>13</v>
      </c>
    </row>
    <row r="196" spans="1:25" x14ac:dyDescent="0.25">
      <c r="W196" s="104" t="s">
        <v>15</v>
      </c>
      <c r="X196">
        <v>0.29747802710247739</v>
      </c>
      <c r="Y196">
        <v>0.34121614421901442</v>
      </c>
    </row>
    <row r="197" spans="1:25" x14ac:dyDescent="0.25">
      <c r="W197" s="104" t="s">
        <v>18</v>
      </c>
      <c r="X197">
        <v>0.40461824832714433</v>
      </c>
      <c r="Y197">
        <v>0.44284361960963958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104" t="s">
        <v>21</v>
      </c>
      <c r="X198">
        <v>0.29423716194346489</v>
      </c>
      <c r="Y198">
        <v>0.32012707405955482</v>
      </c>
    </row>
    <row r="199" spans="1:25" x14ac:dyDescent="0.25">
      <c r="A199" s="104"/>
      <c r="B199" s="104" t="s">
        <v>12</v>
      </c>
      <c r="C199" s="104" t="s">
        <v>68</v>
      </c>
      <c r="D199" s="104" t="s">
        <v>69</v>
      </c>
      <c r="H199" s="104"/>
      <c r="I199" s="104" t="s">
        <v>13</v>
      </c>
      <c r="J199" s="104" t="s">
        <v>70</v>
      </c>
      <c r="K199" s="104" t="s">
        <v>71</v>
      </c>
      <c r="O199" s="104"/>
      <c r="P199" s="104" t="s">
        <v>12</v>
      </c>
      <c r="Q199" s="104" t="s">
        <v>13</v>
      </c>
      <c r="W199" s="104" t="s">
        <v>24</v>
      </c>
      <c r="X199">
        <v>0.302274794920248</v>
      </c>
      <c r="Y199">
        <v>0.31014519899249199</v>
      </c>
    </row>
    <row r="200" spans="1:25" x14ac:dyDescent="0.25">
      <c r="A200" s="104" t="s">
        <v>14</v>
      </c>
      <c r="B200">
        <v>-2.3288652707087409E-2</v>
      </c>
      <c r="C200">
        <v>-2.6482690072913879E-2</v>
      </c>
      <c r="D200">
        <v>-2.1715991506294361E-2</v>
      </c>
      <c r="H200" s="104" t="s">
        <v>72</v>
      </c>
      <c r="I200">
        <v>-0.1153699646491347</v>
      </c>
      <c r="J200">
        <v>-3.4583691531810637E-2</v>
      </c>
      <c r="K200">
        <v>-2.8182120222140929E-2</v>
      </c>
      <c r="O200" s="104" t="s">
        <v>73</v>
      </c>
      <c r="P200">
        <v>0.22162396414000621</v>
      </c>
      <c r="Q200">
        <v>0.1362825360980903</v>
      </c>
      <c r="W200" s="104" t="s">
        <v>25</v>
      </c>
      <c r="X200">
        <v>0.37408925750334238</v>
      </c>
      <c r="Y200">
        <v>0.44381974759212889</v>
      </c>
    </row>
    <row r="201" spans="1:25" x14ac:dyDescent="0.25">
      <c r="A201" s="104" t="s">
        <v>17</v>
      </c>
      <c r="B201">
        <v>0.32862149679639457</v>
      </c>
      <c r="C201">
        <v>3.9820933099119472E-2</v>
      </c>
      <c r="D201">
        <v>4.428985214338875E-2</v>
      </c>
      <c r="H201" s="104" t="s">
        <v>74</v>
      </c>
      <c r="I201">
        <v>0.1258660393153794</v>
      </c>
      <c r="J201">
        <v>-4.2136518767806483E-2</v>
      </c>
      <c r="K201">
        <v>-3.108954646166058E-2</v>
      </c>
      <c r="O201" s="104" t="s">
        <v>75</v>
      </c>
      <c r="P201">
        <v>-2.3714656934226391E-2</v>
      </c>
      <c r="Q201">
        <v>-0.1075687546608165</v>
      </c>
      <c r="W201" s="104" t="s">
        <v>26</v>
      </c>
      <c r="X201">
        <v>0.41991068569779427</v>
      </c>
      <c r="Y201">
        <v>0.47047142787373331</v>
      </c>
    </row>
    <row r="202" spans="1:25" x14ac:dyDescent="0.25">
      <c r="A202" s="104" t="s">
        <v>20</v>
      </c>
      <c r="B202">
        <v>5.9552451145877511E-2</v>
      </c>
      <c r="C202">
        <v>3.3414617150805848E-2</v>
      </c>
      <c r="D202">
        <v>3.0074526226077519E-2</v>
      </c>
      <c r="H202" s="104" t="s">
        <v>76</v>
      </c>
      <c r="I202">
        <v>3.0627096637252341E-2</v>
      </c>
      <c r="J202">
        <v>6.4905768151198362E-2</v>
      </c>
      <c r="K202">
        <v>7.8466229985956454E-2</v>
      </c>
      <c r="O202" s="104" t="s">
        <v>77</v>
      </c>
      <c r="P202">
        <v>7.036347326089927E-2</v>
      </c>
      <c r="Q202">
        <v>1.611172074316132E-2</v>
      </c>
      <c r="W202" s="104" t="s">
        <v>28</v>
      </c>
      <c r="X202">
        <v>0.34322669719121512</v>
      </c>
      <c r="Y202">
        <v>0.35182867973791621</v>
      </c>
    </row>
    <row r="203" spans="1:25" x14ac:dyDescent="0.25">
      <c r="A203" s="104" t="s">
        <v>23</v>
      </c>
      <c r="B203">
        <v>0.2329363555271439</v>
      </c>
      <c r="C203">
        <v>-4.7808613845483197E-2</v>
      </c>
      <c r="D203">
        <v>-5.1450731619409169E-2</v>
      </c>
      <c r="H203" s="104" t="s">
        <v>78</v>
      </c>
      <c r="I203">
        <v>-8.0656714180857431E-2</v>
      </c>
      <c r="J203">
        <v>4.6619513959889412E-2</v>
      </c>
      <c r="K203">
        <v>5.6718896948244037E-2</v>
      </c>
      <c r="O203" s="104" t="s">
        <v>79</v>
      </c>
      <c r="P203">
        <v>-5.2759399635424302E-2</v>
      </c>
      <c r="Q203">
        <v>-7.3251237988103651E-2</v>
      </c>
      <c r="W203" s="104" t="s">
        <v>29</v>
      </c>
      <c r="X203">
        <v>0.29095839474186258</v>
      </c>
      <c r="Y203">
        <v>0.27645706747763199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104"/>
      <c r="B207" s="104" t="s">
        <v>12</v>
      </c>
      <c r="C207" s="104" t="s">
        <v>68</v>
      </c>
      <c r="D207" s="104" t="s">
        <v>69</v>
      </c>
      <c r="H207" s="104"/>
      <c r="I207" s="104" t="s">
        <v>13</v>
      </c>
      <c r="J207" s="104" t="s">
        <v>70</v>
      </c>
      <c r="K207" s="104" t="s">
        <v>71</v>
      </c>
      <c r="O207" s="104"/>
      <c r="P207" s="104" t="s">
        <v>12</v>
      </c>
      <c r="Q207" s="104" t="s">
        <v>13</v>
      </c>
      <c r="W207" s="104"/>
      <c r="X207" s="104" t="s">
        <v>12</v>
      </c>
      <c r="Y207" s="104" t="s">
        <v>13</v>
      </c>
    </row>
    <row r="208" spans="1:25" x14ac:dyDescent="0.25">
      <c r="A208" s="104" t="s">
        <v>14</v>
      </c>
      <c r="B208">
        <v>0.20175751472395839</v>
      </c>
      <c r="C208">
        <v>4.8867298966083342E-2</v>
      </c>
      <c r="D208">
        <v>4.2256526462474527E-2</v>
      </c>
      <c r="H208" s="104" t="s">
        <v>72</v>
      </c>
      <c r="I208">
        <v>0.52073943242775356</v>
      </c>
      <c r="J208">
        <v>9.1061653266679463E-2</v>
      </c>
      <c r="K208">
        <v>7.6981139662053846E-2</v>
      </c>
      <c r="O208" s="104" t="s">
        <v>73</v>
      </c>
      <c r="P208">
        <v>2.402117961043055E-2</v>
      </c>
      <c r="Q208">
        <v>0.68800146518076211</v>
      </c>
      <c r="W208" s="104" t="s">
        <v>15</v>
      </c>
      <c r="X208">
        <v>7.2864470001876555E-2</v>
      </c>
      <c r="Y208">
        <v>4.9073520721206888E-2</v>
      </c>
    </row>
    <row r="209" spans="1:25" x14ac:dyDescent="0.25">
      <c r="A209" s="104" t="s">
        <v>17</v>
      </c>
      <c r="B209">
        <v>0.17139995473093081</v>
      </c>
      <c r="C209">
        <v>3.8643290500635787E-2</v>
      </c>
      <c r="D209">
        <v>5.4288409015397748E-2</v>
      </c>
      <c r="H209" s="104" t="s">
        <v>74</v>
      </c>
      <c r="I209">
        <v>0.67356985729735519</v>
      </c>
      <c r="J209">
        <v>0.1744014466628506</v>
      </c>
      <c r="K209">
        <v>6.0706929559984503E-2</v>
      </c>
      <c r="O209" s="104" t="s">
        <v>75</v>
      </c>
      <c r="P209">
        <v>6.8846032052808037E-2</v>
      </c>
      <c r="Q209">
        <v>0.61598756182449121</v>
      </c>
      <c r="W209" s="104" t="s">
        <v>18</v>
      </c>
      <c r="X209">
        <v>0.2186938479231148</v>
      </c>
      <c r="Y209">
        <v>0.18097764439105379</v>
      </c>
    </row>
    <row r="210" spans="1:25" x14ac:dyDescent="0.25">
      <c r="A210" s="104" t="s">
        <v>20</v>
      </c>
      <c r="B210">
        <v>0.2003993725840322</v>
      </c>
      <c r="C210">
        <v>9.9280577950868851E-2</v>
      </c>
      <c r="D210">
        <v>8.0735502200574183E-2</v>
      </c>
      <c r="H210" s="104" t="s">
        <v>76</v>
      </c>
      <c r="I210">
        <v>0.14397888682404969</v>
      </c>
      <c r="J210">
        <v>0.120471245478184</v>
      </c>
      <c r="K210">
        <v>4.8373677112885059E-2</v>
      </c>
      <c r="O210" s="104" t="s">
        <v>77</v>
      </c>
      <c r="P210">
        <v>0.1918186824730152</v>
      </c>
      <c r="Q210">
        <v>0.16417379790778081</v>
      </c>
      <c r="W210" s="104" t="s">
        <v>21</v>
      </c>
      <c r="X210">
        <v>0.16202919390990311</v>
      </c>
      <c r="Y210">
        <v>0.19807914094633841</v>
      </c>
    </row>
    <row r="211" spans="1:25" x14ac:dyDescent="0.25">
      <c r="A211" s="104" t="s">
        <v>23</v>
      </c>
      <c r="B211">
        <v>6.2127192219410467E-2</v>
      </c>
      <c r="C211">
        <v>7.5170618850260773E-2</v>
      </c>
      <c r="D211">
        <v>4.2839005069311507E-2</v>
      </c>
      <c r="H211" s="104" t="s">
        <v>78</v>
      </c>
      <c r="I211">
        <v>0.69243253299064278</v>
      </c>
      <c r="J211">
        <v>0.26822307142177731</v>
      </c>
      <c r="K211">
        <v>0.17791100604034971</v>
      </c>
      <c r="O211" s="104" t="s">
        <v>79</v>
      </c>
      <c r="P211">
        <v>0.15687877272586129</v>
      </c>
      <c r="Q211">
        <v>0.15793245909984149</v>
      </c>
      <c r="W211" s="104" t="s">
        <v>24</v>
      </c>
      <c r="X211">
        <v>0.15123482629679841</v>
      </c>
      <c r="Y211">
        <v>0.12721600048703449</v>
      </c>
    </row>
    <row r="212" spans="1:25" x14ac:dyDescent="0.25">
      <c r="W212" s="104" t="s">
        <v>25</v>
      </c>
      <c r="X212">
        <v>0.11486477174341921</v>
      </c>
      <c r="Y212">
        <v>0.10087227278519439</v>
      </c>
    </row>
    <row r="213" spans="1:25" x14ac:dyDescent="0.25">
      <c r="W213" s="104" t="s">
        <v>26</v>
      </c>
      <c r="X213">
        <v>0.1885386165842533</v>
      </c>
      <c r="Y213">
        <v>0.1691411864207274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04" t="s">
        <v>28</v>
      </c>
      <c r="X214">
        <v>0.17372415829128399</v>
      </c>
      <c r="Y214">
        <v>0.19069537562612399</v>
      </c>
    </row>
    <row r="215" spans="1:25" x14ac:dyDescent="0.25">
      <c r="A215" s="104"/>
      <c r="B215" s="104" t="s">
        <v>12</v>
      </c>
      <c r="C215" s="104" t="s">
        <v>68</v>
      </c>
      <c r="D215" s="104" t="s">
        <v>69</v>
      </c>
      <c r="H215" s="104"/>
      <c r="I215" s="104" t="s">
        <v>13</v>
      </c>
      <c r="J215" s="104" t="s">
        <v>70</v>
      </c>
      <c r="K215" s="104" t="s">
        <v>71</v>
      </c>
      <c r="O215" s="104"/>
      <c r="P215" s="104" t="s">
        <v>12</v>
      </c>
      <c r="Q215" s="104" t="s">
        <v>13</v>
      </c>
      <c r="W215" s="104" t="s">
        <v>29</v>
      </c>
      <c r="X215">
        <v>8.3849699190953406E-2</v>
      </c>
      <c r="Y215">
        <v>3.975568805595369E-2</v>
      </c>
    </row>
    <row r="216" spans="1:25" x14ac:dyDescent="0.25">
      <c r="A216" s="104" t="s">
        <v>14</v>
      </c>
      <c r="B216">
        <v>-7.2282382870799369E-2</v>
      </c>
      <c r="C216">
        <v>0.1083348743965914</v>
      </c>
      <c r="D216">
        <v>0.10986996499462751</v>
      </c>
      <c r="H216" s="104" t="s">
        <v>72</v>
      </c>
      <c r="I216">
        <v>-1.737799702758239E-2</v>
      </c>
      <c r="J216">
        <v>-1.744993494414167E-3</v>
      </c>
      <c r="K216">
        <v>-4.2951920709792179E-3</v>
      </c>
      <c r="O216" s="104" t="s">
        <v>73</v>
      </c>
      <c r="P216">
        <v>0.1040983060140593</v>
      </c>
      <c r="Q216">
        <v>6.0261099612265369E-2</v>
      </c>
    </row>
    <row r="217" spans="1:25" x14ac:dyDescent="0.25">
      <c r="A217" s="104" t="s">
        <v>17</v>
      </c>
      <c r="B217">
        <v>-7.2514127287462926E-2</v>
      </c>
      <c r="C217">
        <v>-1.6183753974893089E-2</v>
      </c>
      <c r="D217">
        <v>-2.7508714663645711E-2</v>
      </c>
      <c r="H217" s="104" t="s">
        <v>74</v>
      </c>
      <c r="I217">
        <v>7.5573626505460498E-2</v>
      </c>
      <c r="J217">
        <v>7.5357321532130789E-2</v>
      </c>
      <c r="K217">
        <v>5.7034983638243712E-2</v>
      </c>
      <c r="O217" s="104" t="s">
        <v>75</v>
      </c>
      <c r="P217">
        <v>0.2337338732972038</v>
      </c>
      <c r="Q217">
        <v>-1.1263671831390961E-2</v>
      </c>
    </row>
    <row r="218" spans="1:25" x14ac:dyDescent="0.25">
      <c r="A218" s="104" t="s">
        <v>20</v>
      </c>
      <c r="B218">
        <v>2.8377651632232621E-2</v>
      </c>
      <c r="C218">
        <v>6.8786574076510454E-2</v>
      </c>
      <c r="D218">
        <v>5.7833175193606458E-2</v>
      </c>
      <c r="H218" s="104" t="s">
        <v>76</v>
      </c>
      <c r="I218">
        <v>-8.7219202719247282E-2</v>
      </c>
      <c r="J218">
        <v>4.4310504448574067E-2</v>
      </c>
      <c r="K218">
        <v>3.0410979469850809E-2</v>
      </c>
      <c r="O218" s="104" t="s">
        <v>77</v>
      </c>
      <c r="P218">
        <v>-2.4128210426652062E-2</v>
      </c>
      <c r="Q218">
        <v>-6.5104363892830919E-2</v>
      </c>
      <c r="W218" s="165" t="s">
        <v>94</v>
      </c>
    </row>
    <row r="219" spans="1:25" x14ac:dyDescent="0.25">
      <c r="A219" s="104" t="s">
        <v>23</v>
      </c>
      <c r="B219">
        <v>-2.4573104036717561E-2</v>
      </c>
      <c r="C219">
        <v>2.5059143185111699E-2</v>
      </c>
      <c r="D219">
        <v>2.1494302363118702E-2</v>
      </c>
      <c r="H219" s="104" t="s">
        <v>78</v>
      </c>
      <c r="I219">
        <v>-1.5827832124817819E-2</v>
      </c>
      <c r="J219">
        <v>6.1744486139925558E-2</v>
      </c>
      <c r="K219">
        <v>5.7996849549336968E-2</v>
      </c>
      <c r="O219" s="104" t="s">
        <v>79</v>
      </c>
      <c r="P219">
        <v>4.1647035219396597E-2</v>
      </c>
      <c r="Q219">
        <v>-6.9953908989636729E-2</v>
      </c>
      <c r="W219" s="104"/>
      <c r="X219" s="104" t="s">
        <v>12</v>
      </c>
      <c r="Y219" s="104" t="s">
        <v>13</v>
      </c>
    </row>
    <row r="220" spans="1:25" x14ac:dyDescent="0.25">
      <c r="W220" s="104" t="s">
        <v>15</v>
      </c>
      <c r="X220">
        <v>2.1952081739963041E-2</v>
      </c>
      <c r="Y220">
        <v>-2.8788410543366751E-2</v>
      </c>
    </row>
    <row r="221" spans="1:25" x14ac:dyDescent="0.25">
      <c r="W221" s="104" t="s">
        <v>18</v>
      </c>
      <c r="X221">
        <v>0.11135618254810969</v>
      </c>
      <c r="Y221">
        <v>1.266490569600693E-2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04" t="s">
        <v>21</v>
      </c>
      <c r="X222">
        <v>1.9414051349336509E-2</v>
      </c>
      <c r="Y222">
        <v>-5.9907539700344258E-2</v>
      </c>
    </row>
    <row r="223" spans="1:25" x14ac:dyDescent="0.25">
      <c r="A223" s="104"/>
      <c r="B223" s="104" t="s">
        <v>12</v>
      </c>
      <c r="C223" s="104" t="s">
        <v>68</v>
      </c>
      <c r="D223" s="104" t="s">
        <v>69</v>
      </c>
      <c r="H223" s="104"/>
      <c r="I223" s="104" t="s">
        <v>13</v>
      </c>
      <c r="J223" s="104" t="s">
        <v>70</v>
      </c>
      <c r="K223" s="104" t="s">
        <v>71</v>
      </c>
      <c r="O223" s="104"/>
      <c r="P223" s="104" t="s">
        <v>12</v>
      </c>
      <c r="Q223" s="104" t="s">
        <v>13</v>
      </c>
      <c r="W223" s="104" t="s">
        <v>24</v>
      </c>
      <c r="X223">
        <v>-1.8460694327309742E-2</v>
      </c>
      <c r="Y223">
        <v>-8.5690514570343768E-2</v>
      </c>
    </row>
    <row r="224" spans="1:25" x14ac:dyDescent="0.25">
      <c r="A224" s="104" t="s">
        <v>14</v>
      </c>
      <c r="B224">
        <v>2.612791312423976E-2</v>
      </c>
      <c r="C224">
        <v>0.27457132555952191</v>
      </c>
      <c r="D224">
        <v>0.13303452576633121</v>
      </c>
      <c r="H224" s="104" t="s">
        <v>72</v>
      </c>
      <c r="I224">
        <v>0.44165343579236321</v>
      </c>
      <c r="J224">
        <v>0.3366201261516607</v>
      </c>
      <c r="K224">
        <v>7.8422237019390093E-2</v>
      </c>
      <c r="O224" s="104" t="s">
        <v>73</v>
      </c>
      <c r="P224">
        <v>-4.1542878279905132E-2</v>
      </c>
      <c r="Q224">
        <v>3.2682889724083349E-2</v>
      </c>
      <c r="W224" s="104" t="s">
        <v>25</v>
      </c>
      <c r="X224">
        <v>2.0758052913132919E-2</v>
      </c>
      <c r="Y224">
        <v>9.5171637444363116E-3</v>
      </c>
    </row>
    <row r="225" spans="1:25" x14ac:dyDescent="0.25">
      <c r="A225" s="104" t="s">
        <v>17</v>
      </c>
      <c r="B225">
        <v>8.7103041254934954E-2</v>
      </c>
      <c r="C225">
        <v>0.14235184908638801</v>
      </c>
      <c r="D225">
        <v>2.9913038587339229E-2</v>
      </c>
      <c r="H225" s="104" t="s">
        <v>74</v>
      </c>
      <c r="I225">
        <v>3.3836217677658688E-2</v>
      </c>
      <c r="J225">
        <v>0.21153595525944971</v>
      </c>
      <c r="K225">
        <v>2.1424151241141349E-2</v>
      </c>
      <c r="O225" s="104" t="s">
        <v>75</v>
      </c>
      <c r="P225">
        <v>8.9425254076850716E-2</v>
      </c>
      <c r="Q225">
        <v>0.4306146807500596</v>
      </c>
      <c r="W225" s="104" t="s">
        <v>26</v>
      </c>
      <c r="X225">
        <v>-3.5325423433457112E-2</v>
      </c>
      <c r="Y225">
        <v>-8.5931326540921671E-2</v>
      </c>
    </row>
    <row r="226" spans="1:25" x14ac:dyDescent="0.25">
      <c r="A226" s="104" t="s">
        <v>20</v>
      </c>
      <c r="B226">
        <v>-2.501415903422058E-3</v>
      </c>
      <c r="C226">
        <v>0.23452727948840249</v>
      </c>
      <c r="D226">
        <v>7.6362534845931959E-2</v>
      </c>
      <c r="H226" s="104" t="s">
        <v>76</v>
      </c>
      <c r="I226">
        <v>0.26124441357032863</v>
      </c>
      <c r="J226">
        <v>0.12766208748565311</v>
      </c>
      <c r="K226">
        <v>0.1136275709881779</v>
      </c>
      <c r="O226" s="104" t="s">
        <v>77</v>
      </c>
      <c r="P226">
        <v>-2.3852949479390689E-2</v>
      </c>
      <c r="Q226">
        <v>0.3600015189698515</v>
      </c>
      <c r="W226" s="104" t="s">
        <v>28</v>
      </c>
      <c r="X226">
        <v>8.1520183969525942E-2</v>
      </c>
      <c r="Y226">
        <v>-2.0697556647078359E-2</v>
      </c>
    </row>
    <row r="227" spans="1:25" x14ac:dyDescent="0.25">
      <c r="A227" s="104" t="s">
        <v>23</v>
      </c>
      <c r="B227">
        <v>0.13270956095677561</v>
      </c>
      <c r="C227">
        <v>9.370868775198804E-2</v>
      </c>
      <c r="D227">
        <v>0.13966235565339941</v>
      </c>
      <c r="H227" s="104" t="s">
        <v>78</v>
      </c>
      <c r="I227">
        <v>0.28970945905079132</v>
      </c>
      <c r="J227">
        <v>0.2866037539443968</v>
      </c>
      <c r="K227">
        <v>0.14967365017257181</v>
      </c>
      <c r="O227" s="104" t="s">
        <v>79</v>
      </c>
      <c r="P227">
        <v>6.6720817516194519E-2</v>
      </c>
      <c r="Q227">
        <v>0.24914905957104569</v>
      </c>
      <c r="W227" s="104" t="s">
        <v>29</v>
      </c>
      <c r="X227">
        <v>0.21676422607535359</v>
      </c>
      <c r="Y227">
        <v>0.1174580363031333</v>
      </c>
    </row>
    <row r="230" spans="1:25" x14ac:dyDescent="0.25">
      <c r="W230" s="165" t="s">
        <v>98</v>
      </c>
    </row>
    <row r="231" spans="1:25" x14ac:dyDescent="0.25">
      <c r="W231" s="104"/>
      <c r="X231" s="104" t="s">
        <v>12</v>
      </c>
      <c r="Y231" s="104" t="s">
        <v>13</v>
      </c>
    </row>
    <row r="232" spans="1:25" x14ac:dyDescent="0.25">
      <c r="W232" s="104" t="s">
        <v>15</v>
      </c>
      <c r="X232">
        <v>0.1500530888909643</v>
      </c>
      <c r="Y232">
        <v>0.17773478236016491</v>
      </c>
    </row>
    <row r="233" spans="1:25" x14ac:dyDescent="0.25">
      <c r="W233" s="104" t="s">
        <v>18</v>
      </c>
      <c r="X233">
        <v>0.17393840724299281</v>
      </c>
      <c r="Y233">
        <v>0.18108388748223439</v>
      </c>
    </row>
    <row r="234" spans="1:25" x14ac:dyDescent="0.25">
      <c r="W234" s="104" t="s">
        <v>21</v>
      </c>
      <c r="X234">
        <v>5.4874081725952997E-2</v>
      </c>
      <c r="Y234">
        <v>0.65909787421751331</v>
      </c>
    </row>
    <row r="235" spans="1:25" x14ac:dyDescent="0.25">
      <c r="W235" s="104" t="s">
        <v>24</v>
      </c>
      <c r="X235">
        <v>5.7057618059475193E-2</v>
      </c>
      <c r="Y235">
        <v>0.58356922762838925</v>
      </c>
    </row>
    <row r="236" spans="1:25" x14ac:dyDescent="0.25">
      <c r="W236" s="104" t="s">
        <v>25</v>
      </c>
      <c r="X236">
        <v>-3.5975157637040553E-2</v>
      </c>
      <c r="Y236">
        <v>0.2202521360705057</v>
      </c>
    </row>
    <row r="237" spans="1:25" x14ac:dyDescent="0.25">
      <c r="W237" s="104" t="s">
        <v>26</v>
      </c>
      <c r="X237">
        <v>0.14556181578600719</v>
      </c>
      <c r="Y237">
        <v>0.1768185680414974</v>
      </c>
    </row>
    <row r="238" spans="1:25" x14ac:dyDescent="0.25">
      <c r="W238" s="104" t="s">
        <v>28</v>
      </c>
      <c r="X238">
        <v>0.15160854313294969</v>
      </c>
      <c r="Y238">
        <v>0.72724019977009602</v>
      </c>
    </row>
    <row r="239" spans="1:25" x14ac:dyDescent="0.25">
      <c r="W239" s="104" t="s">
        <v>29</v>
      </c>
      <c r="X239">
        <v>6.2105287110342557E-2</v>
      </c>
      <c r="Y239">
        <v>0.64838132873204346</v>
      </c>
    </row>
    <row r="242" spans="1:25" x14ac:dyDescent="0.25">
      <c r="W242" s="165" t="s">
        <v>106</v>
      </c>
    </row>
    <row r="243" spans="1:25" x14ac:dyDescent="0.25">
      <c r="W243" s="104"/>
      <c r="X243" s="104" t="s">
        <v>12</v>
      </c>
      <c r="Y243" s="104" t="s">
        <v>13</v>
      </c>
    </row>
    <row r="244" spans="1:25" x14ac:dyDescent="0.25">
      <c r="W244" s="104" t="s">
        <v>15</v>
      </c>
      <c r="X244">
        <v>6.491285680468474E-2</v>
      </c>
      <c r="Y244">
        <v>-3.1829862510255623E-2</v>
      </c>
    </row>
    <row r="245" spans="1:25" x14ac:dyDescent="0.25">
      <c r="W245" s="104" t="s">
        <v>18</v>
      </c>
      <c r="X245">
        <v>4.3651025042794313E-2</v>
      </c>
      <c r="Y245">
        <v>-4.7087123366090042E-2</v>
      </c>
    </row>
    <row r="246" spans="1:25" x14ac:dyDescent="0.25">
      <c r="W246" s="104" t="s">
        <v>21</v>
      </c>
      <c r="X246">
        <v>0.1226976062511569</v>
      </c>
      <c r="Y246">
        <v>9.6953500474896339E-3</v>
      </c>
    </row>
    <row r="247" spans="1:25" x14ac:dyDescent="0.25">
      <c r="W247" s="104" t="s">
        <v>24</v>
      </c>
      <c r="X247">
        <v>0.17963723194348799</v>
      </c>
      <c r="Y247">
        <v>-2.701892252434358E-2</v>
      </c>
    </row>
    <row r="248" spans="1:25" x14ac:dyDescent="0.25">
      <c r="W248" s="104" t="s">
        <v>25</v>
      </c>
      <c r="X248">
        <v>2.9980628177987571E-2</v>
      </c>
      <c r="Y248">
        <v>-7.1930713863498585E-2</v>
      </c>
    </row>
    <row r="249" spans="1:25" x14ac:dyDescent="0.25">
      <c r="W249" s="104" t="s">
        <v>26</v>
      </c>
      <c r="X249">
        <v>0.1098784211661011</v>
      </c>
      <c r="Y249">
        <v>-1.080922446605889E-2</v>
      </c>
    </row>
    <row r="250" spans="1:25" x14ac:dyDescent="0.25">
      <c r="W250" s="104" t="s">
        <v>28</v>
      </c>
      <c r="X250">
        <v>0.1619091831453684</v>
      </c>
      <c r="Y250">
        <v>1.184402523368713E-2</v>
      </c>
    </row>
    <row r="251" spans="1:25" x14ac:dyDescent="0.25">
      <c r="W251" s="104" t="s">
        <v>29</v>
      </c>
      <c r="X251">
        <v>0.12798585323286371</v>
      </c>
      <c r="Y251">
        <v>4.4171690379209289E-2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04"/>
      <c r="X255" s="104" t="s">
        <v>12</v>
      </c>
      <c r="Y255" s="104" t="s">
        <v>13</v>
      </c>
    </row>
    <row r="256" spans="1:25" x14ac:dyDescent="0.25">
      <c r="W256" s="104" t="s">
        <v>15</v>
      </c>
      <c r="X256">
        <v>6.8942811218429796E-3</v>
      </c>
      <c r="Y256">
        <v>0.34816419541705518</v>
      </c>
    </row>
    <row r="257" spans="1:25" x14ac:dyDescent="0.25">
      <c r="W257" s="104" t="s">
        <v>18</v>
      </c>
      <c r="X257">
        <v>-2.0856017997329831E-2</v>
      </c>
      <c r="Y257">
        <v>0.34874199489635133</v>
      </c>
    </row>
    <row r="258" spans="1:25" x14ac:dyDescent="0.25">
      <c r="A258" s="165" t="s">
        <v>195</v>
      </c>
      <c r="J258" s="165" t="s">
        <v>196</v>
      </c>
      <c r="W258" s="104" t="s">
        <v>21</v>
      </c>
      <c r="X258">
        <v>1.8677519986632252E-2</v>
      </c>
      <c r="Y258">
        <v>0.34163244374570068</v>
      </c>
    </row>
    <row r="259" spans="1:25" x14ac:dyDescent="0.25">
      <c r="A259" s="105"/>
      <c r="B259" s="105" t="s">
        <v>101</v>
      </c>
      <c r="C259" s="105" t="s">
        <v>102</v>
      </c>
      <c r="D259" s="105" t="s">
        <v>103</v>
      </c>
      <c r="E259" s="105" t="s">
        <v>104</v>
      </c>
      <c r="J259" s="105"/>
      <c r="K259" s="105" t="s">
        <v>101</v>
      </c>
      <c r="L259" s="105" t="s">
        <v>102</v>
      </c>
      <c r="M259" s="105" t="s">
        <v>103</v>
      </c>
      <c r="N259" s="105" t="s">
        <v>104</v>
      </c>
      <c r="W259" s="104" t="s">
        <v>24</v>
      </c>
      <c r="X259">
        <v>6.2133112728060221E-2</v>
      </c>
      <c r="Y259">
        <v>0.40914261661311868</v>
      </c>
    </row>
    <row r="260" spans="1:25" x14ac:dyDescent="0.25">
      <c r="A260" s="105" t="s">
        <v>15</v>
      </c>
      <c r="B260">
        <v>49.8046875</v>
      </c>
      <c r="C260">
        <v>60.58122756303645</v>
      </c>
      <c r="D260">
        <v>122.0703125</v>
      </c>
      <c r="E260">
        <v>231.4453125</v>
      </c>
      <c r="J260" s="105" t="s">
        <v>12</v>
      </c>
      <c r="K260">
        <v>6.6666666666666666E-2</v>
      </c>
      <c r="L260">
        <v>1.1414552370069959</v>
      </c>
      <c r="M260">
        <v>0.7</v>
      </c>
      <c r="N260">
        <v>1.5</v>
      </c>
      <c r="W260" s="104" t="s">
        <v>25</v>
      </c>
      <c r="X260">
        <v>7.4897478280468261E-3</v>
      </c>
      <c r="Y260">
        <v>0.32299756922648232</v>
      </c>
    </row>
    <row r="261" spans="1:25" x14ac:dyDescent="0.25">
      <c r="A261" s="105" t="s">
        <v>25</v>
      </c>
      <c r="B261">
        <v>49.8046875</v>
      </c>
      <c r="C261">
        <v>80.202043493489086</v>
      </c>
      <c r="D261">
        <v>107.421875</v>
      </c>
      <c r="E261">
        <v>283.203125</v>
      </c>
      <c r="J261" s="105" t="s">
        <v>105</v>
      </c>
      <c r="K261">
        <v>6.6666666666666666E-2</v>
      </c>
      <c r="L261">
        <v>-0.33565603151110951</v>
      </c>
      <c r="M261">
        <v>0.36666666666666659</v>
      </c>
      <c r="N261">
        <v>1.2666666666666671</v>
      </c>
      <c r="W261" s="104" t="s">
        <v>26</v>
      </c>
      <c r="X261">
        <v>5.2216181411879989E-2</v>
      </c>
      <c r="Y261">
        <v>0.26327416788885932</v>
      </c>
    </row>
    <row r="262" spans="1:25" x14ac:dyDescent="0.25">
      <c r="A262" s="105" t="s">
        <v>18</v>
      </c>
      <c r="B262">
        <v>82.03125</v>
      </c>
      <c r="C262">
        <v>97.091316330030935</v>
      </c>
      <c r="D262">
        <v>170.8984375</v>
      </c>
      <c r="E262">
        <v>278.3203125</v>
      </c>
      <c r="W262" s="104" t="s">
        <v>28</v>
      </c>
      <c r="X262">
        <v>-0.10323933712347021</v>
      </c>
      <c r="Y262">
        <v>0.1013609273330251</v>
      </c>
    </row>
    <row r="263" spans="1:25" x14ac:dyDescent="0.25">
      <c r="A263" s="105" t="s">
        <v>26</v>
      </c>
      <c r="B263">
        <v>49.8046875</v>
      </c>
      <c r="C263">
        <v>84.872097399070356</v>
      </c>
      <c r="D263">
        <v>145.5078125</v>
      </c>
      <c r="E263">
        <v>237.3046875</v>
      </c>
      <c r="W263" s="104" t="s">
        <v>29</v>
      </c>
      <c r="X263">
        <v>-2.5441848524942062E-2</v>
      </c>
      <c r="Y263">
        <v>0.135001453485423</v>
      </c>
    </row>
    <row r="264" spans="1:25" x14ac:dyDescent="0.25">
      <c r="A264" s="105" t="s">
        <v>21</v>
      </c>
      <c r="B264">
        <v>83.984375</v>
      </c>
      <c r="C264">
        <v>113.5641208551683</v>
      </c>
      <c r="D264">
        <v>182.6171875</v>
      </c>
      <c r="E264">
        <v>279.296875</v>
      </c>
    </row>
    <row r="265" spans="1:25" x14ac:dyDescent="0.25">
      <c r="A265" s="105" t="s">
        <v>28</v>
      </c>
      <c r="B265">
        <v>67.3828125</v>
      </c>
      <c r="C265">
        <v>122.01944611974611</v>
      </c>
      <c r="D265">
        <v>206.0546875</v>
      </c>
      <c r="E265">
        <v>289.0625</v>
      </c>
    </row>
    <row r="266" spans="1:25" x14ac:dyDescent="0.25">
      <c r="A266" s="105" t="s">
        <v>24</v>
      </c>
      <c r="B266">
        <v>41.015625</v>
      </c>
      <c r="C266">
        <v>89.525199578398642</v>
      </c>
      <c r="D266">
        <v>125.9765625</v>
      </c>
      <c r="E266">
        <v>231.4453125</v>
      </c>
    </row>
    <row r="267" spans="1:25" x14ac:dyDescent="0.25">
      <c r="A267" s="105" t="s">
        <v>29</v>
      </c>
      <c r="B267">
        <v>73.2421875</v>
      </c>
      <c r="C267">
        <v>105.4454687492011</v>
      </c>
      <c r="D267">
        <v>179.6875</v>
      </c>
      <c r="E267">
        <v>299.8046875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105"/>
      <c r="B271" s="105" t="s">
        <v>101</v>
      </c>
      <c r="C271" s="105" t="s">
        <v>102</v>
      </c>
      <c r="D271" s="105" t="s">
        <v>103</v>
      </c>
      <c r="E271" s="105" t="s">
        <v>104</v>
      </c>
      <c r="J271" s="105"/>
      <c r="K271" s="105" t="s">
        <v>101</v>
      </c>
      <c r="L271" s="105" t="s">
        <v>102</v>
      </c>
      <c r="M271" s="105" t="s">
        <v>103</v>
      </c>
      <c r="N271" s="105" t="s">
        <v>104</v>
      </c>
    </row>
    <row r="272" spans="1:25" x14ac:dyDescent="0.25">
      <c r="A272" s="105" t="s">
        <v>15</v>
      </c>
      <c r="B272">
        <v>49.8046875</v>
      </c>
      <c r="C272">
        <v>47.357652691557377</v>
      </c>
      <c r="D272">
        <v>78.125</v>
      </c>
      <c r="E272">
        <v>223.6328125</v>
      </c>
      <c r="J272" s="105" t="s">
        <v>12</v>
      </c>
      <c r="K272">
        <v>0.2857142857142857</v>
      </c>
      <c r="L272">
        <v>0.40040386554496799</v>
      </c>
      <c r="M272">
        <v>0.5714285714285714</v>
      </c>
      <c r="N272">
        <v>0.71428571428571419</v>
      </c>
    </row>
    <row r="273" spans="1:14" x14ac:dyDescent="0.25">
      <c r="A273" s="105" t="s">
        <v>25</v>
      </c>
      <c r="B273">
        <v>49.8046875</v>
      </c>
      <c r="C273">
        <v>61.33781593536051</v>
      </c>
      <c r="D273">
        <v>79.1015625</v>
      </c>
      <c r="E273">
        <v>172.8515625</v>
      </c>
      <c r="J273" s="105" t="s">
        <v>105</v>
      </c>
      <c r="K273">
        <v>0.2857142857142857</v>
      </c>
      <c r="L273">
        <v>0.47329052493667489</v>
      </c>
      <c r="M273">
        <v>0.5714285714285714</v>
      </c>
      <c r="N273">
        <v>0.71428571428571419</v>
      </c>
    </row>
    <row r="274" spans="1:14" x14ac:dyDescent="0.25">
      <c r="A274" s="105" t="s">
        <v>18</v>
      </c>
      <c r="B274">
        <v>22.4609375</v>
      </c>
      <c r="C274">
        <v>84.085046965251138</v>
      </c>
      <c r="D274">
        <v>148.4375</v>
      </c>
      <c r="E274">
        <v>263.671875</v>
      </c>
    </row>
    <row r="275" spans="1:14" x14ac:dyDescent="0.25">
      <c r="A275" s="105" t="s">
        <v>26</v>
      </c>
      <c r="B275">
        <v>49.8046875</v>
      </c>
      <c r="C275">
        <v>-101.8796810186752</v>
      </c>
      <c r="D275">
        <v>57.6171875</v>
      </c>
      <c r="E275">
        <v>102.5390625</v>
      </c>
    </row>
    <row r="276" spans="1:14" x14ac:dyDescent="0.25">
      <c r="A276" s="105" t="s">
        <v>21</v>
      </c>
      <c r="B276">
        <v>67.3828125</v>
      </c>
      <c r="C276">
        <v>101.0570186418478</v>
      </c>
      <c r="D276">
        <v>213.8671875</v>
      </c>
      <c r="E276">
        <v>311.5234375</v>
      </c>
    </row>
    <row r="277" spans="1:14" x14ac:dyDescent="0.25">
      <c r="A277" s="105" t="s">
        <v>28</v>
      </c>
      <c r="B277">
        <v>62.5</v>
      </c>
      <c r="C277">
        <v>109.74481700612679</v>
      </c>
      <c r="D277">
        <v>179.6875</v>
      </c>
      <c r="E277">
        <v>294.921875</v>
      </c>
    </row>
    <row r="278" spans="1:14" x14ac:dyDescent="0.25">
      <c r="A278" s="105" t="s">
        <v>24</v>
      </c>
      <c r="B278">
        <v>25.390625</v>
      </c>
      <c r="C278">
        <v>57.283964888986361</v>
      </c>
      <c r="D278">
        <v>108.3984375</v>
      </c>
      <c r="E278">
        <v>229.4921875</v>
      </c>
    </row>
    <row r="279" spans="1:14" x14ac:dyDescent="0.25">
      <c r="A279" s="105" t="s">
        <v>29</v>
      </c>
      <c r="B279">
        <v>52.734375</v>
      </c>
      <c r="C279">
        <v>87.084710318916365</v>
      </c>
      <c r="D279">
        <v>173.828125</v>
      </c>
      <c r="E279">
        <v>238.28125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105"/>
      <c r="B283" s="105" t="s">
        <v>101</v>
      </c>
      <c r="C283" s="105" t="s">
        <v>102</v>
      </c>
      <c r="D283" s="105" t="s">
        <v>103</v>
      </c>
      <c r="E283" s="105" t="s">
        <v>104</v>
      </c>
      <c r="J283" s="105"/>
      <c r="K283" s="105" t="s">
        <v>101</v>
      </c>
      <c r="L283" s="105" t="s">
        <v>102</v>
      </c>
      <c r="M283" s="105" t="s">
        <v>103</v>
      </c>
      <c r="N283" s="105" t="s">
        <v>104</v>
      </c>
    </row>
    <row r="284" spans="1:14" x14ac:dyDescent="0.25">
      <c r="A284" s="105" t="s">
        <v>15</v>
      </c>
      <c r="B284">
        <v>18.5546875</v>
      </c>
      <c r="C284">
        <v>103.6946818501233</v>
      </c>
      <c r="D284">
        <v>135.7421875</v>
      </c>
      <c r="E284">
        <v>272.4609375</v>
      </c>
      <c r="J284" s="105" t="s">
        <v>12</v>
      </c>
      <c r="K284">
        <v>0.2857142857142857</v>
      </c>
      <c r="L284">
        <v>0.43359376521959447</v>
      </c>
      <c r="M284">
        <v>0.8571428571428571</v>
      </c>
      <c r="N284">
        <v>1</v>
      </c>
    </row>
    <row r="285" spans="1:14" x14ac:dyDescent="0.25">
      <c r="A285" s="105" t="s">
        <v>25</v>
      </c>
      <c r="B285">
        <v>40.0390625</v>
      </c>
      <c r="C285">
        <v>60.977430165754207</v>
      </c>
      <c r="D285">
        <v>88.8671875</v>
      </c>
      <c r="E285">
        <v>183.59375</v>
      </c>
      <c r="J285" s="105" t="s">
        <v>105</v>
      </c>
      <c r="K285">
        <v>0.2857142857142857</v>
      </c>
      <c r="L285">
        <v>0.37958089300167108</v>
      </c>
      <c r="M285">
        <v>0.71428571428571419</v>
      </c>
      <c r="N285">
        <v>1</v>
      </c>
    </row>
    <row r="286" spans="1:14" x14ac:dyDescent="0.25">
      <c r="A286" s="105" t="s">
        <v>18</v>
      </c>
      <c r="B286">
        <v>39.0625</v>
      </c>
      <c r="C286">
        <v>114.1469075275871</v>
      </c>
      <c r="D286">
        <v>156.25</v>
      </c>
      <c r="E286">
        <v>254.8828125</v>
      </c>
    </row>
    <row r="287" spans="1:14" x14ac:dyDescent="0.25">
      <c r="A287" s="105" t="s">
        <v>26</v>
      </c>
      <c r="B287">
        <v>36.1328125</v>
      </c>
      <c r="C287">
        <v>51.572673093331261</v>
      </c>
      <c r="D287">
        <v>47.8515625</v>
      </c>
      <c r="E287">
        <v>85.9375</v>
      </c>
    </row>
    <row r="288" spans="1:14" x14ac:dyDescent="0.25">
      <c r="A288" s="105" t="s">
        <v>21</v>
      </c>
      <c r="B288">
        <v>78.125</v>
      </c>
      <c r="C288">
        <v>93.389451773611981</v>
      </c>
      <c r="D288">
        <v>144.53125</v>
      </c>
      <c r="E288">
        <v>186.5234375</v>
      </c>
    </row>
    <row r="289" spans="1:14" x14ac:dyDescent="0.25">
      <c r="A289" s="105" t="s">
        <v>28</v>
      </c>
      <c r="B289">
        <v>33.203125</v>
      </c>
      <c r="C289">
        <v>101.3282866995153</v>
      </c>
      <c r="D289">
        <v>142.578125</v>
      </c>
      <c r="E289">
        <v>228.515625</v>
      </c>
    </row>
    <row r="290" spans="1:14" x14ac:dyDescent="0.25">
      <c r="A290" s="105" t="s">
        <v>24</v>
      </c>
      <c r="B290">
        <v>49.8046875</v>
      </c>
      <c r="C290">
        <v>89.637216294048244</v>
      </c>
      <c r="D290">
        <v>125</v>
      </c>
      <c r="E290">
        <v>194.3359375</v>
      </c>
    </row>
    <row r="291" spans="1:14" x14ac:dyDescent="0.25">
      <c r="A291" s="105" t="s">
        <v>29</v>
      </c>
      <c r="B291">
        <v>68.359375</v>
      </c>
      <c r="C291">
        <v>94.233039473040449</v>
      </c>
      <c r="D291">
        <v>125</v>
      </c>
      <c r="E291">
        <v>220.703125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105"/>
      <c r="B295" s="105" t="s">
        <v>101</v>
      </c>
      <c r="C295" s="105" t="s">
        <v>102</v>
      </c>
      <c r="D295" s="105" t="s">
        <v>103</v>
      </c>
      <c r="E295" s="105" t="s">
        <v>104</v>
      </c>
      <c r="J295" s="105"/>
      <c r="K295" s="105" t="s">
        <v>101</v>
      </c>
      <c r="L295" s="105" t="s">
        <v>102</v>
      </c>
      <c r="M295" s="105" t="s">
        <v>103</v>
      </c>
      <c r="N295" s="105" t="s">
        <v>104</v>
      </c>
    </row>
    <row r="296" spans="1:14" x14ac:dyDescent="0.25">
      <c r="A296" s="105" t="s">
        <v>15</v>
      </c>
      <c r="B296">
        <v>23.4375</v>
      </c>
      <c r="C296">
        <v>65.592697861330862</v>
      </c>
      <c r="D296">
        <v>74.21875</v>
      </c>
      <c r="E296">
        <v>192.3828125</v>
      </c>
      <c r="J296" s="105" t="s">
        <v>12</v>
      </c>
      <c r="K296">
        <v>0.42307692307692307</v>
      </c>
      <c r="L296">
        <v>1.073607642033706</v>
      </c>
      <c r="M296">
        <v>0.61538461538461542</v>
      </c>
      <c r="N296">
        <v>2.5</v>
      </c>
    </row>
    <row r="297" spans="1:14" x14ac:dyDescent="0.25">
      <c r="A297" s="105" t="s">
        <v>25</v>
      </c>
      <c r="B297">
        <v>49.8046875</v>
      </c>
      <c r="C297">
        <v>109.53048548215411</v>
      </c>
      <c r="D297">
        <v>141.6015625</v>
      </c>
      <c r="E297">
        <v>272.4609375</v>
      </c>
      <c r="J297" s="105" t="s">
        <v>105</v>
      </c>
      <c r="K297">
        <v>0.42307692307692307</v>
      </c>
      <c r="L297">
        <v>1.17381045859866</v>
      </c>
      <c r="M297">
        <v>0.76923076923076927</v>
      </c>
      <c r="N297">
        <v>2.5</v>
      </c>
    </row>
    <row r="298" spans="1:14" x14ac:dyDescent="0.25">
      <c r="A298" s="105" t="s">
        <v>18</v>
      </c>
      <c r="B298">
        <v>39.0625</v>
      </c>
      <c r="C298">
        <v>52.018991296760007</v>
      </c>
      <c r="D298">
        <v>51.7578125</v>
      </c>
      <c r="E298">
        <v>89.84375</v>
      </c>
    </row>
    <row r="299" spans="1:14" x14ac:dyDescent="0.25">
      <c r="A299" s="105" t="s">
        <v>26</v>
      </c>
      <c r="B299">
        <v>49.8046875</v>
      </c>
      <c r="C299">
        <v>75.182870016737283</v>
      </c>
      <c r="D299">
        <v>101.5625</v>
      </c>
      <c r="E299">
        <v>159.1796875</v>
      </c>
    </row>
    <row r="300" spans="1:14" x14ac:dyDescent="0.25">
      <c r="A300" s="105" t="s">
        <v>21</v>
      </c>
      <c r="B300">
        <v>96.6796875</v>
      </c>
      <c r="C300">
        <v>127.074438970451</v>
      </c>
      <c r="D300">
        <v>147.4609375</v>
      </c>
      <c r="E300">
        <v>284.1796875</v>
      </c>
    </row>
    <row r="301" spans="1:14" x14ac:dyDescent="0.25">
      <c r="A301" s="105" t="s">
        <v>28</v>
      </c>
      <c r="B301">
        <v>73.2421875</v>
      </c>
      <c r="C301">
        <v>118.423194995093</v>
      </c>
      <c r="D301">
        <v>182.6171875</v>
      </c>
      <c r="E301">
        <v>235.3515625</v>
      </c>
    </row>
    <row r="302" spans="1:14" x14ac:dyDescent="0.25">
      <c r="A302" s="105" t="s">
        <v>24</v>
      </c>
      <c r="B302">
        <v>50.78125</v>
      </c>
      <c r="C302">
        <v>97.040263712615612</v>
      </c>
      <c r="D302">
        <v>125</v>
      </c>
      <c r="E302">
        <v>217.7734375</v>
      </c>
    </row>
    <row r="303" spans="1:14" x14ac:dyDescent="0.25">
      <c r="A303" s="105" t="s">
        <v>29</v>
      </c>
      <c r="B303">
        <v>88.8671875</v>
      </c>
      <c r="C303">
        <v>95.010813039209751</v>
      </c>
      <c r="D303">
        <v>152.34375</v>
      </c>
      <c r="E303">
        <v>209.9609375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105"/>
      <c r="B307" s="105" t="s">
        <v>101</v>
      </c>
      <c r="C307" s="105" t="s">
        <v>102</v>
      </c>
      <c r="D307" s="105" t="s">
        <v>103</v>
      </c>
      <c r="E307" s="105" t="s">
        <v>104</v>
      </c>
      <c r="J307" s="105"/>
      <c r="K307" s="105" t="s">
        <v>101</v>
      </c>
      <c r="L307" s="105" t="s">
        <v>102</v>
      </c>
      <c r="M307" s="105" t="s">
        <v>103</v>
      </c>
      <c r="N307" s="105" t="s">
        <v>104</v>
      </c>
    </row>
    <row r="308" spans="1:14" x14ac:dyDescent="0.25">
      <c r="A308" s="105" t="s">
        <v>15</v>
      </c>
      <c r="B308">
        <v>23.4375</v>
      </c>
      <c r="C308">
        <v>69.955326474163684</v>
      </c>
      <c r="D308">
        <v>91.796875</v>
      </c>
      <c r="E308">
        <v>190.4296875</v>
      </c>
      <c r="J308" s="105" t="s">
        <v>12</v>
      </c>
      <c r="K308">
        <v>0.1</v>
      </c>
      <c r="L308">
        <v>0.12595933493377329</v>
      </c>
      <c r="M308">
        <v>0.66666666666666663</v>
      </c>
      <c r="N308">
        <v>0.96666666666666667</v>
      </c>
    </row>
    <row r="309" spans="1:14" x14ac:dyDescent="0.25">
      <c r="A309" s="105" t="s">
        <v>25</v>
      </c>
      <c r="B309">
        <v>49.8046875</v>
      </c>
      <c r="C309">
        <v>75.213555481651326</v>
      </c>
      <c r="D309">
        <v>109.375</v>
      </c>
      <c r="E309">
        <v>206.0546875</v>
      </c>
      <c r="J309" s="105" t="s">
        <v>105</v>
      </c>
      <c r="K309">
        <v>0.1</v>
      </c>
      <c r="L309">
        <v>1.4095042592787621</v>
      </c>
      <c r="M309">
        <v>1</v>
      </c>
      <c r="N309">
        <v>1.8</v>
      </c>
    </row>
    <row r="310" spans="1:14" x14ac:dyDescent="0.25">
      <c r="A310" s="105" t="s">
        <v>18</v>
      </c>
      <c r="B310">
        <v>27.34375</v>
      </c>
      <c r="C310">
        <v>58.127965125697443</v>
      </c>
      <c r="D310">
        <v>84.9609375</v>
      </c>
      <c r="E310">
        <v>141.6015625</v>
      </c>
    </row>
    <row r="311" spans="1:14" x14ac:dyDescent="0.25">
      <c r="A311" s="105" t="s">
        <v>26</v>
      </c>
      <c r="B311">
        <v>27.34375</v>
      </c>
      <c r="C311">
        <v>52.153333822173821</v>
      </c>
      <c r="D311">
        <v>71.2890625</v>
      </c>
      <c r="E311">
        <v>122.0703125</v>
      </c>
    </row>
    <row r="312" spans="1:14" x14ac:dyDescent="0.25">
      <c r="A312" s="105" t="s">
        <v>21</v>
      </c>
      <c r="B312">
        <v>82.03125</v>
      </c>
      <c r="C312">
        <v>101.95898951232491</v>
      </c>
      <c r="D312">
        <v>159.1796875</v>
      </c>
      <c r="E312">
        <v>241.2109375</v>
      </c>
    </row>
    <row r="313" spans="1:14" x14ac:dyDescent="0.25">
      <c r="A313" s="105" t="s">
        <v>28</v>
      </c>
      <c r="B313">
        <v>76.171875</v>
      </c>
      <c r="C313">
        <v>110.3432225662477</v>
      </c>
      <c r="D313">
        <v>180.6640625</v>
      </c>
      <c r="E313">
        <v>249.0234375</v>
      </c>
    </row>
    <row r="314" spans="1:14" x14ac:dyDescent="0.25">
      <c r="A314" s="105" t="s">
        <v>24</v>
      </c>
      <c r="B314">
        <v>46.875</v>
      </c>
      <c r="C314">
        <v>88.641324676181014</v>
      </c>
      <c r="D314">
        <v>119.140625</v>
      </c>
      <c r="E314">
        <v>211.9140625</v>
      </c>
    </row>
    <row r="315" spans="1:14" x14ac:dyDescent="0.25">
      <c r="A315" s="105" t="s">
        <v>29</v>
      </c>
      <c r="B315">
        <v>65.4296875</v>
      </c>
      <c r="C315">
        <v>82.612477049853013</v>
      </c>
      <c r="D315">
        <v>103.515625</v>
      </c>
      <c r="E315">
        <v>204.1015625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105"/>
      <c r="B319" s="105" t="s">
        <v>101</v>
      </c>
      <c r="C319" s="105" t="s">
        <v>102</v>
      </c>
      <c r="D319" s="105" t="s">
        <v>103</v>
      </c>
      <c r="E319" s="105" t="s">
        <v>104</v>
      </c>
      <c r="J319" s="105"/>
      <c r="K319" s="105" t="s">
        <v>101</v>
      </c>
      <c r="L319" s="105" t="s">
        <v>102</v>
      </c>
      <c r="M319" s="105" t="s">
        <v>103</v>
      </c>
      <c r="N319" s="105" t="s">
        <v>104</v>
      </c>
    </row>
    <row r="320" spans="1:14" x14ac:dyDescent="0.25">
      <c r="A320" s="105" t="s">
        <v>15</v>
      </c>
      <c r="B320">
        <v>49.8046875</v>
      </c>
      <c r="C320">
        <v>42.115299912463684</v>
      </c>
      <c r="D320">
        <v>84.9609375</v>
      </c>
      <c r="E320">
        <v>212.890625</v>
      </c>
      <c r="J320" s="105" t="s">
        <v>12</v>
      </c>
      <c r="K320">
        <v>3.3333333333333333E-2</v>
      </c>
      <c r="L320">
        <v>5.0756503261207584</v>
      </c>
      <c r="M320">
        <v>0.1</v>
      </c>
      <c r="N320">
        <v>0.33333333333333331</v>
      </c>
    </row>
    <row r="321" spans="1:14" x14ac:dyDescent="0.25">
      <c r="A321" s="105" t="s">
        <v>25</v>
      </c>
      <c r="B321">
        <v>49.8046875</v>
      </c>
      <c r="C321">
        <v>61.65148442830553</v>
      </c>
      <c r="D321">
        <v>78.125</v>
      </c>
      <c r="E321">
        <v>202.1484375</v>
      </c>
      <c r="J321" s="105" t="s">
        <v>105</v>
      </c>
      <c r="K321">
        <v>3.3333333333333333E-2</v>
      </c>
      <c r="L321">
        <v>10.34016489183414</v>
      </c>
      <c r="M321">
        <v>0.26666666666666672</v>
      </c>
      <c r="N321">
        <v>0.53333333333333333</v>
      </c>
    </row>
    <row r="322" spans="1:14" x14ac:dyDescent="0.25">
      <c r="A322" s="105" t="s">
        <v>18</v>
      </c>
      <c r="B322">
        <v>22.4609375</v>
      </c>
      <c r="C322">
        <v>47.288604279930937</v>
      </c>
      <c r="D322">
        <v>130.859375</v>
      </c>
      <c r="E322">
        <v>209.9609375</v>
      </c>
    </row>
    <row r="323" spans="1:14" x14ac:dyDescent="0.25">
      <c r="A323" s="105" t="s">
        <v>26</v>
      </c>
      <c r="B323">
        <v>49.8046875</v>
      </c>
      <c r="C323">
        <v>107.182106751916</v>
      </c>
      <c r="D323">
        <v>103.515625</v>
      </c>
      <c r="E323">
        <v>477.5390625</v>
      </c>
    </row>
    <row r="324" spans="1:14" x14ac:dyDescent="0.25">
      <c r="A324" s="105" t="s">
        <v>21</v>
      </c>
      <c r="B324">
        <v>72.265625</v>
      </c>
      <c r="C324">
        <v>104.608847882652</v>
      </c>
      <c r="D324">
        <v>183.59375</v>
      </c>
      <c r="E324">
        <v>280.2734375</v>
      </c>
    </row>
    <row r="325" spans="1:14" x14ac:dyDescent="0.25">
      <c r="A325" s="105" t="s">
        <v>28</v>
      </c>
      <c r="B325">
        <v>54.6875</v>
      </c>
      <c r="C325">
        <v>112.46050242475781</v>
      </c>
      <c r="D325">
        <v>192.3828125</v>
      </c>
      <c r="E325">
        <v>294.921875</v>
      </c>
    </row>
    <row r="326" spans="1:14" x14ac:dyDescent="0.25">
      <c r="A326" s="105" t="s">
        <v>24</v>
      </c>
      <c r="B326">
        <v>49.8046875</v>
      </c>
      <c r="C326">
        <v>69.795023577175598</v>
      </c>
      <c r="D326">
        <v>126.953125</v>
      </c>
      <c r="E326">
        <v>220.703125</v>
      </c>
    </row>
    <row r="327" spans="1:14" x14ac:dyDescent="0.25">
      <c r="A327" s="105" t="s">
        <v>29</v>
      </c>
      <c r="B327">
        <v>49.8046875</v>
      </c>
      <c r="C327">
        <v>90.933236084297178</v>
      </c>
      <c r="D327">
        <v>160.15625</v>
      </c>
      <c r="E327">
        <v>246.09375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105"/>
      <c r="B331" s="105" t="s">
        <v>101</v>
      </c>
      <c r="C331" s="105" t="s">
        <v>102</v>
      </c>
      <c r="D331" s="105" t="s">
        <v>103</v>
      </c>
      <c r="E331" s="105" t="s">
        <v>104</v>
      </c>
      <c r="J331" s="105"/>
      <c r="K331" s="105" t="s">
        <v>101</v>
      </c>
      <c r="L331" s="105" t="s">
        <v>102</v>
      </c>
      <c r="M331" s="105" t="s">
        <v>103</v>
      </c>
      <c r="N331" s="105" t="s">
        <v>104</v>
      </c>
    </row>
    <row r="332" spans="1:14" x14ac:dyDescent="0.25">
      <c r="A332" s="105" t="s">
        <v>15</v>
      </c>
      <c r="B332">
        <v>57.6171875</v>
      </c>
      <c r="C332">
        <v>86.670314125294951</v>
      </c>
      <c r="D332">
        <v>130.859375</v>
      </c>
      <c r="E332">
        <v>210.9375</v>
      </c>
      <c r="J332" s="105" t="s">
        <v>12</v>
      </c>
      <c r="K332">
        <v>0.14285714285714279</v>
      </c>
      <c r="L332">
        <v>2.1044101546629901</v>
      </c>
      <c r="M332">
        <v>1.285714285714286</v>
      </c>
      <c r="N332">
        <v>2</v>
      </c>
    </row>
    <row r="333" spans="1:14" x14ac:dyDescent="0.25">
      <c r="A333" s="105" t="s">
        <v>25</v>
      </c>
      <c r="B333">
        <v>30.2734375</v>
      </c>
      <c r="C333">
        <v>66.426243612739043</v>
      </c>
      <c r="D333">
        <v>88.8671875</v>
      </c>
      <c r="E333">
        <v>148.4375</v>
      </c>
      <c r="J333" s="105" t="s">
        <v>105</v>
      </c>
      <c r="K333">
        <v>0.42857142857142849</v>
      </c>
      <c r="L333">
        <v>0.3777488379417534</v>
      </c>
      <c r="M333">
        <v>0.8571428571428571</v>
      </c>
      <c r="N333">
        <v>0.8571428571428571</v>
      </c>
    </row>
    <row r="334" spans="1:14" x14ac:dyDescent="0.25">
      <c r="A334" s="105" t="s">
        <v>18</v>
      </c>
      <c r="B334">
        <v>32.2265625</v>
      </c>
      <c r="C334">
        <v>78.583800688915503</v>
      </c>
      <c r="D334">
        <v>121.09375</v>
      </c>
      <c r="E334">
        <v>186.5234375</v>
      </c>
    </row>
    <row r="335" spans="1:14" x14ac:dyDescent="0.25">
      <c r="A335" s="105" t="s">
        <v>26</v>
      </c>
      <c r="B335">
        <v>32.2265625</v>
      </c>
      <c r="C335">
        <v>50.381031442128773</v>
      </c>
      <c r="D335">
        <v>76.171875</v>
      </c>
      <c r="E335">
        <v>90.8203125</v>
      </c>
    </row>
    <row r="336" spans="1:14" x14ac:dyDescent="0.25">
      <c r="A336" s="105" t="s">
        <v>21</v>
      </c>
      <c r="B336">
        <v>40.0390625</v>
      </c>
      <c r="C336">
        <v>94.513191832117556</v>
      </c>
      <c r="D336">
        <v>139.6484375</v>
      </c>
      <c r="E336">
        <v>206.0546875</v>
      </c>
    </row>
    <row r="337" spans="1:14" x14ac:dyDescent="0.25">
      <c r="A337" s="105" t="s">
        <v>28</v>
      </c>
      <c r="B337">
        <v>67.3828125</v>
      </c>
      <c r="C337">
        <v>99.816883344430934</v>
      </c>
      <c r="D337">
        <v>171.875</v>
      </c>
      <c r="E337">
        <v>232.421875</v>
      </c>
    </row>
    <row r="338" spans="1:14" x14ac:dyDescent="0.25">
      <c r="A338" s="105" t="s">
        <v>24</v>
      </c>
      <c r="B338">
        <v>35.15625</v>
      </c>
      <c r="C338">
        <v>84.934608916037249</v>
      </c>
      <c r="D338">
        <v>116.2109375</v>
      </c>
      <c r="E338">
        <v>201.171875</v>
      </c>
    </row>
    <row r="339" spans="1:14" x14ac:dyDescent="0.25">
      <c r="A339" s="105" t="s">
        <v>29</v>
      </c>
      <c r="B339">
        <v>62.5</v>
      </c>
      <c r="C339">
        <v>86.035075057207067</v>
      </c>
      <c r="D339">
        <v>127.9296875</v>
      </c>
      <c r="E339">
        <v>196.2890625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105"/>
      <c r="B343" s="105" t="s">
        <v>101</v>
      </c>
      <c r="C343" s="105" t="s">
        <v>102</v>
      </c>
      <c r="D343" s="105" t="s">
        <v>103</v>
      </c>
      <c r="E343" s="105" t="s">
        <v>104</v>
      </c>
      <c r="J343" s="105"/>
      <c r="K343" s="105" t="s">
        <v>101</v>
      </c>
      <c r="L343" s="105" t="s">
        <v>102</v>
      </c>
      <c r="M343" s="105" t="s">
        <v>103</v>
      </c>
      <c r="N343" s="105" t="s">
        <v>104</v>
      </c>
    </row>
    <row r="344" spans="1:14" x14ac:dyDescent="0.25">
      <c r="A344" s="105" t="s">
        <v>15</v>
      </c>
      <c r="B344">
        <v>21.484375</v>
      </c>
      <c r="C344">
        <v>77.406599214997527</v>
      </c>
      <c r="D344">
        <v>135.7421875</v>
      </c>
      <c r="E344">
        <v>226.5625</v>
      </c>
      <c r="J344" s="105" t="s">
        <v>12</v>
      </c>
      <c r="K344">
        <v>0.4</v>
      </c>
      <c r="L344">
        <v>9.5359803948336808</v>
      </c>
      <c r="M344">
        <v>0.6333333333333333</v>
      </c>
      <c r="N344">
        <v>1</v>
      </c>
    </row>
    <row r="345" spans="1:14" x14ac:dyDescent="0.25">
      <c r="A345" s="105" t="s">
        <v>25</v>
      </c>
      <c r="B345">
        <v>49.8046875</v>
      </c>
      <c r="C345">
        <v>5.9490875774288776</v>
      </c>
      <c r="D345">
        <v>117.1875</v>
      </c>
      <c r="E345">
        <v>207.03125</v>
      </c>
      <c r="J345" s="105" t="s">
        <v>105</v>
      </c>
      <c r="K345">
        <v>0.26666666666666672</v>
      </c>
      <c r="L345">
        <v>5.5139061353904104</v>
      </c>
      <c r="M345">
        <v>0.3</v>
      </c>
      <c r="N345">
        <v>0.8666666666666667</v>
      </c>
    </row>
    <row r="346" spans="1:14" x14ac:dyDescent="0.25">
      <c r="A346" s="105" t="s">
        <v>18</v>
      </c>
      <c r="B346">
        <v>24.4140625</v>
      </c>
      <c r="C346">
        <v>90.238661000062436</v>
      </c>
      <c r="D346">
        <v>167.96875</v>
      </c>
      <c r="E346">
        <v>236.328125</v>
      </c>
    </row>
    <row r="347" spans="1:14" x14ac:dyDescent="0.25">
      <c r="A347" s="105" t="s">
        <v>26</v>
      </c>
      <c r="B347">
        <v>25.390625</v>
      </c>
      <c r="C347">
        <v>58.943274330998207</v>
      </c>
      <c r="D347">
        <v>75.1953125</v>
      </c>
      <c r="E347">
        <v>124.0234375</v>
      </c>
    </row>
    <row r="348" spans="1:14" x14ac:dyDescent="0.25">
      <c r="A348" s="105" t="s">
        <v>21</v>
      </c>
      <c r="B348">
        <v>69.3359375</v>
      </c>
      <c r="C348">
        <v>113.2922510831514</v>
      </c>
      <c r="D348">
        <v>216.796875</v>
      </c>
      <c r="E348">
        <v>368.1640625</v>
      </c>
    </row>
    <row r="349" spans="1:14" x14ac:dyDescent="0.25">
      <c r="A349" s="105" t="s">
        <v>28</v>
      </c>
      <c r="B349">
        <v>87.890625</v>
      </c>
      <c r="C349">
        <v>116.87298030920461</v>
      </c>
      <c r="D349">
        <v>195.3125</v>
      </c>
      <c r="E349">
        <v>279.296875</v>
      </c>
    </row>
    <row r="350" spans="1:14" x14ac:dyDescent="0.25">
      <c r="A350" s="105" t="s">
        <v>24</v>
      </c>
      <c r="B350">
        <v>19.53125</v>
      </c>
      <c r="C350">
        <v>84.066392426232113</v>
      </c>
      <c r="D350">
        <v>129.8828125</v>
      </c>
      <c r="E350">
        <v>216.796875</v>
      </c>
    </row>
    <row r="351" spans="1:14" x14ac:dyDescent="0.25">
      <c r="A351" s="105" t="s">
        <v>29</v>
      </c>
      <c r="B351">
        <v>44.921875</v>
      </c>
      <c r="C351">
        <v>89.025377865064328</v>
      </c>
      <c r="D351">
        <v>121.09375</v>
      </c>
      <c r="E351">
        <v>221.6796875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105"/>
      <c r="B355" s="105" t="s">
        <v>101</v>
      </c>
      <c r="C355" s="105" t="s">
        <v>102</v>
      </c>
      <c r="D355" s="105" t="s">
        <v>103</v>
      </c>
      <c r="E355" s="105" t="s">
        <v>104</v>
      </c>
      <c r="J355" s="105"/>
      <c r="K355" s="105" t="s">
        <v>101</v>
      </c>
      <c r="L355" s="105" t="s">
        <v>102</v>
      </c>
      <c r="M355" s="105" t="s">
        <v>103</v>
      </c>
      <c r="N355" s="105" t="s">
        <v>104</v>
      </c>
    </row>
    <row r="356" spans="1:14" x14ac:dyDescent="0.25">
      <c r="A356" s="105" t="s">
        <v>15</v>
      </c>
      <c r="B356">
        <v>43.9453125</v>
      </c>
      <c r="C356">
        <v>61.458757480503678</v>
      </c>
      <c r="D356">
        <v>51.7578125</v>
      </c>
      <c r="E356">
        <v>142.578125</v>
      </c>
      <c r="J356" s="105" t="s">
        <v>12</v>
      </c>
      <c r="K356">
        <v>0.05</v>
      </c>
      <c r="L356">
        <v>0.68874953638330938</v>
      </c>
      <c r="M356">
        <v>0.1</v>
      </c>
      <c r="N356">
        <v>1.55</v>
      </c>
    </row>
    <row r="357" spans="1:14" x14ac:dyDescent="0.25">
      <c r="A357" s="105" t="s">
        <v>25</v>
      </c>
      <c r="B357">
        <v>49.8046875</v>
      </c>
      <c r="C357">
        <v>68.317212388564158</v>
      </c>
      <c r="D357">
        <v>79.1015625</v>
      </c>
      <c r="E357">
        <v>169.921875</v>
      </c>
      <c r="J357" s="105" t="s">
        <v>105</v>
      </c>
      <c r="K357">
        <v>0.05</v>
      </c>
      <c r="L357">
        <v>1.5660645789516421</v>
      </c>
      <c r="M357">
        <v>1.55</v>
      </c>
      <c r="N357">
        <v>3.15</v>
      </c>
    </row>
    <row r="358" spans="1:14" x14ac:dyDescent="0.25">
      <c r="A358" s="105" t="s">
        <v>18</v>
      </c>
      <c r="B358">
        <v>31.25</v>
      </c>
      <c r="C358">
        <v>48.051844579352988</v>
      </c>
      <c r="D358">
        <v>50.78125</v>
      </c>
      <c r="E358">
        <v>82.03125</v>
      </c>
    </row>
    <row r="359" spans="1:14" x14ac:dyDescent="0.25">
      <c r="A359" s="105" t="s">
        <v>26</v>
      </c>
      <c r="B359">
        <v>29.296875</v>
      </c>
      <c r="C359">
        <v>91.090804057051116</v>
      </c>
      <c r="D359">
        <v>118.1640625</v>
      </c>
      <c r="E359">
        <v>193.359375</v>
      </c>
    </row>
    <row r="360" spans="1:14" x14ac:dyDescent="0.25">
      <c r="A360" s="105" t="s">
        <v>21</v>
      </c>
      <c r="B360">
        <v>61.5234375</v>
      </c>
      <c r="C360">
        <v>104.87640241182319</v>
      </c>
      <c r="D360">
        <v>136.71875</v>
      </c>
      <c r="E360">
        <v>235.3515625</v>
      </c>
    </row>
    <row r="361" spans="1:14" x14ac:dyDescent="0.25">
      <c r="A361" s="105" t="s">
        <v>28</v>
      </c>
      <c r="B361">
        <v>66.40625</v>
      </c>
      <c r="C361">
        <v>113.4144402301266</v>
      </c>
      <c r="D361">
        <v>153.3203125</v>
      </c>
      <c r="E361">
        <v>236.328125</v>
      </c>
    </row>
    <row r="362" spans="1:14" x14ac:dyDescent="0.25">
      <c r="A362" s="105" t="s">
        <v>24</v>
      </c>
      <c r="B362">
        <v>76.171875</v>
      </c>
      <c r="C362">
        <v>91.036751109804626</v>
      </c>
      <c r="D362">
        <v>124.0234375</v>
      </c>
      <c r="E362">
        <v>223.6328125</v>
      </c>
    </row>
    <row r="363" spans="1:14" x14ac:dyDescent="0.25">
      <c r="A363" s="105" t="s">
        <v>29</v>
      </c>
      <c r="B363">
        <v>72.265625</v>
      </c>
      <c r="C363">
        <v>99.241430835703298</v>
      </c>
      <c r="D363">
        <v>136.71875</v>
      </c>
      <c r="E363">
        <v>218.75</v>
      </c>
    </row>
    <row r="390" spans="1:5" x14ac:dyDescent="0.25">
      <c r="A390" s="165" t="s">
        <v>180</v>
      </c>
    </row>
    <row r="391" spans="1:5" x14ac:dyDescent="0.25">
      <c r="A391" s="105"/>
      <c r="B391" s="105" t="s">
        <v>101</v>
      </c>
      <c r="C391" s="105" t="s">
        <v>102</v>
      </c>
      <c r="D391" s="105" t="s">
        <v>103</v>
      </c>
      <c r="E391" s="105" t="s">
        <v>104</v>
      </c>
    </row>
    <row r="392" spans="1:5" x14ac:dyDescent="0.25">
      <c r="A392" s="105" t="s">
        <v>15</v>
      </c>
      <c r="B392">
        <v>0.9765625</v>
      </c>
      <c r="C392">
        <v>2.9456902946405901</v>
      </c>
      <c r="D392">
        <v>5.859375</v>
      </c>
      <c r="E392">
        <v>6.8359375</v>
      </c>
    </row>
    <row r="393" spans="1:5" x14ac:dyDescent="0.25">
      <c r="A393" s="105" t="s">
        <v>25</v>
      </c>
      <c r="B393">
        <v>1.953125</v>
      </c>
      <c r="C393">
        <v>3.1670026187008689</v>
      </c>
      <c r="D393">
        <v>5.859375</v>
      </c>
      <c r="E393">
        <v>6.8359375</v>
      </c>
    </row>
    <row r="394" spans="1:5" x14ac:dyDescent="0.25">
      <c r="A394" s="105" t="s">
        <v>18</v>
      </c>
      <c r="B394">
        <v>0.9765625</v>
      </c>
      <c r="C394">
        <v>3.2090633516415759</v>
      </c>
      <c r="D394">
        <v>5.859375</v>
      </c>
      <c r="E394">
        <v>7.8125</v>
      </c>
    </row>
    <row r="395" spans="1:5" x14ac:dyDescent="0.25">
      <c r="A395" s="105" t="s">
        <v>26</v>
      </c>
      <c r="B395">
        <v>0.9765625</v>
      </c>
      <c r="C395">
        <v>3.6971735495125562</v>
      </c>
      <c r="D395">
        <v>5.859375</v>
      </c>
      <c r="E395">
        <v>7.8125</v>
      </c>
    </row>
    <row r="396" spans="1:5" x14ac:dyDescent="0.25">
      <c r="A396" s="105" t="s">
        <v>21</v>
      </c>
      <c r="B396">
        <v>0.9765625</v>
      </c>
      <c r="C396">
        <v>3.669626328902047</v>
      </c>
      <c r="D396">
        <v>5.859375</v>
      </c>
      <c r="E396">
        <v>7.8125</v>
      </c>
    </row>
    <row r="397" spans="1:5" x14ac:dyDescent="0.25">
      <c r="A397" s="105" t="s">
        <v>28</v>
      </c>
      <c r="B397">
        <v>0.9765625</v>
      </c>
      <c r="C397">
        <v>3.5503210866204258</v>
      </c>
      <c r="D397">
        <v>4.8828125</v>
      </c>
      <c r="E397">
        <v>7.8125</v>
      </c>
    </row>
    <row r="398" spans="1:5" x14ac:dyDescent="0.25">
      <c r="A398" s="105" t="s">
        <v>24</v>
      </c>
      <c r="B398">
        <v>1.953125</v>
      </c>
      <c r="C398">
        <v>3.3408708163134322</v>
      </c>
      <c r="D398">
        <v>5.859375</v>
      </c>
      <c r="E398">
        <v>7.8125</v>
      </c>
    </row>
    <row r="399" spans="1:5" x14ac:dyDescent="0.25">
      <c r="A399" s="105" t="s">
        <v>29</v>
      </c>
      <c r="B399">
        <v>1.953125</v>
      </c>
      <c r="C399">
        <v>4.2033628436038581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222.32944132878271</v>
      </c>
      <c r="L409" s="155" t="s">
        <v>141</v>
      </c>
      <c r="M409">
        <v>1</v>
      </c>
      <c r="N409">
        <v>0.97177693976910429</v>
      </c>
      <c r="O409">
        <v>1</v>
      </c>
      <c r="P409">
        <v>1</v>
      </c>
      <c r="Q409">
        <v>0.83581058126666574</v>
      </c>
      <c r="R409">
        <v>0.67313212338946271</v>
      </c>
      <c r="S409">
        <v>0.77710392659445771</v>
      </c>
      <c r="T409">
        <v>1</v>
      </c>
    </row>
    <row r="410" spans="1:20" x14ac:dyDescent="0.25">
      <c r="A410" s="154" t="s">
        <v>141</v>
      </c>
      <c r="B410">
        <v>5.9877682014508116</v>
      </c>
      <c r="C410">
        <v>4.9987539946195412</v>
      </c>
      <c r="D410">
        <v>6.477697313956571</v>
      </c>
      <c r="E410">
        <v>-2.783670428747016</v>
      </c>
      <c r="G410" s="154" t="s">
        <v>142</v>
      </c>
      <c r="H410">
        <v>256.04244072568179</v>
      </c>
      <c r="L410" s="155" t="s">
        <v>142</v>
      </c>
      <c r="M410">
        <v>0.88603347378127495</v>
      </c>
      <c r="N410">
        <v>0.90466631382687979</v>
      </c>
      <c r="O410">
        <v>0.76421954230639633</v>
      </c>
      <c r="P410">
        <v>0.72459730125129351</v>
      </c>
      <c r="Q410">
        <v>0.84599402667613932</v>
      </c>
      <c r="R410">
        <v>0.70508355912920961</v>
      </c>
      <c r="S410">
        <v>0.78660254608394797</v>
      </c>
      <c r="T410">
        <v>0.55040884913255594</v>
      </c>
    </row>
    <row r="411" spans="1:20" x14ac:dyDescent="0.25">
      <c r="A411" s="154" t="s">
        <v>142</v>
      </c>
      <c r="B411">
        <v>5.4203439112509946</v>
      </c>
      <c r="C411">
        <v>-3.1688103290707388</v>
      </c>
      <c r="D411">
        <v>5.8694469930556794</v>
      </c>
      <c r="E411">
        <v>2.0453560603704442</v>
      </c>
      <c r="G411" s="154" t="s">
        <v>143</v>
      </c>
      <c r="H411">
        <v>74.143597808028602</v>
      </c>
      <c r="L411" s="155" t="s">
        <v>143</v>
      </c>
      <c r="M411">
        <v>0.89663941037316541</v>
      </c>
      <c r="N411">
        <v>0.86784437507424939</v>
      </c>
      <c r="O411">
        <v>0.65290277964653087</v>
      </c>
      <c r="P411">
        <v>0.70862732697879705</v>
      </c>
      <c r="Q411">
        <v>0.80208539881404217</v>
      </c>
      <c r="R411">
        <v>0.63561485301071685</v>
      </c>
      <c r="S411">
        <v>0.65995293668863919</v>
      </c>
      <c r="T411">
        <v>0.33241064950804938</v>
      </c>
    </row>
    <row r="412" spans="1:20" x14ac:dyDescent="0.25">
      <c r="A412" s="154" t="s">
        <v>143</v>
      </c>
      <c r="B412">
        <v>3.4376777448895681</v>
      </c>
      <c r="C412">
        <v>-1.749431585750427</v>
      </c>
      <c r="D412">
        <v>4.497826700578524</v>
      </c>
      <c r="E412">
        <v>3.5997012399461599</v>
      </c>
      <c r="G412" s="154" t="s">
        <v>144</v>
      </c>
      <c r="H412">
        <v>108.8688706682952</v>
      </c>
      <c r="L412" s="155" t="s">
        <v>144</v>
      </c>
      <c r="M412">
        <v>0.87604018575707787</v>
      </c>
      <c r="N412">
        <v>0.95957635122121232</v>
      </c>
      <c r="O412">
        <v>0.7170850490806483</v>
      </c>
      <c r="P412">
        <v>0.63177871021275145</v>
      </c>
      <c r="Q412">
        <v>0.91276633374454597</v>
      </c>
      <c r="R412">
        <v>0.63842933430608106</v>
      </c>
      <c r="S412">
        <v>0.60227627142426921</v>
      </c>
      <c r="T412">
        <v>0.25111349053145809</v>
      </c>
    </row>
    <row r="413" spans="1:20" x14ac:dyDescent="0.25">
      <c r="A413" s="154" t="s">
        <v>144</v>
      </c>
      <c r="B413">
        <v>4.3878536351151416</v>
      </c>
      <c r="C413">
        <v>1.55355780396668</v>
      </c>
      <c r="D413">
        <v>5.0646899054941619</v>
      </c>
      <c r="E413">
        <v>-2.205426414058548</v>
      </c>
      <c r="G413" s="154" t="s">
        <v>145</v>
      </c>
      <c r="H413">
        <v>212.7206307034759</v>
      </c>
      <c r="L413" s="155" t="s">
        <v>145</v>
      </c>
      <c r="M413">
        <v>0.90882889236904874</v>
      </c>
      <c r="N413">
        <v>0.84812863179118003</v>
      </c>
      <c r="O413">
        <v>0.78596520516702284</v>
      </c>
      <c r="P413">
        <v>0.71320383854862412</v>
      </c>
      <c r="Q413">
        <v>0.8793473156908389</v>
      </c>
      <c r="R413">
        <v>0.64951106035765016</v>
      </c>
      <c r="S413">
        <v>0.92415811552646554</v>
      </c>
      <c r="T413">
        <v>0.3236141594408663</v>
      </c>
    </row>
    <row r="414" spans="1:20" x14ac:dyDescent="0.25">
      <c r="A414" s="154" t="s">
        <v>145</v>
      </c>
      <c r="B414">
        <v>3.7428156577755809</v>
      </c>
      <c r="C414">
        <v>-5.4510105332952863</v>
      </c>
      <c r="D414">
        <v>4.6053982531414963</v>
      </c>
      <c r="E414">
        <v>2.6543366933391601</v>
      </c>
      <c r="G414" s="154" t="s">
        <v>146</v>
      </c>
      <c r="H414">
        <v>165.25031918953121</v>
      </c>
      <c r="L414" s="155" t="s">
        <v>146</v>
      </c>
      <c r="M414">
        <v>0.88024939232232213</v>
      </c>
      <c r="N414">
        <v>0.92067018204819062</v>
      </c>
      <c r="O414">
        <v>0.71359637949499566</v>
      </c>
      <c r="P414">
        <v>0.62430136914225365</v>
      </c>
      <c r="Q414">
        <v>0.83241506337254789</v>
      </c>
      <c r="R414">
        <v>1</v>
      </c>
      <c r="S414">
        <v>0.78750781306320994</v>
      </c>
      <c r="T414">
        <v>0.28895756655621813</v>
      </c>
    </row>
    <row r="415" spans="1:20" x14ac:dyDescent="0.25">
      <c r="A415" s="154" t="s">
        <v>146</v>
      </c>
      <c r="B415">
        <v>4.8456513692214012</v>
      </c>
      <c r="C415">
        <v>3.9407117362584572</v>
      </c>
      <c r="D415">
        <v>3.671278747781797</v>
      </c>
      <c r="E415">
        <v>-0.24113718665604181</v>
      </c>
      <c r="G415" s="154" t="s">
        <v>147</v>
      </c>
      <c r="H415">
        <v>250.54367805973561</v>
      </c>
      <c r="L415" s="155" t="s">
        <v>147</v>
      </c>
      <c r="M415">
        <v>0.89180437850313465</v>
      </c>
      <c r="N415">
        <v>0.84171840181739199</v>
      </c>
      <c r="O415">
        <v>0.70930033259398861</v>
      </c>
      <c r="P415">
        <v>0.63550105734953544</v>
      </c>
      <c r="Q415">
        <v>0.88881924735473394</v>
      </c>
      <c r="R415">
        <v>0.97488873441382706</v>
      </c>
      <c r="S415">
        <v>0.70949492628772459</v>
      </c>
      <c r="T415">
        <v>0.2505722718468914</v>
      </c>
    </row>
    <row r="416" spans="1:20" x14ac:dyDescent="0.25">
      <c r="A416" s="154" t="s">
        <v>147</v>
      </c>
      <c r="B416">
        <v>5.7763905907249153</v>
      </c>
      <c r="C416">
        <v>2.78816651888756</v>
      </c>
      <c r="D416">
        <v>12.96215230196807</v>
      </c>
      <c r="E416">
        <v>-6.2027522525051637</v>
      </c>
      <c r="G416" s="154" t="s">
        <v>148</v>
      </c>
      <c r="H416">
        <v>87.0763918260037</v>
      </c>
      <c r="L416" s="155" t="s">
        <v>148</v>
      </c>
      <c r="M416">
        <v>0.86810082916029729</v>
      </c>
      <c r="N416">
        <v>1</v>
      </c>
      <c r="O416">
        <v>0.70812372760982756</v>
      </c>
      <c r="P416">
        <v>0.65179224340049824</v>
      </c>
      <c r="Q416">
        <v>0.9537267273510609</v>
      </c>
      <c r="R416">
        <v>0.58521398320793028</v>
      </c>
      <c r="S416">
        <v>1</v>
      </c>
      <c r="T416">
        <v>0.22870405460682619</v>
      </c>
    </row>
    <row r="417" spans="1:20" x14ac:dyDescent="0.25">
      <c r="A417" s="154" t="s">
        <v>148</v>
      </c>
      <c r="B417">
        <v>3.8880408306332739</v>
      </c>
      <c r="C417">
        <v>-3.8964205121938602</v>
      </c>
      <c r="D417">
        <v>3.955332242637565</v>
      </c>
      <c r="E417">
        <v>4.5164291598864121</v>
      </c>
      <c r="G417" s="154" t="s">
        <v>149</v>
      </c>
      <c r="H417">
        <v>129.1099446265145</v>
      </c>
      <c r="L417" s="155" t="s">
        <v>149</v>
      </c>
      <c r="M417">
        <v>0.95710104598064183</v>
      </c>
      <c r="N417">
        <v>0.93501058550645344</v>
      </c>
      <c r="O417">
        <v>0.68772602966859298</v>
      </c>
      <c r="P417">
        <v>0.79226854499158739</v>
      </c>
      <c r="Q417">
        <v>1</v>
      </c>
      <c r="R417">
        <v>0.61239821927253568</v>
      </c>
      <c r="S417">
        <v>0.9640925017857106</v>
      </c>
      <c r="T417">
        <v>0.25640970232765542</v>
      </c>
    </row>
    <row r="418" spans="1:20" x14ac:dyDescent="0.25">
      <c r="A418" s="154" t="s">
        <v>149</v>
      </c>
      <c r="B418">
        <v>2.7592307897119568</v>
      </c>
      <c r="C418">
        <v>1.9248505836385379</v>
      </c>
      <c r="D418">
        <v>4.6925825893472766</v>
      </c>
      <c r="E418">
        <v>2.278091415249564E-2</v>
      </c>
      <c r="G418" s="154" t="s">
        <v>150</v>
      </c>
      <c r="H418">
        <v>57.004009789780433</v>
      </c>
      <c r="L418" s="155" t="s">
        <v>150</v>
      </c>
      <c r="M418">
        <v>0.9023986611253032</v>
      </c>
      <c r="N418">
        <v>0.86462837351807009</v>
      </c>
      <c r="O418">
        <v>0.68743571692458993</v>
      </c>
      <c r="P418">
        <v>0.73763929151560581</v>
      </c>
      <c r="Q418">
        <v>0.87983805943726845</v>
      </c>
      <c r="R418">
        <v>0.57182087227830791</v>
      </c>
      <c r="S418">
        <v>0.60245283625999768</v>
      </c>
      <c r="T418">
        <v>0.22399620111325461</v>
      </c>
    </row>
    <row r="419" spans="1:20" x14ac:dyDescent="0.25">
      <c r="A419" s="154" t="s">
        <v>150</v>
      </c>
      <c r="B419">
        <v>2.7823342106382092</v>
      </c>
      <c r="C419">
        <v>-1.4949885396301981</v>
      </c>
      <c r="D419">
        <v>2.7981739227658671</v>
      </c>
      <c r="E419">
        <v>-0.12669505966955549</v>
      </c>
      <c r="G419" s="154" t="s">
        <v>151</v>
      </c>
      <c r="H419">
        <v>115.886350530605</v>
      </c>
      <c r="L419" s="155" t="s">
        <v>151</v>
      </c>
      <c r="M419">
        <v>0.88599976171142347</v>
      </c>
      <c r="N419">
        <v>0.85856888345521021</v>
      </c>
      <c r="O419">
        <v>0.74359545353647705</v>
      </c>
      <c r="P419">
        <v>0.66667236599099677</v>
      </c>
      <c r="Q419">
        <v>0.82353959026913759</v>
      </c>
      <c r="R419">
        <v>0.84366222419320769</v>
      </c>
      <c r="S419">
        <v>0.62092420418981953</v>
      </c>
      <c r="T419">
        <v>0.26251460445541158</v>
      </c>
    </row>
    <row r="420" spans="1:20" x14ac:dyDescent="0.25">
      <c r="A420" s="154" t="s">
        <v>151</v>
      </c>
      <c r="B420">
        <v>2.8170624824583048</v>
      </c>
      <c r="C420">
        <v>0.84054896742209273</v>
      </c>
      <c r="D420">
        <v>3.5293162355296341</v>
      </c>
      <c r="E420">
        <v>0.86027982927272717</v>
      </c>
      <c r="G420" s="154" t="s">
        <v>152</v>
      </c>
      <c r="H420">
        <v>130.29294326040539</v>
      </c>
      <c r="L420" s="155" t="s">
        <v>152</v>
      </c>
      <c r="M420">
        <v>0.88481357678369499</v>
      </c>
      <c r="N420">
        <v>0.91080982309871028</v>
      </c>
      <c r="O420">
        <v>0.65616354080039763</v>
      </c>
      <c r="P420">
        <v>0.72307700742714009</v>
      </c>
      <c r="Q420">
        <v>0.90927658597069538</v>
      </c>
      <c r="R420">
        <v>0.76005454177713694</v>
      </c>
      <c r="S420">
        <v>0.68880568386373875</v>
      </c>
      <c r="T420">
        <v>0.245642024872021</v>
      </c>
    </row>
    <row r="421" spans="1:20" x14ac:dyDescent="0.25">
      <c r="A421" s="154" t="s">
        <v>152</v>
      </c>
      <c r="B421">
        <v>2.193773173829658</v>
      </c>
      <c r="C421">
        <v>0.2323999926873683</v>
      </c>
      <c r="D421">
        <v>5.3066385839525614</v>
      </c>
      <c r="E421">
        <v>-1.849468316775736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28.806899522101801</v>
      </c>
      <c r="L432" s="155" t="s">
        <v>155</v>
      </c>
      <c r="M432">
        <v>0.82193881771194377</v>
      </c>
      <c r="N432">
        <v>0.33693667143531991</v>
      </c>
      <c r="O432">
        <v>1</v>
      </c>
      <c r="P432">
        <v>0.13121594525095301</v>
      </c>
      <c r="Q432">
        <v>0.34194360978437849</v>
      </c>
      <c r="R432">
        <v>0.52110066683420653</v>
      </c>
      <c r="S432">
        <v>0.30487941277138741</v>
      </c>
      <c r="T432">
        <v>0.74033638889931563</v>
      </c>
    </row>
    <row r="433" spans="1:20" x14ac:dyDescent="0.25">
      <c r="A433" s="154" t="s">
        <v>141</v>
      </c>
      <c r="B433">
        <v>1.5621804201955489</v>
      </c>
      <c r="C433">
        <v>1.0942053151727591</v>
      </c>
      <c r="D433">
        <v>1.9739194871932131</v>
      </c>
      <c r="E433">
        <v>0.67088111892229119</v>
      </c>
      <c r="G433" s="154" t="s">
        <v>142</v>
      </c>
      <c r="H433">
        <v>16.827626386943869</v>
      </c>
      <c r="L433" s="155" t="s">
        <v>156</v>
      </c>
      <c r="M433">
        <v>1</v>
      </c>
      <c r="N433">
        <v>1</v>
      </c>
      <c r="O433">
        <v>0.94557927369871031</v>
      </c>
      <c r="P433">
        <v>1</v>
      </c>
      <c r="Q433">
        <v>1</v>
      </c>
      <c r="R433">
        <v>1</v>
      </c>
      <c r="S433">
        <v>1</v>
      </c>
      <c r="T433">
        <v>0.86297430010973986</v>
      </c>
    </row>
    <row r="434" spans="1:20" x14ac:dyDescent="0.25">
      <c r="A434" s="154" t="s">
        <v>142</v>
      </c>
      <c r="B434">
        <v>1.118686830810933</v>
      </c>
      <c r="C434">
        <v>0.52541462610535772</v>
      </c>
      <c r="D434">
        <v>1.9647523945545999</v>
      </c>
      <c r="E434">
        <v>0.49283815001597497</v>
      </c>
      <c r="G434" s="154" t="s">
        <v>143</v>
      </c>
      <c r="H434">
        <v>19.649087213123529</v>
      </c>
      <c r="L434" s="155" t="s">
        <v>157</v>
      </c>
      <c r="M434">
        <v>0.91187261608513692</v>
      </c>
      <c r="N434">
        <v>0.46602925881277901</v>
      </c>
      <c r="O434">
        <v>0.58364210899947322</v>
      </c>
      <c r="P434">
        <v>0.13852212140941869</v>
      </c>
      <c r="Q434">
        <v>0.89131225682625381</v>
      </c>
      <c r="R434">
        <v>0.67843511760454156</v>
      </c>
      <c r="S434">
        <v>0.65231342393363556</v>
      </c>
      <c r="T434">
        <v>0.97415650599554404</v>
      </c>
    </row>
    <row r="435" spans="1:20" x14ac:dyDescent="0.25">
      <c r="A435" s="154" t="s">
        <v>143</v>
      </c>
      <c r="B435">
        <v>2.2577588125134649</v>
      </c>
      <c r="C435">
        <v>-1.1570349243698761</v>
      </c>
      <c r="D435">
        <v>2.5828426979570871</v>
      </c>
      <c r="E435">
        <v>2.3140161863398281</v>
      </c>
      <c r="G435" s="154" t="s">
        <v>144</v>
      </c>
      <c r="H435">
        <v>11.6156125270931</v>
      </c>
      <c r="L435" s="155" t="s">
        <v>158</v>
      </c>
      <c r="M435">
        <v>0.83184152029391001</v>
      </c>
      <c r="N435">
        <v>0.34646147425619922</v>
      </c>
      <c r="O435">
        <v>0.58934354617553686</v>
      </c>
      <c r="P435">
        <v>3.9790402559676682E-2</v>
      </c>
      <c r="Q435">
        <v>0.43734898642557052</v>
      </c>
      <c r="R435">
        <v>0.51831304361668973</v>
      </c>
      <c r="S435">
        <v>0.4399600036810683</v>
      </c>
      <c r="T435">
        <v>0.88511903753780496</v>
      </c>
    </row>
    <row r="436" spans="1:20" x14ac:dyDescent="0.25">
      <c r="A436" s="154" t="s">
        <v>144</v>
      </c>
      <c r="B436">
        <v>0.73592043540341512</v>
      </c>
      <c r="C436">
        <v>0.95537051730361278</v>
      </c>
      <c r="D436">
        <v>1.0240269740356389</v>
      </c>
      <c r="E436">
        <v>-1.567728298211313</v>
      </c>
      <c r="G436" s="154" t="s">
        <v>145</v>
      </c>
      <c r="H436">
        <v>15.52453125034349</v>
      </c>
      <c r="L436" s="155" t="s">
        <v>159</v>
      </c>
      <c r="M436">
        <v>0.84375348548626872</v>
      </c>
      <c r="N436">
        <v>0.38752646177026379</v>
      </c>
      <c r="O436">
        <v>0.59071188299217692</v>
      </c>
      <c r="P436">
        <v>4.6024648363040967E-2</v>
      </c>
      <c r="Q436">
        <v>0.4031486586653581</v>
      </c>
      <c r="R436">
        <v>0.42038363747398438</v>
      </c>
      <c r="S436">
        <v>0.44095778045885858</v>
      </c>
      <c r="T436">
        <v>0.79709439762030987</v>
      </c>
    </row>
    <row r="437" spans="1:20" x14ac:dyDescent="0.25">
      <c r="A437" s="154" t="s">
        <v>145</v>
      </c>
      <c r="B437">
        <v>1.286572103789158</v>
      </c>
      <c r="C437">
        <v>1.4934546983739481</v>
      </c>
      <c r="D437">
        <v>1.28537271670836</v>
      </c>
      <c r="E437">
        <v>-1.589947957527859</v>
      </c>
      <c r="G437" s="154" t="s">
        <v>146</v>
      </c>
      <c r="H437">
        <v>15.040213507234229</v>
      </c>
      <c r="L437" s="155" t="s">
        <v>160</v>
      </c>
      <c r="M437">
        <v>0.9522912410771267</v>
      </c>
      <c r="N437">
        <v>0.41097686363150082</v>
      </c>
      <c r="O437">
        <v>0.97090033248271845</v>
      </c>
      <c r="P437">
        <v>6.7259355261824319E-2</v>
      </c>
      <c r="Q437">
        <v>0.463457386734273</v>
      </c>
      <c r="R437">
        <v>0.32332488282711902</v>
      </c>
      <c r="S437">
        <v>0.40026617471531523</v>
      </c>
      <c r="T437">
        <v>0.74599670406653618</v>
      </c>
    </row>
    <row r="438" spans="1:20" x14ac:dyDescent="0.25">
      <c r="A438" s="154" t="s">
        <v>146</v>
      </c>
      <c r="B438">
        <v>1.383549768880397</v>
      </c>
      <c r="C438">
        <v>-0.34693709536975892</v>
      </c>
      <c r="D438">
        <v>1.645525033762288</v>
      </c>
      <c r="E438">
        <v>0.38511556665903612</v>
      </c>
      <c r="G438" s="154" t="s">
        <v>147</v>
      </c>
      <c r="H438">
        <v>17.785922697586368</v>
      </c>
      <c r="L438" s="155" t="s">
        <v>187</v>
      </c>
      <c r="M438">
        <v>0.8555364852703935</v>
      </c>
      <c r="N438">
        <v>0.32567661360572991</v>
      </c>
      <c r="O438">
        <v>0.71774457336270547</v>
      </c>
      <c r="P438">
        <v>6.1226388419518177E-2</v>
      </c>
      <c r="Q438">
        <v>0.48723208576687121</v>
      </c>
      <c r="R438">
        <v>0.48452417224407501</v>
      </c>
      <c r="S438">
        <v>0.57555015330010439</v>
      </c>
      <c r="T438">
        <v>1</v>
      </c>
    </row>
    <row r="439" spans="1:20" x14ac:dyDescent="0.25">
      <c r="A439" s="154" t="s">
        <v>147</v>
      </c>
      <c r="B439">
        <v>1.3560828323822549</v>
      </c>
      <c r="C439">
        <v>-0.704363248900858</v>
      </c>
      <c r="D439">
        <v>0.98098622327925222</v>
      </c>
      <c r="E439">
        <v>1.0516142926571539</v>
      </c>
      <c r="G439" s="154" t="s">
        <v>148</v>
      </c>
      <c r="H439">
        <v>18.95302204983852</v>
      </c>
    </row>
    <row r="440" spans="1:20" x14ac:dyDescent="0.25">
      <c r="A440" s="154" t="s">
        <v>148</v>
      </c>
      <c r="B440">
        <v>1.4224646215343271</v>
      </c>
      <c r="C440">
        <v>1.434451568226714</v>
      </c>
      <c r="D440">
        <v>1.9848316745598369</v>
      </c>
      <c r="E440">
        <v>-2.0504913351358631</v>
      </c>
      <c r="G440" s="154" t="s">
        <v>149</v>
      </c>
      <c r="H440">
        <v>15.21837202305128</v>
      </c>
    </row>
    <row r="441" spans="1:20" x14ac:dyDescent="0.25">
      <c r="A441" s="154" t="s">
        <v>149</v>
      </c>
      <c r="B441">
        <v>0.63155706541694567</v>
      </c>
      <c r="C441">
        <v>0.2187442266011502</v>
      </c>
      <c r="D441">
        <v>1.222324719193923</v>
      </c>
      <c r="E441">
        <v>-0.36986155228980999</v>
      </c>
      <c r="G441" s="154" t="s">
        <v>150</v>
      </c>
      <c r="H441">
        <v>21.057689450304359</v>
      </c>
    </row>
    <row r="442" spans="1:20" x14ac:dyDescent="0.25">
      <c r="A442" s="154" t="s">
        <v>150</v>
      </c>
      <c r="B442">
        <v>0.95419303528740718</v>
      </c>
      <c r="C442">
        <v>-0.27515085808320783</v>
      </c>
      <c r="D442">
        <v>1.975548445164057</v>
      </c>
      <c r="E442">
        <v>1.679325958475947</v>
      </c>
      <c r="G442" s="154" t="s">
        <v>151</v>
      </c>
      <c r="H442">
        <v>8.4290222958918406</v>
      </c>
    </row>
    <row r="443" spans="1:20" x14ac:dyDescent="0.25">
      <c r="A443" s="154" t="s">
        <v>151</v>
      </c>
      <c r="B443">
        <v>0.66190031570576646</v>
      </c>
      <c r="C443">
        <v>-0.48425745273408149</v>
      </c>
      <c r="D443">
        <v>0.86061605943609099</v>
      </c>
      <c r="E443">
        <v>0.11088400004244341</v>
      </c>
      <c r="G443" s="154" t="s">
        <v>152</v>
      </c>
      <c r="H443">
        <v>20.651800448190869</v>
      </c>
    </row>
    <row r="444" spans="1:20" x14ac:dyDescent="0.25">
      <c r="A444" s="154" t="s">
        <v>152</v>
      </c>
      <c r="B444">
        <v>1.653575490857834</v>
      </c>
      <c r="C444">
        <v>-1.245224607670711</v>
      </c>
      <c r="D444">
        <v>2.0517844161187471</v>
      </c>
      <c r="E444">
        <v>2.0414803724364541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79.737224278991263</v>
      </c>
      <c r="L455" s="155" t="s">
        <v>155</v>
      </c>
      <c r="M455">
        <v>0.78933753019167896</v>
      </c>
      <c r="N455">
        <v>0.77793646018085472</v>
      </c>
      <c r="O455">
        <v>0.1047899148619372</v>
      </c>
      <c r="P455">
        <v>0.59037476907019237</v>
      </c>
      <c r="Q455">
        <v>0.74247438747363159</v>
      </c>
      <c r="R455">
        <v>0.19450339094343319</v>
      </c>
      <c r="S455">
        <v>0.6417137919786664</v>
      </c>
      <c r="T455">
        <v>0.26691406533042789</v>
      </c>
    </row>
    <row r="456" spans="1:20" x14ac:dyDescent="0.25">
      <c r="A456" s="154" t="s">
        <v>155</v>
      </c>
      <c r="B456">
        <v>7.2101812027433789</v>
      </c>
      <c r="C456">
        <v>23.359648223170229</v>
      </c>
      <c r="D456">
        <v>5.4846372755235739</v>
      </c>
      <c r="E456">
        <v>-18.71832633581451</v>
      </c>
      <c r="G456" s="154" t="s">
        <v>156</v>
      </c>
      <c r="H456">
        <v>1068.707101168618</v>
      </c>
      <c r="L456" s="155" t="s">
        <v>156</v>
      </c>
      <c r="M456">
        <v>0.76167528647084792</v>
      </c>
      <c r="N456">
        <v>0.90751555810208417</v>
      </c>
      <c r="O456">
        <v>0.53532133193694487</v>
      </c>
      <c r="P456">
        <v>0.66815654148582304</v>
      </c>
      <c r="Q456">
        <v>0.74342680394610727</v>
      </c>
      <c r="R456">
        <v>0.76227372552037864</v>
      </c>
      <c r="S456">
        <v>0.68442090585916282</v>
      </c>
      <c r="T456">
        <v>0.57965539979994263</v>
      </c>
    </row>
    <row r="457" spans="1:20" x14ac:dyDescent="0.25">
      <c r="A457" s="154" t="s">
        <v>156</v>
      </c>
      <c r="B457">
        <v>33.162866269995703</v>
      </c>
      <c r="C457">
        <v>-93.385629138804873</v>
      </c>
      <c r="D457">
        <v>33.639470087905529</v>
      </c>
      <c r="E457">
        <v>93.384846794800623</v>
      </c>
      <c r="G457" s="154" t="s">
        <v>157</v>
      </c>
      <c r="H457">
        <v>574.25004043442345</v>
      </c>
      <c r="L457" s="155" t="s">
        <v>157</v>
      </c>
      <c r="M457">
        <v>1</v>
      </c>
      <c r="N457">
        <v>1</v>
      </c>
      <c r="O457">
        <v>1</v>
      </c>
      <c r="P457">
        <v>0.67537579625735378</v>
      </c>
      <c r="Q457">
        <v>0.99999999999999989</v>
      </c>
      <c r="R457">
        <v>1</v>
      </c>
      <c r="S457">
        <v>1</v>
      </c>
      <c r="T457">
        <v>1</v>
      </c>
    </row>
    <row r="458" spans="1:20" x14ac:dyDescent="0.25">
      <c r="A458" s="154" t="s">
        <v>157</v>
      </c>
      <c r="B458">
        <v>28.939986483030921</v>
      </c>
      <c r="C458">
        <v>72.897733301817851</v>
      </c>
      <c r="D458">
        <v>30.041106751555489</v>
      </c>
      <c r="E458">
        <v>-78.287874934909908</v>
      </c>
      <c r="G458" s="154" t="s">
        <v>158</v>
      </c>
      <c r="H458">
        <v>205.34968142436989</v>
      </c>
      <c r="L458" s="155" t="s">
        <v>158</v>
      </c>
      <c r="M458">
        <v>0.7836078718028463</v>
      </c>
      <c r="N458">
        <v>0.88818980533259073</v>
      </c>
      <c r="O458">
        <v>0.1185746682752883</v>
      </c>
      <c r="P458">
        <v>0.54109075703137743</v>
      </c>
      <c r="Q458">
        <v>0.9982277760659054</v>
      </c>
      <c r="R458">
        <v>0.63403652073548167</v>
      </c>
      <c r="S458">
        <v>0.83767031562639771</v>
      </c>
      <c r="T458">
        <v>0.56587430363740987</v>
      </c>
    </row>
    <row r="459" spans="1:20" x14ac:dyDescent="0.25">
      <c r="A459" s="154" t="s">
        <v>158</v>
      </c>
      <c r="B459">
        <v>4.9971154567298797</v>
      </c>
      <c r="C459">
        <v>-4.5038918095014422</v>
      </c>
      <c r="D459">
        <v>8.3859247470075022</v>
      </c>
      <c r="E459">
        <v>8.0416708309296041</v>
      </c>
      <c r="G459" s="154" t="s">
        <v>159</v>
      </c>
      <c r="H459">
        <v>69.744374661986654</v>
      </c>
      <c r="L459" s="155" t="s">
        <v>159</v>
      </c>
      <c r="M459">
        <v>0.73042374881348593</v>
      </c>
      <c r="N459">
        <v>0.81160470908391114</v>
      </c>
      <c r="O459">
        <v>9.8228363358220216E-2</v>
      </c>
      <c r="P459">
        <v>0.52537549437991826</v>
      </c>
      <c r="Q459">
        <v>0.77102846313215878</v>
      </c>
      <c r="R459">
        <v>0.46365981143616342</v>
      </c>
      <c r="S459">
        <v>0.88306952876785372</v>
      </c>
      <c r="T459">
        <v>0.54049833237094036</v>
      </c>
    </row>
    <row r="460" spans="1:20" x14ac:dyDescent="0.25">
      <c r="A460" s="154" t="s">
        <v>159</v>
      </c>
      <c r="B460">
        <v>3.1306265988042208</v>
      </c>
      <c r="C460">
        <v>-4.5110815337509704</v>
      </c>
      <c r="D460">
        <v>7.3208846171377484</v>
      </c>
      <c r="E460">
        <v>11.62446321890469</v>
      </c>
      <c r="G460" s="154" t="s">
        <v>160</v>
      </c>
      <c r="H460">
        <v>41.874516514664897</v>
      </c>
      <c r="L460" s="155" t="s">
        <v>160</v>
      </c>
      <c r="M460">
        <v>0.87626506518883529</v>
      </c>
      <c r="N460">
        <v>0.73631853099098343</v>
      </c>
      <c r="O460">
        <v>0.1214133680672269</v>
      </c>
      <c r="P460">
        <v>0.65376287560816093</v>
      </c>
      <c r="Q460">
        <v>0.94831759181236153</v>
      </c>
      <c r="R460">
        <v>0.51513054376073042</v>
      </c>
      <c r="S460">
        <v>0.84010442992061907</v>
      </c>
      <c r="T460">
        <v>0.56245717266498174</v>
      </c>
    </row>
    <row r="461" spans="1:20" x14ac:dyDescent="0.25">
      <c r="A461" s="154" t="s">
        <v>160</v>
      </c>
      <c r="B461">
        <v>1.2873094892259349</v>
      </c>
      <c r="C461">
        <v>4.0974460130732364</v>
      </c>
      <c r="D461">
        <v>4.5756979303638881</v>
      </c>
      <c r="E461">
        <v>-14.54127217420484</v>
      </c>
      <c r="G461" s="154" t="s">
        <v>187</v>
      </c>
      <c r="H461">
        <v>10.085635246027501</v>
      </c>
      <c r="L461" s="155" t="s">
        <v>187</v>
      </c>
      <c r="M461">
        <v>0.87890336823384951</v>
      </c>
      <c r="N461">
        <v>0.74588824698942269</v>
      </c>
      <c r="O461">
        <v>0.14353421777934511</v>
      </c>
      <c r="P461">
        <v>1</v>
      </c>
      <c r="Q461">
        <v>0.95903674579022513</v>
      </c>
      <c r="R461">
        <v>0.34712043754919081</v>
      </c>
      <c r="S461">
        <v>0.70448326130572936</v>
      </c>
      <c r="T461">
        <v>0.43712996779583052</v>
      </c>
    </row>
    <row r="462" spans="1:20" x14ac:dyDescent="0.25">
      <c r="A462" s="154" t="s">
        <v>187</v>
      </c>
      <c r="B462">
        <v>0.82796090428076841</v>
      </c>
      <c r="C462">
        <v>-2.1645243329012041</v>
      </c>
      <c r="D462">
        <v>0.81664387710337705</v>
      </c>
      <c r="E462">
        <v>3.3235424139658161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6.5911357848689898</v>
      </c>
      <c r="L478" s="155" t="s">
        <v>141</v>
      </c>
      <c r="M478">
        <v>0.41360062364190292</v>
      </c>
      <c r="N478">
        <v>0.33065112536604191</v>
      </c>
      <c r="O478">
        <v>0.25585686687624742</v>
      </c>
      <c r="P478">
        <v>0.24604458516846159</v>
      </c>
      <c r="Q478">
        <v>0.35484037766715432</v>
      </c>
      <c r="R478">
        <v>0.44681591214390909</v>
      </c>
      <c r="S478">
        <v>0.40176949834166348</v>
      </c>
      <c r="T478">
        <v>0.33738219490650811</v>
      </c>
    </row>
    <row r="479" spans="1:20" x14ac:dyDescent="0.25">
      <c r="A479" s="154" t="s">
        <v>155</v>
      </c>
      <c r="B479">
        <v>1.057106134451373</v>
      </c>
      <c r="C479">
        <v>2.5324055466904811</v>
      </c>
      <c r="D479">
        <v>1.5991678177271871</v>
      </c>
      <c r="E479">
        <v>-3.967971086367112</v>
      </c>
      <c r="G479" s="154" t="s">
        <v>156</v>
      </c>
      <c r="H479">
        <v>72.374179428149631</v>
      </c>
      <c r="L479" s="155" t="s">
        <v>142</v>
      </c>
      <c r="M479">
        <v>0.4246890476027198</v>
      </c>
      <c r="N479">
        <v>0.32706681834867951</v>
      </c>
      <c r="O479">
        <v>0.31345579574452498</v>
      </c>
      <c r="P479">
        <v>0.1801030038007285</v>
      </c>
      <c r="Q479">
        <v>0.28730870348525789</v>
      </c>
      <c r="R479">
        <v>0.33578784477467599</v>
      </c>
      <c r="S479">
        <v>0.3784749474511645</v>
      </c>
      <c r="T479">
        <v>0.19224994780727789</v>
      </c>
    </row>
    <row r="480" spans="1:20" x14ac:dyDescent="0.25">
      <c r="A480" s="154" t="s">
        <v>156</v>
      </c>
      <c r="B480">
        <v>7.8431235619618258</v>
      </c>
      <c r="C480">
        <v>7.2113530699832902</v>
      </c>
      <c r="D480">
        <v>9.8914374031054439</v>
      </c>
      <c r="E480">
        <v>-11.619424283428479</v>
      </c>
      <c r="G480" s="154" t="s">
        <v>157</v>
      </c>
      <c r="H480">
        <v>565.49379017730575</v>
      </c>
      <c r="L480" s="155" t="s">
        <v>143</v>
      </c>
      <c r="M480">
        <v>0.40745720665490198</v>
      </c>
      <c r="N480">
        <v>0.50908783931365165</v>
      </c>
      <c r="O480">
        <v>0.43151122764265221</v>
      </c>
      <c r="P480">
        <v>0.41752691854476132</v>
      </c>
      <c r="Q480">
        <v>0.71813185749342112</v>
      </c>
      <c r="R480">
        <v>0.86987240672901467</v>
      </c>
      <c r="S480">
        <v>0.6356247473995309</v>
      </c>
      <c r="T480">
        <v>0.5718855014715063</v>
      </c>
    </row>
    <row r="481" spans="1:20" x14ac:dyDescent="0.25">
      <c r="A481" s="154" t="s">
        <v>157</v>
      </c>
      <c r="B481">
        <v>16.960580385934971</v>
      </c>
      <c r="C481">
        <v>-36.192656709185037</v>
      </c>
      <c r="D481">
        <v>26.21959344542077</v>
      </c>
      <c r="E481">
        <v>51.985672006842577</v>
      </c>
      <c r="G481" s="154" t="s">
        <v>158</v>
      </c>
      <c r="H481">
        <v>322.37541043695597</v>
      </c>
      <c r="L481" s="155" t="s">
        <v>144</v>
      </c>
      <c r="M481">
        <v>1</v>
      </c>
      <c r="N481">
        <v>0.99999999999999989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</row>
    <row r="482" spans="1:20" x14ac:dyDescent="0.25">
      <c r="A482" s="154" t="s">
        <v>158</v>
      </c>
      <c r="B482">
        <v>12.30213395380472</v>
      </c>
      <c r="C482">
        <v>40.810308176955331</v>
      </c>
      <c r="D482">
        <v>15.82187644833369</v>
      </c>
      <c r="E482">
        <v>-55.439979515249561</v>
      </c>
      <c r="G482" s="154" t="s">
        <v>159</v>
      </c>
      <c r="H482">
        <v>17.409265628925599</v>
      </c>
      <c r="L482" s="155" t="s">
        <v>145</v>
      </c>
      <c r="M482">
        <v>0.42409565816480099</v>
      </c>
      <c r="N482">
        <v>0.31632588386801058</v>
      </c>
      <c r="O482">
        <v>0.26743366102996319</v>
      </c>
      <c r="P482">
        <v>0.2191026356122176</v>
      </c>
      <c r="Q482">
        <v>0.60413400777549786</v>
      </c>
      <c r="R482">
        <v>0.44198096097849782</v>
      </c>
      <c r="S482">
        <v>0.94029452278559023</v>
      </c>
      <c r="T482">
        <v>0.22145888223452731</v>
      </c>
    </row>
    <row r="483" spans="1:20" x14ac:dyDescent="0.25">
      <c r="A483" s="154" t="s">
        <v>159</v>
      </c>
      <c r="B483">
        <v>1.7633554451000091</v>
      </c>
      <c r="C483">
        <v>-1.7155502565062939</v>
      </c>
      <c r="D483">
        <v>1.2357520676346381</v>
      </c>
      <c r="E483">
        <v>-0.15483140973254739</v>
      </c>
      <c r="G483" s="154" t="s">
        <v>160</v>
      </c>
      <c r="H483">
        <v>85.208983089248363</v>
      </c>
      <c r="L483" s="155" t="s">
        <v>146</v>
      </c>
      <c r="M483">
        <v>0.44129312570144119</v>
      </c>
      <c r="N483">
        <v>0.32586221245282959</v>
      </c>
      <c r="O483">
        <v>0.24587007127410729</v>
      </c>
      <c r="P483">
        <v>0.2352850762585717</v>
      </c>
      <c r="Q483">
        <v>0.37161848119514168</v>
      </c>
      <c r="R483">
        <v>0.38593004892515109</v>
      </c>
      <c r="S483">
        <v>0.33189224577950799</v>
      </c>
      <c r="T483">
        <v>0.17469652406979611</v>
      </c>
    </row>
    <row r="484" spans="1:20" x14ac:dyDescent="0.25">
      <c r="A484" s="154" t="s">
        <v>160</v>
      </c>
      <c r="B484">
        <v>6.5021263822581448</v>
      </c>
      <c r="C484">
        <v>-17.104535624711581</v>
      </c>
      <c r="D484">
        <v>9.8036199931133883</v>
      </c>
      <c r="E484">
        <v>29.084913083455969</v>
      </c>
      <c r="G484" s="154" t="s">
        <v>187</v>
      </c>
      <c r="H484">
        <v>101.609640924206</v>
      </c>
      <c r="L484" s="155" t="s">
        <v>147</v>
      </c>
      <c r="M484">
        <v>0.4274142149561555</v>
      </c>
      <c r="N484">
        <v>0.33284809805522092</v>
      </c>
      <c r="O484">
        <v>0.29919013344007722</v>
      </c>
      <c r="P484">
        <v>0.26068378339749437</v>
      </c>
      <c r="Q484">
        <v>0.60219639082710019</v>
      </c>
      <c r="R484">
        <v>0.42964674812942538</v>
      </c>
      <c r="S484">
        <v>0.60179830213638708</v>
      </c>
      <c r="T484">
        <v>0.21828041970269879</v>
      </c>
    </row>
    <row r="485" spans="1:20" x14ac:dyDescent="0.25">
      <c r="A485" s="154" t="s">
        <v>187</v>
      </c>
      <c r="B485">
        <v>3.9776371369268611</v>
      </c>
      <c r="C485">
        <v>6.739194843332708</v>
      </c>
      <c r="D485">
        <v>9.995284481068385</v>
      </c>
      <c r="E485">
        <v>-21.92271495867956</v>
      </c>
      <c r="L485" s="155" t="s">
        <v>148</v>
      </c>
      <c r="M485">
        <v>0.45680132074302737</v>
      </c>
      <c r="N485">
        <v>0.35379437001628988</v>
      </c>
      <c r="O485">
        <v>0.22510865776787989</v>
      </c>
      <c r="P485">
        <v>0.1449212832163915</v>
      </c>
      <c r="Q485">
        <v>0.35165717229740429</v>
      </c>
      <c r="R485">
        <v>0.32689923590894432</v>
      </c>
      <c r="S485">
        <v>0.43835251716872242</v>
      </c>
      <c r="T485">
        <v>0.20996358623296599</v>
      </c>
    </row>
    <row r="486" spans="1:20" x14ac:dyDescent="0.25">
      <c r="L486" s="155" t="s">
        <v>149</v>
      </c>
      <c r="M486">
        <v>0.38781159253966968</v>
      </c>
      <c r="N486">
        <v>0.32599611019176011</v>
      </c>
      <c r="O486">
        <v>0.18874307228585899</v>
      </c>
      <c r="P486">
        <v>0.12358285066673939</v>
      </c>
      <c r="Q486">
        <v>0.32792161502928968</v>
      </c>
      <c r="R486">
        <v>0.38169308565226601</v>
      </c>
      <c r="S486">
        <v>0.33444785915121861</v>
      </c>
      <c r="T486">
        <v>0.1996551705151117</v>
      </c>
    </row>
    <row r="487" spans="1:20" x14ac:dyDescent="0.25">
      <c r="L487" s="155" t="s">
        <v>150</v>
      </c>
      <c r="M487">
        <v>0.44287909071536152</v>
      </c>
      <c r="N487">
        <v>0.46845195627672942</v>
      </c>
      <c r="O487">
        <v>0.43546308156092911</v>
      </c>
      <c r="P487">
        <v>0.70772131878997224</v>
      </c>
      <c r="Q487">
        <v>0.5067950386917579</v>
      </c>
      <c r="R487">
        <v>0.61920612302531963</v>
      </c>
      <c r="S487">
        <v>0.62244266056537478</v>
      </c>
      <c r="T487">
        <v>0.39551691120568139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570.77568995561171</v>
      </c>
      <c r="L501" s="155" t="s">
        <v>141</v>
      </c>
      <c r="M501">
        <v>1</v>
      </c>
      <c r="N501">
        <v>1</v>
      </c>
      <c r="O501">
        <v>1</v>
      </c>
      <c r="P501">
        <v>0.99999999999999989</v>
      </c>
      <c r="Q501">
        <v>0.99999999999999989</v>
      </c>
      <c r="R501">
        <v>1</v>
      </c>
      <c r="S501">
        <v>0.81602051502139195</v>
      </c>
      <c r="T501">
        <v>0.99999999999999989</v>
      </c>
    </row>
    <row r="502" spans="1:20" x14ac:dyDescent="0.25">
      <c r="A502" s="154" t="s">
        <v>141</v>
      </c>
      <c r="B502">
        <v>7.7012031222849338</v>
      </c>
      <c r="C502">
        <v>-3.4439006370460041</v>
      </c>
      <c r="D502">
        <v>11.06353116587702</v>
      </c>
      <c r="E502">
        <v>7.2939359479645516</v>
      </c>
      <c r="G502" s="154" t="s">
        <v>142</v>
      </c>
      <c r="H502">
        <v>431.16217044047562</v>
      </c>
      <c r="L502" s="155" t="s">
        <v>142</v>
      </c>
      <c r="M502">
        <v>0.91385498396045972</v>
      </c>
      <c r="N502">
        <v>0.50984340356207225</v>
      </c>
      <c r="O502">
        <v>0.49377802086521527</v>
      </c>
      <c r="P502">
        <v>0.42554745705158442</v>
      </c>
      <c r="Q502">
        <v>0.59122581864357249</v>
      </c>
      <c r="R502">
        <v>0.68249602305226986</v>
      </c>
      <c r="S502">
        <v>0.38719722352921049</v>
      </c>
      <c r="T502">
        <v>0.65942975751473254</v>
      </c>
    </row>
    <row r="503" spans="1:20" x14ac:dyDescent="0.25">
      <c r="A503" s="154" t="s">
        <v>142</v>
      </c>
      <c r="B503">
        <v>7.736054777126113</v>
      </c>
      <c r="C503">
        <v>-5.9284488001274847</v>
      </c>
      <c r="D503">
        <v>10.527942991839</v>
      </c>
      <c r="E503">
        <v>7.429938702420694</v>
      </c>
      <c r="G503" s="154" t="s">
        <v>143</v>
      </c>
      <c r="H503">
        <v>578.76482889918088</v>
      </c>
      <c r="L503" s="155" t="s">
        <v>143</v>
      </c>
      <c r="M503">
        <v>0.90029544174646225</v>
      </c>
      <c r="N503">
        <v>0.52711765984417092</v>
      </c>
      <c r="O503">
        <v>0.50510479004998443</v>
      </c>
      <c r="P503">
        <v>0.53014499493876766</v>
      </c>
      <c r="Q503">
        <v>0.60333034649939765</v>
      </c>
      <c r="R503">
        <v>0.65704571867246775</v>
      </c>
      <c r="S503">
        <v>0.30552494103320388</v>
      </c>
      <c r="T503">
        <v>0.60368221365808417</v>
      </c>
    </row>
    <row r="504" spans="1:20" x14ac:dyDescent="0.25">
      <c r="A504" s="154" t="s">
        <v>143</v>
      </c>
      <c r="B504">
        <v>10.08395508446192</v>
      </c>
      <c r="C504">
        <v>-3.352331738433465</v>
      </c>
      <c r="D504">
        <v>9.9518383310484992</v>
      </c>
      <c r="E504">
        <v>0.73999947809368316</v>
      </c>
      <c r="G504" s="154" t="s">
        <v>144</v>
      </c>
      <c r="H504">
        <v>5574.8439439294934</v>
      </c>
      <c r="L504" s="155" t="s">
        <v>144</v>
      </c>
      <c r="M504">
        <v>0.87136842919579227</v>
      </c>
      <c r="N504">
        <v>0.50446505615353321</v>
      </c>
      <c r="O504">
        <v>0.51009188001569827</v>
      </c>
      <c r="P504">
        <v>0.58268518027292726</v>
      </c>
      <c r="Q504">
        <v>0.45891134299481978</v>
      </c>
      <c r="R504">
        <v>0.6490608025646929</v>
      </c>
      <c r="S504">
        <v>0.32683349379325632</v>
      </c>
      <c r="T504">
        <v>0.5516971551050126</v>
      </c>
    </row>
    <row r="505" spans="1:20" x14ac:dyDescent="0.25">
      <c r="A505" s="154" t="s">
        <v>144</v>
      </c>
      <c r="B505">
        <v>32.92371858647747</v>
      </c>
      <c r="C505">
        <v>10.723563236286131</v>
      </c>
      <c r="D505">
        <v>57.102437247574031</v>
      </c>
      <c r="E505">
        <v>-23.97865394581094</v>
      </c>
      <c r="G505" s="154" t="s">
        <v>145</v>
      </c>
      <c r="H505">
        <v>823.99822048454212</v>
      </c>
      <c r="L505" s="155" t="s">
        <v>145</v>
      </c>
      <c r="M505">
        <v>0.91354217622523093</v>
      </c>
      <c r="N505">
        <v>0.49728321132273118</v>
      </c>
      <c r="O505">
        <v>0.49474330670557293</v>
      </c>
      <c r="P505">
        <v>0.32782233787726278</v>
      </c>
      <c r="Q505">
        <v>0.4241995743972502</v>
      </c>
      <c r="R505">
        <v>0.62635859788580062</v>
      </c>
      <c r="S505">
        <v>0.30365953631328879</v>
      </c>
      <c r="T505">
        <v>0.60998946451494918</v>
      </c>
    </row>
    <row r="506" spans="1:20" x14ac:dyDescent="0.25">
      <c r="A506" s="154" t="s">
        <v>145</v>
      </c>
      <c r="B506">
        <v>13.04523927191549</v>
      </c>
      <c r="C506">
        <v>-5.6481096492371146</v>
      </c>
      <c r="D506">
        <v>21.776818472166919</v>
      </c>
      <c r="E506">
        <v>11.73761521885864</v>
      </c>
      <c r="G506" s="154" t="s">
        <v>146</v>
      </c>
      <c r="H506">
        <v>653.1828821103461</v>
      </c>
      <c r="L506" s="155" t="s">
        <v>146</v>
      </c>
      <c r="M506">
        <v>0.88981447363928623</v>
      </c>
      <c r="N506">
        <v>0.52306694533685005</v>
      </c>
      <c r="O506">
        <v>0.43947364680277812</v>
      </c>
      <c r="P506">
        <v>0.57976668004497711</v>
      </c>
      <c r="Q506">
        <v>0.76646787542578865</v>
      </c>
      <c r="R506">
        <v>0.69478408646187906</v>
      </c>
      <c r="S506">
        <v>1</v>
      </c>
      <c r="T506">
        <v>0.69466570276053319</v>
      </c>
    </row>
    <row r="507" spans="1:20" x14ac:dyDescent="0.25">
      <c r="A507" s="154" t="s">
        <v>146</v>
      </c>
      <c r="B507">
        <v>8.9556523304796851</v>
      </c>
      <c r="C507">
        <v>-1.2880319474116979</v>
      </c>
      <c r="D507">
        <v>10.96138500020086</v>
      </c>
      <c r="E507">
        <v>7.6923134183984629</v>
      </c>
      <c r="G507" s="154" t="s">
        <v>147</v>
      </c>
      <c r="H507">
        <v>1378.6666370865451</v>
      </c>
      <c r="L507" s="155" t="s">
        <v>147</v>
      </c>
      <c r="M507">
        <v>0.91418086739560211</v>
      </c>
      <c r="N507">
        <v>0.54906169874864907</v>
      </c>
      <c r="O507">
        <v>0.45244349649721671</v>
      </c>
      <c r="P507">
        <v>0.40584551881286718</v>
      </c>
      <c r="Q507">
        <v>0.36269538741486512</v>
      </c>
      <c r="R507">
        <v>0.65746755945852686</v>
      </c>
      <c r="S507">
        <v>0.29161262492966811</v>
      </c>
      <c r="T507">
        <v>0.63401683934486242</v>
      </c>
    </row>
    <row r="508" spans="1:20" x14ac:dyDescent="0.25">
      <c r="A508" s="154" t="s">
        <v>147</v>
      </c>
      <c r="B508">
        <v>13.94583284912515</v>
      </c>
      <c r="C508">
        <v>-2.2123188266310749</v>
      </c>
      <c r="D508">
        <v>23.3780975905613</v>
      </c>
      <c r="E508">
        <v>0.60894647480087294</v>
      </c>
      <c r="G508" s="154" t="s">
        <v>148</v>
      </c>
      <c r="H508">
        <v>788.78891183650546</v>
      </c>
      <c r="L508" s="155" t="s">
        <v>148</v>
      </c>
      <c r="M508">
        <v>0.94386535684939932</v>
      </c>
      <c r="N508">
        <v>0.55539032044584946</v>
      </c>
      <c r="O508">
        <v>0.47263768671507178</v>
      </c>
      <c r="P508">
        <v>0.34310029480922549</v>
      </c>
      <c r="Q508">
        <v>0.35956801046648651</v>
      </c>
      <c r="R508">
        <v>0.61579070754577203</v>
      </c>
      <c r="S508">
        <v>0.28038784532594851</v>
      </c>
      <c r="T508">
        <v>0.59343472468396485</v>
      </c>
    </row>
    <row r="509" spans="1:20" x14ac:dyDescent="0.25">
      <c r="A509" s="154" t="s">
        <v>148</v>
      </c>
      <c r="B509">
        <v>10.482222754908319</v>
      </c>
      <c r="C509">
        <v>7.2591408764648859</v>
      </c>
      <c r="D509">
        <v>15.484317933941959</v>
      </c>
      <c r="E509">
        <v>-8.9682320786218419</v>
      </c>
      <c r="G509" s="154" t="s">
        <v>149</v>
      </c>
      <c r="H509">
        <v>293.52539552847622</v>
      </c>
      <c r="L509" s="155" t="s">
        <v>149</v>
      </c>
      <c r="M509">
        <v>0.8707261472175839</v>
      </c>
      <c r="N509">
        <v>0.51859556758773095</v>
      </c>
      <c r="O509">
        <v>0.45977829912224127</v>
      </c>
      <c r="P509">
        <v>0.39777106838841703</v>
      </c>
      <c r="Q509">
        <v>0.38212041330323598</v>
      </c>
      <c r="R509">
        <v>0.66197034400397414</v>
      </c>
      <c r="S509">
        <v>0.29032257010561752</v>
      </c>
      <c r="T509">
        <v>0.65599165997145958</v>
      </c>
    </row>
    <row r="510" spans="1:20" x14ac:dyDescent="0.25">
      <c r="A510" s="154" t="s">
        <v>149</v>
      </c>
      <c r="B510">
        <v>7.6209656315996153</v>
      </c>
      <c r="C510">
        <v>-4.986284391378069</v>
      </c>
      <c r="D510">
        <v>9.224816238581484</v>
      </c>
      <c r="E510">
        <v>7.3985808515095606</v>
      </c>
      <c r="G510" s="154" t="s">
        <v>150</v>
      </c>
      <c r="H510">
        <v>1407.5894706474501</v>
      </c>
      <c r="L510" s="155" t="s">
        <v>150</v>
      </c>
      <c r="M510">
        <v>0.90994784818096075</v>
      </c>
      <c r="N510">
        <v>0.55854963875293495</v>
      </c>
      <c r="O510">
        <v>0.49912146336095292</v>
      </c>
      <c r="P510">
        <v>0.48204734557772638</v>
      </c>
      <c r="Q510">
        <v>0.3786651230950438</v>
      </c>
      <c r="R510">
        <v>0.59190215854890182</v>
      </c>
      <c r="S510">
        <v>0.30233260872454798</v>
      </c>
      <c r="T510">
        <v>0.60784817221674181</v>
      </c>
    </row>
    <row r="511" spans="1:20" x14ac:dyDescent="0.25">
      <c r="A511" s="154" t="s">
        <v>150</v>
      </c>
      <c r="B511">
        <v>14.365680553662431</v>
      </c>
      <c r="C511">
        <v>8.786120857165276</v>
      </c>
      <c r="D511">
        <v>17.060557226167539</v>
      </c>
      <c r="E511">
        <v>-14.228112491621751</v>
      </c>
      <c r="L511" s="155" t="s">
        <v>151</v>
      </c>
      <c r="M511">
        <v>0.83780234001360565</v>
      </c>
      <c r="N511">
        <v>0.55722711472230824</v>
      </c>
      <c r="O511">
        <v>0.47016861867564941</v>
      </c>
      <c r="P511">
        <v>0.46801116812939803</v>
      </c>
      <c r="Q511">
        <v>0.71247363755089388</v>
      </c>
      <c r="R511">
        <v>0.7095982942942346</v>
      </c>
      <c r="S511">
        <v>0.61985346251105822</v>
      </c>
      <c r="T511">
        <v>0.54213894683138408</v>
      </c>
    </row>
    <row r="512" spans="1:20" x14ac:dyDescent="0.25">
      <c r="L512" s="155" t="s">
        <v>152</v>
      </c>
      <c r="M512">
        <v>0.84957020586876197</v>
      </c>
      <c r="N512">
        <v>0.47793940824509568</v>
      </c>
      <c r="O512">
        <v>0.46902979221450969</v>
      </c>
      <c r="P512">
        <v>0.34371815453937898</v>
      </c>
      <c r="Q512">
        <v>0.38561079071051729</v>
      </c>
      <c r="R512">
        <v>0.61200817311394984</v>
      </c>
      <c r="S512">
        <v>0.28237286099363379</v>
      </c>
      <c r="T512">
        <v>0.66835540422065087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45.651430896091682</v>
      </c>
      <c r="L524" s="155" t="s">
        <v>141</v>
      </c>
      <c r="M524">
        <v>0.89601667092428661</v>
      </c>
      <c r="N524">
        <v>0.79592799180344453</v>
      </c>
      <c r="O524">
        <v>0.9420537637675882</v>
      </c>
      <c r="P524">
        <v>0.82868268894380137</v>
      </c>
      <c r="Q524">
        <v>0.69558373941041007</v>
      </c>
      <c r="R524">
        <v>0.99999999999999989</v>
      </c>
      <c r="S524">
        <v>0.76263199428043515</v>
      </c>
      <c r="T524">
        <v>1</v>
      </c>
    </row>
    <row r="525" spans="1:20" x14ac:dyDescent="0.25">
      <c r="A525" s="154" t="s">
        <v>141</v>
      </c>
      <c r="B525">
        <v>2.591219664566097</v>
      </c>
      <c r="C525">
        <v>1.1052257874970659</v>
      </c>
      <c r="D525">
        <v>1.753219086697676</v>
      </c>
      <c r="E525">
        <v>1.778678186423305</v>
      </c>
      <c r="G525" s="154" t="s">
        <v>142</v>
      </c>
      <c r="H525">
        <v>59.603434439669527</v>
      </c>
      <c r="L525" s="155" t="s">
        <v>142</v>
      </c>
      <c r="M525">
        <v>0.96358580286245266</v>
      </c>
      <c r="N525">
        <v>0.91295526963993501</v>
      </c>
      <c r="O525">
        <v>0.99641796031414731</v>
      </c>
      <c r="P525">
        <v>0.82045581322599836</v>
      </c>
      <c r="Q525">
        <v>0.80217537841548103</v>
      </c>
      <c r="R525">
        <v>0.5741587352658063</v>
      </c>
      <c r="S525">
        <v>0.89748976288154569</v>
      </c>
      <c r="T525">
        <v>0.77311276008458374</v>
      </c>
    </row>
    <row r="526" spans="1:20" x14ac:dyDescent="0.25">
      <c r="A526" s="154" t="s">
        <v>142</v>
      </c>
      <c r="B526">
        <v>2.604932227728868</v>
      </c>
      <c r="C526">
        <v>-1.9073954920195919</v>
      </c>
      <c r="D526">
        <v>2.5382979164442432</v>
      </c>
      <c r="E526">
        <v>1.8988964345552379</v>
      </c>
      <c r="G526" s="154" t="s">
        <v>143</v>
      </c>
      <c r="H526">
        <v>53.753697724220523</v>
      </c>
      <c r="L526" s="155" t="s">
        <v>143</v>
      </c>
      <c r="M526">
        <v>0.92015795051366267</v>
      </c>
      <c r="N526">
        <v>0.78948445366919373</v>
      </c>
      <c r="O526">
        <v>1</v>
      </c>
      <c r="P526">
        <v>0.82127270874598823</v>
      </c>
      <c r="Q526">
        <v>0.65429495304377883</v>
      </c>
      <c r="R526">
        <v>0.65878926378209957</v>
      </c>
      <c r="S526">
        <v>0.80805425754368609</v>
      </c>
      <c r="T526">
        <v>0.80006972350141781</v>
      </c>
    </row>
    <row r="527" spans="1:20" x14ac:dyDescent="0.25">
      <c r="A527" s="154" t="s">
        <v>143</v>
      </c>
      <c r="B527">
        <v>2.1096348357248198</v>
      </c>
      <c r="C527">
        <v>3.02244680819418</v>
      </c>
      <c r="D527">
        <v>3.3001376393873469</v>
      </c>
      <c r="E527">
        <v>-4.1054236635601908</v>
      </c>
      <c r="G527" s="154" t="s">
        <v>144</v>
      </c>
      <c r="H527">
        <v>23.48966354716686</v>
      </c>
      <c r="L527" s="155" t="s">
        <v>144</v>
      </c>
      <c r="M527">
        <v>0.96556819165460106</v>
      </c>
      <c r="N527">
        <v>0.96716159614739439</v>
      </c>
      <c r="O527">
        <v>0.97673332853457207</v>
      </c>
      <c r="P527">
        <v>0.82803449761882886</v>
      </c>
      <c r="Q527">
        <v>0.78575640655272616</v>
      </c>
      <c r="R527">
        <v>0.68726128641540918</v>
      </c>
      <c r="S527">
        <v>0.92004768254367142</v>
      </c>
      <c r="T527">
        <v>0.70157555049260889</v>
      </c>
    </row>
    <row r="528" spans="1:20" x14ac:dyDescent="0.25">
      <c r="A528" s="154" t="s">
        <v>144</v>
      </c>
      <c r="B528">
        <v>1.29362921080112</v>
      </c>
      <c r="C528">
        <v>-1.369647215881133</v>
      </c>
      <c r="D528">
        <v>1.449767767264543</v>
      </c>
      <c r="E528">
        <v>1.074267823574611</v>
      </c>
      <c r="G528" s="154" t="s">
        <v>145</v>
      </c>
      <c r="H528">
        <v>34.76044969799603</v>
      </c>
      <c r="L528" s="155" t="s">
        <v>145</v>
      </c>
      <c r="M528">
        <v>0.92526260726143938</v>
      </c>
      <c r="N528">
        <v>0.75190424646809906</v>
      </c>
      <c r="O528">
        <v>0.85605415514301042</v>
      </c>
      <c r="P528">
        <v>0.87048462800705129</v>
      </c>
      <c r="Q528">
        <v>0.68743930661421992</v>
      </c>
      <c r="R528">
        <v>0.6065638851462688</v>
      </c>
      <c r="S528">
        <v>0.96816017548854527</v>
      </c>
      <c r="T528">
        <v>0.70398803293254708</v>
      </c>
    </row>
    <row r="529" spans="1:20" x14ac:dyDescent="0.25">
      <c r="A529" s="154" t="s">
        <v>145</v>
      </c>
      <c r="B529">
        <v>1.3427357667147919</v>
      </c>
      <c r="C529">
        <v>-0.69214785058764239</v>
      </c>
      <c r="D529">
        <v>2.2968056811500119</v>
      </c>
      <c r="E529">
        <v>2.3854768867013552</v>
      </c>
      <c r="G529" s="154" t="s">
        <v>146</v>
      </c>
      <c r="H529">
        <v>52.301491598910943</v>
      </c>
      <c r="L529" s="155" t="s">
        <v>146</v>
      </c>
      <c r="M529">
        <v>0.89124423945183173</v>
      </c>
      <c r="N529">
        <v>0.94370543566494025</v>
      </c>
      <c r="O529">
        <v>0.92839292817751362</v>
      </c>
      <c r="P529">
        <v>0.79261952194810359</v>
      </c>
      <c r="Q529">
        <v>0.62105513951614744</v>
      </c>
      <c r="R529">
        <v>0.70681119762518885</v>
      </c>
      <c r="S529">
        <v>0.82689657543629969</v>
      </c>
      <c r="T529">
        <v>0.73277690506764492</v>
      </c>
    </row>
    <row r="530" spans="1:20" x14ac:dyDescent="0.25">
      <c r="A530" s="154" t="s">
        <v>146</v>
      </c>
      <c r="B530">
        <v>2.282190007879211</v>
      </c>
      <c r="C530">
        <v>1.206397862971246</v>
      </c>
      <c r="D530">
        <v>3.5322536769035491</v>
      </c>
      <c r="E530">
        <v>-2.013699119429305</v>
      </c>
      <c r="G530" s="154" t="s">
        <v>147</v>
      </c>
      <c r="H530">
        <v>21.09462968265321</v>
      </c>
      <c r="L530" s="155" t="s">
        <v>147</v>
      </c>
      <c r="M530">
        <v>0.94213396700576091</v>
      </c>
      <c r="N530">
        <v>1</v>
      </c>
      <c r="O530">
        <v>0.95718350319813483</v>
      </c>
      <c r="P530">
        <v>0.82270175900123044</v>
      </c>
      <c r="Q530">
        <v>0.68582114302691266</v>
      </c>
      <c r="R530">
        <v>0.64252500643821808</v>
      </c>
      <c r="S530">
        <v>0.81482299151125903</v>
      </c>
      <c r="T530">
        <v>0.61136146101840239</v>
      </c>
    </row>
    <row r="531" spans="1:20" x14ac:dyDescent="0.25">
      <c r="A531" s="154" t="s">
        <v>147</v>
      </c>
      <c r="B531">
        <v>1.091403065180548</v>
      </c>
      <c r="C531">
        <v>-1.3366761230572479</v>
      </c>
      <c r="D531">
        <v>1.973911546320877</v>
      </c>
      <c r="E531">
        <v>1.9044353185671881</v>
      </c>
      <c r="G531" s="154" t="s">
        <v>148</v>
      </c>
      <c r="H531">
        <v>22.35005111174625</v>
      </c>
      <c r="L531" s="155" t="s">
        <v>148</v>
      </c>
      <c r="M531">
        <v>0.89604146978206445</v>
      </c>
      <c r="N531">
        <v>0.77473515403335913</v>
      </c>
      <c r="O531">
        <v>0.93739541898262402</v>
      </c>
      <c r="P531">
        <v>0.8998722338320575</v>
      </c>
      <c r="Q531">
        <v>0.7302135337308604</v>
      </c>
      <c r="R531">
        <v>0.72561442244787078</v>
      </c>
      <c r="S531">
        <v>0.77600959998314589</v>
      </c>
      <c r="T531">
        <v>0.70776307031050889</v>
      </c>
    </row>
    <row r="532" spans="1:20" x14ac:dyDescent="0.25">
      <c r="A532" s="154" t="s">
        <v>148</v>
      </c>
      <c r="B532">
        <v>1.1998649110468209</v>
      </c>
      <c r="C532">
        <v>0.67155809194492344</v>
      </c>
      <c r="D532">
        <v>1.967974148914063</v>
      </c>
      <c r="E532">
        <v>-0.2314941809518293</v>
      </c>
      <c r="G532" s="154" t="s">
        <v>149</v>
      </c>
      <c r="H532">
        <v>14.80302010427752</v>
      </c>
      <c r="L532" s="155" t="s">
        <v>149</v>
      </c>
      <c r="M532">
        <v>0.93328709795395881</v>
      </c>
      <c r="N532">
        <v>0.80146439629664423</v>
      </c>
      <c r="O532">
        <v>0.98045685414910688</v>
      </c>
      <c r="P532">
        <v>0.8865622216507224</v>
      </c>
      <c r="Q532">
        <v>0.62376578513229464</v>
      </c>
      <c r="R532">
        <v>0.59726830831544919</v>
      </c>
      <c r="S532">
        <v>0.70934566664833365</v>
      </c>
      <c r="T532">
        <v>0.7412382928187814</v>
      </c>
    </row>
    <row r="533" spans="1:20" x14ac:dyDescent="0.25">
      <c r="A533" s="154" t="s">
        <v>149</v>
      </c>
      <c r="B533">
        <v>0.87244528573111313</v>
      </c>
      <c r="C533">
        <v>0.54948599195896641</v>
      </c>
      <c r="D533">
        <v>2.1863540001633308</v>
      </c>
      <c r="E533">
        <v>-2.049610410401677</v>
      </c>
      <c r="G533" s="154" t="s">
        <v>150</v>
      </c>
      <c r="H533">
        <v>18.005318827870369</v>
      </c>
      <c r="L533" s="155" t="s">
        <v>150</v>
      </c>
      <c r="M533">
        <v>0.93562985131855747</v>
      </c>
      <c r="N533">
        <v>0.87864975845316429</v>
      </c>
      <c r="O533">
        <v>0.97726719159841935</v>
      </c>
      <c r="P533">
        <v>1</v>
      </c>
      <c r="Q533">
        <v>0.63067584261500731</v>
      </c>
      <c r="R533">
        <v>0.70872115868490093</v>
      </c>
      <c r="S533">
        <v>0.7783377630470607</v>
      </c>
      <c r="T533">
        <v>0.64999484372429273</v>
      </c>
    </row>
    <row r="534" spans="1:20" x14ac:dyDescent="0.25">
      <c r="A534" s="154" t="s">
        <v>150</v>
      </c>
      <c r="B534">
        <v>0.77981825755873702</v>
      </c>
      <c r="C534">
        <v>-0.2839016894889686</v>
      </c>
      <c r="D534">
        <v>1.596893348376919</v>
      </c>
      <c r="E534">
        <v>1.418491567288136</v>
      </c>
      <c r="G534" s="154" t="s">
        <v>151</v>
      </c>
      <c r="H534">
        <v>20.058633839276091</v>
      </c>
      <c r="L534" s="155" t="s">
        <v>151</v>
      </c>
      <c r="M534">
        <v>0.90434617819790208</v>
      </c>
      <c r="N534">
        <v>0.84777139056660933</v>
      </c>
      <c r="O534">
        <v>0.9453809257091963</v>
      </c>
      <c r="P534">
        <v>0.86234574515065276</v>
      </c>
      <c r="Q534">
        <v>0.66313457841065426</v>
      </c>
      <c r="R534">
        <v>0.86770329660230805</v>
      </c>
      <c r="S534">
        <v>0.87005569447508257</v>
      </c>
      <c r="T534">
        <v>0.75223536104174371</v>
      </c>
    </row>
    <row r="535" spans="1:20" x14ac:dyDescent="0.25">
      <c r="A535" s="154" t="s">
        <v>151</v>
      </c>
      <c r="B535">
        <v>1.0991930143144579</v>
      </c>
      <c r="C535">
        <v>0.76180704567364133</v>
      </c>
      <c r="D535">
        <v>1.1459110464464319</v>
      </c>
      <c r="E535">
        <v>-1.2332606001729649</v>
      </c>
      <c r="G535" s="154" t="s">
        <v>152</v>
      </c>
      <c r="H535">
        <v>25.196139000986332</v>
      </c>
      <c r="L535" s="155" t="s">
        <v>152</v>
      </c>
      <c r="M535">
        <v>1</v>
      </c>
      <c r="N535">
        <v>0.80744171166867906</v>
      </c>
      <c r="O535">
        <v>0.98738794215788417</v>
      </c>
      <c r="P535">
        <v>0.98774605855696374</v>
      </c>
      <c r="Q535">
        <v>1</v>
      </c>
      <c r="R535">
        <v>0.61690349286441615</v>
      </c>
      <c r="S535">
        <v>1</v>
      </c>
      <c r="T535">
        <v>0.68318637458293563</v>
      </c>
    </row>
    <row r="536" spans="1:20" x14ac:dyDescent="0.25">
      <c r="A536" s="154" t="s">
        <v>152</v>
      </c>
      <c r="B536">
        <v>0.90350353951141538</v>
      </c>
      <c r="C536">
        <v>-0.65057484701312895</v>
      </c>
      <c r="D536">
        <v>2.125423023938966</v>
      </c>
      <c r="E536">
        <v>0.86680721361030855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509.09118028659401</v>
      </c>
      <c r="L547" s="155" t="s">
        <v>155</v>
      </c>
      <c r="M547">
        <v>0.32230279359494418</v>
      </c>
      <c r="N547">
        <v>0.59705473717216051</v>
      </c>
      <c r="O547">
        <v>5.4768907163518801E-2</v>
      </c>
      <c r="P547">
        <v>0.32521615050949232</v>
      </c>
      <c r="Q547">
        <v>0.59246946785492982</v>
      </c>
      <c r="R547">
        <v>0.20647893401635969</v>
      </c>
      <c r="S547">
        <v>0.4816517870729432</v>
      </c>
      <c r="T547">
        <v>0.29617278639094352</v>
      </c>
    </row>
    <row r="548" spans="1:20" x14ac:dyDescent="0.25">
      <c r="A548" s="154" t="s">
        <v>141</v>
      </c>
      <c r="B548">
        <v>7.9667024975678613</v>
      </c>
      <c r="C548">
        <v>5.4947853763219321</v>
      </c>
      <c r="D548">
        <v>6.8607974688983413</v>
      </c>
      <c r="E548">
        <v>0.85926096652355777</v>
      </c>
      <c r="G548" s="154" t="s">
        <v>142</v>
      </c>
      <c r="H548">
        <v>5752.2833428954154</v>
      </c>
      <c r="L548" s="155" t="s">
        <v>156</v>
      </c>
      <c r="M548">
        <v>0.35213082496849829</v>
      </c>
      <c r="N548">
        <v>0.64626876363592767</v>
      </c>
      <c r="O548">
        <v>0.13928732590401441</v>
      </c>
      <c r="P548">
        <v>0.52046195031793607</v>
      </c>
      <c r="Q548">
        <v>0.52047042951354916</v>
      </c>
      <c r="R548">
        <v>0.28657237352941528</v>
      </c>
      <c r="S548">
        <v>0.59859164458610603</v>
      </c>
      <c r="T548">
        <v>0.37792158324194802</v>
      </c>
    </row>
    <row r="549" spans="1:20" x14ac:dyDescent="0.25">
      <c r="A549" s="154" t="s">
        <v>142</v>
      </c>
      <c r="B549">
        <v>22.88450150393442</v>
      </c>
      <c r="C549">
        <v>-3.9373504224873348</v>
      </c>
      <c r="D549">
        <v>34.570652658542819</v>
      </c>
      <c r="E549">
        <v>-3.5980083390600499</v>
      </c>
      <c r="G549" s="154" t="s">
        <v>143</v>
      </c>
      <c r="H549">
        <v>2082.8016329561542</v>
      </c>
      <c r="L549" s="155" t="s">
        <v>157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0.99999999999999989</v>
      </c>
      <c r="S549">
        <v>1</v>
      </c>
      <c r="T549">
        <v>1</v>
      </c>
    </row>
    <row r="550" spans="1:20" x14ac:dyDescent="0.25">
      <c r="A550" s="154" t="s">
        <v>143</v>
      </c>
      <c r="B550">
        <v>15.68747701995127</v>
      </c>
      <c r="C550">
        <v>-1.4175442813495409</v>
      </c>
      <c r="D550">
        <v>32.007033060179303</v>
      </c>
      <c r="E550">
        <v>-6.0505334329192646</v>
      </c>
      <c r="G550" s="154" t="s">
        <v>144</v>
      </c>
      <c r="H550">
        <v>7602.9473465268547</v>
      </c>
      <c r="L550" s="155" t="s">
        <v>158</v>
      </c>
      <c r="M550">
        <v>0.3955620210351718</v>
      </c>
      <c r="N550">
        <v>0.76405634492936736</v>
      </c>
      <c r="O550">
        <v>0.10028651160109769</v>
      </c>
      <c r="P550">
        <v>0.40418672891720753</v>
      </c>
      <c r="Q550">
        <v>0.77994388207462273</v>
      </c>
      <c r="R550">
        <v>0.96498186412847697</v>
      </c>
      <c r="S550">
        <v>0.79293216318285575</v>
      </c>
      <c r="T550">
        <v>0.68609607918356541</v>
      </c>
    </row>
    <row r="551" spans="1:20" x14ac:dyDescent="0.25">
      <c r="A551" s="154" t="s">
        <v>144</v>
      </c>
      <c r="B551">
        <v>31.475454857141241</v>
      </c>
      <c r="C551">
        <v>21.284659560728048</v>
      </c>
      <c r="D551">
        <v>39.346515364668733</v>
      </c>
      <c r="E551">
        <v>-20.012560296168541</v>
      </c>
      <c r="G551" s="154" t="s">
        <v>145</v>
      </c>
      <c r="H551">
        <v>2565.3943280090139</v>
      </c>
      <c r="L551" s="155" t="s">
        <v>159</v>
      </c>
      <c r="M551">
        <v>0.3573424806136109</v>
      </c>
      <c r="N551">
        <v>0.76041984066351664</v>
      </c>
      <c r="O551">
        <v>5.3903833369248907E-2</v>
      </c>
      <c r="P551">
        <v>0.38200392096515418</v>
      </c>
      <c r="Q551">
        <v>0.71948242568575693</v>
      </c>
      <c r="R551">
        <v>0.63539663176334116</v>
      </c>
      <c r="S551">
        <v>0.70368519342636859</v>
      </c>
      <c r="T551">
        <v>0.67984241372533072</v>
      </c>
    </row>
    <row r="552" spans="1:20" x14ac:dyDescent="0.25">
      <c r="A552" s="154" t="s">
        <v>145</v>
      </c>
      <c r="B552">
        <v>21.32218999617735</v>
      </c>
      <c r="C552">
        <v>-14.433966994972829</v>
      </c>
      <c r="D552">
        <v>40.282844521544753</v>
      </c>
      <c r="E552">
        <v>37.900352556983833</v>
      </c>
      <c r="G552" s="154" t="s">
        <v>146</v>
      </c>
      <c r="H552">
        <v>6740.7029011620307</v>
      </c>
      <c r="L552" s="155" t="s">
        <v>160</v>
      </c>
      <c r="M552">
        <v>0.33866967022433381</v>
      </c>
      <c r="N552">
        <v>0.70987964980053597</v>
      </c>
      <c r="O552">
        <v>5.9046458801944077E-2</v>
      </c>
      <c r="P552">
        <v>0.37394916490125729</v>
      </c>
      <c r="Q552">
        <v>0.67752809693157701</v>
      </c>
      <c r="R552">
        <v>0.51532094433622144</v>
      </c>
      <c r="S552">
        <v>0.62479626712678926</v>
      </c>
      <c r="T552">
        <v>0.51489402434498754</v>
      </c>
    </row>
    <row r="553" spans="1:20" x14ac:dyDescent="0.25">
      <c r="A553" s="154" t="s">
        <v>146</v>
      </c>
      <c r="B553">
        <v>27.004278307142862</v>
      </c>
      <c r="C553">
        <v>31.457404405079199</v>
      </c>
      <c r="D553">
        <v>46.796330121669129</v>
      </c>
      <c r="E553">
        <v>-54.796213619547338</v>
      </c>
      <c r="G553" s="154" t="s">
        <v>147</v>
      </c>
      <c r="H553">
        <v>2370.7631690102598</v>
      </c>
      <c r="L553" s="155" t="s">
        <v>187</v>
      </c>
      <c r="M553">
        <v>0.33806450021725137</v>
      </c>
      <c r="N553">
        <v>0.59728882001903971</v>
      </c>
      <c r="O553">
        <v>5.5028097586650858E-2</v>
      </c>
      <c r="P553">
        <v>0.34444418320772152</v>
      </c>
      <c r="Q553">
        <v>0.45708617255650802</v>
      </c>
      <c r="R553">
        <v>0.50636105795986031</v>
      </c>
      <c r="S553">
        <v>0.58072347829312965</v>
      </c>
      <c r="T553">
        <v>0.61546597197231157</v>
      </c>
    </row>
    <row r="554" spans="1:20" x14ac:dyDescent="0.25">
      <c r="A554" s="154" t="s">
        <v>147</v>
      </c>
      <c r="B554">
        <v>19.899540123715781</v>
      </c>
      <c r="C554">
        <v>-9.337051987423127</v>
      </c>
      <c r="D554">
        <v>32.731840386418753</v>
      </c>
      <c r="E554">
        <v>30.926091650919592</v>
      </c>
      <c r="G554" s="154" t="s">
        <v>148</v>
      </c>
      <c r="H554">
        <v>2564.86985204129</v>
      </c>
    </row>
    <row r="555" spans="1:20" x14ac:dyDescent="0.25">
      <c r="A555" s="154" t="s">
        <v>148</v>
      </c>
      <c r="B555">
        <v>18.298718945788771</v>
      </c>
      <c r="C555">
        <v>9.6830170633050283</v>
      </c>
      <c r="D555">
        <v>24.71401752467035</v>
      </c>
      <c r="E555">
        <v>-15.803152225151621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260.70313818627147</v>
      </c>
      <c r="L570" s="155" t="s">
        <v>141</v>
      </c>
      <c r="M570">
        <v>0.87660849578833355</v>
      </c>
      <c r="N570">
        <v>0.8383967108840783</v>
      </c>
      <c r="O570">
        <v>0.97281431186106804</v>
      </c>
      <c r="P570">
        <v>0.87266042408576172</v>
      </c>
      <c r="Q570">
        <v>0.91825002262443423</v>
      </c>
      <c r="R570">
        <v>1</v>
      </c>
      <c r="S570">
        <v>0.88760929359095164</v>
      </c>
      <c r="T570">
        <v>1</v>
      </c>
    </row>
    <row r="571" spans="1:20" x14ac:dyDescent="0.25">
      <c r="A571" s="154" t="s">
        <v>141</v>
      </c>
      <c r="B571">
        <v>5.3340308429583683</v>
      </c>
      <c r="C571">
        <v>-1.49366541710241</v>
      </c>
      <c r="D571">
        <v>8.0454340802785893</v>
      </c>
      <c r="E571">
        <v>1.2571007909282239</v>
      </c>
      <c r="G571" s="154" t="s">
        <v>142</v>
      </c>
      <c r="H571">
        <v>133.39637366526469</v>
      </c>
      <c r="L571" s="155" t="s">
        <v>142</v>
      </c>
      <c r="M571">
        <v>0.91898770253153761</v>
      </c>
      <c r="N571">
        <v>0.82294658078741134</v>
      </c>
      <c r="O571">
        <v>0.83111035965822611</v>
      </c>
      <c r="P571">
        <v>0.8386043921703864</v>
      </c>
      <c r="Q571">
        <v>0.91437754445811403</v>
      </c>
      <c r="R571">
        <v>0.68199909162407613</v>
      </c>
      <c r="S571">
        <v>1</v>
      </c>
      <c r="T571">
        <v>0.94262987964908296</v>
      </c>
    </row>
    <row r="572" spans="1:20" x14ac:dyDescent="0.25">
      <c r="A572" s="154" t="s">
        <v>142</v>
      </c>
      <c r="B572">
        <v>2.808208477643598</v>
      </c>
      <c r="C572">
        <v>-0.42607580153629238</v>
      </c>
      <c r="D572">
        <v>4.5595283043496586</v>
      </c>
      <c r="E572">
        <v>-1.3907095988169791</v>
      </c>
      <c r="G572" s="154" t="s">
        <v>143</v>
      </c>
      <c r="H572">
        <v>97.941082928124402</v>
      </c>
      <c r="L572" s="155" t="s">
        <v>143</v>
      </c>
      <c r="M572">
        <v>1</v>
      </c>
      <c r="N572">
        <v>0.77746706836860024</v>
      </c>
      <c r="O572">
        <v>0.91065487119075705</v>
      </c>
      <c r="P572">
        <v>0.84559006874722586</v>
      </c>
      <c r="Q572">
        <v>0.76850552557473961</v>
      </c>
      <c r="R572">
        <v>0.74000547308504661</v>
      </c>
      <c r="S572">
        <v>0.76155530905274271</v>
      </c>
      <c r="T572">
        <v>0.77139490082823414</v>
      </c>
    </row>
    <row r="573" spans="1:20" x14ac:dyDescent="0.25">
      <c r="A573" s="154" t="s">
        <v>143</v>
      </c>
      <c r="B573">
        <v>2.770257846152917</v>
      </c>
      <c r="C573">
        <v>0.90981435258881682</v>
      </c>
      <c r="D573">
        <v>4.3464383541182849</v>
      </c>
      <c r="E573">
        <v>-2.0922948435148139</v>
      </c>
      <c r="G573" s="154" t="s">
        <v>144</v>
      </c>
      <c r="H573">
        <v>114.3950662340029</v>
      </c>
      <c r="L573" s="155" t="s">
        <v>144</v>
      </c>
      <c r="M573">
        <v>0.99200518397216975</v>
      </c>
      <c r="N573">
        <v>0.72776859231910218</v>
      </c>
      <c r="O573">
        <v>1</v>
      </c>
      <c r="P573">
        <v>0.8524962176926526</v>
      </c>
      <c r="Q573">
        <v>0.75529482251106206</v>
      </c>
      <c r="R573">
        <v>0.71289031668423797</v>
      </c>
      <c r="S573">
        <v>0.80869218400151344</v>
      </c>
      <c r="T573">
        <v>0.78374611985829057</v>
      </c>
    </row>
    <row r="574" spans="1:20" x14ac:dyDescent="0.25">
      <c r="A574" s="154" t="s">
        <v>144</v>
      </c>
      <c r="B574">
        <v>3.5148269984233709</v>
      </c>
      <c r="C574">
        <v>0.82629973980031279</v>
      </c>
      <c r="D574">
        <v>5.7450715212751167</v>
      </c>
      <c r="E574">
        <v>-1.271524100431872</v>
      </c>
      <c r="G574" s="154" t="s">
        <v>145</v>
      </c>
      <c r="H574">
        <v>165.1498257885693</v>
      </c>
      <c r="L574" s="155" t="s">
        <v>145</v>
      </c>
      <c r="M574">
        <v>0.99124163601072235</v>
      </c>
      <c r="N574">
        <v>0.89775493598002287</v>
      </c>
      <c r="O574">
        <v>0.92305292120141846</v>
      </c>
      <c r="P574">
        <v>0.83173656670623952</v>
      </c>
      <c r="Q574">
        <v>1</v>
      </c>
      <c r="R574">
        <v>0.80186004192971061</v>
      </c>
      <c r="S574">
        <v>0.75652668784969568</v>
      </c>
      <c r="T574">
        <v>0.87391754275693989</v>
      </c>
    </row>
    <row r="575" spans="1:20" x14ac:dyDescent="0.25">
      <c r="A575" s="154" t="s">
        <v>145</v>
      </c>
      <c r="B575">
        <v>4.2638843629461816</v>
      </c>
      <c r="C575">
        <v>-3.3521905086648389</v>
      </c>
      <c r="D575">
        <v>5.7711115186304456</v>
      </c>
      <c r="E575">
        <v>2.6951482409207759</v>
      </c>
      <c r="G575" s="154" t="s">
        <v>146</v>
      </c>
      <c r="H575">
        <v>67.991167216604367</v>
      </c>
      <c r="L575" s="155" t="s">
        <v>146</v>
      </c>
      <c r="M575">
        <v>0.97787312218103517</v>
      </c>
      <c r="N575">
        <v>1</v>
      </c>
      <c r="O575">
        <v>0.94452871369689018</v>
      </c>
      <c r="P575">
        <v>0.87259599218960748</v>
      </c>
      <c r="Q575">
        <v>0.72199989754531402</v>
      </c>
      <c r="R575">
        <v>0.72335421886633866</v>
      </c>
      <c r="S575">
        <v>0.76525777811056095</v>
      </c>
      <c r="T575">
        <v>0.81810928976958786</v>
      </c>
    </row>
    <row r="576" spans="1:20" x14ac:dyDescent="0.25">
      <c r="A576" s="154" t="s">
        <v>146</v>
      </c>
      <c r="B576">
        <v>1.6614202690252551</v>
      </c>
      <c r="C576">
        <v>1.6313129499086541</v>
      </c>
      <c r="D576">
        <v>3.154623258739448</v>
      </c>
      <c r="E576">
        <v>-3.0607764400397111</v>
      </c>
      <c r="G576" s="154" t="s">
        <v>147</v>
      </c>
      <c r="H576">
        <v>116.5906397614509</v>
      </c>
      <c r="L576" s="155" t="s">
        <v>147</v>
      </c>
      <c r="M576">
        <v>0.89982077424606943</v>
      </c>
      <c r="N576">
        <v>0.99914241668817705</v>
      </c>
      <c r="O576">
        <v>0.89933416651863751</v>
      </c>
      <c r="P576">
        <v>0.87357238859106878</v>
      </c>
      <c r="Q576">
        <v>0.89099523620844667</v>
      </c>
      <c r="R576">
        <v>0.77520978062178025</v>
      </c>
      <c r="S576">
        <v>0.78038593407503809</v>
      </c>
      <c r="T576">
        <v>0.75735517065147984</v>
      </c>
    </row>
    <row r="577" spans="1:20" x14ac:dyDescent="0.25">
      <c r="A577" s="154" t="s">
        <v>147</v>
      </c>
      <c r="B577">
        <v>2.9422646536733699</v>
      </c>
      <c r="C577">
        <v>0.27335682095494601</v>
      </c>
      <c r="D577">
        <v>3.8581779481158578</v>
      </c>
      <c r="E577">
        <v>0.50179571106527876</v>
      </c>
      <c r="G577" s="154" t="s">
        <v>148</v>
      </c>
      <c r="H577">
        <v>221.98787952900631</v>
      </c>
      <c r="L577" s="155" t="s">
        <v>148</v>
      </c>
      <c r="M577">
        <v>0.93606312060820762</v>
      </c>
      <c r="N577">
        <v>0.84926075717812188</v>
      </c>
      <c r="O577">
        <v>0.9724291434663116</v>
      </c>
      <c r="P577">
        <v>1</v>
      </c>
      <c r="Q577">
        <v>0.80530450201158998</v>
      </c>
      <c r="R577">
        <v>0.6466672111569538</v>
      </c>
      <c r="S577">
        <v>0.74317430406946372</v>
      </c>
      <c r="T577">
        <v>0.86928218980559002</v>
      </c>
    </row>
    <row r="578" spans="1:20" x14ac:dyDescent="0.25">
      <c r="A578" s="154" t="s">
        <v>148</v>
      </c>
      <c r="B578">
        <v>6.1076377353538582</v>
      </c>
      <c r="C578">
        <v>3.0593151891079429</v>
      </c>
      <c r="D578">
        <v>7.576106433024747</v>
      </c>
      <c r="E578">
        <v>-3.0511826447172541</v>
      </c>
      <c r="G578" s="154" t="s">
        <v>149</v>
      </c>
      <c r="H578">
        <v>224.05473745149169</v>
      </c>
      <c r="L578" s="155" t="s">
        <v>149</v>
      </c>
      <c r="M578">
        <v>0.94546596621666157</v>
      </c>
      <c r="N578">
        <v>0.88430227878133449</v>
      </c>
      <c r="O578">
        <v>0.93947710104381521</v>
      </c>
      <c r="P578">
        <v>0.87730295551861093</v>
      </c>
      <c r="Q578">
        <v>0.79880954988686037</v>
      </c>
      <c r="R578">
        <v>0.70112498505372323</v>
      </c>
      <c r="S578">
        <v>0.69827722904975431</v>
      </c>
      <c r="T578">
        <v>0.80350713580375954</v>
      </c>
    </row>
    <row r="579" spans="1:20" x14ac:dyDescent="0.25">
      <c r="A579" s="154" t="s">
        <v>149</v>
      </c>
      <c r="B579">
        <v>3.7584452601172451</v>
      </c>
      <c r="C579">
        <v>-6.1343229906954786</v>
      </c>
      <c r="D579">
        <v>5.9316375075989676</v>
      </c>
      <c r="E579">
        <v>6.7777009444747671</v>
      </c>
      <c r="G579" s="154" t="s">
        <v>150</v>
      </c>
      <c r="H579">
        <v>148.96963120160731</v>
      </c>
      <c r="L579" s="155" t="s">
        <v>150</v>
      </c>
      <c r="M579">
        <v>0.95756677140550284</v>
      </c>
      <c r="N579">
        <v>0.90890275862317593</v>
      </c>
      <c r="O579">
        <v>0.93907275066262152</v>
      </c>
      <c r="P579">
        <v>0.78528420211501793</v>
      </c>
      <c r="Q579">
        <v>0.6639240489235998</v>
      </c>
      <c r="R579">
        <v>0.70692504603611961</v>
      </c>
      <c r="S579">
        <v>0.73357235631348017</v>
      </c>
      <c r="T579">
        <v>0.77202057481177355</v>
      </c>
    </row>
    <row r="580" spans="1:20" x14ac:dyDescent="0.25">
      <c r="A580" s="154" t="s">
        <v>150</v>
      </c>
      <c r="B580">
        <v>3.7554847349987268</v>
      </c>
      <c r="C580">
        <v>4.5633349976364403</v>
      </c>
      <c r="D580">
        <v>4.8150922848091628</v>
      </c>
      <c r="E580">
        <v>-3.0772214938001641</v>
      </c>
      <c r="G580" s="154" t="s">
        <v>151</v>
      </c>
      <c r="H580">
        <v>72.759288076935036</v>
      </c>
      <c r="L580" s="155" t="s">
        <v>151</v>
      </c>
      <c r="M580">
        <v>0.98129676013413381</v>
      </c>
      <c r="N580">
        <v>0.80855193889067933</v>
      </c>
      <c r="O580">
        <v>0.91637989964934963</v>
      </c>
      <c r="P580">
        <v>0.75343395693133186</v>
      </c>
      <c r="Q580">
        <v>0.74859327884845839</v>
      </c>
      <c r="R580">
        <v>0.72930881719066598</v>
      </c>
      <c r="S580">
        <v>0.77270488907499213</v>
      </c>
      <c r="T580">
        <v>0.83851965429566055</v>
      </c>
    </row>
    <row r="581" spans="1:20" x14ac:dyDescent="0.25">
      <c r="A581" s="154" t="s">
        <v>151</v>
      </c>
      <c r="B581">
        <v>2.3716620507773052</v>
      </c>
      <c r="C581">
        <v>0.1148379798522985</v>
      </c>
      <c r="D581">
        <v>3.2296121394302788</v>
      </c>
      <c r="E581">
        <v>-1.130517886801631</v>
      </c>
      <c r="G581" s="154" t="s">
        <v>152</v>
      </c>
      <c r="H581">
        <v>81.483203479819068</v>
      </c>
      <c r="L581" s="155" t="s">
        <v>152</v>
      </c>
      <c r="M581">
        <v>0.9418028793618648</v>
      </c>
      <c r="N581">
        <v>0.83411322214740846</v>
      </c>
      <c r="O581">
        <v>0.89896393772276717</v>
      </c>
      <c r="P581">
        <v>0.83506138880505743</v>
      </c>
      <c r="Q581">
        <v>0.75627939830071267</v>
      </c>
      <c r="R581">
        <v>0.7128184880937023</v>
      </c>
      <c r="S581">
        <v>0.75506026225852763</v>
      </c>
      <c r="T581">
        <v>0.72515041149823323</v>
      </c>
    </row>
    <row r="582" spans="1:20" x14ac:dyDescent="0.25">
      <c r="A582" s="154" t="s">
        <v>152</v>
      </c>
      <c r="B582">
        <v>2.316912549807908</v>
      </c>
      <c r="C582">
        <v>-1.43749486916025</v>
      </c>
      <c r="D582">
        <v>3.3407412561829291</v>
      </c>
      <c r="E582">
        <v>1.972275805867616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7.2673858643004969</v>
      </c>
      <c r="L593" s="155" t="s">
        <v>141</v>
      </c>
      <c r="M593">
        <v>0.16525340249199541</v>
      </c>
      <c r="N593">
        <v>0.17926990131782289</v>
      </c>
      <c r="O593">
        <v>0.21622652494977121</v>
      </c>
      <c r="P593">
        <v>0.17403591216436839</v>
      </c>
      <c r="Q593">
        <v>0.156682242936282</v>
      </c>
      <c r="R593">
        <v>0.72402034830244288</v>
      </c>
      <c r="S593">
        <v>0.22521987802380719</v>
      </c>
      <c r="T593">
        <v>0.3894756891231968</v>
      </c>
    </row>
    <row r="594" spans="1:20" x14ac:dyDescent="0.25">
      <c r="A594" s="154" t="s">
        <v>155</v>
      </c>
      <c r="B594">
        <v>0.59809900483755174</v>
      </c>
      <c r="C594">
        <v>2.7185592863381358</v>
      </c>
      <c r="D594">
        <v>1.128260042444462</v>
      </c>
      <c r="E594">
        <v>-0.58912005429569581</v>
      </c>
      <c r="G594" s="154" t="s">
        <v>156</v>
      </c>
      <c r="H594">
        <v>70.515654405383373</v>
      </c>
      <c r="L594" s="155" t="s">
        <v>142</v>
      </c>
      <c r="M594">
        <v>0.67923919768137098</v>
      </c>
      <c r="N594">
        <v>0.88916612837958242</v>
      </c>
      <c r="O594">
        <v>0.66852078998733899</v>
      </c>
      <c r="P594">
        <v>0.45868365293861452</v>
      </c>
      <c r="Q594">
        <v>0.70132094928833155</v>
      </c>
      <c r="R594">
        <v>0.713603608221407</v>
      </c>
      <c r="S594">
        <v>0.51674250407006661</v>
      </c>
      <c r="T594">
        <v>0.82965567776976235</v>
      </c>
    </row>
    <row r="595" spans="1:20" x14ac:dyDescent="0.25">
      <c r="A595" s="154" t="s">
        <v>156</v>
      </c>
      <c r="B595">
        <v>1.294100164945988</v>
      </c>
      <c r="C595">
        <v>-0.93148661113007936</v>
      </c>
      <c r="D595">
        <v>3.4970511720513491</v>
      </c>
      <c r="E595">
        <v>-16.537091218999571</v>
      </c>
      <c r="G595" s="154" t="s">
        <v>157</v>
      </c>
      <c r="H595">
        <v>656.00961401492145</v>
      </c>
      <c r="L595" s="155" t="s">
        <v>143</v>
      </c>
      <c r="M595">
        <v>0.44247236840419651</v>
      </c>
      <c r="N595">
        <v>0.43802629416637262</v>
      </c>
      <c r="O595">
        <v>0.61181152100347214</v>
      </c>
      <c r="P595">
        <v>0.33717223188346879</v>
      </c>
      <c r="Q595">
        <v>0.33616771711327681</v>
      </c>
      <c r="R595">
        <v>0.5686539188102866</v>
      </c>
      <c r="S595">
        <v>0.61317329737014759</v>
      </c>
      <c r="T595">
        <v>0.49537392126332258</v>
      </c>
    </row>
    <row r="596" spans="1:20" x14ac:dyDescent="0.25">
      <c r="A596" s="154" t="s">
        <v>157</v>
      </c>
      <c r="B596">
        <v>3.685292696619145</v>
      </c>
      <c r="C596">
        <v>6.0659973204900037</v>
      </c>
      <c r="D596">
        <v>25.717303548633119</v>
      </c>
      <c r="E596">
        <v>62.176279305918847</v>
      </c>
      <c r="G596" s="154" t="s">
        <v>158</v>
      </c>
      <c r="H596">
        <v>1010.615846446017</v>
      </c>
      <c r="L596" s="155" t="s">
        <v>144</v>
      </c>
      <c r="M596">
        <v>0.52288199711104755</v>
      </c>
      <c r="N596">
        <v>0.60936398909364142</v>
      </c>
      <c r="O596">
        <v>0.38852621709729701</v>
      </c>
      <c r="P596">
        <v>0.58717689911591964</v>
      </c>
      <c r="Q596">
        <v>0.75671163660062857</v>
      </c>
      <c r="R596">
        <v>1</v>
      </c>
      <c r="S596">
        <v>0.50698494889279666</v>
      </c>
      <c r="T596">
        <v>0.7001158130560492</v>
      </c>
    </row>
    <row r="597" spans="1:20" x14ac:dyDescent="0.25">
      <c r="A597" s="154" t="s">
        <v>158</v>
      </c>
      <c r="B597">
        <v>7.3912402676235791</v>
      </c>
      <c r="C597">
        <v>0.97662066818598303</v>
      </c>
      <c r="D597">
        <v>31.289078821106841</v>
      </c>
      <c r="E597">
        <v>-68.927713938267033</v>
      </c>
      <c r="G597" s="154" t="s">
        <v>159</v>
      </c>
      <c r="H597">
        <v>44.168661420970068</v>
      </c>
      <c r="L597" s="155" t="s">
        <v>145</v>
      </c>
      <c r="M597">
        <v>0.4345197537995284</v>
      </c>
      <c r="N597">
        <v>0.36888612096374018</v>
      </c>
      <c r="O597">
        <v>0.38146933813790829</v>
      </c>
      <c r="P597">
        <v>0.45253826469092773</v>
      </c>
      <c r="Q597">
        <v>0.57321822243769338</v>
      </c>
      <c r="R597">
        <v>0.77845578634687107</v>
      </c>
      <c r="S597">
        <v>0.58269480788995009</v>
      </c>
      <c r="T597">
        <v>0.6897106684072547</v>
      </c>
    </row>
    <row r="598" spans="1:20" x14ac:dyDescent="0.25">
      <c r="A598" s="154" t="s">
        <v>159</v>
      </c>
      <c r="B598">
        <v>2.1493721950440881</v>
      </c>
      <c r="C598">
        <v>-4.1073511692583624</v>
      </c>
      <c r="D598">
        <v>4.8776783161374491</v>
      </c>
      <c r="E598">
        <v>8.9393043535033367</v>
      </c>
      <c r="G598" s="154" t="s">
        <v>160</v>
      </c>
      <c r="H598">
        <v>56.304372769963777</v>
      </c>
      <c r="L598" s="155" t="s">
        <v>146</v>
      </c>
      <c r="M598">
        <v>0.99999999999999989</v>
      </c>
      <c r="N598">
        <v>1</v>
      </c>
      <c r="O598">
        <v>1</v>
      </c>
      <c r="P598">
        <v>1</v>
      </c>
      <c r="Q598">
        <v>1</v>
      </c>
      <c r="R598">
        <v>0.89184561360040904</v>
      </c>
      <c r="S598">
        <v>1</v>
      </c>
      <c r="T598">
        <v>0.99999999999999989</v>
      </c>
    </row>
    <row r="599" spans="1:20" x14ac:dyDescent="0.25">
      <c r="A599" s="154" t="s">
        <v>160</v>
      </c>
      <c r="B599">
        <v>1.675002051599946</v>
      </c>
      <c r="C599">
        <v>-3.077595552292689</v>
      </c>
      <c r="D599">
        <v>5.096759248189545</v>
      </c>
      <c r="E599">
        <v>13.71453723935444</v>
      </c>
      <c r="G599" s="154" t="s">
        <v>187</v>
      </c>
      <c r="H599">
        <v>82.22642096051797</v>
      </c>
      <c r="L599" s="155" t="s">
        <v>147</v>
      </c>
      <c r="M599">
        <v>0.47422647201878387</v>
      </c>
      <c r="N599">
        <v>0.45106715425246291</v>
      </c>
      <c r="O599">
        <v>0.32860560719608228</v>
      </c>
      <c r="P599">
        <v>0.55622070733332474</v>
      </c>
      <c r="Q599">
        <v>0.68744194817839377</v>
      </c>
      <c r="R599">
        <v>0.72313583890601696</v>
      </c>
      <c r="S599">
        <v>0.72027536054551111</v>
      </c>
      <c r="T599">
        <v>0.81239976079207532</v>
      </c>
    </row>
    <row r="600" spans="1:20" x14ac:dyDescent="0.25">
      <c r="A600" s="154" t="s">
        <v>187</v>
      </c>
      <c r="B600">
        <v>3.574700381730433</v>
      </c>
      <c r="C600">
        <v>-0.62005464126799659</v>
      </c>
      <c r="D600">
        <v>2.969949495986631</v>
      </c>
      <c r="E600">
        <v>-9.2817252317208698</v>
      </c>
      <c r="L600" s="155" t="s">
        <v>148</v>
      </c>
      <c r="M600">
        <v>0.34101415040073763</v>
      </c>
      <c r="N600">
        <v>0.49607483824026832</v>
      </c>
      <c r="O600">
        <v>0.3246640679578659</v>
      </c>
      <c r="P600">
        <v>0.4095131906719377</v>
      </c>
      <c r="Q600">
        <v>0.51009123043406557</v>
      </c>
      <c r="R600">
        <v>0.78813327918670328</v>
      </c>
      <c r="S600">
        <v>0.28277737629266442</v>
      </c>
      <c r="T600">
        <v>0.63808637902646637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topLeftCell="F394" workbookViewId="0">
      <selection activeCell="W11" sqref="W11"/>
    </sheetView>
  </sheetViews>
  <sheetFormatPr defaultColWidth="11.42578125" defaultRowHeight="15" x14ac:dyDescent="0.25"/>
  <sheetData>
    <row r="1" spans="1:24" x14ac:dyDescent="0.25">
      <c r="A1" s="165" t="s">
        <v>0</v>
      </c>
      <c r="B1" s="2" t="s">
        <v>181</v>
      </c>
      <c r="C1" s="165" t="s">
        <v>182</v>
      </c>
      <c r="D1" s="2">
        <v>170</v>
      </c>
    </row>
    <row r="2" spans="1:24" x14ac:dyDescent="0.25">
      <c r="A2" s="165" t="s">
        <v>2</v>
      </c>
      <c r="B2" s="2">
        <v>22</v>
      </c>
      <c r="C2" s="165" t="s">
        <v>183</v>
      </c>
      <c r="D2" s="2">
        <v>74</v>
      </c>
      <c r="G2" s="174" t="s">
        <v>214</v>
      </c>
      <c r="H2" s="174"/>
      <c r="I2" s="174"/>
      <c r="J2" s="174"/>
      <c r="K2" s="174"/>
      <c r="L2" s="109"/>
      <c r="M2" s="109"/>
      <c r="N2" s="175" t="s">
        <v>215</v>
      </c>
    </row>
    <row r="3" spans="1:24" x14ac:dyDescent="0.25">
      <c r="A3" s="165" t="s">
        <v>3</v>
      </c>
      <c r="B3" s="2" t="s">
        <v>213</v>
      </c>
      <c r="C3" s="165" t="s">
        <v>184</v>
      </c>
      <c r="D3" s="2" t="s">
        <v>185</v>
      </c>
      <c r="G3" s="174" t="s">
        <v>216</v>
      </c>
      <c r="H3" s="174"/>
      <c r="I3" s="174"/>
      <c r="J3" s="174"/>
      <c r="K3" s="174"/>
      <c r="L3" s="174"/>
      <c r="M3" s="174"/>
      <c r="N3" s="175"/>
    </row>
    <row r="4" spans="1:24" x14ac:dyDescent="0.25">
      <c r="A4" s="165" t="s">
        <v>186</v>
      </c>
      <c r="B4" s="2" t="s">
        <v>6</v>
      </c>
    </row>
    <row r="6" spans="1:24" x14ac:dyDescent="0.25">
      <c r="B6" s="165" t="s">
        <v>7</v>
      </c>
      <c r="H6" s="165" t="s">
        <v>8</v>
      </c>
      <c r="P6" s="165" t="s">
        <v>9</v>
      </c>
      <c r="V6" s="165"/>
    </row>
    <row r="7" spans="1:24" x14ac:dyDescent="0.25">
      <c r="A7" s="165"/>
      <c r="B7" s="165" t="s">
        <v>11</v>
      </c>
      <c r="C7" s="165" t="s">
        <v>6</v>
      </c>
      <c r="H7" s="106"/>
      <c r="I7" s="106" t="s">
        <v>12</v>
      </c>
      <c r="J7" s="106" t="s">
        <v>13</v>
      </c>
      <c r="P7" s="106"/>
      <c r="Q7" s="106" t="s">
        <v>12</v>
      </c>
      <c r="R7" s="106" t="s">
        <v>13</v>
      </c>
      <c r="V7" s="165"/>
      <c r="W7" s="165"/>
      <c r="X7" s="165"/>
    </row>
    <row r="8" spans="1:24" x14ac:dyDescent="0.25">
      <c r="A8" s="165" t="s">
        <v>14</v>
      </c>
      <c r="B8">
        <v>28.023205857978379</v>
      </c>
      <c r="C8">
        <v>12.742044591714439</v>
      </c>
      <c r="H8" s="106" t="s">
        <v>15</v>
      </c>
      <c r="I8">
        <v>5.6782512260741047E-2</v>
      </c>
      <c r="J8">
        <v>6.7239326826514553E-2</v>
      </c>
      <c r="P8" s="106" t="s">
        <v>16</v>
      </c>
      <c r="Q8">
        <v>3.8581313587259143E-2</v>
      </c>
      <c r="R8">
        <v>0.108603503859698</v>
      </c>
      <c r="V8" s="165"/>
    </row>
    <row r="9" spans="1:24" x14ac:dyDescent="0.25">
      <c r="A9" s="165" t="s">
        <v>17</v>
      </c>
      <c r="B9">
        <v>16.976167676226069</v>
      </c>
      <c r="C9">
        <v>26.108110741279649</v>
      </c>
      <c r="H9" s="106" t="s">
        <v>18</v>
      </c>
      <c r="I9">
        <v>0.1155391518763222</v>
      </c>
      <c r="J9">
        <v>0.10383861998149289</v>
      </c>
      <c r="P9" s="106" t="s">
        <v>19</v>
      </c>
      <c r="Q9">
        <v>4.6222013719360922</v>
      </c>
      <c r="R9">
        <v>6.261504727274569</v>
      </c>
    </row>
    <row r="10" spans="1:24" x14ac:dyDescent="0.25">
      <c r="A10" s="165" t="s">
        <v>20</v>
      </c>
      <c r="B10">
        <v>13.44797380824417</v>
      </c>
      <c r="C10">
        <v>35.071697433240722</v>
      </c>
      <c r="H10" s="106" t="s">
        <v>21</v>
      </c>
      <c r="I10">
        <v>0.23006631443522119</v>
      </c>
      <c r="J10">
        <v>0.17428875930257759</v>
      </c>
      <c r="P10" s="106" t="s">
        <v>22</v>
      </c>
      <c r="Q10">
        <v>26.473257196023098</v>
      </c>
      <c r="R10">
        <v>52.806178315167372</v>
      </c>
    </row>
    <row r="11" spans="1:24" x14ac:dyDescent="0.25">
      <c r="A11" s="165" t="s">
        <v>23</v>
      </c>
      <c r="B11">
        <v>16.626426302129751</v>
      </c>
      <c r="C11">
        <v>21.140274231790482</v>
      </c>
      <c r="H11" s="106" t="s">
        <v>24</v>
      </c>
      <c r="I11">
        <v>7.1701997208085608E-2</v>
      </c>
      <c r="J11">
        <v>4.6845120331322203E-2</v>
      </c>
    </row>
    <row r="12" spans="1:24" x14ac:dyDescent="0.25">
      <c r="H12" s="106" t="s">
        <v>25</v>
      </c>
      <c r="I12">
        <v>6.0133094904222507E-2</v>
      </c>
      <c r="J12">
        <v>7.9983433805968757E-2</v>
      </c>
    </row>
    <row r="13" spans="1:24" x14ac:dyDescent="0.25">
      <c r="H13" s="106" t="s">
        <v>26</v>
      </c>
      <c r="I13">
        <v>0.34497998009316172</v>
      </c>
      <c r="J13">
        <v>9.8137597264907311E-2</v>
      </c>
      <c r="P13" s="106" t="s">
        <v>27</v>
      </c>
      <c r="Q13">
        <v>566.6358968485788</v>
      </c>
    </row>
    <row r="14" spans="1:24" x14ac:dyDescent="0.25">
      <c r="H14" s="106" t="s">
        <v>28</v>
      </c>
      <c r="I14">
        <v>0.50892029949541961</v>
      </c>
      <c r="J14">
        <v>0.37586906942226772</v>
      </c>
    </row>
    <row r="15" spans="1:24" x14ac:dyDescent="0.25">
      <c r="H15" s="106" t="s">
        <v>29</v>
      </c>
      <c r="I15">
        <v>0.41206939749787852</v>
      </c>
      <c r="J15">
        <v>0.30596904216985571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106"/>
      <c r="I20" s="106" t="s">
        <v>12</v>
      </c>
      <c r="J20" s="106" t="s">
        <v>13</v>
      </c>
      <c r="P20" s="106"/>
      <c r="Q20" s="106" t="s">
        <v>12</v>
      </c>
      <c r="R20" s="106" t="s">
        <v>13</v>
      </c>
    </row>
    <row r="21" spans="1:18" x14ac:dyDescent="0.25">
      <c r="A21" s="165" t="s">
        <v>14</v>
      </c>
      <c r="B21">
        <v>28.101110948190041</v>
      </c>
      <c r="C21">
        <v>12.84327287559657</v>
      </c>
      <c r="H21" s="106" t="s">
        <v>15</v>
      </c>
      <c r="I21">
        <v>0.50646882108257796</v>
      </c>
      <c r="J21">
        <v>0.46312655080029053</v>
      </c>
      <c r="P21" s="106" t="s">
        <v>16</v>
      </c>
      <c r="Q21">
        <v>4.9737560135007339E-2</v>
      </c>
      <c r="R21">
        <v>1.913355070833084E-3</v>
      </c>
    </row>
    <row r="22" spans="1:18" x14ac:dyDescent="0.25">
      <c r="A22" s="165" t="s">
        <v>17</v>
      </c>
      <c r="B22">
        <v>15.752348027474479</v>
      </c>
      <c r="C22">
        <v>16.411758772069309</v>
      </c>
      <c r="H22" s="106" t="s">
        <v>18</v>
      </c>
      <c r="I22">
        <v>0.49058899949529527</v>
      </c>
      <c r="J22">
        <v>0.43633848545068382</v>
      </c>
      <c r="P22" s="106" t="s">
        <v>19</v>
      </c>
      <c r="Q22">
        <v>2.2291400267050818</v>
      </c>
      <c r="R22">
        <v>4.6591187418467754</v>
      </c>
    </row>
    <row r="23" spans="1:18" x14ac:dyDescent="0.25">
      <c r="A23" s="165" t="s">
        <v>20</v>
      </c>
      <c r="B23">
        <v>12.10282664304564</v>
      </c>
      <c r="C23">
        <v>15.94929920169419</v>
      </c>
      <c r="H23" s="106" t="s">
        <v>21</v>
      </c>
      <c r="I23">
        <v>0.49537363800502421</v>
      </c>
      <c r="J23">
        <v>0.65802576830949577</v>
      </c>
      <c r="P23" s="106" t="s">
        <v>22</v>
      </c>
      <c r="Q23">
        <v>14.30295578300565</v>
      </c>
      <c r="R23">
        <v>28.965892378574821</v>
      </c>
    </row>
    <row r="24" spans="1:18" x14ac:dyDescent="0.25">
      <c r="A24" s="165" t="s">
        <v>23</v>
      </c>
      <c r="B24">
        <v>14.675911134338341</v>
      </c>
      <c r="C24">
        <v>11.89891824575882</v>
      </c>
      <c r="H24" s="106" t="s">
        <v>24</v>
      </c>
      <c r="I24">
        <v>0.79430279241735935</v>
      </c>
      <c r="J24">
        <v>0.53476541926886811</v>
      </c>
    </row>
    <row r="25" spans="1:18" x14ac:dyDescent="0.25">
      <c r="H25" s="106" t="s">
        <v>25</v>
      </c>
      <c r="I25">
        <v>0.6077834674988426</v>
      </c>
      <c r="J25">
        <v>0.57953439904181048</v>
      </c>
    </row>
    <row r="26" spans="1:18" x14ac:dyDescent="0.25">
      <c r="H26" s="106" t="s">
        <v>26</v>
      </c>
      <c r="I26">
        <v>0.43954619316189047</v>
      </c>
      <c r="J26">
        <v>0.32991457288525028</v>
      </c>
      <c r="P26" s="106" t="s">
        <v>27</v>
      </c>
      <c r="Q26">
        <v>94.869437916767382</v>
      </c>
    </row>
    <row r="27" spans="1:18" x14ac:dyDescent="0.25">
      <c r="H27" s="106" t="s">
        <v>28</v>
      </c>
      <c r="I27">
        <v>0.81813910433838632</v>
      </c>
      <c r="J27">
        <v>0.60210877572267629</v>
      </c>
    </row>
    <row r="28" spans="1:18" x14ac:dyDescent="0.25">
      <c r="H28" s="106" t="s">
        <v>29</v>
      </c>
      <c r="I28">
        <v>0.66766979954048766</v>
      </c>
      <c r="J28">
        <v>0.57816334488512311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106"/>
      <c r="I33" s="106" t="s">
        <v>12</v>
      </c>
      <c r="J33" s="106" t="s">
        <v>13</v>
      </c>
      <c r="P33" s="106"/>
      <c r="Q33" s="106" t="s">
        <v>12</v>
      </c>
      <c r="R33" s="106" t="s">
        <v>13</v>
      </c>
    </row>
    <row r="34" spans="1:18" x14ac:dyDescent="0.25">
      <c r="A34" s="165" t="s">
        <v>14</v>
      </c>
      <c r="B34">
        <v>28.54188735356157</v>
      </c>
      <c r="C34">
        <v>13.581878399934</v>
      </c>
      <c r="H34" s="106" t="s">
        <v>15</v>
      </c>
      <c r="I34">
        <v>0.38960840073366271</v>
      </c>
      <c r="J34">
        <v>0.37211315533493972</v>
      </c>
      <c r="P34" s="106" t="s">
        <v>16</v>
      </c>
      <c r="Q34">
        <v>-2.8289435351991199</v>
      </c>
      <c r="R34">
        <v>3.0463652183411098</v>
      </c>
    </row>
    <row r="35" spans="1:18" x14ac:dyDescent="0.25">
      <c r="A35" s="165" t="s">
        <v>17</v>
      </c>
      <c r="B35">
        <v>20.531335229611098</v>
      </c>
      <c r="C35">
        <v>23.391078035253539</v>
      </c>
      <c r="H35" s="106" t="s">
        <v>18</v>
      </c>
      <c r="I35">
        <v>0.54867123250449612</v>
      </c>
      <c r="J35">
        <v>0.44025439746350981</v>
      </c>
      <c r="P35" s="106" t="s">
        <v>19</v>
      </c>
      <c r="Q35">
        <v>40.518582523160717</v>
      </c>
      <c r="R35">
        <v>26.95835277667674</v>
      </c>
    </row>
    <row r="36" spans="1:18" x14ac:dyDescent="0.25">
      <c r="A36" s="165" t="s">
        <v>20</v>
      </c>
      <c r="B36">
        <v>69.466486111992594</v>
      </c>
      <c r="C36">
        <v>43.31709323909633</v>
      </c>
      <c r="H36" s="106" t="s">
        <v>21</v>
      </c>
      <c r="I36">
        <v>0.6912853611551466</v>
      </c>
      <c r="J36">
        <v>0.67101897804243149</v>
      </c>
      <c r="P36" s="106" t="s">
        <v>22</v>
      </c>
      <c r="Q36">
        <v>137.27358947283619</v>
      </c>
      <c r="R36">
        <v>97.000662769555504</v>
      </c>
    </row>
    <row r="37" spans="1:18" x14ac:dyDescent="0.25">
      <c r="A37" s="165" t="s">
        <v>23</v>
      </c>
      <c r="B37">
        <v>40.159433642855277</v>
      </c>
      <c r="C37">
        <v>35.139750205652291</v>
      </c>
      <c r="H37" s="106" t="s">
        <v>24</v>
      </c>
      <c r="I37">
        <v>0.62406117767763813</v>
      </c>
      <c r="J37">
        <v>0.54161328538267883</v>
      </c>
    </row>
    <row r="38" spans="1:18" x14ac:dyDescent="0.25">
      <c r="H38" s="106" t="s">
        <v>25</v>
      </c>
      <c r="I38">
        <v>0.35993041372245232</v>
      </c>
      <c r="J38">
        <v>0.3538832011915366</v>
      </c>
    </row>
    <row r="39" spans="1:18" x14ac:dyDescent="0.25">
      <c r="H39" s="106" t="s">
        <v>26</v>
      </c>
      <c r="I39">
        <v>0.39997123855205602</v>
      </c>
      <c r="J39">
        <v>0.44747848943003482</v>
      </c>
      <c r="P39" s="106" t="s">
        <v>27</v>
      </c>
      <c r="Q39">
        <v>3165.7935626922858</v>
      </c>
    </row>
    <row r="40" spans="1:18" x14ac:dyDescent="0.25">
      <c r="H40" s="106" t="s">
        <v>28</v>
      </c>
      <c r="I40">
        <v>0.48553394151891638</v>
      </c>
      <c r="J40">
        <v>0.5978678168149737</v>
      </c>
    </row>
    <row r="41" spans="1:18" x14ac:dyDescent="0.25">
      <c r="H41" s="106" t="s">
        <v>29</v>
      </c>
      <c r="I41">
        <v>0.43522858493035921</v>
      </c>
      <c r="J41">
        <v>0.38543262486233493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106"/>
      <c r="I46" s="106" t="s">
        <v>12</v>
      </c>
      <c r="J46" s="106" t="s">
        <v>13</v>
      </c>
      <c r="P46" s="106"/>
      <c r="Q46" s="106" t="s">
        <v>12</v>
      </c>
      <c r="R46" s="106" t="s">
        <v>13</v>
      </c>
    </row>
    <row r="47" spans="1:18" x14ac:dyDescent="0.25">
      <c r="A47" s="165" t="s">
        <v>14</v>
      </c>
      <c r="B47">
        <v>28.772080413735189</v>
      </c>
      <c r="C47">
        <v>13.080234965348991</v>
      </c>
      <c r="H47" s="106" t="s">
        <v>15</v>
      </c>
      <c r="I47">
        <v>6.112186069511559E-2</v>
      </c>
      <c r="J47">
        <v>0.12156488714959431</v>
      </c>
      <c r="P47" s="106" t="s">
        <v>16</v>
      </c>
      <c r="Q47">
        <v>5.954907755736345</v>
      </c>
      <c r="R47">
        <v>1.216314207745032</v>
      </c>
    </row>
    <row r="48" spans="1:18" x14ac:dyDescent="0.25">
      <c r="A48" s="165" t="s">
        <v>17</v>
      </c>
      <c r="B48">
        <v>20.31927626804848</v>
      </c>
      <c r="C48">
        <v>21.736885076710191</v>
      </c>
      <c r="H48" s="106" t="s">
        <v>18</v>
      </c>
      <c r="I48">
        <v>0.13076106800775389</v>
      </c>
      <c r="J48">
        <v>0.15822457396599951</v>
      </c>
      <c r="P48" s="106" t="s">
        <v>19</v>
      </c>
      <c r="Q48">
        <v>11.251395784463989</v>
      </c>
      <c r="R48">
        <v>21.67949614628553</v>
      </c>
    </row>
    <row r="49" spans="1:18" x14ac:dyDescent="0.25">
      <c r="A49" s="165" t="s">
        <v>20</v>
      </c>
      <c r="B49">
        <v>43.734936412536108</v>
      </c>
      <c r="C49">
        <v>37.733579975188597</v>
      </c>
      <c r="H49" s="106" t="s">
        <v>21</v>
      </c>
      <c r="I49">
        <v>0.1203571392846219</v>
      </c>
      <c r="J49">
        <v>0.1555711339285635</v>
      </c>
      <c r="P49" s="106" t="s">
        <v>22</v>
      </c>
      <c r="Q49">
        <v>57.755788494805692</v>
      </c>
      <c r="R49">
        <v>78.180491002414144</v>
      </c>
    </row>
    <row r="50" spans="1:18" x14ac:dyDescent="0.25">
      <c r="A50" s="165" t="s">
        <v>23</v>
      </c>
      <c r="B50">
        <v>42.093795908782013</v>
      </c>
      <c r="C50">
        <v>23.373755140865811</v>
      </c>
      <c r="H50" s="106" t="s">
        <v>24</v>
      </c>
      <c r="I50">
        <v>0.16068589455158541</v>
      </c>
      <c r="J50">
        <v>0.17448368237292641</v>
      </c>
    </row>
    <row r="51" spans="1:18" x14ac:dyDescent="0.25">
      <c r="H51" s="106" t="s">
        <v>25</v>
      </c>
      <c r="I51">
        <v>5.3002573257464533E-2</v>
      </c>
      <c r="J51">
        <v>0.1016495452970214</v>
      </c>
    </row>
    <row r="52" spans="1:18" x14ac:dyDescent="0.25">
      <c r="H52" s="106" t="s">
        <v>26</v>
      </c>
      <c r="I52">
        <v>8.3734124205246993E-2</v>
      </c>
      <c r="J52">
        <v>8.4393165729765851E-2</v>
      </c>
      <c r="P52" s="106" t="s">
        <v>27</v>
      </c>
      <c r="Q52">
        <v>2959.2565051387778</v>
      </c>
    </row>
    <row r="53" spans="1:18" x14ac:dyDescent="0.25">
      <c r="H53" s="106" t="s">
        <v>28</v>
      </c>
      <c r="I53">
        <v>0.3507353696540863</v>
      </c>
      <c r="J53">
        <v>0.37367408678477959</v>
      </c>
    </row>
    <row r="54" spans="1:18" x14ac:dyDescent="0.25">
      <c r="H54" s="106" t="s">
        <v>29</v>
      </c>
      <c r="I54">
        <v>9.055698357010912E-2</v>
      </c>
      <c r="J54">
        <v>0.10726760186263661</v>
      </c>
    </row>
    <row r="58" spans="1:18" x14ac:dyDescent="0.25">
      <c r="A58" s="110"/>
      <c r="B58" s="111" t="s">
        <v>42</v>
      </c>
      <c r="C58" s="110"/>
      <c r="D58" s="110"/>
      <c r="E58" s="110"/>
      <c r="H58" s="165" t="s">
        <v>43</v>
      </c>
      <c r="P58" s="165" t="s">
        <v>44</v>
      </c>
    </row>
    <row r="59" spans="1:18" x14ac:dyDescent="0.25">
      <c r="A59" s="111"/>
      <c r="B59" s="111" t="s">
        <v>11</v>
      </c>
      <c r="C59" s="111" t="s">
        <v>6</v>
      </c>
      <c r="D59" s="110"/>
      <c r="E59" s="110"/>
      <c r="H59" s="106"/>
      <c r="I59" s="106" t="s">
        <v>12</v>
      </c>
      <c r="J59" s="106" t="s">
        <v>13</v>
      </c>
      <c r="P59" s="106"/>
      <c r="Q59" s="106" t="s">
        <v>12</v>
      </c>
      <c r="R59" s="106" t="s">
        <v>13</v>
      </c>
    </row>
    <row r="60" spans="1:18" x14ac:dyDescent="0.25">
      <c r="A60" s="111" t="s">
        <v>14</v>
      </c>
      <c r="B60" s="110">
        <v>1142.766378275511</v>
      </c>
      <c r="C60" s="110">
        <v>742.20666884224386</v>
      </c>
      <c r="D60" s="110"/>
      <c r="E60" s="110"/>
      <c r="H60" s="106" t="s">
        <v>15</v>
      </c>
      <c r="I60">
        <v>9.9137135699498322E-2</v>
      </c>
      <c r="J60">
        <v>8.1352016541568359E-2</v>
      </c>
      <c r="P60" s="106" t="s">
        <v>16</v>
      </c>
      <c r="Q60">
        <v>-1.8468564954566959</v>
      </c>
      <c r="R60">
        <v>-0.1120684923487234</v>
      </c>
    </row>
    <row r="61" spans="1:18" x14ac:dyDescent="0.25">
      <c r="A61" s="111" t="s">
        <v>17</v>
      </c>
      <c r="B61" s="110">
        <v>952.02617800627729</v>
      </c>
      <c r="C61" s="110">
        <v>397.43338525130281</v>
      </c>
      <c r="D61" s="110"/>
      <c r="E61" s="110"/>
      <c r="H61" s="106" t="s">
        <v>18</v>
      </c>
      <c r="I61">
        <v>5.6450706723094032E-2</v>
      </c>
      <c r="J61">
        <v>5.901889895351823E-2</v>
      </c>
      <c r="P61" s="106" t="s">
        <v>19</v>
      </c>
      <c r="Q61">
        <v>18.448290989557979</v>
      </c>
      <c r="R61">
        <v>20.105335409575829</v>
      </c>
    </row>
    <row r="62" spans="1:18" x14ac:dyDescent="0.25">
      <c r="A62" s="111" t="s">
        <v>20</v>
      </c>
      <c r="B62" s="110">
        <v>536.17976312995904</v>
      </c>
      <c r="C62" s="110">
        <v>197.2500390979427</v>
      </c>
      <c r="D62" s="110"/>
      <c r="E62" s="110"/>
      <c r="H62" s="106" t="s">
        <v>21</v>
      </c>
      <c r="I62">
        <v>0.14226502585969461</v>
      </c>
      <c r="J62">
        <v>8.9724429584423906E-2</v>
      </c>
      <c r="P62" s="106" t="s">
        <v>22</v>
      </c>
      <c r="Q62">
        <v>125.7972845382959</v>
      </c>
      <c r="R62">
        <v>133.5847387803766</v>
      </c>
    </row>
    <row r="63" spans="1:18" x14ac:dyDescent="0.25">
      <c r="A63" s="111" t="s">
        <v>23</v>
      </c>
      <c r="B63" s="110">
        <v>416.1553646068798</v>
      </c>
      <c r="C63" s="110">
        <v>432.36485947403258</v>
      </c>
      <c r="D63" s="110"/>
      <c r="E63" s="110"/>
      <c r="H63" s="106" t="s">
        <v>24</v>
      </c>
      <c r="I63">
        <v>0.12643578434577049</v>
      </c>
      <c r="J63">
        <v>0.17303649700213589</v>
      </c>
    </row>
    <row r="64" spans="1:18" x14ac:dyDescent="0.25">
      <c r="H64" s="106" t="s">
        <v>25</v>
      </c>
      <c r="I64">
        <v>0.1187535724389841</v>
      </c>
      <c r="J64">
        <v>9.747220908606094E-2</v>
      </c>
    </row>
    <row r="65" spans="1:18" x14ac:dyDescent="0.25">
      <c r="H65" s="106" t="s">
        <v>26</v>
      </c>
      <c r="I65">
        <v>0.31226965795431999</v>
      </c>
      <c r="J65">
        <v>0.42337715005859849</v>
      </c>
      <c r="P65" s="106" t="s">
        <v>27</v>
      </c>
      <c r="Q65">
        <v>8407.4088741481155</v>
      </c>
    </row>
    <row r="66" spans="1:18" x14ac:dyDescent="0.25">
      <c r="H66" s="106" t="s">
        <v>28</v>
      </c>
      <c r="I66">
        <v>0.1103637577707649</v>
      </c>
      <c r="J66">
        <v>0.1023033186491029</v>
      </c>
    </row>
    <row r="67" spans="1:18" x14ac:dyDescent="0.25">
      <c r="H67" s="106" t="s">
        <v>29</v>
      </c>
      <c r="I67">
        <v>5.2559098641669993E-2</v>
      </c>
      <c r="J67">
        <v>3.8724041757868713E-2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106"/>
      <c r="I72" s="106" t="s">
        <v>12</v>
      </c>
      <c r="J72" s="106" t="s">
        <v>13</v>
      </c>
      <c r="P72" s="106"/>
      <c r="Q72" s="106" t="s">
        <v>12</v>
      </c>
      <c r="R72" s="106" t="s">
        <v>13</v>
      </c>
    </row>
    <row r="73" spans="1:18" x14ac:dyDescent="0.25">
      <c r="A73" s="165" t="s">
        <v>14</v>
      </c>
      <c r="B73">
        <v>27.85976801041484</v>
      </c>
      <c r="C73">
        <v>12.312993600083329</v>
      </c>
      <c r="H73" s="106" t="s">
        <v>15</v>
      </c>
      <c r="I73">
        <v>0.16335146879151469</v>
      </c>
      <c r="J73">
        <v>0.13021638803084659</v>
      </c>
      <c r="P73" s="106" t="s">
        <v>16</v>
      </c>
      <c r="Q73">
        <v>-6.6995163805172772E-2</v>
      </c>
      <c r="R73">
        <v>3.5278177767287713E-2</v>
      </c>
    </row>
    <row r="74" spans="1:18" x14ac:dyDescent="0.25">
      <c r="A74" s="165" t="s">
        <v>17</v>
      </c>
      <c r="B74">
        <v>15.2364957287531</v>
      </c>
      <c r="C74">
        <v>15.099589763639131</v>
      </c>
      <c r="H74" s="106" t="s">
        <v>18</v>
      </c>
      <c r="I74">
        <v>7.7160341714939712E-2</v>
      </c>
      <c r="J74">
        <v>7.1933353074990325E-2</v>
      </c>
      <c r="P74" s="106" t="s">
        <v>19</v>
      </c>
      <c r="Q74">
        <v>2.6258933145665591</v>
      </c>
      <c r="R74">
        <v>5.4963015073536159</v>
      </c>
    </row>
    <row r="75" spans="1:18" x14ac:dyDescent="0.25">
      <c r="A75" s="165" t="s">
        <v>20</v>
      </c>
      <c r="B75">
        <v>11.42379272865613</v>
      </c>
      <c r="C75">
        <v>15.390614696439419</v>
      </c>
      <c r="H75" s="106" t="s">
        <v>21</v>
      </c>
      <c r="I75">
        <v>6.4153094580618686E-2</v>
      </c>
      <c r="J75">
        <v>8.233917845413978E-2</v>
      </c>
      <c r="P75" s="106" t="s">
        <v>22</v>
      </c>
      <c r="Q75">
        <v>14.877460214868391</v>
      </c>
      <c r="R75">
        <v>29.58362997410164</v>
      </c>
    </row>
    <row r="76" spans="1:18" x14ac:dyDescent="0.25">
      <c r="A76" s="165" t="s">
        <v>23</v>
      </c>
      <c r="B76">
        <v>14.148866676546911</v>
      </c>
      <c r="C76">
        <v>10.78124197389465</v>
      </c>
      <c r="H76" s="106" t="s">
        <v>24</v>
      </c>
      <c r="I76">
        <v>0.17777473760580001</v>
      </c>
      <c r="J76">
        <v>0.1175441563524366</v>
      </c>
    </row>
    <row r="77" spans="1:18" x14ac:dyDescent="0.25">
      <c r="H77" s="106" t="s">
        <v>25</v>
      </c>
      <c r="I77">
        <v>0.161696595636832</v>
      </c>
      <c r="J77">
        <v>0.12809215099101601</v>
      </c>
    </row>
    <row r="78" spans="1:18" x14ac:dyDescent="0.25">
      <c r="H78" s="106" t="s">
        <v>26</v>
      </c>
      <c r="I78">
        <v>0.1547792792625996</v>
      </c>
      <c r="J78">
        <v>0.128439109599784</v>
      </c>
      <c r="P78" s="106" t="s">
        <v>27</v>
      </c>
      <c r="Q78">
        <v>83.235270248819248</v>
      </c>
    </row>
    <row r="79" spans="1:18" x14ac:dyDescent="0.25">
      <c r="H79" s="106" t="s">
        <v>28</v>
      </c>
      <c r="I79">
        <v>0.13611541121874529</v>
      </c>
      <c r="J79">
        <v>0.1182097033592056</v>
      </c>
    </row>
    <row r="80" spans="1:18" x14ac:dyDescent="0.25">
      <c r="H80" s="106" t="s">
        <v>29</v>
      </c>
      <c r="I80">
        <v>0.14764358279364129</v>
      </c>
      <c r="J80">
        <v>9.7634431348512851E-2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106"/>
      <c r="I85" s="106" t="s">
        <v>12</v>
      </c>
      <c r="J85" s="106" t="s">
        <v>13</v>
      </c>
      <c r="P85" s="106"/>
      <c r="Q85" s="106" t="s">
        <v>12</v>
      </c>
      <c r="R85" s="106" t="s">
        <v>13</v>
      </c>
    </row>
    <row r="86" spans="1:18" x14ac:dyDescent="0.25">
      <c r="A86" s="165" t="s">
        <v>14</v>
      </c>
      <c r="B86">
        <v>120.6341632707649</v>
      </c>
      <c r="C86">
        <v>31.660660946681489</v>
      </c>
      <c r="H86" s="106" t="s">
        <v>15</v>
      </c>
      <c r="I86">
        <v>0.58597916025025487</v>
      </c>
      <c r="J86">
        <v>0.44385865185054141</v>
      </c>
      <c r="P86" s="106" t="s">
        <v>16</v>
      </c>
      <c r="Q86">
        <v>1.0404102316253601</v>
      </c>
      <c r="R86">
        <v>-1.1224940535808221</v>
      </c>
    </row>
    <row r="87" spans="1:18" x14ac:dyDescent="0.25">
      <c r="A87" s="165" t="s">
        <v>17</v>
      </c>
      <c r="B87">
        <v>116.20429966280879</v>
      </c>
      <c r="C87">
        <v>82.630968902695514</v>
      </c>
      <c r="H87" s="106" t="s">
        <v>18</v>
      </c>
      <c r="I87">
        <v>0.55151717315870041</v>
      </c>
      <c r="J87">
        <v>0.62470565603823769</v>
      </c>
      <c r="P87" s="106" t="s">
        <v>19</v>
      </c>
      <c r="Q87">
        <v>17.873329235955829</v>
      </c>
      <c r="R87">
        <v>25.767827406477529</v>
      </c>
    </row>
    <row r="88" spans="1:18" x14ac:dyDescent="0.25">
      <c r="A88" s="165" t="s">
        <v>20</v>
      </c>
      <c r="B88">
        <v>174.62792303748489</v>
      </c>
      <c r="C88">
        <v>64.11613498140683</v>
      </c>
      <c r="H88" s="106" t="s">
        <v>21</v>
      </c>
      <c r="I88">
        <v>0.6435825435826158</v>
      </c>
      <c r="J88">
        <v>0.41600181890828941</v>
      </c>
      <c r="P88" s="106" t="s">
        <v>22</v>
      </c>
      <c r="Q88">
        <v>118.9812352951389</v>
      </c>
      <c r="R88">
        <v>181.7414112012965</v>
      </c>
    </row>
    <row r="89" spans="1:18" x14ac:dyDescent="0.25">
      <c r="A89" s="165" t="s">
        <v>23</v>
      </c>
      <c r="B89">
        <v>70.188581974073813</v>
      </c>
      <c r="C89">
        <v>45.763619603151078</v>
      </c>
      <c r="H89" s="106" t="s">
        <v>24</v>
      </c>
      <c r="I89">
        <v>0.64743381070017847</v>
      </c>
      <c r="J89">
        <v>0.79415516753908366</v>
      </c>
    </row>
    <row r="90" spans="1:18" x14ac:dyDescent="0.25">
      <c r="H90" s="106" t="s">
        <v>25</v>
      </c>
      <c r="I90">
        <v>0.50231083720403613</v>
      </c>
      <c r="J90">
        <v>0.48838393882622638</v>
      </c>
    </row>
    <row r="91" spans="1:18" x14ac:dyDescent="0.25">
      <c r="H91" s="106" t="s">
        <v>26</v>
      </c>
      <c r="I91">
        <v>0.73673794684805149</v>
      </c>
      <c r="J91">
        <v>0.5745128323113684</v>
      </c>
      <c r="P91" s="106" t="s">
        <v>27</v>
      </c>
      <c r="Q91">
        <v>9451.5663672355295</v>
      </c>
    </row>
    <row r="92" spans="1:18" x14ac:dyDescent="0.25">
      <c r="H92" s="106" t="s">
        <v>28</v>
      </c>
      <c r="I92">
        <v>0.54188246174624699</v>
      </c>
      <c r="J92">
        <v>0.66183307265584757</v>
      </c>
    </row>
    <row r="93" spans="1:18" x14ac:dyDescent="0.25">
      <c r="H93" s="106" t="s">
        <v>29</v>
      </c>
      <c r="I93">
        <v>0.65872341065643158</v>
      </c>
      <c r="J93">
        <v>0.49662900478588362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106"/>
      <c r="I98" s="106" t="s">
        <v>12</v>
      </c>
      <c r="J98" s="106" t="s">
        <v>13</v>
      </c>
      <c r="P98" s="106"/>
      <c r="Q98" s="106" t="s">
        <v>12</v>
      </c>
      <c r="R98" s="106" t="s">
        <v>13</v>
      </c>
    </row>
    <row r="99" spans="1:18" x14ac:dyDescent="0.25">
      <c r="A99" s="165" t="s">
        <v>14</v>
      </c>
      <c r="B99" s="110">
        <v>510.26428434620692</v>
      </c>
      <c r="C99" s="110">
        <v>391.94335406739128</v>
      </c>
      <c r="H99" s="106" t="s">
        <v>15</v>
      </c>
      <c r="I99">
        <v>0.16745523935191961</v>
      </c>
      <c r="J99">
        <v>0.1184877045461389</v>
      </c>
      <c r="P99" s="106" t="s">
        <v>16</v>
      </c>
      <c r="Q99">
        <v>-1.0114789354162761</v>
      </c>
      <c r="R99">
        <v>-0.18064461873429749</v>
      </c>
    </row>
    <row r="100" spans="1:18" x14ac:dyDescent="0.25">
      <c r="A100" s="165" t="s">
        <v>17</v>
      </c>
      <c r="B100" s="110">
        <v>357.88680738712981</v>
      </c>
      <c r="C100">
        <v>39.620463085939313</v>
      </c>
      <c r="H100" s="106" t="s">
        <v>18</v>
      </c>
      <c r="I100">
        <v>9.4086340517284886E-2</v>
      </c>
      <c r="J100">
        <v>5.7915607187726682E-2</v>
      </c>
      <c r="P100" s="106" t="s">
        <v>19</v>
      </c>
      <c r="Q100">
        <v>23.283716355384481</v>
      </c>
      <c r="R100">
        <v>16.761466479152411</v>
      </c>
    </row>
    <row r="101" spans="1:18" x14ac:dyDescent="0.25">
      <c r="A101" s="165" t="s">
        <v>20</v>
      </c>
      <c r="B101">
        <v>64.167529603251268</v>
      </c>
      <c r="C101">
        <v>21.483148530538688</v>
      </c>
      <c r="H101" s="106" t="s">
        <v>21</v>
      </c>
      <c r="I101">
        <v>0.25535296764695448</v>
      </c>
      <c r="J101">
        <v>0.27333577603691189</v>
      </c>
      <c r="P101" s="106" t="s">
        <v>22</v>
      </c>
      <c r="Q101">
        <v>132.24259615970061</v>
      </c>
      <c r="R101">
        <v>106.9404609116352</v>
      </c>
    </row>
    <row r="102" spans="1:18" x14ac:dyDescent="0.25">
      <c r="A102" s="165" t="s">
        <v>23</v>
      </c>
      <c r="B102">
        <v>32.323750853453276</v>
      </c>
      <c r="C102">
        <v>72.474659587947926</v>
      </c>
      <c r="H102" s="106" t="s">
        <v>24</v>
      </c>
      <c r="I102">
        <v>0.1095383873464672</v>
      </c>
      <c r="J102">
        <v>5.9160030969057371E-2</v>
      </c>
    </row>
    <row r="103" spans="1:18" x14ac:dyDescent="0.25">
      <c r="H103" s="106" t="s">
        <v>25</v>
      </c>
      <c r="I103">
        <v>0.17314377680504281</v>
      </c>
      <c r="J103">
        <v>0.1195115841138497</v>
      </c>
    </row>
    <row r="104" spans="1:18" x14ac:dyDescent="0.25">
      <c r="H104" s="106" t="s">
        <v>26</v>
      </c>
      <c r="I104">
        <v>0.1397423292866341</v>
      </c>
      <c r="J104">
        <v>0.10580964109067841</v>
      </c>
      <c r="P104" s="106" t="s">
        <v>27</v>
      </c>
      <c r="Q104">
        <v>3309.118711321174</v>
      </c>
    </row>
    <row r="105" spans="1:18" x14ac:dyDescent="0.25">
      <c r="H105" s="106" t="s">
        <v>28</v>
      </c>
      <c r="I105">
        <v>0.1210137274607312</v>
      </c>
      <c r="J105">
        <v>0.14236880806313981</v>
      </c>
    </row>
    <row r="106" spans="1:18" x14ac:dyDescent="0.25">
      <c r="H106" s="106" t="s">
        <v>29</v>
      </c>
      <c r="I106">
        <v>0.17272391127571121</v>
      </c>
      <c r="J106">
        <v>0.10903570707138389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106"/>
      <c r="I111" s="106" t="s">
        <v>12</v>
      </c>
      <c r="J111" s="106" t="s">
        <v>13</v>
      </c>
      <c r="P111" s="106"/>
      <c r="Q111" s="106" t="s">
        <v>12</v>
      </c>
      <c r="R111" s="106" t="s">
        <v>13</v>
      </c>
    </row>
    <row r="112" spans="1:18" x14ac:dyDescent="0.25">
      <c r="A112" s="165" t="s">
        <v>14</v>
      </c>
      <c r="B112">
        <v>27.195225320431419</v>
      </c>
      <c r="C112">
        <v>12.240645549962981</v>
      </c>
      <c r="H112" s="106" t="s">
        <v>15</v>
      </c>
      <c r="I112">
        <v>0.7600690863759868</v>
      </c>
      <c r="J112">
        <v>0.74523161276958849</v>
      </c>
      <c r="P112" s="106" t="s">
        <v>16</v>
      </c>
      <c r="Q112">
        <v>0.86999346437055203</v>
      </c>
      <c r="R112">
        <v>-0.2351062718865774</v>
      </c>
    </row>
    <row r="113" spans="1:18" x14ac:dyDescent="0.25">
      <c r="A113" s="165" t="s">
        <v>17</v>
      </c>
      <c r="B113">
        <v>21.48307681881715</v>
      </c>
      <c r="C113">
        <v>24.60386887457539</v>
      </c>
      <c r="H113" s="106" t="s">
        <v>18</v>
      </c>
      <c r="I113">
        <v>0.33373244811091302</v>
      </c>
      <c r="J113">
        <v>0.31919716974151841</v>
      </c>
      <c r="P113" s="106" t="s">
        <v>19</v>
      </c>
      <c r="Q113">
        <v>12.065441743338839</v>
      </c>
      <c r="R113">
        <v>23.145920024680478</v>
      </c>
    </row>
    <row r="114" spans="1:18" x14ac:dyDescent="0.25">
      <c r="A114" s="165" t="s">
        <v>20</v>
      </c>
      <c r="B114">
        <v>43.704695830850241</v>
      </c>
      <c r="C114">
        <v>85.191269338148587</v>
      </c>
      <c r="H114" s="106" t="s">
        <v>21</v>
      </c>
      <c r="I114">
        <v>0.27472780286907522</v>
      </c>
      <c r="J114">
        <v>0.25731316796218301</v>
      </c>
      <c r="P114" s="106" t="s">
        <v>22</v>
      </c>
      <c r="Q114">
        <v>39.011330885357339</v>
      </c>
      <c r="R114">
        <v>74.256635538918445</v>
      </c>
    </row>
    <row r="115" spans="1:18" x14ac:dyDescent="0.25">
      <c r="A115" s="165" t="s">
        <v>23</v>
      </c>
      <c r="B115">
        <v>41.565537887862277</v>
      </c>
      <c r="C115">
        <v>37.811139210415433</v>
      </c>
      <c r="H115" s="106" t="s">
        <v>24</v>
      </c>
      <c r="I115">
        <v>0.22156586994534061</v>
      </c>
      <c r="J115">
        <v>0.17463902262536221</v>
      </c>
    </row>
    <row r="116" spans="1:18" x14ac:dyDescent="0.25">
      <c r="H116" s="106" t="s">
        <v>25</v>
      </c>
      <c r="I116">
        <v>0.48649973826654558</v>
      </c>
      <c r="J116">
        <v>0.50207858612794809</v>
      </c>
    </row>
    <row r="117" spans="1:18" x14ac:dyDescent="0.25">
      <c r="H117" s="106" t="s">
        <v>26</v>
      </c>
      <c r="I117">
        <v>0.29213401839953013</v>
      </c>
      <c r="J117">
        <v>0.27492006772602923</v>
      </c>
      <c r="P117" s="106" t="s">
        <v>27</v>
      </c>
      <c r="Q117">
        <v>1909.309720781117</v>
      </c>
    </row>
    <row r="118" spans="1:18" x14ac:dyDescent="0.25">
      <c r="H118" s="106" t="s">
        <v>28</v>
      </c>
      <c r="I118">
        <v>0.29865989577167101</v>
      </c>
      <c r="J118">
        <v>0.30846332925053349</v>
      </c>
    </row>
    <row r="119" spans="1:18" x14ac:dyDescent="0.25">
      <c r="H119" s="106" t="s">
        <v>29</v>
      </c>
      <c r="I119">
        <v>0.40624802519163128</v>
      </c>
      <c r="J119">
        <v>0.37705063541493272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40.655204989137651</v>
      </c>
      <c r="C146">
        <v>19.572256316264241</v>
      </c>
    </row>
    <row r="147" spans="1:25" x14ac:dyDescent="0.25">
      <c r="A147" s="165" t="s">
        <v>17</v>
      </c>
      <c r="B147">
        <v>18.07716757448738</v>
      </c>
      <c r="C147">
        <v>21.225444484264489</v>
      </c>
    </row>
    <row r="148" spans="1:25" x14ac:dyDescent="0.25">
      <c r="A148" s="165" t="s">
        <v>20</v>
      </c>
      <c r="B148">
        <v>7.4301855140168351</v>
      </c>
      <c r="C148">
        <v>11.842149117613239</v>
      </c>
    </row>
    <row r="149" spans="1:25" x14ac:dyDescent="0.25">
      <c r="A149" s="165" t="s">
        <v>23</v>
      </c>
      <c r="B149">
        <v>11.42042739959289</v>
      </c>
      <c r="C149">
        <v>21.82719654907817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107"/>
      <c r="B159" s="107" t="s">
        <v>12</v>
      </c>
      <c r="C159" s="107" t="s">
        <v>68</v>
      </c>
      <c r="D159" s="107" t="s">
        <v>69</v>
      </c>
      <c r="H159" s="107"/>
      <c r="I159" s="107" t="s">
        <v>13</v>
      </c>
      <c r="J159" s="107" t="s">
        <v>70</v>
      </c>
      <c r="K159" s="107" t="s">
        <v>71</v>
      </c>
      <c r="O159" s="107"/>
      <c r="P159" s="107" t="s">
        <v>12</v>
      </c>
      <c r="Q159" s="107" t="s">
        <v>13</v>
      </c>
      <c r="W159" s="107"/>
      <c r="X159" s="107" t="s">
        <v>12</v>
      </c>
      <c r="Y159" s="107" t="s">
        <v>13</v>
      </c>
    </row>
    <row r="160" spans="1:25" x14ac:dyDescent="0.25">
      <c r="A160" s="107" t="s">
        <v>14</v>
      </c>
      <c r="B160">
        <v>3.6026492836955949E-2</v>
      </c>
      <c r="C160">
        <v>-4.4501316201019693E-2</v>
      </c>
      <c r="D160">
        <v>-6.6518309609882517E-2</v>
      </c>
      <c r="H160" s="107" t="s">
        <v>72</v>
      </c>
      <c r="I160">
        <v>-3.9289283239764064E-3</v>
      </c>
      <c r="J160">
        <v>-9.0545396339710496E-2</v>
      </c>
      <c r="K160">
        <v>-8.5357258245329207E-2</v>
      </c>
      <c r="O160" s="107" t="s">
        <v>73</v>
      </c>
      <c r="P160">
        <v>-1.549609333719032E-2</v>
      </c>
      <c r="Q160">
        <v>6.0848702497501503E-2</v>
      </c>
      <c r="W160" s="107" t="s">
        <v>15</v>
      </c>
      <c r="X160">
        <v>4.0136786588481549E-2</v>
      </c>
      <c r="Y160">
        <v>2.5741076060474249E-2</v>
      </c>
    </row>
    <row r="161" spans="1:25" x14ac:dyDescent="0.25">
      <c r="A161" s="107" t="s">
        <v>17</v>
      </c>
      <c r="B161">
        <v>1.616787384618866E-2</v>
      </c>
      <c r="C161">
        <v>1.90907892650246E-2</v>
      </c>
      <c r="D161">
        <v>4.5015061444990172E-2</v>
      </c>
      <c r="H161" s="107" t="s">
        <v>74</v>
      </c>
      <c r="I161">
        <v>5.4822986292179902E-2</v>
      </c>
      <c r="J161">
        <v>4.0296967567932194E-3</v>
      </c>
      <c r="K161">
        <v>2.1787607764184869E-3</v>
      </c>
      <c r="O161" s="107" t="s">
        <v>75</v>
      </c>
      <c r="P161">
        <v>-6.0869299135573172E-2</v>
      </c>
      <c r="Q161">
        <v>-2.83392003816921E-2</v>
      </c>
      <c r="W161" s="107" t="s">
        <v>18</v>
      </c>
      <c r="X161">
        <v>-2.1882305285912399E-2</v>
      </c>
      <c r="Y161">
        <v>1.780437422711174E-2</v>
      </c>
    </row>
    <row r="162" spans="1:25" x14ac:dyDescent="0.25">
      <c r="A162" s="107" t="s">
        <v>20</v>
      </c>
      <c r="B162">
        <v>0.10398114423096071</v>
      </c>
      <c r="C162">
        <v>6.6593605633712555E-2</v>
      </c>
      <c r="D162">
        <v>6.4430801418098871E-2</v>
      </c>
      <c r="H162" s="107" t="s">
        <v>76</v>
      </c>
      <c r="I162">
        <v>-1.5080408733958651E-2</v>
      </c>
      <c r="J162">
        <v>-9.7123967079016243E-2</v>
      </c>
      <c r="K162">
        <v>-0.10858842574372959</v>
      </c>
      <c r="O162" s="107" t="s">
        <v>77</v>
      </c>
      <c r="P162">
        <v>0.1350487130146496</v>
      </c>
      <c r="Q162">
        <v>0.12775009304951371</v>
      </c>
      <c r="W162" s="107" t="s">
        <v>21</v>
      </c>
      <c r="X162">
        <v>6.6414432580971641E-2</v>
      </c>
      <c r="Y162">
        <v>4.0693042889946587E-2</v>
      </c>
    </row>
    <row r="163" spans="1:25" x14ac:dyDescent="0.25">
      <c r="A163" s="107" t="s">
        <v>23</v>
      </c>
      <c r="B163">
        <v>0.1166280687039167</v>
      </c>
      <c r="C163">
        <v>-1.490214982247413E-2</v>
      </c>
      <c r="D163">
        <v>-2.717088211646472E-2</v>
      </c>
      <c r="H163" s="107" t="s">
        <v>78</v>
      </c>
      <c r="I163">
        <v>1.678369788079135E-2</v>
      </c>
      <c r="J163">
        <v>0.1088021805404521</v>
      </c>
      <c r="K163">
        <v>9.2558058810325319E-2</v>
      </c>
      <c r="O163" s="107" t="s">
        <v>79</v>
      </c>
      <c r="P163">
        <v>-8.3754115389466921E-3</v>
      </c>
      <c r="Q163">
        <v>9.1236246614535263E-2</v>
      </c>
      <c r="W163" s="107" t="s">
        <v>24</v>
      </c>
      <c r="X163">
        <v>2.6631049327125352E-2</v>
      </c>
      <c r="Y163">
        <v>1.729246026669409E-2</v>
      </c>
    </row>
    <row r="164" spans="1:25" x14ac:dyDescent="0.25">
      <c r="W164" s="107" t="s">
        <v>25</v>
      </c>
      <c r="X164">
        <v>4.8911186381844718E-2</v>
      </c>
      <c r="Y164">
        <v>2.6264502135354299E-2</v>
      </c>
    </row>
    <row r="165" spans="1:25" x14ac:dyDescent="0.25">
      <c r="W165" s="107" t="s">
        <v>26</v>
      </c>
      <c r="X165">
        <v>8.6119901958013247E-3</v>
      </c>
      <c r="Y165">
        <v>9.531011533890095E-2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107" t="s">
        <v>28</v>
      </c>
      <c r="X166">
        <v>8.4965292292936159E-2</v>
      </c>
      <c r="Y166">
        <v>9.9608171429803105E-2</v>
      </c>
    </row>
    <row r="167" spans="1:25" x14ac:dyDescent="0.25">
      <c r="A167" s="107"/>
      <c r="B167" s="107" t="s">
        <v>12</v>
      </c>
      <c r="C167" s="107" t="s">
        <v>68</v>
      </c>
      <c r="D167" s="107" t="s">
        <v>69</v>
      </c>
      <c r="H167" s="107"/>
      <c r="I167" s="107" t="s">
        <v>13</v>
      </c>
      <c r="J167" s="107" t="s">
        <v>70</v>
      </c>
      <c r="K167" s="107" t="s">
        <v>71</v>
      </c>
      <c r="O167" s="107"/>
      <c r="P167" s="107" t="s">
        <v>12</v>
      </c>
      <c r="Q167" s="107" t="s">
        <v>13</v>
      </c>
      <c r="W167" s="107" t="s">
        <v>29</v>
      </c>
      <c r="X167">
        <v>1.148124348876807E-2</v>
      </c>
      <c r="Y167">
        <v>6.9470319197137267E-2</v>
      </c>
    </row>
    <row r="168" spans="1:25" x14ac:dyDescent="0.25">
      <c r="A168" s="107" t="s">
        <v>14</v>
      </c>
      <c r="B168">
        <v>-1.978333906833925E-4</v>
      </c>
      <c r="C168">
        <v>5.3139004812580652E-2</v>
      </c>
      <c r="D168">
        <v>6.0660204172292308E-2</v>
      </c>
      <c r="H168" s="107" t="s">
        <v>72</v>
      </c>
      <c r="I168">
        <v>0.61602235638608582</v>
      </c>
      <c r="J168">
        <v>0.11555636725948421</v>
      </c>
      <c r="K168">
        <v>9.6719978164825193E-2</v>
      </c>
      <c r="O168" s="107" t="s">
        <v>73</v>
      </c>
      <c r="P168">
        <v>0.62987063137487764</v>
      </c>
      <c r="Q168">
        <v>0.55324911743800653</v>
      </c>
    </row>
    <row r="169" spans="1:25" x14ac:dyDescent="0.25">
      <c r="A169" s="107" t="s">
        <v>17</v>
      </c>
      <c r="B169">
        <v>0.27665113691215232</v>
      </c>
      <c r="C169">
        <v>0.22282835540684059</v>
      </c>
      <c r="D169">
        <v>0.1933580795181028</v>
      </c>
      <c r="H169" s="107" t="s">
        <v>74</v>
      </c>
      <c r="I169">
        <v>0.66329485025663759</v>
      </c>
      <c r="J169">
        <v>0.18010273973817351</v>
      </c>
      <c r="K169">
        <v>0.1530253980742024</v>
      </c>
      <c r="O169" s="107" t="s">
        <v>75</v>
      </c>
      <c r="P169">
        <v>0.80445598979748634</v>
      </c>
      <c r="Q169">
        <v>0.72342438128740261</v>
      </c>
    </row>
    <row r="170" spans="1:25" x14ac:dyDescent="0.25">
      <c r="A170" s="107" t="s">
        <v>20</v>
      </c>
      <c r="B170">
        <v>0.55124704746587894</v>
      </c>
      <c r="C170">
        <v>0.14227985760113851</v>
      </c>
      <c r="D170">
        <v>0.13413259393237301</v>
      </c>
      <c r="H170" s="107" t="s">
        <v>76</v>
      </c>
      <c r="I170">
        <v>0.69358753891083147</v>
      </c>
      <c r="J170">
        <v>6.3553666611409043E-2</v>
      </c>
      <c r="K170">
        <v>5.0750747613518832E-2</v>
      </c>
      <c r="O170" s="107" t="s">
        <v>77</v>
      </c>
      <c r="P170">
        <v>0.8707096400744091</v>
      </c>
      <c r="Q170">
        <v>0.76328546446157997</v>
      </c>
      <c r="W170" s="165" t="s">
        <v>81</v>
      </c>
    </row>
    <row r="171" spans="1:25" x14ac:dyDescent="0.25">
      <c r="A171" s="107" t="s">
        <v>23</v>
      </c>
      <c r="B171">
        <v>0.55969479403481182</v>
      </c>
      <c r="C171">
        <v>0.27963651159643899</v>
      </c>
      <c r="D171">
        <v>0.2852863577385843</v>
      </c>
      <c r="H171" s="107" t="s">
        <v>78</v>
      </c>
      <c r="I171">
        <v>0.76491963938578222</v>
      </c>
      <c r="J171">
        <v>0.17682732231118811</v>
      </c>
      <c r="K171">
        <v>0.16123360577835169</v>
      </c>
      <c r="O171" s="107" t="s">
        <v>79</v>
      </c>
      <c r="P171">
        <v>0.81331187158635099</v>
      </c>
      <c r="Q171">
        <v>0.717551608919058</v>
      </c>
      <c r="W171" s="107"/>
      <c r="X171" s="107" t="s">
        <v>12</v>
      </c>
      <c r="Y171" s="107" t="s">
        <v>13</v>
      </c>
    </row>
    <row r="172" spans="1:25" x14ac:dyDescent="0.25">
      <c r="W172" s="107" t="s">
        <v>15</v>
      </c>
      <c r="X172">
        <v>7.2792777647514711E-2</v>
      </c>
      <c r="Y172">
        <v>7.0644081519440502E-2</v>
      </c>
    </row>
    <row r="173" spans="1:25" x14ac:dyDescent="0.25">
      <c r="W173" s="107" t="s">
        <v>18</v>
      </c>
      <c r="X173">
        <v>0.76430673376410874</v>
      </c>
      <c r="Y173">
        <v>0.66242049284345872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107" t="s">
        <v>21</v>
      </c>
      <c r="X174">
        <v>0.84194854887394932</v>
      </c>
      <c r="Y174">
        <v>0.74743845808325449</v>
      </c>
    </row>
    <row r="175" spans="1:25" x14ac:dyDescent="0.25">
      <c r="A175" s="107"/>
      <c r="B175" s="107" t="s">
        <v>12</v>
      </c>
      <c r="C175" s="107" t="s">
        <v>68</v>
      </c>
      <c r="D175" s="107" t="s">
        <v>69</v>
      </c>
      <c r="H175" s="107"/>
      <c r="I175" s="107" t="s">
        <v>13</v>
      </c>
      <c r="J175" s="107" t="s">
        <v>70</v>
      </c>
      <c r="K175" s="107" t="s">
        <v>71</v>
      </c>
      <c r="O175" s="107"/>
      <c r="P175" s="107" t="s">
        <v>12</v>
      </c>
      <c r="Q175" s="107" t="s">
        <v>13</v>
      </c>
      <c r="W175" s="107" t="s">
        <v>24</v>
      </c>
      <c r="X175">
        <v>0.82004426756220217</v>
      </c>
      <c r="Y175">
        <v>0.74126029633009538</v>
      </c>
    </row>
    <row r="176" spans="1:25" x14ac:dyDescent="0.25">
      <c r="A176" s="107" t="s">
        <v>14</v>
      </c>
      <c r="B176">
        <v>-9.8741730428029376E-2</v>
      </c>
      <c r="C176">
        <v>0.13236755092251659</v>
      </c>
      <c r="D176">
        <v>4.0866837532527948E-2</v>
      </c>
      <c r="H176" s="107" t="s">
        <v>72</v>
      </c>
      <c r="I176">
        <v>0.3147315484582538</v>
      </c>
      <c r="J176">
        <v>0.2440235797744606</v>
      </c>
      <c r="K176">
        <v>0.23546251461440171</v>
      </c>
      <c r="O176" s="107" t="s">
        <v>73</v>
      </c>
      <c r="P176">
        <v>0.13532415684009169</v>
      </c>
      <c r="Q176">
        <v>0.47198210029693211</v>
      </c>
      <c r="W176" s="107" t="s">
        <v>25</v>
      </c>
      <c r="X176">
        <v>0.16895392519976751</v>
      </c>
      <c r="Y176">
        <v>0.16040230751564469</v>
      </c>
    </row>
    <row r="177" spans="1:25" x14ac:dyDescent="0.25">
      <c r="A177" s="107" t="s">
        <v>17</v>
      </c>
      <c r="B177">
        <v>-0.1447400166884687</v>
      </c>
      <c r="C177">
        <v>-0.27682923481066329</v>
      </c>
      <c r="D177">
        <v>-0.34880903638644267</v>
      </c>
      <c r="H177" s="107" t="s">
        <v>74</v>
      </c>
      <c r="I177">
        <v>0.48310943444667459</v>
      </c>
      <c r="J177">
        <v>0.16232580882285361</v>
      </c>
      <c r="K177">
        <v>0.17255542339457769</v>
      </c>
      <c r="O177" s="107" t="s">
        <v>75</v>
      </c>
      <c r="P177">
        <v>0.57587249909094751</v>
      </c>
      <c r="Q177">
        <v>0.34897404522425868</v>
      </c>
      <c r="W177" s="107" t="s">
        <v>26</v>
      </c>
      <c r="X177">
        <v>0.6152062214243228</v>
      </c>
      <c r="Y177">
        <v>0.53349935038550145</v>
      </c>
    </row>
    <row r="178" spans="1:25" x14ac:dyDescent="0.25">
      <c r="A178" s="107" t="s">
        <v>20</v>
      </c>
      <c r="B178">
        <v>-0.25673459225824641</v>
      </c>
      <c r="C178">
        <v>-0.16695935157312189</v>
      </c>
      <c r="D178">
        <v>-0.1109954772688605</v>
      </c>
      <c r="H178" s="107" t="s">
        <v>76</v>
      </c>
      <c r="I178">
        <v>0.52924409206100287</v>
      </c>
      <c r="J178">
        <v>0.37456930797795718</v>
      </c>
      <c r="K178">
        <v>0.35919276854359861</v>
      </c>
      <c r="O178" s="107" t="s">
        <v>77</v>
      </c>
      <c r="P178">
        <v>0.48418511224704008</v>
      </c>
      <c r="Q178">
        <v>0.50450665334086753</v>
      </c>
      <c r="W178" s="107" t="s">
        <v>28</v>
      </c>
      <c r="X178">
        <v>0.86955603963584083</v>
      </c>
      <c r="Y178">
        <v>0.75925737247312841</v>
      </c>
    </row>
    <row r="179" spans="1:25" x14ac:dyDescent="0.25">
      <c r="A179" s="107" t="s">
        <v>23</v>
      </c>
      <c r="B179">
        <v>0.54886026202519544</v>
      </c>
      <c r="C179">
        <v>6.2138409176368287E-2</v>
      </c>
      <c r="D179">
        <v>6.8817020418085517E-2</v>
      </c>
      <c r="H179" s="107" t="s">
        <v>78</v>
      </c>
      <c r="I179">
        <v>0.37402964604697753</v>
      </c>
      <c r="J179">
        <v>0.32310380905784553</v>
      </c>
      <c r="K179">
        <v>0.31647828426507302</v>
      </c>
      <c r="O179" s="107" t="s">
        <v>79</v>
      </c>
      <c r="P179">
        <v>0.29906805498604772</v>
      </c>
      <c r="Q179">
        <v>0.4708142159150504</v>
      </c>
      <c r="W179" s="107" t="s">
        <v>29</v>
      </c>
      <c r="X179">
        <v>0.79711620566728292</v>
      </c>
      <c r="Y179">
        <v>0.7036126640688436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107"/>
      <c r="B183" s="107" t="s">
        <v>12</v>
      </c>
      <c r="C183" s="107" t="s">
        <v>68</v>
      </c>
      <c r="D183" s="107" t="s">
        <v>69</v>
      </c>
      <c r="H183" s="107"/>
      <c r="I183" s="107" t="s">
        <v>13</v>
      </c>
      <c r="J183" s="107" t="s">
        <v>70</v>
      </c>
      <c r="K183" s="107" t="s">
        <v>71</v>
      </c>
      <c r="O183" s="107"/>
      <c r="P183" s="107" t="s">
        <v>12</v>
      </c>
      <c r="Q183" s="107" t="s">
        <v>13</v>
      </c>
      <c r="W183" s="107"/>
      <c r="X183" s="107" t="s">
        <v>12</v>
      </c>
      <c r="Y183" s="107" t="s">
        <v>13</v>
      </c>
    </row>
    <row r="184" spans="1:25" x14ac:dyDescent="0.25">
      <c r="A184" s="107" t="s">
        <v>14</v>
      </c>
      <c r="B184">
        <v>8.8857650227093785E-2</v>
      </c>
      <c r="C184">
        <v>0.13079939567244589</v>
      </c>
      <c r="D184">
        <v>6.2899451636824505E-2</v>
      </c>
      <c r="H184" s="107" t="s">
        <v>72</v>
      </c>
      <c r="I184">
        <v>-4.6025865823333713E-2</v>
      </c>
      <c r="J184">
        <v>3.051790131305623E-2</v>
      </c>
      <c r="K184">
        <v>-5.3400385758163831E-4</v>
      </c>
      <c r="O184" s="107" t="s">
        <v>73</v>
      </c>
      <c r="P184">
        <v>-5.3033543299052088E-3</v>
      </c>
      <c r="Q184">
        <v>-4.1252915997079672E-4</v>
      </c>
      <c r="W184" s="107" t="s">
        <v>15</v>
      </c>
      <c r="X184">
        <v>-7.5729003292770214E-2</v>
      </c>
      <c r="Y184">
        <v>5.3853573661815639E-2</v>
      </c>
    </row>
    <row r="185" spans="1:25" x14ac:dyDescent="0.25">
      <c r="A185" s="107" t="s">
        <v>17</v>
      </c>
      <c r="B185">
        <v>6.7846842528716853E-2</v>
      </c>
      <c r="C185">
        <v>0.25464053138623771</v>
      </c>
      <c r="D185">
        <v>7.7578288919389407E-2</v>
      </c>
      <c r="H185" s="107" t="s">
        <v>74</v>
      </c>
      <c r="I185">
        <v>0.12352811957728881</v>
      </c>
      <c r="J185">
        <v>7.3698061631819828E-2</v>
      </c>
      <c r="K185">
        <v>5.2738476511914337E-2</v>
      </c>
      <c r="O185" s="107" t="s">
        <v>75</v>
      </c>
      <c r="P185">
        <v>-3.425106788409839E-3</v>
      </c>
      <c r="Q185">
        <v>3.8822246887812157E-4</v>
      </c>
      <c r="W185" s="107" t="s">
        <v>18</v>
      </c>
      <c r="X185">
        <v>-5.2739962910224591E-3</v>
      </c>
      <c r="Y185">
        <v>9.0515905467660529E-2</v>
      </c>
    </row>
    <row r="186" spans="1:25" x14ac:dyDescent="0.25">
      <c r="A186" s="107" t="s">
        <v>20</v>
      </c>
      <c r="B186">
        <v>5.3794472360902637E-2</v>
      </c>
      <c r="C186">
        <v>0.19671274874579681</v>
      </c>
      <c r="D186">
        <v>7.2089384627038441E-2</v>
      </c>
      <c r="H186" s="107" t="s">
        <v>76</v>
      </c>
      <c r="I186">
        <v>0.1249821881071438</v>
      </c>
      <c r="J186">
        <v>0.17664420972657541</v>
      </c>
      <c r="K186">
        <v>3.950237475588575E-2</v>
      </c>
      <c r="O186" s="107" t="s">
        <v>77</v>
      </c>
      <c r="P186">
        <v>6.661145857378438E-2</v>
      </c>
      <c r="Q186">
        <v>7.3049432024898039E-2</v>
      </c>
      <c r="W186" s="107" t="s">
        <v>21</v>
      </c>
      <c r="X186">
        <v>0.39498222705877323</v>
      </c>
      <c r="Y186">
        <v>0.42722326978815839</v>
      </c>
    </row>
    <row r="187" spans="1:25" x14ac:dyDescent="0.25">
      <c r="A187" s="107" t="s">
        <v>23</v>
      </c>
      <c r="B187">
        <v>0.1194593712820039</v>
      </c>
      <c r="C187">
        <v>2.9006685631579751E-2</v>
      </c>
      <c r="D187">
        <v>2.8203857706954528E-2</v>
      </c>
      <c r="H187" s="107" t="s">
        <v>78</v>
      </c>
      <c r="I187">
        <v>8.1703788691720416E-2</v>
      </c>
      <c r="J187">
        <v>0.1595229246781274</v>
      </c>
      <c r="K187">
        <v>5.4551553377620222E-2</v>
      </c>
      <c r="O187" s="107" t="s">
        <v>79</v>
      </c>
      <c r="P187">
        <v>5.3093606073082167E-2</v>
      </c>
      <c r="Q187">
        <v>2.0856744543117089E-2</v>
      </c>
      <c r="W187" s="107" t="s">
        <v>24</v>
      </c>
      <c r="X187">
        <v>0.54189830247939141</v>
      </c>
      <c r="Y187">
        <v>0.36507853361690212</v>
      </c>
    </row>
    <row r="188" spans="1:25" x14ac:dyDescent="0.25">
      <c r="W188" s="107" t="s">
        <v>25</v>
      </c>
      <c r="X188">
        <v>-6.3858488909979375E-2</v>
      </c>
      <c r="Y188">
        <v>0.112809201672865</v>
      </c>
    </row>
    <row r="189" spans="1:25" x14ac:dyDescent="0.25">
      <c r="W189" s="107" t="s">
        <v>26</v>
      </c>
      <c r="X189">
        <v>0.2479598517483764</v>
      </c>
      <c r="Y189">
        <v>0.4094536542394564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107" t="s">
        <v>28</v>
      </c>
      <c r="X190">
        <v>0.42300964655483442</v>
      </c>
      <c r="Y190">
        <v>0.44846476527992962</v>
      </c>
    </row>
    <row r="191" spans="1:25" x14ac:dyDescent="0.25">
      <c r="A191" s="107"/>
      <c r="B191" s="107" t="s">
        <v>12</v>
      </c>
      <c r="C191" s="107" t="s">
        <v>68</v>
      </c>
      <c r="D191" s="107" t="s">
        <v>69</v>
      </c>
      <c r="H191" s="107"/>
      <c r="I191" s="107" t="s">
        <v>13</v>
      </c>
      <c r="J191" s="107" t="s">
        <v>70</v>
      </c>
      <c r="K191" s="107" t="s">
        <v>71</v>
      </c>
      <c r="O191" s="107"/>
      <c r="P191" s="107" t="s">
        <v>12</v>
      </c>
      <c r="Q191" s="107" t="s">
        <v>13</v>
      </c>
      <c r="W191" s="107" t="s">
        <v>29</v>
      </c>
      <c r="X191">
        <v>0.21266318509999679</v>
      </c>
      <c r="Y191">
        <v>0.55335508900744779</v>
      </c>
    </row>
    <row r="192" spans="1:25" x14ac:dyDescent="0.25">
      <c r="A192" s="107" t="s">
        <v>14</v>
      </c>
      <c r="B192">
        <v>-0.41655106935106723</v>
      </c>
      <c r="C192">
        <v>-0.1311349655230519</v>
      </c>
      <c r="D192">
        <v>-6.0647995752753252E-2</v>
      </c>
      <c r="H192" s="107" t="s">
        <v>72</v>
      </c>
      <c r="I192">
        <v>-0.54575982682281388</v>
      </c>
      <c r="J192">
        <v>-0.20577293722848269</v>
      </c>
      <c r="K192">
        <v>-0.1618075360357065</v>
      </c>
      <c r="O192" s="107" t="s">
        <v>73</v>
      </c>
      <c r="P192">
        <v>-0.53111412781749423</v>
      </c>
      <c r="Q192">
        <v>-0.55008405265540494</v>
      </c>
    </row>
    <row r="193" spans="1:25" x14ac:dyDescent="0.25">
      <c r="A193" s="107" t="s">
        <v>17</v>
      </c>
      <c r="B193">
        <v>-0.169903019953526</v>
      </c>
      <c r="C193">
        <v>-0.1046775637019574</v>
      </c>
      <c r="D193">
        <v>-6.0214445641176992E-2</v>
      </c>
      <c r="H193" s="107" t="s">
        <v>74</v>
      </c>
      <c r="I193">
        <v>-0.5590947383540007</v>
      </c>
      <c r="J193">
        <v>-0.21539202500166449</v>
      </c>
      <c r="K193">
        <v>-0.16896030651090721</v>
      </c>
      <c r="O193" s="107" t="s">
        <v>75</v>
      </c>
      <c r="P193">
        <v>-0.52972375719101172</v>
      </c>
      <c r="Q193">
        <v>-0.5569299610079288</v>
      </c>
    </row>
    <row r="194" spans="1:25" x14ac:dyDescent="0.25">
      <c r="A194" s="107" t="s">
        <v>20</v>
      </c>
      <c r="B194">
        <v>6.1771734158079378E-2</v>
      </c>
      <c r="C194">
        <v>-2.2085918301093771E-2</v>
      </c>
      <c r="D194">
        <v>-3.513280834097187E-2</v>
      </c>
      <c r="H194" s="107" t="s">
        <v>76</v>
      </c>
      <c r="I194">
        <v>-0.26437334962350439</v>
      </c>
      <c r="J194">
        <v>-0.2010081537460808</v>
      </c>
      <c r="K194">
        <v>-0.18154965935562101</v>
      </c>
      <c r="O194" s="107" t="s">
        <v>77</v>
      </c>
      <c r="P194">
        <v>-0.25300605034548762</v>
      </c>
      <c r="Q194">
        <v>-0.26950232785126899</v>
      </c>
      <c r="W194" s="165" t="s">
        <v>89</v>
      </c>
    </row>
    <row r="195" spans="1:25" x14ac:dyDescent="0.25">
      <c r="A195" s="107" t="s">
        <v>23</v>
      </c>
      <c r="B195">
        <v>-2.023554261449239E-2</v>
      </c>
      <c r="C195">
        <v>8.3119203764476374E-3</v>
      </c>
      <c r="D195">
        <v>2.7119189439305549E-2</v>
      </c>
      <c r="H195" s="107" t="s">
        <v>78</v>
      </c>
      <c r="I195">
        <v>0.29880793896664593</v>
      </c>
      <c r="J195">
        <v>9.1107177414899973E-2</v>
      </c>
      <c r="K195">
        <v>9.0837391383856089E-2</v>
      </c>
      <c r="O195" s="107" t="s">
        <v>79</v>
      </c>
      <c r="P195">
        <v>0.49067214627178452</v>
      </c>
      <c r="Q195">
        <v>0.47112274543022448</v>
      </c>
      <c r="W195" s="107"/>
      <c r="X195" s="107" t="s">
        <v>12</v>
      </c>
      <c r="Y195" s="107" t="s">
        <v>13</v>
      </c>
    </row>
    <row r="196" spans="1:25" x14ac:dyDescent="0.25">
      <c r="W196" s="107" t="s">
        <v>15</v>
      </c>
      <c r="X196">
        <v>2.8809984772462341E-2</v>
      </c>
      <c r="Y196">
        <v>-8.831130379278657E-5</v>
      </c>
    </row>
    <row r="197" spans="1:25" x14ac:dyDescent="0.25">
      <c r="W197" s="107" t="s">
        <v>18</v>
      </c>
      <c r="X197">
        <v>5.6263451188669357E-2</v>
      </c>
      <c r="Y197">
        <v>5.9543822690490668E-2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107" t="s">
        <v>21</v>
      </c>
      <c r="X198">
        <v>7.1046421297806472E-2</v>
      </c>
      <c r="Y198">
        <v>1.187396320357135E-2</v>
      </c>
    </row>
    <row r="199" spans="1:25" x14ac:dyDescent="0.25">
      <c r="A199" s="107"/>
      <c r="B199" s="107" t="s">
        <v>12</v>
      </c>
      <c r="C199" s="107" t="s">
        <v>68</v>
      </c>
      <c r="D199" s="107" t="s">
        <v>69</v>
      </c>
      <c r="H199" s="107"/>
      <c r="I199" s="107" t="s">
        <v>13</v>
      </c>
      <c r="J199" s="107" t="s">
        <v>70</v>
      </c>
      <c r="K199" s="107" t="s">
        <v>71</v>
      </c>
      <c r="O199" s="107"/>
      <c r="P199" s="107" t="s">
        <v>12</v>
      </c>
      <c r="Q199" s="107" t="s">
        <v>13</v>
      </c>
      <c r="W199" s="107" t="s">
        <v>24</v>
      </c>
      <c r="X199">
        <v>2.3752736383122891E-2</v>
      </c>
      <c r="Y199">
        <v>0.1443170287312209</v>
      </c>
    </row>
    <row r="200" spans="1:25" x14ac:dyDescent="0.25">
      <c r="A200" s="107" t="s">
        <v>14</v>
      </c>
      <c r="B200">
        <v>-1.654574944158569E-2</v>
      </c>
      <c r="C200">
        <v>2.0831606991407729E-2</v>
      </c>
      <c r="D200">
        <v>3.3108637964632523E-2</v>
      </c>
      <c r="H200" s="107" t="s">
        <v>72</v>
      </c>
      <c r="I200">
        <v>-3.0631269089019489E-2</v>
      </c>
      <c r="J200">
        <v>6.6822194763849582E-2</v>
      </c>
      <c r="K200">
        <v>7.7652667422621294E-2</v>
      </c>
      <c r="O200" s="107" t="s">
        <v>73</v>
      </c>
      <c r="P200">
        <v>-2.4762255162810401E-2</v>
      </c>
      <c r="Q200">
        <v>-8.9827689353571653E-3</v>
      </c>
      <c r="W200" s="107" t="s">
        <v>25</v>
      </c>
      <c r="X200">
        <v>9.6560638947229254E-3</v>
      </c>
      <c r="Y200">
        <v>5.476778336908654E-2</v>
      </c>
    </row>
    <row r="201" spans="1:25" x14ac:dyDescent="0.25">
      <c r="A201" s="107" t="s">
        <v>17</v>
      </c>
      <c r="B201">
        <v>1.889572607206946E-2</v>
      </c>
      <c r="C201">
        <v>-5.2012461710892778E-2</v>
      </c>
      <c r="D201">
        <v>-6.1014011814067237E-2</v>
      </c>
      <c r="H201" s="107" t="s">
        <v>74</v>
      </c>
      <c r="I201">
        <v>-6.0288209215469409E-2</v>
      </c>
      <c r="J201">
        <v>-6.2638363679222417E-2</v>
      </c>
      <c r="K201">
        <v>-6.5693430478226511E-2</v>
      </c>
      <c r="O201" s="107" t="s">
        <v>75</v>
      </c>
      <c r="P201">
        <v>-7.5595723800909481E-2</v>
      </c>
      <c r="Q201">
        <v>-8.8859052691807314E-2</v>
      </c>
      <c r="W201" s="107" t="s">
        <v>26</v>
      </c>
      <c r="X201">
        <v>-3.3611859938845308E-2</v>
      </c>
      <c r="Y201">
        <v>9.0951715570024516E-2</v>
      </c>
    </row>
    <row r="202" spans="1:25" x14ac:dyDescent="0.25">
      <c r="A202" s="107" t="s">
        <v>20</v>
      </c>
      <c r="B202">
        <v>1.9112753970797029E-2</v>
      </c>
      <c r="C202">
        <v>-5.6229138069103339E-2</v>
      </c>
      <c r="D202">
        <v>-3.4117288733007733E-2</v>
      </c>
      <c r="H202" s="107" t="s">
        <v>76</v>
      </c>
      <c r="I202">
        <v>-7.928300089508504E-3</v>
      </c>
      <c r="J202">
        <v>5.2155215815531578E-2</v>
      </c>
      <c r="K202">
        <v>4.330402970288643E-2</v>
      </c>
      <c r="O202" s="107" t="s">
        <v>77</v>
      </c>
      <c r="P202">
        <v>4.1011672187667584E-3</v>
      </c>
      <c r="Q202">
        <v>1.706971706034106E-2</v>
      </c>
      <c r="W202" s="107" t="s">
        <v>28</v>
      </c>
      <c r="X202">
        <v>-2.5460796560764831E-2</v>
      </c>
      <c r="Y202">
        <v>0.1799898504159827</v>
      </c>
    </row>
    <row r="203" spans="1:25" x14ac:dyDescent="0.25">
      <c r="A203" s="107" t="s">
        <v>23</v>
      </c>
      <c r="B203">
        <v>-0.10679016447904</v>
      </c>
      <c r="C203">
        <v>2.6222443560601001E-2</v>
      </c>
      <c r="D203">
        <v>4.489018299996516E-2</v>
      </c>
      <c r="H203" s="107" t="s">
        <v>78</v>
      </c>
      <c r="I203">
        <v>4.3034295086072483E-2</v>
      </c>
      <c r="J203">
        <v>-0.10726381142300979</v>
      </c>
      <c r="K203">
        <v>-9.8050851800306621E-2</v>
      </c>
      <c r="O203" s="107" t="s">
        <v>79</v>
      </c>
      <c r="P203">
        <v>-1.2583705482922E-2</v>
      </c>
      <c r="Q203">
        <v>-8.4356247383677013E-3</v>
      </c>
      <c r="W203" s="107" t="s">
        <v>29</v>
      </c>
      <c r="X203">
        <v>9.2837590519682808E-2</v>
      </c>
      <c r="Y203">
        <v>-5.5686187072343039E-4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107"/>
      <c r="B207" s="107" t="s">
        <v>12</v>
      </c>
      <c r="C207" s="107" t="s">
        <v>68</v>
      </c>
      <c r="D207" s="107" t="s">
        <v>69</v>
      </c>
      <c r="H207" s="107"/>
      <c r="I207" s="107" t="s">
        <v>13</v>
      </c>
      <c r="J207" s="107" t="s">
        <v>70</v>
      </c>
      <c r="K207" s="107" t="s">
        <v>71</v>
      </c>
      <c r="O207" s="107"/>
      <c r="P207" s="107" t="s">
        <v>12</v>
      </c>
      <c r="Q207" s="107" t="s">
        <v>13</v>
      </c>
      <c r="W207" s="107"/>
      <c r="X207" s="107" t="s">
        <v>12</v>
      </c>
      <c r="Y207" s="107" t="s">
        <v>13</v>
      </c>
    </row>
    <row r="208" spans="1:25" x14ac:dyDescent="0.25">
      <c r="A208" s="107" t="s">
        <v>14</v>
      </c>
      <c r="B208">
        <v>0.116139124250747</v>
      </c>
      <c r="C208">
        <v>0.16717446337507769</v>
      </c>
      <c r="D208">
        <v>0.17513221512897331</v>
      </c>
      <c r="H208" s="107" t="s">
        <v>72</v>
      </c>
      <c r="I208">
        <v>0.45458787855916177</v>
      </c>
      <c r="J208">
        <v>0.45027017460410801</v>
      </c>
      <c r="K208">
        <v>0.43140704135053498</v>
      </c>
      <c r="O208" s="107" t="s">
        <v>73</v>
      </c>
      <c r="P208">
        <v>0.13686638032243739</v>
      </c>
      <c r="Q208">
        <v>0.53704124452503421</v>
      </c>
      <c r="W208" s="107" t="s">
        <v>15</v>
      </c>
      <c r="X208">
        <v>-0.49650468957291127</v>
      </c>
      <c r="Y208">
        <v>-0.51546358076307364</v>
      </c>
    </row>
    <row r="209" spans="1:25" x14ac:dyDescent="0.25">
      <c r="A209" s="107" t="s">
        <v>17</v>
      </c>
      <c r="B209">
        <v>0.13602587078295361</v>
      </c>
      <c r="C209">
        <v>0.1227556801297401</v>
      </c>
      <c r="D209">
        <v>0.15288233828648079</v>
      </c>
      <c r="H209" s="107" t="s">
        <v>74</v>
      </c>
      <c r="I209">
        <v>0.48013782891238838</v>
      </c>
      <c r="J209">
        <v>0.59098815529901572</v>
      </c>
      <c r="K209">
        <v>0.55951337585726024</v>
      </c>
      <c r="O209" s="107" t="s">
        <v>75</v>
      </c>
      <c r="P209">
        <v>7.0457855482980253E-2</v>
      </c>
      <c r="Q209">
        <v>0.42838068327780998</v>
      </c>
      <c r="W209" s="107" t="s">
        <v>18</v>
      </c>
      <c r="X209">
        <v>-0.24813129182168009</v>
      </c>
      <c r="Y209">
        <v>-0.25973815686239982</v>
      </c>
    </row>
    <row r="210" spans="1:25" x14ac:dyDescent="0.25">
      <c r="A210" s="107" t="s">
        <v>20</v>
      </c>
      <c r="B210">
        <v>0.2831982685783232</v>
      </c>
      <c r="C210">
        <v>-4.416964956901135E-2</v>
      </c>
      <c r="D210">
        <v>-2.3883704596659051E-2</v>
      </c>
      <c r="H210" s="107" t="s">
        <v>76</v>
      </c>
      <c r="I210">
        <v>0.6242590093157192</v>
      </c>
      <c r="J210">
        <v>0.65765368409665137</v>
      </c>
      <c r="K210">
        <v>0.62958074112718243</v>
      </c>
      <c r="O210" s="107" t="s">
        <v>77</v>
      </c>
      <c r="P210">
        <v>0.36733814756774541</v>
      </c>
      <c r="Q210">
        <v>0.57730508334750585</v>
      </c>
      <c r="W210" s="107" t="s">
        <v>21</v>
      </c>
      <c r="X210">
        <v>-0.410713443285601</v>
      </c>
      <c r="Y210">
        <v>-0.39702303173643128</v>
      </c>
    </row>
    <row r="211" spans="1:25" x14ac:dyDescent="0.25">
      <c r="A211" s="107" t="s">
        <v>23</v>
      </c>
      <c r="B211">
        <v>-0.1662280607379116</v>
      </c>
      <c r="C211">
        <v>2.0731232257180501E-2</v>
      </c>
      <c r="D211">
        <v>2.147309040788193E-2</v>
      </c>
      <c r="H211" s="107" t="s">
        <v>78</v>
      </c>
      <c r="I211">
        <v>0.56201898087763535</v>
      </c>
      <c r="J211">
        <v>0.69820371698031514</v>
      </c>
      <c r="K211">
        <v>0.67779511151487348</v>
      </c>
      <c r="O211" s="107" t="s">
        <v>79</v>
      </c>
      <c r="P211">
        <v>0.2940520817310433</v>
      </c>
      <c r="Q211">
        <v>0.56251246037799008</v>
      </c>
      <c r="W211" s="107" t="s">
        <v>24</v>
      </c>
      <c r="X211">
        <v>-7.1982976374709046E-2</v>
      </c>
      <c r="Y211">
        <v>-8.4915759299313359E-2</v>
      </c>
    </row>
    <row r="212" spans="1:25" x14ac:dyDescent="0.25">
      <c r="W212" s="107" t="s">
        <v>25</v>
      </c>
      <c r="X212">
        <v>-0.5013268111872089</v>
      </c>
      <c r="Y212">
        <v>-0.5270535285515382</v>
      </c>
    </row>
    <row r="213" spans="1:25" x14ac:dyDescent="0.25">
      <c r="W213" s="107" t="s">
        <v>26</v>
      </c>
      <c r="X213">
        <v>5.5260693648606666E-3</v>
      </c>
      <c r="Y213">
        <v>6.1513646505990408E-2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07" t="s">
        <v>28</v>
      </c>
      <c r="X214">
        <v>-0.35696170691176821</v>
      </c>
      <c r="Y214">
        <v>-0.37355534234883742</v>
      </c>
    </row>
    <row r="215" spans="1:25" x14ac:dyDescent="0.25">
      <c r="A215" s="107"/>
      <c r="B215" s="107" t="s">
        <v>12</v>
      </c>
      <c r="C215" s="107" t="s">
        <v>68</v>
      </c>
      <c r="D215" s="107" t="s">
        <v>69</v>
      </c>
      <c r="H215" s="107"/>
      <c r="I215" s="107" t="s">
        <v>13</v>
      </c>
      <c r="J215" s="107" t="s">
        <v>70</v>
      </c>
      <c r="K215" s="107" t="s">
        <v>71</v>
      </c>
      <c r="O215" s="107"/>
      <c r="P215" s="107" t="s">
        <v>12</v>
      </c>
      <c r="Q215" s="107" t="s">
        <v>13</v>
      </c>
      <c r="W215" s="107" t="s">
        <v>29</v>
      </c>
      <c r="X215">
        <v>-0.15562856933011579</v>
      </c>
      <c r="Y215">
        <v>-0.17826409728418771</v>
      </c>
    </row>
    <row r="216" spans="1:25" x14ac:dyDescent="0.25">
      <c r="A216" s="107" t="s">
        <v>14</v>
      </c>
      <c r="B216">
        <v>6.2454918066445583E-2</v>
      </c>
      <c r="C216">
        <v>-7.1724112602303186E-2</v>
      </c>
      <c r="D216">
        <v>-6.7435168283147648E-2</v>
      </c>
      <c r="H216" s="107" t="s">
        <v>72</v>
      </c>
      <c r="I216">
        <v>5.2605323304588551E-2</v>
      </c>
      <c r="J216">
        <v>-0.13017964750000161</v>
      </c>
      <c r="K216">
        <v>-0.11525647294830731</v>
      </c>
      <c r="O216" s="107" t="s">
        <v>73</v>
      </c>
      <c r="P216">
        <v>5.386902318273537E-2</v>
      </c>
      <c r="Q216">
        <v>7.4633068240528011E-2</v>
      </c>
    </row>
    <row r="217" spans="1:25" x14ac:dyDescent="0.25">
      <c r="A217" s="107" t="s">
        <v>17</v>
      </c>
      <c r="B217">
        <v>0.1083409337778822</v>
      </c>
      <c r="C217">
        <v>4.4900936053064402E-2</v>
      </c>
      <c r="D217">
        <v>3.6090902383916289E-2</v>
      </c>
      <c r="H217" s="107" t="s">
        <v>74</v>
      </c>
      <c r="I217">
        <v>-7.997227945673932E-2</v>
      </c>
      <c r="J217">
        <v>3.892988434084569E-2</v>
      </c>
      <c r="K217">
        <v>4.0636480545343467E-2</v>
      </c>
      <c r="O217" s="107" t="s">
        <v>75</v>
      </c>
      <c r="P217">
        <v>-0.10603393928073331</v>
      </c>
      <c r="Q217">
        <v>-0.1024231955410413</v>
      </c>
    </row>
    <row r="218" spans="1:25" x14ac:dyDescent="0.25">
      <c r="A218" s="107" t="s">
        <v>20</v>
      </c>
      <c r="B218">
        <v>-3.0866838342234651E-2</v>
      </c>
      <c r="C218">
        <v>6.4025480261865081E-2</v>
      </c>
      <c r="D218">
        <v>5.1675506853465628E-2</v>
      </c>
      <c r="H218" s="107" t="s">
        <v>76</v>
      </c>
      <c r="I218">
        <v>0.15274199516950071</v>
      </c>
      <c r="J218">
        <v>-2.3693822003520399E-2</v>
      </c>
      <c r="K218">
        <v>-9.580261246987104E-3</v>
      </c>
      <c r="O218" s="107" t="s">
        <v>77</v>
      </c>
      <c r="P218">
        <v>-9.7826971713857486E-2</v>
      </c>
      <c r="Q218">
        <v>-0.1029255215345856</v>
      </c>
      <c r="W218" s="165" t="s">
        <v>94</v>
      </c>
    </row>
    <row r="219" spans="1:25" x14ac:dyDescent="0.25">
      <c r="A219" s="107" t="s">
        <v>23</v>
      </c>
      <c r="B219">
        <v>1.822081014905437E-2</v>
      </c>
      <c r="C219">
        <v>-3.1313677859183549E-2</v>
      </c>
      <c r="D219">
        <v>-2.594184845517197E-2</v>
      </c>
      <c r="H219" s="107" t="s">
        <v>78</v>
      </c>
      <c r="I219">
        <v>-8.1654876909910884E-2</v>
      </c>
      <c r="J219">
        <v>0.1038036459091265</v>
      </c>
      <c r="K219">
        <v>0.100880199737683</v>
      </c>
      <c r="O219" s="107" t="s">
        <v>79</v>
      </c>
      <c r="P219">
        <v>6.889410115445973E-4</v>
      </c>
      <c r="Q219">
        <v>8.4663392097776638E-3</v>
      </c>
      <c r="W219" s="107"/>
      <c r="X219" s="107" t="s">
        <v>12</v>
      </c>
      <c r="Y219" s="107" t="s">
        <v>13</v>
      </c>
    </row>
    <row r="220" spans="1:25" x14ac:dyDescent="0.25">
      <c r="W220" s="107" t="s">
        <v>15</v>
      </c>
      <c r="X220">
        <v>-9.5870399768542055E-3</v>
      </c>
      <c r="Y220">
        <v>4.6496642970693513E-3</v>
      </c>
    </row>
    <row r="221" spans="1:25" x14ac:dyDescent="0.25">
      <c r="W221" s="107" t="s">
        <v>18</v>
      </c>
      <c r="X221">
        <v>1.560155643663365E-2</v>
      </c>
      <c r="Y221">
        <v>8.0919718578688501E-4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07" t="s">
        <v>21</v>
      </c>
      <c r="X222">
        <v>7.2117555867233039E-3</v>
      </c>
      <c r="Y222">
        <v>5.644610334686594E-3</v>
      </c>
    </row>
    <row r="223" spans="1:25" x14ac:dyDescent="0.25">
      <c r="A223" s="107"/>
      <c r="B223" s="107" t="s">
        <v>12</v>
      </c>
      <c r="C223" s="107" t="s">
        <v>68</v>
      </c>
      <c r="D223" s="107" t="s">
        <v>69</v>
      </c>
      <c r="H223" s="107"/>
      <c r="I223" s="107" t="s">
        <v>13</v>
      </c>
      <c r="J223" s="107" t="s">
        <v>70</v>
      </c>
      <c r="K223" s="107" t="s">
        <v>71</v>
      </c>
      <c r="O223" s="107"/>
      <c r="P223" s="107" t="s">
        <v>12</v>
      </c>
      <c r="Q223" s="107" t="s">
        <v>13</v>
      </c>
      <c r="W223" s="107" t="s">
        <v>24</v>
      </c>
      <c r="X223">
        <v>-8.1039095154354743E-2</v>
      </c>
      <c r="Y223">
        <v>-7.7966166692164232E-2</v>
      </c>
    </row>
    <row r="224" spans="1:25" x14ac:dyDescent="0.25">
      <c r="A224" s="107" t="s">
        <v>14</v>
      </c>
      <c r="B224">
        <v>0.28915667381071458</v>
      </c>
      <c r="C224">
        <v>3.2493338707222742E-2</v>
      </c>
      <c r="D224">
        <v>1.283289569416984E-2</v>
      </c>
      <c r="H224" s="107" t="s">
        <v>72</v>
      </c>
      <c r="I224">
        <v>-3.6291987295403463E-2</v>
      </c>
      <c r="J224">
        <v>8.9083275458790773E-2</v>
      </c>
      <c r="K224">
        <v>3.5725383804675367E-2</v>
      </c>
      <c r="O224" s="107" t="s">
        <v>73</v>
      </c>
      <c r="P224">
        <v>0.30631200482501453</v>
      </c>
      <c r="Q224">
        <v>5.3034566802204412E-2</v>
      </c>
      <c r="W224" s="107" t="s">
        <v>25</v>
      </c>
      <c r="X224">
        <v>-3.8182692568721759E-3</v>
      </c>
      <c r="Y224">
        <v>6.7751090095543257E-3</v>
      </c>
    </row>
    <row r="225" spans="1:25" x14ac:dyDescent="0.25">
      <c r="A225" s="107" t="s">
        <v>17</v>
      </c>
      <c r="B225">
        <v>0.4454258625579578</v>
      </c>
      <c r="C225">
        <v>9.7414304128511403E-2</v>
      </c>
      <c r="D225">
        <v>9.5843991742351822E-2</v>
      </c>
      <c r="H225" s="107" t="s">
        <v>74</v>
      </c>
      <c r="I225">
        <v>0.1531348947868115</v>
      </c>
      <c r="J225">
        <v>0.21172126360969939</v>
      </c>
      <c r="K225">
        <v>8.7501023337507602E-2</v>
      </c>
      <c r="O225" s="107" t="s">
        <v>75</v>
      </c>
      <c r="P225">
        <v>0.13681996970392121</v>
      </c>
      <c r="Q225">
        <v>-3.1883446081764397E-2</v>
      </c>
      <c r="W225" s="107" t="s">
        <v>26</v>
      </c>
      <c r="X225">
        <v>-5.9210095468026974E-3</v>
      </c>
      <c r="Y225">
        <v>-7.2347847079553835E-4</v>
      </c>
    </row>
    <row r="226" spans="1:25" x14ac:dyDescent="0.25">
      <c r="A226" s="107" t="s">
        <v>20</v>
      </c>
      <c r="B226">
        <v>0.1528598458239239</v>
      </c>
      <c r="C226">
        <v>0.29897119728109972</v>
      </c>
      <c r="D226">
        <v>0.22236441360444939</v>
      </c>
      <c r="H226" s="107" t="s">
        <v>76</v>
      </c>
      <c r="I226">
        <v>0.14403801861829191</v>
      </c>
      <c r="J226">
        <v>0.36281292418367561</v>
      </c>
      <c r="K226">
        <v>0.22382586552413419</v>
      </c>
      <c r="O226" s="107" t="s">
        <v>77</v>
      </c>
      <c r="P226">
        <v>0.55930321526197702</v>
      </c>
      <c r="Q226">
        <v>8.7700593154246276E-2</v>
      </c>
      <c r="W226" s="107" t="s">
        <v>28</v>
      </c>
      <c r="X226">
        <v>2.52699015173025E-2</v>
      </c>
      <c r="Y226">
        <v>5.9019407258414397E-2</v>
      </c>
    </row>
    <row r="227" spans="1:25" x14ac:dyDescent="0.25">
      <c r="A227" s="107" t="s">
        <v>23</v>
      </c>
      <c r="B227">
        <v>0.27667592047024209</v>
      </c>
      <c r="C227">
        <v>2.1817840119156259E-2</v>
      </c>
      <c r="D227">
        <v>-3.1511108519765518E-2</v>
      </c>
      <c r="H227" s="107" t="s">
        <v>78</v>
      </c>
      <c r="I227">
        <v>0.16912431344287929</v>
      </c>
      <c r="J227">
        <v>0.15378670097782801</v>
      </c>
      <c r="K227">
        <v>0.1416967182138574</v>
      </c>
      <c r="O227" s="107" t="s">
        <v>79</v>
      </c>
      <c r="P227">
        <v>0.18967328408647291</v>
      </c>
      <c r="Q227">
        <v>0.22823282820439139</v>
      </c>
      <c r="W227" s="107" t="s">
        <v>29</v>
      </c>
      <c r="X227">
        <v>-2.8233761441316771E-2</v>
      </c>
      <c r="Y227">
        <v>-3.3190510996128811E-2</v>
      </c>
    </row>
    <row r="230" spans="1:25" x14ac:dyDescent="0.25">
      <c r="W230" s="165" t="s">
        <v>98</v>
      </c>
    </row>
    <row r="231" spans="1:25" x14ac:dyDescent="0.25">
      <c r="W231" s="107"/>
      <c r="X231" s="107" t="s">
        <v>12</v>
      </c>
      <c r="Y231" s="107" t="s">
        <v>13</v>
      </c>
    </row>
    <row r="232" spans="1:25" x14ac:dyDescent="0.25">
      <c r="W232" s="107" t="s">
        <v>15</v>
      </c>
      <c r="X232">
        <v>0.11402120509074661</v>
      </c>
      <c r="Y232">
        <v>0.1888432492322635</v>
      </c>
    </row>
    <row r="233" spans="1:25" x14ac:dyDescent="0.25">
      <c r="W233" s="107" t="s">
        <v>18</v>
      </c>
      <c r="X233">
        <v>0.17352386038198589</v>
      </c>
      <c r="Y233">
        <v>-0.23704055339641331</v>
      </c>
    </row>
    <row r="234" spans="1:25" x14ac:dyDescent="0.25">
      <c r="W234" s="107" t="s">
        <v>21</v>
      </c>
      <c r="X234">
        <v>0.3456076656456431</v>
      </c>
      <c r="Y234">
        <v>0.47236129145554862</v>
      </c>
    </row>
    <row r="235" spans="1:25" x14ac:dyDescent="0.25">
      <c r="W235" s="107" t="s">
        <v>24</v>
      </c>
      <c r="X235">
        <v>0.1232088362112557</v>
      </c>
      <c r="Y235">
        <v>0.46364011442010228</v>
      </c>
    </row>
    <row r="236" spans="1:25" x14ac:dyDescent="0.25">
      <c r="W236" s="107" t="s">
        <v>25</v>
      </c>
      <c r="X236">
        <v>0.1525401201051311</v>
      </c>
      <c r="Y236">
        <v>0.2036477746851495</v>
      </c>
    </row>
    <row r="237" spans="1:25" x14ac:dyDescent="0.25">
      <c r="W237" s="107" t="s">
        <v>26</v>
      </c>
      <c r="X237">
        <v>0.22727439835308191</v>
      </c>
      <c r="Y237">
        <v>0.2429503423383467</v>
      </c>
    </row>
    <row r="238" spans="1:25" x14ac:dyDescent="0.25">
      <c r="W238" s="107" t="s">
        <v>28</v>
      </c>
      <c r="X238">
        <v>0.37480722140935308</v>
      </c>
      <c r="Y238">
        <v>0.52996093028774482</v>
      </c>
    </row>
    <row r="239" spans="1:25" x14ac:dyDescent="0.25">
      <c r="W239" s="107" t="s">
        <v>29</v>
      </c>
      <c r="X239">
        <v>0.28179576278271518</v>
      </c>
      <c r="Y239">
        <v>0.49860974202839531</v>
      </c>
    </row>
    <row r="242" spans="1:25" x14ac:dyDescent="0.25">
      <c r="W242" s="165" t="s">
        <v>106</v>
      </c>
    </row>
    <row r="243" spans="1:25" x14ac:dyDescent="0.25">
      <c r="W243" s="107"/>
      <c r="X243" s="107" t="s">
        <v>12</v>
      </c>
      <c r="Y243" s="107" t="s">
        <v>13</v>
      </c>
    </row>
    <row r="244" spans="1:25" x14ac:dyDescent="0.25">
      <c r="W244" s="107" t="s">
        <v>15</v>
      </c>
      <c r="X244">
        <v>5.4848443047302353E-2</v>
      </c>
      <c r="Y244">
        <v>6.9764638932566223E-2</v>
      </c>
    </row>
    <row r="245" spans="1:25" x14ac:dyDescent="0.25">
      <c r="W245" s="107" t="s">
        <v>18</v>
      </c>
      <c r="X245">
        <v>0.13446623501537111</v>
      </c>
      <c r="Y245">
        <v>0.16501338140989941</v>
      </c>
    </row>
    <row r="246" spans="1:25" x14ac:dyDescent="0.25">
      <c r="W246" s="107" t="s">
        <v>21</v>
      </c>
      <c r="X246">
        <v>-3.0974676704009749E-2</v>
      </c>
      <c r="Y246">
        <v>1.082390641118546E-2</v>
      </c>
    </row>
    <row r="247" spans="1:25" x14ac:dyDescent="0.25">
      <c r="W247" s="107" t="s">
        <v>24</v>
      </c>
      <c r="X247">
        <v>6.6369173125083022E-3</v>
      </c>
      <c r="Y247">
        <v>2.8084080143404841E-2</v>
      </c>
    </row>
    <row r="248" spans="1:25" x14ac:dyDescent="0.25">
      <c r="W248" s="107" t="s">
        <v>25</v>
      </c>
      <c r="X248">
        <v>5.4741562161321138E-2</v>
      </c>
      <c r="Y248">
        <v>6.806406607338579E-2</v>
      </c>
    </row>
    <row r="249" spans="1:25" x14ac:dyDescent="0.25">
      <c r="W249" s="107" t="s">
        <v>26</v>
      </c>
      <c r="X249">
        <v>4.1256152174609546E-3</v>
      </c>
      <c r="Y249">
        <v>1.8888263568657089E-2</v>
      </c>
    </row>
    <row r="250" spans="1:25" x14ac:dyDescent="0.25">
      <c r="W250" s="107" t="s">
        <v>28</v>
      </c>
      <c r="X250">
        <v>-6.0051611041795287E-2</v>
      </c>
      <c r="Y250">
        <v>-5.1794542053435783E-2</v>
      </c>
    </row>
    <row r="251" spans="1:25" x14ac:dyDescent="0.25">
      <c r="W251" s="107" t="s">
        <v>29</v>
      </c>
      <c r="X251">
        <v>-5.0580095074998204E-4</v>
      </c>
      <c r="Y251">
        <v>2.585539205246818E-2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07"/>
      <c r="X255" s="107" t="s">
        <v>12</v>
      </c>
      <c r="Y255" s="107" t="s">
        <v>13</v>
      </c>
    </row>
    <row r="256" spans="1:25" x14ac:dyDescent="0.25">
      <c r="W256" s="107" t="s">
        <v>15</v>
      </c>
      <c r="X256">
        <v>0.2840974304245753</v>
      </c>
      <c r="Y256">
        <v>8.3826120887830577E-2</v>
      </c>
    </row>
    <row r="257" spans="1:25" x14ac:dyDescent="0.25">
      <c r="W257" s="107" t="s">
        <v>18</v>
      </c>
      <c r="X257">
        <v>0.52383647720987581</v>
      </c>
      <c r="Y257">
        <v>0.12297691531087</v>
      </c>
    </row>
    <row r="258" spans="1:25" x14ac:dyDescent="0.25">
      <c r="A258" s="165" t="s">
        <v>195</v>
      </c>
      <c r="J258" s="165" t="s">
        <v>196</v>
      </c>
      <c r="W258" s="107" t="s">
        <v>21</v>
      </c>
      <c r="X258">
        <v>0.18159792119231899</v>
      </c>
      <c r="Y258">
        <v>0.11645024047074121</v>
      </c>
    </row>
    <row r="259" spans="1:25" x14ac:dyDescent="0.25">
      <c r="A259" s="108"/>
      <c r="B259" s="108" t="s">
        <v>101</v>
      </c>
      <c r="C259" s="108" t="s">
        <v>102</v>
      </c>
      <c r="D259" s="108" t="s">
        <v>103</v>
      </c>
      <c r="E259" s="108" t="s">
        <v>104</v>
      </c>
      <c r="J259" s="108"/>
      <c r="K259" s="108" t="s">
        <v>101</v>
      </c>
      <c r="L259" s="108" t="s">
        <v>102</v>
      </c>
      <c r="M259" s="108" t="s">
        <v>103</v>
      </c>
      <c r="N259" s="108" t="s">
        <v>104</v>
      </c>
      <c r="W259" s="107" t="s">
        <v>24</v>
      </c>
      <c r="X259">
        <v>0.25483218984884592</v>
      </c>
      <c r="Y259">
        <v>2.6524123901343441E-2</v>
      </c>
    </row>
    <row r="260" spans="1:25" x14ac:dyDescent="0.25">
      <c r="A260" s="108" t="s">
        <v>15</v>
      </c>
      <c r="B260">
        <v>18.5546875</v>
      </c>
      <c r="C260">
        <v>30.100525964128039</v>
      </c>
      <c r="D260">
        <v>31.25</v>
      </c>
      <c r="E260">
        <v>52.734375</v>
      </c>
      <c r="J260" s="108" t="s">
        <v>12</v>
      </c>
      <c r="K260">
        <v>6.6666666666666666E-2</v>
      </c>
      <c r="L260">
        <v>0.95270377437057996</v>
      </c>
      <c r="M260">
        <v>0.3</v>
      </c>
      <c r="N260">
        <v>1.4333333333333329</v>
      </c>
      <c r="W260" s="107" t="s">
        <v>25</v>
      </c>
      <c r="X260">
        <v>0.40653290998263258</v>
      </c>
      <c r="Y260">
        <v>0.2226661673974023</v>
      </c>
    </row>
    <row r="261" spans="1:25" x14ac:dyDescent="0.25">
      <c r="A261" s="108" t="s">
        <v>25</v>
      </c>
      <c r="B261">
        <v>17.578125</v>
      </c>
      <c r="C261">
        <v>61.316732931133167</v>
      </c>
      <c r="D261">
        <v>35.15625</v>
      </c>
      <c r="E261">
        <v>216.796875</v>
      </c>
      <c r="J261" s="108" t="s">
        <v>105</v>
      </c>
      <c r="K261">
        <v>6.6666666666666666E-2</v>
      </c>
      <c r="L261">
        <v>1.937115971574739</v>
      </c>
      <c r="M261">
        <v>0.8</v>
      </c>
      <c r="N261">
        <v>1.6</v>
      </c>
      <c r="W261" s="107" t="s">
        <v>26</v>
      </c>
      <c r="X261">
        <v>0.28166972006255159</v>
      </c>
      <c r="Y261">
        <v>0.1906558930435393</v>
      </c>
    </row>
    <row r="262" spans="1:25" x14ac:dyDescent="0.25">
      <c r="A262" s="108" t="s">
        <v>18</v>
      </c>
      <c r="B262">
        <v>34.1796875</v>
      </c>
      <c r="C262">
        <v>64.963205467695119</v>
      </c>
      <c r="D262">
        <v>191.40625</v>
      </c>
      <c r="E262">
        <v>436.5234375</v>
      </c>
      <c r="W262" s="107" t="s">
        <v>28</v>
      </c>
      <c r="X262">
        <v>0.27771870033620299</v>
      </c>
      <c r="Y262">
        <v>0.1182103874770785</v>
      </c>
    </row>
    <row r="263" spans="1:25" x14ac:dyDescent="0.25">
      <c r="A263" s="108" t="s">
        <v>26</v>
      </c>
      <c r="B263">
        <v>49.8046875</v>
      </c>
      <c r="C263">
        <v>87.517816685101792</v>
      </c>
      <c r="D263">
        <v>131.8359375</v>
      </c>
      <c r="E263">
        <v>260.7421875</v>
      </c>
      <c r="W263" s="107" t="s">
        <v>29</v>
      </c>
      <c r="X263">
        <v>0.25734162031771801</v>
      </c>
      <c r="Y263">
        <v>0.26311100689396832</v>
      </c>
    </row>
    <row r="264" spans="1:25" x14ac:dyDescent="0.25">
      <c r="A264" s="108" t="s">
        <v>21</v>
      </c>
      <c r="B264">
        <v>49.8046875</v>
      </c>
      <c r="C264">
        <v>138.94337876566729</v>
      </c>
      <c r="D264">
        <v>246.09375</v>
      </c>
      <c r="E264">
        <v>333.0078125</v>
      </c>
    </row>
    <row r="265" spans="1:25" x14ac:dyDescent="0.25">
      <c r="A265" s="108" t="s">
        <v>28</v>
      </c>
      <c r="B265">
        <v>49.8046875</v>
      </c>
      <c r="C265">
        <v>108.9195662818706</v>
      </c>
      <c r="D265">
        <v>132.8125</v>
      </c>
      <c r="E265">
        <v>373.046875</v>
      </c>
    </row>
    <row r="266" spans="1:25" x14ac:dyDescent="0.25">
      <c r="A266" s="108" t="s">
        <v>24</v>
      </c>
      <c r="B266">
        <v>49.8046875</v>
      </c>
      <c r="C266">
        <v>100.1188269710629</v>
      </c>
      <c r="D266">
        <v>181.640625</v>
      </c>
      <c r="E266">
        <v>338.8671875</v>
      </c>
    </row>
    <row r="267" spans="1:25" x14ac:dyDescent="0.25">
      <c r="A267" s="108" t="s">
        <v>29</v>
      </c>
      <c r="B267">
        <v>49.8046875</v>
      </c>
      <c r="C267">
        <v>93.354293459786206</v>
      </c>
      <c r="D267">
        <v>148.4375</v>
      </c>
      <c r="E267">
        <v>258.7890625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108"/>
      <c r="B271" s="108" t="s">
        <v>101</v>
      </c>
      <c r="C271" s="108" t="s">
        <v>102</v>
      </c>
      <c r="D271" s="108" t="s">
        <v>103</v>
      </c>
      <c r="E271" s="108" t="s">
        <v>104</v>
      </c>
      <c r="J271" s="108"/>
      <c r="K271" s="108" t="s">
        <v>101</v>
      </c>
      <c r="L271" s="108" t="s">
        <v>102</v>
      </c>
      <c r="M271" s="108" t="s">
        <v>103</v>
      </c>
      <c r="N271" s="108" t="s">
        <v>104</v>
      </c>
    </row>
    <row r="272" spans="1:25" x14ac:dyDescent="0.25">
      <c r="A272" s="108" t="s">
        <v>15</v>
      </c>
      <c r="B272">
        <v>19.53125</v>
      </c>
      <c r="C272">
        <v>27.25301872607611</v>
      </c>
      <c r="D272">
        <v>32.2265625</v>
      </c>
      <c r="E272">
        <v>41.015625</v>
      </c>
      <c r="J272" s="108" t="s">
        <v>12</v>
      </c>
      <c r="K272">
        <v>0.14285714285714279</v>
      </c>
      <c r="L272">
        <v>0.23756079727041909</v>
      </c>
      <c r="M272">
        <v>0.42857142857142849</v>
      </c>
      <c r="N272">
        <v>0.5714285714285714</v>
      </c>
    </row>
    <row r="273" spans="1:14" x14ac:dyDescent="0.25">
      <c r="A273" s="108" t="s">
        <v>25</v>
      </c>
      <c r="B273">
        <v>17.578125</v>
      </c>
      <c r="C273">
        <v>-23.63193731554562</v>
      </c>
      <c r="D273">
        <v>31.25</v>
      </c>
      <c r="E273">
        <v>54.6875</v>
      </c>
      <c r="J273" s="108" t="s">
        <v>105</v>
      </c>
      <c r="K273">
        <v>0.14285714285714279</v>
      </c>
      <c r="L273">
        <v>0.36304981555599608</v>
      </c>
      <c r="M273">
        <v>0.5714285714285714</v>
      </c>
      <c r="N273">
        <v>0.71428571428571419</v>
      </c>
    </row>
    <row r="274" spans="1:14" x14ac:dyDescent="0.25">
      <c r="A274" s="108" t="s">
        <v>18</v>
      </c>
      <c r="B274">
        <v>21.484375</v>
      </c>
      <c r="C274">
        <v>-74.723549711863072</v>
      </c>
      <c r="D274">
        <v>160.15625</v>
      </c>
      <c r="E274">
        <v>246.09375</v>
      </c>
    </row>
    <row r="275" spans="1:14" x14ac:dyDescent="0.25">
      <c r="A275" s="108" t="s">
        <v>26</v>
      </c>
      <c r="B275">
        <v>49.8046875</v>
      </c>
      <c r="C275">
        <v>62.243251410970338</v>
      </c>
      <c r="D275">
        <v>125.9765625</v>
      </c>
      <c r="E275">
        <v>310.546875</v>
      </c>
    </row>
    <row r="276" spans="1:14" x14ac:dyDescent="0.25">
      <c r="A276" s="108" t="s">
        <v>21</v>
      </c>
      <c r="B276">
        <v>49.8046875</v>
      </c>
      <c r="C276">
        <v>126.6196296984851</v>
      </c>
      <c r="D276">
        <v>214.84375</v>
      </c>
      <c r="E276">
        <v>327.1484375</v>
      </c>
    </row>
    <row r="277" spans="1:14" x14ac:dyDescent="0.25">
      <c r="A277" s="108" t="s">
        <v>28</v>
      </c>
      <c r="B277">
        <v>49.8046875</v>
      </c>
      <c r="C277">
        <v>115.5198944856529</v>
      </c>
      <c r="D277">
        <v>249.0234375</v>
      </c>
      <c r="E277">
        <v>312.5</v>
      </c>
    </row>
    <row r="278" spans="1:14" x14ac:dyDescent="0.25">
      <c r="A278" s="108" t="s">
        <v>24</v>
      </c>
      <c r="B278">
        <v>20.5078125</v>
      </c>
      <c r="C278">
        <v>117.5414258414432</v>
      </c>
      <c r="D278">
        <v>208.0078125</v>
      </c>
      <c r="E278">
        <v>428.7109375</v>
      </c>
    </row>
    <row r="279" spans="1:14" x14ac:dyDescent="0.25">
      <c r="A279" s="108" t="s">
        <v>29</v>
      </c>
      <c r="B279">
        <v>49.8046875</v>
      </c>
      <c r="C279">
        <v>106.7390729220504</v>
      </c>
      <c r="D279">
        <v>188.4765625</v>
      </c>
      <c r="E279">
        <v>325.1953125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108"/>
      <c r="B283" s="108" t="s">
        <v>101</v>
      </c>
      <c r="C283" s="108" t="s">
        <v>102</v>
      </c>
      <c r="D283" s="108" t="s">
        <v>103</v>
      </c>
      <c r="E283" s="108" t="s">
        <v>104</v>
      </c>
      <c r="J283" s="108"/>
      <c r="K283" s="108" t="s">
        <v>101</v>
      </c>
      <c r="L283" s="108" t="s">
        <v>102</v>
      </c>
      <c r="M283" s="108" t="s">
        <v>103</v>
      </c>
      <c r="N283" s="108" t="s">
        <v>104</v>
      </c>
    </row>
    <row r="284" spans="1:14" x14ac:dyDescent="0.25">
      <c r="A284" s="108" t="s">
        <v>15</v>
      </c>
      <c r="B284">
        <v>21.484375</v>
      </c>
      <c r="C284">
        <v>21.837820684052719</v>
      </c>
      <c r="D284">
        <v>32.2265625</v>
      </c>
      <c r="E284">
        <v>41.9921875</v>
      </c>
      <c r="J284" s="108" t="s">
        <v>12</v>
      </c>
      <c r="K284">
        <v>0.4</v>
      </c>
      <c r="L284">
        <v>1.1774512902956209</v>
      </c>
      <c r="M284">
        <v>0.60000000000000009</v>
      </c>
      <c r="N284">
        <v>1.4</v>
      </c>
    </row>
    <row r="285" spans="1:14" x14ac:dyDescent="0.25">
      <c r="A285" s="108" t="s">
        <v>25</v>
      </c>
      <c r="B285">
        <v>19.53125</v>
      </c>
      <c r="C285">
        <v>9.9301830609843282</v>
      </c>
      <c r="D285">
        <v>33.203125</v>
      </c>
      <c r="E285">
        <v>67.3828125</v>
      </c>
      <c r="J285" s="108" t="s">
        <v>105</v>
      </c>
      <c r="K285">
        <v>0.60000000000000009</v>
      </c>
      <c r="L285">
        <v>0.6281308725602498</v>
      </c>
      <c r="M285">
        <v>0.8</v>
      </c>
      <c r="N285">
        <v>0.8</v>
      </c>
    </row>
    <row r="286" spans="1:14" x14ac:dyDescent="0.25">
      <c r="A286" s="108" t="s">
        <v>18</v>
      </c>
      <c r="B286">
        <v>54.6875</v>
      </c>
      <c r="C286">
        <v>83.228180019754134</v>
      </c>
      <c r="D286">
        <v>151.3671875</v>
      </c>
      <c r="E286">
        <v>442.3828125</v>
      </c>
    </row>
    <row r="287" spans="1:14" x14ac:dyDescent="0.25">
      <c r="A287" s="108" t="s">
        <v>26</v>
      </c>
      <c r="B287">
        <v>49.8046875</v>
      </c>
      <c r="C287">
        <v>80.171104268952206</v>
      </c>
      <c r="D287">
        <v>75.1953125</v>
      </c>
      <c r="E287">
        <v>209.9609375</v>
      </c>
    </row>
    <row r="288" spans="1:14" x14ac:dyDescent="0.25">
      <c r="A288" s="108" t="s">
        <v>21</v>
      </c>
      <c r="B288">
        <v>29.296875</v>
      </c>
      <c r="C288">
        <v>96.688405442632742</v>
      </c>
      <c r="D288">
        <v>112.3046875</v>
      </c>
      <c r="E288">
        <v>233.3984375</v>
      </c>
    </row>
    <row r="289" spans="1:14" x14ac:dyDescent="0.25">
      <c r="A289" s="108" t="s">
        <v>28</v>
      </c>
      <c r="B289">
        <v>117.1875</v>
      </c>
      <c r="C289">
        <v>121.1762115994389</v>
      </c>
      <c r="D289">
        <v>191.40625</v>
      </c>
      <c r="E289">
        <v>263.671875</v>
      </c>
    </row>
    <row r="290" spans="1:14" x14ac:dyDescent="0.25">
      <c r="A290" s="108" t="s">
        <v>24</v>
      </c>
      <c r="B290">
        <v>56.640625</v>
      </c>
      <c r="C290">
        <v>95.909436310951122</v>
      </c>
      <c r="D290">
        <v>119.140625</v>
      </c>
      <c r="E290">
        <v>240.234375</v>
      </c>
    </row>
    <row r="291" spans="1:14" x14ac:dyDescent="0.25">
      <c r="A291" s="108" t="s">
        <v>29</v>
      </c>
      <c r="B291">
        <v>49.8046875</v>
      </c>
      <c r="C291">
        <v>100.52310244783919</v>
      </c>
      <c r="D291">
        <v>140.625</v>
      </c>
      <c r="E291">
        <v>228.515625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108"/>
      <c r="B295" s="108" t="s">
        <v>101</v>
      </c>
      <c r="C295" s="108" t="s">
        <v>102</v>
      </c>
      <c r="D295" s="108" t="s">
        <v>103</v>
      </c>
      <c r="E295" s="108" t="s">
        <v>104</v>
      </c>
      <c r="J295" s="108"/>
      <c r="K295" s="108" t="s">
        <v>101</v>
      </c>
      <c r="L295" s="108" t="s">
        <v>102</v>
      </c>
      <c r="M295" s="108" t="s">
        <v>103</v>
      </c>
      <c r="N295" s="108" t="s">
        <v>104</v>
      </c>
    </row>
    <row r="296" spans="1:14" x14ac:dyDescent="0.25">
      <c r="A296" s="108" t="s">
        <v>15</v>
      </c>
      <c r="B296">
        <v>18.5546875</v>
      </c>
      <c r="C296">
        <v>28.751193405726461</v>
      </c>
      <c r="D296">
        <v>32.2265625</v>
      </c>
      <c r="E296">
        <v>53.7109375</v>
      </c>
      <c r="J296" s="108" t="s">
        <v>12</v>
      </c>
      <c r="K296">
        <v>3.3333333333333333E-2</v>
      </c>
      <c r="L296">
        <v>0.54374093896594045</v>
      </c>
      <c r="M296">
        <v>0.46666666666666667</v>
      </c>
      <c r="N296">
        <v>1.033333333333333</v>
      </c>
    </row>
    <row r="297" spans="1:14" x14ac:dyDescent="0.25">
      <c r="A297" s="108" t="s">
        <v>25</v>
      </c>
      <c r="B297">
        <v>20.5078125</v>
      </c>
      <c r="C297">
        <v>54.300107391825961</v>
      </c>
      <c r="D297">
        <v>34.1796875</v>
      </c>
      <c r="E297">
        <v>82.03125</v>
      </c>
      <c r="J297" s="108" t="s">
        <v>105</v>
      </c>
      <c r="K297">
        <v>0.1333333333333333</v>
      </c>
      <c r="L297">
        <v>0.42902875239842858</v>
      </c>
      <c r="M297">
        <v>0.5</v>
      </c>
      <c r="N297">
        <v>1.8</v>
      </c>
    </row>
    <row r="298" spans="1:14" x14ac:dyDescent="0.25">
      <c r="A298" s="108" t="s">
        <v>18</v>
      </c>
      <c r="B298">
        <v>8.7890625</v>
      </c>
      <c r="C298">
        <v>96.248045013233821</v>
      </c>
      <c r="D298">
        <v>166.015625</v>
      </c>
      <c r="E298">
        <v>408.203125</v>
      </c>
    </row>
    <row r="299" spans="1:14" x14ac:dyDescent="0.25">
      <c r="A299" s="108" t="s">
        <v>26</v>
      </c>
      <c r="B299">
        <v>49.8046875</v>
      </c>
      <c r="C299">
        <v>66.043367113035742</v>
      </c>
      <c r="D299">
        <v>66.40625</v>
      </c>
      <c r="E299">
        <v>148.4375</v>
      </c>
    </row>
    <row r="300" spans="1:14" x14ac:dyDescent="0.25">
      <c r="A300" s="108" t="s">
        <v>21</v>
      </c>
      <c r="B300">
        <v>125.9765625</v>
      </c>
      <c r="C300">
        <v>121.5883349888791</v>
      </c>
      <c r="D300">
        <v>176.7578125</v>
      </c>
      <c r="E300">
        <v>238.28125</v>
      </c>
    </row>
    <row r="301" spans="1:14" x14ac:dyDescent="0.25">
      <c r="A301" s="108" t="s">
        <v>28</v>
      </c>
      <c r="B301">
        <v>114.2578125</v>
      </c>
      <c r="C301">
        <v>131.36122818667769</v>
      </c>
      <c r="D301">
        <v>176.7578125</v>
      </c>
      <c r="E301">
        <v>266.6015625</v>
      </c>
    </row>
    <row r="302" spans="1:14" x14ac:dyDescent="0.25">
      <c r="A302" s="108" t="s">
        <v>24</v>
      </c>
      <c r="B302">
        <v>91.796875</v>
      </c>
      <c r="C302">
        <v>105.7853627154136</v>
      </c>
      <c r="D302">
        <v>120.1171875</v>
      </c>
      <c r="E302">
        <v>232.421875</v>
      </c>
    </row>
    <row r="303" spans="1:14" x14ac:dyDescent="0.25">
      <c r="A303" s="108" t="s">
        <v>29</v>
      </c>
      <c r="B303">
        <v>49.8046875</v>
      </c>
      <c r="C303">
        <v>105.7697184997073</v>
      </c>
      <c r="D303">
        <v>158.203125</v>
      </c>
      <c r="E303">
        <v>218.75</v>
      </c>
    </row>
    <row r="306" spans="1:14" x14ac:dyDescent="0.25">
      <c r="A306" s="111" t="s">
        <v>203</v>
      </c>
      <c r="B306" s="110"/>
      <c r="C306" s="110"/>
      <c r="D306" s="110"/>
      <c r="E306" s="110"/>
      <c r="F306" s="110"/>
      <c r="J306" s="165" t="s">
        <v>204</v>
      </c>
    </row>
    <row r="307" spans="1:14" x14ac:dyDescent="0.25">
      <c r="A307" s="112"/>
      <c r="B307" s="112" t="s">
        <v>101</v>
      </c>
      <c r="C307" s="112" t="s">
        <v>102</v>
      </c>
      <c r="D307" s="112" t="s">
        <v>103</v>
      </c>
      <c r="E307" s="112" t="s">
        <v>104</v>
      </c>
      <c r="F307" s="110"/>
      <c r="J307" s="108"/>
      <c r="K307" s="108" t="s">
        <v>101</v>
      </c>
      <c r="L307" s="108" t="s">
        <v>102</v>
      </c>
      <c r="M307" s="108" t="s">
        <v>103</v>
      </c>
      <c r="N307" s="108" t="s">
        <v>104</v>
      </c>
    </row>
    <row r="308" spans="1:14" x14ac:dyDescent="0.25">
      <c r="A308" s="112" t="s">
        <v>15</v>
      </c>
      <c r="B308" s="110">
        <v>49.8046875</v>
      </c>
      <c r="C308" s="110">
        <v>-41809.937575422162</v>
      </c>
      <c r="D308" s="110">
        <v>54.6875</v>
      </c>
      <c r="E308" s="110">
        <v>54.6875</v>
      </c>
      <c r="F308" s="110"/>
      <c r="J308" s="108" t="s">
        <v>12</v>
      </c>
      <c r="K308">
        <v>6.6666666666666666E-2</v>
      </c>
      <c r="L308">
        <v>0.28116606618232609</v>
      </c>
      <c r="M308">
        <v>0.36666666666666659</v>
      </c>
      <c r="N308">
        <v>0.43333333333333329</v>
      </c>
    </row>
    <row r="309" spans="1:14" x14ac:dyDescent="0.25">
      <c r="A309" s="112" t="s">
        <v>25</v>
      </c>
      <c r="B309" s="110">
        <v>99.609375</v>
      </c>
      <c r="C309" s="110">
        <v>-19401.736166092021</v>
      </c>
      <c r="D309" s="110">
        <v>55.6640625</v>
      </c>
      <c r="E309" s="110">
        <v>55.6640625</v>
      </c>
      <c r="F309" s="110"/>
      <c r="J309" s="108" t="s">
        <v>105</v>
      </c>
      <c r="K309">
        <v>3.3333333333333333E-2</v>
      </c>
      <c r="L309">
        <v>0.39163661167891062</v>
      </c>
      <c r="M309">
        <v>0.33333333333333331</v>
      </c>
      <c r="N309">
        <v>0.43333333333333329</v>
      </c>
    </row>
    <row r="310" spans="1:14" x14ac:dyDescent="0.25">
      <c r="A310" s="112" t="s">
        <v>18</v>
      </c>
      <c r="B310" s="110">
        <v>49.8046875</v>
      </c>
      <c r="C310" s="110">
        <v>594.85717396253233</v>
      </c>
      <c r="D310" s="110">
        <v>0</v>
      </c>
      <c r="E310" s="110">
        <v>0</v>
      </c>
      <c r="F310" s="110"/>
    </row>
    <row r="311" spans="1:14" x14ac:dyDescent="0.25">
      <c r="A311" s="112" t="s">
        <v>26</v>
      </c>
      <c r="B311" s="110">
        <v>49.8046875</v>
      </c>
      <c r="C311" s="110">
        <v>93.937483347081439</v>
      </c>
      <c r="D311" s="110">
        <v>162.109375</v>
      </c>
      <c r="E311" s="110">
        <v>248.046875</v>
      </c>
      <c r="F311" s="110"/>
    </row>
    <row r="312" spans="1:14" x14ac:dyDescent="0.25">
      <c r="A312" s="112" t="s">
        <v>21</v>
      </c>
      <c r="B312" s="110">
        <v>299.8046875</v>
      </c>
      <c r="C312" s="110">
        <v>567.29464496258311</v>
      </c>
      <c r="D312" s="110">
        <v>0</v>
      </c>
      <c r="E312" s="110">
        <v>0</v>
      </c>
      <c r="F312" s="110"/>
    </row>
    <row r="313" spans="1:14" x14ac:dyDescent="0.25">
      <c r="A313" s="112" t="s">
        <v>28</v>
      </c>
      <c r="B313" s="110">
        <v>49.8046875</v>
      </c>
      <c r="C313" s="110">
        <v>-214.12987249095551</v>
      </c>
      <c r="D313" s="110">
        <v>71.2890625</v>
      </c>
      <c r="E313" s="110">
        <v>89.84375</v>
      </c>
      <c r="F313" s="110"/>
    </row>
    <row r="314" spans="1:14" x14ac:dyDescent="0.25">
      <c r="A314" s="112" t="s">
        <v>24</v>
      </c>
      <c r="B314" s="110">
        <v>299.8046875</v>
      </c>
      <c r="C314" s="110">
        <v>649.27643951781261</v>
      </c>
      <c r="D314" s="110">
        <v>0</v>
      </c>
      <c r="E314" s="110">
        <v>0</v>
      </c>
      <c r="F314" s="110"/>
    </row>
    <row r="315" spans="1:14" x14ac:dyDescent="0.25">
      <c r="A315" s="112" t="s">
        <v>29</v>
      </c>
      <c r="B315" s="110">
        <v>200.1953125</v>
      </c>
      <c r="C315" s="110">
        <v>588.28146514412106</v>
      </c>
      <c r="D315" s="110">
        <v>0</v>
      </c>
      <c r="E315" s="110">
        <v>0</v>
      </c>
      <c r="F315" s="110"/>
    </row>
    <row r="318" spans="1:14" x14ac:dyDescent="0.25">
      <c r="A318" s="165" t="s">
        <v>205</v>
      </c>
      <c r="J318" s="165" t="s">
        <v>206</v>
      </c>
    </row>
    <row r="319" spans="1:14" x14ac:dyDescent="0.25">
      <c r="A319" s="108"/>
      <c r="B319" s="108" t="s">
        <v>101</v>
      </c>
      <c r="C319" s="108" t="s">
        <v>102</v>
      </c>
      <c r="D319" s="108" t="s">
        <v>103</v>
      </c>
      <c r="E319" s="108" t="s">
        <v>104</v>
      </c>
      <c r="J319" s="108"/>
      <c r="K319" s="108" t="s">
        <v>101</v>
      </c>
      <c r="L319" s="108" t="s">
        <v>102</v>
      </c>
      <c r="M319" s="108" t="s">
        <v>103</v>
      </c>
      <c r="N319" s="108" t="s">
        <v>104</v>
      </c>
    </row>
    <row r="320" spans="1:14" x14ac:dyDescent="0.25">
      <c r="A320" s="108" t="s">
        <v>15</v>
      </c>
      <c r="B320">
        <v>18.5546875</v>
      </c>
      <c r="C320">
        <v>27.804312783396131</v>
      </c>
      <c r="D320">
        <v>32.2265625</v>
      </c>
      <c r="E320">
        <v>46.875</v>
      </c>
      <c r="J320" s="108" t="s">
        <v>12</v>
      </c>
      <c r="K320">
        <v>0.1</v>
      </c>
      <c r="L320">
        <v>3.9775960169435982</v>
      </c>
      <c r="M320">
        <v>0.16666666666666671</v>
      </c>
      <c r="N320">
        <v>0.53333333333333333</v>
      </c>
    </row>
    <row r="321" spans="1:14" x14ac:dyDescent="0.25">
      <c r="A321" s="108" t="s">
        <v>25</v>
      </c>
      <c r="B321">
        <v>17.578125</v>
      </c>
      <c r="C321">
        <v>43.80835719944168</v>
      </c>
      <c r="D321">
        <v>33.203125</v>
      </c>
      <c r="E321">
        <v>162.109375</v>
      </c>
      <c r="J321" s="108" t="s">
        <v>105</v>
      </c>
      <c r="K321">
        <v>3.3333333333333333E-2</v>
      </c>
      <c r="L321">
        <v>-3.0942934400886579</v>
      </c>
      <c r="M321">
        <v>0.16666666666666671</v>
      </c>
      <c r="N321">
        <v>0.36666666666666659</v>
      </c>
    </row>
    <row r="322" spans="1:14" x14ac:dyDescent="0.25">
      <c r="A322" s="108" t="s">
        <v>18</v>
      </c>
      <c r="B322">
        <v>19.53125</v>
      </c>
      <c r="C322">
        <v>59.871191616565817</v>
      </c>
      <c r="D322">
        <v>252.9296875</v>
      </c>
      <c r="E322">
        <v>497.0703125</v>
      </c>
    </row>
    <row r="323" spans="1:14" x14ac:dyDescent="0.25">
      <c r="A323" s="108" t="s">
        <v>26</v>
      </c>
      <c r="B323">
        <v>49.8046875</v>
      </c>
      <c r="C323">
        <v>84.37821363591415</v>
      </c>
      <c r="D323">
        <v>135.7421875</v>
      </c>
      <c r="E323">
        <v>299.8046875</v>
      </c>
    </row>
    <row r="324" spans="1:14" x14ac:dyDescent="0.25">
      <c r="A324" s="108" t="s">
        <v>21</v>
      </c>
      <c r="B324">
        <v>49.8046875</v>
      </c>
      <c r="C324">
        <v>124.5168557894324</v>
      </c>
      <c r="D324">
        <v>232.421875</v>
      </c>
      <c r="E324">
        <v>310.546875</v>
      </c>
    </row>
    <row r="325" spans="1:14" x14ac:dyDescent="0.25">
      <c r="A325" s="108" t="s">
        <v>28</v>
      </c>
      <c r="B325">
        <v>49.8046875</v>
      </c>
      <c r="C325">
        <v>145.56108074641139</v>
      </c>
      <c r="D325">
        <v>294.921875</v>
      </c>
      <c r="E325">
        <v>393.5546875</v>
      </c>
    </row>
    <row r="326" spans="1:14" x14ac:dyDescent="0.25">
      <c r="A326" s="108" t="s">
        <v>24</v>
      </c>
      <c r="B326">
        <v>17.578125</v>
      </c>
      <c r="C326">
        <v>15.42983639413352</v>
      </c>
      <c r="D326">
        <v>170.8984375</v>
      </c>
      <c r="E326">
        <v>248.046875</v>
      </c>
    </row>
    <row r="327" spans="1:14" x14ac:dyDescent="0.25">
      <c r="A327" s="108" t="s">
        <v>29</v>
      </c>
      <c r="B327">
        <v>49.8046875</v>
      </c>
      <c r="C327">
        <v>98.257367647075398</v>
      </c>
      <c r="D327">
        <v>189.453125</v>
      </c>
      <c r="E327">
        <v>285.15625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108"/>
      <c r="B331" s="108" t="s">
        <v>101</v>
      </c>
      <c r="C331" s="108" t="s">
        <v>102</v>
      </c>
      <c r="D331" s="108" t="s">
        <v>103</v>
      </c>
      <c r="E331" s="108" t="s">
        <v>104</v>
      </c>
      <c r="J331" s="108"/>
      <c r="K331" s="108" t="s">
        <v>101</v>
      </c>
      <c r="L331" s="108" t="s">
        <v>102</v>
      </c>
      <c r="M331" s="108" t="s">
        <v>103</v>
      </c>
      <c r="N331" s="108" t="s">
        <v>104</v>
      </c>
    </row>
    <row r="332" spans="1:14" x14ac:dyDescent="0.25">
      <c r="A332" s="108" t="s">
        <v>15</v>
      </c>
      <c r="B332">
        <v>27.34375</v>
      </c>
      <c r="C332">
        <v>43.069122755459247</v>
      </c>
      <c r="D332">
        <v>52.734375</v>
      </c>
      <c r="E332">
        <v>97.65625</v>
      </c>
      <c r="J332" s="108" t="s">
        <v>12</v>
      </c>
      <c r="K332">
        <v>0.25</v>
      </c>
      <c r="L332">
        <v>0.21689364908867431</v>
      </c>
      <c r="M332">
        <v>0.5</v>
      </c>
      <c r="N332">
        <v>0.75</v>
      </c>
    </row>
    <row r="333" spans="1:14" x14ac:dyDescent="0.25">
      <c r="A333" s="108" t="s">
        <v>25</v>
      </c>
      <c r="B333">
        <v>20.5078125</v>
      </c>
      <c r="C333">
        <v>54.210003078062883</v>
      </c>
      <c r="D333">
        <v>60.546875</v>
      </c>
      <c r="E333">
        <v>158.203125</v>
      </c>
      <c r="J333" s="108" t="s">
        <v>105</v>
      </c>
      <c r="K333">
        <v>0.25</v>
      </c>
      <c r="L333">
        <v>-5.6979445141846712E-2</v>
      </c>
      <c r="M333">
        <v>0.5</v>
      </c>
      <c r="N333">
        <v>0.75</v>
      </c>
    </row>
    <row r="334" spans="1:14" x14ac:dyDescent="0.25">
      <c r="A334" s="108" t="s">
        <v>18</v>
      </c>
      <c r="B334">
        <v>19.53125</v>
      </c>
      <c r="C334">
        <v>81.433922551747358</v>
      </c>
      <c r="D334">
        <v>156.25</v>
      </c>
      <c r="E334">
        <v>206.0546875</v>
      </c>
    </row>
    <row r="335" spans="1:14" x14ac:dyDescent="0.25">
      <c r="A335" s="108" t="s">
        <v>26</v>
      </c>
      <c r="B335">
        <v>25.390625</v>
      </c>
      <c r="C335">
        <v>63.901705066576369</v>
      </c>
      <c r="D335">
        <v>84.9609375</v>
      </c>
      <c r="E335">
        <v>174.8046875</v>
      </c>
    </row>
    <row r="336" spans="1:14" x14ac:dyDescent="0.25">
      <c r="A336" s="108" t="s">
        <v>21</v>
      </c>
      <c r="B336">
        <v>35.15625</v>
      </c>
      <c r="C336">
        <v>76.793142533587755</v>
      </c>
      <c r="D336">
        <v>100.5859375</v>
      </c>
      <c r="E336">
        <v>172.8515625</v>
      </c>
    </row>
    <row r="337" spans="1:14" x14ac:dyDescent="0.25">
      <c r="A337" s="108" t="s">
        <v>28</v>
      </c>
      <c r="B337">
        <v>67.3828125</v>
      </c>
      <c r="C337">
        <v>113.7473337667051</v>
      </c>
      <c r="D337">
        <v>195.3125</v>
      </c>
      <c r="E337">
        <v>292.96875</v>
      </c>
    </row>
    <row r="338" spans="1:14" x14ac:dyDescent="0.25">
      <c r="A338" s="108" t="s">
        <v>24</v>
      </c>
      <c r="B338">
        <v>67.3828125</v>
      </c>
      <c r="C338">
        <v>96.577562712007563</v>
      </c>
      <c r="D338">
        <v>148.4375</v>
      </c>
      <c r="E338">
        <v>241.2109375</v>
      </c>
    </row>
    <row r="339" spans="1:14" x14ac:dyDescent="0.25">
      <c r="A339" s="108" t="s">
        <v>29</v>
      </c>
      <c r="B339">
        <v>81.0546875</v>
      </c>
      <c r="C339">
        <v>102.54522478378721</v>
      </c>
      <c r="D339">
        <v>166.9921875</v>
      </c>
      <c r="E339">
        <v>235.3515625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108"/>
      <c r="B343" s="108" t="s">
        <v>101</v>
      </c>
      <c r="C343" s="108" t="s">
        <v>102</v>
      </c>
      <c r="D343" s="108" t="s">
        <v>103</v>
      </c>
      <c r="E343" s="108" t="s">
        <v>104</v>
      </c>
      <c r="J343" s="108"/>
      <c r="K343" s="108" t="s">
        <v>101</v>
      </c>
      <c r="L343" s="108" t="s">
        <v>102</v>
      </c>
      <c r="M343" s="108" t="s">
        <v>103</v>
      </c>
      <c r="N343" s="108" t="s">
        <v>104</v>
      </c>
    </row>
    <row r="344" spans="1:14" x14ac:dyDescent="0.25">
      <c r="A344" s="108" t="s">
        <v>15</v>
      </c>
      <c r="B344" s="110">
        <v>49.8046875</v>
      </c>
      <c r="C344" s="110">
        <v>685.26094463002414</v>
      </c>
      <c r="D344" s="110">
        <v>0</v>
      </c>
      <c r="E344" s="110">
        <v>0</v>
      </c>
      <c r="J344" s="108" t="s">
        <v>12</v>
      </c>
      <c r="K344">
        <v>3.3333333333333333E-2</v>
      </c>
      <c r="L344">
        <v>-1.422953969466924</v>
      </c>
      <c r="M344">
        <v>0.7</v>
      </c>
      <c r="N344">
        <v>1.2333333333333329</v>
      </c>
    </row>
    <row r="345" spans="1:14" x14ac:dyDescent="0.25">
      <c r="A345" s="108" t="s">
        <v>25</v>
      </c>
      <c r="B345" s="110">
        <v>99.609375</v>
      </c>
      <c r="C345" s="110">
        <v>729.55372979967717</v>
      </c>
      <c r="D345" s="110">
        <v>0</v>
      </c>
      <c r="E345" s="110">
        <v>0</v>
      </c>
      <c r="J345" s="108" t="s">
        <v>105</v>
      </c>
      <c r="K345">
        <v>3.3333333333333333E-2</v>
      </c>
      <c r="L345">
        <v>1.901070833710383</v>
      </c>
      <c r="M345">
        <v>0.3</v>
      </c>
      <c r="N345">
        <v>1.2333333333333329</v>
      </c>
    </row>
    <row r="346" spans="1:14" x14ac:dyDescent="0.25">
      <c r="A346" s="108" t="s">
        <v>18</v>
      </c>
      <c r="B346" s="110">
        <v>49.8046875</v>
      </c>
      <c r="C346" s="110">
        <v>725.97428392776783</v>
      </c>
      <c r="D346" s="110">
        <v>0</v>
      </c>
      <c r="E346" s="110">
        <v>0</v>
      </c>
    </row>
    <row r="347" spans="1:14" x14ac:dyDescent="0.25">
      <c r="A347" s="108" t="s">
        <v>26</v>
      </c>
      <c r="B347">
        <v>49.8046875</v>
      </c>
      <c r="C347">
        <v>58.798597380756718</v>
      </c>
      <c r="D347">
        <v>73.2421875</v>
      </c>
      <c r="E347">
        <v>165.0390625</v>
      </c>
    </row>
    <row r="348" spans="1:14" x14ac:dyDescent="0.25">
      <c r="A348" s="108" t="s">
        <v>21</v>
      </c>
      <c r="B348">
        <v>49.8046875</v>
      </c>
      <c r="C348">
        <v>54.414613559999211</v>
      </c>
      <c r="D348">
        <v>111.328125</v>
      </c>
      <c r="E348">
        <v>207.03125</v>
      </c>
    </row>
    <row r="349" spans="1:14" x14ac:dyDescent="0.25">
      <c r="A349" s="108" t="s">
        <v>28</v>
      </c>
      <c r="B349">
        <v>49.8046875</v>
      </c>
      <c r="C349">
        <v>73.574334552444</v>
      </c>
      <c r="D349">
        <v>106.4453125</v>
      </c>
      <c r="E349">
        <v>226.5625</v>
      </c>
    </row>
    <row r="350" spans="1:14" x14ac:dyDescent="0.25">
      <c r="A350" s="108" t="s">
        <v>24</v>
      </c>
      <c r="B350">
        <v>49.8046875</v>
      </c>
      <c r="C350">
        <v>5.023504150571747</v>
      </c>
      <c r="D350">
        <v>136.71875</v>
      </c>
      <c r="E350">
        <v>208.984375</v>
      </c>
    </row>
    <row r="351" spans="1:14" x14ac:dyDescent="0.25">
      <c r="A351" s="108" t="s">
        <v>29</v>
      </c>
      <c r="B351" s="110">
        <v>49.8046875</v>
      </c>
      <c r="C351" s="110">
        <v>1388.939939736091</v>
      </c>
      <c r="D351" s="110">
        <v>0</v>
      </c>
      <c r="E351" s="110">
        <v>0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108"/>
      <c r="B355" s="108" t="s">
        <v>101</v>
      </c>
      <c r="C355" s="108" t="s">
        <v>102</v>
      </c>
      <c r="D355" s="108" t="s">
        <v>103</v>
      </c>
      <c r="E355" s="108" t="s">
        <v>104</v>
      </c>
      <c r="J355" s="108"/>
      <c r="K355" s="108" t="s">
        <v>101</v>
      </c>
      <c r="L355" s="108" t="s">
        <v>102</v>
      </c>
      <c r="M355" s="108" t="s">
        <v>103</v>
      </c>
      <c r="N355" s="108" t="s">
        <v>104</v>
      </c>
    </row>
    <row r="356" spans="1:14" x14ac:dyDescent="0.25">
      <c r="A356" s="108" t="s">
        <v>15</v>
      </c>
      <c r="B356">
        <v>19.53125</v>
      </c>
      <c r="C356">
        <v>35.575646966472831</v>
      </c>
      <c r="D356">
        <v>35.15625</v>
      </c>
      <c r="E356">
        <v>55.6640625</v>
      </c>
      <c r="J356" s="108" t="s">
        <v>12</v>
      </c>
      <c r="K356">
        <v>0.5714285714285714</v>
      </c>
      <c r="L356">
        <v>1.3683048787957941</v>
      </c>
      <c r="M356">
        <v>1.0952380952380949</v>
      </c>
      <c r="N356">
        <v>1.8095238095238091</v>
      </c>
    </row>
    <row r="357" spans="1:14" x14ac:dyDescent="0.25">
      <c r="A357" s="108" t="s">
        <v>25</v>
      </c>
      <c r="B357">
        <v>16.6015625</v>
      </c>
      <c r="C357">
        <v>71.661276804490072</v>
      </c>
      <c r="D357">
        <v>38.0859375</v>
      </c>
      <c r="E357">
        <v>155.2734375</v>
      </c>
      <c r="J357" s="108" t="s">
        <v>105</v>
      </c>
      <c r="K357">
        <v>0.33333333333333331</v>
      </c>
      <c r="L357">
        <v>1.0987938389961469</v>
      </c>
      <c r="M357">
        <v>1.0952380952380949</v>
      </c>
      <c r="N357">
        <v>2.047619047619047</v>
      </c>
    </row>
    <row r="358" spans="1:14" x14ac:dyDescent="0.25">
      <c r="A358" s="108" t="s">
        <v>18</v>
      </c>
      <c r="B358">
        <v>33.203125</v>
      </c>
      <c r="C358">
        <v>9.8132384321859032</v>
      </c>
      <c r="D358">
        <v>101.5625</v>
      </c>
      <c r="E358">
        <v>215.8203125</v>
      </c>
    </row>
    <row r="359" spans="1:14" x14ac:dyDescent="0.25">
      <c r="A359" s="108" t="s">
        <v>26</v>
      </c>
      <c r="B359">
        <v>49.8046875</v>
      </c>
      <c r="C359">
        <v>87.93052753540249</v>
      </c>
      <c r="D359">
        <v>107.421875</v>
      </c>
      <c r="E359">
        <v>211.9140625</v>
      </c>
    </row>
    <row r="360" spans="1:14" x14ac:dyDescent="0.25">
      <c r="A360" s="108" t="s">
        <v>21</v>
      </c>
      <c r="B360">
        <v>85.9375</v>
      </c>
      <c r="C360">
        <v>109.4900167813047</v>
      </c>
      <c r="D360">
        <v>140.625</v>
      </c>
      <c r="E360">
        <v>227.5390625</v>
      </c>
    </row>
    <row r="361" spans="1:14" x14ac:dyDescent="0.25">
      <c r="A361" s="108" t="s">
        <v>28</v>
      </c>
      <c r="B361">
        <v>33.203125</v>
      </c>
      <c r="C361">
        <v>97.705187493038295</v>
      </c>
      <c r="D361">
        <v>117.1875</v>
      </c>
      <c r="E361">
        <v>211.9140625</v>
      </c>
    </row>
    <row r="362" spans="1:14" x14ac:dyDescent="0.25">
      <c r="A362" s="108" t="s">
        <v>24</v>
      </c>
      <c r="B362">
        <v>61.5234375</v>
      </c>
      <c r="C362">
        <v>85.024947994508977</v>
      </c>
      <c r="D362">
        <v>113.28125</v>
      </c>
      <c r="E362">
        <v>169.921875</v>
      </c>
    </row>
    <row r="363" spans="1:14" x14ac:dyDescent="0.25">
      <c r="A363" s="108" t="s">
        <v>29</v>
      </c>
      <c r="B363">
        <v>66.40625</v>
      </c>
      <c r="C363">
        <v>102.1342599176868</v>
      </c>
      <c r="D363">
        <v>116.2109375</v>
      </c>
      <c r="E363">
        <v>200.1953125</v>
      </c>
    </row>
    <row r="390" spans="1:5" x14ac:dyDescent="0.25">
      <c r="A390" s="165" t="s">
        <v>180</v>
      </c>
    </row>
    <row r="391" spans="1:5" x14ac:dyDescent="0.25">
      <c r="A391" s="108"/>
      <c r="B391" s="108" t="s">
        <v>101</v>
      </c>
      <c r="C391" s="108" t="s">
        <v>102</v>
      </c>
      <c r="D391" s="108" t="s">
        <v>103</v>
      </c>
      <c r="E391" s="108" t="s">
        <v>104</v>
      </c>
    </row>
    <row r="392" spans="1:5" x14ac:dyDescent="0.25">
      <c r="A392" s="108" t="s">
        <v>15</v>
      </c>
      <c r="B392">
        <v>1.953125</v>
      </c>
      <c r="C392">
        <v>3.0950440891432809</v>
      </c>
      <c r="D392">
        <v>5.859375</v>
      </c>
      <c r="E392">
        <v>6.8359375</v>
      </c>
    </row>
    <row r="393" spans="1:5" x14ac:dyDescent="0.25">
      <c r="A393" s="108" t="s">
        <v>25</v>
      </c>
      <c r="B393">
        <v>1.953125</v>
      </c>
      <c r="C393">
        <v>3.1739793139412549</v>
      </c>
      <c r="D393">
        <v>5.859375</v>
      </c>
      <c r="E393">
        <v>7.8125</v>
      </c>
    </row>
    <row r="394" spans="1:5" x14ac:dyDescent="0.25">
      <c r="A394" s="108" t="s">
        <v>18</v>
      </c>
      <c r="B394">
        <v>1.953125</v>
      </c>
      <c r="C394">
        <v>4.6558107953419556</v>
      </c>
      <c r="D394">
        <v>5.859375</v>
      </c>
      <c r="E394">
        <v>7.8125</v>
      </c>
    </row>
    <row r="395" spans="1:5" x14ac:dyDescent="0.25">
      <c r="A395" s="108" t="s">
        <v>26</v>
      </c>
      <c r="B395">
        <v>1.953125</v>
      </c>
      <c r="C395">
        <v>3.587494580783317</v>
      </c>
      <c r="D395">
        <v>5.859375</v>
      </c>
      <c r="E395">
        <v>7.8125</v>
      </c>
    </row>
    <row r="396" spans="1:5" x14ac:dyDescent="0.25">
      <c r="A396" s="108" t="s">
        <v>21</v>
      </c>
      <c r="B396">
        <v>1.953125</v>
      </c>
      <c r="C396">
        <v>3.5349746035569538</v>
      </c>
      <c r="D396">
        <v>5.859375</v>
      </c>
      <c r="E396">
        <v>7.8125</v>
      </c>
    </row>
    <row r="397" spans="1:5" x14ac:dyDescent="0.25">
      <c r="A397" s="108" t="s">
        <v>28</v>
      </c>
      <c r="B397">
        <v>1.953125</v>
      </c>
      <c r="C397">
        <v>5.4386983589848796</v>
      </c>
      <c r="D397">
        <v>6.8359375</v>
      </c>
      <c r="E397">
        <v>8.7890625</v>
      </c>
    </row>
    <row r="398" spans="1:5" x14ac:dyDescent="0.25">
      <c r="A398" s="108" t="s">
        <v>24</v>
      </c>
      <c r="B398">
        <v>1.953125</v>
      </c>
      <c r="C398">
        <v>3.5067995667057912</v>
      </c>
      <c r="D398">
        <v>5.859375</v>
      </c>
      <c r="E398">
        <v>7.8125</v>
      </c>
    </row>
    <row r="399" spans="1:5" x14ac:dyDescent="0.25">
      <c r="A399" s="108" t="s">
        <v>29</v>
      </c>
      <c r="B399">
        <v>1.953125</v>
      </c>
      <c r="C399">
        <v>3.3804969916353151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116.5361935888094</v>
      </c>
      <c r="L409" s="155" t="s">
        <v>141</v>
      </c>
      <c r="M409">
        <v>0.98509786678544697</v>
      </c>
      <c r="N409">
        <v>0.97425400425855191</v>
      </c>
      <c r="O409">
        <v>0.97460722054515847</v>
      </c>
      <c r="P409">
        <v>0.97273567108973635</v>
      </c>
      <c r="Q409">
        <v>0.85970806857287219</v>
      </c>
      <c r="R409">
        <v>1</v>
      </c>
      <c r="S409">
        <v>0.9819048615356919</v>
      </c>
      <c r="T409">
        <v>1</v>
      </c>
    </row>
    <row r="410" spans="1:20" x14ac:dyDescent="0.25">
      <c r="A410" s="154" t="s">
        <v>141</v>
      </c>
      <c r="B410">
        <v>4.7117364645401381</v>
      </c>
      <c r="C410">
        <v>1.534436109599121</v>
      </c>
      <c r="D410">
        <v>6.6469250564934601</v>
      </c>
      <c r="E410">
        <v>-1.1150209395976549</v>
      </c>
      <c r="G410" s="154" t="s">
        <v>142</v>
      </c>
      <c r="H410">
        <v>223.89685201645469</v>
      </c>
      <c r="L410" s="155" t="s">
        <v>142</v>
      </c>
      <c r="M410">
        <v>0.97976219386641317</v>
      </c>
      <c r="N410">
        <v>0.94333493570579685</v>
      </c>
      <c r="O410">
        <v>0.91993958409333876</v>
      </c>
      <c r="P410">
        <v>1</v>
      </c>
      <c r="Q410">
        <v>0.91510289977888315</v>
      </c>
      <c r="R410">
        <v>0.97388772906291754</v>
      </c>
      <c r="S410">
        <v>0.98012985022217003</v>
      </c>
      <c r="T410">
        <v>0.88048633894202299</v>
      </c>
    </row>
    <row r="411" spans="1:20" x14ac:dyDescent="0.25">
      <c r="A411" s="154" t="s">
        <v>142</v>
      </c>
      <c r="B411">
        <v>3.874549532776761</v>
      </c>
      <c r="C411">
        <v>2.3912639720805422</v>
      </c>
      <c r="D411">
        <v>5.1412313413343549</v>
      </c>
      <c r="E411">
        <v>-1.5598646315093461</v>
      </c>
      <c r="G411" s="154" t="s">
        <v>143</v>
      </c>
      <c r="H411">
        <v>369.38679888979419</v>
      </c>
      <c r="L411" s="155" t="s">
        <v>143</v>
      </c>
      <c r="M411">
        <v>0.95504344323757051</v>
      </c>
      <c r="N411">
        <v>0.98004264228324423</v>
      </c>
      <c r="O411">
        <v>0.90277169054285822</v>
      </c>
      <c r="P411">
        <v>0.94476307736116893</v>
      </c>
      <c r="Q411">
        <v>0.84288220323020802</v>
      </c>
      <c r="R411">
        <v>0.95831250090812026</v>
      </c>
      <c r="S411">
        <v>0.95270774952781212</v>
      </c>
      <c r="T411">
        <v>0.84354677297988445</v>
      </c>
    </row>
    <row r="412" spans="1:20" x14ac:dyDescent="0.25">
      <c r="A412" s="154" t="s">
        <v>143</v>
      </c>
      <c r="B412">
        <v>3.694554356969308</v>
      </c>
      <c r="C412">
        <v>-1.978762675474266</v>
      </c>
      <c r="D412">
        <v>8.1351015038212093</v>
      </c>
      <c r="E412">
        <v>-3.0050223259207249</v>
      </c>
      <c r="G412" s="154" t="s">
        <v>144</v>
      </c>
      <c r="H412">
        <v>247.89144602561331</v>
      </c>
      <c r="L412" s="155" t="s">
        <v>144</v>
      </c>
      <c r="M412">
        <v>0.99348915976146945</v>
      </c>
      <c r="N412">
        <v>0.95227692180040702</v>
      </c>
      <c r="O412">
        <v>0.99109482968324591</v>
      </c>
      <c r="P412">
        <v>0.97195830304759612</v>
      </c>
      <c r="Q412">
        <v>1</v>
      </c>
      <c r="R412">
        <v>0.81040672547084913</v>
      </c>
      <c r="S412">
        <v>0.93307975687987854</v>
      </c>
      <c r="T412">
        <v>0.93028130139527465</v>
      </c>
    </row>
    <row r="413" spans="1:20" x14ac:dyDescent="0.25">
      <c r="A413" s="154" t="s">
        <v>144</v>
      </c>
      <c r="B413">
        <v>5.182352763437315</v>
      </c>
      <c r="C413">
        <v>-2.607656471587088</v>
      </c>
      <c r="D413">
        <v>6.1309499798263447</v>
      </c>
      <c r="E413">
        <v>7.3279538071505872</v>
      </c>
      <c r="G413" s="154" t="s">
        <v>145</v>
      </c>
      <c r="H413">
        <v>79.487651690859479</v>
      </c>
      <c r="L413" s="155" t="s">
        <v>145</v>
      </c>
      <c r="M413">
        <v>0.95021391442282888</v>
      </c>
      <c r="N413">
        <v>1</v>
      </c>
      <c r="O413">
        <v>0.99999999999999989</v>
      </c>
      <c r="P413">
        <v>0.96568074667144088</v>
      </c>
      <c r="Q413">
        <v>0.83019798349223284</v>
      </c>
      <c r="R413">
        <v>0.77381951503278779</v>
      </c>
      <c r="S413">
        <v>0.90782083491555243</v>
      </c>
      <c r="T413">
        <v>0.73352194046737684</v>
      </c>
    </row>
    <row r="414" spans="1:20" x14ac:dyDescent="0.25">
      <c r="A414" s="154" t="s">
        <v>145</v>
      </c>
      <c r="B414">
        <v>2.3843578247532879</v>
      </c>
      <c r="C414">
        <v>-0.23370250537613391</v>
      </c>
      <c r="D414">
        <v>3.5482162411448068</v>
      </c>
      <c r="E414">
        <v>1.3924951191278661</v>
      </c>
      <c r="G414" s="154" t="s">
        <v>146</v>
      </c>
      <c r="H414">
        <v>30.143306028977559</v>
      </c>
      <c r="L414" s="155" t="s">
        <v>146</v>
      </c>
      <c r="M414">
        <v>0.91893869158584751</v>
      </c>
      <c r="N414">
        <v>0.96128758409682535</v>
      </c>
      <c r="O414">
        <v>0.96541653877139177</v>
      </c>
      <c r="P414">
        <v>0.96809697182441856</v>
      </c>
      <c r="Q414">
        <v>0.73303753336889454</v>
      </c>
      <c r="R414">
        <v>0.8310533129894796</v>
      </c>
      <c r="S414">
        <v>0.86224455252891541</v>
      </c>
      <c r="T414">
        <v>0.82541332646152688</v>
      </c>
    </row>
    <row r="415" spans="1:20" x14ac:dyDescent="0.25">
      <c r="A415" s="154" t="s">
        <v>146</v>
      </c>
      <c r="B415">
        <v>1.324094922151088</v>
      </c>
      <c r="C415">
        <v>-0.79576930461366413</v>
      </c>
      <c r="D415">
        <v>1.353648910981202</v>
      </c>
      <c r="E415">
        <v>-1.471310515370275</v>
      </c>
      <c r="G415" s="154" t="s">
        <v>147</v>
      </c>
      <c r="H415">
        <v>64.645565864357764</v>
      </c>
      <c r="L415" s="155" t="s">
        <v>147</v>
      </c>
      <c r="M415">
        <v>0.94052991097502614</v>
      </c>
      <c r="N415">
        <v>0.91184683920636378</v>
      </c>
      <c r="O415">
        <v>0.93127443431899115</v>
      </c>
      <c r="P415">
        <v>0.88704242585479709</v>
      </c>
      <c r="Q415">
        <v>0.78395389405743388</v>
      </c>
      <c r="R415">
        <v>0.90413188160217328</v>
      </c>
      <c r="S415">
        <v>0.89121263780218407</v>
      </c>
      <c r="T415">
        <v>0.7333639324431418</v>
      </c>
    </row>
    <row r="416" spans="1:20" x14ac:dyDescent="0.25">
      <c r="A416" s="154" t="s">
        <v>147</v>
      </c>
      <c r="B416">
        <v>1.9386122330678019</v>
      </c>
      <c r="C416">
        <v>3.6740634854012941</v>
      </c>
      <c r="D416">
        <v>2.5106287681105508</v>
      </c>
      <c r="E416">
        <v>-3.0412884598444578</v>
      </c>
      <c r="G416" s="154" t="s">
        <v>148</v>
      </c>
      <c r="H416">
        <v>34.58072009906288</v>
      </c>
      <c r="L416" s="155" t="s">
        <v>148</v>
      </c>
      <c r="M416">
        <v>0.99724998064249992</v>
      </c>
      <c r="N416">
        <v>0.91145898707121542</v>
      </c>
      <c r="O416">
        <v>0.84399792510679128</v>
      </c>
      <c r="P416">
        <v>0.85861645166275657</v>
      </c>
      <c r="Q416">
        <v>0.9411788500783389</v>
      </c>
      <c r="R416">
        <v>0.73619999365431377</v>
      </c>
      <c r="S416">
        <v>1</v>
      </c>
      <c r="T416">
        <v>0.60593473757840532</v>
      </c>
    </row>
    <row r="417" spans="1:20" x14ac:dyDescent="0.25">
      <c r="A417" s="154" t="s">
        <v>148</v>
      </c>
      <c r="B417">
        <v>2.1113284546889481</v>
      </c>
      <c r="C417">
        <v>-1.282004998816777</v>
      </c>
      <c r="D417">
        <v>3.2389707104577701</v>
      </c>
      <c r="E417">
        <v>0.89446534684436119</v>
      </c>
      <c r="G417" s="154" t="s">
        <v>149</v>
      </c>
      <c r="H417">
        <v>95.22160139528691</v>
      </c>
      <c r="L417" s="155" t="s">
        <v>149</v>
      </c>
      <c r="M417">
        <v>1</v>
      </c>
      <c r="N417">
        <v>0.9627020974236834</v>
      </c>
      <c r="O417">
        <v>0.98502952147801837</v>
      </c>
      <c r="P417">
        <v>0.9628376437882169</v>
      </c>
      <c r="Q417">
        <v>0.79062292553040081</v>
      </c>
      <c r="R417">
        <v>0.71311938180231982</v>
      </c>
      <c r="S417">
        <v>0.93963095439659039</v>
      </c>
      <c r="T417">
        <v>0.65868958136611055</v>
      </c>
    </row>
    <row r="418" spans="1:20" x14ac:dyDescent="0.25">
      <c r="A418" s="154" t="s">
        <v>149</v>
      </c>
      <c r="B418">
        <v>3.2635818325653032</v>
      </c>
      <c r="C418">
        <v>-1.901911880792303</v>
      </c>
      <c r="D418">
        <v>3.7979749404129728</v>
      </c>
      <c r="E418">
        <v>1.382241952044827</v>
      </c>
      <c r="G418" s="154" t="s">
        <v>150</v>
      </c>
      <c r="H418">
        <v>94.767948495225937</v>
      </c>
      <c r="L418" s="155" t="s">
        <v>150</v>
      </c>
      <c r="M418">
        <v>0.96766434103360122</v>
      </c>
      <c r="N418">
        <v>0.90715352559921303</v>
      </c>
      <c r="O418">
        <v>0.86287811962668692</v>
      </c>
      <c r="P418">
        <v>0.93219619934928943</v>
      </c>
      <c r="Q418">
        <v>0.85901954461440422</v>
      </c>
      <c r="R418">
        <v>0.7325029665702234</v>
      </c>
      <c r="S418">
        <v>0.94111431182773175</v>
      </c>
      <c r="T418">
        <v>0.75726349908678192</v>
      </c>
    </row>
    <row r="419" spans="1:20" x14ac:dyDescent="0.25">
      <c r="A419" s="154" t="s">
        <v>150</v>
      </c>
      <c r="B419">
        <v>2.599020583010879</v>
      </c>
      <c r="C419">
        <v>3.1642271676576447E-2</v>
      </c>
      <c r="D419">
        <v>4.8205650057582421</v>
      </c>
      <c r="E419">
        <v>1.269417410508233</v>
      </c>
      <c r="G419" s="154" t="s">
        <v>151</v>
      </c>
      <c r="H419">
        <v>63.259520835396287</v>
      </c>
      <c r="L419" s="155" t="s">
        <v>151</v>
      </c>
      <c r="M419">
        <v>0.94695623065742962</v>
      </c>
      <c r="N419">
        <v>0.93967703655007861</v>
      </c>
      <c r="O419">
        <v>0.94815453014860263</v>
      </c>
      <c r="P419">
        <v>0.98501301281890219</v>
      </c>
      <c r="Q419">
        <v>0.80120356604002496</v>
      </c>
      <c r="R419">
        <v>0.75829627977355885</v>
      </c>
      <c r="S419">
        <v>0.9266092042684001</v>
      </c>
      <c r="T419">
        <v>0.65668762576370743</v>
      </c>
    </row>
    <row r="420" spans="1:20" x14ac:dyDescent="0.25">
      <c r="A420" s="154" t="s">
        <v>151</v>
      </c>
      <c r="B420">
        <v>2.171426934923506</v>
      </c>
      <c r="C420">
        <v>3.0710104782708849</v>
      </c>
      <c r="D420">
        <v>2.599774448382306</v>
      </c>
      <c r="E420">
        <v>-2.4945051077874418</v>
      </c>
      <c r="G420" s="154" t="s">
        <v>152</v>
      </c>
      <c r="H420">
        <v>105.5612765658008</v>
      </c>
      <c r="L420" s="155" t="s">
        <v>152</v>
      </c>
      <c r="M420">
        <v>0.9916021412031214</v>
      </c>
      <c r="N420">
        <v>0.95315454554859913</v>
      </c>
      <c r="O420">
        <v>0.90953451991933798</v>
      </c>
      <c r="P420">
        <v>0.83968408674161155</v>
      </c>
      <c r="Q420">
        <v>0.9025663739559977</v>
      </c>
      <c r="R420">
        <v>0.758746571943827</v>
      </c>
      <c r="S420">
        <v>0.88469745541036404</v>
      </c>
      <c r="T420">
        <v>0.722297146935027</v>
      </c>
    </row>
    <row r="421" spans="1:20" x14ac:dyDescent="0.25">
      <c r="A421" s="154" t="s">
        <v>152</v>
      </c>
      <c r="B421">
        <v>3.2515144756935781</v>
      </c>
      <c r="C421">
        <v>-1.4402242395423179</v>
      </c>
      <c r="D421">
        <v>4.4160669935311514</v>
      </c>
      <c r="E421">
        <v>1.724326679940841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14.713837972391349</v>
      </c>
      <c r="L432" s="155" t="s">
        <v>155</v>
      </c>
      <c r="M432">
        <v>0.89156627190117477</v>
      </c>
      <c r="N432">
        <v>0.84918961117367697</v>
      </c>
      <c r="O432">
        <v>0.69247961256680468</v>
      </c>
      <c r="P432">
        <v>0.73728553478729431</v>
      </c>
      <c r="Q432">
        <v>0.19854576192551521</v>
      </c>
      <c r="R432">
        <v>0.3860846863390261</v>
      </c>
      <c r="S432">
        <v>0.34837290378707259</v>
      </c>
      <c r="T432">
        <v>0.36366356592748778</v>
      </c>
    </row>
    <row r="433" spans="1:20" x14ac:dyDescent="0.25">
      <c r="A433" s="154" t="s">
        <v>141</v>
      </c>
      <c r="B433">
        <v>0.95259351734176667</v>
      </c>
      <c r="C433">
        <v>0.8842179126548384</v>
      </c>
      <c r="D433">
        <v>1.7320654757098319</v>
      </c>
      <c r="E433">
        <v>-0.86800818837958249</v>
      </c>
      <c r="G433" s="154" t="s">
        <v>142</v>
      </c>
      <c r="H433">
        <v>17.39656417058475</v>
      </c>
      <c r="L433" s="155" t="s">
        <v>156</v>
      </c>
      <c r="M433">
        <v>1</v>
      </c>
      <c r="N433">
        <v>0.90674973601136077</v>
      </c>
      <c r="O433">
        <v>0.6482070603144261</v>
      </c>
      <c r="P433">
        <v>0.60814214455010585</v>
      </c>
      <c r="Q433">
        <v>0.173655967226926</v>
      </c>
      <c r="R433">
        <v>0.37233257838691147</v>
      </c>
      <c r="S433">
        <v>0.37836391180020951</v>
      </c>
      <c r="T433">
        <v>0.3395772662678605</v>
      </c>
    </row>
    <row r="434" spans="1:20" x14ac:dyDescent="0.25">
      <c r="A434" s="154" t="s">
        <v>142</v>
      </c>
      <c r="B434">
        <v>1.665700366722868</v>
      </c>
      <c r="C434">
        <v>-1.8689293919462271</v>
      </c>
      <c r="D434">
        <v>2.9306537226639282</v>
      </c>
      <c r="E434">
        <v>2.8347699153020089</v>
      </c>
      <c r="G434" s="154" t="s">
        <v>143</v>
      </c>
      <c r="H434">
        <v>21.514133014735371</v>
      </c>
      <c r="L434" s="155" t="s">
        <v>157</v>
      </c>
      <c r="M434">
        <v>0.97793659799296395</v>
      </c>
      <c r="N434">
        <v>0.83250017133058019</v>
      </c>
      <c r="O434">
        <v>0.6103460093924491</v>
      </c>
      <c r="P434">
        <v>0.55464873156168293</v>
      </c>
      <c r="Q434">
        <v>0.26723145355108502</v>
      </c>
      <c r="R434">
        <v>0.44440271607392118</v>
      </c>
      <c r="S434">
        <v>0.38672268170936058</v>
      </c>
      <c r="T434">
        <v>0.79851000970874686</v>
      </c>
    </row>
    <row r="435" spans="1:20" x14ac:dyDescent="0.25">
      <c r="A435" s="154" t="s">
        <v>143</v>
      </c>
      <c r="B435">
        <v>1.62669612674657</v>
      </c>
      <c r="C435">
        <v>1.921122450714648</v>
      </c>
      <c r="D435">
        <v>2.220553835432856</v>
      </c>
      <c r="E435">
        <v>-3.0558586172057609</v>
      </c>
      <c r="G435" s="154" t="s">
        <v>144</v>
      </c>
      <c r="H435">
        <v>28.985504153549019</v>
      </c>
      <c r="L435" s="155" t="s">
        <v>158</v>
      </c>
      <c r="M435">
        <v>0.93962576763276517</v>
      </c>
      <c r="N435">
        <v>0.88342479475580948</v>
      </c>
      <c r="O435">
        <v>0.99196139265302874</v>
      </c>
      <c r="P435">
        <v>0.72458047628082145</v>
      </c>
      <c r="Q435">
        <v>1</v>
      </c>
      <c r="R435">
        <v>1</v>
      </c>
      <c r="S435">
        <v>1</v>
      </c>
      <c r="T435">
        <v>0.872568464937443</v>
      </c>
    </row>
    <row r="436" spans="1:20" x14ac:dyDescent="0.25">
      <c r="A436" s="154" t="s">
        <v>144</v>
      </c>
      <c r="B436">
        <v>2.1957092778358658</v>
      </c>
      <c r="C436">
        <v>-0.70475360651827379</v>
      </c>
      <c r="D436">
        <v>4.090863286331893</v>
      </c>
      <c r="E436">
        <v>0.92527250057551103</v>
      </c>
      <c r="G436" s="154" t="s">
        <v>145</v>
      </c>
      <c r="H436">
        <v>29.508290801201071</v>
      </c>
      <c r="L436" s="155" t="s">
        <v>159</v>
      </c>
      <c r="M436">
        <v>0.84953204129895343</v>
      </c>
      <c r="N436">
        <v>1</v>
      </c>
      <c r="O436">
        <v>1</v>
      </c>
      <c r="P436">
        <v>1</v>
      </c>
      <c r="Q436">
        <v>0.73515654073798498</v>
      </c>
      <c r="R436">
        <v>0.86001537449508991</v>
      </c>
      <c r="S436">
        <v>0.69444243020394592</v>
      </c>
      <c r="T436">
        <v>1</v>
      </c>
    </row>
    <row r="437" spans="1:20" x14ac:dyDescent="0.25">
      <c r="A437" s="154" t="s">
        <v>145</v>
      </c>
      <c r="B437">
        <v>1.9350024382539619</v>
      </c>
      <c r="C437">
        <v>-1.4394679879268459</v>
      </c>
      <c r="D437">
        <v>4.0979380666792267</v>
      </c>
      <c r="E437">
        <v>3.5889024264547329</v>
      </c>
      <c r="G437" s="154" t="s">
        <v>146</v>
      </c>
      <c r="H437">
        <v>38.131948254963497</v>
      </c>
      <c r="L437" s="155" t="s">
        <v>160</v>
      </c>
      <c r="M437">
        <v>0.97401101040533489</v>
      </c>
      <c r="N437">
        <v>0.93194059803944607</v>
      </c>
      <c r="O437">
        <v>0.7825804603663129</v>
      </c>
      <c r="P437">
        <v>0.59426820769784361</v>
      </c>
      <c r="Q437">
        <v>0.1872201041384193</v>
      </c>
      <c r="R437">
        <v>0.44429802176436167</v>
      </c>
      <c r="S437">
        <v>0.42600480114302169</v>
      </c>
      <c r="T437">
        <v>0.41943348223668953</v>
      </c>
    </row>
    <row r="438" spans="1:20" x14ac:dyDescent="0.25">
      <c r="A438" s="154" t="s">
        <v>146</v>
      </c>
      <c r="B438">
        <v>1.9262214362213279</v>
      </c>
      <c r="C438">
        <v>-0.56744465301139435</v>
      </c>
      <c r="D438">
        <v>4.4122285195253212</v>
      </c>
      <c r="E438">
        <v>0.298173287908513</v>
      </c>
      <c r="G438" s="154" t="s">
        <v>147</v>
      </c>
      <c r="H438">
        <v>18.099785744746121</v>
      </c>
      <c r="L438" s="155" t="s">
        <v>187</v>
      </c>
      <c r="M438">
        <v>0.99251952017464418</v>
      </c>
      <c r="N438">
        <v>0.89772962543751689</v>
      </c>
      <c r="O438">
        <v>0.70897268184266304</v>
      </c>
      <c r="P438">
        <v>0.64173638684993606</v>
      </c>
      <c r="Q438">
        <v>0.1827006581551241</v>
      </c>
      <c r="R438">
        <v>0.41678797436024562</v>
      </c>
      <c r="S438">
        <v>0.37611200613254048</v>
      </c>
      <c r="T438">
        <v>0.38338197161771659</v>
      </c>
    </row>
    <row r="439" spans="1:20" x14ac:dyDescent="0.25">
      <c r="A439" s="154" t="s">
        <v>147</v>
      </c>
      <c r="B439">
        <v>0.8843310666976566</v>
      </c>
      <c r="C439">
        <v>1.3268605477719879</v>
      </c>
      <c r="D439">
        <v>1.7305793362499089</v>
      </c>
      <c r="E439">
        <v>-1.3508703285993451</v>
      </c>
      <c r="G439" s="154" t="s">
        <v>148</v>
      </c>
      <c r="H439">
        <v>13.85265979523178</v>
      </c>
    </row>
    <row r="440" spans="1:20" x14ac:dyDescent="0.25">
      <c r="A440" s="154" t="s">
        <v>148</v>
      </c>
      <c r="B440">
        <v>1.054932575805533</v>
      </c>
      <c r="C440">
        <v>0.33697472270291301</v>
      </c>
      <c r="D440">
        <v>2.286197057386206</v>
      </c>
      <c r="E440">
        <v>-1.3424478357535901</v>
      </c>
      <c r="G440" s="154" t="s">
        <v>149</v>
      </c>
      <c r="H440">
        <v>15.892106853656189</v>
      </c>
    </row>
    <row r="441" spans="1:20" x14ac:dyDescent="0.25">
      <c r="A441" s="154" t="s">
        <v>149</v>
      </c>
      <c r="B441">
        <v>1.244810090011113</v>
      </c>
      <c r="C441">
        <v>0.22925485635097931</v>
      </c>
      <c r="D441">
        <v>1.655497220424317</v>
      </c>
      <c r="E441">
        <v>-1.071272801528081</v>
      </c>
      <c r="G441" s="154" t="s">
        <v>150</v>
      </c>
      <c r="H441">
        <v>10.95363734695251</v>
      </c>
    </row>
    <row r="442" spans="1:20" x14ac:dyDescent="0.25">
      <c r="A442" s="154" t="s">
        <v>150</v>
      </c>
      <c r="B442">
        <v>1.0920330716157001</v>
      </c>
      <c r="C442">
        <v>0.52517182124155348</v>
      </c>
      <c r="D442">
        <v>1.645755918015372</v>
      </c>
      <c r="E442">
        <v>0.30251680620909882</v>
      </c>
      <c r="G442" s="154" t="s">
        <v>151</v>
      </c>
      <c r="H442">
        <v>21.99582183504603</v>
      </c>
    </row>
    <row r="443" spans="1:20" x14ac:dyDescent="0.25">
      <c r="A443" s="154" t="s">
        <v>151</v>
      </c>
      <c r="B443">
        <v>1.0451806860188311</v>
      </c>
      <c r="C443">
        <v>-0.60671137436174827</v>
      </c>
      <c r="D443">
        <v>1.961850083158472</v>
      </c>
      <c r="E443">
        <v>-4.2310886437006777E-2</v>
      </c>
      <c r="G443" s="154" t="s">
        <v>152</v>
      </c>
      <c r="H443">
        <v>17.313033208888161</v>
      </c>
    </row>
    <row r="444" spans="1:20" x14ac:dyDescent="0.25">
      <c r="A444" s="154" t="s">
        <v>152</v>
      </c>
      <c r="B444">
        <v>1.2173370387845051</v>
      </c>
      <c r="C444">
        <v>0.5607598328567468</v>
      </c>
      <c r="D444">
        <v>2.1170800742425291</v>
      </c>
      <c r="E444">
        <v>-0.1959851771093796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132.5331185411948</v>
      </c>
      <c r="L455" s="155" t="s">
        <v>155</v>
      </c>
      <c r="M455">
        <v>1</v>
      </c>
      <c r="N455">
        <v>0.9595286472382959</v>
      </c>
      <c r="O455">
        <v>0.78351854064894755</v>
      </c>
      <c r="P455">
        <v>0.61212597314898443</v>
      </c>
      <c r="Q455">
        <v>0.39227135644990058</v>
      </c>
      <c r="R455">
        <v>0.58781191144572464</v>
      </c>
      <c r="S455">
        <v>0.43263351265034983</v>
      </c>
      <c r="T455">
        <v>0.69218713292766876</v>
      </c>
    </row>
    <row r="456" spans="1:20" x14ac:dyDescent="0.25">
      <c r="A456" s="154" t="s">
        <v>155</v>
      </c>
      <c r="B456">
        <v>5.5105316945193001</v>
      </c>
      <c r="C456">
        <v>-22.683622162674379</v>
      </c>
      <c r="D456">
        <v>4.6359268571624606</v>
      </c>
      <c r="E456">
        <v>13.324729303880289</v>
      </c>
      <c r="G456" s="154" t="s">
        <v>156</v>
      </c>
      <c r="H456">
        <v>15.613884351161429</v>
      </c>
      <c r="L456" s="155" t="s">
        <v>156</v>
      </c>
      <c r="M456">
        <v>0.93074091043310192</v>
      </c>
      <c r="N456">
        <v>0.99445460676468289</v>
      </c>
      <c r="O456">
        <v>0.85640929604058791</v>
      </c>
      <c r="P456">
        <v>1</v>
      </c>
      <c r="Q456">
        <v>1</v>
      </c>
      <c r="R456">
        <v>1</v>
      </c>
      <c r="S456">
        <v>1</v>
      </c>
      <c r="T456">
        <v>1</v>
      </c>
    </row>
    <row r="457" spans="1:20" x14ac:dyDescent="0.25">
      <c r="A457" s="154" t="s">
        <v>156</v>
      </c>
      <c r="B457">
        <v>1.5762518277056501</v>
      </c>
      <c r="C457">
        <v>-4.2132146165158213</v>
      </c>
      <c r="D457">
        <v>0.95727900273913025</v>
      </c>
      <c r="E457">
        <v>2.0982075262641828</v>
      </c>
      <c r="G457" s="154" t="s">
        <v>157</v>
      </c>
      <c r="H457">
        <v>48.662671416002567</v>
      </c>
      <c r="L457" s="155" t="s">
        <v>157</v>
      </c>
      <c r="M457">
        <v>0.92887418293316271</v>
      </c>
      <c r="N457">
        <v>1</v>
      </c>
      <c r="O457">
        <v>1</v>
      </c>
      <c r="P457">
        <v>0.90773623937664816</v>
      </c>
      <c r="Q457">
        <v>0.73937361124300116</v>
      </c>
      <c r="R457">
        <v>0.75241802253307621</v>
      </c>
      <c r="S457">
        <v>0.84907118997748621</v>
      </c>
      <c r="T457">
        <v>0.75274313984113461</v>
      </c>
    </row>
    <row r="458" spans="1:20" x14ac:dyDescent="0.25">
      <c r="A458" s="154" t="s">
        <v>157</v>
      </c>
      <c r="B458">
        <v>2.8946436406414051</v>
      </c>
      <c r="C458">
        <v>-7.7623285901599646</v>
      </c>
      <c r="D458">
        <v>4.623555690508101</v>
      </c>
      <c r="E458">
        <v>8.7726580888958487</v>
      </c>
      <c r="G458" s="154" t="s">
        <v>158</v>
      </c>
      <c r="H458">
        <v>1193.3411738952441</v>
      </c>
      <c r="L458" s="155" t="s">
        <v>158</v>
      </c>
      <c r="M458">
        <v>0.8904420298056045</v>
      </c>
      <c r="N458">
        <v>0.88131344812800028</v>
      </c>
      <c r="O458">
        <v>0.69179084228330345</v>
      </c>
      <c r="P458">
        <v>0.66523402861848646</v>
      </c>
      <c r="Q458">
        <v>0.26567373350974088</v>
      </c>
      <c r="R458">
        <v>0.47827238234492442</v>
      </c>
      <c r="S458">
        <v>0.31499792051953229</v>
      </c>
      <c r="T458">
        <v>0.6009936830996937</v>
      </c>
    </row>
    <row r="459" spans="1:20" x14ac:dyDescent="0.25">
      <c r="A459" s="154" t="s">
        <v>158</v>
      </c>
      <c r="B459">
        <v>34.296274029981227</v>
      </c>
      <c r="C459">
        <v>-102.1492059497816</v>
      </c>
      <c r="D459">
        <v>23.978039240890379</v>
      </c>
      <c r="E459">
        <v>70.664027279468598</v>
      </c>
      <c r="G459" s="154" t="s">
        <v>159</v>
      </c>
      <c r="H459">
        <v>825.0803545050826</v>
      </c>
      <c r="L459" s="155" t="s">
        <v>159</v>
      </c>
      <c r="M459">
        <v>0.95033736284316828</v>
      </c>
      <c r="N459">
        <v>0.98314227597073178</v>
      </c>
      <c r="O459">
        <v>0.66511960183525376</v>
      </c>
      <c r="P459">
        <v>0.8057811194564547</v>
      </c>
      <c r="Q459">
        <v>0.80429620563968485</v>
      </c>
      <c r="R459">
        <v>0.69658297127175184</v>
      </c>
      <c r="S459">
        <v>0.96939299926204292</v>
      </c>
      <c r="T459">
        <v>0.59353349537280042</v>
      </c>
    </row>
    <row r="460" spans="1:20" x14ac:dyDescent="0.25">
      <c r="A460" s="154" t="s">
        <v>159</v>
      </c>
      <c r="B460">
        <v>31.558551305818231</v>
      </c>
      <c r="C460">
        <v>104.2106431183921</v>
      </c>
      <c r="D460">
        <v>18.52283180835607</v>
      </c>
      <c r="E460">
        <v>-69.812296137621914</v>
      </c>
      <c r="G460" s="154" t="s">
        <v>160</v>
      </c>
      <c r="H460">
        <v>314.25782619871069</v>
      </c>
    </row>
    <row r="461" spans="1:20" x14ac:dyDescent="0.25">
      <c r="A461" s="154" t="s">
        <v>160</v>
      </c>
      <c r="B461">
        <v>4.9556299316873416</v>
      </c>
      <c r="C461">
        <v>12.092861254057469</v>
      </c>
      <c r="D461">
        <v>9.7071511060325761</v>
      </c>
      <c r="E461">
        <v>8.8384622224775882</v>
      </c>
      <c r="G461" s="154" t="s">
        <v>187</v>
      </c>
      <c r="H461">
        <v>9.5847199411045594</v>
      </c>
    </row>
    <row r="462" spans="1:20" x14ac:dyDescent="0.25">
      <c r="A462" s="154" t="s">
        <v>187</v>
      </c>
      <c r="B462">
        <v>2.7740709262719632</v>
      </c>
      <c r="C462">
        <v>0.70579694076437427</v>
      </c>
      <c r="D462">
        <v>3.6910398003341021</v>
      </c>
      <c r="E462">
        <v>-12.57685497517032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178.77681613668301</v>
      </c>
      <c r="L478" s="155" t="s">
        <v>141</v>
      </c>
      <c r="M478">
        <v>0.51935414222679599</v>
      </c>
      <c r="N478">
        <v>0.76216622294539504</v>
      </c>
      <c r="O478">
        <v>0.36981475577389977</v>
      </c>
      <c r="P478">
        <v>0.13521441965137451</v>
      </c>
      <c r="Q478">
        <v>0.39675297364995721</v>
      </c>
      <c r="R478">
        <v>0.39712106746441778</v>
      </c>
      <c r="S478">
        <v>0.52402547204777239</v>
      </c>
      <c r="T478">
        <v>0.40141374765609977</v>
      </c>
    </row>
    <row r="479" spans="1:20" x14ac:dyDescent="0.25">
      <c r="A479" s="154" t="s">
        <v>155</v>
      </c>
      <c r="B479">
        <v>6.1319881040409214</v>
      </c>
      <c r="C479">
        <v>-19.281839731317849</v>
      </c>
      <c r="D479">
        <v>3.6287297346196961</v>
      </c>
      <c r="E479">
        <v>12.717702017362219</v>
      </c>
      <c r="G479" s="154" t="s">
        <v>156</v>
      </c>
      <c r="H479">
        <v>1353.1847640519929</v>
      </c>
      <c r="L479" s="155" t="s">
        <v>142</v>
      </c>
      <c r="M479">
        <v>0.65973404734303953</v>
      </c>
      <c r="N479">
        <v>0.78716897951393339</v>
      </c>
      <c r="O479">
        <v>0.72660327257493529</v>
      </c>
      <c r="P479">
        <v>0.39108955186474048</v>
      </c>
      <c r="Q479">
        <v>0.60750970195810006</v>
      </c>
      <c r="R479">
        <v>0.47906878370652201</v>
      </c>
      <c r="S479">
        <v>0.67766928141296101</v>
      </c>
      <c r="T479">
        <v>0.58370897889879081</v>
      </c>
    </row>
    <row r="480" spans="1:20" x14ac:dyDescent="0.25">
      <c r="A480" s="154" t="s">
        <v>156</v>
      </c>
      <c r="B480">
        <v>13.88529978204412</v>
      </c>
      <c r="C480">
        <v>19.871102163744052</v>
      </c>
      <c r="D480">
        <v>13.55843301769818</v>
      </c>
      <c r="E480">
        <v>9.3344945692794496</v>
      </c>
      <c r="G480" s="154" t="s">
        <v>157</v>
      </c>
      <c r="H480">
        <v>215.0402643822359</v>
      </c>
      <c r="L480" s="155" t="s">
        <v>143</v>
      </c>
      <c r="M480">
        <v>0.78301046328567314</v>
      </c>
      <c r="N480">
        <v>0.90929768869534078</v>
      </c>
      <c r="O480">
        <v>1</v>
      </c>
      <c r="P480">
        <v>0.77043122529389352</v>
      </c>
      <c r="Q480">
        <v>0.81940878900663516</v>
      </c>
      <c r="R480">
        <v>0.56585346935419079</v>
      </c>
      <c r="S480">
        <v>1</v>
      </c>
      <c r="T480">
        <v>0.78305807760344315</v>
      </c>
    </row>
    <row r="481" spans="1:20" x14ac:dyDescent="0.25">
      <c r="A481" s="154" t="s">
        <v>157</v>
      </c>
      <c r="B481">
        <v>3.874665746441881</v>
      </c>
      <c r="C481">
        <v>-6.0355245500682333</v>
      </c>
      <c r="D481">
        <v>6.9842265893963216</v>
      </c>
      <c r="E481">
        <v>-18.356846326087741</v>
      </c>
      <c r="G481" s="154" t="s">
        <v>158</v>
      </c>
      <c r="H481">
        <v>92.950836191324711</v>
      </c>
      <c r="L481" s="155" t="s">
        <v>144</v>
      </c>
      <c r="M481">
        <v>0.44880098693294118</v>
      </c>
      <c r="N481">
        <v>0.51721353643628787</v>
      </c>
      <c r="O481">
        <v>0.34714540446069653</v>
      </c>
      <c r="P481">
        <v>0.48777977591193189</v>
      </c>
      <c r="Q481">
        <v>0.30906850474982789</v>
      </c>
      <c r="R481">
        <v>0.44742154963673209</v>
      </c>
      <c r="S481">
        <v>0.38429686296537519</v>
      </c>
      <c r="T481">
        <v>0.30777659430767451</v>
      </c>
    </row>
    <row r="482" spans="1:20" x14ac:dyDescent="0.25">
      <c r="A482" s="154" t="s">
        <v>158</v>
      </c>
      <c r="B482">
        <v>3.373432265391846</v>
      </c>
      <c r="C482">
        <v>4.3390231254674418</v>
      </c>
      <c r="D482">
        <v>8.0378892602863381</v>
      </c>
      <c r="E482">
        <v>-8.3727399038664778</v>
      </c>
      <c r="G482" s="154" t="s">
        <v>159</v>
      </c>
      <c r="H482">
        <v>865.57807848770199</v>
      </c>
      <c r="L482" s="155" t="s">
        <v>145</v>
      </c>
      <c r="M482">
        <v>0.48915096266096031</v>
      </c>
      <c r="N482">
        <v>0.64312695312340873</v>
      </c>
      <c r="O482">
        <v>0.40232693798199459</v>
      </c>
      <c r="P482">
        <v>0.1786033666238305</v>
      </c>
      <c r="Q482">
        <v>0.3414126712240666</v>
      </c>
      <c r="R482">
        <v>0.33831695541389101</v>
      </c>
      <c r="S482">
        <v>0.36335885582681449</v>
      </c>
      <c r="T482">
        <v>0.28109919526337868</v>
      </c>
    </row>
    <row r="483" spans="1:20" x14ac:dyDescent="0.25">
      <c r="A483" s="154" t="s">
        <v>159</v>
      </c>
      <c r="B483">
        <v>8.6074114381513507</v>
      </c>
      <c r="C483">
        <v>30.90672959269326</v>
      </c>
      <c r="D483">
        <v>17.638080353194269</v>
      </c>
      <c r="E483">
        <v>10.76851288071064</v>
      </c>
      <c r="L483" s="155" t="s">
        <v>146</v>
      </c>
      <c r="M483">
        <v>0.50354381870699605</v>
      </c>
      <c r="N483">
        <v>0.51887285668342342</v>
      </c>
      <c r="O483">
        <v>0.45179120958288788</v>
      </c>
      <c r="P483">
        <v>0.1386105527157048</v>
      </c>
      <c r="Q483">
        <v>0.42697612467253282</v>
      </c>
      <c r="R483">
        <v>0.36464187213579902</v>
      </c>
      <c r="S483">
        <v>0.37463866496197318</v>
      </c>
      <c r="T483">
        <v>0.53606711966259923</v>
      </c>
    </row>
    <row r="484" spans="1:20" x14ac:dyDescent="0.25">
      <c r="L484" s="155" t="s">
        <v>147</v>
      </c>
      <c r="M484">
        <v>0.68531675016773863</v>
      </c>
      <c r="N484">
        <v>0.71052797986872074</v>
      </c>
      <c r="O484">
        <v>0.74257264365296938</v>
      </c>
      <c r="P484">
        <v>0.13085998360415749</v>
      </c>
      <c r="Q484">
        <v>0.73284284904064489</v>
      </c>
      <c r="R484">
        <v>0.41476031004862252</v>
      </c>
      <c r="S484">
        <v>0.47306826841291882</v>
      </c>
      <c r="T484">
        <v>0.83425230752313673</v>
      </c>
    </row>
    <row r="485" spans="1:20" x14ac:dyDescent="0.25">
      <c r="L485" s="155" t="s">
        <v>148</v>
      </c>
      <c r="M485">
        <v>0.62707915819621451</v>
      </c>
      <c r="N485">
        <v>0.65817621171733354</v>
      </c>
      <c r="O485">
        <v>0.5776296332078682</v>
      </c>
      <c r="P485">
        <v>1</v>
      </c>
      <c r="Q485">
        <v>0.62018599008317188</v>
      </c>
      <c r="R485">
        <v>0.3760302371213986</v>
      </c>
      <c r="S485">
        <v>0.45787106783511478</v>
      </c>
      <c r="T485">
        <v>0.67160016208946005</v>
      </c>
    </row>
    <row r="486" spans="1:20" x14ac:dyDescent="0.25">
      <c r="L486" s="155" t="s">
        <v>149</v>
      </c>
      <c r="M486">
        <v>0.58008388393817167</v>
      </c>
      <c r="N486">
        <v>0.57920101571271776</v>
      </c>
      <c r="O486">
        <v>0.49758997320689557</v>
      </c>
      <c r="P486">
        <v>0.57499864987217886</v>
      </c>
      <c r="Q486">
        <v>0.5928461262069159</v>
      </c>
      <c r="R486">
        <v>0.31786673373720969</v>
      </c>
      <c r="S486">
        <v>0.31440799128082658</v>
      </c>
      <c r="T486">
        <v>0.77061400489335519</v>
      </c>
    </row>
    <row r="487" spans="1:20" x14ac:dyDescent="0.25">
      <c r="L487" s="155" t="s">
        <v>150</v>
      </c>
      <c r="M487">
        <v>0.58987800818549496</v>
      </c>
      <c r="N487">
        <v>0.59536710386313352</v>
      </c>
      <c r="O487">
        <v>0.5496818329817551</v>
      </c>
      <c r="P487">
        <v>0.34974798781173239</v>
      </c>
      <c r="Q487">
        <v>0.58131179016882839</v>
      </c>
      <c r="R487">
        <v>0.26016688306678598</v>
      </c>
      <c r="S487">
        <v>0.41878822715608871</v>
      </c>
      <c r="T487">
        <v>0.62159185034721298</v>
      </c>
    </row>
    <row r="488" spans="1:20" x14ac:dyDescent="0.25">
      <c r="L488" s="155" t="s">
        <v>151</v>
      </c>
      <c r="M488">
        <v>0.53330894099117643</v>
      </c>
      <c r="N488">
        <v>0.52771027728396325</v>
      </c>
      <c r="O488">
        <v>0.62760315784006571</v>
      </c>
      <c r="P488">
        <v>0.18240059332169881</v>
      </c>
      <c r="Q488">
        <v>0.72692862284099669</v>
      </c>
      <c r="R488">
        <v>0.30210839155381902</v>
      </c>
      <c r="S488">
        <v>0.1982092100187488</v>
      </c>
      <c r="T488">
        <v>0.58069722444582861</v>
      </c>
    </row>
    <row r="489" spans="1:20" x14ac:dyDescent="0.25">
      <c r="L489" s="155" t="s">
        <v>152</v>
      </c>
      <c r="M489">
        <v>1</v>
      </c>
      <c r="N489">
        <v>1</v>
      </c>
      <c r="O489">
        <v>0.91947060279440762</v>
      </c>
      <c r="P489">
        <v>0.31736698646009848</v>
      </c>
      <c r="Q489">
        <v>1</v>
      </c>
      <c r="R489">
        <v>1</v>
      </c>
      <c r="S489">
        <v>0.86425231666583702</v>
      </c>
      <c r="T489">
        <v>1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537.40112154690837</v>
      </c>
      <c r="L501" s="155" t="s">
        <v>141</v>
      </c>
      <c r="M501">
        <v>5.168497876036416E-2</v>
      </c>
      <c r="N501">
        <v>3.4562327556337362E-2</v>
      </c>
      <c r="O501">
        <v>7.8016999538148252E-2</v>
      </c>
      <c r="P501">
        <v>1</v>
      </c>
      <c r="Q501">
        <v>0.74978716785094079</v>
      </c>
      <c r="R501">
        <v>0.9459427564780909</v>
      </c>
      <c r="S501">
        <v>0.81751162539937061</v>
      </c>
      <c r="T501">
        <v>0.1650059464056067</v>
      </c>
    </row>
    <row r="502" spans="1:20" x14ac:dyDescent="0.25">
      <c r="A502" s="154" t="s">
        <v>141</v>
      </c>
      <c r="B502">
        <v>8.3107280220542883</v>
      </c>
      <c r="C502">
        <v>0.64337444696824675</v>
      </c>
      <c r="D502">
        <v>12.426499392348809</v>
      </c>
      <c r="E502">
        <v>3.5707465570131869</v>
      </c>
      <c r="G502" s="154" t="s">
        <v>142</v>
      </c>
      <c r="H502">
        <v>3010.6915654899972</v>
      </c>
      <c r="L502" s="155" t="s">
        <v>142</v>
      </c>
      <c r="M502">
        <v>5.8696140281473852E-2</v>
      </c>
      <c r="N502">
        <v>3.4326143170240089E-2</v>
      </c>
      <c r="O502">
        <v>8.3293238697217803E-2</v>
      </c>
      <c r="P502">
        <v>0.91349821512547513</v>
      </c>
      <c r="Q502">
        <v>0.70931986147641324</v>
      </c>
      <c r="R502">
        <v>0.94293910896512378</v>
      </c>
      <c r="S502">
        <v>0.73435490894874389</v>
      </c>
      <c r="T502">
        <v>0.14793078451892891</v>
      </c>
    </row>
    <row r="503" spans="1:20" x14ac:dyDescent="0.25">
      <c r="A503" s="154" t="s">
        <v>142</v>
      </c>
      <c r="B503">
        <v>17.26644012698711</v>
      </c>
      <c r="C503">
        <v>3.429534990281812</v>
      </c>
      <c r="D503">
        <v>25.0601497433065</v>
      </c>
      <c r="E503">
        <v>-22.814453416823959</v>
      </c>
      <c r="G503" s="154" t="s">
        <v>143</v>
      </c>
      <c r="H503">
        <v>1816.5553113711021</v>
      </c>
      <c r="L503" s="155" t="s">
        <v>143</v>
      </c>
      <c r="M503">
        <v>0.86808574862792509</v>
      </c>
      <c r="N503">
        <v>0.83917379686620874</v>
      </c>
      <c r="O503">
        <v>0.34091989891689939</v>
      </c>
      <c r="P503">
        <v>0.91562271440360654</v>
      </c>
      <c r="Q503">
        <v>0.38050452735020251</v>
      </c>
      <c r="R503">
        <v>0.88215407319271932</v>
      </c>
      <c r="S503">
        <v>0.4868405320270901</v>
      </c>
      <c r="T503">
        <v>0.15790951012381971</v>
      </c>
    </row>
    <row r="504" spans="1:20" x14ac:dyDescent="0.25">
      <c r="A504" s="154" t="s">
        <v>143</v>
      </c>
      <c r="B504">
        <v>10.413120861340561</v>
      </c>
      <c r="C504">
        <v>-7.290316006705587</v>
      </c>
      <c r="D504">
        <v>20.826129408548319</v>
      </c>
      <c r="E504">
        <v>18.416139380856372</v>
      </c>
      <c r="G504" s="154" t="s">
        <v>144</v>
      </c>
      <c r="H504">
        <v>637.85617122169049</v>
      </c>
      <c r="L504" s="155" t="s">
        <v>144</v>
      </c>
      <c r="M504">
        <v>0.85296251370620191</v>
      </c>
      <c r="N504">
        <v>0.84864241014147856</v>
      </c>
      <c r="O504">
        <v>0.31599401760362239</v>
      </c>
      <c r="P504">
        <v>0.73788245756544091</v>
      </c>
      <c r="Q504">
        <v>0.4450179522196972</v>
      </c>
      <c r="R504">
        <v>0.89013064064693592</v>
      </c>
      <c r="S504">
        <v>0.49943263784547498</v>
      </c>
      <c r="T504">
        <v>0.17443157403455459</v>
      </c>
    </row>
    <row r="505" spans="1:20" x14ac:dyDescent="0.25">
      <c r="A505" s="154" t="s">
        <v>144</v>
      </c>
      <c r="B505">
        <v>8.2283856689535</v>
      </c>
      <c r="C505">
        <v>8.7139347448761981</v>
      </c>
      <c r="D505">
        <v>13.739016879279781</v>
      </c>
      <c r="E505">
        <v>-7.2020049498744134</v>
      </c>
      <c r="G505" s="154" t="s">
        <v>145</v>
      </c>
      <c r="H505">
        <v>603.98246404850693</v>
      </c>
      <c r="L505" s="155" t="s">
        <v>145</v>
      </c>
      <c r="M505">
        <v>0.95775346332396394</v>
      </c>
      <c r="N505">
        <v>0.9849204331239011</v>
      </c>
      <c r="O505">
        <v>1</v>
      </c>
      <c r="P505">
        <v>0.82062397708193013</v>
      </c>
      <c r="Q505">
        <v>0.99999999999999989</v>
      </c>
      <c r="R505">
        <v>0.98895711537422704</v>
      </c>
      <c r="S505">
        <v>1</v>
      </c>
      <c r="T505">
        <v>0.95800879943221739</v>
      </c>
    </row>
    <row r="506" spans="1:20" x14ac:dyDescent="0.25">
      <c r="A506" s="154" t="s">
        <v>145</v>
      </c>
      <c r="B506">
        <v>7.195673929598029</v>
      </c>
      <c r="C506">
        <v>-0.96278912737922906</v>
      </c>
      <c r="D506">
        <v>12.46832482434524</v>
      </c>
      <c r="E506">
        <v>0.51286994478473358</v>
      </c>
      <c r="G506" s="154" t="s">
        <v>146</v>
      </c>
      <c r="H506">
        <v>343.35540947301848</v>
      </c>
      <c r="L506" s="155" t="s">
        <v>146</v>
      </c>
      <c r="M506">
        <v>0.95475785928335266</v>
      </c>
      <c r="N506">
        <v>0.94986404600564023</v>
      </c>
      <c r="O506">
        <v>0.50156175166295114</v>
      </c>
      <c r="P506">
        <v>0.72582653120794294</v>
      </c>
      <c r="Q506">
        <v>0.3630069267820738</v>
      </c>
      <c r="R506">
        <v>0.93340962343550804</v>
      </c>
      <c r="S506">
        <v>0.52399316650914685</v>
      </c>
      <c r="T506">
        <v>0.49519734016718442</v>
      </c>
    </row>
    <row r="507" spans="1:20" x14ac:dyDescent="0.25">
      <c r="A507" s="154" t="s">
        <v>146</v>
      </c>
      <c r="B507">
        <v>6.7664951065683079</v>
      </c>
      <c r="C507">
        <v>-5.1650122032374739</v>
      </c>
      <c r="D507">
        <v>7.0414126987311727</v>
      </c>
      <c r="E507">
        <v>5.5154366567517528</v>
      </c>
      <c r="G507" s="154" t="s">
        <v>147</v>
      </c>
      <c r="H507">
        <v>534.11257531197316</v>
      </c>
      <c r="L507" s="155" t="s">
        <v>147</v>
      </c>
      <c r="M507">
        <v>0.78106271983023168</v>
      </c>
      <c r="N507">
        <v>0.938268465931833</v>
      </c>
      <c r="O507">
        <v>0.4346430566492413</v>
      </c>
      <c r="P507">
        <v>0.79158830579433448</v>
      </c>
      <c r="Q507">
        <v>0.36664214034424741</v>
      </c>
      <c r="R507">
        <v>0.87358144125492188</v>
      </c>
      <c r="S507">
        <v>0.49889504072524499</v>
      </c>
      <c r="T507">
        <v>0.2894322572543776</v>
      </c>
    </row>
    <row r="508" spans="1:20" x14ac:dyDescent="0.25">
      <c r="A508" s="154" t="s">
        <v>147</v>
      </c>
      <c r="B508">
        <v>6.7561782993029631</v>
      </c>
      <c r="C508">
        <v>-1.908298879658896</v>
      </c>
      <c r="D508">
        <v>8.6120105936951443</v>
      </c>
      <c r="E508">
        <v>10.73902365456625</v>
      </c>
      <c r="G508" s="154" t="s">
        <v>148</v>
      </c>
      <c r="H508">
        <v>1141.5333710376169</v>
      </c>
      <c r="L508" s="155" t="s">
        <v>148</v>
      </c>
      <c r="M508">
        <v>0.95479349013334269</v>
      </c>
      <c r="N508">
        <v>0.94136043531245561</v>
      </c>
      <c r="O508">
        <v>0.54576301346920864</v>
      </c>
      <c r="P508">
        <v>0.84489261829682871</v>
      </c>
      <c r="Q508">
        <v>0.61882791873497012</v>
      </c>
      <c r="R508">
        <v>0.97861217535564105</v>
      </c>
      <c r="S508">
        <v>0.71262295379656149</v>
      </c>
      <c r="T508">
        <v>1</v>
      </c>
    </row>
    <row r="509" spans="1:20" x14ac:dyDescent="0.25">
      <c r="A509" s="154" t="s">
        <v>148</v>
      </c>
      <c r="B509">
        <v>11.829939609728189</v>
      </c>
      <c r="C509">
        <v>-4.0325245755263142</v>
      </c>
      <c r="D509">
        <v>24.158197964575631</v>
      </c>
      <c r="E509">
        <v>6.0167966653809186</v>
      </c>
      <c r="G509" s="154" t="s">
        <v>149</v>
      </c>
      <c r="H509">
        <v>992.96666791061944</v>
      </c>
      <c r="L509" s="155" t="s">
        <v>149</v>
      </c>
      <c r="M509">
        <v>0.92407576222269827</v>
      </c>
      <c r="N509">
        <v>0.852660836822553</v>
      </c>
      <c r="O509">
        <v>0.4011228587125294</v>
      </c>
      <c r="P509">
        <v>0.72709636499104069</v>
      </c>
      <c r="Q509">
        <v>0.39935952288953053</v>
      </c>
      <c r="R509">
        <v>1</v>
      </c>
      <c r="S509">
        <v>0.51972844411692665</v>
      </c>
      <c r="T509">
        <v>0.58312139173855204</v>
      </c>
    </row>
    <row r="510" spans="1:20" x14ac:dyDescent="0.25">
      <c r="A510" s="154" t="s">
        <v>149</v>
      </c>
      <c r="B510">
        <v>9.6001169062158258</v>
      </c>
      <c r="C510">
        <v>6.9097797002198096</v>
      </c>
      <c r="D510">
        <v>16.75755358417392</v>
      </c>
      <c r="E510">
        <v>-14.722246319823441</v>
      </c>
      <c r="G510" s="154" t="s">
        <v>150</v>
      </c>
      <c r="H510">
        <v>433.04354432174989</v>
      </c>
      <c r="L510" s="155" t="s">
        <v>150</v>
      </c>
      <c r="M510">
        <v>0.97933210359141198</v>
      </c>
      <c r="N510">
        <v>0.95242032520616238</v>
      </c>
      <c r="O510">
        <v>0.45023594099029268</v>
      </c>
      <c r="P510">
        <v>0.73125469161875956</v>
      </c>
      <c r="Q510">
        <v>0.37707436851456277</v>
      </c>
      <c r="R510">
        <v>0.96647938252806354</v>
      </c>
      <c r="S510">
        <v>0.51704235293385381</v>
      </c>
      <c r="T510">
        <v>0.719238204159377</v>
      </c>
    </row>
    <row r="511" spans="1:20" x14ac:dyDescent="0.25">
      <c r="A511" s="154" t="s">
        <v>150</v>
      </c>
      <c r="B511">
        <v>6.9340311576871638</v>
      </c>
      <c r="C511">
        <v>0.20269126950826391</v>
      </c>
      <c r="D511">
        <v>9.2264667838114178</v>
      </c>
      <c r="E511">
        <v>-7.5075468635620171</v>
      </c>
      <c r="G511" s="154" t="s">
        <v>151</v>
      </c>
      <c r="H511">
        <v>519.4171537089303</v>
      </c>
      <c r="L511" s="155" t="s">
        <v>151</v>
      </c>
      <c r="M511">
        <v>1</v>
      </c>
      <c r="N511">
        <v>1</v>
      </c>
      <c r="O511">
        <v>0.64082791023716257</v>
      </c>
      <c r="P511">
        <v>0.74198322217049606</v>
      </c>
      <c r="Q511">
        <v>0.47817591296254952</v>
      </c>
      <c r="R511">
        <v>0.96077673192713631</v>
      </c>
      <c r="S511">
        <v>0.63769633549692961</v>
      </c>
      <c r="T511">
        <v>0.47917184059898382</v>
      </c>
    </row>
    <row r="512" spans="1:20" x14ac:dyDescent="0.25">
      <c r="A512" s="154" t="s">
        <v>151</v>
      </c>
      <c r="B512">
        <v>8.5271335997495061</v>
      </c>
      <c r="C512">
        <v>-0.53031277714181346</v>
      </c>
      <c r="D512">
        <v>15.8639439651353</v>
      </c>
      <c r="E512">
        <v>-1.7404896499124309</v>
      </c>
      <c r="G512" s="154" t="s">
        <v>152</v>
      </c>
      <c r="H512">
        <v>2666.3806563064209</v>
      </c>
      <c r="L512" s="155" t="s">
        <v>152</v>
      </c>
      <c r="M512">
        <v>0.80078546137193896</v>
      </c>
      <c r="N512">
        <v>0.88631987968470793</v>
      </c>
      <c r="O512">
        <v>0.42085425112879138</v>
      </c>
      <c r="P512">
        <v>0.6927675613854547</v>
      </c>
      <c r="Q512">
        <v>0.49774564083551848</v>
      </c>
      <c r="R512">
        <v>0.97479692422365838</v>
      </c>
      <c r="S512">
        <v>0.55113691155940348</v>
      </c>
      <c r="T512">
        <v>0.18693261486787099</v>
      </c>
    </row>
    <row r="513" spans="1:20" x14ac:dyDescent="0.25">
      <c r="A513" s="154" t="s">
        <v>152</v>
      </c>
      <c r="B513">
        <v>32.667588163451192</v>
      </c>
      <c r="C513">
        <v>-22.180472974276888</v>
      </c>
      <c r="D513">
        <v>22.56610945969577</v>
      </c>
      <c r="E513">
        <v>7.8741009002153923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23.267363029811161</v>
      </c>
      <c r="L524" s="155" t="s">
        <v>141</v>
      </c>
      <c r="M524">
        <v>0.97903165307508278</v>
      </c>
      <c r="N524">
        <v>0.99999999999999989</v>
      </c>
      <c r="O524">
        <v>0.97674025218730876</v>
      </c>
      <c r="P524">
        <v>0.86932100366969978</v>
      </c>
      <c r="Q524">
        <v>0.81692344787437543</v>
      </c>
      <c r="R524">
        <v>0.89347955844369087</v>
      </c>
      <c r="S524">
        <v>0.93904747681030809</v>
      </c>
      <c r="T524">
        <v>0.90426131334289694</v>
      </c>
    </row>
    <row r="525" spans="1:20" x14ac:dyDescent="0.25">
      <c r="A525" s="154" t="s">
        <v>141</v>
      </c>
      <c r="B525">
        <v>1.4095723813787151</v>
      </c>
      <c r="C525">
        <v>-1.825597192906665</v>
      </c>
      <c r="D525">
        <v>2.7244667632000921</v>
      </c>
      <c r="E525">
        <v>3.136486466722435</v>
      </c>
      <c r="G525" s="154" t="s">
        <v>142</v>
      </c>
      <c r="H525">
        <v>28.108945206360861</v>
      </c>
      <c r="L525" s="155" t="s">
        <v>142</v>
      </c>
      <c r="M525">
        <v>0.98505235748626074</v>
      </c>
      <c r="N525">
        <v>0.95988953191680193</v>
      </c>
      <c r="O525">
        <v>1</v>
      </c>
      <c r="P525">
        <v>0.91043371153888852</v>
      </c>
      <c r="Q525">
        <v>0.84156185054572386</v>
      </c>
      <c r="R525">
        <v>0.89495720281648072</v>
      </c>
      <c r="S525">
        <v>0.96912932074958014</v>
      </c>
      <c r="T525">
        <v>1</v>
      </c>
    </row>
    <row r="526" spans="1:20" x14ac:dyDescent="0.25">
      <c r="A526" s="154" t="s">
        <v>142</v>
      </c>
      <c r="B526">
        <v>1.944616391371853</v>
      </c>
      <c r="C526">
        <v>2.1173570933220929</v>
      </c>
      <c r="D526">
        <v>3.8003446828348562</v>
      </c>
      <c r="E526">
        <v>-4.9285139373516564</v>
      </c>
      <c r="G526" s="154" t="s">
        <v>143</v>
      </c>
      <c r="H526">
        <v>17.14114961710332</v>
      </c>
      <c r="L526" s="155" t="s">
        <v>143</v>
      </c>
      <c r="M526">
        <v>0.91383750137962438</v>
      </c>
      <c r="N526">
        <v>0.93670757919752168</v>
      </c>
      <c r="O526">
        <v>0.94739661885193671</v>
      </c>
      <c r="P526">
        <v>0.85270307992316774</v>
      </c>
      <c r="Q526">
        <v>0.90506851885692796</v>
      </c>
      <c r="R526">
        <v>0.88967743387015374</v>
      </c>
      <c r="S526">
        <v>0.87369054928528567</v>
      </c>
      <c r="T526">
        <v>0.8295376557457953</v>
      </c>
    </row>
    <row r="527" spans="1:20" x14ac:dyDescent="0.25">
      <c r="A527" s="154" t="s">
        <v>143</v>
      </c>
      <c r="B527">
        <v>1.474404419694574</v>
      </c>
      <c r="C527">
        <v>-1.1844195426958439</v>
      </c>
      <c r="D527">
        <v>2.5916958831293422</v>
      </c>
      <c r="E527">
        <v>2.285061922369743</v>
      </c>
      <c r="G527" s="154" t="s">
        <v>144</v>
      </c>
      <c r="H527">
        <v>55.360139798202447</v>
      </c>
      <c r="L527" s="155" t="s">
        <v>144</v>
      </c>
      <c r="M527">
        <v>0.97634557181101378</v>
      </c>
      <c r="N527">
        <v>0.99305701748064523</v>
      </c>
      <c r="O527">
        <v>0.87167287160158147</v>
      </c>
      <c r="P527">
        <v>0.88983561259710475</v>
      </c>
      <c r="Q527">
        <v>0.82909398163601744</v>
      </c>
      <c r="R527">
        <v>0.9284234048955694</v>
      </c>
      <c r="S527">
        <v>0.85760600314817792</v>
      </c>
      <c r="T527">
        <v>0.88072645140625727</v>
      </c>
    </row>
    <row r="528" spans="1:20" x14ac:dyDescent="0.25">
      <c r="A528" s="154" t="s">
        <v>144</v>
      </c>
      <c r="B528">
        <v>2.547030951818734</v>
      </c>
      <c r="C528">
        <v>0.29991597127467651</v>
      </c>
      <c r="D528">
        <v>5.3524219400104549</v>
      </c>
      <c r="E528">
        <v>0.26191595501720288</v>
      </c>
      <c r="G528" s="154" t="s">
        <v>145</v>
      </c>
      <c r="H528">
        <v>37.464382579860683</v>
      </c>
      <c r="L528" s="155" t="s">
        <v>145</v>
      </c>
      <c r="M528">
        <v>0.9907750595144168</v>
      </c>
      <c r="N528">
        <v>0.9931766110630208</v>
      </c>
      <c r="O528">
        <v>0.94530213811643649</v>
      </c>
      <c r="P528">
        <v>0.84812400457493997</v>
      </c>
      <c r="Q528">
        <v>0.87479738636802118</v>
      </c>
      <c r="R528">
        <v>0.96835022960695061</v>
      </c>
      <c r="S528">
        <v>0.88807746975891633</v>
      </c>
      <c r="T528">
        <v>0.8461106311619081</v>
      </c>
    </row>
    <row r="529" spans="1:20" x14ac:dyDescent="0.25">
      <c r="A529" s="154" t="s">
        <v>145</v>
      </c>
      <c r="B529">
        <v>2.4883391976670799</v>
      </c>
      <c r="C529">
        <v>-0.90420740621906392</v>
      </c>
      <c r="D529">
        <v>5.0346735620080816</v>
      </c>
      <c r="E529">
        <v>1.8919599595717911</v>
      </c>
      <c r="G529" s="154" t="s">
        <v>146</v>
      </c>
      <c r="H529">
        <v>24.512018091584661</v>
      </c>
      <c r="L529" s="155" t="s">
        <v>146</v>
      </c>
      <c r="M529">
        <v>0.9534521298647276</v>
      </c>
      <c r="N529">
        <v>0.94064700936777534</v>
      </c>
      <c r="O529">
        <v>0.91369702084890947</v>
      </c>
      <c r="P529">
        <v>0.82790485439941963</v>
      </c>
      <c r="Q529">
        <v>0.92031692506130591</v>
      </c>
      <c r="R529">
        <v>0.93293962085329363</v>
      </c>
      <c r="S529">
        <v>0.92443186794669741</v>
      </c>
      <c r="T529">
        <v>0.85970892168213964</v>
      </c>
    </row>
    <row r="530" spans="1:20" x14ac:dyDescent="0.25">
      <c r="A530" s="154" t="s">
        <v>146</v>
      </c>
      <c r="B530">
        <v>1.84992868166362</v>
      </c>
      <c r="C530">
        <v>-0.77376001491677304</v>
      </c>
      <c r="D530">
        <v>3.488576842230573</v>
      </c>
      <c r="E530">
        <v>0.9821244862254811</v>
      </c>
      <c r="G530" s="154" t="s">
        <v>147</v>
      </c>
      <c r="H530">
        <v>56.45517844367803</v>
      </c>
      <c r="L530" s="155" t="s">
        <v>147</v>
      </c>
      <c r="M530">
        <v>0.96436391089834606</v>
      </c>
      <c r="N530">
        <v>0.96384361559509724</v>
      </c>
      <c r="O530">
        <v>0.84130108283479821</v>
      </c>
      <c r="P530">
        <v>0.86089503887817243</v>
      </c>
      <c r="Q530">
        <v>0.8577337114151099</v>
      </c>
      <c r="R530">
        <v>0.9594314111206651</v>
      </c>
      <c r="S530">
        <v>0.92134395201125596</v>
      </c>
      <c r="T530">
        <v>0.84261096870711494</v>
      </c>
    </row>
    <row r="531" spans="1:20" x14ac:dyDescent="0.25">
      <c r="A531" s="154" t="s">
        <v>147</v>
      </c>
      <c r="B531">
        <v>3.3028770946801229</v>
      </c>
      <c r="C531">
        <v>1.732210444177158</v>
      </c>
      <c r="D531">
        <v>6.3155493396635736</v>
      </c>
      <c r="E531">
        <v>-4.0348964662337981</v>
      </c>
      <c r="G531" s="154" t="s">
        <v>148</v>
      </c>
      <c r="H531">
        <v>40.052691496825581</v>
      </c>
      <c r="L531" s="155" t="s">
        <v>148</v>
      </c>
      <c r="M531">
        <v>0.97316512221853857</v>
      </c>
      <c r="N531">
        <v>0.94992455397354925</v>
      </c>
      <c r="O531">
        <v>0.91226853888021464</v>
      </c>
      <c r="P531">
        <v>1</v>
      </c>
      <c r="Q531">
        <v>0.79376983659211819</v>
      </c>
      <c r="R531">
        <v>0.85055863659231656</v>
      </c>
      <c r="S531">
        <v>0.9468710357749982</v>
      </c>
      <c r="T531">
        <v>0.82386442457476061</v>
      </c>
    </row>
    <row r="532" spans="1:20" x14ac:dyDescent="0.25">
      <c r="A532" s="154" t="s">
        <v>148</v>
      </c>
      <c r="B532">
        <v>2.4508224461880128</v>
      </c>
      <c r="C532">
        <v>-1.164926999407397</v>
      </c>
      <c r="D532">
        <v>5.2723838634960831</v>
      </c>
      <c r="E532">
        <v>3.3759598815614611</v>
      </c>
      <c r="G532" s="154" t="s">
        <v>149</v>
      </c>
      <c r="H532">
        <v>42.091026032266413</v>
      </c>
      <c r="L532" s="155" t="s">
        <v>149</v>
      </c>
      <c r="M532">
        <v>0.92159883386040753</v>
      </c>
      <c r="N532">
        <v>0.90311650260535103</v>
      </c>
      <c r="O532">
        <v>0.85707943275122045</v>
      </c>
      <c r="P532">
        <v>0.79332857328160677</v>
      </c>
      <c r="Q532">
        <v>0.87276890120989348</v>
      </c>
      <c r="R532">
        <v>1</v>
      </c>
      <c r="S532">
        <v>0.95709613680474448</v>
      </c>
      <c r="T532">
        <v>0.87424259042066343</v>
      </c>
    </row>
    <row r="533" spans="1:20" x14ac:dyDescent="0.25">
      <c r="A533" s="154" t="s">
        <v>149</v>
      </c>
      <c r="B533">
        <v>2.3764532197113182</v>
      </c>
      <c r="C533">
        <v>0.56545206378045509</v>
      </c>
      <c r="D533">
        <v>5.0635104571953518</v>
      </c>
      <c r="E533">
        <v>-2.006099766923596</v>
      </c>
      <c r="G533" s="154" t="s">
        <v>150</v>
      </c>
      <c r="H533">
        <v>23.781568223783982</v>
      </c>
      <c r="L533" s="155" t="s">
        <v>150</v>
      </c>
      <c r="M533">
        <v>1</v>
      </c>
      <c r="N533">
        <v>0.96233709653943267</v>
      </c>
      <c r="O533">
        <v>0.94595788022852256</v>
      </c>
      <c r="P533">
        <v>0.86427660283610841</v>
      </c>
      <c r="Q533">
        <v>1</v>
      </c>
      <c r="R533">
        <v>0.87809862912128378</v>
      </c>
      <c r="S533">
        <v>1</v>
      </c>
      <c r="T533">
        <v>0.89441282812178868</v>
      </c>
    </row>
    <row r="534" spans="1:20" x14ac:dyDescent="0.25">
      <c r="A534" s="154" t="s">
        <v>150</v>
      </c>
      <c r="B534">
        <v>1.8538086031660499</v>
      </c>
      <c r="C534">
        <v>-1.3979078154197979</v>
      </c>
      <c r="D534">
        <v>4.1066696045146882</v>
      </c>
      <c r="E534">
        <v>3.263065436605467</v>
      </c>
      <c r="G534" s="154" t="s">
        <v>151</v>
      </c>
      <c r="H534">
        <v>21.829613011524149</v>
      </c>
      <c r="L534" s="155" t="s">
        <v>151</v>
      </c>
      <c r="M534">
        <v>0.96649146216916415</v>
      </c>
      <c r="N534">
        <v>0.96607199390383991</v>
      </c>
      <c r="O534">
        <v>0.88378925618140847</v>
      </c>
      <c r="P534">
        <v>0.79988826008879976</v>
      </c>
      <c r="Q534">
        <v>0.82928548250628253</v>
      </c>
      <c r="R534">
        <v>0.91830667900774321</v>
      </c>
      <c r="S534">
        <v>0.91375563599055287</v>
      </c>
      <c r="T534">
        <v>0.89282008840077709</v>
      </c>
    </row>
    <row r="535" spans="1:20" x14ac:dyDescent="0.25">
      <c r="A535" s="154" t="s">
        <v>151</v>
      </c>
      <c r="B535">
        <v>1.248430622834573</v>
      </c>
      <c r="C535">
        <v>1.4305935478753651</v>
      </c>
      <c r="D535">
        <v>2.948882916422352</v>
      </c>
      <c r="E535">
        <v>-2.603063163215583</v>
      </c>
      <c r="G535" s="154" t="s">
        <v>152</v>
      </c>
      <c r="H535">
        <v>19.20201581901101</v>
      </c>
      <c r="L535" s="155" t="s">
        <v>152</v>
      </c>
      <c r="M535">
        <v>0.92508696741600349</v>
      </c>
      <c r="N535">
        <v>0.91123651903925151</v>
      </c>
      <c r="O535">
        <v>0.82569192532524238</v>
      </c>
      <c r="P535">
        <v>0.7840045033568166</v>
      </c>
      <c r="Q535">
        <v>0.83614707351906858</v>
      </c>
      <c r="R535">
        <v>0.94205818681634756</v>
      </c>
      <c r="S535">
        <v>0.84159996460122721</v>
      </c>
      <c r="T535">
        <v>0.88883819455450574</v>
      </c>
    </row>
    <row r="536" spans="1:20" x14ac:dyDescent="0.25">
      <c r="A536" s="154" t="s">
        <v>152</v>
      </c>
      <c r="B536">
        <v>1.879906563959826</v>
      </c>
      <c r="C536">
        <v>0.30149528165190159</v>
      </c>
      <c r="D536">
        <v>3.524561849197025</v>
      </c>
      <c r="E536">
        <v>-1.2011572152987109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4473.0055157803527</v>
      </c>
      <c r="L547" s="155" t="s">
        <v>155</v>
      </c>
      <c r="M547">
        <v>1</v>
      </c>
      <c r="N547">
        <v>0.96232398936987473</v>
      </c>
      <c r="O547">
        <v>0.72052173842727274</v>
      </c>
      <c r="P547">
        <v>0.83433756562816952</v>
      </c>
      <c r="Q547">
        <v>0.51020671472276247</v>
      </c>
      <c r="R547">
        <v>0.47463502579804617</v>
      </c>
      <c r="S547">
        <v>0.75843702020813653</v>
      </c>
      <c r="T547">
        <v>0.61265724019036405</v>
      </c>
    </row>
    <row r="548" spans="1:20" x14ac:dyDescent="0.25">
      <c r="A548" s="154" t="s">
        <v>141</v>
      </c>
      <c r="B548">
        <v>19.399990599006589</v>
      </c>
      <c r="C548">
        <v>30.615022513578751</v>
      </c>
      <c r="D548">
        <v>28.347275244604631</v>
      </c>
      <c r="E548">
        <v>-2.297477897669177</v>
      </c>
      <c r="G548" s="154" t="s">
        <v>142</v>
      </c>
      <c r="H548">
        <v>4417.4866580994176</v>
      </c>
      <c r="L548" s="155" t="s">
        <v>156</v>
      </c>
      <c r="M548">
        <v>0.98252252961228292</v>
      </c>
      <c r="N548">
        <v>0.96116946600246622</v>
      </c>
      <c r="O548">
        <v>0.81440707518249977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154" t="s">
        <v>142</v>
      </c>
      <c r="B549">
        <v>30.42968547609869</v>
      </c>
      <c r="C549">
        <v>-13.045865400738419</v>
      </c>
      <c r="D549">
        <v>35.910854740748583</v>
      </c>
      <c r="E549">
        <v>-10.736389683015719</v>
      </c>
      <c r="G549" s="154" t="s">
        <v>143</v>
      </c>
      <c r="H549">
        <v>1011.672116734627</v>
      </c>
      <c r="L549" s="155" t="s">
        <v>157</v>
      </c>
      <c r="M549">
        <v>0.98817527936349814</v>
      </c>
      <c r="N549">
        <v>1</v>
      </c>
      <c r="O549">
        <v>1</v>
      </c>
      <c r="P549">
        <v>0.91646761876946392</v>
      </c>
      <c r="Q549">
        <v>0.74292950634274268</v>
      </c>
      <c r="R549">
        <v>0.45229991120005092</v>
      </c>
      <c r="S549">
        <v>0.76797221284840511</v>
      </c>
      <c r="T549">
        <v>0.66943899303330023</v>
      </c>
    </row>
    <row r="550" spans="1:20" x14ac:dyDescent="0.25">
      <c r="A550" s="154" t="s">
        <v>143</v>
      </c>
      <c r="B550">
        <v>13.1824970821283</v>
      </c>
      <c r="C550">
        <v>-16.825065927275769</v>
      </c>
      <c r="D550">
        <v>15.12445265631683</v>
      </c>
      <c r="E550">
        <v>18.464636251542789</v>
      </c>
      <c r="G550" s="154" t="s">
        <v>144</v>
      </c>
      <c r="H550">
        <v>1723.87182822822</v>
      </c>
      <c r="L550" s="155" t="s">
        <v>158</v>
      </c>
      <c r="M550">
        <v>0.97648133656422875</v>
      </c>
      <c r="N550">
        <v>0.95973524410603794</v>
      </c>
      <c r="O550">
        <v>0.71383152487024837</v>
      </c>
      <c r="P550">
        <v>0.599376319311266</v>
      </c>
      <c r="Q550">
        <v>0.31518952344018558</v>
      </c>
      <c r="R550">
        <v>0.2209642667559914</v>
      </c>
      <c r="S550">
        <v>0.33916791392858298</v>
      </c>
      <c r="T550">
        <v>0.38017119617141021</v>
      </c>
    </row>
    <row r="551" spans="1:20" x14ac:dyDescent="0.25">
      <c r="A551" s="154" t="s">
        <v>144</v>
      </c>
      <c r="B551">
        <v>12.996033740269359</v>
      </c>
      <c r="C551">
        <v>2.996188109270344</v>
      </c>
      <c r="D551">
        <v>22.948432033031139</v>
      </c>
      <c r="E551">
        <v>1.150435648761108</v>
      </c>
      <c r="G551" s="154" t="s">
        <v>145</v>
      </c>
      <c r="H551">
        <v>1024.953027005535</v>
      </c>
    </row>
    <row r="552" spans="1:20" x14ac:dyDescent="0.25">
      <c r="A552" s="154" t="s">
        <v>145</v>
      </c>
      <c r="B552">
        <v>9.3429709795797162</v>
      </c>
      <c r="C552">
        <v>-0.95649977484472837</v>
      </c>
      <c r="D552">
        <v>15.59498175528292</v>
      </c>
      <c r="E552">
        <v>-3.865902455182427</v>
      </c>
      <c r="G552" s="154" t="s">
        <v>146</v>
      </c>
      <c r="H552">
        <v>815.14163948720784</v>
      </c>
    </row>
    <row r="553" spans="1:20" x14ac:dyDescent="0.25">
      <c r="A553" s="154" t="s">
        <v>146</v>
      </c>
      <c r="B553">
        <v>10.77444173530991</v>
      </c>
      <c r="C553">
        <v>10.34162080948731</v>
      </c>
      <c r="D553">
        <v>14.18922959851254</v>
      </c>
      <c r="E553">
        <v>-8.617913327474108</v>
      </c>
      <c r="G553" s="154" t="s">
        <v>147</v>
      </c>
      <c r="H553">
        <v>1103.81577933779</v>
      </c>
    </row>
    <row r="554" spans="1:20" x14ac:dyDescent="0.25">
      <c r="A554" s="154" t="s">
        <v>147</v>
      </c>
      <c r="B554">
        <v>12.35376920083</v>
      </c>
      <c r="C554">
        <v>3.8842062213929629</v>
      </c>
      <c r="D554">
        <v>14.412602116190619</v>
      </c>
      <c r="E554">
        <v>-10.76701583130923</v>
      </c>
      <c r="G554" s="154" t="s">
        <v>148</v>
      </c>
      <c r="H554">
        <v>2203.9547059174938</v>
      </c>
    </row>
    <row r="555" spans="1:20" x14ac:dyDescent="0.25">
      <c r="A555" s="154" t="s">
        <v>148</v>
      </c>
      <c r="B555">
        <v>12.256112445522071</v>
      </c>
      <c r="C555">
        <v>2.526728541059537</v>
      </c>
      <c r="D555">
        <v>22.330481091077392</v>
      </c>
      <c r="E555">
        <v>-21.652323128309089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2591.924217036657</v>
      </c>
      <c r="L570" s="155" t="s">
        <v>141</v>
      </c>
      <c r="M570">
        <v>1</v>
      </c>
      <c r="N570">
        <v>0.94562329020192337</v>
      </c>
      <c r="O570">
        <v>0.92672028472270962</v>
      </c>
      <c r="P570">
        <v>0.93080788363259592</v>
      </c>
      <c r="Q570">
        <v>0.91180052583440041</v>
      </c>
      <c r="R570">
        <v>0.89575423945585242</v>
      </c>
      <c r="S570">
        <v>0.99725082933074194</v>
      </c>
      <c r="T570">
        <v>0.96631615420766459</v>
      </c>
    </row>
    <row r="571" spans="1:20" x14ac:dyDescent="0.25">
      <c r="A571" s="154" t="s">
        <v>141</v>
      </c>
      <c r="B571">
        <v>40.884921442660342</v>
      </c>
      <c r="C571">
        <v>-14.169615516315879</v>
      </c>
      <c r="D571">
        <v>28.734427278187582</v>
      </c>
      <c r="E571">
        <v>-3.212180357276806</v>
      </c>
      <c r="G571" s="154" t="s">
        <v>142</v>
      </c>
      <c r="H571">
        <v>318.9054951544079</v>
      </c>
      <c r="L571" s="155" t="s">
        <v>142</v>
      </c>
      <c r="M571">
        <v>0.97939988350916352</v>
      </c>
      <c r="N571">
        <v>0.98256313442135668</v>
      </c>
      <c r="O571">
        <v>0.95514733906369265</v>
      </c>
      <c r="P571">
        <v>0.86762026013586846</v>
      </c>
      <c r="Q571">
        <v>0.88097137684452553</v>
      </c>
      <c r="R571">
        <v>0.99745151925161224</v>
      </c>
      <c r="S571">
        <v>0.9186791787026527</v>
      </c>
      <c r="T571">
        <v>0.9821599772325551</v>
      </c>
    </row>
    <row r="572" spans="1:20" x14ac:dyDescent="0.25">
      <c r="A572" s="154" t="s">
        <v>142</v>
      </c>
      <c r="B572">
        <v>4.3652613403564953</v>
      </c>
      <c r="C572">
        <v>-0.77454889689548401</v>
      </c>
      <c r="D572">
        <v>7.0808312219248766</v>
      </c>
      <c r="E572">
        <v>6.2029255224817277</v>
      </c>
      <c r="G572" s="154" t="s">
        <v>143</v>
      </c>
      <c r="H572">
        <v>75.078118044683379</v>
      </c>
      <c r="L572" s="155" t="s">
        <v>143</v>
      </c>
      <c r="M572">
        <v>0.97743725986717411</v>
      </c>
      <c r="N572">
        <v>1</v>
      </c>
      <c r="O572">
        <v>1</v>
      </c>
      <c r="P572">
        <v>0.9699747225835994</v>
      </c>
      <c r="Q572">
        <v>0.93125297732758039</v>
      </c>
      <c r="R572">
        <v>0.86169418152081367</v>
      </c>
      <c r="S572">
        <v>0.92608395318743031</v>
      </c>
      <c r="T572">
        <v>0.99809849862882893</v>
      </c>
    </row>
    <row r="573" spans="1:20" x14ac:dyDescent="0.25">
      <c r="A573" s="154" t="s">
        <v>143</v>
      </c>
      <c r="B573">
        <v>2.9897869578128171</v>
      </c>
      <c r="C573">
        <v>1.3921265641668481</v>
      </c>
      <c r="D573">
        <v>4.4335850262520093</v>
      </c>
      <c r="E573">
        <v>-0.48871308408043879</v>
      </c>
      <c r="G573" s="154" t="s">
        <v>144</v>
      </c>
      <c r="H573">
        <v>126.9613999604932</v>
      </c>
      <c r="L573" s="155" t="s">
        <v>144</v>
      </c>
      <c r="M573">
        <v>0.91631420260720997</v>
      </c>
      <c r="N573">
        <v>0.97039501994601662</v>
      </c>
      <c r="O573">
        <v>0.91619647342967381</v>
      </c>
      <c r="P573">
        <v>0.87549793409529963</v>
      </c>
      <c r="Q573">
        <v>0.92542490243246733</v>
      </c>
      <c r="R573">
        <v>0.87263993740757329</v>
      </c>
      <c r="S573">
        <v>0.90184088617461178</v>
      </c>
      <c r="T573">
        <v>0.98349017942687511</v>
      </c>
    </row>
    <row r="574" spans="1:20" x14ac:dyDescent="0.25">
      <c r="A574" s="154" t="s">
        <v>144</v>
      </c>
      <c r="B574">
        <v>3.332086171228192</v>
      </c>
      <c r="C574">
        <v>1.241977177136709</v>
      </c>
      <c r="D574">
        <v>5.8559183334113607</v>
      </c>
      <c r="E574">
        <v>-2.7774922341108721</v>
      </c>
      <c r="G574" s="154" t="s">
        <v>145</v>
      </c>
      <c r="H574">
        <v>87.6867048339695</v>
      </c>
      <c r="L574" s="155" t="s">
        <v>145</v>
      </c>
      <c r="M574">
        <v>0.9827892194237865</v>
      </c>
      <c r="N574">
        <v>0.97470820220049137</v>
      </c>
      <c r="O574">
        <v>0.91845710700595806</v>
      </c>
      <c r="P574">
        <v>0.86187131730074196</v>
      </c>
      <c r="Q574">
        <v>0.88779774538659317</v>
      </c>
      <c r="R574">
        <v>0.88679051123117991</v>
      </c>
      <c r="S574">
        <v>0.96272372902638914</v>
      </c>
      <c r="T574">
        <v>0.94197026163862918</v>
      </c>
    </row>
    <row r="575" spans="1:20" x14ac:dyDescent="0.25">
      <c r="A575" s="154" t="s">
        <v>145</v>
      </c>
      <c r="B575">
        <v>3.036853337050037</v>
      </c>
      <c r="C575">
        <v>-1.511151979769251</v>
      </c>
      <c r="D575">
        <v>5.9100080379091224</v>
      </c>
      <c r="E575">
        <v>1.564707193990885</v>
      </c>
      <c r="G575" s="154" t="s">
        <v>146</v>
      </c>
      <c r="H575">
        <v>84.72134830138188</v>
      </c>
      <c r="L575" s="155" t="s">
        <v>146</v>
      </c>
      <c r="M575">
        <v>0.97942121320946862</v>
      </c>
      <c r="N575">
        <v>0.96823646897018811</v>
      </c>
      <c r="O575">
        <v>0.86644307715279412</v>
      </c>
      <c r="P575">
        <v>0.87184125387720857</v>
      </c>
      <c r="Q575">
        <v>0.85203390841636917</v>
      </c>
      <c r="R575">
        <v>0.89711140613238272</v>
      </c>
      <c r="S575">
        <v>0.99408309202511125</v>
      </c>
      <c r="T575">
        <v>0.94571972118122127</v>
      </c>
    </row>
    <row r="576" spans="1:20" x14ac:dyDescent="0.25">
      <c r="A576" s="154" t="s">
        <v>146</v>
      </c>
      <c r="B576">
        <v>2.966454345820555</v>
      </c>
      <c r="C576">
        <v>4.8639461200847434</v>
      </c>
      <c r="D576">
        <v>3.596056268397168</v>
      </c>
      <c r="E576">
        <v>-4.9989197947397184</v>
      </c>
      <c r="G576" s="154" t="s">
        <v>147</v>
      </c>
      <c r="H576">
        <v>55.784042198655023</v>
      </c>
      <c r="L576" s="155" t="s">
        <v>147</v>
      </c>
      <c r="M576">
        <v>0.9465989036517205</v>
      </c>
      <c r="N576">
        <v>0.942404135712272</v>
      </c>
      <c r="O576">
        <v>0.92820640405882038</v>
      </c>
      <c r="P576">
        <v>0.89188681200314202</v>
      </c>
      <c r="Q576">
        <v>0.84098089786323138</v>
      </c>
      <c r="R576">
        <v>1</v>
      </c>
      <c r="S576">
        <v>0.9174014785834832</v>
      </c>
      <c r="T576">
        <v>0.92926358300379697</v>
      </c>
    </row>
    <row r="577" spans="1:20" x14ac:dyDescent="0.25">
      <c r="A577" s="154" t="s">
        <v>147</v>
      </c>
      <c r="B577">
        <v>2.322495964898533</v>
      </c>
      <c r="C577">
        <v>-1.323424765977993</v>
      </c>
      <c r="D577">
        <v>2.7140095414037102</v>
      </c>
      <c r="E577">
        <v>1.493455112254088</v>
      </c>
      <c r="G577" s="154" t="s">
        <v>148</v>
      </c>
      <c r="H577">
        <v>110.1707571942361</v>
      </c>
      <c r="L577" s="155" t="s">
        <v>148</v>
      </c>
      <c r="M577">
        <v>0.94527792822828338</v>
      </c>
      <c r="N577">
        <v>0.94688585293541438</v>
      </c>
      <c r="O577">
        <v>0.91858025800503673</v>
      </c>
      <c r="P577">
        <v>0.93984848321243941</v>
      </c>
      <c r="Q577">
        <v>0.88113937947474652</v>
      </c>
      <c r="R577">
        <v>0.94680409236599117</v>
      </c>
      <c r="S577">
        <v>0.94270392292360206</v>
      </c>
      <c r="T577">
        <v>0.97156574805165297</v>
      </c>
    </row>
    <row r="578" spans="1:20" x14ac:dyDescent="0.25">
      <c r="A578" s="154" t="s">
        <v>148</v>
      </c>
      <c r="B578">
        <v>3.2889266924519451</v>
      </c>
      <c r="C578">
        <v>1.818603548887552</v>
      </c>
      <c r="D578">
        <v>4.1135244972452281</v>
      </c>
      <c r="E578">
        <v>-4.9222867777231087</v>
      </c>
      <c r="G578" s="154" t="s">
        <v>149</v>
      </c>
      <c r="H578">
        <v>77.933374490117984</v>
      </c>
      <c r="L578" s="155" t="s">
        <v>149</v>
      </c>
      <c r="M578">
        <v>0.95863210892599315</v>
      </c>
      <c r="N578">
        <v>0.9468609006073504</v>
      </c>
      <c r="O578">
        <v>0.8882095174454312</v>
      </c>
      <c r="P578">
        <v>0.89799189302571436</v>
      </c>
      <c r="Q578">
        <v>1</v>
      </c>
      <c r="R578">
        <v>0.8739729922673144</v>
      </c>
      <c r="S578">
        <v>0.94058173096131448</v>
      </c>
      <c r="T578">
        <v>1</v>
      </c>
    </row>
    <row r="579" spans="1:20" x14ac:dyDescent="0.25">
      <c r="A579" s="154" t="s">
        <v>149</v>
      </c>
      <c r="B579">
        <v>3.296173064205167</v>
      </c>
      <c r="C579">
        <v>-0.31391187050790759</v>
      </c>
      <c r="D579">
        <v>4.7654464350884158</v>
      </c>
      <c r="E579">
        <v>-0.14254130055906941</v>
      </c>
      <c r="G579" s="154" t="s">
        <v>150</v>
      </c>
      <c r="H579">
        <v>66.94472348677624</v>
      </c>
      <c r="L579" s="155" t="s">
        <v>150</v>
      </c>
      <c r="M579">
        <v>0.98531390089316739</v>
      </c>
      <c r="N579">
        <v>0.95588278490038336</v>
      </c>
      <c r="O579">
        <v>0.95052621544948324</v>
      </c>
      <c r="P579">
        <v>0.97715886211884073</v>
      </c>
      <c r="Q579">
        <v>0.82229333549632666</v>
      </c>
      <c r="R579">
        <v>0.86633031770434998</v>
      </c>
      <c r="S579">
        <v>1</v>
      </c>
      <c r="T579">
        <v>0.95164185721834971</v>
      </c>
    </row>
    <row r="580" spans="1:20" x14ac:dyDescent="0.25">
      <c r="A580" s="154" t="s">
        <v>150</v>
      </c>
      <c r="B580">
        <v>2.71184285181906</v>
      </c>
      <c r="C580">
        <v>0.82618659595918575</v>
      </c>
      <c r="D580">
        <v>3.0310764824445489</v>
      </c>
      <c r="E580">
        <v>1.060649955321036</v>
      </c>
      <c r="G580" s="154" t="s">
        <v>151</v>
      </c>
      <c r="H580">
        <v>177.2908321562349</v>
      </c>
      <c r="L580" s="155" t="s">
        <v>151</v>
      </c>
      <c r="M580">
        <v>0.96000912292458029</v>
      </c>
      <c r="N580">
        <v>0.94028555830551652</v>
      </c>
      <c r="O580">
        <v>0.99885501181802927</v>
      </c>
      <c r="P580">
        <v>0.97818325449769206</v>
      </c>
      <c r="Q580">
        <v>0.91418725296931636</v>
      </c>
      <c r="R580">
        <v>0.89872933746957906</v>
      </c>
      <c r="S580">
        <v>0.9329543780495102</v>
      </c>
      <c r="T580">
        <v>0.95553265047527491</v>
      </c>
    </row>
    <row r="581" spans="1:20" x14ac:dyDescent="0.25">
      <c r="A581" s="154" t="s">
        <v>151</v>
      </c>
      <c r="B581">
        <v>4.827733396647063</v>
      </c>
      <c r="C581">
        <v>-4.0212674591393398</v>
      </c>
      <c r="D581">
        <v>3.8877842544398988</v>
      </c>
      <c r="E581">
        <v>1.9623718049510459</v>
      </c>
      <c r="G581" s="154" t="s">
        <v>152</v>
      </c>
      <c r="H581">
        <v>143.47567478493471</v>
      </c>
      <c r="L581" s="155" t="s">
        <v>152</v>
      </c>
      <c r="M581">
        <v>0.94210002754657529</v>
      </c>
      <c r="N581">
        <v>0.95043644403716521</v>
      </c>
      <c r="O581">
        <v>0.88728845556441793</v>
      </c>
      <c r="P581">
        <v>1</v>
      </c>
      <c r="Q581">
        <v>0.84482768579434497</v>
      </c>
      <c r="R581">
        <v>0.92831984351018226</v>
      </c>
      <c r="S581">
        <v>0.95012298030810671</v>
      </c>
      <c r="T581">
        <v>0.99418213059288829</v>
      </c>
    </row>
    <row r="582" spans="1:20" x14ac:dyDescent="0.25">
      <c r="A582" s="154" t="s">
        <v>152</v>
      </c>
      <c r="B582">
        <v>4.2654935620565926</v>
      </c>
      <c r="C582">
        <v>-0.16632868252331651</v>
      </c>
      <c r="D582">
        <v>4.8635667815731107</v>
      </c>
      <c r="E582">
        <v>2.0911972714357292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381.50748214712121</v>
      </c>
      <c r="L593" s="155" t="s">
        <v>141</v>
      </c>
      <c r="M593">
        <v>0.29784020491308177</v>
      </c>
      <c r="N593">
        <v>0.61848856452847922</v>
      </c>
      <c r="O593">
        <v>0.61847838269152799</v>
      </c>
      <c r="P593">
        <v>0.71893830171155626</v>
      </c>
      <c r="Q593">
        <v>0.99999999999999989</v>
      </c>
      <c r="R593">
        <v>0.89637152094818195</v>
      </c>
      <c r="S593">
        <v>1</v>
      </c>
      <c r="T593">
        <v>1</v>
      </c>
    </row>
    <row r="594" spans="1:20" x14ac:dyDescent="0.25">
      <c r="A594" s="154" t="s">
        <v>155</v>
      </c>
      <c r="B594">
        <v>6.4590339372730412</v>
      </c>
      <c r="C594">
        <v>11.862181848744269</v>
      </c>
      <c r="D594">
        <v>16.967717408494408</v>
      </c>
      <c r="E594">
        <v>46.802232588087158</v>
      </c>
      <c r="G594" s="154" t="s">
        <v>156</v>
      </c>
      <c r="H594">
        <v>240.10944502384601</v>
      </c>
      <c r="L594" s="155" t="s">
        <v>142</v>
      </c>
      <c r="M594">
        <v>1</v>
      </c>
      <c r="N594">
        <v>1</v>
      </c>
      <c r="O594">
        <v>1</v>
      </c>
      <c r="P594">
        <v>1</v>
      </c>
      <c r="Q594">
        <v>0.63301239666788234</v>
      </c>
      <c r="R594">
        <v>0.99999999999999989</v>
      </c>
      <c r="S594">
        <v>0.75563537652655977</v>
      </c>
      <c r="T594">
        <v>0.92031758695380228</v>
      </c>
    </row>
    <row r="595" spans="1:20" x14ac:dyDescent="0.25">
      <c r="A595" s="154" t="s">
        <v>156</v>
      </c>
      <c r="B595">
        <v>7.2926415139501586</v>
      </c>
      <c r="C595">
        <v>13.75320115409434</v>
      </c>
      <c r="D595">
        <v>4.1812356499857293</v>
      </c>
      <c r="E595">
        <v>-9.1607197686330721</v>
      </c>
      <c r="G595" s="154" t="s">
        <v>157</v>
      </c>
      <c r="H595">
        <v>821.62500447419779</v>
      </c>
      <c r="L595" s="155" t="s">
        <v>143</v>
      </c>
      <c r="M595">
        <v>0.25044976823780551</v>
      </c>
      <c r="N595">
        <v>0.47499117791339801</v>
      </c>
      <c r="O595">
        <v>0.41843652584511198</v>
      </c>
      <c r="P595">
        <v>0.53437843096534332</v>
      </c>
      <c r="Q595">
        <v>0.3090185781677886</v>
      </c>
      <c r="R595">
        <v>0.40923852440901082</v>
      </c>
      <c r="S595">
        <v>0.46876334332766278</v>
      </c>
      <c r="T595">
        <v>0.58731602702822594</v>
      </c>
    </row>
    <row r="596" spans="1:20" x14ac:dyDescent="0.25">
      <c r="A596" s="154" t="s">
        <v>157</v>
      </c>
      <c r="B596">
        <v>10.8774789380196</v>
      </c>
      <c r="C596">
        <v>-23.089723421286639</v>
      </c>
      <c r="D596">
        <v>13.04977237741419</v>
      </c>
      <c r="E596">
        <v>-43.551063362755443</v>
      </c>
      <c r="G596" s="154" t="s">
        <v>158</v>
      </c>
      <c r="H596">
        <v>38.813895435084078</v>
      </c>
      <c r="L596" s="155" t="s">
        <v>144</v>
      </c>
      <c r="M596">
        <v>0.2318480600211609</v>
      </c>
      <c r="N596">
        <v>0.65261790368355643</v>
      </c>
      <c r="O596">
        <v>0.35390888785186042</v>
      </c>
      <c r="P596">
        <v>0.70990991609294307</v>
      </c>
      <c r="Q596">
        <v>0.67736196941602222</v>
      </c>
      <c r="R596">
        <v>0.70256358753144343</v>
      </c>
      <c r="S596">
        <v>0.64437623476498329</v>
      </c>
      <c r="T596">
        <v>0.93926546032502467</v>
      </c>
    </row>
    <row r="597" spans="1:20" x14ac:dyDescent="0.25">
      <c r="A597" s="154" t="s">
        <v>158</v>
      </c>
      <c r="B597">
        <v>1.691640856401097</v>
      </c>
      <c r="C597">
        <v>0.95439868114700654</v>
      </c>
      <c r="D597">
        <v>5.1032442471604336</v>
      </c>
      <c r="E597">
        <v>4.9743348969238523</v>
      </c>
      <c r="L597" s="155" t="s">
        <v>145</v>
      </c>
      <c r="M597">
        <v>0.22655794065713461</v>
      </c>
      <c r="N597">
        <v>0.43044512572090671</v>
      </c>
      <c r="O597">
        <v>0.40732432172378741</v>
      </c>
      <c r="P597">
        <v>0.50974226708630899</v>
      </c>
      <c r="Q597">
        <v>0.31115660691307517</v>
      </c>
      <c r="R597">
        <v>0.37095328667403288</v>
      </c>
      <c r="S597">
        <v>0.45050108334572359</v>
      </c>
      <c r="T597">
        <v>0.46401337917173979</v>
      </c>
    </row>
    <row r="598" spans="1:20" x14ac:dyDescent="0.25">
      <c r="L598" s="155" t="s">
        <v>146</v>
      </c>
      <c r="M598">
        <v>0.23204078244007559</v>
      </c>
      <c r="N598">
        <v>0.43614338190551438</v>
      </c>
      <c r="O598">
        <v>0.35728500838651561</v>
      </c>
      <c r="P598">
        <v>0.45155144560395633</v>
      </c>
      <c r="Q598">
        <v>0.30303574124760141</v>
      </c>
      <c r="R598">
        <v>0.47262304514742431</v>
      </c>
      <c r="S598">
        <v>0.52691724599472134</v>
      </c>
      <c r="T598">
        <v>0.55390152312368812</v>
      </c>
    </row>
    <row r="599" spans="1:20" x14ac:dyDescent="0.25">
      <c r="L599" s="155" t="s">
        <v>147</v>
      </c>
      <c r="M599">
        <v>0.22693913806824631</v>
      </c>
      <c r="N599">
        <v>0.40083977530689902</v>
      </c>
      <c r="O599">
        <v>0.27729797614042778</v>
      </c>
      <c r="P599">
        <v>0.42447617034358048</v>
      </c>
      <c r="Q599">
        <v>0.24944696613627501</v>
      </c>
      <c r="R599">
        <v>0.40277159087571052</v>
      </c>
      <c r="S599">
        <v>0.45010808217702791</v>
      </c>
      <c r="T599">
        <v>0.45286718672038312</v>
      </c>
    </row>
    <row r="600" spans="1:20" x14ac:dyDescent="0.25">
      <c r="L600" s="155" t="s">
        <v>148</v>
      </c>
      <c r="M600">
        <v>0.2238748586326447</v>
      </c>
      <c r="N600">
        <v>0.65087927596042006</v>
      </c>
      <c r="O600">
        <v>0.36382704662348381</v>
      </c>
      <c r="P600">
        <v>0.80421188347916639</v>
      </c>
      <c r="Q600">
        <v>0.2750282310342716</v>
      </c>
      <c r="R600">
        <v>0.50754137798657428</v>
      </c>
      <c r="S600">
        <v>0.4657488719281318</v>
      </c>
      <c r="T600">
        <v>0.61359944603465699</v>
      </c>
    </row>
  </sheetData>
  <mergeCells count="3">
    <mergeCell ref="G2:K2"/>
    <mergeCell ref="G3:M3"/>
    <mergeCell ref="N2:N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I394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170</v>
      </c>
    </row>
    <row r="2" spans="1:18" x14ac:dyDescent="0.25">
      <c r="A2" s="165" t="s">
        <v>2</v>
      </c>
      <c r="B2" s="2">
        <v>22</v>
      </c>
      <c r="C2" s="165" t="s">
        <v>183</v>
      </c>
      <c r="D2" s="2">
        <v>82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76"/>
      <c r="I7" s="76" t="s">
        <v>12</v>
      </c>
      <c r="J7" s="76" t="s">
        <v>13</v>
      </c>
      <c r="P7" s="76"/>
      <c r="Q7" s="76" t="s">
        <v>12</v>
      </c>
      <c r="R7" s="76" t="s">
        <v>13</v>
      </c>
    </row>
    <row r="8" spans="1:18" x14ac:dyDescent="0.25">
      <c r="A8" s="165" t="s">
        <v>14</v>
      </c>
      <c r="B8">
        <v>13.820254161036139</v>
      </c>
      <c r="C8">
        <v>14.942165947201691</v>
      </c>
      <c r="H8" s="76" t="s">
        <v>15</v>
      </c>
      <c r="I8">
        <v>7.8930377325746523E-2</v>
      </c>
      <c r="J8">
        <v>6.1192853609247533E-2</v>
      </c>
      <c r="P8" s="76" t="s">
        <v>16</v>
      </c>
      <c r="Q8">
        <v>-0.106328733441462</v>
      </c>
      <c r="R8">
        <v>1.5343298249482329</v>
      </c>
    </row>
    <row r="9" spans="1:18" x14ac:dyDescent="0.25">
      <c r="A9" s="165" t="s">
        <v>17</v>
      </c>
      <c r="B9">
        <v>10.640101629370429</v>
      </c>
      <c r="C9">
        <v>19.48273851155837</v>
      </c>
      <c r="H9" s="76" t="s">
        <v>18</v>
      </c>
      <c r="I9">
        <v>6.4354121931675501E-2</v>
      </c>
      <c r="J9">
        <v>9.5464713058236395E-2</v>
      </c>
      <c r="P9" s="76" t="s">
        <v>19</v>
      </c>
      <c r="Q9">
        <v>6.206844628958847</v>
      </c>
      <c r="R9">
        <v>12.747847981929411</v>
      </c>
    </row>
    <row r="10" spans="1:18" x14ac:dyDescent="0.25">
      <c r="A10" s="165" t="s">
        <v>20</v>
      </c>
      <c r="B10">
        <v>10.646175712459829</v>
      </c>
      <c r="C10">
        <v>13.498197507453661</v>
      </c>
      <c r="H10" s="76" t="s">
        <v>21</v>
      </c>
      <c r="I10">
        <v>8.3808354561313303E-2</v>
      </c>
      <c r="J10">
        <v>0.1190514098631745</v>
      </c>
      <c r="P10" s="76" t="s">
        <v>22</v>
      </c>
      <c r="Q10">
        <v>51.76653122119761</v>
      </c>
      <c r="R10">
        <v>135.14548249965509</v>
      </c>
    </row>
    <row r="11" spans="1:18" x14ac:dyDescent="0.25">
      <c r="A11" s="165" t="s">
        <v>23</v>
      </c>
      <c r="B11">
        <v>10.87754649370906</v>
      </c>
      <c r="C11">
        <v>6.2741437050713564</v>
      </c>
      <c r="H11" s="76" t="s">
        <v>24</v>
      </c>
      <c r="I11">
        <v>9.3265264969008888E-2</v>
      </c>
      <c r="J11">
        <v>0.1098807600800336</v>
      </c>
    </row>
    <row r="12" spans="1:18" x14ac:dyDescent="0.25">
      <c r="H12" s="76" t="s">
        <v>25</v>
      </c>
      <c r="I12">
        <v>5.2310822036122757E-2</v>
      </c>
      <c r="J12">
        <v>4.7783937854056581E-2</v>
      </c>
    </row>
    <row r="13" spans="1:18" x14ac:dyDescent="0.25">
      <c r="H13" s="76" t="s">
        <v>26</v>
      </c>
      <c r="I13">
        <v>0.15345847586488809</v>
      </c>
      <c r="J13">
        <v>0.19330490870001829</v>
      </c>
      <c r="P13" s="76" t="s">
        <v>27</v>
      </c>
      <c r="Q13">
        <v>2785.9533881522648</v>
      </c>
    </row>
    <row r="14" spans="1:18" x14ac:dyDescent="0.25">
      <c r="H14" s="76" t="s">
        <v>28</v>
      </c>
      <c r="I14">
        <v>0.1226212024207006</v>
      </c>
      <c r="J14">
        <v>6.4001616889854507E-2</v>
      </c>
    </row>
    <row r="15" spans="1:18" x14ac:dyDescent="0.25">
      <c r="H15" s="76" t="s">
        <v>29</v>
      </c>
      <c r="I15">
        <v>4.9762267926076187E-2</v>
      </c>
      <c r="J15">
        <v>0.10886229036774429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76"/>
      <c r="I20" s="76" t="s">
        <v>12</v>
      </c>
      <c r="J20" s="76" t="s">
        <v>13</v>
      </c>
      <c r="P20" s="76"/>
      <c r="Q20" s="76" t="s">
        <v>12</v>
      </c>
      <c r="R20" s="76" t="s">
        <v>13</v>
      </c>
    </row>
    <row r="21" spans="1:18" x14ac:dyDescent="0.25">
      <c r="A21" s="165" t="s">
        <v>14</v>
      </c>
      <c r="B21">
        <v>11.42491124218239</v>
      </c>
      <c r="C21">
        <v>14.4370555816701</v>
      </c>
      <c r="H21" s="76" t="s">
        <v>15</v>
      </c>
      <c r="I21">
        <v>0.45460820364949511</v>
      </c>
      <c r="J21">
        <v>0.39431480207477809</v>
      </c>
      <c r="P21" s="76" t="s">
        <v>16</v>
      </c>
      <c r="Q21">
        <v>-6.5276133737051253E-2</v>
      </c>
      <c r="R21">
        <v>0.40968186698286008</v>
      </c>
    </row>
    <row r="22" spans="1:18" x14ac:dyDescent="0.25">
      <c r="A22" s="165" t="s">
        <v>17</v>
      </c>
      <c r="B22">
        <v>9.2144773621664129</v>
      </c>
      <c r="C22">
        <v>11.336317282834811</v>
      </c>
      <c r="H22" s="76" t="s">
        <v>18</v>
      </c>
      <c r="I22">
        <v>0.39931691714553808</v>
      </c>
      <c r="J22">
        <v>0.3999345887949699</v>
      </c>
      <c r="P22" s="76" t="s">
        <v>19</v>
      </c>
      <c r="Q22">
        <v>1.876822845538463</v>
      </c>
      <c r="R22">
        <v>3.5048519517893899</v>
      </c>
    </row>
    <row r="23" spans="1:18" x14ac:dyDescent="0.25">
      <c r="A23" s="165" t="s">
        <v>20</v>
      </c>
      <c r="B23">
        <v>10.157326081671171</v>
      </c>
      <c r="C23">
        <v>7.238452109594558</v>
      </c>
      <c r="H23" s="76" t="s">
        <v>21</v>
      </c>
      <c r="I23">
        <v>0.63776430743289547</v>
      </c>
      <c r="J23">
        <v>0.56289623597754179</v>
      </c>
      <c r="P23" s="76" t="s">
        <v>22</v>
      </c>
      <c r="Q23">
        <v>11.38501642782305</v>
      </c>
      <c r="R23">
        <v>22.639491101413729</v>
      </c>
    </row>
    <row r="24" spans="1:18" x14ac:dyDescent="0.25">
      <c r="A24" s="165" t="s">
        <v>23</v>
      </c>
      <c r="B24">
        <v>8.8354788984544399</v>
      </c>
      <c r="C24">
        <v>5.4934755314597679</v>
      </c>
      <c r="H24" s="76" t="s">
        <v>24</v>
      </c>
      <c r="I24">
        <v>0.84488838141396538</v>
      </c>
      <c r="J24">
        <v>0.89174383535778579</v>
      </c>
    </row>
    <row r="25" spans="1:18" x14ac:dyDescent="0.25">
      <c r="H25" s="76" t="s">
        <v>25</v>
      </c>
      <c r="I25">
        <v>0.38921830274999242</v>
      </c>
      <c r="J25">
        <v>0.37929730566675512</v>
      </c>
    </row>
    <row r="26" spans="1:18" x14ac:dyDescent="0.25">
      <c r="H26" s="76" t="s">
        <v>26</v>
      </c>
      <c r="I26">
        <v>0.38973198190434222</v>
      </c>
      <c r="J26">
        <v>0.25117404094985363</v>
      </c>
      <c r="P26" s="76" t="s">
        <v>27</v>
      </c>
      <c r="Q26">
        <v>109.8835777351097</v>
      </c>
    </row>
    <row r="27" spans="1:18" x14ac:dyDescent="0.25">
      <c r="H27" s="76" t="s">
        <v>28</v>
      </c>
      <c r="I27">
        <v>0.64276201083578888</v>
      </c>
      <c r="J27">
        <v>0.6676857706905821</v>
      </c>
    </row>
    <row r="28" spans="1:18" x14ac:dyDescent="0.25">
      <c r="H28" s="76" t="s">
        <v>29</v>
      </c>
      <c r="I28">
        <v>0.66853392284734792</v>
      </c>
      <c r="J28">
        <v>0.58923486574662787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76"/>
      <c r="I33" s="76" t="s">
        <v>12</v>
      </c>
      <c r="J33" s="76" t="s">
        <v>13</v>
      </c>
      <c r="P33" s="76"/>
      <c r="Q33" s="76" t="s">
        <v>12</v>
      </c>
      <c r="R33" s="76" t="s">
        <v>13</v>
      </c>
    </row>
    <row r="34" spans="1:18" x14ac:dyDescent="0.25">
      <c r="A34" s="165" t="s">
        <v>14</v>
      </c>
      <c r="B34">
        <v>12.79985665841159</v>
      </c>
      <c r="C34">
        <v>15.108007278555309</v>
      </c>
      <c r="H34" s="76" t="s">
        <v>15</v>
      </c>
      <c r="I34">
        <v>0.41737429273854182</v>
      </c>
      <c r="J34">
        <v>0.40166081395246589</v>
      </c>
      <c r="P34" s="76" t="s">
        <v>16</v>
      </c>
      <c r="Q34">
        <v>7.4143608612496234E-2</v>
      </c>
      <c r="R34">
        <v>-0.72610864031629307</v>
      </c>
    </row>
    <row r="35" spans="1:18" x14ac:dyDescent="0.25">
      <c r="A35" s="165" t="s">
        <v>17</v>
      </c>
      <c r="B35">
        <v>16.72371751497165</v>
      </c>
      <c r="C35">
        <v>18.324482815251901</v>
      </c>
      <c r="H35" s="76" t="s">
        <v>18</v>
      </c>
      <c r="I35">
        <v>0.78135825077337506</v>
      </c>
      <c r="J35">
        <v>0.51032668781622625</v>
      </c>
      <c r="P35" s="76" t="s">
        <v>19</v>
      </c>
      <c r="Q35">
        <v>20.142778478644718</v>
      </c>
      <c r="R35">
        <v>21.991169657799539</v>
      </c>
    </row>
    <row r="36" spans="1:18" x14ac:dyDescent="0.25">
      <c r="A36" s="165" t="s">
        <v>20</v>
      </c>
      <c r="B36">
        <v>24.538177108422389</v>
      </c>
      <c r="C36">
        <v>20.408753756466631</v>
      </c>
      <c r="H36" s="76" t="s">
        <v>21</v>
      </c>
      <c r="I36">
        <v>0.56875309539909125</v>
      </c>
      <c r="J36">
        <v>0.68573307761864255</v>
      </c>
      <c r="P36" s="76" t="s">
        <v>22</v>
      </c>
      <c r="Q36">
        <v>81.139585333309839</v>
      </c>
      <c r="R36">
        <v>102.7493075232275</v>
      </c>
    </row>
    <row r="37" spans="1:18" x14ac:dyDescent="0.25">
      <c r="A37" s="165" t="s">
        <v>23</v>
      </c>
      <c r="B37">
        <v>124.4025387185757</v>
      </c>
      <c r="C37">
        <v>26.789868796844068</v>
      </c>
      <c r="H37" s="76" t="s">
        <v>24</v>
      </c>
      <c r="I37">
        <v>0.57405434547516632</v>
      </c>
      <c r="J37">
        <v>0.5718087300865754</v>
      </c>
    </row>
    <row r="38" spans="1:18" x14ac:dyDescent="0.25">
      <c r="H38" s="76" t="s">
        <v>25</v>
      </c>
      <c r="I38">
        <v>0.50478936482144576</v>
      </c>
      <c r="J38">
        <v>0.4750937523962348</v>
      </c>
    </row>
    <row r="39" spans="1:18" x14ac:dyDescent="0.25">
      <c r="H39" s="76" t="s">
        <v>26</v>
      </c>
      <c r="I39">
        <v>0.42196981885416412</v>
      </c>
      <c r="J39">
        <v>0.55578880637743322</v>
      </c>
      <c r="P39" s="76" t="s">
        <v>27</v>
      </c>
      <c r="Q39">
        <v>1382.225453123569</v>
      </c>
    </row>
    <row r="40" spans="1:18" x14ac:dyDescent="0.25">
      <c r="H40" s="76" t="s">
        <v>28</v>
      </c>
      <c r="I40">
        <v>0.45236656759552019</v>
      </c>
      <c r="J40">
        <v>0.48882488795837309</v>
      </c>
    </row>
    <row r="41" spans="1:18" x14ac:dyDescent="0.25">
      <c r="H41" s="76" t="s">
        <v>29</v>
      </c>
      <c r="I41">
        <v>0.66157299548576509</v>
      </c>
      <c r="J41">
        <v>0.58725947322716887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76"/>
      <c r="I46" s="76" t="s">
        <v>12</v>
      </c>
      <c r="J46" s="76" t="s">
        <v>13</v>
      </c>
      <c r="P46" s="76"/>
      <c r="Q46" s="76" t="s">
        <v>12</v>
      </c>
      <c r="R46" s="76" t="s">
        <v>13</v>
      </c>
    </row>
    <row r="47" spans="1:18" x14ac:dyDescent="0.25">
      <c r="A47" s="165" t="s">
        <v>14</v>
      </c>
      <c r="B47">
        <v>10.51342285748408</v>
      </c>
      <c r="C47">
        <v>13.847050804371159</v>
      </c>
      <c r="H47" s="76" t="s">
        <v>15</v>
      </c>
      <c r="I47">
        <v>0.3056287946397776</v>
      </c>
      <c r="J47">
        <v>0.36258099478961953</v>
      </c>
      <c r="P47" s="76" t="s">
        <v>16</v>
      </c>
      <c r="Q47">
        <v>0.17034916641412101</v>
      </c>
      <c r="R47">
        <v>0.64529234306711392</v>
      </c>
    </row>
    <row r="48" spans="1:18" x14ac:dyDescent="0.25">
      <c r="A48" s="165" t="s">
        <v>17</v>
      </c>
      <c r="B48">
        <v>10.20675265119778</v>
      </c>
      <c r="C48">
        <v>18.293984478180029</v>
      </c>
      <c r="H48" s="76" t="s">
        <v>18</v>
      </c>
      <c r="I48">
        <v>0.41283403376412792</v>
      </c>
      <c r="J48">
        <v>0.36448815787626559</v>
      </c>
      <c r="P48" s="76" t="s">
        <v>19</v>
      </c>
      <c r="Q48">
        <v>11.68062221195324</v>
      </c>
      <c r="R48">
        <v>24.55869815055372</v>
      </c>
    </row>
    <row r="49" spans="1:18" x14ac:dyDescent="0.25">
      <c r="A49" s="165" t="s">
        <v>20</v>
      </c>
      <c r="B49">
        <v>20.79600511395542</v>
      </c>
      <c r="C49">
        <v>15.86997522615793</v>
      </c>
      <c r="H49" s="76" t="s">
        <v>21</v>
      </c>
      <c r="I49">
        <v>0.36289924036445942</v>
      </c>
      <c r="J49">
        <v>0.33064811109991099</v>
      </c>
      <c r="P49" s="76" t="s">
        <v>22</v>
      </c>
      <c r="Q49">
        <v>43.823292900738437</v>
      </c>
      <c r="R49">
        <v>91.291635666588377</v>
      </c>
    </row>
    <row r="50" spans="1:18" x14ac:dyDescent="0.25">
      <c r="A50" s="165" t="s">
        <v>23</v>
      </c>
      <c r="B50">
        <v>25.16066609543677</v>
      </c>
      <c r="C50">
        <v>16.324206599594749</v>
      </c>
      <c r="H50" s="76" t="s">
        <v>24</v>
      </c>
      <c r="I50">
        <v>0.37164172280119823</v>
      </c>
      <c r="J50">
        <v>0.40062626976094112</v>
      </c>
    </row>
    <row r="51" spans="1:18" x14ac:dyDescent="0.25">
      <c r="H51" s="76" t="s">
        <v>25</v>
      </c>
      <c r="I51">
        <v>0.41993704028260481</v>
      </c>
      <c r="J51">
        <v>0.47704913024536372</v>
      </c>
    </row>
    <row r="52" spans="1:18" x14ac:dyDescent="0.25">
      <c r="H52" s="76" t="s">
        <v>26</v>
      </c>
      <c r="I52">
        <v>0.16445204154598331</v>
      </c>
      <c r="J52">
        <v>0.11202590988736</v>
      </c>
      <c r="P52" s="76" t="s">
        <v>27</v>
      </c>
      <c r="Q52">
        <v>779.40511346070809</v>
      </c>
    </row>
    <row r="53" spans="1:18" x14ac:dyDescent="0.25">
      <c r="H53" s="76" t="s">
        <v>28</v>
      </c>
      <c r="I53">
        <v>0.18799755941638449</v>
      </c>
      <c r="J53">
        <v>0.26419415492646259</v>
      </c>
    </row>
    <row r="54" spans="1:18" x14ac:dyDescent="0.25">
      <c r="H54" s="76" t="s">
        <v>29</v>
      </c>
      <c r="I54">
        <v>0.38129864498384453</v>
      </c>
      <c r="J54">
        <v>0.44118055764895409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76"/>
      <c r="I59" s="76" t="s">
        <v>12</v>
      </c>
      <c r="J59" s="76" t="s">
        <v>13</v>
      </c>
      <c r="P59" s="76"/>
      <c r="Q59" s="76" t="s">
        <v>12</v>
      </c>
      <c r="R59" s="76" t="s">
        <v>13</v>
      </c>
    </row>
    <row r="60" spans="1:18" x14ac:dyDescent="0.25">
      <c r="A60" s="165" t="s">
        <v>14</v>
      </c>
      <c r="B60">
        <v>26.156073267392159</v>
      </c>
      <c r="C60">
        <v>35.796910766130523</v>
      </c>
      <c r="H60" s="76" t="s">
        <v>15</v>
      </c>
      <c r="I60">
        <v>4.5324736889969762E-2</v>
      </c>
      <c r="J60">
        <v>8.6267965234335151E-2</v>
      </c>
      <c r="P60" s="76" t="s">
        <v>16</v>
      </c>
      <c r="Q60">
        <v>-5.7783412052818957</v>
      </c>
      <c r="R60">
        <v>3.1802780759021791</v>
      </c>
    </row>
    <row r="61" spans="1:18" x14ac:dyDescent="0.25">
      <c r="A61" s="165" t="s">
        <v>17</v>
      </c>
      <c r="B61">
        <v>71.693309660776933</v>
      </c>
      <c r="C61">
        <v>48.545253956529038</v>
      </c>
      <c r="H61" s="76" t="s">
        <v>18</v>
      </c>
      <c r="I61">
        <v>8.0904396076204393E-2</v>
      </c>
      <c r="J61">
        <v>6.8843105776492691E-2</v>
      </c>
      <c r="P61" s="76" t="s">
        <v>19</v>
      </c>
      <c r="Q61">
        <v>34.850647867983319</v>
      </c>
      <c r="R61">
        <v>29.331281564284069</v>
      </c>
    </row>
    <row r="62" spans="1:18" x14ac:dyDescent="0.25">
      <c r="A62" s="165" t="s">
        <v>20</v>
      </c>
      <c r="B62">
        <v>29.066768097297601</v>
      </c>
      <c r="C62">
        <v>43.345366729712929</v>
      </c>
      <c r="H62" s="76" t="s">
        <v>21</v>
      </c>
      <c r="I62">
        <v>0.176648289348529</v>
      </c>
      <c r="J62">
        <v>0.11343456369995519</v>
      </c>
      <c r="P62" s="76" t="s">
        <v>22</v>
      </c>
      <c r="Q62">
        <v>169.78235897255061</v>
      </c>
      <c r="R62">
        <v>197.22732654628001</v>
      </c>
    </row>
    <row r="63" spans="1:18" x14ac:dyDescent="0.25">
      <c r="A63" s="165" t="s">
        <v>23</v>
      </c>
      <c r="B63">
        <v>32.235531896160573</v>
      </c>
      <c r="C63">
        <v>35.569862417287332</v>
      </c>
      <c r="H63" s="76" t="s">
        <v>24</v>
      </c>
      <c r="I63">
        <v>6.3791709041114711E-2</v>
      </c>
      <c r="J63">
        <v>8.0067134924544356E-2</v>
      </c>
    </row>
    <row r="64" spans="1:18" x14ac:dyDescent="0.25">
      <c r="H64" s="76" t="s">
        <v>25</v>
      </c>
      <c r="I64">
        <v>6.0398126794350283E-2</v>
      </c>
      <c r="J64">
        <v>9.8018913265121202E-2</v>
      </c>
    </row>
    <row r="65" spans="1:18" x14ac:dyDescent="0.25">
      <c r="H65" s="76" t="s">
        <v>26</v>
      </c>
      <c r="I65">
        <v>4.6091955988714017E-2</v>
      </c>
      <c r="J65">
        <v>8.9886748205553091E-2</v>
      </c>
      <c r="P65" s="76" t="s">
        <v>27</v>
      </c>
      <c r="Q65">
        <v>15776.84142100813</v>
      </c>
    </row>
    <row r="66" spans="1:18" x14ac:dyDescent="0.25">
      <c r="H66" s="76" t="s">
        <v>28</v>
      </c>
      <c r="I66">
        <v>0.1194097004939729</v>
      </c>
      <c r="J66">
        <v>0.1174515933707484</v>
      </c>
    </row>
    <row r="67" spans="1:18" x14ac:dyDescent="0.25">
      <c r="H67" s="76" t="s">
        <v>29</v>
      </c>
      <c r="I67">
        <v>3.7625655783064739E-2</v>
      </c>
      <c r="J67">
        <v>5.1617458675214473E-2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76"/>
      <c r="I72" s="76" t="s">
        <v>12</v>
      </c>
      <c r="J72" s="76" t="s">
        <v>13</v>
      </c>
      <c r="P72" s="76"/>
      <c r="Q72" s="76" t="s">
        <v>12</v>
      </c>
      <c r="R72" s="76" t="s">
        <v>13</v>
      </c>
    </row>
    <row r="73" spans="1:18" x14ac:dyDescent="0.25">
      <c r="A73" s="165" t="s">
        <v>14</v>
      </c>
      <c r="B73">
        <v>10.65977948285961</v>
      </c>
      <c r="C73">
        <v>15.182591824241459</v>
      </c>
      <c r="H73" s="76" t="s">
        <v>15</v>
      </c>
      <c r="I73">
        <v>9.8276745633636226E-2</v>
      </c>
      <c r="J73">
        <v>6.8346548294892284E-2</v>
      </c>
      <c r="P73" s="76" t="s">
        <v>16</v>
      </c>
      <c r="Q73">
        <v>-4.064057503202323E-2</v>
      </c>
      <c r="R73">
        <v>0.13205363894536429</v>
      </c>
    </row>
    <row r="74" spans="1:18" x14ac:dyDescent="0.25">
      <c r="A74" s="165" t="s">
        <v>17</v>
      </c>
      <c r="B74">
        <v>9.3684113555883819</v>
      </c>
      <c r="C74">
        <v>11.95812235824811</v>
      </c>
      <c r="H74" s="76" t="s">
        <v>18</v>
      </c>
      <c r="I74">
        <v>6.8489979708859325E-2</v>
      </c>
      <c r="J74">
        <v>7.9029878019153232E-2</v>
      </c>
      <c r="P74" s="76" t="s">
        <v>19</v>
      </c>
      <c r="Q74">
        <v>3.237768571548735</v>
      </c>
      <c r="R74">
        <v>6.6119346137693098</v>
      </c>
    </row>
    <row r="75" spans="1:18" x14ac:dyDescent="0.25">
      <c r="A75" s="165" t="s">
        <v>20</v>
      </c>
      <c r="B75">
        <v>9.5292167849326752</v>
      </c>
      <c r="C75">
        <v>6.3144226571142754</v>
      </c>
      <c r="H75" s="76" t="s">
        <v>21</v>
      </c>
      <c r="I75">
        <v>6.1018841128356698E-2</v>
      </c>
      <c r="J75">
        <v>0.1043100092596297</v>
      </c>
      <c r="P75" s="76" t="s">
        <v>22</v>
      </c>
      <c r="Q75">
        <v>18.22463468281688</v>
      </c>
      <c r="R75">
        <v>37.518493288394389</v>
      </c>
    </row>
    <row r="76" spans="1:18" x14ac:dyDescent="0.25">
      <c r="A76" s="165" t="s">
        <v>23</v>
      </c>
      <c r="B76">
        <v>9.0304273632912491</v>
      </c>
      <c r="C76">
        <v>4.4258486109182877</v>
      </c>
      <c r="H76" s="76" t="s">
        <v>24</v>
      </c>
      <c r="I76">
        <v>5.3753555079703148E-2</v>
      </c>
      <c r="J76">
        <v>6.8152125848104969E-2</v>
      </c>
    </row>
    <row r="77" spans="1:18" x14ac:dyDescent="0.25">
      <c r="H77" s="76" t="s">
        <v>25</v>
      </c>
      <c r="I77">
        <v>7.9305241971584839E-2</v>
      </c>
      <c r="J77">
        <v>7.4958400900865002E-2</v>
      </c>
    </row>
    <row r="78" spans="1:18" x14ac:dyDescent="0.25">
      <c r="H78" s="76" t="s">
        <v>26</v>
      </c>
      <c r="I78">
        <v>8.22041484996065E-2</v>
      </c>
      <c r="J78">
        <v>7.6543785765321171E-2</v>
      </c>
      <c r="P78" s="76" t="s">
        <v>27</v>
      </c>
      <c r="Q78">
        <v>110.7471410788489</v>
      </c>
    </row>
    <row r="79" spans="1:18" x14ac:dyDescent="0.25">
      <c r="H79" s="76" t="s">
        <v>28</v>
      </c>
      <c r="I79">
        <v>9.8341211690531144E-2</v>
      </c>
      <c r="J79">
        <v>0.10529084290567869</v>
      </c>
    </row>
    <row r="80" spans="1:18" x14ac:dyDescent="0.25">
      <c r="H80" s="76" t="s">
        <v>29</v>
      </c>
      <c r="I80">
        <v>9.5047060316355819E-2</v>
      </c>
      <c r="J80">
        <v>8.3598135484909644E-2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76"/>
      <c r="I85" s="76" t="s">
        <v>12</v>
      </c>
      <c r="J85" s="76" t="s">
        <v>13</v>
      </c>
      <c r="P85" s="76"/>
      <c r="Q85" s="76" t="s">
        <v>12</v>
      </c>
      <c r="R85" s="76" t="s">
        <v>13</v>
      </c>
    </row>
    <row r="86" spans="1:18" x14ac:dyDescent="0.25">
      <c r="A86" s="165" t="s">
        <v>14</v>
      </c>
      <c r="B86">
        <v>25.53975123361904</v>
      </c>
      <c r="C86">
        <v>49.682314644369832</v>
      </c>
      <c r="H86" s="76" t="s">
        <v>15</v>
      </c>
      <c r="I86">
        <v>0.22103149637209701</v>
      </c>
      <c r="J86">
        <v>0.33330562618075182</v>
      </c>
      <c r="P86" s="76" t="s">
        <v>16</v>
      </c>
      <c r="Q86">
        <v>-1.9019511099352679</v>
      </c>
      <c r="R86">
        <v>1.019026960512448</v>
      </c>
    </row>
    <row r="87" spans="1:18" x14ac:dyDescent="0.25">
      <c r="A87" s="165" t="s">
        <v>17</v>
      </c>
      <c r="B87">
        <v>54.882225335340657</v>
      </c>
      <c r="C87">
        <v>64.553709196829928</v>
      </c>
      <c r="H87" s="76" t="s">
        <v>18</v>
      </c>
      <c r="I87">
        <v>0.43076405160833259</v>
      </c>
      <c r="J87">
        <v>0.43680676951523179</v>
      </c>
      <c r="P87" s="76" t="s">
        <v>19</v>
      </c>
      <c r="Q87">
        <v>35.256632026058448</v>
      </c>
      <c r="R87">
        <v>31.064573300487151</v>
      </c>
    </row>
    <row r="88" spans="1:18" x14ac:dyDescent="0.25">
      <c r="A88" s="165" t="s">
        <v>20</v>
      </c>
      <c r="B88">
        <v>74.56037116997561</v>
      </c>
      <c r="C88">
        <v>33.510914179264603</v>
      </c>
      <c r="H88" s="76" t="s">
        <v>21</v>
      </c>
      <c r="I88">
        <v>0.27841585651667727</v>
      </c>
      <c r="J88">
        <v>0.33248143698459631</v>
      </c>
      <c r="P88" s="76" t="s">
        <v>22</v>
      </c>
      <c r="Q88">
        <v>164.01947075891761</v>
      </c>
      <c r="R88">
        <v>209.96876725998709</v>
      </c>
    </row>
    <row r="89" spans="1:18" x14ac:dyDescent="0.25">
      <c r="A89" s="165" t="s">
        <v>23</v>
      </c>
      <c r="B89">
        <v>32.4575675679637</v>
      </c>
      <c r="C89">
        <v>58.178537649304062</v>
      </c>
      <c r="H89" s="76" t="s">
        <v>24</v>
      </c>
      <c r="I89">
        <v>0.42426408997601373</v>
      </c>
      <c r="J89">
        <v>0.45792775051744988</v>
      </c>
    </row>
    <row r="90" spans="1:18" x14ac:dyDescent="0.25">
      <c r="H90" s="76" t="s">
        <v>25</v>
      </c>
      <c r="I90">
        <v>0.28304282795062041</v>
      </c>
      <c r="J90">
        <v>0.32566031724839978</v>
      </c>
    </row>
    <row r="91" spans="1:18" x14ac:dyDescent="0.25">
      <c r="H91" s="76" t="s">
        <v>26</v>
      </c>
      <c r="I91">
        <v>0.38664533788309657</v>
      </c>
      <c r="J91">
        <v>0.47366015869288047</v>
      </c>
      <c r="P91" s="76" t="s">
        <v>27</v>
      </c>
      <c r="Q91">
        <v>15642.77843887888</v>
      </c>
    </row>
    <row r="92" spans="1:18" x14ac:dyDescent="0.25">
      <c r="H92" s="76" t="s">
        <v>28</v>
      </c>
      <c r="I92">
        <v>0.57717641090702365</v>
      </c>
      <c r="J92">
        <v>0.41723401841944041</v>
      </c>
    </row>
    <row r="93" spans="1:18" x14ac:dyDescent="0.25">
      <c r="H93" s="76" t="s">
        <v>29</v>
      </c>
      <c r="I93">
        <v>0.40972063568942252</v>
      </c>
      <c r="J93">
        <v>0.40228200767743089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76"/>
      <c r="I98" s="76" t="s">
        <v>12</v>
      </c>
      <c r="J98" s="76" t="s">
        <v>13</v>
      </c>
      <c r="P98" s="76"/>
      <c r="Q98" s="76" t="s">
        <v>12</v>
      </c>
      <c r="R98" s="76" t="s">
        <v>13</v>
      </c>
    </row>
    <row r="99" spans="1:18" x14ac:dyDescent="0.25">
      <c r="A99" s="165" t="s">
        <v>14</v>
      </c>
      <c r="B99">
        <v>9.5442477262744276</v>
      </c>
      <c r="C99">
        <v>13.299245192763699</v>
      </c>
      <c r="H99" s="76" t="s">
        <v>15</v>
      </c>
      <c r="I99">
        <v>0.14776325659593759</v>
      </c>
      <c r="J99">
        <v>0.123606975476236</v>
      </c>
      <c r="P99" s="76" t="s">
        <v>16</v>
      </c>
      <c r="Q99">
        <v>0.1325369404945444</v>
      </c>
      <c r="R99">
        <v>-0.1776114845568933</v>
      </c>
    </row>
    <row r="100" spans="1:18" x14ac:dyDescent="0.25">
      <c r="A100" s="165" t="s">
        <v>17</v>
      </c>
      <c r="B100">
        <v>14.22356090647409</v>
      </c>
      <c r="C100">
        <v>17.799643857040721</v>
      </c>
      <c r="H100" s="76" t="s">
        <v>18</v>
      </c>
      <c r="I100">
        <v>0.20103076058747141</v>
      </c>
      <c r="J100">
        <v>0.14560000759555969</v>
      </c>
      <c r="P100" s="76" t="s">
        <v>19</v>
      </c>
      <c r="Q100">
        <v>6.5147048896393676</v>
      </c>
      <c r="R100">
        <v>10.88702620863091</v>
      </c>
    </row>
    <row r="101" spans="1:18" x14ac:dyDescent="0.25">
      <c r="A101" s="165" t="s">
        <v>20</v>
      </c>
      <c r="B101">
        <v>19.266369938547012</v>
      </c>
      <c r="C101">
        <v>6.520646168295678</v>
      </c>
      <c r="H101" s="76" t="s">
        <v>21</v>
      </c>
      <c r="I101">
        <v>0.16180267573015061</v>
      </c>
      <c r="J101">
        <v>9.7802730918125427E-2</v>
      </c>
      <c r="P101" s="76" t="s">
        <v>22</v>
      </c>
      <c r="Q101">
        <v>35.291923061818181</v>
      </c>
      <c r="R101">
        <v>55.375448404517293</v>
      </c>
    </row>
    <row r="102" spans="1:18" x14ac:dyDescent="0.25">
      <c r="A102" s="165" t="s">
        <v>23</v>
      </c>
      <c r="B102">
        <v>8.4172163008428473</v>
      </c>
      <c r="C102">
        <v>11.243589360818479</v>
      </c>
      <c r="H102" s="76" t="s">
        <v>24</v>
      </c>
      <c r="I102">
        <v>0.16559284752109699</v>
      </c>
      <c r="J102">
        <v>0.13585109786213589</v>
      </c>
    </row>
    <row r="103" spans="1:18" x14ac:dyDescent="0.25">
      <c r="H103" s="76" t="s">
        <v>25</v>
      </c>
      <c r="I103">
        <v>0.15866840627903839</v>
      </c>
      <c r="J103">
        <v>0.13483371874933969</v>
      </c>
    </row>
    <row r="104" spans="1:18" x14ac:dyDescent="0.25">
      <c r="H104" s="76" t="s">
        <v>26</v>
      </c>
      <c r="I104">
        <v>0.14606910149758251</v>
      </c>
      <c r="J104">
        <v>0.12677191624876211</v>
      </c>
      <c r="P104" s="76" t="s">
        <v>27</v>
      </c>
      <c r="Q104">
        <v>778.58136366984229</v>
      </c>
    </row>
    <row r="105" spans="1:18" x14ac:dyDescent="0.25">
      <c r="H105" s="76" t="s">
        <v>28</v>
      </c>
      <c r="I105">
        <v>7.1141900710766592E-2</v>
      </c>
      <c r="J105">
        <v>9.6439063247169415E-2</v>
      </c>
    </row>
    <row r="106" spans="1:18" x14ac:dyDescent="0.25">
      <c r="H106" s="76" t="s">
        <v>29</v>
      </c>
      <c r="I106">
        <v>0.14715443871079639</v>
      </c>
      <c r="J106">
        <v>0.1175748372214494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76"/>
      <c r="I111" s="76" t="s">
        <v>12</v>
      </c>
      <c r="J111" s="76" t="s">
        <v>13</v>
      </c>
      <c r="P111" s="76"/>
      <c r="Q111" s="76" t="s">
        <v>12</v>
      </c>
      <c r="R111" s="76" t="s">
        <v>13</v>
      </c>
    </row>
    <row r="112" spans="1:18" x14ac:dyDescent="0.25">
      <c r="A112" s="165" t="s">
        <v>14</v>
      </c>
      <c r="B112">
        <v>11.560888588401721</v>
      </c>
      <c r="C112">
        <v>18.2832444198913</v>
      </c>
      <c r="H112" s="76" t="s">
        <v>15</v>
      </c>
      <c r="I112">
        <v>0.14655809271701789</v>
      </c>
      <c r="J112">
        <v>0.1391338314162662</v>
      </c>
      <c r="P112" s="76" t="s">
        <v>16</v>
      </c>
      <c r="Q112">
        <v>-0.688240159582029</v>
      </c>
      <c r="R112">
        <v>-1.3191262242106661</v>
      </c>
    </row>
    <row r="113" spans="1:18" x14ac:dyDescent="0.25">
      <c r="A113" s="165" t="s">
        <v>17</v>
      </c>
      <c r="B113">
        <v>12.68762113644425</v>
      </c>
      <c r="C113">
        <v>16.614663401969281</v>
      </c>
      <c r="H113" s="76" t="s">
        <v>18</v>
      </c>
      <c r="I113">
        <v>0.1914183877034443</v>
      </c>
      <c r="J113">
        <v>0.15900794971608651</v>
      </c>
      <c r="P113" s="76" t="s">
        <v>19</v>
      </c>
      <c r="Q113">
        <v>9.9800966125453758</v>
      </c>
      <c r="R113">
        <v>30.386478736620312</v>
      </c>
    </row>
    <row r="114" spans="1:18" x14ac:dyDescent="0.25">
      <c r="A114" s="165" t="s">
        <v>20</v>
      </c>
      <c r="B114">
        <v>18.615929344074591</v>
      </c>
      <c r="C114">
        <v>20.12614756533841</v>
      </c>
      <c r="H114" s="76" t="s">
        <v>21</v>
      </c>
      <c r="I114">
        <v>0.25347505251118868</v>
      </c>
      <c r="J114">
        <v>0.23491457127730109</v>
      </c>
      <c r="P114" s="76" t="s">
        <v>22</v>
      </c>
      <c r="Q114">
        <v>40.274704835837568</v>
      </c>
      <c r="R114">
        <v>127.4917544148614</v>
      </c>
    </row>
    <row r="115" spans="1:18" x14ac:dyDescent="0.25">
      <c r="A115" s="165" t="s">
        <v>23</v>
      </c>
      <c r="B115">
        <v>18.077827193926861</v>
      </c>
      <c r="C115">
        <v>43.524721891427269</v>
      </c>
      <c r="H115" s="76" t="s">
        <v>24</v>
      </c>
      <c r="I115">
        <v>0.2490171009193162</v>
      </c>
      <c r="J115">
        <v>0.2158748911630935</v>
      </c>
    </row>
    <row r="116" spans="1:18" x14ac:dyDescent="0.25">
      <c r="H116" s="76" t="s">
        <v>25</v>
      </c>
      <c r="I116">
        <v>0.32759299534444192</v>
      </c>
      <c r="J116">
        <v>0.36522857044710622</v>
      </c>
    </row>
    <row r="117" spans="1:18" x14ac:dyDescent="0.25">
      <c r="H117" s="76" t="s">
        <v>26</v>
      </c>
      <c r="I117">
        <v>0.21376325876866509</v>
      </c>
      <c r="J117">
        <v>0.20036697176540549</v>
      </c>
      <c r="P117" s="76" t="s">
        <v>27</v>
      </c>
      <c r="Q117">
        <v>1486.094054392491</v>
      </c>
    </row>
    <row r="118" spans="1:18" x14ac:dyDescent="0.25">
      <c r="H118" s="76" t="s">
        <v>28</v>
      </c>
      <c r="I118">
        <v>8.2043670018417295E-2</v>
      </c>
      <c r="J118">
        <v>9.8661085040584642E-2</v>
      </c>
    </row>
    <row r="119" spans="1:18" x14ac:dyDescent="0.25">
      <c r="H119" s="76" t="s">
        <v>29</v>
      </c>
      <c r="I119">
        <v>6.2317359287484213E-2</v>
      </c>
      <c r="J119">
        <v>0.1080256801924115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13.49311996548745</v>
      </c>
      <c r="C146">
        <v>20.302839299182239</v>
      </c>
    </row>
    <row r="147" spans="1:25" x14ac:dyDescent="0.25">
      <c r="A147" s="165" t="s">
        <v>17</v>
      </c>
      <c r="B147">
        <v>14.76442519429091</v>
      </c>
      <c r="C147">
        <v>14.82804686998451</v>
      </c>
    </row>
    <row r="148" spans="1:25" x14ac:dyDescent="0.25">
      <c r="A148" s="165" t="s">
        <v>20</v>
      </c>
      <c r="B148">
        <v>20.234733387670602</v>
      </c>
      <c r="C148">
        <v>9.6894401551148892</v>
      </c>
    </row>
    <row r="149" spans="1:25" x14ac:dyDescent="0.25">
      <c r="A149" s="165" t="s">
        <v>23</v>
      </c>
      <c r="B149">
        <v>7.7968080724176616</v>
      </c>
      <c r="C149">
        <v>3.0897023881301648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77"/>
      <c r="B159" s="77" t="s">
        <v>12</v>
      </c>
      <c r="C159" s="77" t="s">
        <v>68</v>
      </c>
      <c r="D159" s="77" t="s">
        <v>69</v>
      </c>
      <c r="H159" s="77"/>
      <c r="I159" s="77" t="s">
        <v>13</v>
      </c>
      <c r="J159" s="77" t="s">
        <v>70</v>
      </c>
      <c r="K159" s="77" t="s">
        <v>71</v>
      </c>
      <c r="O159" s="77"/>
      <c r="P159" s="77" t="s">
        <v>12</v>
      </c>
      <c r="Q159" s="77" t="s">
        <v>13</v>
      </c>
      <c r="W159" s="77"/>
      <c r="X159" s="77" t="s">
        <v>12</v>
      </c>
      <c r="Y159" s="77" t="s">
        <v>13</v>
      </c>
    </row>
    <row r="160" spans="1:25" x14ac:dyDescent="0.25">
      <c r="A160" s="77" t="s">
        <v>14</v>
      </c>
      <c r="B160">
        <v>-4.0180102798847784E-3</v>
      </c>
      <c r="C160">
        <v>-4.0898103727051237E-2</v>
      </c>
      <c r="D160">
        <v>-1.4524187410842481E-2</v>
      </c>
      <c r="H160" s="77" t="s">
        <v>72</v>
      </c>
      <c r="I160">
        <v>0.25843541027005179</v>
      </c>
      <c r="J160">
        <v>0.15482310298288429</v>
      </c>
      <c r="K160">
        <v>5.0663305077769893E-2</v>
      </c>
      <c r="O160" s="77" t="s">
        <v>73</v>
      </c>
      <c r="P160">
        <v>-2.5965296382820961E-2</v>
      </c>
      <c r="Q160">
        <v>-7.3373406775095726E-2</v>
      </c>
      <c r="W160" s="77" t="s">
        <v>15</v>
      </c>
      <c r="X160">
        <v>5.3924780082698583E-2</v>
      </c>
      <c r="Y160">
        <v>1.360883573355706E-2</v>
      </c>
    </row>
    <row r="161" spans="1:25" x14ac:dyDescent="0.25">
      <c r="A161" s="77" t="s">
        <v>17</v>
      </c>
      <c r="B161">
        <v>0.37927260025641357</v>
      </c>
      <c r="C161">
        <v>7.5900297927689042E-2</v>
      </c>
      <c r="D161">
        <v>1.009470647546443E-2</v>
      </c>
      <c r="H161" s="77" t="s">
        <v>74</v>
      </c>
      <c r="I161">
        <v>-0.1880691581710838</v>
      </c>
      <c r="J161">
        <v>-0.1441331276148918</v>
      </c>
      <c r="K161">
        <v>-4.4632824958971341E-2</v>
      </c>
      <c r="O161" s="77" t="s">
        <v>75</v>
      </c>
      <c r="P161">
        <v>-0.25154314298953928</v>
      </c>
      <c r="Q161">
        <v>-0.30456031196907418</v>
      </c>
      <c r="W161" s="77" t="s">
        <v>18</v>
      </c>
      <c r="X161">
        <v>2.4638801835574028E-2</v>
      </c>
      <c r="Y161">
        <v>3.5636781186235672E-2</v>
      </c>
    </row>
    <row r="162" spans="1:25" x14ac:dyDescent="0.25">
      <c r="A162" s="77" t="s">
        <v>20</v>
      </c>
      <c r="B162">
        <v>0.2010725894648239</v>
      </c>
      <c r="C162">
        <v>6.062677990950608E-2</v>
      </c>
      <c r="D162">
        <v>4.8320860460474277E-2</v>
      </c>
      <c r="H162" s="77" t="s">
        <v>76</v>
      </c>
      <c r="I162">
        <v>0.37949928653155102</v>
      </c>
      <c r="J162">
        <v>0.21588425589548141</v>
      </c>
      <c r="K162">
        <v>5.6954342366084529E-2</v>
      </c>
      <c r="O162" s="77" t="s">
        <v>77</v>
      </c>
      <c r="P162">
        <v>0.36577653855122783</v>
      </c>
      <c r="Q162">
        <v>0.1625375336019676</v>
      </c>
      <c r="W162" s="77" t="s">
        <v>21</v>
      </c>
      <c r="X162">
        <v>0.43592915109659841</v>
      </c>
      <c r="Y162">
        <v>0.39368270742640732</v>
      </c>
    </row>
    <row r="163" spans="1:25" x14ac:dyDescent="0.25">
      <c r="A163" s="77" t="s">
        <v>23</v>
      </c>
      <c r="B163">
        <v>0.1128754228006195</v>
      </c>
      <c r="C163">
        <v>2.2198896941732298E-3</v>
      </c>
      <c r="D163">
        <v>-4.1684537077160987E-2</v>
      </c>
      <c r="H163" s="77" t="s">
        <v>78</v>
      </c>
      <c r="I163">
        <v>9.5278868137919331E-2</v>
      </c>
      <c r="J163">
        <v>3.9321128336289118E-2</v>
      </c>
      <c r="K163">
        <v>2.3914137456363151E-2</v>
      </c>
      <c r="O163" s="77" t="s">
        <v>79</v>
      </c>
      <c r="P163">
        <v>0.15431062787758401</v>
      </c>
      <c r="Q163">
        <v>0.16652875373429579</v>
      </c>
      <c r="W163" s="77" t="s">
        <v>24</v>
      </c>
      <c r="X163">
        <v>0.28344107645752181</v>
      </c>
      <c r="Y163">
        <v>0.29780575084923072</v>
      </c>
    </row>
    <row r="164" spans="1:25" x14ac:dyDescent="0.25">
      <c r="W164" s="77" t="s">
        <v>25</v>
      </c>
      <c r="X164">
        <v>8.1693247457344215E-2</v>
      </c>
      <c r="Y164">
        <v>5.4129533888310523E-2</v>
      </c>
    </row>
    <row r="165" spans="1:25" x14ac:dyDescent="0.25">
      <c r="W165" s="77" t="s">
        <v>26</v>
      </c>
      <c r="X165">
        <v>0.29564830711538581</v>
      </c>
      <c r="Y165">
        <v>0.27254604674985933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77" t="s">
        <v>28</v>
      </c>
      <c r="X166">
        <v>0.38992977294379683</v>
      </c>
      <c r="Y166">
        <v>0.22579660179109939</v>
      </c>
    </row>
    <row r="167" spans="1:25" x14ac:dyDescent="0.25">
      <c r="A167" s="77"/>
      <c r="B167" s="77" t="s">
        <v>12</v>
      </c>
      <c r="C167" s="77" t="s">
        <v>68</v>
      </c>
      <c r="D167" s="77" t="s">
        <v>69</v>
      </c>
      <c r="H167" s="77"/>
      <c r="I167" s="77" t="s">
        <v>13</v>
      </c>
      <c r="J167" s="77" t="s">
        <v>70</v>
      </c>
      <c r="K167" s="77" t="s">
        <v>71</v>
      </c>
      <c r="O167" s="77"/>
      <c r="P167" s="77" t="s">
        <v>12</v>
      </c>
      <c r="Q167" s="77" t="s">
        <v>13</v>
      </c>
      <c r="W167" s="77" t="s">
        <v>29</v>
      </c>
      <c r="X167">
        <v>0.45209918556731232</v>
      </c>
      <c r="Y167">
        <v>0.43235109588935688</v>
      </c>
    </row>
    <row r="168" spans="1:25" x14ac:dyDescent="0.25">
      <c r="A168" s="77" t="s">
        <v>14</v>
      </c>
      <c r="B168">
        <v>-0.5341121280424812</v>
      </c>
      <c r="C168">
        <v>-0.12315055031131</v>
      </c>
      <c r="D168">
        <v>-2.1400440545863361E-2</v>
      </c>
      <c r="H168" s="77" t="s">
        <v>72</v>
      </c>
      <c r="I168">
        <v>0.29507207422360732</v>
      </c>
      <c r="J168">
        <v>5.4467863480275852E-2</v>
      </c>
      <c r="K168">
        <v>2.4998680773973599E-4</v>
      </c>
      <c r="O168" s="77" t="s">
        <v>73</v>
      </c>
      <c r="P168">
        <v>0.65658513181001266</v>
      </c>
      <c r="Q168">
        <v>0.7006668005677088</v>
      </c>
    </row>
    <row r="169" spans="1:25" x14ac:dyDescent="0.25">
      <c r="A169" s="77" t="s">
        <v>17</v>
      </c>
      <c r="B169">
        <v>0.32937381627959889</v>
      </c>
      <c r="C169">
        <v>0.21696050039669901</v>
      </c>
      <c r="D169">
        <v>0.1135881062866857</v>
      </c>
      <c r="H169" s="77" t="s">
        <v>74</v>
      </c>
      <c r="I169">
        <v>0.2131851369539994</v>
      </c>
      <c r="J169">
        <v>0.18113921588343879</v>
      </c>
      <c r="K169">
        <v>0.1096970622077563</v>
      </c>
      <c r="O169" s="77" t="s">
        <v>75</v>
      </c>
      <c r="P169">
        <v>0.1219495965104833</v>
      </c>
      <c r="Q169">
        <v>0.21939722628048711</v>
      </c>
    </row>
    <row r="170" spans="1:25" x14ac:dyDescent="0.25">
      <c r="A170" s="77" t="s">
        <v>20</v>
      </c>
      <c r="B170">
        <v>1.9651292460980411E-2</v>
      </c>
      <c r="C170">
        <v>-3.1409440068026317E-2</v>
      </c>
      <c r="D170">
        <v>-0.10848885207938221</v>
      </c>
      <c r="H170" s="77" t="s">
        <v>76</v>
      </c>
      <c r="I170">
        <v>0.5596006029336642</v>
      </c>
      <c r="J170">
        <v>0.20105742851707509</v>
      </c>
      <c r="K170">
        <v>1.574081009789375E-2</v>
      </c>
      <c r="O170" s="77" t="s">
        <v>77</v>
      </c>
      <c r="P170">
        <v>0.6629247612952095</v>
      </c>
      <c r="Q170">
        <v>0.69335963647740961</v>
      </c>
      <c r="W170" s="165" t="s">
        <v>81</v>
      </c>
    </row>
    <row r="171" spans="1:25" x14ac:dyDescent="0.25">
      <c r="A171" s="77" t="s">
        <v>23</v>
      </c>
      <c r="B171">
        <v>9.4364766395444749E-2</v>
      </c>
      <c r="C171">
        <v>-3.9924963483538987E-2</v>
      </c>
      <c r="D171">
        <v>-3.3855164925077473E-2</v>
      </c>
      <c r="H171" s="77" t="s">
        <v>78</v>
      </c>
      <c r="I171">
        <v>0.38983394335206178</v>
      </c>
      <c r="J171">
        <v>-0.1366681619423569</v>
      </c>
      <c r="K171">
        <v>-0.26769335770257979</v>
      </c>
      <c r="O171" s="77" t="s">
        <v>79</v>
      </c>
      <c r="P171">
        <v>0.32486126771899559</v>
      </c>
      <c r="Q171">
        <v>0.30518198495432181</v>
      </c>
      <c r="W171" s="77"/>
      <c r="X171" s="77" t="s">
        <v>12</v>
      </c>
      <c r="Y171" s="77" t="s">
        <v>13</v>
      </c>
    </row>
    <row r="172" spans="1:25" x14ac:dyDescent="0.25">
      <c r="W172" s="77" t="s">
        <v>15</v>
      </c>
      <c r="X172">
        <v>0.19532707503834529</v>
      </c>
      <c r="Y172">
        <v>0.22297250588074499</v>
      </c>
    </row>
    <row r="173" spans="1:25" x14ac:dyDescent="0.25">
      <c r="W173" s="77" t="s">
        <v>18</v>
      </c>
      <c r="X173">
        <v>0.24254466479577791</v>
      </c>
      <c r="Y173">
        <v>0.31474552698756081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77" t="s">
        <v>21</v>
      </c>
      <c r="X174">
        <v>0.51096750471017394</v>
      </c>
      <c r="Y174">
        <v>0.55788230806010786</v>
      </c>
    </row>
    <row r="175" spans="1:25" x14ac:dyDescent="0.25">
      <c r="A175" s="77"/>
      <c r="B175" s="77" t="s">
        <v>12</v>
      </c>
      <c r="C175" s="77" t="s">
        <v>68</v>
      </c>
      <c r="D175" s="77" t="s">
        <v>69</v>
      </c>
      <c r="H175" s="77"/>
      <c r="I175" s="77" t="s">
        <v>13</v>
      </c>
      <c r="J175" s="77" t="s">
        <v>70</v>
      </c>
      <c r="K175" s="77" t="s">
        <v>71</v>
      </c>
      <c r="O175" s="77"/>
      <c r="P175" s="77" t="s">
        <v>12</v>
      </c>
      <c r="Q175" s="77" t="s">
        <v>13</v>
      </c>
      <c r="W175" s="77" t="s">
        <v>24</v>
      </c>
      <c r="X175">
        <v>0.22264318276692441</v>
      </c>
      <c r="Y175">
        <v>0.30346024374987018</v>
      </c>
    </row>
    <row r="176" spans="1:25" x14ac:dyDescent="0.25">
      <c r="A176" s="77" t="s">
        <v>14</v>
      </c>
      <c r="B176">
        <v>-0.39302582331223279</v>
      </c>
      <c r="C176">
        <v>-0.33319333088406128</v>
      </c>
      <c r="D176">
        <v>-0.30530967694213901</v>
      </c>
      <c r="H176" s="77" t="s">
        <v>72</v>
      </c>
      <c r="I176">
        <v>0.66219053120467997</v>
      </c>
      <c r="J176">
        <v>0.47753663565320381</v>
      </c>
      <c r="K176">
        <v>0.34625317479302531</v>
      </c>
      <c r="O176" s="77" t="s">
        <v>73</v>
      </c>
      <c r="P176">
        <v>0.70109164010311675</v>
      </c>
      <c r="Q176">
        <v>0.69657556479094884</v>
      </c>
      <c r="W176" s="77" t="s">
        <v>25</v>
      </c>
      <c r="X176">
        <v>-0.24755473355072011</v>
      </c>
      <c r="Y176">
        <v>-0.23056154975692991</v>
      </c>
    </row>
    <row r="177" spans="1:25" x14ac:dyDescent="0.25">
      <c r="A177" s="77" t="s">
        <v>17</v>
      </c>
      <c r="B177">
        <v>0.45815041832680109</v>
      </c>
      <c r="C177">
        <v>0.22211065918275699</v>
      </c>
      <c r="D177">
        <v>0.1791484149448675</v>
      </c>
      <c r="H177" s="77" t="s">
        <v>74</v>
      </c>
      <c r="I177">
        <v>-0.35016355140415512</v>
      </c>
      <c r="J177">
        <v>-0.2319602871149965</v>
      </c>
      <c r="K177">
        <v>-0.1280554465243553</v>
      </c>
      <c r="O177" s="77" t="s">
        <v>75</v>
      </c>
      <c r="P177">
        <v>0.58485024584672229</v>
      </c>
      <c r="Q177">
        <v>0.58829088986460187</v>
      </c>
      <c r="W177" s="77" t="s">
        <v>26</v>
      </c>
      <c r="X177">
        <v>0.38918849688858748</v>
      </c>
      <c r="Y177">
        <v>0.46389091610544819</v>
      </c>
    </row>
    <row r="178" spans="1:25" x14ac:dyDescent="0.25">
      <c r="A178" s="77" t="s">
        <v>20</v>
      </c>
      <c r="B178">
        <v>4.638730206401559E-2</v>
      </c>
      <c r="C178">
        <v>-8.8323894484733753E-2</v>
      </c>
      <c r="D178">
        <v>-8.3424362024001414E-2</v>
      </c>
      <c r="H178" s="77" t="s">
        <v>76</v>
      </c>
      <c r="I178">
        <v>0.50620260461785682</v>
      </c>
      <c r="J178">
        <v>0.34432522324852349</v>
      </c>
      <c r="K178">
        <v>0.2206301135254308</v>
      </c>
      <c r="O178" s="77" t="s">
        <v>77</v>
      </c>
      <c r="P178">
        <v>0.60166026494685443</v>
      </c>
      <c r="Q178">
        <v>0.58277270996057018</v>
      </c>
      <c r="W178" s="77" t="s">
        <v>28</v>
      </c>
      <c r="X178">
        <v>0.59289397660510046</v>
      </c>
      <c r="Y178">
        <v>0.64778215825402219</v>
      </c>
    </row>
    <row r="179" spans="1:25" x14ac:dyDescent="0.25">
      <c r="A179" s="77" t="s">
        <v>23</v>
      </c>
      <c r="B179">
        <v>0.44988462687482589</v>
      </c>
      <c r="C179">
        <v>0.42047820772708522</v>
      </c>
      <c r="D179">
        <v>0.35349301499872993</v>
      </c>
      <c r="H179" s="77" t="s">
        <v>78</v>
      </c>
      <c r="I179">
        <v>0.25144706210475742</v>
      </c>
      <c r="J179">
        <v>0.16177391455913931</v>
      </c>
      <c r="K179">
        <v>0.16930389054104411</v>
      </c>
      <c r="O179" s="77" t="s">
        <v>79</v>
      </c>
      <c r="P179">
        <v>0.13620758552099901</v>
      </c>
      <c r="Q179">
        <v>0.181440712294691</v>
      </c>
      <c r="W179" s="77" t="s">
        <v>29</v>
      </c>
      <c r="X179">
        <v>0.65282705534992291</v>
      </c>
      <c r="Y179">
        <v>0.70089879959968782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77"/>
      <c r="B183" s="77" t="s">
        <v>12</v>
      </c>
      <c r="C183" s="77" t="s">
        <v>68</v>
      </c>
      <c r="D183" s="77" t="s">
        <v>69</v>
      </c>
      <c r="H183" s="77"/>
      <c r="I183" s="77" t="s">
        <v>13</v>
      </c>
      <c r="J183" s="77" t="s">
        <v>70</v>
      </c>
      <c r="K183" s="77" t="s">
        <v>71</v>
      </c>
      <c r="O183" s="77"/>
      <c r="P183" s="77" t="s">
        <v>12</v>
      </c>
      <c r="Q183" s="77" t="s">
        <v>13</v>
      </c>
      <c r="W183" s="77"/>
      <c r="X183" s="77" t="s">
        <v>12</v>
      </c>
      <c r="Y183" s="77" t="s">
        <v>13</v>
      </c>
    </row>
    <row r="184" spans="1:25" x14ac:dyDescent="0.25">
      <c r="A184" s="77" t="s">
        <v>14</v>
      </c>
      <c r="B184">
        <v>0.12989364323267041</v>
      </c>
      <c r="C184">
        <v>0.46138254432106829</v>
      </c>
      <c r="D184">
        <v>0.1745884341971829</v>
      </c>
      <c r="H184" s="77" t="s">
        <v>72</v>
      </c>
      <c r="I184">
        <v>0.51200744747520588</v>
      </c>
      <c r="J184">
        <v>0.36836362655369342</v>
      </c>
      <c r="K184">
        <v>0.23366773433963811</v>
      </c>
      <c r="O184" s="77" t="s">
        <v>73</v>
      </c>
      <c r="P184">
        <v>0.1030131927540051</v>
      </c>
      <c r="Q184">
        <v>0.36218622344077539</v>
      </c>
      <c r="W184" s="77" t="s">
        <v>15</v>
      </c>
      <c r="X184">
        <v>1.41645829543008E-2</v>
      </c>
      <c r="Y184">
        <v>6.9325311230427622E-2</v>
      </c>
    </row>
    <row r="185" spans="1:25" x14ac:dyDescent="0.25">
      <c r="A185" s="77" t="s">
        <v>17</v>
      </c>
      <c r="B185">
        <v>0.22564910332529539</v>
      </c>
      <c r="C185">
        <v>0.2447244189451378</v>
      </c>
      <c r="D185">
        <v>1.3653970408608079E-2</v>
      </c>
      <c r="H185" s="77" t="s">
        <v>74</v>
      </c>
      <c r="I185">
        <v>0.40026315531771711</v>
      </c>
      <c r="J185">
        <v>0.42251976591929019</v>
      </c>
      <c r="K185">
        <v>9.4239265706208997E-2</v>
      </c>
      <c r="O185" s="77" t="s">
        <v>75</v>
      </c>
      <c r="P185">
        <v>-0.1149724223619279</v>
      </c>
      <c r="Q185">
        <v>0.37850577844347388</v>
      </c>
      <c r="W185" s="77" t="s">
        <v>18</v>
      </c>
      <c r="X185">
        <v>0.2269192316433305</v>
      </c>
      <c r="Y185">
        <v>0.28883449880758449</v>
      </c>
    </row>
    <row r="186" spans="1:25" x14ac:dyDescent="0.25">
      <c r="A186" s="77" t="s">
        <v>20</v>
      </c>
      <c r="B186">
        <v>-0.1231052555080711</v>
      </c>
      <c r="C186">
        <v>0.14874755840996931</v>
      </c>
      <c r="D186">
        <v>2.9060950182565649E-2</v>
      </c>
      <c r="H186" s="77" t="s">
        <v>76</v>
      </c>
      <c r="I186">
        <v>0.34091045455977831</v>
      </c>
      <c r="J186">
        <v>0.41858799103324451</v>
      </c>
      <c r="K186">
        <v>8.460216453726925E-2</v>
      </c>
      <c r="O186" s="77" t="s">
        <v>77</v>
      </c>
      <c r="P186">
        <v>0.14491478099194419</v>
      </c>
      <c r="Q186">
        <v>0.36838417082173242</v>
      </c>
      <c r="W186" s="77" t="s">
        <v>21</v>
      </c>
      <c r="X186">
        <v>0.5289242789493398</v>
      </c>
      <c r="Y186">
        <v>0.54724239066056568</v>
      </c>
    </row>
    <row r="187" spans="1:25" x14ac:dyDescent="0.25">
      <c r="A187" s="77" t="s">
        <v>23</v>
      </c>
      <c r="B187">
        <v>0.1646417225776145</v>
      </c>
      <c r="C187">
        <v>0.38031737318114101</v>
      </c>
      <c r="D187">
        <v>8.8055522200965783E-2</v>
      </c>
      <c r="H187" s="77" t="s">
        <v>78</v>
      </c>
      <c r="I187">
        <v>8.9496844803537562E-2</v>
      </c>
      <c r="J187">
        <v>7.8863369978911774E-2</v>
      </c>
      <c r="K187">
        <v>1.3874529656984731E-2</v>
      </c>
      <c r="O187" s="77" t="s">
        <v>79</v>
      </c>
      <c r="P187">
        <v>1.16966557032551E-2</v>
      </c>
      <c r="Q187">
        <v>-2.7573329750469149E-2</v>
      </c>
      <c r="W187" s="77" t="s">
        <v>24</v>
      </c>
      <c r="X187">
        <v>0.62160814409012821</v>
      </c>
      <c r="Y187">
        <v>0.64607641507348279</v>
      </c>
    </row>
    <row r="188" spans="1:25" x14ac:dyDescent="0.25">
      <c r="W188" s="77" t="s">
        <v>25</v>
      </c>
      <c r="X188">
        <v>-0.35478806946516772</v>
      </c>
      <c r="Y188">
        <v>-0.29415073617915649</v>
      </c>
    </row>
    <row r="189" spans="1:25" x14ac:dyDescent="0.25">
      <c r="W189" s="77" t="s">
        <v>26</v>
      </c>
      <c r="X189">
        <v>0.45260569416317808</v>
      </c>
      <c r="Y189">
        <v>0.44570679538976288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77" t="s">
        <v>28</v>
      </c>
      <c r="X190">
        <v>0.62727743301366112</v>
      </c>
      <c r="Y190">
        <v>0.64401839465965705</v>
      </c>
    </row>
    <row r="191" spans="1:25" x14ac:dyDescent="0.25">
      <c r="A191" s="77"/>
      <c r="B191" s="77" t="s">
        <v>12</v>
      </c>
      <c r="C191" s="77" t="s">
        <v>68</v>
      </c>
      <c r="D191" s="77" t="s">
        <v>69</v>
      </c>
      <c r="H191" s="77"/>
      <c r="I191" s="77" t="s">
        <v>13</v>
      </c>
      <c r="J191" s="77" t="s">
        <v>70</v>
      </c>
      <c r="K191" s="77" t="s">
        <v>71</v>
      </c>
      <c r="O191" s="77"/>
      <c r="P191" s="77" t="s">
        <v>12</v>
      </c>
      <c r="Q191" s="77" t="s">
        <v>13</v>
      </c>
      <c r="W191" s="77" t="s">
        <v>29</v>
      </c>
      <c r="X191">
        <v>0.67346471522360252</v>
      </c>
      <c r="Y191">
        <v>0.69919308898696342</v>
      </c>
    </row>
    <row r="192" spans="1:25" x14ac:dyDescent="0.25">
      <c r="A192" s="77" t="s">
        <v>14</v>
      </c>
      <c r="B192">
        <v>7.8737165245176793E-2</v>
      </c>
      <c r="C192">
        <v>-7.2501519260565028E-2</v>
      </c>
      <c r="D192">
        <v>-5.3594105491707997E-2</v>
      </c>
      <c r="H192" s="77" t="s">
        <v>72</v>
      </c>
      <c r="I192">
        <v>-0.1124096098602252</v>
      </c>
      <c r="J192">
        <v>-2.8725901506217549E-2</v>
      </c>
      <c r="K192">
        <v>-3.0312649674085951E-2</v>
      </c>
      <c r="O192" s="77" t="s">
        <v>73</v>
      </c>
      <c r="P192">
        <v>0.1230945803227598</v>
      </c>
      <c r="Q192">
        <v>-4.9859282947579138E-2</v>
      </c>
    </row>
    <row r="193" spans="1:25" x14ac:dyDescent="0.25">
      <c r="A193" s="77" t="s">
        <v>17</v>
      </c>
      <c r="B193">
        <v>-9.9408647096842745E-2</v>
      </c>
      <c r="C193">
        <v>-3.084771848351802E-2</v>
      </c>
      <c r="D193">
        <v>-5.4668532428171927E-2</v>
      </c>
      <c r="H193" s="77" t="s">
        <v>74</v>
      </c>
      <c r="I193">
        <v>-3.3569764179018413E-2</v>
      </c>
      <c r="J193">
        <v>-5.1781803423562853E-2</v>
      </c>
      <c r="K193">
        <v>-6.2722694330186013E-2</v>
      </c>
      <c r="O193" s="77" t="s">
        <v>75</v>
      </c>
      <c r="P193">
        <v>5.4517839810498112E-2</v>
      </c>
      <c r="Q193">
        <v>5.6878870408862948E-2</v>
      </c>
    </row>
    <row r="194" spans="1:25" x14ac:dyDescent="0.25">
      <c r="A194" s="77" t="s">
        <v>20</v>
      </c>
      <c r="B194">
        <v>-0.12035988387983371</v>
      </c>
      <c r="C194">
        <v>2.061779008238962E-2</v>
      </c>
      <c r="D194">
        <v>2.1727097309599382E-2</v>
      </c>
      <c r="H194" s="77" t="s">
        <v>76</v>
      </c>
      <c r="I194">
        <v>-0.18959858201287871</v>
      </c>
      <c r="J194">
        <v>-9.1555908975374356E-2</v>
      </c>
      <c r="K194">
        <v>-9.2777696724178266E-2</v>
      </c>
      <c r="O194" s="77" t="s">
        <v>77</v>
      </c>
      <c r="P194">
        <v>6.8574222325026843E-2</v>
      </c>
      <c r="Q194">
        <v>4.2324982644499437E-2</v>
      </c>
      <c r="W194" s="165" t="s">
        <v>89</v>
      </c>
    </row>
    <row r="195" spans="1:25" x14ac:dyDescent="0.25">
      <c r="A195" s="77" t="s">
        <v>23</v>
      </c>
      <c r="B195">
        <v>0.13169530269920221</v>
      </c>
      <c r="C195">
        <v>-5.012548500013426E-3</v>
      </c>
      <c r="D195">
        <v>4.9245631688468556E-3</v>
      </c>
      <c r="H195" s="77" t="s">
        <v>78</v>
      </c>
      <c r="I195">
        <v>-0.1139499940797097</v>
      </c>
      <c r="J195">
        <v>-1.7100952008899831E-2</v>
      </c>
      <c r="K195">
        <v>-3.5734184620303158E-2</v>
      </c>
      <c r="O195" s="77" t="s">
        <v>79</v>
      </c>
      <c r="P195">
        <v>-6.7437796433012426E-2</v>
      </c>
      <c r="Q195">
        <v>-7.2320512617210203E-2</v>
      </c>
      <c r="W195" s="77"/>
      <c r="X195" s="77" t="s">
        <v>12</v>
      </c>
      <c r="Y195" s="77" t="s">
        <v>13</v>
      </c>
    </row>
    <row r="196" spans="1:25" x14ac:dyDescent="0.25">
      <c r="W196" s="77" t="s">
        <v>15</v>
      </c>
      <c r="X196">
        <v>6.6345384048316525E-2</v>
      </c>
      <c r="Y196">
        <v>0.49426270018468987</v>
      </c>
    </row>
    <row r="197" spans="1:25" x14ac:dyDescent="0.25">
      <c r="W197" s="77" t="s">
        <v>18</v>
      </c>
      <c r="X197">
        <v>9.1498989027829103E-2</v>
      </c>
      <c r="Y197">
        <v>0.38771707201830402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77" t="s">
        <v>21</v>
      </c>
      <c r="X198">
        <v>7.1786328920777034E-2</v>
      </c>
      <c r="Y198">
        <v>0.48875150919047589</v>
      </c>
    </row>
    <row r="199" spans="1:25" x14ac:dyDescent="0.25">
      <c r="A199" s="77"/>
      <c r="B199" s="77" t="s">
        <v>12</v>
      </c>
      <c r="C199" s="77" t="s">
        <v>68</v>
      </c>
      <c r="D199" s="77" t="s">
        <v>69</v>
      </c>
      <c r="H199" s="77"/>
      <c r="I199" s="77" t="s">
        <v>13</v>
      </c>
      <c r="J199" s="77" t="s">
        <v>70</v>
      </c>
      <c r="K199" s="77" t="s">
        <v>71</v>
      </c>
      <c r="O199" s="77"/>
      <c r="P199" s="77" t="s">
        <v>12</v>
      </c>
      <c r="Q199" s="77" t="s">
        <v>13</v>
      </c>
      <c r="W199" s="77" t="s">
        <v>24</v>
      </c>
      <c r="X199">
        <v>0.1924810977813422</v>
      </c>
      <c r="Y199">
        <v>0.59669585970110572</v>
      </c>
    </row>
    <row r="200" spans="1:25" x14ac:dyDescent="0.25">
      <c r="A200" s="77" t="s">
        <v>14</v>
      </c>
      <c r="B200">
        <v>-4.0572375638794268E-2</v>
      </c>
      <c r="C200">
        <v>-2.4934207614159491E-2</v>
      </c>
      <c r="D200">
        <v>-2.0831264914135748E-2</v>
      </c>
      <c r="H200" s="77" t="s">
        <v>72</v>
      </c>
      <c r="I200">
        <v>-1.034933460943799E-2</v>
      </c>
      <c r="J200">
        <v>-8.6985327224400638E-2</v>
      </c>
      <c r="K200">
        <v>-8.4231967176973843E-2</v>
      </c>
      <c r="O200" s="77" t="s">
        <v>73</v>
      </c>
      <c r="P200">
        <v>2.7751126264759381E-3</v>
      </c>
      <c r="Q200">
        <v>-1.0636930388175019E-2</v>
      </c>
      <c r="W200" s="77" t="s">
        <v>25</v>
      </c>
      <c r="X200">
        <v>7.9974958042095576E-2</v>
      </c>
      <c r="Y200">
        <v>0.59224595674601244</v>
      </c>
    </row>
    <row r="201" spans="1:25" x14ac:dyDescent="0.25">
      <c r="A201" s="77" t="s">
        <v>17</v>
      </c>
      <c r="B201">
        <v>-1.718875995091719E-2</v>
      </c>
      <c r="C201">
        <v>2.747644789617824E-2</v>
      </c>
      <c r="D201">
        <v>4.2836189843431391E-2</v>
      </c>
      <c r="H201" s="77" t="s">
        <v>74</v>
      </c>
      <c r="I201">
        <v>-5.2004953171433069E-2</v>
      </c>
      <c r="J201">
        <v>-5.5052112823150992E-2</v>
      </c>
      <c r="K201">
        <v>-5.1509942157771098E-2</v>
      </c>
      <c r="O201" s="77" t="s">
        <v>75</v>
      </c>
      <c r="P201">
        <v>9.8435727111159232E-3</v>
      </c>
      <c r="Q201">
        <v>-6.4249632592875833E-2</v>
      </c>
      <c r="W201" s="77" t="s">
        <v>26</v>
      </c>
      <c r="X201">
        <v>6.3041674295320163E-2</v>
      </c>
      <c r="Y201">
        <v>0.22991401204470729</v>
      </c>
    </row>
    <row r="202" spans="1:25" x14ac:dyDescent="0.25">
      <c r="A202" s="77" t="s">
        <v>20</v>
      </c>
      <c r="B202">
        <v>-7.6896598199147639E-2</v>
      </c>
      <c r="C202">
        <v>2.967722401841762E-2</v>
      </c>
      <c r="D202">
        <v>2.888271532215839E-2</v>
      </c>
      <c r="H202" s="77" t="s">
        <v>76</v>
      </c>
      <c r="I202">
        <v>6.7514797071588179E-3</v>
      </c>
      <c r="J202">
        <v>-8.1122327086528261E-3</v>
      </c>
      <c r="K202">
        <v>1.7612566398403479E-3</v>
      </c>
      <c r="O202" s="77" t="s">
        <v>77</v>
      </c>
      <c r="P202">
        <v>4.485753711503096E-2</v>
      </c>
      <c r="Q202">
        <v>2.9364145685162501E-2</v>
      </c>
      <c r="W202" s="77" t="s">
        <v>28</v>
      </c>
      <c r="X202">
        <v>3.4890933390440908E-2</v>
      </c>
      <c r="Y202">
        <v>0.47969265195116417</v>
      </c>
    </row>
    <row r="203" spans="1:25" x14ac:dyDescent="0.25">
      <c r="A203" s="77" t="s">
        <v>23</v>
      </c>
      <c r="B203">
        <v>-5.5433240882183342E-3</v>
      </c>
      <c r="C203">
        <v>2.92071325147907E-2</v>
      </c>
      <c r="D203">
        <v>3.2569646876214033E-2</v>
      </c>
      <c r="H203" s="77" t="s">
        <v>78</v>
      </c>
      <c r="I203">
        <v>-1.4366526850134041E-2</v>
      </c>
      <c r="J203">
        <v>-5.2927131299936939E-2</v>
      </c>
      <c r="K203">
        <v>-5.4998739648442527E-2</v>
      </c>
      <c r="O203" s="77" t="s">
        <v>79</v>
      </c>
      <c r="P203">
        <v>-3.794673803464875E-2</v>
      </c>
      <c r="Q203">
        <v>6.4009205382097173E-2</v>
      </c>
      <c r="W203" s="77" t="s">
        <v>29</v>
      </c>
      <c r="X203">
        <v>0.12706878367530741</v>
      </c>
      <c r="Y203">
        <v>0.58492443255954041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77"/>
      <c r="B207" s="77" t="s">
        <v>12</v>
      </c>
      <c r="C207" s="77" t="s">
        <v>68</v>
      </c>
      <c r="D207" s="77" t="s">
        <v>69</v>
      </c>
      <c r="H207" s="77"/>
      <c r="I207" s="77" t="s">
        <v>13</v>
      </c>
      <c r="J207" s="77" t="s">
        <v>70</v>
      </c>
      <c r="K207" s="77" t="s">
        <v>71</v>
      </c>
      <c r="O207" s="77"/>
      <c r="P207" s="77" t="s">
        <v>12</v>
      </c>
      <c r="Q207" s="77" t="s">
        <v>13</v>
      </c>
      <c r="W207" s="77"/>
      <c r="X207" s="77" t="s">
        <v>12</v>
      </c>
      <c r="Y207" s="77" t="s">
        <v>13</v>
      </c>
    </row>
    <row r="208" spans="1:25" x14ac:dyDescent="0.25">
      <c r="A208" s="77" t="s">
        <v>14</v>
      </c>
      <c r="B208">
        <v>0.30060831673345939</v>
      </c>
      <c r="C208">
        <v>0.14961362719696999</v>
      </c>
      <c r="D208">
        <v>0.1380936151630425</v>
      </c>
      <c r="H208" s="77" t="s">
        <v>72</v>
      </c>
      <c r="I208">
        <v>0.56875778800998555</v>
      </c>
      <c r="J208">
        <v>0.61307011743048412</v>
      </c>
      <c r="K208">
        <v>0.5470466656223284</v>
      </c>
      <c r="O208" s="77" t="s">
        <v>73</v>
      </c>
      <c r="P208">
        <v>0.15037137345103291</v>
      </c>
      <c r="Q208">
        <v>0.3931407181303806</v>
      </c>
      <c r="W208" s="77" t="s">
        <v>15</v>
      </c>
      <c r="X208">
        <v>-5.5948746789877803E-2</v>
      </c>
      <c r="Y208">
        <v>-6.2561754760490459E-2</v>
      </c>
    </row>
    <row r="209" spans="1:25" x14ac:dyDescent="0.25">
      <c r="A209" s="77" t="s">
        <v>17</v>
      </c>
      <c r="B209">
        <v>0.24985992930429671</v>
      </c>
      <c r="C209">
        <v>9.9951235444677725E-2</v>
      </c>
      <c r="D209">
        <v>0.10138475192684911</v>
      </c>
      <c r="H209" s="77" t="s">
        <v>74</v>
      </c>
      <c r="I209">
        <v>-5.9323122014263922E-2</v>
      </c>
      <c r="J209">
        <v>0.131594455827926</v>
      </c>
      <c r="K209">
        <v>6.1628451528244282E-2</v>
      </c>
      <c r="O209" s="77" t="s">
        <v>75</v>
      </c>
      <c r="P209">
        <v>-0.10544927122284101</v>
      </c>
      <c r="Q209">
        <v>-0.22877405231478601</v>
      </c>
      <c r="W209" s="77" t="s">
        <v>18</v>
      </c>
      <c r="X209">
        <v>3.0517824792342781E-2</v>
      </c>
      <c r="Y209">
        <v>1.959114443778032E-2</v>
      </c>
    </row>
    <row r="210" spans="1:25" x14ac:dyDescent="0.25">
      <c r="A210" s="77" t="s">
        <v>20</v>
      </c>
      <c r="B210">
        <v>0.3195839957491996</v>
      </c>
      <c r="C210">
        <v>-7.9161776728424768E-2</v>
      </c>
      <c r="D210">
        <v>-7.6620697525842385E-2</v>
      </c>
      <c r="H210" s="77" t="s">
        <v>76</v>
      </c>
      <c r="I210">
        <v>0.57995292521501951</v>
      </c>
      <c r="J210">
        <v>0.52686815224206918</v>
      </c>
      <c r="K210">
        <v>0.47356816880911112</v>
      </c>
      <c r="O210" s="77" t="s">
        <v>77</v>
      </c>
      <c r="P210">
        <v>0.26085871486934742</v>
      </c>
      <c r="Q210">
        <v>0.58195224060985662</v>
      </c>
      <c r="W210" s="77" t="s">
        <v>21</v>
      </c>
      <c r="X210">
        <v>-0.1054199746194095</v>
      </c>
      <c r="Y210">
        <v>-0.12568295665404161</v>
      </c>
    </row>
    <row r="211" spans="1:25" x14ac:dyDescent="0.25">
      <c r="A211" s="77" t="s">
        <v>23</v>
      </c>
      <c r="B211">
        <v>3.9105245347275212E-2</v>
      </c>
      <c r="C211">
        <v>8.9143774457275934E-2</v>
      </c>
      <c r="D211">
        <v>3.9536187289634969E-2</v>
      </c>
      <c r="H211" s="77" t="s">
        <v>78</v>
      </c>
      <c r="I211">
        <v>0.50938545047841288</v>
      </c>
      <c r="J211">
        <v>0.44885311962256502</v>
      </c>
      <c r="K211">
        <v>0.42729271663810708</v>
      </c>
      <c r="O211" s="77" t="s">
        <v>79</v>
      </c>
      <c r="P211">
        <v>0.31733119783367431</v>
      </c>
      <c r="Q211">
        <v>0.43604460808034451</v>
      </c>
      <c r="W211" s="77" t="s">
        <v>24</v>
      </c>
      <c r="X211">
        <v>-6.5267279030299816E-2</v>
      </c>
      <c r="Y211">
        <v>-8.7202554156569786E-2</v>
      </c>
    </row>
    <row r="212" spans="1:25" x14ac:dyDescent="0.25">
      <c r="W212" s="77" t="s">
        <v>25</v>
      </c>
      <c r="X212">
        <v>-2.654683424062676E-2</v>
      </c>
      <c r="Y212">
        <v>-4.4190434138120883E-2</v>
      </c>
    </row>
    <row r="213" spans="1:25" x14ac:dyDescent="0.25">
      <c r="W213" s="77" t="s">
        <v>26</v>
      </c>
      <c r="X213">
        <v>-7.6785658336003051E-2</v>
      </c>
      <c r="Y213">
        <v>-0.1125372581336779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77" t="s">
        <v>28</v>
      </c>
      <c r="X214">
        <v>-8.4425287410296701E-2</v>
      </c>
      <c r="Y214">
        <v>-6.3197877683559514E-2</v>
      </c>
    </row>
    <row r="215" spans="1:25" x14ac:dyDescent="0.25">
      <c r="A215" s="77"/>
      <c r="B215" s="77" t="s">
        <v>12</v>
      </c>
      <c r="C215" s="77" t="s">
        <v>68</v>
      </c>
      <c r="D215" s="77" t="s">
        <v>69</v>
      </c>
      <c r="H215" s="77"/>
      <c r="I215" s="77" t="s">
        <v>13</v>
      </c>
      <c r="J215" s="77" t="s">
        <v>70</v>
      </c>
      <c r="K215" s="77" t="s">
        <v>71</v>
      </c>
      <c r="O215" s="77"/>
      <c r="P215" s="77" t="s">
        <v>12</v>
      </c>
      <c r="Q215" s="77" t="s">
        <v>13</v>
      </c>
      <c r="W215" s="77" t="s">
        <v>29</v>
      </c>
      <c r="X215">
        <v>0.17142191243613381</v>
      </c>
      <c r="Y215">
        <v>-5.9377690832937972E-2</v>
      </c>
    </row>
    <row r="216" spans="1:25" x14ac:dyDescent="0.25">
      <c r="A216" s="77" t="s">
        <v>14</v>
      </c>
      <c r="B216">
        <v>-3.3037858633131169E-2</v>
      </c>
      <c r="C216">
        <v>-7.2437210684883138E-2</v>
      </c>
      <c r="D216">
        <v>-7.1387925786398673E-2</v>
      </c>
      <c r="H216" s="77" t="s">
        <v>72</v>
      </c>
      <c r="I216">
        <v>-5.5537959662209133E-2</v>
      </c>
      <c r="J216">
        <v>-6.1795470976454721E-2</v>
      </c>
      <c r="K216">
        <v>-6.4708414132618006E-2</v>
      </c>
      <c r="O216" s="77" t="s">
        <v>73</v>
      </c>
      <c r="P216">
        <v>-2.5950132423633969E-2</v>
      </c>
      <c r="Q216">
        <v>-3.881375774758087E-2</v>
      </c>
    </row>
    <row r="217" spans="1:25" x14ac:dyDescent="0.25">
      <c r="A217" s="77" t="s">
        <v>17</v>
      </c>
      <c r="B217">
        <v>-2.5623794727137331E-2</v>
      </c>
      <c r="C217">
        <v>8.4188127155480186E-2</v>
      </c>
      <c r="D217">
        <v>9.0870265325858388E-2</v>
      </c>
      <c r="H217" s="77" t="s">
        <v>74</v>
      </c>
      <c r="I217">
        <v>-8.3320716677974777E-2</v>
      </c>
      <c r="J217">
        <v>-3.6755180241844609E-3</v>
      </c>
      <c r="K217">
        <v>-4.0198194331595057E-3</v>
      </c>
      <c r="O217" s="77" t="s">
        <v>75</v>
      </c>
      <c r="P217">
        <v>-3.8095566748684487E-2</v>
      </c>
      <c r="Q217">
        <v>-1.410491497421801E-2</v>
      </c>
    </row>
    <row r="218" spans="1:25" x14ac:dyDescent="0.25">
      <c r="A218" s="77" t="s">
        <v>20</v>
      </c>
      <c r="B218">
        <v>3.4037164235252972E-2</v>
      </c>
      <c r="C218">
        <v>-3.7981859862030252E-2</v>
      </c>
      <c r="D218">
        <v>-4.2959592031918972E-2</v>
      </c>
      <c r="H218" s="77" t="s">
        <v>76</v>
      </c>
      <c r="I218">
        <v>0.13888834467385069</v>
      </c>
      <c r="J218">
        <v>-0.14783518648584371</v>
      </c>
      <c r="K218">
        <v>-0.14417935928484979</v>
      </c>
      <c r="O218" s="77" t="s">
        <v>77</v>
      </c>
      <c r="P218">
        <v>-6.7328646382640508E-2</v>
      </c>
      <c r="Q218">
        <v>-8.1501082011853257E-2</v>
      </c>
      <c r="W218" s="165" t="s">
        <v>94</v>
      </c>
    </row>
    <row r="219" spans="1:25" x14ac:dyDescent="0.25">
      <c r="A219" s="77" t="s">
        <v>23</v>
      </c>
      <c r="B219">
        <v>-8.3612696246305268E-2</v>
      </c>
      <c r="C219">
        <v>6.4374648064946541E-2</v>
      </c>
      <c r="D219">
        <v>6.5976637302680108E-2</v>
      </c>
      <c r="H219" s="77" t="s">
        <v>78</v>
      </c>
      <c r="I219">
        <v>-7.3410521410619461E-2</v>
      </c>
      <c r="J219">
        <v>4.7903232294232503E-2</v>
      </c>
      <c r="K219">
        <v>4.6273806029609392E-2</v>
      </c>
      <c r="O219" s="77" t="s">
        <v>79</v>
      </c>
      <c r="P219">
        <v>0.1748747195470112</v>
      </c>
      <c r="Q219">
        <v>0.14422775229635071</v>
      </c>
      <c r="W219" s="77"/>
      <c r="X219" s="77" t="s">
        <v>12</v>
      </c>
      <c r="Y219" s="77" t="s">
        <v>13</v>
      </c>
    </row>
    <row r="220" spans="1:25" x14ac:dyDescent="0.25">
      <c r="W220" s="77" t="s">
        <v>15</v>
      </c>
      <c r="X220">
        <v>1.327351903646634E-2</v>
      </c>
      <c r="Y220">
        <v>-8.3475851409911244E-3</v>
      </c>
    </row>
    <row r="221" spans="1:25" x14ac:dyDescent="0.25">
      <c r="W221" s="77" t="s">
        <v>18</v>
      </c>
      <c r="X221">
        <v>6.9783682413253029E-2</v>
      </c>
      <c r="Y221">
        <v>3.4623296494407367E-2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77" t="s">
        <v>21</v>
      </c>
      <c r="X222">
        <v>-3.1313366146517363E-2</v>
      </c>
      <c r="Y222">
        <v>2.6933567603351249E-2</v>
      </c>
    </row>
    <row r="223" spans="1:25" x14ac:dyDescent="0.25">
      <c r="A223" s="77"/>
      <c r="B223" s="77" t="s">
        <v>12</v>
      </c>
      <c r="C223" s="77" t="s">
        <v>68</v>
      </c>
      <c r="D223" s="77" t="s">
        <v>69</v>
      </c>
      <c r="H223" s="77"/>
      <c r="I223" s="77" t="s">
        <v>13</v>
      </c>
      <c r="J223" s="77" t="s">
        <v>70</v>
      </c>
      <c r="K223" s="77" t="s">
        <v>71</v>
      </c>
      <c r="O223" s="77"/>
      <c r="P223" s="77" t="s">
        <v>12</v>
      </c>
      <c r="Q223" s="77" t="s">
        <v>13</v>
      </c>
      <c r="W223" s="77" t="s">
        <v>24</v>
      </c>
      <c r="X223">
        <v>-1.872536524828949E-2</v>
      </c>
      <c r="Y223">
        <v>1.5375001089205099E-2</v>
      </c>
    </row>
    <row r="224" spans="1:25" x14ac:dyDescent="0.25">
      <c r="A224" s="77" t="s">
        <v>14</v>
      </c>
      <c r="B224">
        <v>0.11110410268525769</v>
      </c>
      <c r="C224">
        <v>0.124895055148611</v>
      </c>
      <c r="D224">
        <v>0.2898147842953126</v>
      </c>
      <c r="H224" s="77" t="s">
        <v>72</v>
      </c>
      <c r="I224">
        <v>0.22968433070251201</v>
      </c>
      <c r="J224">
        <v>0.200654366047334</v>
      </c>
      <c r="K224">
        <v>0.1021457344248322</v>
      </c>
      <c r="O224" s="77" t="s">
        <v>73</v>
      </c>
      <c r="P224">
        <v>0.29468945621603249</v>
      </c>
      <c r="Q224">
        <v>0.29883793967639821</v>
      </c>
      <c r="W224" s="77" t="s">
        <v>25</v>
      </c>
      <c r="X224">
        <v>-7.1231213629798272E-3</v>
      </c>
      <c r="Y224">
        <v>-2.3880944016807921E-2</v>
      </c>
    </row>
    <row r="225" spans="1:25" x14ac:dyDescent="0.25">
      <c r="A225" s="77" t="s">
        <v>17</v>
      </c>
      <c r="B225">
        <v>0.35085493056522599</v>
      </c>
      <c r="C225">
        <v>0.13302744491113211</v>
      </c>
      <c r="D225">
        <v>5.7873319205029868E-2</v>
      </c>
      <c r="H225" s="77" t="s">
        <v>74</v>
      </c>
      <c r="I225">
        <v>0.21278090283995099</v>
      </c>
      <c r="J225">
        <v>0.21528511262138281</v>
      </c>
      <c r="K225">
        <v>0.20504988385483261</v>
      </c>
      <c r="O225" s="77" t="s">
        <v>75</v>
      </c>
      <c r="P225">
        <v>0.1909510328300584</v>
      </c>
      <c r="Q225">
        <v>0.30271906572604351</v>
      </c>
      <c r="W225" s="77" t="s">
        <v>26</v>
      </c>
      <c r="X225">
        <v>4.5765810033677148E-2</v>
      </c>
      <c r="Y225">
        <v>1.113860171082357E-2</v>
      </c>
    </row>
    <row r="226" spans="1:25" x14ac:dyDescent="0.25">
      <c r="A226" s="77" t="s">
        <v>20</v>
      </c>
      <c r="B226">
        <v>0.1780820248043839</v>
      </c>
      <c r="C226">
        <v>0.13893802719644649</v>
      </c>
      <c r="D226">
        <v>8.7128597255502524E-2</v>
      </c>
      <c r="H226" s="77" t="s">
        <v>76</v>
      </c>
      <c r="I226">
        <v>-2.8818108285488281E-2</v>
      </c>
      <c r="J226">
        <v>7.6207787205966826E-2</v>
      </c>
      <c r="K226">
        <v>7.4233425969654765E-2</v>
      </c>
      <c r="O226" s="77" t="s">
        <v>77</v>
      </c>
      <c r="P226">
        <v>0.27631691054132151</v>
      </c>
      <c r="Q226">
        <v>0.31014049354247081</v>
      </c>
      <c r="W226" s="77" t="s">
        <v>28</v>
      </c>
      <c r="X226">
        <v>4.2305923167108912E-2</v>
      </c>
      <c r="Y226">
        <v>6.0635381652282307E-2</v>
      </c>
    </row>
    <row r="227" spans="1:25" x14ac:dyDescent="0.25">
      <c r="A227" s="77" t="s">
        <v>23</v>
      </c>
      <c r="B227">
        <v>0.2003850807284783</v>
      </c>
      <c r="C227">
        <v>7.445662688755951E-2</v>
      </c>
      <c r="D227">
        <v>4.1990779967021108E-2</v>
      </c>
      <c r="H227" s="77" t="s">
        <v>78</v>
      </c>
      <c r="I227">
        <v>0.13540061716230919</v>
      </c>
      <c r="J227">
        <v>0.1517113188926851</v>
      </c>
      <c r="K227">
        <v>8.3596353984519561E-2</v>
      </c>
      <c r="O227" s="77" t="s">
        <v>79</v>
      </c>
      <c r="P227">
        <v>0.1609568538393763</v>
      </c>
      <c r="Q227">
        <v>8.5582515363165135E-2</v>
      </c>
      <c r="W227" s="77" t="s">
        <v>29</v>
      </c>
      <c r="X227">
        <v>-1.362509297799162E-2</v>
      </c>
      <c r="Y227">
        <v>3.8593678360687417E-2</v>
      </c>
    </row>
    <row r="230" spans="1:25" x14ac:dyDescent="0.25">
      <c r="W230" s="165" t="s">
        <v>98</v>
      </c>
    </row>
    <row r="231" spans="1:25" x14ac:dyDescent="0.25">
      <c r="W231" s="77"/>
      <c r="X231" s="77" t="s">
        <v>12</v>
      </c>
      <c r="Y231" s="77" t="s">
        <v>13</v>
      </c>
    </row>
    <row r="232" spans="1:25" x14ac:dyDescent="0.25">
      <c r="W232" s="77" t="s">
        <v>15</v>
      </c>
      <c r="X232">
        <v>0.13082941512710319</v>
      </c>
      <c r="Y232">
        <v>0.19413996351458751</v>
      </c>
    </row>
    <row r="233" spans="1:25" x14ac:dyDescent="0.25">
      <c r="W233" s="77" t="s">
        <v>18</v>
      </c>
      <c r="X233">
        <v>0.18706657434587731</v>
      </c>
      <c r="Y233">
        <v>0.16946937636390499</v>
      </c>
    </row>
    <row r="234" spans="1:25" x14ac:dyDescent="0.25">
      <c r="W234" s="77" t="s">
        <v>21</v>
      </c>
      <c r="X234">
        <v>0.41107055002117321</v>
      </c>
      <c r="Y234">
        <v>0.5680378342996365</v>
      </c>
    </row>
    <row r="235" spans="1:25" x14ac:dyDescent="0.25">
      <c r="W235" s="77" t="s">
        <v>24</v>
      </c>
      <c r="X235">
        <v>0.31997260745423339</v>
      </c>
      <c r="Y235">
        <v>0.56503709144384484</v>
      </c>
    </row>
    <row r="236" spans="1:25" x14ac:dyDescent="0.25">
      <c r="W236" s="77" t="s">
        <v>25</v>
      </c>
      <c r="X236">
        <v>0.34902241922656663</v>
      </c>
      <c r="Y236">
        <v>0.51173620756613258</v>
      </c>
    </row>
    <row r="237" spans="1:25" x14ac:dyDescent="0.25">
      <c r="W237" s="77" t="s">
        <v>26</v>
      </c>
      <c r="X237">
        <v>0.25347297200515712</v>
      </c>
      <c r="Y237">
        <v>0.34979186750442293</v>
      </c>
    </row>
    <row r="238" spans="1:25" x14ac:dyDescent="0.25">
      <c r="W238" s="77" t="s">
        <v>28</v>
      </c>
      <c r="X238">
        <v>0.2933607475130583</v>
      </c>
      <c r="Y238">
        <v>0.55712471835190114</v>
      </c>
    </row>
    <row r="239" spans="1:25" x14ac:dyDescent="0.25">
      <c r="W239" s="77" t="s">
        <v>29</v>
      </c>
      <c r="X239">
        <v>0.16967865170938759</v>
      </c>
      <c r="Y239">
        <v>0.42762889789500669</v>
      </c>
    </row>
    <row r="242" spans="1:25" x14ac:dyDescent="0.25">
      <c r="W242" s="165" t="s">
        <v>106</v>
      </c>
    </row>
    <row r="243" spans="1:25" x14ac:dyDescent="0.25">
      <c r="W243" s="77"/>
      <c r="X243" s="77" t="s">
        <v>12</v>
      </c>
      <c r="Y243" s="77" t="s">
        <v>13</v>
      </c>
    </row>
    <row r="244" spans="1:25" x14ac:dyDescent="0.25">
      <c r="W244" s="77" t="s">
        <v>15</v>
      </c>
      <c r="X244">
        <v>-1.46793203268804E-2</v>
      </c>
      <c r="Y244">
        <v>-2.221005466161315E-2</v>
      </c>
    </row>
    <row r="245" spans="1:25" x14ac:dyDescent="0.25">
      <c r="W245" s="77" t="s">
        <v>18</v>
      </c>
      <c r="X245">
        <v>-8.8424907625895624E-3</v>
      </c>
      <c r="Y245">
        <v>-1.8931728894047709E-2</v>
      </c>
    </row>
    <row r="246" spans="1:25" x14ac:dyDescent="0.25">
      <c r="W246" s="77" t="s">
        <v>21</v>
      </c>
      <c r="X246">
        <v>0.11289846066629031</v>
      </c>
      <c r="Y246">
        <v>0.10225318100194219</v>
      </c>
    </row>
    <row r="247" spans="1:25" x14ac:dyDescent="0.25">
      <c r="W247" s="77" t="s">
        <v>24</v>
      </c>
      <c r="X247">
        <v>-2.8728639588802309E-2</v>
      </c>
      <c r="Y247">
        <v>-3.6042045145700648E-2</v>
      </c>
    </row>
    <row r="248" spans="1:25" x14ac:dyDescent="0.25">
      <c r="W248" s="77" t="s">
        <v>25</v>
      </c>
      <c r="X248">
        <v>-4.3977985417670999E-2</v>
      </c>
      <c r="Y248">
        <v>-3.7309563182452543E-2</v>
      </c>
    </row>
    <row r="249" spans="1:25" x14ac:dyDescent="0.25">
      <c r="W249" s="77" t="s">
        <v>26</v>
      </c>
      <c r="X249">
        <v>-2.776022304590961E-2</v>
      </c>
      <c r="Y249">
        <v>-2.5248504563100901E-2</v>
      </c>
    </row>
    <row r="250" spans="1:25" x14ac:dyDescent="0.25">
      <c r="W250" s="77" t="s">
        <v>28</v>
      </c>
      <c r="X250">
        <v>0.1117109460896199</v>
      </c>
      <c r="Y250">
        <v>0.1146241599418294</v>
      </c>
    </row>
    <row r="251" spans="1:25" x14ac:dyDescent="0.25">
      <c r="W251" s="77" t="s">
        <v>29</v>
      </c>
      <c r="X251">
        <v>6.4313786437320053E-2</v>
      </c>
      <c r="Y251">
        <v>6.7197380364406298E-2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77"/>
      <c r="X255" s="77" t="s">
        <v>12</v>
      </c>
      <c r="Y255" s="77" t="s">
        <v>13</v>
      </c>
    </row>
    <row r="256" spans="1:25" x14ac:dyDescent="0.25">
      <c r="W256" s="77" t="s">
        <v>15</v>
      </c>
      <c r="X256">
        <v>0.32011350955036211</v>
      </c>
      <c r="Y256">
        <v>0.29129261123878619</v>
      </c>
    </row>
    <row r="257" spans="1:25" x14ac:dyDescent="0.25">
      <c r="W257" s="77" t="s">
        <v>18</v>
      </c>
      <c r="X257">
        <v>0.34099223544435731</v>
      </c>
      <c r="Y257">
        <v>0.34806205386144812</v>
      </c>
    </row>
    <row r="258" spans="1:25" x14ac:dyDescent="0.25">
      <c r="A258" s="165" t="s">
        <v>195</v>
      </c>
      <c r="J258" s="165" t="s">
        <v>196</v>
      </c>
      <c r="W258" s="77" t="s">
        <v>21</v>
      </c>
      <c r="X258">
        <v>0.29930493608096032</v>
      </c>
      <c r="Y258">
        <v>0.18892678926559259</v>
      </c>
    </row>
    <row r="259" spans="1:25" x14ac:dyDescent="0.25">
      <c r="A259" s="78"/>
      <c r="B259" s="78" t="s">
        <v>101</v>
      </c>
      <c r="C259" s="78" t="s">
        <v>102</v>
      </c>
      <c r="D259" s="78" t="s">
        <v>103</v>
      </c>
      <c r="E259" s="78" t="s">
        <v>104</v>
      </c>
      <c r="J259" s="78"/>
      <c r="K259" s="78" t="s">
        <v>101</v>
      </c>
      <c r="L259" s="78" t="s">
        <v>102</v>
      </c>
      <c r="M259" s="78" t="s">
        <v>103</v>
      </c>
      <c r="N259" s="78" t="s">
        <v>104</v>
      </c>
      <c r="W259" s="77" t="s">
        <v>24</v>
      </c>
      <c r="X259">
        <v>0.36810871462200723</v>
      </c>
      <c r="Y259">
        <v>0.34584431102245861</v>
      </c>
    </row>
    <row r="260" spans="1:25" x14ac:dyDescent="0.25">
      <c r="A260" s="78" t="s">
        <v>15</v>
      </c>
      <c r="B260">
        <v>49.8046875</v>
      </c>
      <c r="C260">
        <v>50.720174446549613</v>
      </c>
      <c r="D260">
        <v>52.734375</v>
      </c>
      <c r="E260">
        <v>176.7578125</v>
      </c>
      <c r="J260" s="78" t="s">
        <v>12</v>
      </c>
      <c r="K260">
        <v>6.6666666666666666E-2</v>
      </c>
      <c r="L260">
        <v>1.0442534346749131</v>
      </c>
      <c r="M260">
        <v>0.93333333333333335</v>
      </c>
      <c r="N260">
        <v>1.166666666666667</v>
      </c>
      <c r="W260" s="77" t="s">
        <v>25</v>
      </c>
      <c r="X260">
        <v>0.30683217580573519</v>
      </c>
      <c r="Y260">
        <v>0.36142361021611619</v>
      </c>
    </row>
    <row r="261" spans="1:25" x14ac:dyDescent="0.25">
      <c r="A261" s="78" t="s">
        <v>25</v>
      </c>
      <c r="B261">
        <v>49.8046875</v>
      </c>
      <c r="C261">
        <v>81.475658464394883</v>
      </c>
      <c r="D261">
        <v>104.4921875</v>
      </c>
      <c r="E261">
        <v>215.8203125</v>
      </c>
      <c r="J261" s="78" t="s">
        <v>105</v>
      </c>
      <c r="K261">
        <v>3.3333333333333333E-2</v>
      </c>
      <c r="L261">
        <v>0.47383429067612692</v>
      </c>
      <c r="M261">
        <v>0.66666666666666663</v>
      </c>
      <c r="N261">
        <v>1.2333333333333329</v>
      </c>
      <c r="W261" s="77" t="s">
        <v>26</v>
      </c>
      <c r="X261">
        <v>0.34483656968464382</v>
      </c>
      <c r="Y261">
        <v>0.2213437482181923</v>
      </c>
    </row>
    <row r="262" spans="1:25" x14ac:dyDescent="0.25">
      <c r="A262" s="78" t="s">
        <v>18</v>
      </c>
      <c r="B262">
        <v>49.8046875</v>
      </c>
      <c r="C262">
        <v>64.499179526528167</v>
      </c>
      <c r="D262">
        <v>51.7578125</v>
      </c>
      <c r="E262">
        <v>115.234375</v>
      </c>
      <c r="W262" s="77" t="s">
        <v>28</v>
      </c>
      <c r="X262">
        <v>0.39904236469676713</v>
      </c>
      <c r="Y262">
        <v>0.36072244140777049</v>
      </c>
    </row>
    <row r="263" spans="1:25" x14ac:dyDescent="0.25">
      <c r="A263" s="78" t="s">
        <v>26</v>
      </c>
      <c r="B263">
        <v>49.8046875</v>
      </c>
      <c r="C263">
        <v>97.141985279328949</v>
      </c>
      <c r="D263">
        <v>114.2578125</v>
      </c>
      <c r="E263">
        <v>294.921875</v>
      </c>
      <c r="W263" s="77" t="s">
        <v>29</v>
      </c>
      <c r="X263">
        <v>0.38501587306624319</v>
      </c>
      <c r="Y263">
        <v>0.34906544381302163</v>
      </c>
    </row>
    <row r="264" spans="1:25" x14ac:dyDescent="0.25">
      <c r="A264" s="78" t="s">
        <v>21</v>
      </c>
      <c r="B264">
        <v>49.8046875</v>
      </c>
      <c r="C264">
        <v>122.2351910291025</v>
      </c>
      <c r="D264">
        <v>450.1953125</v>
      </c>
      <c r="E264">
        <v>491.2109375</v>
      </c>
    </row>
    <row r="265" spans="1:25" x14ac:dyDescent="0.25">
      <c r="A265" s="78" t="s">
        <v>28</v>
      </c>
      <c r="B265">
        <v>49.8046875</v>
      </c>
      <c r="C265">
        <v>63.076866954042323</v>
      </c>
      <c r="D265">
        <v>122.0703125</v>
      </c>
      <c r="E265">
        <v>187.5</v>
      </c>
    </row>
    <row r="266" spans="1:25" x14ac:dyDescent="0.25">
      <c r="A266" s="78" t="s">
        <v>24</v>
      </c>
      <c r="B266">
        <v>19.53125</v>
      </c>
      <c r="C266">
        <v>73.252296273178501</v>
      </c>
      <c r="D266">
        <v>170.8984375</v>
      </c>
      <c r="E266">
        <v>500</v>
      </c>
    </row>
    <row r="267" spans="1:25" x14ac:dyDescent="0.25">
      <c r="A267" s="78" t="s">
        <v>29</v>
      </c>
      <c r="B267">
        <v>21.484375</v>
      </c>
      <c r="C267">
        <v>107.9782762192427</v>
      </c>
      <c r="D267">
        <v>220.703125</v>
      </c>
      <c r="E267">
        <v>347.65625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78"/>
      <c r="B271" s="78" t="s">
        <v>101</v>
      </c>
      <c r="C271" s="78" t="s">
        <v>102</v>
      </c>
      <c r="D271" s="78" t="s">
        <v>103</v>
      </c>
      <c r="E271" s="78" t="s">
        <v>104</v>
      </c>
      <c r="J271" s="78"/>
      <c r="K271" s="78" t="s">
        <v>101</v>
      </c>
      <c r="L271" s="78" t="s">
        <v>102</v>
      </c>
      <c r="M271" s="78" t="s">
        <v>103</v>
      </c>
      <c r="N271" s="78" t="s">
        <v>104</v>
      </c>
    </row>
    <row r="272" spans="1:25" x14ac:dyDescent="0.25">
      <c r="A272" s="78" t="s">
        <v>15</v>
      </c>
      <c r="B272">
        <v>21.484375</v>
      </c>
      <c r="C272">
        <v>52.926763835997349</v>
      </c>
      <c r="D272">
        <v>36.1328125</v>
      </c>
      <c r="E272">
        <v>204.1015625</v>
      </c>
      <c r="J272" s="78" t="s">
        <v>12</v>
      </c>
      <c r="K272">
        <v>0.14285714285714279</v>
      </c>
      <c r="L272">
        <v>0.33631270670104191</v>
      </c>
      <c r="M272">
        <v>0.71428571428571419</v>
      </c>
      <c r="N272">
        <v>0.8571428571428571</v>
      </c>
    </row>
    <row r="273" spans="1:14" x14ac:dyDescent="0.25">
      <c r="A273" s="78" t="s">
        <v>25</v>
      </c>
      <c r="B273">
        <v>49.8046875</v>
      </c>
      <c r="C273">
        <v>86.509169488792594</v>
      </c>
      <c r="D273">
        <v>150.390625</v>
      </c>
      <c r="E273">
        <v>274.4140625</v>
      </c>
      <c r="J273" s="78" t="s">
        <v>105</v>
      </c>
      <c r="K273">
        <v>0.14285714285714279</v>
      </c>
      <c r="L273">
        <v>0.49716654030691348</v>
      </c>
      <c r="M273">
        <v>0.8571428571428571</v>
      </c>
      <c r="N273">
        <v>1</v>
      </c>
    </row>
    <row r="274" spans="1:14" x14ac:dyDescent="0.25">
      <c r="A274" s="78" t="s">
        <v>18</v>
      </c>
      <c r="B274">
        <v>49.8046875</v>
      </c>
      <c r="C274">
        <v>55.117557176678062</v>
      </c>
      <c r="D274">
        <v>51.7578125</v>
      </c>
      <c r="E274">
        <v>112.3046875</v>
      </c>
    </row>
    <row r="275" spans="1:14" x14ac:dyDescent="0.25">
      <c r="A275" s="78" t="s">
        <v>26</v>
      </c>
      <c r="B275">
        <v>49.8046875</v>
      </c>
      <c r="C275">
        <v>52.737760684447252</v>
      </c>
      <c r="D275">
        <v>108.3984375</v>
      </c>
      <c r="E275">
        <v>344.7265625</v>
      </c>
    </row>
    <row r="276" spans="1:14" x14ac:dyDescent="0.25">
      <c r="A276" s="78" t="s">
        <v>21</v>
      </c>
      <c r="B276">
        <v>40.0390625</v>
      </c>
      <c r="C276">
        <v>99.905495112294517</v>
      </c>
      <c r="D276">
        <v>173.828125</v>
      </c>
      <c r="E276">
        <v>327.1484375</v>
      </c>
    </row>
    <row r="277" spans="1:14" x14ac:dyDescent="0.25">
      <c r="A277" s="78" t="s">
        <v>28</v>
      </c>
      <c r="B277">
        <v>49.8046875</v>
      </c>
      <c r="C277">
        <v>103.7207974061911</v>
      </c>
      <c r="D277">
        <v>237.3046875</v>
      </c>
      <c r="E277">
        <v>333.0078125</v>
      </c>
    </row>
    <row r="278" spans="1:14" x14ac:dyDescent="0.25">
      <c r="A278" s="78" t="s">
        <v>24</v>
      </c>
      <c r="B278">
        <v>21.484375</v>
      </c>
      <c r="C278">
        <v>41.761379086821591</v>
      </c>
      <c r="D278">
        <v>260.7421875</v>
      </c>
      <c r="E278">
        <v>476.5625</v>
      </c>
    </row>
    <row r="279" spans="1:14" x14ac:dyDescent="0.25">
      <c r="A279" s="78" t="s">
        <v>29</v>
      </c>
      <c r="B279">
        <v>18.5546875</v>
      </c>
      <c r="C279">
        <v>97.556414898663363</v>
      </c>
      <c r="D279">
        <v>284.1796875</v>
      </c>
      <c r="E279">
        <v>364.2578125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78"/>
      <c r="B283" s="78" t="s">
        <v>101</v>
      </c>
      <c r="C283" s="78" t="s">
        <v>102</v>
      </c>
      <c r="D283" s="78" t="s">
        <v>103</v>
      </c>
      <c r="E283" s="78" t="s">
        <v>104</v>
      </c>
      <c r="J283" s="78"/>
      <c r="K283" s="78" t="s">
        <v>101</v>
      </c>
      <c r="L283" s="78" t="s">
        <v>102</v>
      </c>
      <c r="M283" s="78" t="s">
        <v>103</v>
      </c>
      <c r="N283" s="78" t="s">
        <v>104</v>
      </c>
    </row>
    <row r="284" spans="1:14" x14ac:dyDescent="0.25">
      <c r="A284" s="78" t="s">
        <v>15</v>
      </c>
      <c r="B284">
        <v>22.4609375</v>
      </c>
      <c r="C284">
        <v>66.953470716185308</v>
      </c>
      <c r="D284">
        <v>51.7578125</v>
      </c>
      <c r="E284">
        <v>189.453125</v>
      </c>
      <c r="J284" s="78" t="s">
        <v>12</v>
      </c>
      <c r="K284">
        <v>0.2</v>
      </c>
      <c r="L284">
        <v>-0.34871870488985168</v>
      </c>
      <c r="M284">
        <v>0.8</v>
      </c>
      <c r="N284">
        <v>1</v>
      </c>
    </row>
    <row r="285" spans="1:14" x14ac:dyDescent="0.25">
      <c r="A285" s="78" t="s">
        <v>25</v>
      </c>
      <c r="B285">
        <v>49.8046875</v>
      </c>
      <c r="C285">
        <v>100.5676519238942</v>
      </c>
      <c r="D285">
        <v>103.515625</v>
      </c>
      <c r="E285">
        <v>356.4453125</v>
      </c>
      <c r="J285" s="78" t="s">
        <v>105</v>
      </c>
      <c r="K285">
        <v>0.2</v>
      </c>
      <c r="L285">
        <v>0.37793082417472129</v>
      </c>
      <c r="M285">
        <v>0.8</v>
      </c>
      <c r="N285">
        <v>1</v>
      </c>
    </row>
    <row r="286" spans="1:14" x14ac:dyDescent="0.25">
      <c r="A286" s="78" t="s">
        <v>18</v>
      </c>
      <c r="B286">
        <v>49.8046875</v>
      </c>
      <c r="C286">
        <v>90.240607094293622</v>
      </c>
      <c r="D286">
        <v>102.5390625</v>
      </c>
      <c r="E286">
        <v>234.375</v>
      </c>
    </row>
    <row r="287" spans="1:14" x14ac:dyDescent="0.25">
      <c r="A287" s="78" t="s">
        <v>26</v>
      </c>
      <c r="B287">
        <v>49.8046875</v>
      </c>
      <c r="C287">
        <v>109.8767164873766</v>
      </c>
      <c r="D287">
        <v>87.890625</v>
      </c>
      <c r="E287">
        <v>405.2734375</v>
      </c>
    </row>
    <row r="288" spans="1:14" x14ac:dyDescent="0.25">
      <c r="A288" s="78" t="s">
        <v>21</v>
      </c>
      <c r="B288">
        <v>49.8046875</v>
      </c>
      <c r="C288">
        <v>124.6591062622476</v>
      </c>
      <c r="D288">
        <v>201.171875</v>
      </c>
      <c r="E288">
        <v>395.5078125</v>
      </c>
    </row>
    <row r="289" spans="1:14" x14ac:dyDescent="0.25">
      <c r="A289" s="78" t="s">
        <v>28</v>
      </c>
      <c r="B289">
        <v>49.8046875</v>
      </c>
      <c r="C289">
        <v>114.3337960733864</v>
      </c>
      <c r="D289">
        <v>166.015625</v>
      </c>
      <c r="E289">
        <v>285.15625</v>
      </c>
    </row>
    <row r="290" spans="1:14" x14ac:dyDescent="0.25">
      <c r="A290" s="78" t="s">
        <v>24</v>
      </c>
      <c r="B290">
        <v>21.484375</v>
      </c>
      <c r="C290">
        <v>52.144007759233382</v>
      </c>
      <c r="D290">
        <v>44.921875</v>
      </c>
      <c r="E290">
        <v>106.4453125</v>
      </c>
    </row>
    <row r="291" spans="1:14" x14ac:dyDescent="0.25">
      <c r="A291" s="78" t="s">
        <v>29</v>
      </c>
      <c r="B291">
        <v>41.015625</v>
      </c>
      <c r="C291">
        <v>105.4866492238437</v>
      </c>
      <c r="D291">
        <v>137.6953125</v>
      </c>
      <c r="E291">
        <v>235.3515625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78"/>
      <c r="B295" s="78" t="s">
        <v>101</v>
      </c>
      <c r="C295" s="78" t="s">
        <v>102</v>
      </c>
      <c r="D295" s="78" t="s">
        <v>103</v>
      </c>
      <c r="E295" s="78" t="s">
        <v>104</v>
      </c>
      <c r="J295" s="78"/>
      <c r="K295" s="78" t="s">
        <v>101</v>
      </c>
      <c r="L295" s="78" t="s">
        <v>102</v>
      </c>
      <c r="M295" s="78" t="s">
        <v>103</v>
      </c>
      <c r="N295" s="78" t="s">
        <v>104</v>
      </c>
    </row>
    <row r="296" spans="1:14" x14ac:dyDescent="0.25">
      <c r="A296" s="78" t="s">
        <v>15</v>
      </c>
      <c r="B296">
        <v>17.578125</v>
      </c>
      <c r="C296">
        <v>57.934262184990253</v>
      </c>
      <c r="D296">
        <v>34.1796875</v>
      </c>
      <c r="E296">
        <v>203.125</v>
      </c>
      <c r="J296" s="78" t="s">
        <v>12</v>
      </c>
      <c r="K296">
        <v>5.8823529411764712E-2</v>
      </c>
      <c r="L296">
        <v>0.46712194913093108</v>
      </c>
      <c r="M296">
        <v>0.23529411764705879</v>
      </c>
      <c r="N296">
        <v>0.88235294117647056</v>
      </c>
    </row>
    <row r="297" spans="1:14" x14ac:dyDescent="0.25">
      <c r="A297" s="78" t="s">
        <v>25</v>
      </c>
      <c r="B297">
        <v>49.8046875</v>
      </c>
      <c r="C297">
        <v>28.023219807647621</v>
      </c>
      <c r="D297">
        <v>62.5</v>
      </c>
      <c r="E297">
        <v>290.0390625</v>
      </c>
      <c r="J297" s="78" t="s">
        <v>105</v>
      </c>
      <c r="K297">
        <v>0.82352941176470584</v>
      </c>
      <c r="L297">
        <v>1.0032391686873181</v>
      </c>
      <c r="M297">
        <v>0.94117647058823528</v>
      </c>
      <c r="N297">
        <v>1.882352941176471</v>
      </c>
    </row>
    <row r="298" spans="1:14" x14ac:dyDescent="0.25">
      <c r="A298" s="78" t="s">
        <v>18</v>
      </c>
      <c r="B298">
        <v>49.8046875</v>
      </c>
      <c r="C298">
        <v>63.81094809474456</v>
      </c>
      <c r="D298">
        <v>77.1484375</v>
      </c>
      <c r="E298">
        <v>175.78125</v>
      </c>
    </row>
    <row r="299" spans="1:14" x14ac:dyDescent="0.25">
      <c r="A299" s="78" t="s">
        <v>26</v>
      </c>
      <c r="B299">
        <v>49.8046875</v>
      </c>
      <c r="C299">
        <v>74.650544032676365</v>
      </c>
      <c r="D299">
        <v>57.6171875</v>
      </c>
      <c r="E299">
        <v>213.8671875</v>
      </c>
    </row>
    <row r="300" spans="1:14" x14ac:dyDescent="0.25">
      <c r="A300" s="78" t="s">
        <v>21</v>
      </c>
      <c r="B300">
        <v>49.8046875</v>
      </c>
      <c r="C300">
        <v>119.3578705071501</v>
      </c>
      <c r="D300">
        <v>193.359375</v>
      </c>
      <c r="E300">
        <v>260.7421875</v>
      </c>
    </row>
    <row r="301" spans="1:14" x14ac:dyDescent="0.25">
      <c r="A301" s="78" t="s">
        <v>28</v>
      </c>
      <c r="B301">
        <v>49.8046875</v>
      </c>
      <c r="C301">
        <v>132.37950305612051</v>
      </c>
      <c r="D301">
        <v>202.1484375</v>
      </c>
      <c r="E301">
        <v>287.109375</v>
      </c>
    </row>
    <row r="302" spans="1:14" x14ac:dyDescent="0.25">
      <c r="A302" s="78" t="s">
        <v>24</v>
      </c>
      <c r="B302">
        <v>49.8046875</v>
      </c>
      <c r="C302">
        <v>87.70031365412845</v>
      </c>
      <c r="D302">
        <v>107.421875</v>
      </c>
      <c r="E302">
        <v>185.546875</v>
      </c>
    </row>
    <row r="303" spans="1:14" x14ac:dyDescent="0.25">
      <c r="A303" s="78" t="s">
        <v>29</v>
      </c>
      <c r="B303">
        <v>73.2421875</v>
      </c>
      <c r="C303">
        <v>99.586180748606466</v>
      </c>
      <c r="D303">
        <v>115.234375</v>
      </c>
      <c r="E303">
        <v>213.8671875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78"/>
      <c r="B307" s="78" t="s">
        <v>101</v>
      </c>
      <c r="C307" s="78" t="s">
        <v>102</v>
      </c>
      <c r="D307" s="78" t="s">
        <v>103</v>
      </c>
      <c r="E307" s="78" t="s">
        <v>104</v>
      </c>
      <c r="J307" s="78"/>
      <c r="K307" s="78" t="s">
        <v>101</v>
      </c>
      <c r="L307" s="78" t="s">
        <v>102</v>
      </c>
      <c r="M307" s="78" t="s">
        <v>103</v>
      </c>
      <c r="N307" s="78" t="s">
        <v>104</v>
      </c>
    </row>
    <row r="308" spans="1:14" x14ac:dyDescent="0.25">
      <c r="A308" s="78" t="s">
        <v>15</v>
      </c>
      <c r="B308">
        <v>16.6015625</v>
      </c>
      <c r="C308">
        <v>60.699232552430971</v>
      </c>
      <c r="D308">
        <v>91.796875</v>
      </c>
      <c r="E308">
        <v>164.0625</v>
      </c>
      <c r="J308" s="78" t="s">
        <v>12</v>
      </c>
      <c r="K308">
        <v>3.3333333333333333E-2</v>
      </c>
      <c r="L308">
        <v>0.65988183944291778</v>
      </c>
      <c r="M308">
        <v>0.1</v>
      </c>
      <c r="N308">
        <v>0.53333333333333333</v>
      </c>
    </row>
    <row r="309" spans="1:14" x14ac:dyDescent="0.25">
      <c r="A309" s="78" t="s">
        <v>25</v>
      </c>
      <c r="B309">
        <v>49.8046875</v>
      </c>
      <c r="C309">
        <v>52.106642888369883</v>
      </c>
      <c r="D309">
        <v>79.1015625</v>
      </c>
      <c r="E309">
        <v>184.5703125</v>
      </c>
      <c r="J309" s="78" t="s">
        <v>105</v>
      </c>
      <c r="K309">
        <v>3.3333333333333333E-2</v>
      </c>
      <c r="L309">
        <v>0.46303400039234821</v>
      </c>
      <c r="M309">
        <v>6.6666666666666666E-2</v>
      </c>
      <c r="N309">
        <v>0.26666666666666672</v>
      </c>
    </row>
    <row r="310" spans="1:14" x14ac:dyDescent="0.25">
      <c r="A310" s="78" t="s">
        <v>18</v>
      </c>
      <c r="B310">
        <v>36.1328125</v>
      </c>
      <c r="C310">
        <v>48.293091263989112</v>
      </c>
      <c r="D310">
        <v>65.4296875</v>
      </c>
      <c r="E310">
        <v>83.0078125</v>
      </c>
    </row>
    <row r="311" spans="1:14" x14ac:dyDescent="0.25">
      <c r="A311" s="78" t="s">
        <v>26</v>
      </c>
      <c r="B311">
        <v>49.8046875</v>
      </c>
      <c r="C311">
        <v>77.25715594525488</v>
      </c>
      <c r="D311">
        <v>105.46875</v>
      </c>
      <c r="E311">
        <v>205.078125</v>
      </c>
    </row>
    <row r="312" spans="1:14" x14ac:dyDescent="0.25">
      <c r="A312" s="78" t="s">
        <v>21</v>
      </c>
      <c r="B312">
        <v>36.1328125</v>
      </c>
      <c r="C312">
        <v>112.7020211608326</v>
      </c>
      <c r="D312">
        <v>155.2734375</v>
      </c>
      <c r="E312">
        <v>453.125</v>
      </c>
    </row>
    <row r="313" spans="1:14" x14ac:dyDescent="0.25">
      <c r="A313" s="78" t="s">
        <v>28</v>
      </c>
      <c r="B313">
        <v>37.109375</v>
      </c>
      <c r="C313">
        <v>73.041178822859123</v>
      </c>
      <c r="D313">
        <v>111.328125</v>
      </c>
      <c r="E313">
        <v>204.1015625</v>
      </c>
    </row>
    <row r="314" spans="1:14" x14ac:dyDescent="0.25">
      <c r="A314" s="78" t="s">
        <v>24</v>
      </c>
      <c r="B314">
        <v>69.3359375</v>
      </c>
      <c r="C314">
        <v>97.228866388434525</v>
      </c>
      <c r="D314">
        <v>155.2734375</v>
      </c>
      <c r="E314">
        <v>278.3203125</v>
      </c>
    </row>
    <row r="315" spans="1:14" x14ac:dyDescent="0.25">
      <c r="A315" s="78" t="s">
        <v>29</v>
      </c>
      <c r="B315">
        <v>29.296875</v>
      </c>
      <c r="C315">
        <v>86.519124531785991</v>
      </c>
      <c r="D315">
        <v>124.0234375</v>
      </c>
      <c r="E315">
        <v>229.4921875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78"/>
      <c r="B319" s="78" t="s">
        <v>101</v>
      </c>
      <c r="C319" s="78" t="s">
        <v>102</v>
      </c>
      <c r="D319" s="78" t="s">
        <v>103</v>
      </c>
      <c r="E319" s="78" t="s">
        <v>104</v>
      </c>
      <c r="J319" s="78"/>
      <c r="K319" s="78" t="s">
        <v>101</v>
      </c>
      <c r="L319" s="78" t="s">
        <v>102</v>
      </c>
      <c r="M319" s="78" t="s">
        <v>103</v>
      </c>
      <c r="N319" s="78" t="s">
        <v>104</v>
      </c>
    </row>
    <row r="320" spans="1:14" x14ac:dyDescent="0.25">
      <c r="A320" s="78" t="s">
        <v>15</v>
      </c>
      <c r="B320">
        <v>49.8046875</v>
      </c>
      <c r="C320">
        <v>45.483188283473531</v>
      </c>
      <c r="D320">
        <v>35.15625</v>
      </c>
      <c r="E320">
        <v>179.6875</v>
      </c>
      <c r="J320" s="78" t="s">
        <v>12</v>
      </c>
      <c r="K320">
        <v>0.23333333333333331</v>
      </c>
      <c r="L320">
        <v>5.3220342435764696</v>
      </c>
      <c r="M320">
        <v>0.33333333333333331</v>
      </c>
      <c r="N320">
        <v>0.6333333333333333</v>
      </c>
    </row>
    <row r="321" spans="1:14" x14ac:dyDescent="0.25">
      <c r="A321" s="78" t="s">
        <v>25</v>
      </c>
      <c r="B321">
        <v>49.8046875</v>
      </c>
      <c r="C321">
        <v>79.545082211030433</v>
      </c>
      <c r="D321">
        <v>109.375</v>
      </c>
      <c r="E321">
        <v>240.234375</v>
      </c>
      <c r="J321" s="78" t="s">
        <v>105</v>
      </c>
      <c r="K321">
        <v>0.2</v>
      </c>
      <c r="L321">
        <v>3.232640221668595</v>
      </c>
      <c r="M321">
        <v>0.3</v>
      </c>
      <c r="N321">
        <v>0.6333333333333333</v>
      </c>
    </row>
    <row r="322" spans="1:14" x14ac:dyDescent="0.25">
      <c r="A322" s="78" t="s">
        <v>18</v>
      </c>
      <c r="B322">
        <v>49.8046875</v>
      </c>
      <c r="C322">
        <v>48.266827409678577</v>
      </c>
      <c r="D322">
        <v>51.7578125</v>
      </c>
      <c r="E322">
        <v>102.5390625</v>
      </c>
    </row>
    <row r="323" spans="1:14" x14ac:dyDescent="0.25">
      <c r="A323" s="78" t="s">
        <v>26</v>
      </c>
      <c r="B323">
        <v>49.8046875</v>
      </c>
      <c r="C323">
        <v>-28.186273069948541</v>
      </c>
      <c r="D323">
        <v>74.21875</v>
      </c>
      <c r="E323">
        <v>178.7109375</v>
      </c>
    </row>
    <row r="324" spans="1:14" x14ac:dyDescent="0.25">
      <c r="A324" s="78" t="s">
        <v>21</v>
      </c>
      <c r="B324">
        <v>23.4375</v>
      </c>
      <c r="C324">
        <v>47.389128198026363</v>
      </c>
      <c r="D324">
        <v>246.09375</v>
      </c>
      <c r="E324">
        <v>375.9765625</v>
      </c>
    </row>
    <row r="325" spans="1:14" x14ac:dyDescent="0.25">
      <c r="A325" s="78" t="s">
        <v>28</v>
      </c>
      <c r="B325">
        <v>49.8046875</v>
      </c>
      <c r="C325">
        <v>112.8611935476533</v>
      </c>
      <c r="D325">
        <v>209.9609375</v>
      </c>
      <c r="E325">
        <v>377.9296875</v>
      </c>
    </row>
    <row r="326" spans="1:14" x14ac:dyDescent="0.25">
      <c r="A326" s="78" t="s">
        <v>24</v>
      </c>
      <c r="B326">
        <v>21.484375</v>
      </c>
      <c r="C326">
        <v>28.251962593818469</v>
      </c>
      <c r="D326">
        <v>156.25</v>
      </c>
      <c r="E326">
        <v>320.3125</v>
      </c>
    </row>
    <row r="327" spans="1:14" x14ac:dyDescent="0.25">
      <c r="A327" s="78" t="s">
        <v>29</v>
      </c>
      <c r="B327">
        <v>16.6015625</v>
      </c>
      <c r="C327">
        <v>109.28836521627601</v>
      </c>
      <c r="D327">
        <v>262.6953125</v>
      </c>
      <c r="E327">
        <v>350.5859375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78"/>
      <c r="B331" s="78" t="s">
        <v>101</v>
      </c>
      <c r="C331" s="78" t="s">
        <v>102</v>
      </c>
      <c r="D331" s="78" t="s">
        <v>103</v>
      </c>
      <c r="E331" s="78" t="s">
        <v>104</v>
      </c>
      <c r="J331" s="78"/>
      <c r="K331" s="78" t="s">
        <v>101</v>
      </c>
      <c r="L331" s="78" t="s">
        <v>102</v>
      </c>
      <c r="M331" s="78" t="s">
        <v>103</v>
      </c>
      <c r="N331" s="78" t="s">
        <v>104</v>
      </c>
    </row>
    <row r="332" spans="1:14" x14ac:dyDescent="0.25">
      <c r="A332" s="78" t="s">
        <v>15</v>
      </c>
      <c r="B332">
        <v>18.5546875</v>
      </c>
      <c r="C332">
        <v>93.98828561536493</v>
      </c>
      <c r="D332">
        <v>145.5078125</v>
      </c>
      <c r="E332">
        <v>266.6015625</v>
      </c>
      <c r="J332" s="78" t="s">
        <v>12</v>
      </c>
      <c r="K332">
        <v>0.14285714285714279</v>
      </c>
      <c r="L332">
        <v>0.43665900515112938</v>
      </c>
      <c r="M332">
        <v>0.2857142857142857</v>
      </c>
      <c r="N332">
        <v>1</v>
      </c>
    </row>
    <row r="333" spans="1:14" x14ac:dyDescent="0.25">
      <c r="A333" s="78" t="s">
        <v>25</v>
      </c>
      <c r="B333">
        <v>49.8046875</v>
      </c>
      <c r="C333">
        <v>85.016389083698073</v>
      </c>
      <c r="D333">
        <v>139.6484375</v>
      </c>
      <c r="E333">
        <v>273.4375</v>
      </c>
      <c r="J333" s="78" t="s">
        <v>105</v>
      </c>
      <c r="K333">
        <v>0.14285714285714279</v>
      </c>
      <c r="L333">
        <v>0.3510218186998415</v>
      </c>
      <c r="M333">
        <v>0.5714285714285714</v>
      </c>
      <c r="N333">
        <v>0.8571428571428571</v>
      </c>
    </row>
    <row r="334" spans="1:14" x14ac:dyDescent="0.25">
      <c r="A334" s="78" t="s">
        <v>18</v>
      </c>
      <c r="B334">
        <v>36.1328125</v>
      </c>
      <c r="C334">
        <v>61.004404034171088</v>
      </c>
      <c r="D334">
        <v>75.1953125</v>
      </c>
      <c r="E334">
        <v>156.25</v>
      </c>
    </row>
    <row r="335" spans="1:14" x14ac:dyDescent="0.25">
      <c r="A335" s="78" t="s">
        <v>26</v>
      </c>
      <c r="B335">
        <v>36.1328125</v>
      </c>
      <c r="C335">
        <v>58.04723482583541</v>
      </c>
      <c r="D335">
        <v>66.40625</v>
      </c>
      <c r="E335">
        <v>117.1875</v>
      </c>
    </row>
    <row r="336" spans="1:14" x14ac:dyDescent="0.25">
      <c r="A336" s="78" t="s">
        <v>21</v>
      </c>
      <c r="B336">
        <v>36.1328125</v>
      </c>
      <c r="C336">
        <v>68.600467083874292</v>
      </c>
      <c r="D336">
        <v>98.6328125</v>
      </c>
      <c r="E336">
        <v>170.8984375</v>
      </c>
    </row>
    <row r="337" spans="1:14" x14ac:dyDescent="0.25">
      <c r="A337" s="78" t="s">
        <v>28</v>
      </c>
      <c r="B337">
        <v>59.5703125</v>
      </c>
      <c r="C337">
        <v>115.39434857232619</v>
      </c>
      <c r="D337">
        <v>200.1953125</v>
      </c>
      <c r="E337">
        <v>303.7109375</v>
      </c>
    </row>
    <row r="338" spans="1:14" x14ac:dyDescent="0.25">
      <c r="A338" s="78" t="s">
        <v>24</v>
      </c>
      <c r="B338">
        <v>46.875</v>
      </c>
      <c r="C338">
        <v>91.067612762063632</v>
      </c>
      <c r="D338">
        <v>154.296875</v>
      </c>
      <c r="E338">
        <v>267.578125</v>
      </c>
    </row>
    <row r="339" spans="1:14" x14ac:dyDescent="0.25">
      <c r="A339" s="78" t="s">
        <v>29</v>
      </c>
      <c r="B339">
        <v>61.5234375</v>
      </c>
      <c r="C339">
        <v>104.2947520597113</v>
      </c>
      <c r="D339">
        <v>161.1328125</v>
      </c>
      <c r="E339">
        <v>269.53125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78"/>
      <c r="B343" s="78" t="s">
        <v>101</v>
      </c>
      <c r="C343" s="78" t="s">
        <v>102</v>
      </c>
      <c r="D343" s="78" t="s">
        <v>103</v>
      </c>
      <c r="E343" s="78" t="s">
        <v>104</v>
      </c>
      <c r="J343" s="78"/>
      <c r="K343" s="78" t="s">
        <v>101</v>
      </c>
      <c r="L343" s="78" t="s">
        <v>102</v>
      </c>
      <c r="M343" s="78" t="s">
        <v>103</v>
      </c>
      <c r="N343" s="78" t="s">
        <v>104</v>
      </c>
    </row>
    <row r="344" spans="1:14" x14ac:dyDescent="0.25">
      <c r="A344" s="78" t="s">
        <v>15</v>
      </c>
      <c r="B344">
        <v>19.53125</v>
      </c>
      <c r="C344">
        <v>59.405758914906777</v>
      </c>
      <c r="D344">
        <v>56.640625</v>
      </c>
      <c r="E344">
        <v>211.9140625</v>
      </c>
      <c r="J344" s="78" t="s">
        <v>12</v>
      </c>
      <c r="K344">
        <v>6.6666666666666666E-2</v>
      </c>
      <c r="L344">
        <v>0.44699500557971777</v>
      </c>
      <c r="M344">
        <v>0.1333333333333333</v>
      </c>
      <c r="N344">
        <v>0.3</v>
      </c>
    </row>
    <row r="345" spans="1:14" x14ac:dyDescent="0.25">
      <c r="A345" s="78" t="s">
        <v>25</v>
      </c>
      <c r="B345">
        <v>49.8046875</v>
      </c>
      <c r="C345">
        <v>102.3346729705242</v>
      </c>
      <c r="D345">
        <v>181.640625</v>
      </c>
      <c r="E345">
        <v>318.359375</v>
      </c>
      <c r="J345" s="78" t="s">
        <v>105</v>
      </c>
      <c r="K345">
        <v>0.1</v>
      </c>
      <c r="L345">
        <v>0.30643097527630769</v>
      </c>
      <c r="M345">
        <v>0.1333333333333333</v>
      </c>
      <c r="N345">
        <v>0.33333333333333331</v>
      </c>
    </row>
    <row r="346" spans="1:14" x14ac:dyDescent="0.25">
      <c r="A346" s="78" t="s">
        <v>18</v>
      </c>
      <c r="B346">
        <v>49.8046875</v>
      </c>
      <c r="C346">
        <v>68.472327635820136</v>
      </c>
      <c r="D346">
        <v>89.84375</v>
      </c>
      <c r="E346">
        <v>207.03125</v>
      </c>
    </row>
    <row r="347" spans="1:14" x14ac:dyDescent="0.25">
      <c r="A347" s="78" t="s">
        <v>26</v>
      </c>
      <c r="B347">
        <v>49.8046875</v>
      </c>
      <c r="C347">
        <v>91.341028631242111</v>
      </c>
      <c r="D347">
        <v>82.03125</v>
      </c>
      <c r="E347">
        <v>467.7734375</v>
      </c>
    </row>
    <row r="348" spans="1:14" x14ac:dyDescent="0.25">
      <c r="A348" s="78" t="s">
        <v>21</v>
      </c>
      <c r="B348">
        <v>49.8046875</v>
      </c>
      <c r="C348">
        <v>82.714371121548595</v>
      </c>
      <c r="D348">
        <v>117.1875</v>
      </c>
      <c r="E348">
        <v>372.0703125</v>
      </c>
    </row>
    <row r="349" spans="1:14" x14ac:dyDescent="0.25">
      <c r="A349" s="78" t="s">
        <v>28</v>
      </c>
      <c r="B349">
        <v>49.8046875</v>
      </c>
      <c r="C349">
        <v>-474.68742020392921</v>
      </c>
      <c r="D349">
        <v>51.7578125</v>
      </c>
      <c r="E349">
        <v>93.75</v>
      </c>
    </row>
    <row r="350" spans="1:14" x14ac:dyDescent="0.25">
      <c r="A350" s="78" t="s">
        <v>24</v>
      </c>
      <c r="B350">
        <v>49.8046875</v>
      </c>
      <c r="C350">
        <v>27.973044102916791</v>
      </c>
      <c r="D350">
        <v>125.9765625</v>
      </c>
      <c r="E350">
        <v>296.875</v>
      </c>
    </row>
    <row r="351" spans="1:14" x14ac:dyDescent="0.25">
      <c r="A351" s="78" t="s">
        <v>29</v>
      </c>
      <c r="B351">
        <v>49.8046875</v>
      </c>
      <c r="C351">
        <v>73.723267072275476</v>
      </c>
      <c r="D351">
        <v>51.7578125</v>
      </c>
      <c r="E351">
        <v>102.5390625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78"/>
      <c r="B355" s="78" t="s">
        <v>101</v>
      </c>
      <c r="C355" s="78" t="s">
        <v>102</v>
      </c>
      <c r="D355" s="78" t="s">
        <v>103</v>
      </c>
      <c r="E355" s="78" t="s">
        <v>104</v>
      </c>
      <c r="J355" s="78"/>
      <c r="K355" s="78" t="s">
        <v>101</v>
      </c>
      <c r="L355" s="78" t="s">
        <v>102</v>
      </c>
      <c r="M355" s="78" t="s">
        <v>103</v>
      </c>
      <c r="N355" s="78" t="s">
        <v>104</v>
      </c>
    </row>
    <row r="356" spans="1:14" x14ac:dyDescent="0.25">
      <c r="A356" s="78" t="s">
        <v>15</v>
      </c>
      <c r="B356">
        <v>17.578125</v>
      </c>
      <c r="C356">
        <v>71.459943334445171</v>
      </c>
      <c r="D356">
        <v>51.7578125</v>
      </c>
      <c r="E356">
        <v>193.359375</v>
      </c>
      <c r="J356" s="78" t="s">
        <v>12</v>
      </c>
      <c r="K356">
        <v>6.6666666666666666E-2</v>
      </c>
      <c r="L356">
        <v>0.4216788876931139</v>
      </c>
      <c r="M356">
        <v>0.1333333333333333</v>
      </c>
      <c r="N356">
        <v>0.5</v>
      </c>
    </row>
    <row r="357" spans="1:14" x14ac:dyDescent="0.25">
      <c r="A357" s="78" t="s">
        <v>25</v>
      </c>
      <c r="B357">
        <v>49.8046875</v>
      </c>
      <c r="C357">
        <v>140.82904528713061</v>
      </c>
      <c r="D357">
        <v>109.375</v>
      </c>
      <c r="E357">
        <v>361.328125</v>
      </c>
      <c r="J357" s="78" t="s">
        <v>105</v>
      </c>
      <c r="K357">
        <v>6.6666666666666666E-2</v>
      </c>
      <c r="L357">
        <v>1.1928628744792269</v>
      </c>
      <c r="M357">
        <v>1.1333333333333331</v>
      </c>
      <c r="N357">
        <v>1.8666666666666669</v>
      </c>
    </row>
    <row r="358" spans="1:14" x14ac:dyDescent="0.25">
      <c r="A358" s="78" t="s">
        <v>18</v>
      </c>
      <c r="B358">
        <v>49.8046875</v>
      </c>
      <c r="C358">
        <v>50.921771558366089</v>
      </c>
      <c r="D358">
        <v>52.734375</v>
      </c>
      <c r="E358">
        <v>224.609375</v>
      </c>
    </row>
    <row r="359" spans="1:14" x14ac:dyDescent="0.25">
      <c r="A359" s="78" t="s">
        <v>26</v>
      </c>
      <c r="B359">
        <v>21.484375</v>
      </c>
      <c r="C359">
        <v>110.2332490397298</v>
      </c>
      <c r="D359">
        <v>192.3828125</v>
      </c>
      <c r="E359">
        <v>305.6640625</v>
      </c>
    </row>
    <row r="360" spans="1:14" x14ac:dyDescent="0.25">
      <c r="A360" s="78" t="s">
        <v>21</v>
      </c>
      <c r="B360">
        <v>49.8046875</v>
      </c>
      <c r="C360">
        <v>62.182256677626228</v>
      </c>
      <c r="D360">
        <v>161.1328125</v>
      </c>
      <c r="E360">
        <v>277.34375</v>
      </c>
    </row>
    <row r="361" spans="1:14" x14ac:dyDescent="0.25">
      <c r="A361" s="78" t="s">
        <v>28</v>
      </c>
      <c r="B361">
        <v>49.8046875</v>
      </c>
      <c r="C361">
        <v>111.9060971331177</v>
      </c>
      <c r="D361">
        <v>192.3828125</v>
      </c>
      <c r="E361">
        <v>290.0390625</v>
      </c>
    </row>
    <row r="362" spans="1:14" x14ac:dyDescent="0.25">
      <c r="A362" s="78" t="s">
        <v>24</v>
      </c>
      <c r="B362">
        <v>68.359375</v>
      </c>
      <c r="C362">
        <v>95.593620049185105</v>
      </c>
      <c r="D362">
        <v>135.7421875</v>
      </c>
      <c r="E362">
        <v>250.9765625</v>
      </c>
    </row>
    <row r="363" spans="1:14" x14ac:dyDescent="0.25">
      <c r="A363" s="78" t="s">
        <v>29</v>
      </c>
      <c r="B363">
        <v>44.921875</v>
      </c>
      <c r="C363">
        <v>95.055865149430574</v>
      </c>
      <c r="D363">
        <v>117.1875</v>
      </c>
      <c r="E363">
        <v>228.515625</v>
      </c>
    </row>
    <row r="390" spans="1:5" x14ac:dyDescent="0.25">
      <c r="A390" s="165" t="s">
        <v>180</v>
      </c>
    </row>
    <row r="391" spans="1:5" x14ac:dyDescent="0.25">
      <c r="A391" s="78"/>
      <c r="B391" s="78" t="s">
        <v>101</v>
      </c>
      <c r="C391" s="78" t="s">
        <v>102</v>
      </c>
      <c r="D391" s="78" t="s">
        <v>103</v>
      </c>
      <c r="E391" s="78" t="s">
        <v>104</v>
      </c>
    </row>
    <row r="392" spans="1:5" x14ac:dyDescent="0.25">
      <c r="A392" s="78" t="s">
        <v>15</v>
      </c>
      <c r="B392">
        <v>1.953125</v>
      </c>
      <c r="C392">
        <v>3.0960202408789388</v>
      </c>
      <c r="D392">
        <v>5.859375</v>
      </c>
      <c r="E392">
        <v>6.8359375</v>
      </c>
    </row>
    <row r="393" spans="1:5" x14ac:dyDescent="0.25">
      <c r="A393" s="78" t="s">
        <v>25</v>
      </c>
      <c r="B393">
        <v>0.9765625</v>
      </c>
      <c r="C393">
        <v>3.7918623747982458</v>
      </c>
      <c r="D393">
        <v>5.859375</v>
      </c>
      <c r="E393">
        <v>7.8125</v>
      </c>
    </row>
    <row r="394" spans="1:5" x14ac:dyDescent="0.25">
      <c r="A394" s="78" t="s">
        <v>18</v>
      </c>
      <c r="B394">
        <v>0.9765625</v>
      </c>
      <c r="C394">
        <v>3.5167618679119799</v>
      </c>
      <c r="D394">
        <v>5.859375</v>
      </c>
      <c r="E394">
        <v>7.8125</v>
      </c>
    </row>
    <row r="395" spans="1:5" x14ac:dyDescent="0.25">
      <c r="A395" s="78" t="s">
        <v>26</v>
      </c>
      <c r="B395">
        <v>2.9296875</v>
      </c>
      <c r="C395">
        <v>3.812437719008821</v>
      </c>
      <c r="D395">
        <v>5.859375</v>
      </c>
      <c r="E395">
        <v>7.8125</v>
      </c>
    </row>
    <row r="396" spans="1:5" x14ac:dyDescent="0.25">
      <c r="A396" s="78" t="s">
        <v>21</v>
      </c>
      <c r="B396">
        <v>1.953125</v>
      </c>
      <c r="C396">
        <v>3.9831324542089619</v>
      </c>
      <c r="D396">
        <v>5.859375</v>
      </c>
      <c r="E396">
        <v>7.8125</v>
      </c>
    </row>
    <row r="397" spans="1:5" x14ac:dyDescent="0.25">
      <c r="A397" s="78" t="s">
        <v>28</v>
      </c>
      <c r="B397">
        <v>0.9765625</v>
      </c>
      <c r="C397">
        <v>5.0791159541134947</v>
      </c>
      <c r="D397">
        <v>6.8359375</v>
      </c>
      <c r="E397">
        <v>7.8125</v>
      </c>
    </row>
    <row r="398" spans="1:5" x14ac:dyDescent="0.25">
      <c r="A398" s="78" t="s">
        <v>24</v>
      </c>
      <c r="B398">
        <v>1.953125</v>
      </c>
      <c r="C398">
        <v>3.7981816707417728</v>
      </c>
      <c r="D398">
        <v>5.859375</v>
      </c>
      <c r="E398">
        <v>7.8125</v>
      </c>
    </row>
    <row r="399" spans="1:5" x14ac:dyDescent="0.25">
      <c r="A399" s="78" t="s">
        <v>29</v>
      </c>
      <c r="B399">
        <v>1.953125</v>
      </c>
      <c r="C399">
        <v>4.376416877033745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2197.4776350460702</v>
      </c>
      <c r="L409" s="155" t="s">
        <v>141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0.99999999999999989</v>
      </c>
      <c r="T409">
        <v>1</v>
      </c>
    </row>
    <row r="410" spans="1:20" x14ac:dyDescent="0.25">
      <c r="A410" s="154" t="s">
        <v>141</v>
      </c>
      <c r="B410">
        <v>13.15148260231979</v>
      </c>
      <c r="C410">
        <v>-2.3552144628076812</v>
      </c>
      <c r="D410">
        <v>32.644712007532853</v>
      </c>
      <c r="E410">
        <v>16.772672338844711</v>
      </c>
      <c r="G410" s="154" t="s">
        <v>142</v>
      </c>
      <c r="H410">
        <v>260.80164136775608</v>
      </c>
      <c r="L410" s="155" t="s">
        <v>142</v>
      </c>
      <c r="M410">
        <v>0.64126828606034492</v>
      </c>
      <c r="N410">
        <v>0.92290915232196657</v>
      </c>
      <c r="O410">
        <v>0.75418061412729021</v>
      </c>
      <c r="P410">
        <v>0.71077385858026565</v>
      </c>
      <c r="Q410">
        <v>0.6839682633374865</v>
      </c>
      <c r="R410">
        <v>0.73158256712079317</v>
      </c>
      <c r="S410">
        <v>0.69901699312592314</v>
      </c>
      <c r="T410">
        <v>0.60970439420659117</v>
      </c>
    </row>
    <row r="411" spans="1:20" x14ac:dyDescent="0.25">
      <c r="A411" s="154" t="s">
        <v>142</v>
      </c>
      <c r="B411">
        <v>4.9084517209631491</v>
      </c>
      <c r="C411">
        <v>2.6347847877629502</v>
      </c>
      <c r="D411">
        <v>7.0888038906748028</v>
      </c>
      <c r="E411">
        <v>-0.50206166133800867</v>
      </c>
      <c r="G411" s="154" t="s">
        <v>143</v>
      </c>
      <c r="H411">
        <v>151.39048478969559</v>
      </c>
      <c r="L411" s="155" t="s">
        <v>143</v>
      </c>
      <c r="M411">
        <v>0.65948559042428101</v>
      </c>
      <c r="N411">
        <v>0.90870391825197427</v>
      </c>
      <c r="O411">
        <v>0.82602184016560498</v>
      </c>
      <c r="P411">
        <v>0.8081362361198261</v>
      </c>
      <c r="Q411">
        <v>0.72585843088264679</v>
      </c>
      <c r="R411">
        <v>0.7738903738597962</v>
      </c>
      <c r="S411">
        <v>0.66903705228001475</v>
      </c>
      <c r="T411">
        <v>0.61306437100754141</v>
      </c>
    </row>
    <row r="412" spans="1:20" x14ac:dyDescent="0.25">
      <c r="A412" s="154" t="s">
        <v>143</v>
      </c>
      <c r="B412">
        <v>4.6052295069327647</v>
      </c>
      <c r="C412">
        <v>-3.2367849454227202</v>
      </c>
      <c r="D412">
        <v>6.3387472647535281</v>
      </c>
      <c r="E412">
        <v>5.5920681037482094</v>
      </c>
      <c r="G412" s="154" t="s">
        <v>144</v>
      </c>
      <c r="H412">
        <v>87.384444604327456</v>
      </c>
      <c r="L412" s="155" t="s">
        <v>144</v>
      </c>
      <c r="M412">
        <v>0.70524845913486156</v>
      </c>
      <c r="N412">
        <v>0.90015360688784196</v>
      </c>
      <c r="O412">
        <v>0.81610922248148143</v>
      </c>
      <c r="P412">
        <v>0.74331300222695196</v>
      </c>
      <c r="Q412">
        <v>0.73467118200563075</v>
      </c>
      <c r="R412">
        <v>0.73926378161557971</v>
      </c>
      <c r="S412">
        <v>0.64487240129711576</v>
      </c>
      <c r="T412">
        <v>0.62356855143573708</v>
      </c>
    </row>
    <row r="413" spans="1:20" x14ac:dyDescent="0.25">
      <c r="A413" s="154" t="s">
        <v>144</v>
      </c>
      <c r="B413">
        <v>3.1135681741355299</v>
      </c>
      <c r="C413">
        <v>-1.7997662593338919</v>
      </c>
      <c r="D413">
        <v>5.0680836899645607</v>
      </c>
      <c r="E413">
        <v>1.9767196507094951</v>
      </c>
      <c r="G413" s="154" t="s">
        <v>145</v>
      </c>
      <c r="H413">
        <v>120.11142054979059</v>
      </c>
      <c r="L413" s="155" t="s">
        <v>145</v>
      </c>
      <c r="M413">
        <v>0.67703590828228422</v>
      </c>
      <c r="N413">
        <v>0.86135776165141775</v>
      </c>
      <c r="O413">
        <v>0.77086056729576302</v>
      </c>
      <c r="P413">
        <v>0.64286666044078966</v>
      </c>
      <c r="Q413">
        <v>0.72704956290936329</v>
      </c>
      <c r="R413">
        <v>0.85367417783523514</v>
      </c>
      <c r="S413">
        <v>0.69466619171654764</v>
      </c>
      <c r="T413">
        <v>0.66957960235262526</v>
      </c>
    </row>
    <row r="414" spans="1:20" x14ac:dyDescent="0.25">
      <c r="A414" s="154" t="s">
        <v>145</v>
      </c>
      <c r="B414">
        <v>4.7207126448146921</v>
      </c>
      <c r="C414">
        <v>-3.1911629765165181</v>
      </c>
      <c r="D414">
        <v>6.4687101299653822</v>
      </c>
      <c r="E414">
        <v>2.8809039473353888</v>
      </c>
      <c r="G414" s="154" t="s">
        <v>146</v>
      </c>
      <c r="H414">
        <v>63.224927606982121</v>
      </c>
      <c r="L414" s="155" t="s">
        <v>146</v>
      </c>
      <c r="M414">
        <v>0.65259247695399769</v>
      </c>
      <c r="N414">
        <v>0.98584060162911946</v>
      </c>
      <c r="O414">
        <v>0.81406933831705741</v>
      </c>
      <c r="P414">
        <v>0.68349760388079195</v>
      </c>
      <c r="Q414">
        <v>0.71648617116399138</v>
      </c>
      <c r="R414">
        <v>0.68941838443276915</v>
      </c>
      <c r="S414">
        <v>0.6933355100295564</v>
      </c>
      <c r="T414">
        <v>0.58094188360948362</v>
      </c>
    </row>
    <row r="415" spans="1:20" x14ac:dyDescent="0.25">
      <c r="A415" s="154" t="s">
        <v>146</v>
      </c>
      <c r="B415">
        <v>3.0656853509299258</v>
      </c>
      <c r="C415">
        <v>1.785846067078934</v>
      </c>
      <c r="D415">
        <v>3.681281747631445</v>
      </c>
      <c r="E415">
        <v>-0.92406565083485548</v>
      </c>
      <c r="G415" s="154" t="s">
        <v>147</v>
      </c>
      <c r="H415">
        <v>100.28033138654339</v>
      </c>
      <c r="L415" s="155" t="s">
        <v>147</v>
      </c>
      <c r="M415">
        <v>0.66492399372674993</v>
      </c>
      <c r="N415">
        <v>0.85437806660466298</v>
      </c>
      <c r="O415">
        <v>0.71613930504966694</v>
      </c>
      <c r="P415">
        <v>0.72994102725945764</v>
      </c>
      <c r="Q415">
        <v>0.68295076762975804</v>
      </c>
      <c r="R415">
        <v>0.71634469471926521</v>
      </c>
      <c r="S415">
        <v>0.73694192693098359</v>
      </c>
      <c r="T415">
        <v>0.67325650997123831</v>
      </c>
    </row>
    <row r="416" spans="1:20" x14ac:dyDescent="0.25">
      <c r="A416" s="154" t="s">
        <v>147</v>
      </c>
      <c r="B416">
        <v>1.900979740636944</v>
      </c>
      <c r="C416">
        <v>3.3120628089544129</v>
      </c>
      <c r="D416">
        <v>6.4585814429405417</v>
      </c>
      <c r="E416">
        <v>-7.8536978448087469</v>
      </c>
      <c r="G416" s="154" t="s">
        <v>148</v>
      </c>
      <c r="H416">
        <v>105.2544316840975</v>
      </c>
      <c r="L416" s="155" t="s">
        <v>148</v>
      </c>
      <c r="M416">
        <v>0.71316043470934365</v>
      </c>
      <c r="N416">
        <v>0.8151247859771773</v>
      </c>
      <c r="O416">
        <v>0.92632759214273885</v>
      </c>
      <c r="P416">
        <v>0.78818661157792558</v>
      </c>
      <c r="Q416">
        <v>0.66907176447998506</v>
      </c>
      <c r="R416">
        <v>0.78134006140769852</v>
      </c>
      <c r="S416">
        <v>0.681573866588428</v>
      </c>
      <c r="T416">
        <v>0.58038463869310952</v>
      </c>
    </row>
    <row r="417" spans="1:20" x14ac:dyDescent="0.25">
      <c r="A417" s="154" t="s">
        <v>148</v>
      </c>
      <c r="B417">
        <v>2.2500167366362791</v>
      </c>
      <c r="C417">
        <v>-1.239148022093729</v>
      </c>
      <c r="D417">
        <v>4.043221118626076</v>
      </c>
      <c r="E417">
        <v>-1.6654403018769399</v>
      </c>
      <c r="G417" s="154" t="s">
        <v>149</v>
      </c>
      <c r="H417">
        <v>145.88560386359501</v>
      </c>
      <c r="L417" s="155" t="s">
        <v>149</v>
      </c>
      <c r="M417">
        <v>0.72619704619604875</v>
      </c>
      <c r="N417">
        <v>0.9525963759018039</v>
      </c>
      <c r="O417">
        <v>0.89365062681300567</v>
      </c>
      <c r="P417">
        <v>0.733649015678562</v>
      </c>
      <c r="Q417">
        <v>0.7355282042892175</v>
      </c>
      <c r="R417">
        <v>0.80667972276878952</v>
      </c>
      <c r="S417">
        <v>0.64497885614265027</v>
      </c>
      <c r="T417">
        <v>0.60695989947707285</v>
      </c>
    </row>
    <row r="418" spans="1:20" x14ac:dyDescent="0.25">
      <c r="A418" s="154" t="s">
        <v>149</v>
      </c>
      <c r="B418">
        <v>5.8188511040899504</v>
      </c>
      <c r="C418">
        <v>1.8915965244362949</v>
      </c>
      <c r="D418">
        <v>5.2127060608668394</v>
      </c>
      <c r="E418">
        <v>-0.84805573008749524</v>
      </c>
      <c r="G418" s="154" t="s">
        <v>150</v>
      </c>
      <c r="H418">
        <v>52.033154588216583</v>
      </c>
      <c r="L418" s="155" t="s">
        <v>150</v>
      </c>
      <c r="M418">
        <v>0.71749319195829586</v>
      </c>
      <c r="N418">
        <v>0.93553628846261749</v>
      </c>
      <c r="O418">
        <v>0.9091183928462051</v>
      </c>
      <c r="P418">
        <v>0.72865247744576311</v>
      </c>
      <c r="Q418">
        <v>0.69921154770593086</v>
      </c>
      <c r="R418">
        <v>0.61986058318774062</v>
      </c>
      <c r="S418">
        <v>0.62165958017287759</v>
      </c>
      <c r="T418">
        <v>0.60327297087812104</v>
      </c>
    </row>
    <row r="419" spans="1:20" x14ac:dyDescent="0.25">
      <c r="A419" s="154" t="s">
        <v>150</v>
      </c>
      <c r="B419">
        <v>2.5177256931082659</v>
      </c>
      <c r="C419">
        <v>-1.372384578682007</v>
      </c>
      <c r="D419">
        <v>3.8384991339580199</v>
      </c>
      <c r="E419">
        <v>3.198478295302325</v>
      </c>
      <c r="G419" s="154" t="s">
        <v>151</v>
      </c>
      <c r="H419">
        <v>100.6146767525422</v>
      </c>
      <c r="L419" s="155" t="s">
        <v>151</v>
      </c>
      <c r="M419">
        <v>0.7308763901601083</v>
      </c>
      <c r="N419">
        <v>0.85194510229195786</v>
      </c>
      <c r="O419">
        <v>0.86601579149824115</v>
      </c>
      <c r="P419">
        <v>0.68952666703052234</v>
      </c>
      <c r="Q419">
        <v>0.66801271228420445</v>
      </c>
      <c r="R419">
        <v>0.93503740652492051</v>
      </c>
      <c r="S419">
        <v>0.62896241366093031</v>
      </c>
      <c r="T419">
        <v>0.60176476325072359</v>
      </c>
    </row>
    <row r="420" spans="1:20" x14ac:dyDescent="0.25">
      <c r="A420" s="154" t="s">
        <v>151</v>
      </c>
      <c r="B420">
        <v>2.6609410832800919</v>
      </c>
      <c r="C420">
        <v>-0.57497481615975832</v>
      </c>
      <c r="D420">
        <v>3.4895172779406058</v>
      </c>
      <c r="E420">
        <v>0.50031662167841129</v>
      </c>
      <c r="G420" s="154" t="s">
        <v>152</v>
      </c>
      <c r="H420">
        <v>93.521294685508082</v>
      </c>
      <c r="L420" s="155" t="s">
        <v>152</v>
      </c>
      <c r="M420">
        <v>0.69884353902749308</v>
      </c>
      <c r="N420">
        <v>0.84566814399317169</v>
      </c>
      <c r="O420">
        <v>0.76527514713385114</v>
      </c>
      <c r="P420">
        <v>0.60107074133860128</v>
      </c>
      <c r="Q420">
        <v>0.66365906739745073</v>
      </c>
      <c r="R420">
        <v>0.78417554975908044</v>
      </c>
      <c r="S420">
        <v>0.62729415985088932</v>
      </c>
      <c r="T420">
        <v>0.68392279456597649</v>
      </c>
    </row>
    <row r="421" spans="1:20" x14ac:dyDescent="0.25">
      <c r="A421" s="154" t="s">
        <v>152</v>
      </c>
      <c r="B421">
        <v>2.5190598926635839</v>
      </c>
      <c r="C421">
        <v>2.870391759683423</v>
      </c>
      <c r="D421">
        <v>2.8960516105165151</v>
      </c>
      <c r="E421">
        <v>-0.71678031334900771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52.781545876552642</v>
      </c>
      <c r="L432" s="155" t="s">
        <v>155</v>
      </c>
      <c r="M432">
        <v>0.78756175169313947</v>
      </c>
      <c r="N432">
        <v>0.8751500555386611</v>
      </c>
      <c r="O432">
        <v>0.48063411741262702</v>
      </c>
      <c r="P432">
        <v>0.50032019962488328</v>
      </c>
      <c r="Q432">
        <v>0.38887057920395363</v>
      </c>
      <c r="R432">
        <v>0.38807309625061992</v>
      </c>
      <c r="S432">
        <v>7.41626957032262E-2</v>
      </c>
      <c r="T432">
        <v>0.21625224089863521</v>
      </c>
    </row>
    <row r="433" spans="1:20" x14ac:dyDescent="0.25">
      <c r="A433" s="154" t="s">
        <v>141</v>
      </c>
      <c r="B433">
        <v>0.91870028855756636</v>
      </c>
      <c r="C433">
        <v>-1.40919397788778</v>
      </c>
      <c r="D433">
        <v>3.71190015597664</v>
      </c>
      <c r="E433">
        <v>5.9907214377546669</v>
      </c>
      <c r="G433" s="154" t="s">
        <v>142</v>
      </c>
      <c r="H433">
        <v>17.131202721178809</v>
      </c>
      <c r="L433" s="155" t="s">
        <v>156</v>
      </c>
      <c r="M433">
        <v>0.79578522236447324</v>
      </c>
      <c r="N433">
        <v>0.8486620887313161</v>
      </c>
      <c r="O433">
        <v>0.45168828822087959</v>
      </c>
      <c r="P433">
        <v>0.52184976996085131</v>
      </c>
      <c r="Q433">
        <v>0.36946358656680423</v>
      </c>
      <c r="R433">
        <v>0.39524351900982729</v>
      </c>
      <c r="S433">
        <v>6.6163153918254961E-2</v>
      </c>
      <c r="T433">
        <v>0.2274592910367732</v>
      </c>
    </row>
    <row r="434" spans="1:20" x14ac:dyDescent="0.25">
      <c r="A434" s="154" t="s">
        <v>142</v>
      </c>
      <c r="B434">
        <v>1.432848757629329</v>
      </c>
      <c r="C434">
        <v>-5.4734068540850417E-2</v>
      </c>
      <c r="D434">
        <v>2.2353488378064919</v>
      </c>
      <c r="E434">
        <v>-0.43810590154081769</v>
      </c>
      <c r="G434" s="154" t="s">
        <v>143</v>
      </c>
      <c r="H434">
        <v>23.026664577390189</v>
      </c>
      <c r="L434" s="155" t="s">
        <v>157</v>
      </c>
      <c r="M434">
        <v>0.76044649404746456</v>
      </c>
      <c r="N434">
        <v>0.85219491282129223</v>
      </c>
      <c r="O434">
        <v>0.42630878021385288</v>
      </c>
      <c r="P434">
        <v>0.48504935543404032</v>
      </c>
      <c r="Q434">
        <v>0.35611718090373662</v>
      </c>
      <c r="R434">
        <v>0.41212716385627018</v>
      </c>
      <c r="S434">
        <v>6.9705150729760496E-2</v>
      </c>
      <c r="T434">
        <v>0.21375252493466451</v>
      </c>
    </row>
    <row r="435" spans="1:20" x14ac:dyDescent="0.25">
      <c r="A435" s="154" t="s">
        <v>143</v>
      </c>
      <c r="B435">
        <v>1.5214558627687971</v>
      </c>
      <c r="C435">
        <v>0.91390383891859128</v>
      </c>
      <c r="D435">
        <v>2.9432470700336979</v>
      </c>
      <c r="E435">
        <v>-1.228188751255658</v>
      </c>
      <c r="G435" s="154" t="s">
        <v>144</v>
      </c>
      <c r="H435">
        <v>12.211094190388319</v>
      </c>
      <c r="L435" s="155" t="s">
        <v>158</v>
      </c>
      <c r="M435">
        <v>0.99910163346766612</v>
      </c>
      <c r="N435">
        <v>0.98604262962296041</v>
      </c>
      <c r="O435">
        <v>1</v>
      </c>
      <c r="P435">
        <v>0.98880524415049342</v>
      </c>
      <c r="Q435">
        <v>1</v>
      </c>
      <c r="R435">
        <v>0.99999999999999989</v>
      </c>
      <c r="S435">
        <v>1</v>
      </c>
      <c r="T435">
        <v>1</v>
      </c>
    </row>
    <row r="436" spans="1:20" x14ac:dyDescent="0.25">
      <c r="A436" s="154" t="s">
        <v>144</v>
      </c>
      <c r="B436">
        <v>0.75506380864379563</v>
      </c>
      <c r="C436">
        <v>-1.0586323252379199</v>
      </c>
      <c r="D436">
        <v>1.4427822492583371</v>
      </c>
      <c r="E436">
        <v>2.0061400535166372</v>
      </c>
      <c r="G436" s="154" t="s">
        <v>145</v>
      </c>
      <c r="H436">
        <v>13.46290634601977</v>
      </c>
      <c r="L436" s="155" t="s">
        <v>159</v>
      </c>
      <c r="M436">
        <v>1</v>
      </c>
      <c r="N436">
        <v>1</v>
      </c>
      <c r="O436">
        <v>0.8455179168725705</v>
      </c>
      <c r="P436">
        <v>1</v>
      </c>
      <c r="Q436">
        <v>0.8495792087313605</v>
      </c>
      <c r="R436">
        <v>0.97919277944018801</v>
      </c>
      <c r="S436">
        <v>0.8931818147118562</v>
      </c>
      <c r="T436">
        <v>0.78874746054981326</v>
      </c>
    </row>
    <row r="437" spans="1:20" x14ac:dyDescent="0.25">
      <c r="A437" s="154" t="s">
        <v>145</v>
      </c>
      <c r="B437">
        <v>1.2292366566865669</v>
      </c>
      <c r="C437">
        <v>0.95069738334250464</v>
      </c>
      <c r="D437">
        <v>2.5019874286044859</v>
      </c>
      <c r="E437">
        <v>-2.0150569967827048</v>
      </c>
      <c r="G437" s="154" t="s">
        <v>146</v>
      </c>
      <c r="H437">
        <v>25.478420093674799</v>
      </c>
      <c r="L437" s="155" t="s">
        <v>160</v>
      </c>
      <c r="M437">
        <v>0.73365755408091893</v>
      </c>
      <c r="N437">
        <v>0.79321565334393773</v>
      </c>
      <c r="O437">
        <v>0.52027251196928881</v>
      </c>
      <c r="P437">
        <v>0.52541567050541993</v>
      </c>
      <c r="Q437">
        <v>0.53355134838435936</v>
      </c>
      <c r="R437">
        <v>0.57036485241141011</v>
      </c>
      <c r="S437">
        <v>8.7184551524289736E-2</v>
      </c>
      <c r="T437">
        <v>0.41813536293431691</v>
      </c>
    </row>
    <row r="438" spans="1:20" x14ac:dyDescent="0.25">
      <c r="A438" s="154" t="s">
        <v>146</v>
      </c>
      <c r="B438">
        <v>1.6181310527839561</v>
      </c>
      <c r="C438">
        <v>1.458290350169946</v>
      </c>
      <c r="D438">
        <v>3.731472542507106</v>
      </c>
      <c r="E438">
        <v>-1.951029735610462</v>
      </c>
      <c r="G438" s="154" t="s">
        <v>147</v>
      </c>
      <c r="H438">
        <v>15.163146576078679</v>
      </c>
      <c r="L438" s="155" t="s">
        <v>187</v>
      </c>
      <c r="M438">
        <v>0.67834375578447903</v>
      </c>
      <c r="N438">
        <v>0.84169305072224143</v>
      </c>
      <c r="O438">
        <v>0.49866752616358112</v>
      </c>
      <c r="P438">
        <v>0.53029769803318594</v>
      </c>
      <c r="Q438">
        <v>0.38228823209226043</v>
      </c>
      <c r="R438">
        <v>0.43259523616203738</v>
      </c>
      <c r="S438">
        <v>6.9998048819467626E-2</v>
      </c>
      <c r="T438">
        <v>0.20056435282885701</v>
      </c>
    </row>
    <row r="439" spans="1:20" x14ac:dyDescent="0.25">
      <c r="A439" s="154" t="s">
        <v>147</v>
      </c>
      <c r="B439">
        <v>1.9240837584074559</v>
      </c>
      <c r="C439">
        <v>-2.1394834720066869</v>
      </c>
      <c r="D439">
        <v>3.134059336448531</v>
      </c>
      <c r="E439">
        <v>2.7967542194787689</v>
      </c>
      <c r="G439" s="154" t="s">
        <v>148</v>
      </c>
      <c r="H439">
        <v>32.46426503147449</v>
      </c>
    </row>
    <row r="440" spans="1:20" x14ac:dyDescent="0.25">
      <c r="A440" s="154" t="s">
        <v>148</v>
      </c>
      <c r="B440">
        <v>2.1837915063850488</v>
      </c>
      <c r="C440">
        <v>0.61901796305604739</v>
      </c>
      <c r="D440">
        <v>3.1441536399161381</v>
      </c>
      <c r="E440">
        <v>0.34625219733682627</v>
      </c>
      <c r="G440" s="154" t="s">
        <v>149</v>
      </c>
      <c r="H440">
        <v>10.95628245166237</v>
      </c>
    </row>
    <row r="441" spans="1:20" x14ac:dyDescent="0.25">
      <c r="A441" s="154" t="s">
        <v>149</v>
      </c>
      <c r="B441">
        <v>0.72041642930080108</v>
      </c>
      <c r="C441">
        <v>-0.4999131143317006</v>
      </c>
      <c r="D441">
        <v>1.965313241709147</v>
      </c>
      <c r="E441">
        <v>1.379943036814802</v>
      </c>
      <c r="G441" s="154" t="s">
        <v>150</v>
      </c>
      <c r="H441">
        <v>7.261463786748072</v>
      </c>
    </row>
    <row r="442" spans="1:20" x14ac:dyDescent="0.25">
      <c r="A442" s="154" t="s">
        <v>150</v>
      </c>
      <c r="B442">
        <v>0.38927256394140408</v>
      </c>
      <c r="C442">
        <v>2.427423449786602E-4</v>
      </c>
      <c r="D442">
        <v>1.0351978073454751</v>
      </c>
      <c r="E442">
        <v>-0.66070474600460016</v>
      </c>
      <c r="G442" s="154" t="s">
        <v>151</v>
      </c>
      <c r="H442">
        <v>17.356214147897521</v>
      </c>
    </row>
    <row r="443" spans="1:20" x14ac:dyDescent="0.25">
      <c r="A443" s="154" t="s">
        <v>151</v>
      </c>
      <c r="B443">
        <v>2.081441200723583</v>
      </c>
      <c r="C443">
        <v>0.78774521401027919</v>
      </c>
      <c r="D443">
        <v>3.0671413362307458</v>
      </c>
      <c r="E443">
        <v>-1.507142124328368</v>
      </c>
      <c r="G443" s="154" t="s">
        <v>152</v>
      </c>
      <c r="H443">
        <v>7.7923972234297674</v>
      </c>
    </row>
    <row r="444" spans="1:20" x14ac:dyDescent="0.25">
      <c r="A444" s="154" t="s">
        <v>152</v>
      </c>
      <c r="B444">
        <v>0.8606878309659135</v>
      </c>
      <c r="C444">
        <v>-0.3513685756587947</v>
      </c>
      <c r="D444">
        <v>0.80467173686183979</v>
      </c>
      <c r="E444">
        <v>0.196514447447418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24.943993099015689</v>
      </c>
      <c r="L455" s="155" t="s">
        <v>155</v>
      </c>
      <c r="M455">
        <v>0.89930952258248631</v>
      </c>
      <c r="N455">
        <v>0.84179454459234537</v>
      </c>
      <c r="O455">
        <v>0.74764154870188138</v>
      </c>
      <c r="P455">
        <v>0.5226876010358783</v>
      </c>
      <c r="Q455">
        <v>0.48959467977678017</v>
      </c>
      <c r="R455">
        <v>0.43950599075569502</v>
      </c>
      <c r="S455">
        <v>0.33508399833106889</v>
      </c>
      <c r="T455">
        <v>0.33393812143722529</v>
      </c>
    </row>
    <row r="456" spans="1:20" x14ac:dyDescent="0.25">
      <c r="A456" s="154" t="s">
        <v>155</v>
      </c>
      <c r="B456">
        <v>2.820424872026511</v>
      </c>
      <c r="C456">
        <v>8.8082676025686855</v>
      </c>
      <c r="D456">
        <v>2.206726232068529</v>
      </c>
      <c r="E456">
        <v>-5.5282852663710011</v>
      </c>
      <c r="G456" s="154" t="s">
        <v>156</v>
      </c>
      <c r="H456">
        <v>12.73396623684717</v>
      </c>
      <c r="L456" s="155" t="s">
        <v>156</v>
      </c>
      <c r="M456">
        <v>0.97415130240427572</v>
      </c>
      <c r="N456">
        <v>0.91388261075193278</v>
      </c>
      <c r="O456">
        <v>1</v>
      </c>
      <c r="P456">
        <v>0.99999999999999989</v>
      </c>
      <c r="Q456">
        <v>1</v>
      </c>
      <c r="R456">
        <v>1</v>
      </c>
      <c r="S456">
        <v>1</v>
      </c>
      <c r="T456">
        <v>0.99999999999999989</v>
      </c>
    </row>
    <row r="457" spans="1:20" x14ac:dyDescent="0.25">
      <c r="A457" s="154" t="s">
        <v>156</v>
      </c>
      <c r="B457">
        <v>1.2198595598702859</v>
      </c>
      <c r="C457">
        <v>-3.6241454755249061</v>
      </c>
      <c r="D457">
        <v>1.8044939680054599</v>
      </c>
      <c r="E457">
        <v>4.3977383863380988</v>
      </c>
      <c r="G457" s="154" t="s">
        <v>157</v>
      </c>
      <c r="H457">
        <v>5.0330905832758122</v>
      </c>
      <c r="L457" s="155" t="s">
        <v>157</v>
      </c>
      <c r="M457">
        <v>0.84718736275810491</v>
      </c>
      <c r="N457">
        <v>0.94323125773150984</v>
      </c>
      <c r="O457">
        <v>0.88051980493511395</v>
      </c>
      <c r="P457">
        <v>0.80047914920628283</v>
      </c>
      <c r="Q457">
        <v>0.81276420770412094</v>
      </c>
      <c r="R457">
        <v>0.88230313009818651</v>
      </c>
      <c r="S457">
        <v>0.86163463152780073</v>
      </c>
      <c r="T457">
        <v>0.855764677378127</v>
      </c>
    </row>
    <row r="458" spans="1:20" x14ac:dyDescent="0.25">
      <c r="A458" s="154" t="s">
        <v>157</v>
      </c>
      <c r="B458">
        <v>0.72180348992777166</v>
      </c>
      <c r="C458">
        <v>-2.3208562713147769</v>
      </c>
      <c r="D458">
        <v>0.96724317832946782</v>
      </c>
      <c r="E458">
        <v>2.514124434492246</v>
      </c>
      <c r="G458" s="154" t="s">
        <v>158</v>
      </c>
      <c r="H458">
        <v>81.59966869866733</v>
      </c>
      <c r="L458" s="155" t="s">
        <v>158</v>
      </c>
      <c r="M458">
        <v>0.83217842145055942</v>
      </c>
      <c r="N458">
        <v>0.88091153206061901</v>
      </c>
      <c r="O458">
        <v>0.7457402592928345</v>
      </c>
      <c r="P458">
        <v>0.47648742672614802</v>
      </c>
      <c r="Q458">
        <v>0.73638610887593192</v>
      </c>
      <c r="R458">
        <v>0.6719355075313167</v>
      </c>
      <c r="S458">
        <v>0.67577643559432632</v>
      </c>
      <c r="T458">
        <v>0.53901251395793714</v>
      </c>
    </row>
    <row r="459" spans="1:20" x14ac:dyDescent="0.25">
      <c r="A459" s="154" t="s">
        <v>158</v>
      </c>
      <c r="B459">
        <v>4.318070858303579</v>
      </c>
      <c r="C459">
        <v>12.53210756352682</v>
      </c>
      <c r="D459">
        <v>7.1877665940902427</v>
      </c>
      <c r="E459">
        <v>-26.95272988026213</v>
      </c>
      <c r="G459" s="154" t="s">
        <v>159</v>
      </c>
      <c r="H459">
        <v>680.17884555106161</v>
      </c>
      <c r="L459" s="155" t="s">
        <v>159</v>
      </c>
      <c r="M459">
        <v>1</v>
      </c>
      <c r="N459">
        <v>1</v>
      </c>
      <c r="O459">
        <v>0.9268751719070113</v>
      </c>
      <c r="P459">
        <v>0.58781050793043066</v>
      </c>
      <c r="Q459">
        <v>0.64266390532189255</v>
      </c>
      <c r="R459">
        <v>0.52613011093721151</v>
      </c>
      <c r="S459">
        <v>0.37472697608252009</v>
      </c>
      <c r="T459">
        <v>0.34322248753962609</v>
      </c>
    </row>
    <row r="460" spans="1:20" x14ac:dyDescent="0.25">
      <c r="A460" s="154" t="s">
        <v>159</v>
      </c>
      <c r="B460">
        <v>23.249759994747951</v>
      </c>
      <c r="C460">
        <v>-60.496544949517023</v>
      </c>
      <c r="D460">
        <v>31.8929465519603</v>
      </c>
      <c r="E460">
        <v>70.355043493701885</v>
      </c>
      <c r="G460" s="154" t="s">
        <v>160</v>
      </c>
      <c r="H460">
        <v>323.42646850659253</v>
      </c>
    </row>
    <row r="461" spans="1:20" x14ac:dyDescent="0.25">
      <c r="A461" s="154" t="s">
        <v>160</v>
      </c>
      <c r="B461">
        <v>12.338007966171761</v>
      </c>
      <c r="C461">
        <v>38.492852790846413</v>
      </c>
      <c r="D461">
        <v>11.537534529844381</v>
      </c>
      <c r="E461">
        <v>-39.97262619233117</v>
      </c>
      <c r="G461" s="154" t="s">
        <v>187</v>
      </c>
      <c r="H461">
        <v>39.996326567570563</v>
      </c>
    </row>
    <row r="462" spans="1:20" x14ac:dyDescent="0.25">
      <c r="A462" s="154" t="s">
        <v>187</v>
      </c>
      <c r="B462">
        <v>2.3082669185770501</v>
      </c>
      <c r="C462">
        <v>7.1343842403339934</v>
      </c>
      <c r="D462">
        <v>4.5281820158474364</v>
      </c>
      <c r="E462">
        <v>-9.9052045536953521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18.12618977918433</v>
      </c>
      <c r="L478" s="155" t="s">
        <v>141</v>
      </c>
      <c r="M478">
        <v>0.59669003102661655</v>
      </c>
      <c r="N478">
        <v>0.4194762915275963</v>
      </c>
      <c r="O478">
        <v>0.47457156266676548</v>
      </c>
      <c r="P478">
        <v>1</v>
      </c>
      <c r="Q478">
        <v>0.48530823634136683</v>
      </c>
      <c r="R478">
        <v>0.37972473785210697</v>
      </c>
      <c r="S478">
        <v>0.345731390743651</v>
      </c>
      <c r="T478">
        <v>0.31195497001222439</v>
      </c>
    </row>
    <row r="479" spans="1:20" x14ac:dyDescent="0.25">
      <c r="A479" s="154" t="s">
        <v>155</v>
      </c>
      <c r="B479">
        <v>0.92320002979480464</v>
      </c>
      <c r="C479">
        <v>-1.3859979276486689</v>
      </c>
      <c r="D479">
        <v>2.1724940885444481</v>
      </c>
      <c r="E479">
        <v>5.6199257742598192</v>
      </c>
      <c r="G479" s="154" t="s">
        <v>156</v>
      </c>
      <c r="H479">
        <v>308.46681026847352</v>
      </c>
      <c r="L479" s="155" t="s">
        <v>142</v>
      </c>
      <c r="M479">
        <v>1</v>
      </c>
      <c r="N479">
        <v>0.84143181773267317</v>
      </c>
      <c r="O479">
        <v>1</v>
      </c>
      <c r="P479">
        <v>0.71682917225077913</v>
      </c>
      <c r="Q479">
        <v>0.90659665219242991</v>
      </c>
      <c r="R479">
        <v>0.85060114763494976</v>
      </c>
      <c r="S479">
        <v>1</v>
      </c>
      <c r="T479">
        <v>0.99999999999999989</v>
      </c>
    </row>
    <row r="480" spans="1:20" x14ac:dyDescent="0.25">
      <c r="A480" s="154" t="s">
        <v>156</v>
      </c>
      <c r="B480">
        <v>12.881610178435681</v>
      </c>
      <c r="C480">
        <v>-33.165349267573291</v>
      </c>
      <c r="D480">
        <v>25.19348976510755</v>
      </c>
      <c r="E480">
        <v>67.823986661355931</v>
      </c>
      <c r="G480" s="154" t="s">
        <v>157</v>
      </c>
      <c r="H480">
        <v>329.81038503865892</v>
      </c>
      <c r="L480" s="155" t="s">
        <v>143</v>
      </c>
      <c r="M480">
        <v>0.86590767894641696</v>
      </c>
      <c r="N480">
        <v>1</v>
      </c>
      <c r="O480">
        <v>0.60189773296910509</v>
      </c>
      <c r="P480">
        <v>0.9204082947212715</v>
      </c>
      <c r="Q480">
        <v>0.75214937319595221</v>
      </c>
      <c r="R480">
        <v>1</v>
      </c>
      <c r="S480">
        <v>0.77506654483858128</v>
      </c>
      <c r="T480">
        <v>0.75905597904205047</v>
      </c>
    </row>
    <row r="481" spans="1:20" x14ac:dyDescent="0.25">
      <c r="A481" s="154" t="s">
        <v>157</v>
      </c>
      <c r="B481">
        <v>10.673689487214601</v>
      </c>
      <c r="C481">
        <v>28.528364707402279</v>
      </c>
      <c r="D481">
        <v>30.05003075152236</v>
      </c>
      <c r="E481">
        <v>-69.89943024857071</v>
      </c>
      <c r="G481" s="154" t="s">
        <v>158</v>
      </c>
      <c r="H481">
        <v>98.126833798846221</v>
      </c>
      <c r="L481" s="155" t="s">
        <v>144</v>
      </c>
      <c r="M481">
        <v>0.50437259646894828</v>
      </c>
      <c r="N481">
        <v>0.36396766600383718</v>
      </c>
      <c r="O481">
        <v>0.27377219473634568</v>
      </c>
      <c r="P481">
        <v>0.45142859868083612</v>
      </c>
      <c r="Q481">
        <v>1</v>
      </c>
      <c r="R481">
        <v>0.46526291533407349</v>
      </c>
      <c r="S481">
        <v>0.41573122639683369</v>
      </c>
      <c r="T481">
        <v>0.35012592710529822</v>
      </c>
    </row>
    <row r="482" spans="1:20" x14ac:dyDescent="0.25">
      <c r="A482" s="154" t="s">
        <v>158</v>
      </c>
      <c r="B482">
        <v>3.397393750628773</v>
      </c>
      <c r="C482">
        <v>3.780439682339773</v>
      </c>
      <c r="D482">
        <v>8.035418124895104</v>
      </c>
      <c r="E482">
        <v>5.4981368798302048</v>
      </c>
      <c r="G482" s="154" t="s">
        <v>159</v>
      </c>
      <c r="H482">
        <v>16.519985115017679</v>
      </c>
      <c r="L482" s="155" t="s">
        <v>145</v>
      </c>
      <c r="M482">
        <v>0.41659119825405222</v>
      </c>
      <c r="N482">
        <v>0.36672857298379619</v>
      </c>
      <c r="O482">
        <v>0.2290283745025693</v>
      </c>
      <c r="P482">
        <v>0.61282414100822824</v>
      </c>
      <c r="Q482">
        <v>0.32004570712478869</v>
      </c>
      <c r="R482">
        <v>0.35080318114908399</v>
      </c>
      <c r="S482">
        <v>0.2394784142935569</v>
      </c>
      <c r="T482">
        <v>0.1952719834491029</v>
      </c>
    </row>
    <row r="483" spans="1:20" x14ac:dyDescent="0.25">
      <c r="A483" s="154" t="s">
        <v>159</v>
      </c>
      <c r="B483">
        <v>1.089111528875548</v>
      </c>
      <c r="C483">
        <v>3.097215503887992</v>
      </c>
      <c r="D483">
        <v>1.246848883098949</v>
      </c>
      <c r="E483">
        <v>-5.8226252691518754</v>
      </c>
      <c r="L483" s="155" t="s">
        <v>146</v>
      </c>
      <c r="M483">
        <v>0.40848958248171968</v>
      </c>
      <c r="N483">
        <v>0.39446236020203479</v>
      </c>
      <c r="O483">
        <v>0.2049934602707959</v>
      </c>
      <c r="P483">
        <v>0.43035524422695121</v>
      </c>
      <c r="Q483">
        <v>0.34126327599599371</v>
      </c>
      <c r="R483">
        <v>0.2918268436110924</v>
      </c>
      <c r="S483">
        <v>0.27677567293437261</v>
      </c>
      <c r="T483">
        <v>0.17659422904002001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1089.3442690681079</v>
      </c>
      <c r="L501" s="155" t="s">
        <v>141</v>
      </c>
      <c r="M501">
        <v>0.97274392699975876</v>
      </c>
      <c r="N501">
        <v>0.94884460185759756</v>
      </c>
      <c r="O501">
        <v>1</v>
      </c>
      <c r="P501">
        <v>1</v>
      </c>
      <c r="Q501">
        <v>1</v>
      </c>
      <c r="R501">
        <v>1</v>
      </c>
      <c r="S501">
        <v>0.9652881747912293</v>
      </c>
      <c r="T501">
        <v>0.49662460783858903</v>
      </c>
    </row>
    <row r="502" spans="1:20" x14ac:dyDescent="0.25">
      <c r="A502" s="154" t="s">
        <v>141</v>
      </c>
      <c r="B502">
        <v>10.40367286741782</v>
      </c>
      <c r="C502">
        <v>-6.464478590875526</v>
      </c>
      <c r="D502">
        <v>23.050198905166049</v>
      </c>
      <c r="E502">
        <v>11.27473632566808</v>
      </c>
      <c r="G502" s="154" t="s">
        <v>142</v>
      </c>
      <c r="H502">
        <v>6126.5011263064043</v>
      </c>
      <c r="L502" s="155" t="s">
        <v>142</v>
      </c>
      <c r="M502">
        <v>0.96126520981733832</v>
      </c>
      <c r="N502">
        <v>0.9754990701334102</v>
      </c>
      <c r="O502">
        <v>0.84410264119733092</v>
      </c>
      <c r="P502">
        <v>0.65351925778813347</v>
      </c>
      <c r="Q502">
        <v>0.96551618578514919</v>
      </c>
      <c r="R502">
        <v>0.80564133407695659</v>
      </c>
      <c r="S502">
        <v>1</v>
      </c>
      <c r="T502">
        <v>0.70885864635589646</v>
      </c>
    </row>
    <row r="503" spans="1:20" x14ac:dyDescent="0.25">
      <c r="A503" s="154" t="s">
        <v>142</v>
      </c>
      <c r="B503">
        <v>29.191500812535899</v>
      </c>
      <c r="C503">
        <v>-10.798981836351929</v>
      </c>
      <c r="D503">
        <v>41.683972871145031</v>
      </c>
      <c r="E503">
        <v>-19.800174237719791</v>
      </c>
      <c r="G503" s="154" t="s">
        <v>143</v>
      </c>
      <c r="H503">
        <v>3609.029090692517</v>
      </c>
      <c r="L503" s="155" t="s">
        <v>143</v>
      </c>
      <c r="M503">
        <v>0.97657493823534536</v>
      </c>
      <c r="N503">
        <v>0.99475053904924671</v>
      </c>
      <c r="O503">
        <v>0.64217028229538464</v>
      </c>
      <c r="P503">
        <v>0.7394323092590378</v>
      </c>
      <c r="Q503">
        <v>0.9000238490073057</v>
      </c>
      <c r="R503">
        <v>0.81534053177993115</v>
      </c>
      <c r="S503">
        <v>0.9894953137675907</v>
      </c>
      <c r="T503">
        <v>0.44602589893185368</v>
      </c>
    </row>
    <row r="504" spans="1:20" x14ac:dyDescent="0.25">
      <c r="A504" s="154" t="s">
        <v>143</v>
      </c>
      <c r="B504">
        <v>30.846127506860721</v>
      </c>
      <c r="C504">
        <v>-9.3002316706740427</v>
      </c>
      <c r="D504">
        <v>44.094778466657623</v>
      </c>
      <c r="E504">
        <v>2.542112763343475</v>
      </c>
      <c r="G504" s="154" t="s">
        <v>144</v>
      </c>
      <c r="H504">
        <v>1093.183906903321</v>
      </c>
      <c r="L504" s="155" t="s">
        <v>144</v>
      </c>
      <c r="M504">
        <v>0.94172908695136903</v>
      </c>
      <c r="N504">
        <v>0.99991635398032541</v>
      </c>
      <c r="O504">
        <v>0.61588715064948119</v>
      </c>
      <c r="P504">
        <v>0.70640289759948971</v>
      </c>
      <c r="Q504">
        <v>0.86321324938545529</v>
      </c>
      <c r="R504">
        <v>0.76509978487695263</v>
      </c>
      <c r="S504">
        <v>0.95609686339499822</v>
      </c>
      <c r="T504">
        <v>0.4441432779581771</v>
      </c>
    </row>
    <row r="505" spans="1:20" x14ac:dyDescent="0.25">
      <c r="A505" s="154" t="s">
        <v>144</v>
      </c>
      <c r="B505">
        <v>12.64845072500443</v>
      </c>
      <c r="C505">
        <v>-5.4290954232028783</v>
      </c>
      <c r="D505">
        <v>16.37109106557984</v>
      </c>
      <c r="E505">
        <v>18.145700715173501</v>
      </c>
      <c r="G505" s="154" t="s">
        <v>145</v>
      </c>
      <c r="H505">
        <v>857.69133871212205</v>
      </c>
      <c r="L505" s="155" t="s">
        <v>145</v>
      </c>
      <c r="M505">
        <v>0.96352742127968105</v>
      </c>
      <c r="N505">
        <v>1</v>
      </c>
      <c r="O505">
        <v>0.61835635159451385</v>
      </c>
      <c r="P505">
        <v>0.61126185526761834</v>
      </c>
      <c r="Q505">
        <v>0.86831066157792391</v>
      </c>
      <c r="R505">
        <v>0.79187597807590882</v>
      </c>
      <c r="S505">
        <v>0.94424548296261901</v>
      </c>
      <c r="T505">
        <v>0.46476802385496291</v>
      </c>
    </row>
    <row r="506" spans="1:20" x14ac:dyDescent="0.25">
      <c r="A506" s="154" t="s">
        <v>145</v>
      </c>
      <c r="B506">
        <v>12.8923955463261</v>
      </c>
      <c r="C506">
        <v>5.9943438033751768</v>
      </c>
      <c r="D506">
        <v>17.285310551211928</v>
      </c>
      <c r="E506">
        <v>-8.8365722768675301</v>
      </c>
      <c r="G506" s="154" t="s">
        <v>146</v>
      </c>
      <c r="H506">
        <v>391.56580612121479</v>
      </c>
      <c r="L506" s="155" t="s">
        <v>146</v>
      </c>
      <c r="M506">
        <v>0.95750052101251026</v>
      </c>
      <c r="N506">
        <v>0.87915156760444368</v>
      </c>
      <c r="O506">
        <v>0.62122791208453665</v>
      </c>
      <c r="P506">
        <v>0.53571859000993172</v>
      </c>
      <c r="Q506">
        <v>0.68294567338746726</v>
      </c>
      <c r="R506">
        <v>0.77280793159329753</v>
      </c>
      <c r="S506">
        <v>0.92262314036224946</v>
      </c>
      <c r="T506">
        <v>0.46827549981885319</v>
      </c>
    </row>
    <row r="507" spans="1:20" x14ac:dyDescent="0.25">
      <c r="A507" s="154" t="s">
        <v>146</v>
      </c>
      <c r="B507">
        <v>5.6058721970244401</v>
      </c>
      <c r="C507">
        <v>2.941759003919397</v>
      </c>
      <c r="D507">
        <v>7.191142382562778</v>
      </c>
      <c r="E507">
        <v>-4.9031196644824444</v>
      </c>
      <c r="L507" s="155" t="s">
        <v>147</v>
      </c>
      <c r="M507">
        <v>0.93158100876876571</v>
      </c>
      <c r="N507">
        <v>0.95601990427088146</v>
      </c>
      <c r="O507">
        <v>0.65664936533929097</v>
      </c>
      <c r="P507">
        <v>0.58419554574012811</v>
      </c>
      <c r="Q507">
        <v>0.94409677477096876</v>
      </c>
      <c r="R507">
        <v>0.65918822126631604</v>
      </c>
      <c r="S507">
        <v>0.96371188983950862</v>
      </c>
      <c r="T507">
        <v>0.48072819070483491</v>
      </c>
    </row>
    <row r="508" spans="1:20" x14ac:dyDescent="0.25">
      <c r="L508" s="155" t="s">
        <v>148</v>
      </c>
      <c r="M508">
        <v>0.89919715506133169</v>
      </c>
      <c r="N508">
        <v>0.94072396343550679</v>
      </c>
      <c r="O508">
        <v>0.64147450121123373</v>
      </c>
      <c r="P508">
        <v>0.89376487859821729</v>
      </c>
      <c r="Q508">
        <v>0.82641141557419207</v>
      </c>
      <c r="R508">
        <v>0.75481627820283859</v>
      </c>
      <c r="S508">
        <v>0.92981400123416313</v>
      </c>
      <c r="T508">
        <v>0.63881357525171278</v>
      </c>
    </row>
    <row r="509" spans="1:20" x14ac:dyDescent="0.25">
      <c r="L509" s="155" t="s">
        <v>149</v>
      </c>
      <c r="M509">
        <v>0.93335889233329317</v>
      </c>
      <c r="N509">
        <v>0.93851379197913509</v>
      </c>
      <c r="O509">
        <v>0.6443435133067128</v>
      </c>
      <c r="P509">
        <v>0.69232232023125151</v>
      </c>
      <c r="Q509">
        <v>0.84004558696192821</v>
      </c>
      <c r="R509">
        <v>0.66740884252537758</v>
      </c>
      <c r="S509">
        <v>0.93064061679046661</v>
      </c>
      <c r="T509">
        <v>0.6194245928485651</v>
      </c>
    </row>
    <row r="510" spans="1:20" x14ac:dyDescent="0.25">
      <c r="L510" s="155" t="s">
        <v>150</v>
      </c>
      <c r="M510">
        <v>0.96014997630320187</v>
      </c>
      <c r="N510">
        <v>0.99633594395389469</v>
      </c>
      <c r="O510">
        <v>0.69809799601242584</v>
      </c>
      <c r="P510">
        <v>0.60996034108382535</v>
      </c>
      <c r="Q510">
        <v>0.68009335677329574</v>
      </c>
      <c r="R510">
        <v>0.6728142212908842</v>
      </c>
      <c r="S510">
        <v>0.92828992748650996</v>
      </c>
      <c r="T510">
        <v>0.70546609326008758</v>
      </c>
    </row>
    <row r="511" spans="1:20" x14ac:dyDescent="0.25">
      <c r="L511" s="155" t="s">
        <v>151</v>
      </c>
      <c r="M511">
        <v>0.91950217846409021</v>
      </c>
      <c r="N511">
        <v>0.92140104964673064</v>
      </c>
      <c r="O511">
        <v>0.63264012963419247</v>
      </c>
      <c r="P511">
        <v>0.66079359323369913</v>
      </c>
      <c r="Q511">
        <v>0.63012114455272161</v>
      </c>
      <c r="R511">
        <v>0.64711500825706003</v>
      </c>
      <c r="S511">
        <v>0.93642470298937586</v>
      </c>
      <c r="T511">
        <v>0.89038660374393674</v>
      </c>
    </row>
    <row r="512" spans="1:20" x14ac:dyDescent="0.25">
      <c r="L512" s="155" t="s">
        <v>152</v>
      </c>
      <c r="M512">
        <v>0.99999999999999989</v>
      </c>
      <c r="N512">
        <v>0.9322952356849401</v>
      </c>
      <c r="O512">
        <v>0.77283688818488439</v>
      </c>
      <c r="P512">
        <v>0.66575049138180908</v>
      </c>
      <c r="Q512">
        <v>0.87715263899307494</v>
      </c>
      <c r="R512">
        <v>0.78572728620058008</v>
      </c>
      <c r="S512">
        <v>0.9141623871158272</v>
      </c>
      <c r="T512">
        <v>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14.52483102986656</v>
      </c>
      <c r="L524" s="155" t="s">
        <v>141</v>
      </c>
      <c r="M524">
        <v>0.83090880667016798</v>
      </c>
      <c r="N524">
        <v>0.92814256718654931</v>
      </c>
      <c r="O524">
        <v>0.87707127790738326</v>
      </c>
      <c r="P524">
        <v>0.91461187740131544</v>
      </c>
      <c r="Q524">
        <v>0.99595989066301738</v>
      </c>
      <c r="R524">
        <v>0.99059712500894259</v>
      </c>
      <c r="S524">
        <v>0.84561059284302353</v>
      </c>
      <c r="T524">
        <v>0.97587771553054847</v>
      </c>
    </row>
    <row r="525" spans="1:20" x14ac:dyDescent="0.25">
      <c r="A525" s="154" t="s">
        <v>141</v>
      </c>
      <c r="B525">
        <v>1.607726553717377</v>
      </c>
      <c r="C525">
        <v>0.61577884303147057</v>
      </c>
      <c r="D525">
        <v>2.0209621624595568</v>
      </c>
      <c r="E525">
        <v>-0.21310088873303251</v>
      </c>
      <c r="G525" s="154" t="s">
        <v>142</v>
      </c>
      <c r="H525">
        <v>34.371009737039827</v>
      </c>
      <c r="L525" s="155" t="s">
        <v>142</v>
      </c>
      <c r="M525">
        <v>0.8693663781207136</v>
      </c>
      <c r="N525">
        <v>0.97753584654559111</v>
      </c>
      <c r="O525">
        <v>0.79464706448066103</v>
      </c>
      <c r="P525">
        <v>0.90862189765326173</v>
      </c>
      <c r="Q525">
        <v>1</v>
      </c>
      <c r="R525">
        <v>1</v>
      </c>
      <c r="S525">
        <v>0.93930774191271393</v>
      </c>
      <c r="T525">
        <v>0.94048606945418467</v>
      </c>
    </row>
    <row r="526" spans="1:20" x14ac:dyDescent="0.25">
      <c r="A526" s="154" t="s">
        <v>142</v>
      </c>
      <c r="B526">
        <v>2.047404091034585</v>
      </c>
      <c r="C526">
        <v>-3.2652474113908072</v>
      </c>
      <c r="D526">
        <v>4.6300656137232776</v>
      </c>
      <c r="E526">
        <v>6.8184370754065853</v>
      </c>
      <c r="G526" s="154" t="s">
        <v>143</v>
      </c>
      <c r="H526">
        <v>48.555569885606822</v>
      </c>
      <c r="L526" s="155" t="s">
        <v>143</v>
      </c>
      <c r="M526">
        <v>0.88544503577213762</v>
      </c>
      <c r="N526">
        <v>0.92139898143247123</v>
      </c>
      <c r="O526">
        <v>0.89111346966779525</v>
      </c>
      <c r="P526">
        <v>0.8249067720747898</v>
      </c>
      <c r="Q526">
        <v>0.87793024640630724</v>
      </c>
      <c r="R526">
        <v>0.86239774630846289</v>
      </c>
      <c r="S526">
        <v>1</v>
      </c>
      <c r="T526">
        <v>0.90674231729451993</v>
      </c>
    </row>
    <row r="527" spans="1:20" x14ac:dyDescent="0.25">
      <c r="A527" s="154" t="s">
        <v>143</v>
      </c>
      <c r="B527">
        <v>3.065575973195068</v>
      </c>
      <c r="C527">
        <v>1.852828823575988</v>
      </c>
      <c r="D527">
        <v>8.3690718662982686</v>
      </c>
      <c r="E527">
        <v>-5.1721373530067041</v>
      </c>
      <c r="G527" s="154" t="s">
        <v>144</v>
      </c>
      <c r="H527">
        <v>15.75494575706459</v>
      </c>
      <c r="L527" s="155" t="s">
        <v>144</v>
      </c>
      <c r="M527">
        <v>1</v>
      </c>
      <c r="N527">
        <v>0.993316455859102</v>
      </c>
      <c r="O527">
        <v>0.88483218683674569</v>
      </c>
      <c r="P527">
        <v>0.99999999999999989</v>
      </c>
      <c r="Q527">
        <v>0.88025462939489185</v>
      </c>
      <c r="R527">
        <v>0.84333500164145403</v>
      </c>
      <c r="S527">
        <v>0.82277777978797451</v>
      </c>
      <c r="T527">
        <v>1</v>
      </c>
    </row>
    <row r="528" spans="1:20" x14ac:dyDescent="0.25">
      <c r="A528" s="154" t="s">
        <v>144</v>
      </c>
      <c r="B528">
        <v>0.5151611288137864</v>
      </c>
      <c r="C528">
        <v>-9.8973116751959925E-2</v>
      </c>
      <c r="D528">
        <v>1.400416679323738</v>
      </c>
      <c r="E528">
        <v>1.0011456214554419</v>
      </c>
      <c r="G528" s="154" t="s">
        <v>145</v>
      </c>
      <c r="H528">
        <v>37.451087791960568</v>
      </c>
      <c r="L528" s="155" t="s">
        <v>145</v>
      </c>
      <c r="M528">
        <v>0.87859617612234364</v>
      </c>
      <c r="N528">
        <v>0.88831770571055257</v>
      </c>
      <c r="O528">
        <v>0.86526242755574667</v>
      </c>
      <c r="P528">
        <v>0.91239244966318589</v>
      </c>
      <c r="Q528">
        <v>0.89469564136652213</v>
      </c>
      <c r="R528">
        <v>0.85907068507291073</v>
      </c>
      <c r="S528">
        <v>0.78627003194634404</v>
      </c>
      <c r="T528">
        <v>0.85256813083021532</v>
      </c>
    </row>
    <row r="529" spans="1:20" x14ac:dyDescent="0.25">
      <c r="A529" s="154" t="s">
        <v>145</v>
      </c>
      <c r="B529">
        <v>2.9898637310292711</v>
      </c>
      <c r="C529">
        <v>3.33350803692877</v>
      </c>
      <c r="D529">
        <v>6.0129246577659448</v>
      </c>
      <c r="E529">
        <v>-5.902125150789697</v>
      </c>
      <c r="G529" s="154" t="s">
        <v>146</v>
      </c>
      <c r="H529">
        <v>67.164521002118704</v>
      </c>
      <c r="L529" s="155" t="s">
        <v>146</v>
      </c>
      <c r="M529">
        <v>0.92517289593814123</v>
      </c>
      <c r="N529">
        <v>0.87700189529353112</v>
      </c>
      <c r="O529">
        <v>0.90134069696445362</v>
      </c>
      <c r="P529">
        <v>0.85814812055778555</v>
      </c>
      <c r="Q529">
        <v>0.91494206283579216</v>
      </c>
      <c r="R529">
        <v>0.87805646718423747</v>
      </c>
      <c r="S529">
        <v>0.80449810081950845</v>
      </c>
      <c r="T529">
        <v>0.71431188011427804</v>
      </c>
    </row>
    <row r="530" spans="1:20" x14ac:dyDescent="0.25">
      <c r="A530" s="154" t="s">
        <v>146</v>
      </c>
      <c r="B530">
        <v>4.3413674521035448</v>
      </c>
      <c r="C530">
        <v>-6.416318125074751</v>
      </c>
      <c r="D530">
        <v>8.9626827479771656</v>
      </c>
      <c r="E530">
        <v>12.82931273699611</v>
      </c>
      <c r="G530" s="154" t="s">
        <v>147</v>
      </c>
      <c r="H530">
        <v>29.936534653013432</v>
      </c>
      <c r="L530" s="155" t="s">
        <v>147</v>
      </c>
      <c r="M530">
        <v>0.84085798077728269</v>
      </c>
      <c r="N530">
        <v>0.92651771957829587</v>
      </c>
      <c r="O530">
        <v>0.94858472836695984</v>
      </c>
      <c r="P530">
        <v>0.85230331574192397</v>
      </c>
      <c r="Q530">
        <v>0.89862441643274349</v>
      </c>
      <c r="R530">
        <v>0.82994618469074988</v>
      </c>
      <c r="S530">
        <v>0.82705331415443695</v>
      </c>
      <c r="T530">
        <v>0.77071080439641104</v>
      </c>
    </row>
    <row r="531" spans="1:20" x14ac:dyDescent="0.25">
      <c r="A531" s="154" t="s">
        <v>147</v>
      </c>
      <c r="B531">
        <v>2.2128887656149381</v>
      </c>
      <c r="C531">
        <v>2.769254874142435</v>
      </c>
      <c r="D531">
        <v>4.0562837082842922</v>
      </c>
      <c r="E531">
        <v>-5.5304023822099708</v>
      </c>
      <c r="G531" s="154" t="s">
        <v>148</v>
      </c>
      <c r="H531">
        <v>16.953960350331538</v>
      </c>
      <c r="L531" s="155" t="s">
        <v>148</v>
      </c>
      <c r="M531">
        <v>0.85016104695954908</v>
      </c>
      <c r="N531">
        <v>1</v>
      </c>
      <c r="O531">
        <v>0.99999999999999989</v>
      </c>
      <c r="P531">
        <v>0.98830074982343763</v>
      </c>
      <c r="Q531">
        <v>0.90571552961519108</v>
      </c>
      <c r="R531">
        <v>0.93901890592074122</v>
      </c>
      <c r="S531">
        <v>0.93651707500337289</v>
      </c>
      <c r="T531">
        <v>0.7925336317086803</v>
      </c>
    </row>
    <row r="532" spans="1:20" x14ac:dyDescent="0.25">
      <c r="A532" s="154" t="s">
        <v>148</v>
      </c>
      <c r="B532">
        <v>1.4749958606234821</v>
      </c>
      <c r="C532">
        <v>0.44989126889846381</v>
      </c>
      <c r="D532">
        <v>2.273951180176728</v>
      </c>
      <c r="E532">
        <v>-0.75162894275796066</v>
      </c>
      <c r="G532" s="154" t="s">
        <v>149</v>
      </c>
      <c r="H532">
        <v>8.6142253949830661</v>
      </c>
      <c r="L532" s="155" t="s">
        <v>149</v>
      </c>
      <c r="M532">
        <v>0.84981723193142578</v>
      </c>
      <c r="N532">
        <v>0.9604562441769795</v>
      </c>
      <c r="O532">
        <v>0.91938841577616903</v>
      </c>
      <c r="P532">
        <v>0.9430996158247591</v>
      </c>
      <c r="Q532">
        <v>0.83302154296116326</v>
      </c>
      <c r="R532">
        <v>0.90828560197292096</v>
      </c>
      <c r="S532">
        <v>0.81330083249619534</v>
      </c>
      <c r="T532">
        <v>0.74163345456972951</v>
      </c>
    </row>
    <row r="533" spans="1:20" x14ac:dyDescent="0.25">
      <c r="A533" s="154" t="s">
        <v>149</v>
      </c>
      <c r="B533">
        <v>0.44897058021390862</v>
      </c>
      <c r="C533">
        <v>-0.36968535263275248</v>
      </c>
      <c r="D533">
        <v>1.0005334508336621</v>
      </c>
      <c r="E533">
        <v>0.29187978046135749</v>
      </c>
      <c r="G533" s="154" t="s">
        <v>150</v>
      </c>
      <c r="H533">
        <v>13.633768019102369</v>
      </c>
      <c r="L533" s="155" t="s">
        <v>150</v>
      </c>
      <c r="M533">
        <v>0.84672197431334562</v>
      </c>
      <c r="N533">
        <v>0.88529443936482355</v>
      </c>
      <c r="O533">
        <v>0.82819931643561095</v>
      </c>
      <c r="P533">
        <v>0.82995564064675587</v>
      </c>
      <c r="Q533">
        <v>0.935608866302716</v>
      </c>
      <c r="R533">
        <v>0.81901196857414804</v>
      </c>
      <c r="S533">
        <v>0.83227644628745523</v>
      </c>
      <c r="T533">
        <v>0.71441200613710987</v>
      </c>
    </row>
    <row r="534" spans="1:20" x14ac:dyDescent="0.25">
      <c r="A534" s="154" t="s">
        <v>150</v>
      </c>
      <c r="B534">
        <v>1.263334355031789</v>
      </c>
      <c r="C534">
        <v>0.61483054648225677</v>
      </c>
      <c r="D534">
        <v>2.030474221611414</v>
      </c>
      <c r="E534">
        <v>-1.3945117070915209</v>
      </c>
      <c r="G534" s="154" t="s">
        <v>151</v>
      </c>
      <c r="H534">
        <v>8.596403437473441</v>
      </c>
      <c r="L534" s="155" t="s">
        <v>151</v>
      </c>
      <c r="M534">
        <v>0.88752740075482928</v>
      </c>
      <c r="N534">
        <v>0.9894527843591745</v>
      </c>
      <c r="O534">
        <v>0.89108663739021143</v>
      </c>
      <c r="P534">
        <v>0.93061297678359178</v>
      </c>
      <c r="Q534">
        <v>0.88038849843704237</v>
      </c>
      <c r="R534">
        <v>0.80897056221029051</v>
      </c>
      <c r="S534">
        <v>0.88065767235301684</v>
      </c>
      <c r="T534">
        <v>0.67000314867638444</v>
      </c>
    </row>
    <row r="535" spans="1:20" x14ac:dyDescent="0.25">
      <c r="A535" s="154" t="s">
        <v>151</v>
      </c>
      <c r="B535">
        <v>0.50327533143965641</v>
      </c>
      <c r="C535">
        <v>-0.13236180786162091</v>
      </c>
      <c r="D535">
        <v>1.44441134435713</v>
      </c>
      <c r="E535">
        <v>0.73296163107495527</v>
      </c>
      <c r="G535" s="154" t="s">
        <v>152</v>
      </c>
      <c r="H535">
        <v>16.778223614623681</v>
      </c>
      <c r="L535" s="155" t="s">
        <v>152</v>
      </c>
      <c r="M535">
        <v>0.87019456032698173</v>
      </c>
      <c r="N535">
        <v>0.92536112247655866</v>
      </c>
      <c r="O535">
        <v>0.91837920359488356</v>
      </c>
      <c r="P535">
        <v>0.8793629770411413</v>
      </c>
      <c r="Q535">
        <v>0.85834582730211684</v>
      </c>
      <c r="R535">
        <v>0.82190203507559678</v>
      </c>
      <c r="S535">
        <v>0.84899008979525681</v>
      </c>
      <c r="T535">
        <v>0.74709545842663294</v>
      </c>
    </row>
    <row r="536" spans="1:20" x14ac:dyDescent="0.25">
      <c r="A536" s="154" t="s">
        <v>152</v>
      </c>
      <c r="B536">
        <v>1.5980807111382891</v>
      </c>
      <c r="C536">
        <v>0.15888633103065439</v>
      </c>
      <c r="D536">
        <v>2.828046687708067</v>
      </c>
      <c r="E536">
        <v>-1.125689850857108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1426.6083683605989</v>
      </c>
      <c r="L547" s="155" t="s">
        <v>155</v>
      </c>
      <c r="M547">
        <v>0.81222190547921913</v>
      </c>
      <c r="N547">
        <v>0.65834253685311528</v>
      </c>
      <c r="O547">
        <v>0.63898309070099824</v>
      </c>
      <c r="P547">
        <v>0.58282207928613317</v>
      </c>
      <c r="Q547">
        <v>0.50747648957676716</v>
      </c>
      <c r="R547">
        <v>0.31612779927262252</v>
      </c>
      <c r="S547">
        <v>0.42441456010065393</v>
      </c>
      <c r="T547">
        <v>8.2391763902698423E-2</v>
      </c>
    </row>
    <row r="548" spans="1:20" x14ac:dyDescent="0.25">
      <c r="A548" s="154" t="s">
        <v>141</v>
      </c>
      <c r="B548">
        <v>24.63737052075161</v>
      </c>
      <c r="C548">
        <v>-30.821256027922939</v>
      </c>
      <c r="D548">
        <v>6.2546247935930186</v>
      </c>
      <c r="E548">
        <v>0.30467832982569309</v>
      </c>
      <c r="G548" s="154" t="s">
        <v>142</v>
      </c>
      <c r="H548">
        <v>701.17997714937496</v>
      </c>
      <c r="L548" s="155" t="s">
        <v>156</v>
      </c>
      <c r="M548">
        <v>0.81548212507349305</v>
      </c>
      <c r="N548">
        <v>0.63896438155146829</v>
      </c>
      <c r="O548">
        <v>0.64774523226694891</v>
      </c>
      <c r="P548">
        <v>0.6233591577417944</v>
      </c>
      <c r="Q548">
        <v>0.52696250874038519</v>
      </c>
      <c r="R548">
        <v>0.29856539796380532</v>
      </c>
      <c r="S548">
        <v>0.43840118373079912</v>
      </c>
      <c r="T548">
        <v>8.4064884433951964E-2</v>
      </c>
    </row>
    <row r="549" spans="1:20" x14ac:dyDescent="0.25">
      <c r="A549" s="154" t="s">
        <v>142</v>
      </c>
      <c r="B549">
        <v>9.7277294654930841</v>
      </c>
      <c r="C549">
        <v>-9.6325702077082394</v>
      </c>
      <c r="D549">
        <v>15.0091002491581</v>
      </c>
      <c r="E549">
        <v>7.7849214382753447</v>
      </c>
      <c r="G549" s="154" t="s">
        <v>143</v>
      </c>
      <c r="H549">
        <v>548.47591282298072</v>
      </c>
      <c r="L549" s="155" t="s">
        <v>157</v>
      </c>
      <c r="M549">
        <v>0.99509111865925315</v>
      </c>
      <c r="N549">
        <v>1</v>
      </c>
      <c r="O549">
        <v>1</v>
      </c>
      <c r="P549">
        <v>0.99999999999999989</v>
      </c>
      <c r="Q549">
        <v>1</v>
      </c>
      <c r="R549">
        <v>0.86928386703236005</v>
      </c>
      <c r="S549">
        <v>1</v>
      </c>
      <c r="T549">
        <v>1</v>
      </c>
    </row>
    <row r="550" spans="1:20" x14ac:dyDescent="0.25">
      <c r="A550" s="154" t="s">
        <v>143</v>
      </c>
      <c r="B550">
        <v>10.08076985135753</v>
      </c>
      <c r="C550">
        <v>1.0413559688831839</v>
      </c>
      <c r="D550">
        <v>13.412906799684229</v>
      </c>
      <c r="E550">
        <v>-2.5790365931888211</v>
      </c>
      <c r="G550" s="154" t="s">
        <v>144</v>
      </c>
      <c r="H550">
        <v>658.95907985608505</v>
      </c>
      <c r="L550" s="155" t="s">
        <v>158</v>
      </c>
      <c r="M550">
        <v>0.98685128753387441</v>
      </c>
      <c r="N550">
        <v>0.99022845482167399</v>
      </c>
      <c r="O550">
        <v>0.99187157048101393</v>
      </c>
      <c r="P550">
        <v>0.90195281769040758</v>
      </c>
      <c r="Q550">
        <v>0.94572187750199244</v>
      </c>
      <c r="R550">
        <v>1</v>
      </c>
      <c r="S550">
        <v>0.95133091745784604</v>
      </c>
      <c r="T550">
        <v>0.63204925795345401</v>
      </c>
    </row>
    <row r="551" spans="1:20" x14ac:dyDescent="0.25">
      <c r="A551" s="154" t="s">
        <v>144</v>
      </c>
      <c r="B551">
        <v>11.54455104139044</v>
      </c>
      <c r="C551">
        <v>-2.4823625286978901</v>
      </c>
      <c r="D551">
        <v>17.770790666549601</v>
      </c>
      <c r="E551">
        <v>13.2699271705887</v>
      </c>
      <c r="G551" s="154" t="s">
        <v>145</v>
      </c>
      <c r="H551">
        <v>200.6096887907577</v>
      </c>
      <c r="L551" s="155" t="s">
        <v>159</v>
      </c>
      <c r="M551">
        <v>0.7863870734411228</v>
      </c>
      <c r="N551">
        <v>0.67521551111183276</v>
      </c>
      <c r="O551">
        <v>0.64598707150343615</v>
      </c>
      <c r="P551">
        <v>0.55485269976101115</v>
      </c>
      <c r="Q551">
        <v>0.69966237193853831</v>
      </c>
      <c r="R551">
        <v>0.61705426811439823</v>
      </c>
      <c r="S551">
        <v>0.61094702721597138</v>
      </c>
      <c r="T551">
        <v>0.26619539644915369</v>
      </c>
    </row>
    <row r="552" spans="1:20" x14ac:dyDescent="0.25">
      <c r="A552" s="154" t="s">
        <v>145</v>
      </c>
      <c r="B552">
        <v>7.2062903693514482</v>
      </c>
      <c r="C552">
        <v>-2.9299645164645649</v>
      </c>
      <c r="D552">
        <v>7.1356509626585201</v>
      </c>
      <c r="E552">
        <v>0.47017544977970538</v>
      </c>
      <c r="G552" s="154" t="s">
        <v>146</v>
      </c>
      <c r="H552">
        <v>3264.1145004285509</v>
      </c>
      <c r="L552" s="155" t="s">
        <v>160</v>
      </c>
      <c r="M552">
        <v>0.69412298108421744</v>
      </c>
      <c r="N552">
        <v>0.62768699529076477</v>
      </c>
      <c r="O552">
        <v>0.55370276411464847</v>
      </c>
      <c r="P552">
        <v>0.59037968506400251</v>
      </c>
      <c r="Q552">
        <v>0.60138072693306199</v>
      </c>
      <c r="R552">
        <v>0.45238278016063971</v>
      </c>
      <c r="S552">
        <v>0.47630925225699039</v>
      </c>
      <c r="T552">
        <v>0.15381686206409109</v>
      </c>
    </row>
    <row r="553" spans="1:20" x14ac:dyDescent="0.25">
      <c r="A553" s="154" t="s">
        <v>146</v>
      </c>
      <c r="B553">
        <v>28.678557703944431</v>
      </c>
      <c r="C553">
        <v>33.655423084072318</v>
      </c>
      <c r="D553">
        <v>46.096311394538247</v>
      </c>
      <c r="E553">
        <v>-44.073815053706753</v>
      </c>
      <c r="G553" s="154" t="s">
        <v>147</v>
      </c>
      <c r="H553">
        <v>4912.5731089266519</v>
      </c>
      <c r="L553" s="155" t="s">
        <v>187</v>
      </c>
      <c r="M553">
        <v>1</v>
      </c>
      <c r="N553">
        <v>0.75316793216626388</v>
      </c>
      <c r="O553">
        <v>0.6003878732946244</v>
      </c>
      <c r="P553">
        <v>0.68799118212342059</v>
      </c>
      <c r="Q553">
        <v>0.60447296820327834</v>
      </c>
      <c r="R553">
        <v>0.40979076122886948</v>
      </c>
      <c r="S553">
        <v>0.45779717663452812</v>
      </c>
      <c r="T553">
        <v>0.21554353693343239</v>
      </c>
    </row>
    <row r="554" spans="1:20" x14ac:dyDescent="0.25">
      <c r="A554" s="154" t="s">
        <v>147</v>
      </c>
      <c r="B554">
        <v>32.997742836988522</v>
      </c>
      <c r="C554">
        <v>-4.8017573982401638</v>
      </c>
      <c r="D554">
        <v>46.008109841023519</v>
      </c>
      <c r="E554">
        <v>28.189561476425951</v>
      </c>
      <c r="G554" s="154" t="s">
        <v>148</v>
      </c>
      <c r="H554">
        <v>5343.5079217819648</v>
      </c>
    </row>
    <row r="555" spans="1:20" x14ac:dyDescent="0.25">
      <c r="A555" s="154" t="s">
        <v>148</v>
      </c>
      <c r="B555">
        <v>21.39446643481649</v>
      </c>
      <c r="C555">
        <v>-26.819865578768852</v>
      </c>
      <c r="D555">
        <v>37.565845167850341</v>
      </c>
      <c r="E555">
        <v>19.043563358653259</v>
      </c>
      <c r="G555" s="154" t="s">
        <v>149</v>
      </c>
      <c r="H555">
        <v>3249.4423494142829</v>
      </c>
    </row>
    <row r="556" spans="1:20" x14ac:dyDescent="0.25">
      <c r="A556" s="154" t="s">
        <v>149</v>
      </c>
      <c r="B556">
        <v>13.392479561208621</v>
      </c>
      <c r="C556">
        <v>-16.431911496908569</v>
      </c>
      <c r="D556">
        <v>28.81079250478318</v>
      </c>
      <c r="E556">
        <v>-7.5306523013106776</v>
      </c>
      <c r="G556" s="154" t="s">
        <v>150</v>
      </c>
      <c r="H556">
        <v>1413.200339180831</v>
      </c>
    </row>
    <row r="557" spans="1:20" x14ac:dyDescent="0.25">
      <c r="A557" s="154" t="s">
        <v>150</v>
      </c>
      <c r="B557">
        <v>12.3905769820934</v>
      </c>
      <c r="C557">
        <v>10.264800503342549</v>
      </c>
      <c r="D557">
        <v>16.550917347370891</v>
      </c>
      <c r="E557">
        <v>-8.9254930444344147</v>
      </c>
      <c r="G557" s="154" t="s">
        <v>151</v>
      </c>
      <c r="H557">
        <v>3374.8725847459568</v>
      </c>
    </row>
    <row r="558" spans="1:20" x14ac:dyDescent="0.25">
      <c r="A558" s="154" t="s">
        <v>151</v>
      </c>
      <c r="B558">
        <v>18.900030980964381</v>
      </c>
      <c r="C558">
        <v>-7.5507706405818462</v>
      </c>
      <c r="D558">
        <v>28.401940293499258</v>
      </c>
      <c r="E558">
        <v>33.281143860657139</v>
      </c>
      <c r="G558" s="154" t="s">
        <v>152</v>
      </c>
      <c r="H558">
        <v>5773.7133342595844</v>
      </c>
    </row>
    <row r="559" spans="1:20" x14ac:dyDescent="0.25">
      <c r="A559" s="154" t="s">
        <v>152</v>
      </c>
      <c r="B559">
        <v>19.925898619527558</v>
      </c>
      <c r="C559">
        <v>33.69970618268885</v>
      </c>
      <c r="D559">
        <v>36.625458246282399</v>
      </c>
      <c r="E559">
        <v>-27.01786532232892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331.33346669212898</v>
      </c>
      <c r="L570" s="155" t="s">
        <v>141</v>
      </c>
      <c r="M570">
        <v>1</v>
      </c>
      <c r="N570">
        <v>0.89943513105617912</v>
      </c>
      <c r="O570">
        <v>0.89761608166884288</v>
      </c>
      <c r="P570">
        <v>0.83888288731573446</v>
      </c>
      <c r="Q570">
        <v>0.98524294473006313</v>
      </c>
      <c r="R570">
        <v>0.8952452043883331</v>
      </c>
      <c r="S570">
        <v>0.76338049877291325</v>
      </c>
      <c r="T570">
        <v>0.90960187149844907</v>
      </c>
    </row>
    <row r="571" spans="1:20" x14ac:dyDescent="0.25">
      <c r="A571" s="154" t="s">
        <v>141</v>
      </c>
      <c r="B571">
        <v>6.1774756826812309</v>
      </c>
      <c r="C571">
        <v>0.93578274147889895</v>
      </c>
      <c r="D571">
        <v>11.31372722879137</v>
      </c>
      <c r="E571">
        <v>4.4281224947411308</v>
      </c>
      <c r="G571" s="154" t="s">
        <v>142</v>
      </c>
      <c r="H571">
        <v>79.855397580427621</v>
      </c>
      <c r="L571" s="155" t="s">
        <v>142</v>
      </c>
      <c r="M571">
        <v>0.97191342672469616</v>
      </c>
      <c r="N571">
        <v>1</v>
      </c>
      <c r="O571">
        <v>0.89153108505084611</v>
      </c>
      <c r="P571">
        <v>0.83146117004737252</v>
      </c>
      <c r="Q571">
        <v>0.97560135595882391</v>
      </c>
      <c r="R571">
        <v>1</v>
      </c>
      <c r="S571">
        <v>0.8306719185438185</v>
      </c>
      <c r="T571">
        <v>0.97241707065184713</v>
      </c>
    </row>
    <row r="572" spans="1:20" x14ac:dyDescent="0.25">
      <c r="A572" s="154" t="s">
        <v>142</v>
      </c>
      <c r="B572">
        <v>3.1485525494485591</v>
      </c>
      <c r="C572">
        <v>-0.54050637632235232</v>
      </c>
      <c r="D572">
        <v>2.7213979019414172</v>
      </c>
      <c r="E572">
        <v>-1.1168492494698641</v>
      </c>
      <c r="G572" s="154" t="s">
        <v>143</v>
      </c>
      <c r="H572">
        <v>68.43582847599761</v>
      </c>
      <c r="L572" s="155" t="s">
        <v>143</v>
      </c>
      <c r="M572">
        <v>0.86534270221568144</v>
      </c>
      <c r="N572">
        <v>0.88606209041989181</v>
      </c>
      <c r="O572">
        <v>0.84823804434833638</v>
      </c>
      <c r="P572">
        <v>1</v>
      </c>
      <c r="Q572">
        <v>0.93235429120962743</v>
      </c>
      <c r="R572">
        <v>0.88549039735719215</v>
      </c>
      <c r="S572">
        <v>0.91823089749655529</v>
      </c>
      <c r="T572">
        <v>1</v>
      </c>
    </row>
    <row r="573" spans="1:20" x14ac:dyDescent="0.25">
      <c r="A573" s="154" t="s">
        <v>143</v>
      </c>
      <c r="B573">
        <v>3.1929361030640799</v>
      </c>
      <c r="C573">
        <v>-1.6320974598022631</v>
      </c>
      <c r="D573">
        <v>3.9135618910417249</v>
      </c>
      <c r="E573">
        <v>5.6909466018216337E-2</v>
      </c>
      <c r="G573" s="154" t="s">
        <v>144</v>
      </c>
      <c r="H573">
        <v>86.045963980553125</v>
      </c>
      <c r="L573" s="155" t="s">
        <v>144</v>
      </c>
      <c r="M573">
        <v>0.88785219024372186</v>
      </c>
      <c r="N573">
        <v>0.83322624727734018</v>
      </c>
      <c r="O573">
        <v>0.89252969991618447</v>
      </c>
      <c r="P573">
        <v>0.81024481637847723</v>
      </c>
      <c r="Q573">
        <v>0.87884111860876912</v>
      </c>
      <c r="R573">
        <v>0.90846779993352489</v>
      </c>
      <c r="S573">
        <v>0.86834196537051223</v>
      </c>
      <c r="T573">
        <v>0.85275107064495559</v>
      </c>
    </row>
    <row r="574" spans="1:20" x14ac:dyDescent="0.25">
      <c r="A574" s="154" t="s">
        <v>144</v>
      </c>
      <c r="B574">
        <v>3.0739109005500809</v>
      </c>
      <c r="C574">
        <v>1.223705625880694</v>
      </c>
      <c r="D574">
        <v>3.0979750641491499</v>
      </c>
      <c r="E574">
        <v>-0.12620102521008081</v>
      </c>
      <c r="G574" s="154" t="s">
        <v>145</v>
      </c>
      <c r="H574">
        <v>61.821461105551151</v>
      </c>
      <c r="L574" s="155" t="s">
        <v>145</v>
      </c>
      <c r="M574">
        <v>0.92999633546108595</v>
      </c>
      <c r="N574">
        <v>0.82482737662946537</v>
      </c>
      <c r="O574">
        <v>0.99999999999999989</v>
      </c>
      <c r="P574">
        <v>0.88105813279130596</v>
      </c>
      <c r="Q574">
        <v>1</v>
      </c>
      <c r="R574">
        <v>0.85136192448777359</v>
      </c>
      <c r="S574">
        <v>0.84549194462208832</v>
      </c>
      <c r="T574">
        <v>0.94192316841070789</v>
      </c>
    </row>
    <row r="575" spans="1:20" x14ac:dyDescent="0.25">
      <c r="A575" s="154" t="s">
        <v>145</v>
      </c>
      <c r="B575">
        <v>2.428611169954324</v>
      </c>
      <c r="C575">
        <v>1.5746934129819801</v>
      </c>
      <c r="D575">
        <v>4.5353080555746903</v>
      </c>
      <c r="E575">
        <v>-3.4139386767067541</v>
      </c>
      <c r="G575" s="154" t="s">
        <v>146</v>
      </c>
      <c r="H575">
        <v>36.421236403324102</v>
      </c>
      <c r="L575" s="155" t="s">
        <v>146</v>
      </c>
      <c r="M575">
        <v>0.84300561832915499</v>
      </c>
      <c r="N575">
        <v>0.80867684794930172</v>
      </c>
      <c r="O575">
        <v>0.9445850164923405</v>
      </c>
      <c r="P575">
        <v>0.85763086670171096</v>
      </c>
      <c r="Q575">
        <v>0.99115296493418259</v>
      </c>
      <c r="R575">
        <v>0.90261141810777912</v>
      </c>
      <c r="S575">
        <v>0.94545219317656093</v>
      </c>
      <c r="T575">
        <v>0.92305521036382976</v>
      </c>
    </row>
    <row r="576" spans="1:20" x14ac:dyDescent="0.25">
      <c r="A576" s="154" t="s">
        <v>146</v>
      </c>
      <c r="B576">
        <v>1.8161648733502309</v>
      </c>
      <c r="C576">
        <v>-0.33873247181618787</v>
      </c>
      <c r="D576">
        <v>1.971134433102016</v>
      </c>
      <c r="E576">
        <v>-1.3227762728063519</v>
      </c>
      <c r="G576" s="154" t="s">
        <v>147</v>
      </c>
      <c r="H576">
        <v>196.6692736244392</v>
      </c>
      <c r="L576" s="155" t="s">
        <v>147</v>
      </c>
      <c r="M576">
        <v>0.84730602247508824</v>
      </c>
      <c r="N576">
        <v>0.90434364979338389</v>
      </c>
      <c r="O576">
        <v>0.94720186392427774</v>
      </c>
      <c r="P576">
        <v>0.87217077853452718</v>
      </c>
      <c r="Q576">
        <v>0.82370395092219262</v>
      </c>
      <c r="R576">
        <v>0.91112428416448077</v>
      </c>
      <c r="S576">
        <v>0.82692966169410143</v>
      </c>
      <c r="T576">
        <v>0.8871882158684492</v>
      </c>
    </row>
    <row r="577" spans="1:20" x14ac:dyDescent="0.25">
      <c r="A577" s="154" t="s">
        <v>147</v>
      </c>
      <c r="B577">
        <v>5.3445438979765942</v>
      </c>
      <c r="C577">
        <v>4.2197205498973656</v>
      </c>
      <c r="D577">
        <v>8.0590554731372119</v>
      </c>
      <c r="E577">
        <v>-5.0960930638875794</v>
      </c>
      <c r="G577" s="154" t="s">
        <v>148</v>
      </c>
      <c r="H577">
        <v>123.1151268780683</v>
      </c>
      <c r="L577" s="155" t="s">
        <v>148</v>
      </c>
      <c r="M577">
        <v>0.91329254200194476</v>
      </c>
      <c r="N577">
        <v>0.81762164330298814</v>
      </c>
      <c r="O577">
        <v>0.91768074875007499</v>
      </c>
      <c r="P577">
        <v>0.87525746630202628</v>
      </c>
      <c r="Q577">
        <v>0.81718558130706898</v>
      </c>
      <c r="R577">
        <v>0.8782306613886639</v>
      </c>
      <c r="S577">
        <v>0.83184640288132794</v>
      </c>
      <c r="T577">
        <v>0.87235487095607467</v>
      </c>
    </row>
    <row r="578" spans="1:20" x14ac:dyDescent="0.25">
      <c r="A578" s="154" t="s">
        <v>148</v>
      </c>
      <c r="B578">
        <v>4.6050873054045294</v>
      </c>
      <c r="C578">
        <v>-0.84414236994522218</v>
      </c>
      <c r="D578">
        <v>4.4843257403136834</v>
      </c>
      <c r="E578">
        <v>-0.78789581355440819</v>
      </c>
      <c r="G578" s="154" t="s">
        <v>149</v>
      </c>
      <c r="H578">
        <v>50.976132293161562</v>
      </c>
      <c r="L578" s="155" t="s">
        <v>149</v>
      </c>
      <c r="M578">
        <v>0.8842555279389579</v>
      </c>
      <c r="N578">
        <v>0.86199206549921925</v>
      </c>
      <c r="O578">
        <v>0.94728107704765385</v>
      </c>
      <c r="P578">
        <v>0.94480412931005642</v>
      </c>
      <c r="Q578">
        <v>0.89223901223144475</v>
      </c>
      <c r="R578">
        <v>0.90320949825839791</v>
      </c>
      <c r="S578">
        <v>1</v>
      </c>
      <c r="T578">
        <v>0.90697332652714457</v>
      </c>
    </row>
    <row r="579" spans="1:20" x14ac:dyDescent="0.25">
      <c r="A579" s="154" t="s">
        <v>149</v>
      </c>
      <c r="B579">
        <v>2.5884359977273701</v>
      </c>
      <c r="C579">
        <v>0.85221619356880363</v>
      </c>
      <c r="D579">
        <v>2.014737763140789</v>
      </c>
      <c r="E579">
        <v>-0.13896147889134899</v>
      </c>
      <c r="G579" s="154" t="s">
        <v>150</v>
      </c>
      <c r="H579">
        <v>70.308021254874205</v>
      </c>
      <c r="L579" s="155" t="s">
        <v>150</v>
      </c>
      <c r="M579">
        <v>0.86916166474191003</v>
      </c>
      <c r="N579">
        <v>0.75040545472530762</v>
      </c>
      <c r="O579">
        <v>0.95993459454127328</v>
      </c>
      <c r="P579">
        <v>0.81633842110562482</v>
      </c>
      <c r="Q579">
        <v>0.85085304776910542</v>
      </c>
      <c r="R579">
        <v>0.78957464451742365</v>
      </c>
      <c r="S579">
        <v>0.86896722874700172</v>
      </c>
      <c r="T579">
        <v>0.91670101725637065</v>
      </c>
    </row>
    <row r="580" spans="1:20" x14ac:dyDescent="0.25">
      <c r="A580" s="154" t="s">
        <v>150</v>
      </c>
      <c r="B580">
        <v>3.4365045519932531</v>
      </c>
      <c r="C580">
        <v>-0.41681004371590841</v>
      </c>
      <c r="D580">
        <v>3.0642462311891472</v>
      </c>
      <c r="E580">
        <v>1.1987529701784361</v>
      </c>
      <c r="G580" s="154" t="s">
        <v>151</v>
      </c>
      <c r="H580">
        <v>99.438989331076243</v>
      </c>
      <c r="L580" s="155" t="s">
        <v>151</v>
      </c>
      <c r="M580">
        <v>0.95560294454955319</v>
      </c>
      <c r="N580">
        <v>0.79902240254290224</v>
      </c>
      <c r="O580">
        <v>0.93401357095198567</v>
      </c>
      <c r="P580">
        <v>0.82763477582811795</v>
      </c>
      <c r="Q580">
        <v>0.89757107479929643</v>
      </c>
      <c r="R580">
        <v>0.82655939868379913</v>
      </c>
      <c r="S580">
        <v>0.90383867355122005</v>
      </c>
      <c r="T580">
        <v>0.95001206525772675</v>
      </c>
    </row>
    <row r="581" spans="1:20" x14ac:dyDescent="0.25">
      <c r="A581" s="154" t="s">
        <v>151</v>
      </c>
      <c r="B581">
        <v>3.4481557646726491</v>
      </c>
      <c r="C581">
        <v>-1.6801065821419019</v>
      </c>
      <c r="D581">
        <v>3.8245917632315511</v>
      </c>
      <c r="E581">
        <v>0.53730939774262521</v>
      </c>
      <c r="G581" s="154" t="s">
        <v>152</v>
      </c>
      <c r="H581">
        <v>130.3766183345702</v>
      </c>
      <c r="L581" s="155" t="s">
        <v>152</v>
      </c>
      <c r="M581">
        <v>0.98243110312186188</v>
      </c>
      <c r="N581">
        <v>0.86226199176321383</v>
      </c>
      <c r="O581">
        <v>0.90679822234826257</v>
      </c>
      <c r="P581">
        <v>0.89908199943470268</v>
      </c>
      <c r="Q581">
        <v>0.88126009865539934</v>
      </c>
      <c r="R581">
        <v>0.81221984054307039</v>
      </c>
      <c r="S581">
        <v>0.89946421035999724</v>
      </c>
      <c r="T581">
        <v>0.87856895474400076</v>
      </c>
    </row>
    <row r="582" spans="1:20" x14ac:dyDescent="0.25">
      <c r="A582" s="154" t="s">
        <v>152</v>
      </c>
      <c r="B582">
        <v>4.3969550896832628</v>
      </c>
      <c r="C582">
        <v>-1.7640385643313039</v>
      </c>
      <c r="D582">
        <v>5.1878035100946693</v>
      </c>
      <c r="E582">
        <v>3.6518152078402148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3.1807183720538039</v>
      </c>
      <c r="L593" s="155" t="s">
        <v>141</v>
      </c>
      <c r="M593">
        <v>0.35762010327230959</v>
      </c>
      <c r="N593">
        <v>0.27220336777559417</v>
      </c>
      <c r="O593">
        <v>0.1952372627932365</v>
      </c>
      <c r="P593">
        <v>0.2114074298854218</v>
      </c>
      <c r="Q593">
        <v>0.33650558428848071</v>
      </c>
      <c r="R593">
        <v>0.2198647304173898</v>
      </c>
      <c r="S593">
        <v>0.27620558687624103</v>
      </c>
      <c r="T593">
        <v>0.1205374290203431</v>
      </c>
    </row>
    <row r="594" spans="1:20" x14ac:dyDescent="0.25">
      <c r="A594" s="154" t="s">
        <v>155</v>
      </c>
      <c r="B594">
        <v>0.79276052930834062</v>
      </c>
      <c r="C594">
        <v>-2.580895494692264</v>
      </c>
      <c r="D594">
        <v>0.57731817805009844</v>
      </c>
      <c r="E594">
        <v>1.520675247694427</v>
      </c>
      <c r="G594" s="154" t="s">
        <v>156</v>
      </c>
      <c r="H594">
        <v>2.403009113166358</v>
      </c>
      <c r="L594" s="155" t="s">
        <v>142</v>
      </c>
      <c r="M594">
        <v>0.35349410856334051</v>
      </c>
      <c r="N594">
        <v>0.27268286635138023</v>
      </c>
      <c r="O594">
        <v>0.25761197355496512</v>
      </c>
      <c r="P594">
        <v>0.32884027706796259</v>
      </c>
      <c r="Q594">
        <v>0.43624220138829928</v>
      </c>
      <c r="R594">
        <v>0.22896057583132021</v>
      </c>
      <c r="S594">
        <v>0.31461077284731298</v>
      </c>
      <c r="T594">
        <v>9.4363572190240289E-2</v>
      </c>
    </row>
    <row r="595" spans="1:20" x14ac:dyDescent="0.25">
      <c r="A595" s="154" t="s">
        <v>156</v>
      </c>
      <c r="B595">
        <v>0.63429130572979986</v>
      </c>
      <c r="C595">
        <v>-1.090423008557023</v>
      </c>
      <c r="D595">
        <v>0.59191967346521712</v>
      </c>
      <c r="E595">
        <v>-2.0570987722829729E-2</v>
      </c>
      <c r="G595" s="154" t="s">
        <v>157</v>
      </c>
      <c r="H595">
        <v>275.65634306397021</v>
      </c>
      <c r="L595" s="155" t="s">
        <v>143</v>
      </c>
      <c r="M595">
        <v>0.35642581209971042</v>
      </c>
      <c r="N595">
        <v>0.25026042452775432</v>
      </c>
      <c r="O595">
        <v>0.176543608106526</v>
      </c>
      <c r="P595">
        <v>0.2343357728858777</v>
      </c>
      <c r="Q595">
        <v>0.39547900886813009</v>
      </c>
      <c r="R595">
        <v>0.16433842597719481</v>
      </c>
      <c r="S595">
        <v>0.25754359109995661</v>
      </c>
      <c r="T595">
        <v>7.7563102804529965E-2</v>
      </c>
    </row>
    <row r="596" spans="1:20" x14ac:dyDescent="0.25">
      <c r="A596" s="154" t="s">
        <v>157</v>
      </c>
      <c r="B596">
        <v>5.0660798746704181</v>
      </c>
      <c r="C596">
        <v>-12.47076895724884</v>
      </c>
      <c r="D596">
        <v>18.93580578433787</v>
      </c>
      <c r="E596">
        <v>51.790871622469567</v>
      </c>
      <c r="G596" s="154" t="s">
        <v>158</v>
      </c>
      <c r="H596">
        <v>287.45347061787652</v>
      </c>
      <c r="L596" s="155" t="s">
        <v>144</v>
      </c>
      <c r="M596">
        <v>0.35132039612590599</v>
      </c>
      <c r="N596">
        <v>0.2459238094857282</v>
      </c>
      <c r="O596">
        <v>0.18012004960789091</v>
      </c>
      <c r="P596">
        <v>0.28758036846862528</v>
      </c>
      <c r="Q596">
        <v>0.39129129844188132</v>
      </c>
      <c r="R596">
        <v>0.16533139372919031</v>
      </c>
      <c r="S596">
        <v>0.2818851300363619</v>
      </c>
      <c r="T596">
        <v>7.766927830505653E-2</v>
      </c>
    </row>
    <row r="597" spans="1:20" x14ac:dyDescent="0.25">
      <c r="A597" s="154" t="s">
        <v>158</v>
      </c>
      <c r="B597">
        <v>5.4551817948376824</v>
      </c>
      <c r="C597">
        <v>1.157904691890431</v>
      </c>
      <c r="D597">
        <v>15.160810061929149</v>
      </c>
      <c r="E597">
        <v>-7.3351392325848721</v>
      </c>
      <c r="G597" s="154" t="s">
        <v>159</v>
      </c>
      <c r="H597">
        <v>144.6211754108372</v>
      </c>
      <c r="L597" s="155" t="s">
        <v>145</v>
      </c>
      <c r="M597">
        <v>0.35352508247128939</v>
      </c>
      <c r="N597">
        <v>0.25710845141318373</v>
      </c>
      <c r="O597">
        <v>0.17654808489198379</v>
      </c>
      <c r="P597">
        <v>0.17944336028927149</v>
      </c>
      <c r="Q597">
        <v>0.2882872364832616</v>
      </c>
      <c r="R597">
        <v>0.15041806796231741</v>
      </c>
      <c r="S597">
        <v>0.25599764589722002</v>
      </c>
      <c r="T597">
        <v>8.7294977167333254E-2</v>
      </c>
    </row>
    <row r="598" spans="1:20" x14ac:dyDescent="0.25">
      <c r="A598" s="154" t="s">
        <v>159</v>
      </c>
      <c r="B598">
        <v>2.6513525124925712</v>
      </c>
      <c r="C598">
        <v>-3.6131230706051221</v>
      </c>
      <c r="D598">
        <v>5.3333535604422169</v>
      </c>
      <c r="E598">
        <v>-26.976542229289919</v>
      </c>
      <c r="G598" s="154" t="s">
        <v>160</v>
      </c>
      <c r="H598">
        <v>13.6550840412122</v>
      </c>
      <c r="L598" s="155" t="s">
        <v>146</v>
      </c>
      <c r="M598">
        <v>0.65293570268233014</v>
      </c>
      <c r="N598">
        <v>0.54726429867793813</v>
      </c>
      <c r="O598">
        <v>0.6923567211678574</v>
      </c>
      <c r="P598">
        <v>0.34855714785069902</v>
      </c>
      <c r="Q598">
        <v>0.4500075744853822</v>
      </c>
      <c r="R598">
        <v>0.93375018793196096</v>
      </c>
      <c r="S598">
        <v>0.69302372767673115</v>
      </c>
      <c r="T598">
        <v>0.58028720026795755</v>
      </c>
    </row>
    <row r="599" spans="1:20" x14ac:dyDescent="0.25">
      <c r="A599" s="154" t="s">
        <v>160</v>
      </c>
      <c r="B599">
        <v>0.46384680062255351</v>
      </c>
      <c r="C599">
        <v>-0.40183020657083018</v>
      </c>
      <c r="D599">
        <v>1.582097510025589</v>
      </c>
      <c r="E599">
        <v>-7.0894669616611656</v>
      </c>
      <c r="G599" s="154" t="s">
        <v>187</v>
      </c>
      <c r="H599">
        <v>49.180350477112363</v>
      </c>
      <c r="L599" s="155" t="s">
        <v>147</v>
      </c>
      <c r="M599">
        <v>0.52328008454883101</v>
      </c>
      <c r="N599">
        <v>0.3399723273084474</v>
      </c>
      <c r="O599">
        <v>0.69738394516556912</v>
      </c>
      <c r="P599">
        <v>0.82775602525125191</v>
      </c>
      <c r="Q599">
        <v>0.68401614730124927</v>
      </c>
      <c r="R599">
        <v>0.87121538634769413</v>
      </c>
      <c r="S599">
        <v>0.68640181518542254</v>
      </c>
      <c r="T599">
        <v>0.496008511518649</v>
      </c>
    </row>
    <row r="600" spans="1:20" x14ac:dyDescent="0.25">
      <c r="A600" s="154" t="s">
        <v>187</v>
      </c>
      <c r="B600">
        <v>4.1103763281260779</v>
      </c>
      <c r="C600">
        <v>14.196339508377401</v>
      </c>
      <c r="D600">
        <v>6.8302934661363581</v>
      </c>
      <c r="E600">
        <v>-21.143535437593261</v>
      </c>
      <c r="L600" s="155" t="s">
        <v>148</v>
      </c>
      <c r="M600">
        <v>0.99259647828698949</v>
      </c>
      <c r="N600">
        <v>0.99732555412450419</v>
      </c>
      <c r="O600">
        <v>0.85199547529231423</v>
      </c>
      <c r="P600">
        <v>0.70296750519940665</v>
      </c>
      <c r="Q600">
        <v>0.82386122319314614</v>
      </c>
      <c r="R600">
        <v>0.70340628600586608</v>
      </c>
      <c r="S600">
        <v>1</v>
      </c>
      <c r="T600">
        <v>0.63686295620233369</v>
      </c>
    </row>
    <row r="601" spans="1:20" x14ac:dyDescent="0.25">
      <c r="L601" s="155" t="s">
        <v>149</v>
      </c>
      <c r="M601">
        <v>1</v>
      </c>
      <c r="N601">
        <v>0.61189713688167258</v>
      </c>
      <c r="O601">
        <v>0.84965931759014146</v>
      </c>
      <c r="P601">
        <v>0.71955843949001963</v>
      </c>
      <c r="Q601">
        <v>0.71636237343496989</v>
      </c>
      <c r="R601">
        <v>0.69848131107569911</v>
      </c>
      <c r="S601">
        <v>0.80365320790078132</v>
      </c>
      <c r="T601">
        <v>0.53912690837828903</v>
      </c>
    </row>
    <row r="602" spans="1:20" x14ac:dyDescent="0.25">
      <c r="L602" s="155" t="s">
        <v>150</v>
      </c>
      <c r="M602">
        <v>0.50105143443515432</v>
      </c>
      <c r="N602">
        <v>0.31463890476188711</v>
      </c>
      <c r="O602">
        <v>0.96459484542541896</v>
      </c>
      <c r="P602">
        <v>0.83782627406380517</v>
      </c>
      <c r="Q602">
        <v>0.64933485873553776</v>
      </c>
      <c r="R602">
        <v>0.36018642731684958</v>
      </c>
      <c r="S602">
        <v>0.50781665859538971</v>
      </c>
      <c r="T602">
        <v>0.32474976362492369</v>
      </c>
    </row>
    <row r="603" spans="1:20" x14ac:dyDescent="0.25">
      <c r="L603" s="155" t="s">
        <v>151</v>
      </c>
      <c r="M603">
        <v>0.85116118747511071</v>
      </c>
      <c r="N603">
        <v>1</v>
      </c>
      <c r="O603">
        <v>0.92665960998089203</v>
      </c>
      <c r="P603">
        <v>0.89198132489542137</v>
      </c>
      <c r="Q603">
        <v>0.99999999999999989</v>
      </c>
      <c r="R603">
        <v>1</v>
      </c>
      <c r="S603">
        <v>0.89239499168052971</v>
      </c>
      <c r="T603">
        <v>1</v>
      </c>
    </row>
    <row r="604" spans="1:20" x14ac:dyDescent="0.25">
      <c r="L604" s="155" t="s">
        <v>152</v>
      </c>
      <c r="M604">
        <v>0.85201659318483025</v>
      </c>
      <c r="N604">
        <v>0.5901126913596132</v>
      </c>
      <c r="O604">
        <v>1</v>
      </c>
      <c r="P604">
        <v>0.99999999999999989</v>
      </c>
      <c r="Q604">
        <v>0.65984059564258923</v>
      </c>
      <c r="R604">
        <v>0.82186529112550455</v>
      </c>
      <c r="S604">
        <v>0.84075372634153278</v>
      </c>
      <c r="T604">
        <v>0.47768086724902881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B398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164</v>
      </c>
    </row>
    <row r="2" spans="1:18" x14ac:dyDescent="0.25">
      <c r="A2" s="165" t="s">
        <v>2</v>
      </c>
      <c r="B2" s="2">
        <v>23</v>
      </c>
      <c r="C2" s="165" t="s">
        <v>183</v>
      </c>
      <c r="D2" s="2">
        <v>46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55"/>
      <c r="I7" s="55" t="s">
        <v>12</v>
      </c>
      <c r="J7" s="55" t="s">
        <v>13</v>
      </c>
      <c r="P7" s="55"/>
      <c r="Q7" s="55" t="s">
        <v>12</v>
      </c>
      <c r="R7" s="55" t="s">
        <v>13</v>
      </c>
    </row>
    <row r="8" spans="1:18" x14ac:dyDescent="0.25">
      <c r="A8" s="165" t="s">
        <v>14</v>
      </c>
      <c r="B8">
        <v>13.523574762065451</v>
      </c>
      <c r="C8">
        <v>3.868088444214282</v>
      </c>
      <c r="H8" s="55" t="s">
        <v>15</v>
      </c>
      <c r="I8">
        <v>0.12648880576393939</v>
      </c>
      <c r="J8">
        <v>0.13017734691034641</v>
      </c>
      <c r="P8" s="55" t="s">
        <v>16</v>
      </c>
      <c r="Q8">
        <v>-0.38478344005012921</v>
      </c>
      <c r="R8">
        <v>0.99308563513704629</v>
      </c>
    </row>
    <row r="9" spans="1:18" x14ac:dyDescent="0.25">
      <c r="A9" s="165" t="s">
        <v>17</v>
      </c>
      <c r="B9">
        <v>47.31734934058025</v>
      </c>
      <c r="C9">
        <v>26.501935060393411</v>
      </c>
      <c r="H9" s="55" t="s">
        <v>18</v>
      </c>
      <c r="I9">
        <v>0.17983086899846529</v>
      </c>
      <c r="J9">
        <v>0.12570445310522421</v>
      </c>
      <c r="P9" s="55" t="s">
        <v>19</v>
      </c>
      <c r="Q9">
        <v>12.858075012601571</v>
      </c>
      <c r="R9">
        <v>9.8500424191991467</v>
      </c>
    </row>
    <row r="10" spans="1:18" x14ac:dyDescent="0.25">
      <c r="A10" s="165" t="s">
        <v>20</v>
      </c>
      <c r="B10">
        <v>25.204411836831859</v>
      </c>
      <c r="C10">
        <v>16.239307009348991</v>
      </c>
      <c r="H10" s="55" t="s">
        <v>21</v>
      </c>
      <c r="I10">
        <v>0.13800398489411209</v>
      </c>
      <c r="J10">
        <v>0.1035562197345974</v>
      </c>
      <c r="P10" s="55" t="s">
        <v>22</v>
      </c>
      <c r="Q10">
        <v>97.749368143021911</v>
      </c>
      <c r="R10">
        <v>72.247278258105112</v>
      </c>
    </row>
    <row r="11" spans="1:18" x14ac:dyDescent="0.25">
      <c r="A11" s="165" t="s">
        <v>23</v>
      </c>
      <c r="B11">
        <v>39.151908009792507</v>
      </c>
      <c r="C11">
        <v>9.9529379269075307</v>
      </c>
      <c r="H11" s="55" t="s">
        <v>24</v>
      </c>
      <c r="I11">
        <v>0.1091397769314197</v>
      </c>
      <c r="J11">
        <v>6.6266927761349112E-2</v>
      </c>
    </row>
    <row r="12" spans="1:18" x14ac:dyDescent="0.25">
      <c r="H12" s="55" t="s">
        <v>25</v>
      </c>
      <c r="I12">
        <v>5.8540580425836548E-2</v>
      </c>
      <c r="J12">
        <v>7.9770656779563576E-2</v>
      </c>
    </row>
    <row r="13" spans="1:18" x14ac:dyDescent="0.25">
      <c r="H13" s="55" t="s">
        <v>26</v>
      </c>
      <c r="I13">
        <v>0.1055666151150696</v>
      </c>
      <c r="J13">
        <v>0.13544898896932681</v>
      </c>
      <c r="P13" s="55" t="s">
        <v>27</v>
      </c>
      <c r="Q13">
        <v>4657.976541515598</v>
      </c>
    </row>
    <row r="14" spans="1:18" x14ac:dyDescent="0.25">
      <c r="H14" s="55" t="s">
        <v>28</v>
      </c>
      <c r="I14">
        <v>0.11357157301541861</v>
      </c>
      <c r="J14">
        <v>5.9393145764274978E-2</v>
      </c>
    </row>
    <row r="15" spans="1:18" x14ac:dyDescent="0.25">
      <c r="H15" s="55" t="s">
        <v>29</v>
      </c>
      <c r="I15">
        <v>0.1064304229219241</v>
      </c>
      <c r="J15">
        <v>9.5897183166047187E-2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55"/>
      <c r="I20" s="55" t="s">
        <v>12</v>
      </c>
      <c r="J20" s="55" t="s">
        <v>13</v>
      </c>
      <c r="P20" s="55"/>
      <c r="Q20" s="55" t="s">
        <v>12</v>
      </c>
      <c r="R20" s="55" t="s">
        <v>13</v>
      </c>
    </row>
    <row r="21" spans="1:18" x14ac:dyDescent="0.25">
      <c r="A21" s="165" t="s">
        <v>14</v>
      </c>
      <c r="B21">
        <v>3.0687460835963671</v>
      </c>
      <c r="C21">
        <v>2.391283139330397</v>
      </c>
      <c r="H21" s="55" t="s">
        <v>15</v>
      </c>
      <c r="I21">
        <v>0.24294315753460211</v>
      </c>
      <c r="J21">
        <v>0.30459820465974607</v>
      </c>
      <c r="P21" s="55" t="s">
        <v>16</v>
      </c>
      <c r="Q21">
        <v>-0.32162428560506989</v>
      </c>
      <c r="R21">
        <v>0.20760414677902689</v>
      </c>
    </row>
    <row r="22" spans="1:18" x14ac:dyDescent="0.25">
      <c r="A22" s="165" t="s">
        <v>17</v>
      </c>
      <c r="B22">
        <v>14.000473363025931</v>
      </c>
      <c r="C22">
        <v>15.32225755691641</v>
      </c>
      <c r="H22" s="55" t="s">
        <v>18</v>
      </c>
      <c r="I22">
        <v>0.48792808825879941</v>
      </c>
      <c r="J22">
        <v>0.46244583823703839</v>
      </c>
      <c r="P22" s="55" t="s">
        <v>19</v>
      </c>
      <c r="Q22">
        <v>2.928205620411275</v>
      </c>
      <c r="R22">
        <v>4.5847870433921001</v>
      </c>
    </row>
    <row r="23" spans="1:18" x14ac:dyDescent="0.25">
      <c r="A23" s="165" t="s">
        <v>20</v>
      </c>
      <c r="B23">
        <v>15.049853929198729</v>
      </c>
      <c r="C23">
        <v>9.0783674786912254</v>
      </c>
      <c r="H23" s="55" t="s">
        <v>21</v>
      </c>
      <c r="I23">
        <v>0.37737783591791291</v>
      </c>
      <c r="J23">
        <v>0.50819601711010998</v>
      </c>
      <c r="P23" s="55" t="s">
        <v>22</v>
      </c>
      <c r="Q23">
        <v>21.04911003838718</v>
      </c>
      <c r="R23">
        <v>26.471511479551459</v>
      </c>
    </row>
    <row r="24" spans="1:18" x14ac:dyDescent="0.25">
      <c r="A24" s="165" t="s">
        <v>23</v>
      </c>
      <c r="B24">
        <v>7.986690516809297</v>
      </c>
      <c r="C24">
        <v>7.7947804488910339</v>
      </c>
      <c r="H24" s="55" t="s">
        <v>24</v>
      </c>
      <c r="I24">
        <v>0.37660445097537593</v>
      </c>
      <c r="J24">
        <v>0.41513462417762131</v>
      </c>
    </row>
    <row r="25" spans="1:18" x14ac:dyDescent="0.25">
      <c r="H25" s="55" t="s">
        <v>25</v>
      </c>
      <c r="I25">
        <v>0.41840599045616339</v>
      </c>
      <c r="J25">
        <v>0.32799819506843653</v>
      </c>
    </row>
    <row r="26" spans="1:18" x14ac:dyDescent="0.25">
      <c r="H26" s="55" t="s">
        <v>26</v>
      </c>
      <c r="I26">
        <v>0.28782551861525529</v>
      </c>
      <c r="J26">
        <v>0.2648826561239036</v>
      </c>
      <c r="P26" s="55" t="s">
        <v>27</v>
      </c>
      <c r="Q26">
        <v>201.21550666532761</v>
      </c>
    </row>
    <row r="27" spans="1:18" x14ac:dyDescent="0.25">
      <c r="H27" s="55" t="s">
        <v>28</v>
      </c>
      <c r="I27">
        <v>0.42782036997844991</v>
      </c>
      <c r="J27">
        <v>0.4129073202348536</v>
      </c>
    </row>
    <row r="28" spans="1:18" x14ac:dyDescent="0.25">
      <c r="H28" s="55" t="s">
        <v>29</v>
      </c>
      <c r="I28">
        <v>0.69646278245196092</v>
      </c>
      <c r="J28">
        <v>0.68429278850359998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55"/>
      <c r="I33" s="55" t="s">
        <v>12</v>
      </c>
      <c r="J33" s="55" t="s">
        <v>13</v>
      </c>
      <c r="P33" s="55"/>
      <c r="Q33" s="55" t="s">
        <v>12</v>
      </c>
      <c r="R33" s="55" t="s">
        <v>13</v>
      </c>
    </row>
    <row r="34" spans="1:18" x14ac:dyDescent="0.25">
      <c r="A34" s="165" t="s">
        <v>14</v>
      </c>
      <c r="B34">
        <v>4.239408088008048</v>
      </c>
      <c r="C34">
        <v>2.6570675684078271</v>
      </c>
      <c r="H34" s="55" t="s">
        <v>15</v>
      </c>
      <c r="I34">
        <v>0.71156903671751559</v>
      </c>
      <c r="J34">
        <v>0.65706930838061228</v>
      </c>
      <c r="P34" s="55" t="s">
        <v>16</v>
      </c>
      <c r="Q34">
        <v>-1.236082200840634</v>
      </c>
      <c r="R34">
        <v>2.5656515496171579</v>
      </c>
    </row>
    <row r="35" spans="1:18" x14ac:dyDescent="0.25">
      <c r="A35" s="165" t="s">
        <v>17</v>
      </c>
      <c r="B35">
        <v>20.100138422387481</v>
      </c>
      <c r="C35">
        <v>13.34040232211264</v>
      </c>
      <c r="H35" s="55" t="s">
        <v>18</v>
      </c>
      <c r="I35">
        <v>0.68113216411495325</v>
      </c>
      <c r="J35">
        <v>0.57645240177243584</v>
      </c>
      <c r="P35" s="55" t="s">
        <v>19</v>
      </c>
      <c r="Q35">
        <v>31.269674733684759</v>
      </c>
      <c r="R35">
        <v>31.137400898251521</v>
      </c>
    </row>
    <row r="36" spans="1:18" x14ac:dyDescent="0.25">
      <c r="A36" s="165" t="s">
        <v>20</v>
      </c>
      <c r="B36">
        <v>39.43068279419964</v>
      </c>
      <c r="C36">
        <v>20.534428405242672</v>
      </c>
      <c r="H36" s="55" t="s">
        <v>21</v>
      </c>
      <c r="I36">
        <v>0.6643675177384244</v>
      </c>
      <c r="J36">
        <v>0.60983393937604213</v>
      </c>
      <c r="P36" s="55" t="s">
        <v>22</v>
      </c>
      <c r="Q36">
        <v>124.8891503863705</v>
      </c>
      <c r="R36">
        <v>127.6640893809339</v>
      </c>
    </row>
    <row r="37" spans="1:18" x14ac:dyDescent="0.25">
      <c r="A37" s="165" t="s">
        <v>23</v>
      </c>
      <c r="B37">
        <v>36.337109509258887</v>
      </c>
      <c r="C37">
        <v>27.418822250354431</v>
      </c>
      <c r="H37" s="55" t="s">
        <v>24</v>
      </c>
      <c r="I37">
        <v>0.70628310740581535</v>
      </c>
      <c r="J37">
        <v>0.67260657022217651</v>
      </c>
    </row>
    <row r="38" spans="1:18" x14ac:dyDescent="0.25">
      <c r="H38" s="55" t="s">
        <v>25</v>
      </c>
      <c r="I38">
        <v>0.41143375522733061</v>
      </c>
      <c r="J38">
        <v>0.42429688101491192</v>
      </c>
    </row>
    <row r="39" spans="1:18" x14ac:dyDescent="0.25">
      <c r="H39" s="55" t="s">
        <v>26</v>
      </c>
      <c r="I39">
        <v>0.49245804873048771</v>
      </c>
      <c r="J39">
        <v>0.62917874788147343</v>
      </c>
      <c r="P39" s="55" t="s">
        <v>27</v>
      </c>
      <c r="Q39">
        <v>3050.412301016011</v>
      </c>
    </row>
    <row r="40" spans="1:18" x14ac:dyDescent="0.25">
      <c r="H40" s="55" t="s">
        <v>28</v>
      </c>
      <c r="I40">
        <v>0.54541455386249538</v>
      </c>
      <c r="J40">
        <v>0.35743193746853708</v>
      </c>
    </row>
    <row r="41" spans="1:18" x14ac:dyDescent="0.25">
      <c r="H41" s="55" t="s">
        <v>29</v>
      </c>
      <c r="I41">
        <v>0.57666445569015778</v>
      </c>
      <c r="J41">
        <v>0.69674916627263506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55"/>
      <c r="I46" s="55" t="s">
        <v>12</v>
      </c>
      <c r="J46" s="55" t="s">
        <v>13</v>
      </c>
      <c r="P46" s="55"/>
      <c r="Q46" s="55" t="s">
        <v>12</v>
      </c>
      <c r="R46" s="55" t="s">
        <v>13</v>
      </c>
    </row>
    <row r="47" spans="1:18" x14ac:dyDescent="0.25">
      <c r="A47" s="165" t="s">
        <v>14</v>
      </c>
      <c r="B47">
        <v>2.7772621312456098</v>
      </c>
      <c r="C47">
        <v>2.192857079722486</v>
      </c>
      <c r="H47" s="55" t="s">
        <v>15</v>
      </c>
      <c r="I47">
        <v>0.24486560415803471</v>
      </c>
      <c r="J47">
        <v>0.28549084821924092</v>
      </c>
      <c r="P47" s="55" t="s">
        <v>16</v>
      </c>
      <c r="Q47">
        <v>3.3983428988622748</v>
      </c>
      <c r="R47">
        <v>-3.4411984708743342</v>
      </c>
    </row>
    <row r="48" spans="1:18" x14ac:dyDescent="0.25">
      <c r="A48" s="165" t="s">
        <v>17</v>
      </c>
      <c r="B48">
        <v>10.82572964902533</v>
      </c>
      <c r="C48">
        <v>12.20221677742251</v>
      </c>
      <c r="H48" s="55" t="s">
        <v>18</v>
      </c>
      <c r="I48">
        <v>0.18409818154299951</v>
      </c>
      <c r="J48">
        <v>0.16395056689466789</v>
      </c>
      <c r="P48" s="55" t="s">
        <v>19</v>
      </c>
      <c r="Q48">
        <v>14.077489696859789</v>
      </c>
      <c r="R48">
        <v>35.51005048704436</v>
      </c>
    </row>
    <row r="49" spans="1:18" x14ac:dyDescent="0.25">
      <c r="A49" s="165" t="s">
        <v>20</v>
      </c>
      <c r="B49">
        <v>37.524448560566881</v>
      </c>
      <c r="C49">
        <v>16.646547055944769</v>
      </c>
      <c r="H49" s="55" t="s">
        <v>21</v>
      </c>
      <c r="I49">
        <v>8.7172209645592899E-2</v>
      </c>
      <c r="J49">
        <v>7.0755266335230368E-2</v>
      </c>
      <c r="P49" s="55" t="s">
        <v>22</v>
      </c>
      <c r="Q49">
        <v>46.048976309896737</v>
      </c>
      <c r="R49">
        <v>121.47029043690191</v>
      </c>
    </row>
    <row r="50" spans="1:18" x14ac:dyDescent="0.25">
      <c r="A50" s="165" t="s">
        <v>23</v>
      </c>
      <c r="B50">
        <v>30.704880298391011</v>
      </c>
      <c r="C50">
        <v>15.964802636700149</v>
      </c>
      <c r="H50" s="55" t="s">
        <v>24</v>
      </c>
      <c r="I50">
        <v>0.16212033042621041</v>
      </c>
      <c r="J50">
        <v>0.14738981538776641</v>
      </c>
    </row>
    <row r="51" spans="1:18" x14ac:dyDescent="0.25">
      <c r="H51" s="55" t="s">
        <v>25</v>
      </c>
      <c r="I51">
        <v>0.17286126825708439</v>
      </c>
      <c r="J51">
        <v>0.1270832455519906</v>
      </c>
    </row>
    <row r="52" spans="1:18" x14ac:dyDescent="0.25">
      <c r="H52" s="55" t="s">
        <v>26</v>
      </c>
      <c r="I52">
        <v>0.30302202060915961</v>
      </c>
      <c r="J52">
        <v>0.14312470420259529</v>
      </c>
      <c r="P52" s="55" t="s">
        <v>27</v>
      </c>
      <c r="Q52">
        <v>1594.4987533044989</v>
      </c>
    </row>
    <row r="53" spans="1:18" x14ac:dyDescent="0.25">
      <c r="H53" s="55" t="s">
        <v>28</v>
      </c>
      <c r="I53">
        <v>0.226271535856369</v>
      </c>
      <c r="J53">
        <v>0.10387271852146659</v>
      </c>
    </row>
    <row r="54" spans="1:18" x14ac:dyDescent="0.25">
      <c r="H54" s="55" t="s">
        <v>29</v>
      </c>
      <c r="I54">
        <v>0.25413120542703199</v>
      </c>
      <c r="J54">
        <v>0.24187767757380879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55"/>
      <c r="I59" s="55" t="s">
        <v>12</v>
      </c>
      <c r="J59" s="55" t="s">
        <v>13</v>
      </c>
      <c r="P59" s="55"/>
      <c r="Q59" s="55" t="s">
        <v>12</v>
      </c>
      <c r="R59" s="55" t="s">
        <v>13</v>
      </c>
    </row>
    <row r="60" spans="1:18" x14ac:dyDescent="0.25">
      <c r="A60" s="165" t="s">
        <v>14</v>
      </c>
      <c r="B60">
        <v>29.343790134618601</v>
      </c>
      <c r="C60">
        <v>8.5073693520646554</v>
      </c>
      <c r="H60" s="55" t="s">
        <v>15</v>
      </c>
      <c r="I60">
        <v>9.2919807818728772E-2</v>
      </c>
      <c r="J60">
        <v>0.11552372468495931</v>
      </c>
      <c r="P60" s="55" t="s">
        <v>16</v>
      </c>
      <c r="Q60">
        <v>-1.7140326231383229E-4</v>
      </c>
      <c r="R60">
        <v>-0.48033890965704601</v>
      </c>
    </row>
    <row r="61" spans="1:18" x14ac:dyDescent="0.25">
      <c r="A61" s="165" t="s">
        <v>17</v>
      </c>
      <c r="B61">
        <v>63.070003509608988</v>
      </c>
      <c r="C61">
        <v>61.519429213585617</v>
      </c>
      <c r="H61" s="55" t="s">
        <v>18</v>
      </c>
      <c r="I61">
        <v>7.4187028334590746E-2</v>
      </c>
      <c r="J61">
        <v>7.4194308533345146E-2</v>
      </c>
      <c r="P61" s="55" t="s">
        <v>19</v>
      </c>
      <c r="Q61">
        <v>9.0919395977748412</v>
      </c>
      <c r="R61">
        <v>14.356434982062501</v>
      </c>
    </row>
    <row r="62" spans="1:18" x14ac:dyDescent="0.25">
      <c r="A62" s="165" t="s">
        <v>20</v>
      </c>
      <c r="B62">
        <v>49.76195406951777</v>
      </c>
      <c r="C62">
        <v>28.003727519821819</v>
      </c>
      <c r="H62" s="55" t="s">
        <v>21</v>
      </c>
      <c r="I62">
        <v>9.3894252239668685E-2</v>
      </c>
      <c r="J62">
        <v>7.027249747052304E-2</v>
      </c>
      <c r="P62" s="55" t="s">
        <v>22</v>
      </c>
      <c r="Q62">
        <v>78.848995044821834</v>
      </c>
      <c r="R62">
        <v>144.34043893139011</v>
      </c>
    </row>
    <row r="63" spans="1:18" x14ac:dyDescent="0.25">
      <c r="A63" s="165" t="s">
        <v>23</v>
      </c>
      <c r="B63">
        <v>60.75255622197696</v>
      </c>
      <c r="C63">
        <v>42.470446405391733</v>
      </c>
      <c r="H63" s="55" t="s">
        <v>24</v>
      </c>
      <c r="I63">
        <v>5.7142889902178168E-2</v>
      </c>
      <c r="J63">
        <v>4.1876723587834903E-2</v>
      </c>
    </row>
    <row r="64" spans="1:18" x14ac:dyDescent="0.25">
      <c r="H64" s="55" t="s">
        <v>25</v>
      </c>
      <c r="I64">
        <v>0.11979824375982361</v>
      </c>
      <c r="J64">
        <v>0.1181997795733576</v>
      </c>
    </row>
    <row r="65" spans="1:18" x14ac:dyDescent="0.25">
      <c r="H65" s="55" t="s">
        <v>26</v>
      </c>
      <c r="I65">
        <v>0.1032758905826819</v>
      </c>
      <c r="J65">
        <v>0.15168045436171701</v>
      </c>
      <c r="P65" s="55" t="s">
        <v>27</v>
      </c>
      <c r="Q65">
        <v>2043.421414941037</v>
      </c>
    </row>
    <row r="66" spans="1:18" x14ac:dyDescent="0.25">
      <c r="H66" s="55" t="s">
        <v>28</v>
      </c>
      <c r="I66">
        <v>7.3203727716297406E-2</v>
      </c>
      <c r="J66">
        <v>8.981635917498923E-2</v>
      </c>
    </row>
    <row r="67" spans="1:18" x14ac:dyDescent="0.25">
      <c r="H67" s="55" t="s">
        <v>29</v>
      </c>
      <c r="I67">
        <v>6.900384432642645E-2</v>
      </c>
      <c r="J67">
        <v>5.165057143105227E-2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55"/>
      <c r="I72" s="55" t="s">
        <v>12</v>
      </c>
      <c r="J72" s="55" t="s">
        <v>13</v>
      </c>
      <c r="P72" s="55"/>
      <c r="Q72" s="55" t="s">
        <v>12</v>
      </c>
      <c r="R72" s="55" t="s">
        <v>13</v>
      </c>
    </row>
    <row r="73" spans="1:18" x14ac:dyDescent="0.25">
      <c r="A73" s="165" t="s">
        <v>14</v>
      </c>
      <c r="B73">
        <v>2.619126213900719</v>
      </c>
      <c r="C73">
        <v>1.716557127783769</v>
      </c>
      <c r="H73" s="55" t="s">
        <v>15</v>
      </c>
      <c r="I73">
        <v>7.3106377511354639E-2</v>
      </c>
      <c r="J73">
        <v>0.1043963880576449</v>
      </c>
      <c r="P73" s="55" t="s">
        <v>16</v>
      </c>
      <c r="Q73">
        <v>-9.0773364716490751E-2</v>
      </c>
      <c r="R73">
        <v>0.2225567858847608</v>
      </c>
    </row>
    <row r="74" spans="1:18" x14ac:dyDescent="0.25">
      <c r="A74" s="165" t="s">
        <v>17</v>
      </c>
      <c r="B74">
        <v>9.691853153151202</v>
      </c>
      <c r="C74">
        <v>13.18566252349925</v>
      </c>
      <c r="H74" s="55" t="s">
        <v>18</v>
      </c>
      <c r="I74">
        <v>9.9117279627136179E-2</v>
      </c>
      <c r="J74">
        <v>0.11515360863944631</v>
      </c>
      <c r="P74" s="55" t="s">
        <v>19</v>
      </c>
      <c r="Q74">
        <v>3.2894696720214429</v>
      </c>
      <c r="R74">
        <v>4.2952636285996997</v>
      </c>
    </row>
    <row r="75" spans="1:18" x14ac:dyDescent="0.25">
      <c r="A75" s="165" t="s">
        <v>20</v>
      </c>
      <c r="B75">
        <v>16.572044924601091</v>
      </c>
      <c r="C75">
        <v>18.3713256679873</v>
      </c>
      <c r="H75" s="55" t="s">
        <v>21</v>
      </c>
      <c r="I75">
        <v>0.1154484084433238</v>
      </c>
      <c r="J75">
        <v>6.0924531359104167E-2</v>
      </c>
      <c r="P75" s="55" t="s">
        <v>22</v>
      </c>
      <c r="Q75">
        <v>20.699662670072129</v>
      </c>
      <c r="R75">
        <v>31.35958295895006</v>
      </c>
    </row>
    <row r="76" spans="1:18" x14ac:dyDescent="0.25">
      <c r="A76" s="165" t="s">
        <v>23</v>
      </c>
      <c r="B76">
        <v>12.671949551925509</v>
      </c>
      <c r="C76">
        <v>7.4306624463311186</v>
      </c>
      <c r="H76" s="55" t="s">
        <v>24</v>
      </c>
      <c r="I76">
        <v>5.4826367993470897E-2</v>
      </c>
      <c r="J76">
        <v>7.546872479924796E-2</v>
      </c>
    </row>
    <row r="77" spans="1:18" x14ac:dyDescent="0.25">
      <c r="H77" s="55" t="s">
        <v>25</v>
      </c>
      <c r="I77">
        <v>6.5710810801980796E-2</v>
      </c>
      <c r="J77">
        <v>8.4635104807237932E-2</v>
      </c>
    </row>
    <row r="78" spans="1:18" x14ac:dyDescent="0.25">
      <c r="H78" s="55" t="s">
        <v>26</v>
      </c>
      <c r="I78">
        <v>0.1197630105468975</v>
      </c>
      <c r="J78">
        <v>0.1207834330490434</v>
      </c>
      <c r="P78" s="55" t="s">
        <v>27</v>
      </c>
      <c r="Q78">
        <v>250.51815368837319</v>
      </c>
    </row>
    <row r="79" spans="1:18" x14ac:dyDescent="0.25">
      <c r="H79" s="55" t="s">
        <v>28</v>
      </c>
      <c r="I79">
        <v>9.8046511095210523E-2</v>
      </c>
      <c r="J79">
        <v>7.6977391099486578E-2</v>
      </c>
    </row>
    <row r="80" spans="1:18" x14ac:dyDescent="0.25">
      <c r="H80" s="55" t="s">
        <v>29</v>
      </c>
      <c r="I80">
        <v>0.10890973559658949</v>
      </c>
      <c r="J80">
        <v>0.17453271129990711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55"/>
      <c r="I85" s="55" t="s">
        <v>12</v>
      </c>
      <c r="J85" s="55" t="s">
        <v>13</v>
      </c>
      <c r="P85" s="55"/>
      <c r="Q85" s="55" t="s">
        <v>12</v>
      </c>
      <c r="R85" s="55" t="s">
        <v>13</v>
      </c>
    </row>
    <row r="86" spans="1:18" x14ac:dyDescent="0.25">
      <c r="A86" s="165" t="s">
        <v>14</v>
      </c>
      <c r="B86">
        <v>23.721751436946271</v>
      </c>
      <c r="C86">
        <v>14.844827397229841</v>
      </c>
      <c r="H86" s="55" t="s">
        <v>15</v>
      </c>
      <c r="I86">
        <v>0.4004302071308396</v>
      </c>
      <c r="J86">
        <v>0.47465915267488029</v>
      </c>
      <c r="P86" s="55" t="s">
        <v>16</v>
      </c>
      <c r="Q86">
        <v>-0.63560257522355212</v>
      </c>
      <c r="R86">
        <v>0.52344967567645984</v>
      </c>
    </row>
    <row r="87" spans="1:18" x14ac:dyDescent="0.25">
      <c r="A87" s="165" t="s">
        <v>17</v>
      </c>
      <c r="B87">
        <v>85.245529124294691</v>
      </c>
      <c r="C87">
        <v>83.661178555237527</v>
      </c>
      <c r="H87" s="55" t="s">
        <v>18</v>
      </c>
      <c r="I87">
        <v>0.42520084078896331</v>
      </c>
      <c r="J87">
        <v>0.41088469419394302</v>
      </c>
      <c r="P87" s="55" t="s">
        <v>19</v>
      </c>
      <c r="Q87">
        <v>11.619863819942189</v>
      </c>
      <c r="R87">
        <v>16.60997385304584</v>
      </c>
    </row>
    <row r="88" spans="1:18" x14ac:dyDescent="0.25">
      <c r="A88" s="165" t="s">
        <v>20</v>
      </c>
      <c r="B88">
        <v>43.870018441698427</v>
      </c>
      <c r="C88">
        <v>44.346353168432117</v>
      </c>
      <c r="H88" s="55" t="s">
        <v>21</v>
      </c>
      <c r="I88">
        <v>0.32522746463619778</v>
      </c>
      <c r="J88">
        <v>0.49700731727978659</v>
      </c>
      <c r="P88" s="55" t="s">
        <v>22</v>
      </c>
      <c r="Q88">
        <v>84.366843639082319</v>
      </c>
      <c r="R88">
        <v>169.77417212373621</v>
      </c>
    </row>
    <row r="89" spans="1:18" x14ac:dyDescent="0.25">
      <c r="A89" s="165" t="s">
        <v>23</v>
      </c>
      <c r="B89">
        <v>76.809903273078348</v>
      </c>
      <c r="C89">
        <v>41.661835031463447</v>
      </c>
      <c r="H89" s="55" t="s">
        <v>24</v>
      </c>
      <c r="I89">
        <v>0.34792171509753561</v>
      </c>
      <c r="J89">
        <v>0.62127478678623971</v>
      </c>
    </row>
    <row r="90" spans="1:18" x14ac:dyDescent="0.25">
      <c r="H90" s="55" t="s">
        <v>25</v>
      </c>
      <c r="I90">
        <v>0.29279236628610761</v>
      </c>
      <c r="J90">
        <v>0.40434638469872403</v>
      </c>
    </row>
    <row r="91" spans="1:18" x14ac:dyDescent="0.25">
      <c r="H91" s="55" t="s">
        <v>26</v>
      </c>
      <c r="I91">
        <v>0.37068217007771648</v>
      </c>
      <c r="J91">
        <v>0.37608353049553012</v>
      </c>
      <c r="P91" s="55" t="s">
        <v>27</v>
      </c>
      <c r="Q91">
        <v>3722.6781822256971</v>
      </c>
    </row>
    <row r="92" spans="1:18" x14ac:dyDescent="0.25">
      <c r="H92" s="55" t="s">
        <v>28</v>
      </c>
      <c r="I92">
        <v>0.54005296666657454</v>
      </c>
      <c r="J92">
        <v>0.41846861345357739</v>
      </c>
    </row>
    <row r="93" spans="1:18" x14ac:dyDescent="0.25">
      <c r="H93" s="55" t="s">
        <v>29</v>
      </c>
      <c r="I93">
        <v>0.36850280963256382</v>
      </c>
      <c r="J93">
        <v>0.34150356344824401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55"/>
      <c r="I98" s="55" t="s">
        <v>12</v>
      </c>
      <c r="J98" s="55" t="s">
        <v>13</v>
      </c>
      <c r="P98" s="55"/>
      <c r="Q98" s="55" t="s">
        <v>12</v>
      </c>
      <c r="R98" s="55" t="s">
        <v>13</v>
      </c>
    </row>
    <row r="99" spans="1:18" x14ac:dyDescent="0.25">
      <c r="A99" s="165" t="s">
        <v>14</v>
      </c>
      <c r="B99">
        <v>13.054325446220041</v>
      </c>
      <c r="C99">
        <v>5.3488812247626614</v>
      </c>
      <c r="H99" s="55" t="s">
        <v>15</v>
      </c>
      <c r="I99">
        <v>9.0807432403232705E-2</v>
      </c>
      <c r="J99">
        <v>0.1263073115396568</v>
      </c>
      <c r="P99" s="55" t="s">
        <v>16</v>
      </c>
      <c r="Q99">
        <v>-0.1228330214148375</v>
      </c>
      <c r="R99">
        <v>0.5155220663204928</v>
      </c>
    </row>
    <row r="100" spans="1:18" x14ac:dyDescent="0.25">
      <c r="A100" s="165" t="s">
        <v>17</v>
      </c>
      <c r="B100">
        <v>18.104377818030219</v>
      </c>
      <c r="C100">
        <v>31.52371490332477</v>
      </c>
      <c r="H100" s="55" t="s">
        <v>18</v>
      </c>
      <c r="I100">
        <v>0.10507777614955249</v>
      </c>
      <c r="J100">
        <v>0.1164760116077095</v>
      </c>
      <c r="P100" s="55" t="s">
        <v>19</v>
      </c>
      <c r="Q100">
        <v>5.3649827601297062</v>
      </c>
      <c r="R100">
        <v>8.6722474300048429</v>
      </c>
    </row>
    <row r="101" spans="1:18" x14ac:dyDescent="0.25">
      <c r="A101" s="165" t="s">
        <v>20</v>
      </c>
      <c r="B101">
        <v>13.078571341660981</v>
      </c>
      <c r="C101">
        <v>16.496151504669879</v>
      </c>
      <c r="H101" s="55" t="s">
        <v>21</v>
      </c>
      <c r="I101">
        <v>8.1740109309846612E-2</v>
      </c>
      <c r="J101">
        <v>3.659950657120023E-2</v>
      </c>
      <c r="P101" s="55" t="s">
        <v>22</v>
      </c>
      <c r="Q101">
        <v>34.185856180970177</v>
      </c>
      <c r="R101">
        <v>49.233458098189331</v>
      </c>
    </row>
    <row r="102" spans="1:18" x14ac:dyDescent="0.25">
      <c r="A102" s="165" t="s">
        <v>23</v>
      </c>
      <c r="B102">
        <v>6.7978202804255812</v>
      </c>
      <c r="C102">
        <v>23.501879144407209</v>
      </c>
      <c r="H102" s="55" t="s">
        <v>24</v>
      </c>
      <c r="I102">
        <v>9.0436823343228834E-2</v>
      </c>
      <c r="J102">
        <v>0.1059606682705829</v>
      </c>
    </row>
    <row r="103" spans="1:18" x14ac:dyDescent="0.25">
      <c r="H103" s="55" t="s">
        <v>25</v>
      </c>
      <c r="I103">
        <v>7.9315619305056775E-2</v>
      </c>
      <c r="J103">
        <v>7.4763729581565144E-2</v>
      </c>
    </row>
    <row r="104" spans="1:18" x14ac:dyDescent="0.25">
      <c r="H104" s="55" t="s">
        <v>26</v>
      </c>
      <c r="I104">
        <v>7.8375413461818449E-2</v>
      </c>
      <c r="J104">
        <v>0.110244327096214</v>
      </c>
      <c r="P104" s="55" t="s">
        <v>27</v>
      </c>
      <c r="Q104">
        <v>740.11680369976966</v>
      </c>
    </row>
    <row r="105" spans="1:18" x14ac:dyDescent="0.25">
      <c r="H105" s="55" t="s">
        <v>28</v>
      </c>
      <c r="I105">
        <v>8.0035621330582687E-2</v>
      </c>
      <c r="J105">
        <v>7.77504309345418E-2</v>
      </c>
    </row>
    <row r="106" spans="1:18" x14ac:dyDescent="0.25">
      <c r="H106" s="55" t="s">
        <v>29</v>
      </c>
      <c r="I106">
        <v>7.9949317171041104E-2</v>
      </c>
      <c r="J106">
        <v>0.1198556543120579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55"/>
      <c r="I111" s="55" t="s">
        <v>12</v>
      </c>
      <c r="J111" s="55" t="s">
        <v>13</v>
      </c>
      <c r="P111" s="55"/>
      <c r="Q111" s="55" t="s">
        <v>12</v>
      </c>
      <c r="R111" s="55" t="s">
        <v>13</v>
      </c>
    </row>
    <row r="112" spans="1:18" x14ac:dyDescent="0.25">
      <c r="A112" s="165" t="s">
        <v>14</v>
      </c>
      <c r="B112">
        <v>10.96539911567287</v>
      </c>
      <c r="C112">
        <v>4.680562678658279</v>
      </c>
      <c r="H112" s="55" t="s">
        <v>15</v>
      </c>
      <c r="I112">
        <v>8.8489105268253182E-2</v>
      </c>
      <c r="J112">
        <v>0.13495015568522581</v>
      </c>
      <c r="P112" s="55" t="s">
        <v>16</v>
      </c>
      <c r="Q112">
        <v>-0.69517960793743983</v>
      </c>
      <c r="R112">
        <v>0.75512117770902831</v>
      </c>
    </row>
    <row r="113" spans="1:18" x14ac:dyDescent="0.25">
      <c r="A113" s="165" t="s">
        <v>17</v>
      </c>
      <c r="B113">
        <v>48.866124832448669</v>
      </c>
      <c r="C113">
        <v>33.604681248950271</v>
      </c>
      <c r="H113" s="55" t="s">
        <v>18</v>
      </c>
      <c r="I113">
        <v>8.8435924814419531E-2</v>
      </c>
      <c r="J113">
        <v>9.0575848310081045E-2</v>
      </c>
      <c r="P113" s="55" t="s">
        <v>19</v>
      </c>
      <c r="Q113">
        <v>7.7607266632461176</v>
      </c>
      <c r="R113">
        <v>30.923198384697962</v>
      </c>
    </row>
    <row r="114" spans="1:18" x14ac:dyDescent="0.25">
      <c r="A114" s="165" t="s">
        <v>20</v>
      </c>
      <c r="B114">
        <v>59.802147009092486</v>
      </c>
      <c r="C114">
        <v>40.807042451855423</v>
      </c>
      <c r="H114" s="55" t="s">
        <v>21</v>
      </c>
      <c r="I114">
        <v>0.15081818441496</v>
      </c>
      <c r="J114">
        <v>0.15102949516584849</v>
      </c>
      <c r="P114" s="55" t="s">
        <v>22</v>
      </c>
      <c r="Q114">
        <v>41.538507004483733</v>
      </c>
      <c r="R114">
        <v>106.7753988951756</v>
      </c>
    </row>
    <row r="115" spans="1:18" x14ac:dyDescent="0.25">
      <c r="A115" s="165" t="s">
        <v>23</v>
      </c>
      <c r="B115">
        <v>32.372736591345117</v>
      </c>
      <c r="C115">
        <v>37.191957766069052</v>
      </c>
      <c r="H115" s="55" t="s">
        <v>24</v>
      </c>
      <c r="I115">
        <v>0.40129089945429469</v>
      </c>
      <c r="J115">
        <v>0.38415785004419972</v>
      </c>
    </row>
    <row r="116" spans="1:18" x14ac:dyDescent="0.25">
      <c r="H116" s="55" t="s">
        <v>25</v>
      </c>
      <c r="I116">
        <v>0.1847720285904734</v>
      </c>
      <c r="J116">
        <v>0.14926503410384639</v>
      </c>
    </row>
    <row r="117" spans="1:18" x14ac:dyDescent="0.25">
      <c r="H117" s="55" t="s">
        <v>26</v>
      </c>
      <c r="I117">
        <v>0.25187288752622577</v>
      </c>
      <c r="J117">
        <v>0.23857090063623251</v>
      </c>
      <c r="P117" s="55" t="s">
        <v>27</v>
      </c>
      <c r="Q117">
        <v>2724.5102464416982</v>
      </c>
    </row>
    <row r="118" spans="1:18" x14ac:dyDescent="0.25">
      <c r="H118" s="55" t="s">
        <v>28</v>
      </c>
      <c r="I118">
        <v>0.157170910402648</v>
      </c>
      <c r="J118">
        <v>0.1907938848525832</v>
      </c>
    </row>
    <row r="119" spans="1:18" x14ac:dyDescent="0.25">
      <c r="H119" s="55" t="s">
        <v>29</v>
      </c>
      <c r="I119">
        <v>0.30560554332535289</v>
      </c>
      <c r="J119">
        <v>0.26408227175637172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1.2571496987110291</v>
      </c>
      <c r="C146">
        <v>1.580374262067304</v>
      </c>
    </row>
    <row r="147" spans="1:25" x14ac:dyDescent="0.25">
      <c r="A147" s="165" t="s">
        <v>17</v>
      </c>
      <c r="B147">
        <v>6.0925280415915513</v>
      </c>
      <c r="C147">
        <v>7.9685606997620813</v>
      </c>
    </row>
    <row r="148" spans="1:25" x14ac:dyDescent="0.25">
      <c r="A148" s="165" t="s">
        <v>20</v>
      </c>
      <c r="B148">
        <v>5.2343916463695024</v>
      </c>
      <c r="C148">
        <v>2.128795513894906</v>
      </c>
    </row>
    <row r="149" spans="1:25" x14ac:dyDescent="0.25">
      <c r="A149" s="165" t="s">
        <v>23</v>
      </c>
      <c r="B149">
        <v>5.708768452389819</v>
      </c>
      <c r="C149">
        <v>1.70132910642113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56"/>
      <c r="B159" s="56" t="s">
        <v>12</v>
      </c>
      <c r="C159" s="56" t="s">
        <v>68</v>
      </c>
      <c r="D159" s="56" t="s">
        <v>69</v>
      </c>
      <c r="H159" s="56"/>
      <c r="I159" s="56" t="s">
        <v>13</v>
      </c>
      <c r="J159" s="56" t="s">
        <v>70</v>
      </c>
      <c r="K159" s="56" t="s">
        <v>71</v>
      </c>
      <c r="O159" s="56"/>
      <c r="P159" s="56" t="s">
        <v>12</v>
      </c>
      <c r="Q159" s="56" t="s">
        <v>13</v>
      </c>
      <c r="W159" s="56"/>
      <c r="X159" s="56" t="s">
        <v>12</v>
      </c>
      <c r="Y159" s="56" t="s">
        <v>13</v>
      </c>
    </row>
    <row r="160" spans="1:25" x14ac:dyDescent="0.25">
      <c r="A160" s="56" t="s">
        <v>14</v>
      </c>
      <c r="B160">
        <v>-0.141121724821821</v>
      </c>
      <c r="C160">
        <v>1.9349645623957541E-2</v>
      </c>
      <c r="D160">
        <v>1.7722674218606502E-2</v>
      </c>
      <c r="H160" s="56" t="s">
        <v>72</v>
      </c>
      <c r="I160">
        <v>-0.1001198674725641</v>
      </c>
      <c r="J160">
        <v>-1.6525965847223781E-2</v>
      </c>
      <c r="K160">
        <v>-1.1011099142555711E-3</v>
      </c>
      <c r="O160" s="56" t="s">
        <v>73</v>
      </c>
      <c r="P160">
        <v>-8.738483621557179E-2</v>
      </c>
      <c r="Q160">
        <v>-0.1077322214780507</v>
      </c>
      <c r="W160" s="56" t="s">
        <v>15</v>
      </c>
      <c r="X160">
        <v>-0.2224519301480169</v>
      </c>
      <c r="Y160">
        <v>-0.1131089842800881</v>
      </c>
    </row>
    <row r="161" spans="1:25" x14ac:dyDescent="0.25">
      <c r="A161" s="56" t="s">
        <v>17</v>
      </c>
      <c r="B161">
        <v>3.9060195925238857E-2</v>
      </c>
      <c r="C161">
        <v>3.146412802541027E-3</v>
      </c>
      <c r="D161">
        <v>3.396031559056302E-3</v>
      </c>
      <c r="H161" s="56" t="s">
        <v>74</v>
      </c>
      <c r="I161">
        <v>-4.5296848786160443E-2</v>
      </c>
      <c r="J161">
        <v>9.4332734247152706E-3</v>
      </c>
      <c r="K161">
        <v>-4.5750054083289592E-3</v>
      </c>
      <c r="O161" s="56" t="s">
        <v>75</v>
      </c>
      <c r="P161">
        <v>-0.17980941328560629</v>
      </c>
      <c r="Q161">
        <v>-0.1204612438061244</v>
      </c>
      <c r="W161" s="56" t="s">
        <v>18</v>
      </c>
      <c r="X161">
        <v>-0.21083055694672589</v>
      </c>
      <c r="Y161">
        <v>-7.1206083308378937E-2</v>
      </c>
    </row>
    <row r="162" spans="1:25" x14ac:dyDescent="0.25">
      <c r="A162" s="56" t="s">
        <v>20</v>
      </c>
      <c r="B162">
        <v>-4.1471250168429653E-2</v>
      </c>
      <c r="C162">
        <v>-0.116625623645032</v>
      </c>
      <c r="D162">
        <v>-0.1221685740439243</v>
      </c>
      <c r="H162" s="56" t="s">
        <v>76</v>
      </c>
      <c r="I162">
        <v>-5.5103320499949662E-2</v>
      </c>
      <c r="J162">
        <v>5.4000883799549169E-2</v>
      </c>
      <c r="K162">
        <v>5.2755199418791157E-2</v>
      </c>
      <c r="O162" s="56" t="s">
        <v>77</v>
      </c>
      <c r="P162">
        <v>-0.1313451331882392</v>
      </c>
      <c r="Q162">
        <v>-6.039674767173555E-2</v>
      </c>
      <c r="W162" s="56" t="s">
        <v>21</v>
      </c>
      <c r="X162">
        <v>-0.15257744132695419</v>
      </c>
      <c r="Y162">
        <v>-1.615856296316804E-2</v>
      </c>
    </row>
    <row r="163" spans="1:25" x14ac:dyDescent="0.25">
      <c r="A163" s="56" t="s">
        <v>23</v>
      </c>
      <c r="B163">
        <v>-0.1652437830994046</v>
      </c>
      <c r="C163">
        <v>-1.484817026121112E-2</v>
      </c>
      <c r="D163">
        <v>-2.265193697855947E-4</v>
      </c>
      <c r="H163" s="56" t="s">
        <v>78</v>
      </c>
      <c r="I163">
        <v>2.500244486913444E-2</v>
      </c>
      <c r="J163">
        <v>-9.0959455274587202E-3</v>
      </c>
      <c r="K163">
        <v>-1.3790987908242489E-2</v>
      </c>
      <c r="O163" s="56" t="s">
        <v>79</v>
      </c>
      <c r="P163">
        <v>-1.6206014332920259E-2</v>
      </c>
      <c r="Q163">
        <v>5.439710001620076E-3</v>
      </c>
      <c r="W163" s="56" t="s">
        <v>24</v>
      </c>
      <c r="X163">
        <v>-0.17139624563191</v>
      </c>
      <c r="Y163">
        <v>-0.1156718845377403</v>
      </c>
    </row>
    <row r="164" spans="1:25" x14ac:dyDescent="0.25">
      <c r="W164" s="56" t="s">
        <v>25</v>
      </c>
      <c r="X164">
        <v>-0.15823415615303041</v>
      </c>
      <c r="Y164">
        <v>-6.8516894376077844E-2</v>
      </c>
    </row>
    <row r="165" spans="1:25" x14ac:dyDescent="0.25">
      <c r="W165" s="56" t="s">
        <v>26</v>
      </c>
      <c r="X165">
        <v>-0.14938037612442329</v>
      </c>
      <c r="Y165">
        <v>-2.6741722253512099E-2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56" t="s">
        <v>28</v>
      </c>
      <c r="X166">
        <v>-0.31341187061795378</v>
      </c>
      <c r="Y166">
        <v>-9.8758452714183861E-2</v>
      </c>
    </row>
    <row r="167" spans="1:25" x14ac:dyDescent="0.25">
      <c r="A167" s="56"/>
      <c r="B167" s="56" t="s">
        <v>12</v>
      </c>
      <c r="C167" s="56" t="s">
        <v>68</v>
      </c>
      <c r="D167" s="56" t="s">
        <v>69</v>
      </c>
      <c r="H167" s="56"/>
      <c r="I167" s="56" t="s">
        <v>13</v>
      </c>
      <c r="J167" s="56" t="s">
        <v>70</v>
      </c>
      <c r="K167" s="56" t="s">
        <v>71</v>
      </c>
      <c r="O167" s="56"/>
      <c r="P167" s="56" t="s">
        <v>12</v>
      </c>
      <c r="Q167" s="56" t="s">
        <v>13</v>
      </c>
      <c r="W167" s="56" t="s">
        <v>29</v>
      </c>
      <c r="X167">
        <v>-8.3239375182677031E-2</v>
      </c>
      <c r="Y167">
        <v>-5.4893103933469398E-2</v>
      </c>
    </row>
    <row r="168" spans="1:25" x14ac:dyDescent="0.25">
      <c r="A168" s="56" t="s">
        <v>14</v>
      </c>
      <c r="B168">
        <v>-0.22233893511398051</v>
      </c>
      <c r="C168">
        <v>-0.13672907104645379</v>
      </c>
      <c r="D168">
        <v>-0.13084142511932309</v>
      </c>
      <c r="H168" s="56" t="s">
        <v>72</v>
      </c>
      <c r="I168">
        <v>0.40499478899180019</v>
      </c>
      <c r="J168">
        <v>0.15290307821154039</v>
      </c>
      <c r="K168">
        <v>8.4620970758581895E-2</v>
      </c>
      <c r="O168" s="56" t="s">
        <v>73</v>
      </c>
      <c r="P168">
        <v>0.4996037208602071</v>
      </c>
      <c r="Q168">
        <v>0.47560374567884972</v>
      </c>
    </row>
    <row r="169" spans="1:25" x14ac:dyDescent="0.25">
      <c r="A169" s="56" t="s">
        <v>17</v>
      </c>
      <c r="B169">
        <v>0.2923839098755377</v>
      </c>
      <c r="C169">
        <v>0.1857813238652018</v>
      </c>
      <c r="D169">
        <v>0.13729549515061559</v>
      </c>
      <c r="H169" s="56" t="s">
        <v>74</v>
      </c>
      <c r="I169">
        <v>0.47638014782518218</v>
      </c>
      <c r="J169">
        <v>0.13532344400599261</v>
      </c>
      <c r="K169">
        <v>6.8745585437291992E-2</v>
      </c>
      <c r="O169" s="56" t="s">
        <v>75</v>
      </c>
      <c r="P169">
        <v>0.48584271332494128</v>
      </c>
      <c r="Q169">
        <v>0.40585621647158049</v>
      </c>
    </row>
    <row r="170" spans="1:25" x14ac:dyDescent="0.25">
      <c r="A170" s="56" t="s">
        <v>20</v>
      </c>
      <c r="B170">
        <v>0.51831001127662091</v>
      </c>
      <c r="C170">
        <v>0.24516357640669359</v>
      </c>
      <c r="D170">
        <v>0.13682137408784939</v>
      </c>
      <c r="H170" s="56" t="s">
        <v>76</v>
      </c>
      <c r="I170">
        <v>0.4963795757407492</v>
      </c>
      <c r="J170">
        <v>0.2416650878622465</v>
      </c>
      <c r="K170">
        <v>0.1734488238265661</v>
      </c>
      <c r="O170" s="56" t="s">
        <v>77</v>
      </c>
      <c r="P170">
        <v>0.43307529045897059</v>
      </c>
      <c r="Q170">
        <v>0.47327923632372609</v>
      </c>
      <c r="W170" s="165" t="s">
        <v>81</v>
      </c>
    </row>
    <row r="171" spans="1:25" x14ac:dyDescent="0.25">
      <c r="A171" s="56" t="s">
        <v>23</v>
      </c>
      <c r="B171">
        <v>0.50840284016140935</v>
      </c>
      <c r="C171">
        <v>0.29725781203215768</v>
      </c>
      <c r="D171">
        <v>0.2058858214708075</v>
      </c>
      <c r="H171" s="56" t="s">
        <v>78</v>
      </c>
      <c r="I171">
        <v>0.47883609741098448</v>
      </c>
      <c r="J171">
        <v>0.30979930952130902</v>
      </c>
      <c r="K171">
        <v>0.3009951027786596</v>
      </c>
      <c r="O171" s="56" t="s">
        <v>79</v>
      </c>
      <c r="P171">
        <v>0.54956408211697083</v>
      </c>
      <c r="Q171">
        <v>0.49158420338052272</v>
      </c>
      <c r="W171" s="56"/>
      <c r="X171" s="56" t="s">
        <v>12</v>
      </c>
      <c r="Y171" s="56" t="s">
        <v>13</v>
      </c>
    </row>
    <row r="172" spans="1:25" x14ac:dyDescent="0.25">
      <c r="W172" s="56" t="s">
        <v>15</v>
      </c>
      <c r="X172">
        <v>0.32685065244208072</v>
      </c>
      <c r="Y172">
        <v>0.3155754073924984</v>
      </c>
    </row>
    <row r="173" spans="1:25" x14ac:dyDescent="0.25">
      <c r="W173" s="56" t="s">
        <v>18</v>
      </c>
      <c r="X173">
        <v>0.3652732121926735</v>
      </c>
      <c r="Y173">
        <v>0.27461127051866702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56" t="s">
        <v>21</v>
      </c>
      <c r="X174">
        <v>0.5360363250988901</v>
      </c>
      <c r="Y174">
        <v>0.47752395607572229</v>
      </c>
    </row>
    <row r="175" spans="1:25" x14ac:dyDescent="0.25">
      <c r="A175" s="56"/>
      <c r="B175" s="56" t="s">
        <v>12</v>
      </c>
      <c r="C175" s="56" t="s">
        <v>68</v>
      </c>
      <c r="D175" s="56" t="s">
        <v>69</v>
      </c>
      <c r="H175" s="56"/>
      <c r="I175" s="56" t="s">
        <v>13</v>
      </c>
      <c r="J175" s="56" t="s">
        <v>70</v>
      </c>
      <c r="K175" s="56" t="s">
        <v>71</v>
      </c>
      <c r="O175" s="56"/>
      <c r="P175" s="56" t="s">
        <v>12</v>
      </c>
      <c r="Q175" s="56" t="s">
        <v>13</v>
      </c>
      <c r="W175" s="56" t="s">
        <v>24</v>
      </c>
      <c r="X175">
        <v>0.48443490735248351</v>
      </c>
      <c r="Y175">
        <v>0.4033869944359415</v>
      </c>
    </row>
    <row r="176" spans="1:25" x14ac:dyDescent="0.25">
      <c r="A176" s="56" t="s">
        <v>14</v>
      </c>
      <c r="B176">
        <v>8.9897018685292984E-2</v>
      </c>
      <c r="C176">
        <v>-0.1115729100313935</v>
      </c>
      <c r="D176">
        <v>-0.1019808235002974</v>
      </c>
      <c r="H176" s="56" t="s">
        <v>72</v>
      </c>
      <c r="I176">
        <v>0.45844352406152522</v>
      </c>
      <c r="J176">
        <v>0.25211209540681567</v>
      </c>
      <c r="K176">
        <v>8.5911005427636258E-2</v>
      </c>
      <c r="O176" s="56" t="s">
        <v>73</v>
      </c>
      <c r="P176">
        <v>-6.6423304774901687E-2</v>
      </c>
      <c r="Q176">
        <v>0.44959823547630018</v>
      </c>
      <c r="W176" s="56" t="s">
        <v>25</v>
      </c>
      <c r="X176">
        <v>0.46057238684945728</v>
      </c>
      <c r="Y176">
        <v>0.38641997452033777</v>
      </c>
    </row>
    <row r="177" spans="1:25" x14ac:dyDescent="0.25">
      <c r="A177" s="56" t="s">
        <v>17</v>
      </c>
      <c r="B177">
        <v>-0.25183484767992542</v>
      </c>
      <c r="C177">
        <v>1.7284923988239831E-2</v>
      </c>
      <c r="D177">
        <v>9.7548609807266179E-2</v>
      </c>
      <c r="H177" s="56" t="s">
        <v>74</v>
      </c>
      <c r="I177">
        <v>0.4282732267588526</v>
      </c>
      <c r="J177">
        <v>0.29048625834524688</v>
      </c>
      <c r="K177">
        <v>0.1271571211259527</v>
      </c>
      <c r="O177" s="56" t="s">
        <v>75</v>
      </c>
      <c r="P177">
        <v>3.0693411369820619E-2</v>
      </c>
      <c r="Q177">
        <v>0.451351061052577</v>
      </c>
      <c r="W177" s="56" t="s">
        <v>26</v>
      </c>
      <c r="X177">
        <v>0.26083579628224429</v>
      </c>
      <c r="Y177">
        <v>0.22556325479167069</v>
      </c>
    </row>
    <row r="178" spans="1:25" x14ac:dyDescent="0.25">
      <c r="A178" s="56" t="s">
        <v>20</v>
      </c>
      <c r="B178">
        <v>-8.7613154989783754E-2</v>
      </c>
      <c r="C178">
        <v>0.1513060280642034</v>
      </c>
      <c r="D178">
        <v>0.1170357871213438</v>
      </c>
      <c r="H178" s="56" t="s">
        <v>76</v>
      </c>
      <c r="I178">
        <v>0.29357189425793578</v>
      </c>
      <c r="J178">
        <v>0.18037872315982101</v>
      </c>
      <c r="K178">
        <v>4.2350071523340457E-2</v>
      </c>
      <c r="O178" s="56" t="s">
        <v>77</v>
      </c>
      <c r="P178">
        <v>2.9109834563335081E-2</v>
      </c>
      <c r="Q178">
        <v>0.31865760016799688</v>
      </c>
      <c r="W178" s="56" t="s">
        <v>28</v>
      </c>
      <c r="X178">
        <v>0.63217375376082519</v>
      </c>
      <c r="Y178">
        <v>0.56803729811506098</v>
      </c>
    </row>
    <row r="179" spans="1:25" x14ac:dyDescent="0.25">
      <c r="A179" s="56" t="s">
        <v>23</v>
      </c>
      <c r="B179">
        <v>7.4332328268534864E-2</v>
      </c>
      <c r="C179">
        <v>0.16574556317236569</v>
      </c>
      <c r="D179">
        <v>0.1050710842770721</v>
      </c>
      <c r="H179" s="56" t="s">
        <v>78</v>
      </c>
      <c r="I179">
        <v>0.12757355287285929</v>
      </c>
      <c r="J179">
        <v>0.25154427572697552</v>
      </c>
      <c r="K179">
        <v>0.16730487906031349</v>
      </c>
      <c r="O179" s="56" t="s">
        <v>79</v>
      </c>
      <c r="P179">
        <v>-6.8007346517246006E-2</v>
      </c>
      <c r="Q179">
        <v>0.2537758379457814</v>
      </c>
      <c r="W179" s="56" t="s">
        <v>29</v>
      </c>
      <c r="X179">
        <v>0.50438913194634749</v>
      </c>
      <c r="Y179">
        <v>0.47108552768616541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56"/>
      <c r="B183" s="56" t="s">
        <v>12</v>
      </c>
      <c r="C183" s="56" t="s">
        <v>68</v>
      </c>
      <c r="D183" s="56" t="s">
        <v>69</v>
      </c>
      <c r="H183" s="56"/>
      <c r="I183" s="56" t="s">
        <v>13</v>
      </c>
      <c r="J183" s="56" t="s">
        <v>70</v>
      </c>
      <c r="K183" s="56" t="s">
        <v>71</v>
      </c>
      <c r="O183" s="56"/>
      <c r="P183" s="56" t="s">
        <v>12</v>
      </c>
      <c r="Q183" s="56" t="s">
        <v>13</v>
      </c>
      <c r="W183" s="56"/>
      <c r="X183" s="56" t="s">
        <v>12</v>
      </c>
      <c r="Y183" s="56" t="s">
        <v>13</v>
      </c>
    </row>
    <row r="184" spans="1:25" x14ac:dyDescent="0.25">
      <c r="A184" s="56" t="s">
        <v>14</v>
      </c>
      <c r="B184">
        <v>6.4890708258059121E-2</v>
      </c>
      <c r="C184">
        <v>9.1426446861317678E-2</v>
      </c>
      <c r="D184">
        <v>-2.8693794015849958E-2</v>
      </c>
      <c r="H184" s="56" t="s">
        <v>72</v>
      </c>
      <c r="I184">
        <v>5.3496844040572963E-2</v>
      </c>
      <c r="J184">
        <v>6.6221394579098203E-2</v>
      </c>
      <c r="K184">
        <v>5.616831394678095E-2</v>
      </c>
      <c r="O184" s="56" t="s">
        <v>73</v>
      </c>
      <c r="P184">
        <v>9.6087777162979254E-2</v>
      </c>
      <c r="Q184">
        <v>0.22997396963475139</v>
      </c>
      <c r="W184" s="56" t="s">
        <v>15</v>
      </c>
      <c r="X184">
        <v>-0.52389583708410203</v>
      </c>
      <c r="Y184">
        <v>-0.17908091474055071</v>
      </c>
    </row>
    <row r="185" spans="1:25" x14ac:dyDescent="0.25">
      <c r="A185" s="56" t="s">
        <v>17</v>
      </c>
      <c r="B185">
        <v>0.14297092793079241</v>
      </c>
      <c r="C185">
        <v>0.1586038415855146</v>
      </c>
      <c r="D185">
        <v>1.1274859822863021E-2</v>
      </c>
      <c r="H185" s="56" t="s">
        <v>74</v>
      </c>
      <c r="I185">
        <v>0.12892277386291159</v>
      </c>
      <c r="J185">
        <v>-4.1903375976447693E-2</v>
      </c>
      <c r="K185">
        <v>-5.4521425520314658E-2</v>
      </c>
      <c r="O185" s="56" t="s">
        <v>75</v>
      </c>
      <c r="P185">
        <v>-8.1928404963540716E-2</v>
      </c>
      <c r="Q185">
        <v>2.27967504954124E-2</v>
      </c>
      <c r="W185" s="56" t="s">
        <v>18</v>
      </c>
      <c r="X185">
        <v>-0.40979691334771212</v>
      </c>
      <c r="Y185">
        <v>-5.6721763807580913E-2</v>
      </c>
    </row>
    <row r="186" spans="1:25" x14ac:dyDescent="0.25">
      <c r="A186" s="56" t="s">
        <v>20</v>
      </c>
      <c r="B186">
        <v>-2.5377661872488091E-2</v>
      </c>
      <c r="C186">
        <v>3.506929508425087E-2</v>
      </c>
      <c r="D186">
        <v>4.4051820872567198E-2</v>
      </c>
      <c r="H186" s="56" t="s">
        <v>76</v>
      </c>
      <c r="I186">
        <v>0.1982003539801277</v>
      </c>
      <c r="J186">
        <v>0.19473121477022379</v>
      </c>
      <c r="K186">
        <v>3.1903804564000451E-2</v>
      </c>
      <c r="O186" s="56" t="s">
        <v>77</v>
      </c>
      <c r="P186">
        <v>5.7548162116648469E-2</v>
      </c>
      <c r="Q186">
        <v>0.1442609300824102</v>
      </c>
      <c r="W186" s="56" t="s">
        <v>21</v>
      </c>
      <c r="X186">
        <v>-0.11003076028986911</v>
      </c>
      <c r="Y186">
        <v>0.30872364559321219</v>
      </c>
    </row>
    <row r="187" spans="1:25" x14ac:dyDescent="0.25">
      <c r="A187" s="56" t="s">
        <v>23</v>
      </c>
      <c r="B187">
        <v>-3.6597242383572558E-2</v>
      </c>
      <c r="C187">
        <v>5.3883910088801543E-2</v>
      </c>
      <c r="D187">
        <v>-1.2421061196783189E-2</v>
      </c>
      <c r="H187" s="56" t="s">
        <v>78</v>
      </c>
      <c r="I187">
        <v>3.1727035032206759E-2</v>
      </c>
      <c r="J187">
        <v>2.279554203247515E-2</v>
      </c>
      <c r="K187">
        <v>-4.7768828492644939E-4</v>
      </c>
      <c r="O187" s="56" t="s">
        <v>79</v>
      </c>
      <c r="P187">
        <v>8.8402185505292011E-2</v>
      </c>
      <c r="Q187">
        <v>3.300007062738386E-2</v>
      </c>
      <c r="W187" s="56" t="s">
        <v>24</v>
      </c>
      <c r="X187">
        <v>3.4957165964791127E-2</v>
      </c>
      <c r="Y187">
        <v>0.4435470364640553</v>
      </c>
    </row>
    <row r="188" spans="1:25" x14ac:dyDescent="0.25">
      <c r="W188" s="56" t="s">
        <v>25</v>
      </c>
      <c r="X188">
        <v>-0.34016176491568079</v>
      </c>
      <c r="Y188">
        <v>-0.1555881153177765</v>
      </c>
    </row>
    <row r="189" spans="1:25" x14ac:dyDescent="0.25">
      <c r="W189" s="56" t="s">
        <v>26</v>
      </c>
      <c r="X189">
        <v>-0.31095930571439978</v>
      </c>
      <c r="Y189">
        <v>-0.14921250775474421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56" t="s">
        <v>28</v>
      </c>
      <c r="X190">
        <v>-1.716944228452949E-3</v>
      </c>
      <c r="Y190">
        <v>0.44016787657131129</v>
      </c>
    </row>
    <row r="191" spans="1:25" x14ac:dyDescent="0.25">
      <c r="A191" s="56"/>
      <c r="B191" s="56" t="s">
        <v>12</v>
      </c>
      <c r="C191" s="56" t="s">
        <v>68</v>
      </c>
      <c r="D191" s="56" t="s">
        <v>69</v>
      </c>
      <c r="H191" s="56"/>
      <c r="I191" s="56" t="s">
        <v>13</v>
      </c>
      <c r="J191" s="56" t="s">
        <v>70</v>
      </c>
      <c r="K191" s="56" t="s">
        <v>71</v>
      </c>
      <c r="O191" s="56"/>
      <c r="P191" s="56" t="s">
        <v>12</v>
      </c>
      <c r="Q191" s="56" t="s">
        <v>13</v>
      </c>
      <c r="W191" s="56" t="s">
        <v>29</v>
      </c>
      <c r="X191">
        <v>-6.8647258339072065E-2</v>
      </c>
      <c r="Y191">
        <v>0.42392989432715023</v>
      </c>
    </row>
    <row r="192" spans="1:25" x14ac:dyDescent="0.25">
      <c r="A192" s="56" t="s">
        <v>14</v>
      </c>
      <c r="B192">
        <v>2.9722265365966579E-3</v>
      </c>
      <c r="C192">
        <v>-9.185069721600056E-2</v>
      </c>
      <c r="D192">
        <v>-8.157038974904085E-2</v>
      </c>
      <c r="H192" s="56" t="s">
        <v>72</v>
      </c>
      <c r="I192">
        <v>1.7775358066725571E-2</v>
      </c>
      <c r="J192">
        <v>-5.1969077895980542E-2</v>
      </c>
      <c r="K192">
        <v>-3.0489765297539679E-2</v>
      </c>
      <c r="O192" s="56" t="s">
        <v>73</v>
      </c>
      <c r="P192">
        <v>-5.1882313064702139E-2</v>
      </c>
      <c r="Q192">
        <v>-3.3685843846231703E-2</v>
      </c>
    </row>
    <row r="193" spans="1:25" x14ac:dyDescent="0.25">
      <c r="A193" s="56" t="s">
        <v>17</v>
      </c>
      <c r="B193">
        <v>5.0539464027487623E-2</v>
      </c>
      <c r="C193">
        <v>0.10377866197832331</v>
      </c>
      <c r="D193">
        <v>9.4647724280047196E-2</v>
      </c>
      <c r="H193" s="56" t="s">
        <v>74</v>
      </c>
      <c r="I193">
        <v>-0.14997970533477931</v>
      </c>
      <c r="J193">
        <v>-2.8294473216826561E-2</v>
      </c>
      <c r="K193">
        <v>-1.111159546612699E-2</v>
      </c>
      <c r="O193" s="56" t="s">
        <v>75</v>
      </c>
      <c r="P193">
        <v>-9.6967527958232561E-2</v>
      </c>
      <c r="Q193">
        <v>-5.7290155970368573E-2</v>
      </c>
    </row>
    <row r="194" spans="1:25" x14ac:dyDescent="0.25">
      <c r="A194" s="56" t="s">
        <v>20</v>
      </c>
      <c r="B194">
        <v>8.3045451282758836E-2</v>
      </c>
      <c r="C194">
        <v>7.7725075026732288E-2</v>
      </c>
      <c r="D194">
        <v>4.8045026409111652E-2</v>
      </c>
      <c r="H194" s="56" t="s">
        <v>76</v>
      </c>
      <c r="I194">
        <v>2.264358627826427E-2</v>
      </c>
      <c r="J194">
        <v>-0.16543649716722711</v>
      </c>
      <c r="K194">
        <v>-0.14755289279407929</v>
      </c>
      <c r="O194" s="56" t="s">
        <v>77</v>
      </c>
      <c r="P194">
        <v>-4.0420908587785742E-2</v>
      </c>
      <c r="Q194">
        <v>1.0439773804961489E-2</v>
      </c>
      <c r="W194" s="165" t="s">
        <v>89</v>
      </c>
    </row>
    <row r="195" spans="1:25" x14ac:dyDescent="0.25">
      <c r="A195" s="56" t="s">
        <v>23</v>
      </c>
      <c r="B195">
        <v>1.5895745657818551E-4</v>
      </c>
      <c r="C195">
        <v>-2.5641344829603702E-2</v>
      </c>
      <c r="D195">
        <v>-2.034723147862369E-2</v>
      </c>
      <c r="H195" s="56" t="s">
        <v>78</v>
      </c>
      <c r="I195">
        <v>7.598100878989901E-2</v>
      </c>
      <c r="J195">
        <v>-1.1460627938070501E-2</v>
      </c>
      <c r="K195">
        <v>-1.8570387889542048E-2</v>
      </c>
      <c r="O195" s="56" t="s">
        <v>79</v>
      </c>
      <c r="P195">
        <v>-3.4584878723946492E-2</v>
      </c>
      <c r="Q195">
        <v>0.1090983556181029</v>
      </c>
      <c r="W195" s="56"/>
      <c r="X195" s="56" t="s">
        <v>12</v>
      </c>
      <c r="Y195" s="56" t="s">
        <v>13</v>
      </c>
    </row>
    <row r="196" spans="1:25" x14ac:dyDescent="0.25">
      <c r="W196" s="56" t="s">
        <v>15</v>
      </c>
      <c r="X196">
        <v>6.1046608665749631E-2</v>
      </c>
      <c r="Y196">
        <v>0.1297921413317614</v>
      </c>
    </row>
    <row r="197" spans="1:25" x14ac:dyDescent="0.25">
      <c r="W197" s="56" t="s">
        <v>18</v>
      </c>
      <c r="X197">
        <v>5.4185454741879933E-2</v>
      </c>
      <c r="Y197">
        <v>0.14360930113126411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56" t="s">
        <v>21</v>
      </c>
      <c r="X198">
        <v>7.228228713575339E-4</v>
      </c>
      <c r="Y198">
        <v>3.6535485475172123E-2</v>
      </c>
    </row>
    <row r="199" spans="1:25" x14ac:dyDescent="0.25">
      <c r="A199" s="56"/>
      <c r="B199" s="56" t="s">
        <v>12</v>
      </c>
      <c r="C199" s="56" t="s">
        <v>68</v>
      </c>
      <c r="D199" s="56" t="s">
        <v>69</v>
      </c>
      <c r="H199" s="56"/>
      <c r="I199" s="56" t="s">
        <v>13</v>
      </c>
      <c r="J199" s="56" t="s">
        <v>70</v>
      </c>
      <c r="K199" s="56" t="s">
        <v>71</v>
      </c>
      <c r="O199" s="56"/>
      <c r="P199" s="56" t="s">
        <v>12</v>
      </c>
      <c r="Q199" s="56" t="s">
        <v>13</v>
      </c>
      <c r="W199" s="56" t="s">
        <v>24</v>
      </c>
      <c r="X199">
        <v>-7.6122668538430083E-2</v>
      </c>
      <c r="Y199">
        <v>2.9448813255613771E-2</v>
      </c>
    </row>
    <row r="200" spans="1:25" x14ac:dyDescent="0.25">
      <c r="A200" s="56" t="s">
        <v>14</v>
      </c>
      <c r="B200">
        <v>-0.1281562129493112</v>
      </c>
      <c r="C200">
        <v>4.8692851068979401E-2</v>
      </c>
      <c r="D200">
        <v>4.8761561789006799E-2</v>
      </c>
      <c r="H200" s="56" t="s">
        <v>72</v>
      </c>
      <c r="I200">
        <v>4.7329075411714321E-2</v>
      </c>
      <c r="J200">
        <v>1.8870144501275211E-2</v>
      </c>
      <c r="K200">
        <v>1.6561538645809532E-2</v>
      </c>
      <c r="O200" s="56" t="s">
        <v>73</v>
      </c>
      <c r="P200">
        <v>-0.13586040805004229</v>
      </c>
      <c r="Q200">
        <v>-2.0918072127926561E-2</v>
      </c>
      <c r="W200" s="56" t="s">
        <v>25</v>
      </c>
      <c r="X200">
        <v>5.7852773236366013E-2</v>
      </c>
      <c r="Y200">
        <v>0.1240435757678001</v>
      </c>
    </row>
    <row r="201" spans="1:25" x14ac:dyDescent="0.25">
      <c r="A201" s="56" t="s">
        <v>17</v>
      </c>
      <c r="B201">
        <v>-8.7777322991065016E-3</v>
      </c>
      <c r="C201">
        <v>-8.4357132243178933E-3</v>
      </c>
      <c r="D201">
        <v>2.9210274992821821E-3</v>
      </c>
      <c r="H201" s="56" t="s">
        <v>74</v>
      </c>
      <c r="I201">
        <v>-4.280467677016174E-2</v>
      </c>
      <c r="J201">
        <v>1.8092193298279029E-2</v>
      </c>
      <c r="K201">
        <v>2.9457891052368911E-2</v>
      </c>
      <c r="O201" s="56" t="s">
        <v>75</v>
      </c>
      <c r="P201">
        <v>-6.9791159629983571E-2</v>
      </c>
      <c r="Q201">
        <v>4.1771762430103117E-2</v>
      </c>
      <c r="W201" s="56" t="s">
        <v>26</v>
      </c>
      <c r="X201">
        <v>3.4913869832313968E-2</v>
      </c>
      <c r="Y201">
        <v>5.0030943188270033E-2</v>
      </c>
    </row>
    <row r="202" spans="1:25" x14ac:dyDescent="0.25">
      <c r="A202" s="56" t="s">
        <v>20</v>
      </c>
      <c r="B202">
        <v>-1.512461996636616E-2</v>
      </c>
      <c r="C202">
        <v>4.2034158234131612E-2</v>
      </c>
      <c r="D202">
        <v>3.3431865797635227E-2</v>
      </c>
      <c r="H202" s="56" t="s">
        <v>76</v>
      </c>
      <c r="I202">
        <v>-3.2872932662153943E-2</v>
      </c>
      <c r="J202">
        <v>2.6051182136691099E-2</v>
      </c>
      <c r="K202">
        <v>3.7491557640750253E-2</v>
      </c>
      <c r="O202" s="56" t="s">
        <v>77</v>
      </c>
      <c r="P202">
        <v>5.6706913720602152E-2</v>
      </c>
      <c r="Q202">
        <v>-0.1205152597347927</v>
      </c>
      <c r="W202" s="56" t="s">
        <v>28</v>
      </c>
      <c r="X202">
        <v>1.5177936346087309E-2</v>
      </c>
      <c r="Y202">
        <v>7.4670975712484988E-2</v>
      </c>
    </row>
    <row r="203" spans="1:25" x14ac:dyDescent="0.25">
      <c r="A203" s="56" t="s">
        <v>23</v>
      </c>
      <c r="B203">
        <v>-7.7515551656286819E-2</v>
      </c>
      <c r="C203">
        <v>1.382064104161213E-2</v>
      </c>
      <c r="D203">
        <v>2.8562119492033019E-2</v>
      </c>
      <c r="H203" s="56" t="s">
        <v>78</v>
      </c>
      <c r="I203">
        <v>-0.12751860832299469</v>
      </c>
      <c r="J203">
        <v>-1.5384050675941891E-2</v>
      </c>
      <c r="K203">
        <v>9.5206178453312133E-3</v>
      </c>
      <c r="O203" s="56" t="s">
        <v>79</v>
      </c>
      <c r="P203">
        <v>7.1300609813073748E-2</v>
      </c>
      <c r="Q203">
        <v>-3.714682316475406E-2</v>
      </c>
      <c r="W203" s="56" t="s">
        <v>29</v>
      </c>
      <c r="X203">
        <v>2.6486846330447959E-2</v>
      </c>
      <c r="Y203">
        <v>0.10195297790684001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56"/>
      <c r="B207" s="56" t="s">
        <v>12</v>
      </c>
      <c r="C207" s="56" t="s">
        <v>68</v>
      </c>
      <c r="D207" s="56" t="s">
        <v>69</v>
      </c>
      <c r="H207" s="56"/>
      <c r="I207" s="56" t="s">
        <v>13</v>
      </c>
      <c r="J207" s="56" t="s">
        <v>70</v>
      </c>
      <c r="K207" s="56" t="s">
        <v>71</v>
      </c>
      <c r="O207" s="56"/>
      <c r="P207" s="56" t="s">
        <v>12</v>
      </c>
      <c r="Q207" s="56" t="s">
        <v>13</v>
      </c>
      <c r="W207" s="56"/>
      <c r="X207" s="56" t="s">
        <v>12</v>
      </c>
      <c r="Y207" s="56" t="s">
        <v>13</v>
      </c>
    </row>
    <row r="208" spans="1:25" x14ac:dyDescent="0.25">
      <c r="A208" s="56" t="s">
        <v>14</v>
      </c>
      <c r="B208">
        <v>8.9636512175535754E-2</v>
      </c>
      <c r="C208">
        <v>-3.4903741456686448E-2</v>
      </c>
      <c r="D208">
        <v>-3.7469540174311873E-2</v>
      </c>
      <c r="H208" s="56" t="s">
        <v>72</v>
      </c>
      <c r="I208">
        <v>0.60536596613776505</v>
      </c>
      <c r="J208">
        <v>0.26783610429735838</v>
      </c>
      <c r="K208">
        <v>0.23370400362829849</v>
      </c>
      <c r="O208" s="56" t="s">
        <v>73</v>
      </c>
      <c r="P208">
        <v>-2.933368624659671E-2</v>
      </c>
      <c r="Q208">
        <v>0.37614202985001199</v>
      </c>
      <c r="W208" s="56" t="s">
        <v>15</v>
      </c>
      <c r="X208">
        <v>-5.8110762065844958E-2</v>
      </c>
      <c r="Y208">
        <v>1.273657559217512E-2</v>
      </c>
    </row>
    <row r="209" spans="1:25" x14ac:dyDescent="0.25">
      <c r="A209" s="56" t="s">
        <v>17</v>
      </c>
      <c r="B209">
        <v>-5.417048604583008E-2</v>
      </c>
      <c r="C209">
        <v>0.1344174502757236</v>
      </c>
      <c r="D209">
        <v>8.279643192284733E-2</v>
      </c>
      <c r="H209" s="56" t="s">
        <v>74</v>
      </c>
      <c r="I209">
        <v>0.36287934811313599</v>
      </c>
      <c r="J209">
        <v>0.1485728260415215</v>
      </c>
      <c r="K209">
        <v>0.1227150287332625</v>
      </c>
      <c r="O209" s="56" t="s">
        <v>75</v>
      </c>
      <c r="P209">
        <v>-4.0739840225627729E-3</v>
      </c>
      <c r="Q209">
        <v>0.58824924155238623</v>
      </c>
      <c r="W209" s="56" t="s">
        <v>18</v>
      </c>
      <c r="X209">
        <v>1.025093096646788E-2</v>
      </c>
      <c r="Y209">
        <v>1.174363091102015E-2</v>
      </c>
    </row>
    <row r="210" spans="1:25" x14ac:dyDescent="0.25">
      <c r="A210" s="56" t="s">
        <v>20</v>
      </c>
      <c r="B210">
        <v>-0.1029251213638499</v>
      </c>
      <c r="C210">
        <v>0.1123791754186402</v>
      </c>
      <c r="D210">
        <v>8.8562793191388114E-2</v>
      </c>
      <c r="H210" s="56" t="s">
        <v>76</v>
      </c>
      <c r="I210">
        <v>0.57217512353612621</v>
      </c>
      <c r="J210">
        <v>0.26399083939740009</v>
      </c>
      <c r="K210">
        <v>0.22729980200313921</v>
      </c>
      <c r="O210" s="56" t="s">
        <v>77</v>
      </c>
      <c r="P210">
        <v>0.14311133583008559</v>
      </c>
      <c r="Q210">
        <v>0.48188859862991479</v>
      </c>
      <c r="W210" s="56" t="s">
        <v>21</v>
      </c>
      <c r="X210">
        <v>0.16763524346227901</v>
      </c>
      <c r="Y210">
        <v>-2.182114996780022E-3</v>
      </c>
    </row>
    <row r="211" spans="1:25" x14ac:dyDescent="0.25">
      <c r="A211" s="56" t="s">
        <v>23</v>
      </c>
      <c r="B211">
        <v>-8.3346493205101166E-2</v>
      </c>
      <c r="C211">
        <v>0.1092752922320042</v>
      </c>
      <c r="D211">
        <v>8.5340274883830031E-2</v>
      </c>
      <c r="H211" s="56" t="s">
        <v>78</v>
      </c>
      <c r="I211">
        <v>0.31970510599596019</v>
      </c>
      <c r="J211">
        <v>7.9632574835894254E-2</v>
      </c>
      <c r="K211">
        <v>5.4077496276805817E-2</v>
      </c>
      <c r="O211" s="56" t="s">
        <v>79</v>
      </c>
      <c r="P211">
        <v>-0.1048562425427173</v>
      </c>
      <c r="Q211">
        <v>0.48713772645636561</v>
      </c>
      <c r="W211" s="56" t="s">
        <v>24</v>
      </c>
      <c r="X211">
        <v>2.7739808130986358E-2</v>
      </c>
      <c r="Y211">
        <v>-4.6943732240311273E-2</v>
      </c>
    </row>
    <row r="212" spans="1:25" x14ac:dyDescent="0.25">
      <c r="W212" s="56" t="s">
        <v>25</v>
      </c>
      <c r="X212">
        <v>-0.1613496084918162</v>
      </c>
      <c r="Y212">
        <v>-6.7894774289499651E-2</v>
      </c>
    </row>
    <row r="213" spans="1:25" x14ac:dyDescent="0.25">
      <c r="W213" s="56" t="s">
        <v>26</v>
      </c>
      <c r="X213">
        <v>2.5103181421094099E-2</v>
      </c>
      <c r="Y213">
        <v>9.4312408420054797E-2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56" t="s">
        <v>28</v>
      </c>
      <c r="X214">
        <v>0.20825815855672319</v>
      </c>
      <c r="Y214">
        <v>0.1063415416690829</v>
      </c>
    </row>
    <row r="215" spans="1:25" x14ac:dyDescent="0.25">
      <c r="A215" s="56"/>
      <c r="B215" s="56" t="s">
        <v>12</v>
      </c>
      <c r="C215" s="56" t="s">
        <v>68</v>
      </c>
      <c r="D215" s="56" t="s">
        <v>69</v>
      </c>
      <c r="H215" s="56"/>
      <c r="I215" s="56" t="s">
        <v>13</v>
      </c>
      <c r="J215" s="56" t="s">
        <v>70</v>
      </c>
      <c r="K215" s="56" t="s">
        <v>71</v>
      </c>
      <c r="O215" s="56"/>
      <c r="P215" s="56" t="s">
        <v>12</v>
      </c>
      <c r="Q215" s="56" t="s">
        <v>13</v>
      </c>
      <c r="W215" s="56" t="s">
        <v>29</v>
      </c>
      <c r="X215">
        <v>2.509276930245409E-2</v>
      </c>
      <c r="Y215">
        <v>-9.937324146446036E-2</v>
      </c>
    </row>
    <row r="216" spans="1:25" x14ac:dyDescent="0.25">
      <c r="A216" s="56" t="s">
        <v>14</v>
      </c>
      <c r="B216">
        <v>8.7788423247763731E-2</v>
      </c>
      <c r="C216">
        <v>-2.2587015859887261E-2</v>
      </c>
      <c r="D216">
        <v>-2.9989892706701882E-2</v>
      </c>
      <c r="H216" s="56" t="s">
        <v>72</v>
      </c>
      <c r="I216">
        <v>-0.10723412295099841</v>
      </c>
      <c r="J216">
        <v>-1.5375956711056481E-2</v>
      </c>
      <c r="K216">
        <v>-2.5332441093412379E-2</v>
      </c>
      <c r="O216" s="56" t="s">
        <v>73</v>
      </c>
      <c r="P216">
        <v>0.17090031594540331</v>
      </c>
      <c r="Q216">
        <v>0.14036526990683881</v>
      </c>
    </row>
    <row r="217" spans="1:25" x14ac:dyDescent="0.25">
      <c r="A217" s="56" t="s">
        <v>17</v>
      </c>
      <c r="B217">
        <v>0.21572830646231139</v>
      </c>
      <c r="C217">
        <v>-1.392495870359836E-2</v>
      </c>
      <c r="D217">
        <v>-1.0878596064935599E-2</v>
      </c>
      <c r="H217" s="56" t="s">
        <v>74</v>
      </c>
      <c r="I217">
        <v>0.1344654758441233</v>
      </c>
      <c r="J217">
        <v>4.6262476451869516E-3</v>
      </c>
      <c r="K217">
        <v>1.2097211835519281E-2</v>
      </c>
      <c r="O217" s="56" t="s">
        <v>75</v>
      </c>
      <c r="P217">
        <v>-0.31241979188663072</v>
      </c>
      <c r="Q217">
        <v>-0.11147060350711729</v>
      </c>
    </row>
    <row r="218" spans="1:25" x14ac:dyDescent="0.25">
      <c r="A218" s="56" t="s">
        <v>20</v>
      </c>
      <c r="B218">
        <v>5.3896333661225988E-2</v>
      </c>
      <c r="C218">
        <v>2.3563765453977509E-2</v>
      </c>
      <c r="D218">
        <v>2.0211053417105648E-2</v>
      </c>
      <c r="H218" s="56" t="s">
        <v>76</v>
      </c>
      <c r="I218">
        <v>0.1025668948860063</v>
      </c>
      <c r="J218">
        <v>1.8074927298312161E-2</v>
      </c>
      <c r="K218">
        <v>5.4795743918459386E-3</v>
      </c>
      <c r="O218" s="56" t="s">
        <v>77</v>
      </c>
      <c r="P218">
        <v>9.1781991265940679E-2</v>
      </c>
      <c r="Q218">
        <v>8.556398615588881E-2</v>
      </c>
      <c r="W218" s="165" t="s">
        <v>94</v>
      </c>
    </row>
    <row r="219" spans="1:25" x14ac:dyDescent="0.25">
      <c r="A219" s="56" t="s">
        <v>23</v>
      </c>
      <c r="B219">
        <v>-0.325812530961682</v>
      </c>
      <c r="C219">
        <v>4.5747726349731642E-2</v>
      </c>
      <c r="D219">
        <v>4.6604226501604652E-2</v>
      </c>
      <c r="H219" s="56" t="s">
        <v>78</v>
      </c>
      <c r="I219">
        <v>2.655353273894967E-2</v>
      </c>
      <c r="J219">
        <v>2.4632628834085169E-2</v>
      </c>
      <c r="K219">
        <v>2.568357589234662E-2</v>
      </c>
      <c r="O219" s="56" t="s">
        <v>79</v>
      </c>
      <c r="P219">
        <v>0.1144766601505437</v>
      </c>
      <c r="Q219">
        <v>3.9278428313227302E-2</v>
      </c>
      <c r="W219" s="56"/>
      <c r="X219" s="56" t="s">
        <v>12</v>
      </c>
      <c r="Y219" s="56" t="s">
        <v>13</v>
      </c>
    </row>
    <row r="220" spans="1:25" x14ac:dyDescent="0.25">
      <c r="W220" s="56" t="s">
        <v>15</v>
      </c>
      <c r="X220">
        <v>4.7823058953378933E-2</v>
      </c>
      <c r="Y220">
        <v>-8.0092811950508463E-2</v>
      </c>
    </row>
    <row r="221" spans="1:25" x14ac:dyDescent="0.25">
      <c r="W221" s="56" t="s">
        <v>18</v>
      </c>
      <c r="X221">
        <v>8.792962825088807E-2</v>
      </c>
      <c r="Y221">
        <v>-3.1872618515256849E-3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56" t="s">
        <v>21</v>
      </c>
      <c r="X222">
        <v>-2.573269544986747E-2</v>
      </c>
      <c r="Y222">
        <v>3.0349076092121761E-2</v>
      </c>
    </row>
    <row r="223" spans="1:25" x14ac:dyDescent="0.25">
      <c r="A223" s="56"/>
      <c r="B223" s="56" t="s">
        <v>12</v>
      </c>
      <c r="C223" s="56" t="s">
        <v>68</v>
      </c>
      <c r="D223" s="56" t="s">
        <v>69</v>
      </c>
      <c r="H223" s="56"/>
      <c r="I223" s="56" t="s">
        <v>13</v>
      </c>
      <c r="J223" s="56" t="s">
        <v>70</v>
      </c>
      <c r="K223" s="56" t="s">
        <v>71</v>
      </c>
      <c r="O223" s="56"/>
      <c r="P223" s="56" t="s">
        <v>12</v>
      </c>
      <c r="Q223" s="56" t="s">
        <v>13</v>
      </c>
      <c r="W223" s="56" t="s">
        <v>24</v>
      </c>
      <c r="X223">
        <v>-5.2221902862081497E-2</v>
      </c>
      <c r="Y223">
        <v>3.2651841879185697E-2</v>
      </c>
    </row>
    <row r="224" spans="1:25" x14ac:dyDescent="0.25">
      <c r="A224" s="56" t="s">
        <v>14</v>
      </c>
      <c r="B224">
        <v>5.4965742761923066E-3</v>
      </c>
      <c r="C224">
        <v>7.6021627941570788E-2</v>
      </c>
      <c r="D224">
        <v>8.2980298887156856E-2</v>
      </c>
      <c r="H224" s="56" t="s">
        <v>72</v>
      </c>
      <c r="I224">
        <v>-3.8575816472040739E-2</v>
      </c>
      <c r="J224">
        <v>-7.1817845240872563E-2</v>
      </c>
      <c r="K224">
        <v>-6.7961013068792958E-2</v>
      </c>
      <c r="O224" s="56" t="s">
        <v>73</v>
      </c>
      <c r="P224">
        <v>0.28667597558036012</v>
      </c>
      <c r="Q224">
        <v>0.26622138699962372</v>
      </c>
      <c r="W224" s="56" t="s">
        <v>25</v>
      </c>
      <c r="X224">
        <v>4.6928618758989619E-2</v>
      </c>
      <c r="Y224">
        <v>1.5914021419253459E-2</v>
      </c>
    </row>
    <row r="225" spans="1:25" x14ac:dyDescent="0.25">
      <c r="A225" s="56" t="s">
        <v>17</v>
      </c>
      <c r="B225">
        <v>0.16936013921828311</v>
      </c>
      <c r="C225">
        <v>-3.7529448090532137E-2</v>
      </c>
      <c r="D225">
        <v>-6.7156630006127302E-2</v>
      </c>
      <c r="H225" s="56" t="s">
        <v>74</v>
      </c>
      <c r="I225">
        <v>0.33074928745745757</v>
      </c>
      <c r="J225">
        <v>-1.7434646797910219E-2</v>
      </c>
      <c r="K225">
        <v>-0.137831420510971</v>
      </c>
      <c r="O225" s="56" t="s">
        <v>75</v>
      </c>
      <c r="P225">
        <v>0.1089702986533716</v>
      </c>
      <c r="Q225">
        <v>5.9575622014163922E-2</v>
      </c>
      <c r="W225" s="56" t="s">
        <v>26</v>
      </c>
      <c r="X225">
        <v>6.5547331644547457E-2</v>
      </c>
      <c r="Y225">
        <v>-2.852987381504464E-2</v>
      </c>
    </row>
    <row r="226" spans="1:25" x14ac:dyDescent="0.25">
      <c r="A226" s="56" t="s">
        <v>20</v>
      </c>
      <c r="B226">
        <v>0.27915910866249538</v>
      </c>
      <c r="C226">
        <v>-9.5852292882054199E-2</v>
      </c>
      <c r="D226">
        <v>-0.124664869120275</v>
      </c>
      <c r="H226" s="56" t="s">
        <v>76</v>
      </c>
      <c r="I226">
        <v>7.4554513025190412E-3</v>
      </c>
      <c r="J226">
        <v>-9.112669287124861E-2</v>
      </c>
      <c r="K226">
        <v>-8.5362675342807434E-2</v>
      </c>
      <c r="O226" s="56" t="s">
        <v>77</v>
      </c>
      <c r="P226">
        <v>3.0421542330701701E-2</v>
      </c>
      <c r="Q226">
        <v>6.4164012243500086E-3</v>
      </c>
      <c r="W226" s="56" t="s">
        <v>28</v>
      </c>
      <c r="X226">
        <v>1.157704045063185E-2</v>
      </c>
      <c r="Y226">
        <v>0.2094966665498838</v>
      </c>
    </row>
    <row r="227" spans="1:25" x14ac:dyDescent="0.25">
      <c r="A227" s="56" t="s">
        <v>23</v>
      </c>
      <c r="B227">
        <v>0.31233566290703618</v>
      </c>
      <c r="C227">
        <v>-6.3257332688302012E-2</v>
      </c>
      <c r="D227">
        <v>-0.1124804370377666</v>
      </c>
      <c r="H227" s="56" t="s">
        <v>78</v>
      </c>
      <c r="I227">
        <v>0.21216803364496301</v>
      </c>
      <c r="J227">
        <v>3.6190021627394098E-2</v>
      </c>
      <c r="K227">
        <v>-5.1218013788305997E-2</v>
      </c>
      <c r="O227" s="56" t="s">
        <v>79</v>
      </c>
      <c r="P227">
        <v>0.15103067164876799</v>
      </c>
      <c r="Q227">
        <v>0.21660482968700859</v>
      </c>
      <c r="W227" s="56" t="s">
        <v>29</v>
      </c>
      <c r="X227">
        <v>-9.7019910159452577E-2</v>
      </c>
      <c r="Y227">
        <v>-8.5778500061247688E-3</v>
      </c>
    </row>
    <row r="230" spans="1:25" x14ac:dyDescent="0.25">
      <c r="W230" s="165" t="s">
        <v>98</v>
      </c>
    </row>
    <row r="231" spans="1:25" x14ac:dyDescent="0.25">
      <c r="W231" s="56"/>
      <c r="X231" s="56" t="s">
        <v>12</v>
      </c>
      <c r="Y231" s="56" t="s">
        <v>13</v>
      </c>
    </row>
    <row r="232" spans="1:25" x14ac:dyDescent="0.25">
      <c r="W232" s="56" t="s">
        <v>15</v>
      </c>
      <c r="X232">
        <v>-1.0801672024985691E-2</v>
      </c>
      <c r="Y232">
        <v>6.2520628233407899E-2</v>
      </c>
    </row>
    <row r="233" spans="1:25" x14ac:dyDescent="0.25">
      <c r="W233" s="56" t="s">
        <v>18</v>
      </c>
      <c r="X233">
        <v>-0.1061603414884737</v>
      </c>
      <c r="Y233">
        <v>0.22650967283055429</v>
      </c>
    </row>
    <row r="234" spans="1:25" x14ac:dyDescent="0.25">
      <c r="W234" s="56" t="s">
        <v>21</v>
      </c>
      <c r="X234">
        <v>-8.6052163598909302E-3</v>
      </c>
      <c r="Y234">
        <v>0.43936175229387708</v>
      </c>
    </row>
    <row r="235" spans="1:25" x14ac:dyDescent="0.25">
      <c r="W235" s="56" t="s">
        <v>24</v>
      </c>
      <c r="X235">
        <v>-1.019230653939514E-2</v>
      </c>
      <c r="Y235">
        <v>0.56723935201148479</v>
      </c>
    </row>
    <row r="236" spans="1:25" x14ac:dyDescent="0.25">
      <c r="W236" s="56" t="s">
        <v>25</v>
      </c>
      <c r="X236">
        <v>-2.567309574955734E-2</v>
      </c>
      <c r="Y236">
        <v>0.28272840433873597</v>
      </c>
    </row>
    <row r="237" spans="1:25" x14ac:dyDescent="0.25">
      <c r="W237" s="56" t="s">
        <v>26</v>
      </c>
      <c r="X237">
        <v>-4.3629650376431149E-2</v>
      </c>
      <c r="Y237">
        <v>0.292016580086156</v>
      </c>
    </row>
    <row r="238" spans="1:25" x14ac:dyDescent="0.25">
      <c r="W238" s="56" t="s">
        <v>28</v>
      </c>
      <c r="X238">
        <v>0.13788039124125559</v>
      </c>
      <c r="Y238">
        <v>0.48161063969891849</v>
      </c>
    </row>
    <row r="239" spans="1:25" x14ac:dyDescent="0.25">
      <c r="W239" s="56" t="s">
        <v>29</v>
      </c>
      <c r="X239">
        <v>-2.7246002590301119E-2</v>
      </c>
      <c r="Y239">
        <v>0.35440863970385778</v>
      </c>
    </row>
    <row r="242" spans="1:25" x14ac:dyDescent="0.25">
      <c r="W242" s="165" t="s">
        <v>106</v>
      </c>
    </row>
    <row r="243" spans="1:25" x14ac:dyDescent="0.25">
      <c r="W243" s="56"/>
      <c r="X243" s="56" t="s">
        <v>12</v>
      </c>
      <c r="Y243" s="56" t="s">
        <v>13</v>
      </c>
    </row>
    <row r="244" spans="1:25" x14ac:dyDescent="0.25">
      <c r="W244" s="56" t="s">
        <v>15</v>
      </c>
      <c r="X244">
        <v>8.0234240534510476E-2</v>
      </c>
      <c r="Y244">
        <v>-3.0565459599529061E-2</v>
      </c>
    </row>
    <row r="245" spans="1:25" x14ac:dyDescent="0.25">
      <c r="W245" s="56" t="s">
        <v>18</v>
      </c>
      <c r="X245">
        <v>-9.1737146467583269E-2</v>
      </c>
      <c r="Y245">
        <v>-6.4399038659081267E-2</v>
      </c>
    </row>
    <row r="246" spans="1:25" x14ac:dyDescent="0.25">
      <c r="W246" s="56" t="s">
        <v>21</v>
      </c>
      <c r="X246">
        <v>0.18459197529823829</v>
      </c>
      <c r="Y246">
        <v>0.16652535348596209</v>
      </c>
    </row>
    <row r="247" spans="1:25" x14ac:dyDescent="0.25">
      <c r="W247" s="56" t="s">
        <v>24</v>
      </c>
      <c r="X247">
        <v>-0.30017369827765811</v>
      </c>
      <c r="Y247">
        <v>-0.1050692599724368</v>
      </c>
    </row>
    <row r="248" spans="1:25" x14ac:dyDescent="0.25">
      <c r="W248" s="56" t="s">
        <v>25</v>
      </c>
      <c r="X248">
        <v>3.2995776067713048E-2</v>
      </c>
      <c r="Y248">
        <v>1.086949876965224E-3</v>
      </c>
    </row>
    <row r="249" spans="1:25" x14ac:dyDescent="0.25">
      <c r="W249" s="56" t="s">
        <v>26</v>
      </c>
      <c r="X249">
        <v>5.8760259003578438E-2</v>
      </c>
      <c r="Y249">
        <v>-5.7551943345541196E-3</v>
      </c>
    </row>
    <row r="250" spans="1:25" x14ac:dyDescent="0.25">
      <c r="W250" s="56" t="s">
        <v>28</v>
      </c>
      <c r="X250">
        <v>0.15426537675920901</v>
      </c>
      <c r="Y250">
        <v>0.1463041663824424</v>
      </c>
    </row>
    <row r="251" spans="1:25" x14ac:dyDescent="0.25">
      <c r="W251" s="56" t="s">
        <v>29</v>
      </c>
      <c r="X251">
        <v>0.15138033354916719</v>
      </c>
      <c r="Y251">
        <v>0.11797595591222861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56"/>
      <c r="X255" s="56" t="s">
        <v>12</v>
      </c>
      <c r="Y255" s="56" t="s">
        <v>13</v>
      </c>
    </row>
    <row r="256" spans="1:25" x14ac:dyDescent="0.25">
      <c r="W256" s="56" t="s">
        <v>15</v>
      </c>
      <c r="X256">
        <v>4.3122041474200699E-2</v>
      </c>
      <c r="Y256">
        <v>-2.42701915455353E-3</v>
      </c>
    </row>
    <row r="257" spans="1:25" x14ac:dyDescent="0.25">
      <c r="W257" s="56" t="s">
        <v>18</v>
      </c>
      <c r="X257">
        <v>0.23486313789057259</v>
      </c>
      <c r="Y257">
        <v>0.18069300768487939</v>
      </c>
    </row>
    <row r="258" spans="1:25" x14ac:dyDescent="0.25">
      <c r="A258" s="165" t="s">
        <v>195</v>
      </c>
      <c r="J258" s="165" t="s">
        <v>196</v>
      </c>
      <c r="W258" s="56" t="s">
        <v>21</v>
      </c>
      <c r="X258">
        <v>0.31188671557225861</v>
      </c>
      <c r="Y258">
        <v>0.30365261738598548</v>
      </c>
    </row>
    <row r="259" spans="1:25" x14ac:dyDescent="0.25">
      <c r="A259" s="57"/>
      <c r="B259" s="57" t="s">
        <v>101</v>
      </c>
      <c r="C259" s="57" t="s">
        <v>102</v>
      </c>
      <c r="D259" s="57" t="s">
        <v>103</v>
      </c>
      <c r="E259" s="57" t="s">
        <v>104</v>
      </c>
      <c r="J259" s="57"/>
      <c r="K259" s="57" t="s">
        <v>101</v>
      </c>
      <c r="L259" s="57" t="s">
        <v>102</v>
      </c>
      <c r="M259" s="57" t="s">
        <v>103</v>
      </c>
      <c r="N259" s="57" t="s">
        <v>104</v>
      </c>
      <c r="W259" s="56" t="s">
        <v>24</v>
      </c>
      <c r="X259">
        <v>0.1745905260054344</v>
      </c>
      <c r="Y259">
        <v>0.1033339366378688</v>
      </c>
    </row>
    <row r="260" spans="1:25" x14ac:dyDescent="0.25">
      <c r="A260" s="57" t="s">
        <v>15</v>
      </c>
      <c r="B260">
        <v>45.8984375</v>
      </c>
      <c r="C260">
        <v>69.223408603327783</v>
      </c>
      <c r="D260">
        <v>103.515625</v>
      </c>
      <c r="E260">
        <v>143.5546875</v>
      </c>
      <c r="J260" s="57" t="s">
        <v>12</v>
      </c>
      <c r="K260">
        <v>6.6666666666666666E-2</v>
      </c>
      <c r="L260">
        <v>0.70343372992884934</v>
      </c>
      <c r="M260">
        <v>0.33333333333333331</v>
      </c>
      <c r="N260">
        <v>0.53333333333333333</v>
      </c>
      <c r="W260" s="56" t="s">
        <v>25</v>
      </c>
      <c r="X260">
        <v>0.29765345020083389</v>
      </c>
      <c r="Y260">
        <v>0.40439180368706679</v>
      </c>
    </row>
    <row r="261" spans="1:25" x14ac:dyDescent="0.25">
      <c r="A261" s="57" t="s">
        <v>25</v>
      </c>
      <c r="B261">
        <v>49.8046875</v>
      </c>
      <c r="C261">
        <v>103.4890726593252</v>
      </c>
      <c r="D261">
        <v>167.96875</v>
      </c>
      <c r="E261">
        <v>296.875</v>
      </c>
      <c r="J261" s="57" t="s">
        <v>105</v>
      </c>
      <c r="K261">
        <v>0.1</v>
      </c>
      <c r="L261">
        <v>0.83318725720088227</v>
      </c>
      <c r="M261">
        <v>0.36666666666666659</v>
      </c>
      <c r="N261">
        <v>0.93333333333333335</v>
      </c>
      <c r="W261" s="56" t="s">
        <v>26</v>
      </c>
      <c r="X261">
        <v>0.24665269750064039</v>
      </c>
      <c r="Y261">
        <v>0.28837614231263148</v>
      </c>
    </row>
    <row r="262" spans="1:25" x14ac:dyDescent="0.25">
      <c r="A262" s="57" t="s">
        <v>18</v>
      </c>
      <c r="B262">
        <v>39.0625</v>
      </c>
      <c r="C262">
        <v>66.796276267531468</v>
      </c>
      <c r="D262">
        <v>99.609375</v>
      </c>
      <c r="E262">
        <v>150.390625</v>
      </c>
      <c r="W262" s="56" t="s">
        <v>28</v>
      </c>
      <c r="X262">
        <v>0.33930981161254881</v>
      </c>
      <c r="Y262">
        <v>0.27211773417966439</v>
      </c>
    </row>
    <row r="263" spans="1:25" x14ac:dyDescent="0.25">
      <c r="A263" s="57" t="s">
        <v>26</v>
      </c>
      <c r="B263">
        <v>49.8046875</v>
      </c>
      <c r="C263">
        <v>91.084077945821079</v>
      </c>
      <c r="D263">
        <v>154.296875</v>
      </c>
      <c r="E263">
        <v>257.8125</v>
      </c>
      <c r="W263" s="56" t="s">
        <v>29</v>
      </c>
      <c r="X263">
        <v>0.3428690600129839</v>
      </c>
      <c r="Y263">
        <v>0.3825018309346615</v>
      </c>
    </row>
    <row r="264" spans="1:25" x14ac:dyDescent="0.25">
      <c r="A264" s="57" t="s">
        <v>21</v>
      </c>
      <c r="B264">
        <v>49.8046875</v>
      </c>
      <c r="C264">
        <v>85.81373262222111</v>
      </c>
      <c r="D264">
        <v>202.1484375</v>
      </c>
      <c r="E264">
        <v>289.0625</v>
      </c>
    </row>
    <row r="265" spans="1:25" x14ac:dyDescent="0.25">
      <c r="A265" s="57" t="s">
        <v>28</v>
      </c>
      <c r="B265">
        <v>81.0546875</v>
      </c>
      <c r="C265">
        <v>124.8836755772888</v>
      </c>
      <c r="D265">
        <v>226.5625</v>
      </c>
      <c r="E265">
        <v>328.125</v>
      </c>
    </row>
    <row r="266" spans="1:25" x14ac:dyDescent="0.25">
      <c r="A266" s="57" t="s">
        <v>24</v>
      </c>
      <c r="B266">
        <v>48.828125</v>
      </c>
      <c r="C266">
        <v>91.921996582910907</v>
      </c>
      <c r="D266">
        <v>124.0234375</v>
      </c>
      <c r="E266">
        <v>274.4140625</v>
      </c>
    </row>
    <row r="267" spans="1:25" x14ac:dyDescent="0.25">
      <c r="A267" s="57" t="s">
        <v>29</v>
      </c>
      <c r="B267">
        <v>42.96875</v>
      </c>
      <c r="C267">
        <v>98.403874070686044</v>
      </c>
      <c r="D267">
        <v>154.296875</v>
      </c>
      <c r="E267">
        <v>352.5390625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57"/>
      <c r="B271" s="57" t="s">
        <v>101</v>
      </c>
      <c r="C271" s="57" t="s">
        <v>102</v>
      </c>
      <c r="D271" s="57" t="s">
        <v>103</v>
      </c>
      <c r="E271" s="57" t="s">
        <v>104</v>
      </c>
      <c r="J271" s="57"/>
      <c r="K271" s="57" t="s">
        <v>101</v>
      </c>
      <c r="L271" s="57" t="s">
        <v>102</v>
      </c>
      <c r="M271" s="57" t="s">
        <v>103</v>
      </c>
      <c r="N271" s="57" t="s">
        <v>104</v>
      </c>
    </row>
    <row r="272" spans="1:25" x14ac:dyDescent="0.25">
      <c r="A272" s="57" t="s">
        <v>15</v>
      </c>
      <c r="B272">
        <v>49.8046875</v>
      </c>
      <c r="C272">
        <v>50.556053912539461</v>
      </c>
      <c r="D272">
        <v>112.3046875</v>
      </c>
      <c r="E272">
        <v>191.40625</v>
      </c>
      <c r="J272" s="57" t="s">
        <v>12</v>
      </c>
      <c r="K272">
        <v>0.14285714285714279</v>
      </c>
      <c r="L272">
        <v>0.36882569097396478</v>
      </c>
      <c r="M272">
        <v>0.5714285714285714</v>
      </c>
      <c r="N272">
        <v>0.5714285714285714</v>
      </c>
    </row>
    <row r="273" spans="1:14" x14ac:dyDescent="0.25">
      <c r="A273" s="57" t="s">
        <v>25</v>
      </c>
      <c r="B273">
        <v>49.8046875</v>
      </c>
      <c r="C273">
        <v>32.782217026335992</v>
      </c>
      <c r="D273">
        <v>327.1484375</v>
      </c>
      <c r="E273">
        <v>407.2265625</v>
      </c>
      <c r="J273" s="57" t="s">
        <v>105</v>
      </c>
      <c r="K273">
        <v>0.14285714285714279</v>
      </c>
      <c r="L273">
        <v>0.44656045568881741</v>
      </c>
      <c r="M273">
        <v>0.5714285714285714</v>
      </c>
      <c r="N273">
        <v>0.8571428571428571</v>
      </c>
    </row>
    <row r="274" spans="1:14" x14ac:dyDescent="0.25">
      <c r="A274" s="57" t="s">
        <v>18</v>
      </c>
      <c r="B274">
        <v>27.34375</v>
      </c>
      <c r="C274">
        <v>68.516686775550497</v>
      </c>
      <c r="D274">
        <v>107.421875</v>
      </c>
      <c r="E274">
        <v>171.875</v>
      </c>
    </row>
    <row r="275" spans="1:14" x14ac:dyDescent="0.25">
      <c r="A275" s="57" t="s">
        <v>26</v>
      </c>
      <c r="B275">
        <v>49.8046875</v>
      </c>
      <c r="C275">
        <v>1.8420316065511639</v>
      </c>
      <c r="D275">
        <v>75.1953125</v>
      </c>
      <c r="E275">
        <v>136.71875</v>
      </c>
    </row>
    <row r="276" spans="1:14" x14ac:dyDescent="0.25">
      <c r="A276" s="57" t="s">
        <v>21</v>
      </c>
      <c r="B276">
        <v>49.8046875</v>
      </c>
      <c r="C276">
        <v>118.8202616524128</v>
      </c>
      <c r="D276">
        <v>284.1796875</v>
      </c>
      <c r="E276">
        <v>436.5234375</v>
      </c>
    </row>
    <row r="277" spans="1:14" x14ac:dyDescent="0.25">
      <c r="A277" s="57" t="s">
        <v>28</v>
      </c>
      <c r="B277">
        <v>173.828125</v>
      </c>
      <c r="C277">
        <v>128.62828999327559</v>
      </c>
      <c r="D277">
        <v>241.2109375</v>
      </c>
      <c r="E277">
        <v>346.6796875</v>
      </c>
    </row>
    <row r="278" spans="1:14" x14ac:dyDescent="0.25">
      <c r="A278" s="57" t="s">
        <v>24</v>
      </c>
      <c r="B278">
        <v>49.8046875</v>
      </c>
      <c r="C278">
        <v>25.44688553971277</v>
      </c>
      <c r="D278">
        <v>85.9375</v>
      </c>
      <c r="E278">
        <v>203.125</v>
      </c>
    </row>
    <row r="279" spans="1:14" x14ac:dyDescent="0.25">
      <c r="A279" s="57" t="s">
        <v>29</v>
      </c>
      <c r="B279">
        <v>39.0625</v>
      </c>
      <c r="C279">
        <v>86.65353308178463</v>
      </c>
      <c r="D279">
        <v>151.3671875</v>
      </c>
      <c r="E279">
        <v>324.21875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57"/>
      <c r="B283" s="57" t="s">
        <v>101</v>
      </c>
      <c r="C283" s="57" t="s">
        <v>102</v>
      </c>
      <c r="D283" s="57" t="s">
        <v>103</v>
      </c>
      <c r="E283" s="57" t="s">
        <v>104</v>
      </c>
      <c r="J283" s="57"/>
      <c r="K283" s="57" t="s">
        <v>101</v>
      </c>
      <c r="L283" s="57" t="s">
        <v>102</v>
      </c>
      <c r="M283" s="57" t="s">
        <v>103</v>
      </c>
      <c r="N283" s="57" t="s">
        <v>104</v>
      </c>
    </row>
    <row r="284" spans="1:14" x14ac:dyDescent="0.25">
      <c r="A284" s="57" t="s">
        <v>15</v>
      </c>
      <c r="B284">
        <v>55.6640625</v>
      </c>
      <c r="C284">
        <v>78.016489390535071</v>
      </c>
      <c r="D284">
        <v>109.375</v>
      </c>
      <c r="E284">
        <v>189.453125</v>
      </c>
      <c r="J284" s="57" t="s">
        <v>12</v>
      </c>
      <c r="K284">
        <v>0.25</v>
      </c>
      <c r="L284">
        <v>-0.86853518022244347</v>
      </c>
      <c r="M284">
        <v>0.5</v>
      </c>
      <c r="N284">
        <v>0.75</v>
      </c>
    </row>
    <row r="285" spans="1:14" x14ac:dyDescent="0.25">
      <c r="A285" s="57" t="s">
        <v>25</v>
      </c>
      <c r="B285">
        <v>49.8046875</v>
      </c>
      <c r="C285">
        <v>82.261982956284427</v>
      </c>
      <c r="D285">
        <v>114.2578125</v>
      </c>
      <c r="E285">
        <v>231.4453125</v>
      </c>
      <c r="J285" s="57" t="s">
        <v>105</v>
      </c>
      <c r="K285">
        <v>0.25</v>
      </c>
      <c r="L285">
        <v>0.39767778975749091</v>
      </c>
      <c r="M285">
        <v>0.75</v>
      </c>
      <c r="N285">
        <v>0.75</v>
      </c>
    </row>
    <row r="286" spans="1:14" x14ac:dyDescent="0.25">
      <c r="A286" s="57" t="s">
        <v>18</v>
      </c>
      <c r="B286">
        <v>81.0546875</v>
      </c>
      <c r="C286">
        <v>89.59331149176802</v>
      </c>
      <c r="D286">
        <v>114.2578125</v>
      </c>
      <c r="E286">
        <v>182.6171875</v>
      </c>
    </row>
    <row r="287" spans="1:14" x14ac:dyDescent="0.25">
      <c r="A287" s="57" t="s">
        <v>26</v>
      </c>
      <c r="B287">
        <v>49.8046875</v>
      </c>
      <c r="C287">
        <v>79.333726229065817</v>
      </c>
      <c r="D287">
        <v>92.7734375</v>
      </c>
      <c r="E287">
        <v>199.21875</v>
      </c>
    </row>
    <row r="288" spans="1:14" x14ac:dyDescent="0.25">
      <c r="A288" s="57" t="s">
        <v>21</v>
      </c>
      <c r="B288">
        <v>140.625</v>
      </c>
      <c r="C288">
        <v>62.91250251962564</v>
      </c>
      <c r="D288">
        <v>147.4609375</v>
      </c>
      <c r="E288">
        <v>217.7734375</v>
      </c>
    </row>
    <row r="289" spans="1:14" x14ac:dyDescent="0.25">
      <c r="A289" s="57" t="s">
        <v>28</v>
      </c>
      <c r="B289">
        <v>112.3046875</v>
      </c>
      <c r="C289">
        <v>149.06417336740341</v>
      </c>
      <c r="D289">
        <v>201.171875</v>
      </c>
      <c r="E289">
        <v>354.4921875</v>
      </c>
    </row>
    <row r="290" spans="1:14" x14ac:dyDescent="0.25">
      <c r="A290" s="57" t="s">
        <v>24</v>
      </c>
      <c r="B290">
        <v>88.8671875</v>
      </c>
      <c r="C290">
        <v>119.96036347075611</v>
      </c>
      <c r="D290">
        <v>115.234375</v>
      </c>
      <c r="E290">
        <v>238.28125</v>
      </c>
    </row>
    <row r="291" spans="1:14" x14ac:dyDescent="0.25">
      <c r="A291" s="57" t="s">
        <v>29</v>
      </c>
      <c r="B291">
        <v>42.96875</v>
      </c>
      <c r="C291">
        <v>106.3059920461011</v>
      </c>
      <c r="D291">
        <v>96.6796875</v>
      </c>
      <c r="E291">
        <v>231.4453125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57"/>
      <c r="B295" s="57" t="s">
        <v>101</v>
      </c>
      <c r="C295" s="57" t="s">
        <v>102</v>
      </c>
      <c r="D295" s="57" t="s">
        <v>103</v>
      </c>
      <c r="E295" s="57" t="s">
        <v>104</v>
      </c>
      <c r="J295" s="57"/>
      <c r="K295" s="57" t="s">
        <v>101</v>
      </c>
      <c r="L295" s="57" t="s">
        <v>102</v>
      </c>
      <c r="M295" s="57" t="s">
        <v>103</v>
      </c>
      <c r="N295" s="57" t="s">
        <v>104</v>
      </c>
    </row>
    <row r="296" spans="1:14" x14ac:dyDescent="0.25">
      <c r="A296" s="57" t="s">
        <v>15</v>
      </c>
      <c r="B296">
        <v>46.875</v>
      </c>
      <c r="C296">
        <v>111.33074979194581</v>
      </c>
      <c r="D296">
        <v>125</v>
      </c>
      <c r="E296">
        <v>192.3828125</v>
      </c>
      <c r="J296" s="57" t="s">
        <v>12</v>
      </c>
      <c r="K296">
        <v>0.4</v>
      </c>
      <c r="L296">
        <v>1.644201379460452</v>
      </c>
      <c r="M296">
        <v>0.6333333333333333</v>
      </c>
      <c r="N296">
        <v>1.666666666666667</v>
      </c>
    </row>
    <row r="297" spans="1:14" x14ac:dyDescent="0.25">
      <c r="A297" s="57" t="s">
        <v>25</v>
      </c>
      <c r="B297">
        <v>49.8046875</v>
      </c>
      <c r="C297">
        <v>116.5462175896055</v>
      </c>
      <c r="D297">
        <v>134.765625</v>
      </c>
      <c r="E297">
        <v>285.15625</v>
      </c>
      <c r="J297" s="57" t="s">
        <v>105</v>
      </c>
      <c r="K297">
        <v>0.4</v>
      </c>
      <c r="L297">
        <v>1.3191792810246039</v>
      </c>
      <c r="M297">
        <v>0.66666666666666663</v>
      </c>
      <c r="N297">
        <v>2</v>
      </c>
    </row>
    <row r="298" spans="1:14" x14ac:dyDescent="0.25">
      <c r="A298" s="57" t="s">
        <v>18</v>
      </c>
      <c r="B298">
        <v>63.4765625</v>
      </c>
      <c r="C298">
        <v>52.53157704630069</v>
      </c>
      <c r="D298">
        <v>106.4453125</v>
      </c>
      <c r="E298">
        <v>152.34375</v>
      </c>
    </row>
    <row r="299" spans="1:14" x14ac:dyDescent="0.25">
      <c r="A299" s="57" t="s">
        <v>26</v>
      </c>
      <c r="B299">
        <v>35.15625</v>
      </c>
      <c r="C299">
        <v>77.511392482780806</v>
      </c>
      <c r="D299">
        <v>83.984375</v>
      </c>
      <c r="E299">
        <v>176.7578125</v>
      </c>
    </row>
    <row r="300" spans="1:14" x14ac:dyDescent="0.25">
      <c r="A300" s="57" t="s">
        <v>21</v>
      </c>
      <c r="B300">
        <v>43.9453125</v>
      </c>
      <c r="C300">
        <v>151.14541270718499</v>
      </c>
      <c r="D300">
        <v>159.1796875</v>
      </c>
      <c r="E300">
        <v>234.375</v>
      </c>
    </row>
    <row r="301" spans="1:14" x14ac:dyDescent="0.25">
      <c r="A301" s="57" t="s">
        <v>28</v>
      </c>
      <c r="B301">
        <v>161.1328125</v>
      </c>
      <c r="C301">
        <v>121.85892535748781</v>
      </c>
      <c r="D301">
        <v>207.03125</v>
      </c>
      <c r="E301">
        <v>298.828125</v>
      </c>
    </row>
    <row r="302" spans="1:14" x14ac:dyDescent="0.25">
      <c r="A302" s="57" t="s">
        <v>24</v>
      </c>
      <c r="B302">
        <v>77.1484375</v>
      </c>
      <c r="C302">
        <v>85.682467715325458</v>
      </c>
      <c r="D302">
        <v>120.1171875</v>
      </c>
      <c r="E302">
        <v>183.59375</v>
      </c>
    </row>
    <row r="303" spans="1:14" x14ac:dyDescent="0.25">
      <c r="A303" s="57" t="s">
        <v>29</v>
      </c>
      <c r="B303">
        <v>77.1484375</v>
      </c>
      <c r="C303">
        <v>115.15561338695611</v>
      </c>
      <c r="D303">
        <v>132.8125</v>
      </c>
      <c r="E303">
        <v>241.2109375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57"/>
      <c r="B307" s="57" t="s">
        <v>101</v>
      </c>
      <c r="C307" s="57" t="s">
        <v>102</v>
      </c>
      <c r="D307" s="57" t="s">
        <v>103</v>
      </c>
      <c r="E307" s="57" t="s">
        <v>104</v>
      </c>
      <c r="J307" s="57"/>
      <c r="K307" s="57" t="s">
        <v>101</v>
      </c>
      <c r="L307" s="57" t="s">
        <v>102</v>
      </c>
      <c r="M307" s="57" t="s">
        <v>103</v>
      </c>
      <c r="N307" s="57" t="s">
        <v>104</v>
      </c>
    </row>
    <row r="308" spans="1:14" x14ac:dyDescent="0.25">
      <c r="A308" s="57" t="s">
        <v>15</v>
      </c>
      <c r="B308">
        <v>38.0859375</v>
      </c>
      <c r="C308">
        <v>63.438224438219891</v>
      </c>
      <c r="D308">
        <v>101.5625</v>
      </c>
      <c r="E308">
        <v>130.859375</v>
      </c>
      <c r="J308" s="57" t="s">
        <v>12</v>
      </c>
      <c r="K308">
        <v>6.6666666666666666E-2</v>
      </c>
      <c r="L308">
        <v>0.284543488287817</v>
      </c>
      <c r="M308">
        <v>0.56666666666666665</v>
      </c>
      <c r="N308">
        <v>0.96666666666666667</v>
      </c>
    </row>
    <row r="309" spans="1:14" x14ac:dyDescent="0.25">
      <c r="A309" s="57" t="s">
        <v>25</v>
      </c>
      <c r="B309">
        <v>38.0859375</v>
      </c>
      <c r="C309">
        <v>80.260406765971624</v>
      </c>
      <c r="D309">
        <v>124.0234375</v>
      </c>
      <c r="E309">
        <v>205.078125</v>
      </c>
      <c r="J309" s="57" t="s">
        <v>105</v>
      </c>
      <c r="K309">
        <v>6.6666666666666666E-2</v>
      </c>
      <c r="L309">
        <v>1.6613008738668431</v>
      </c>
      <c r="M309">
        <v>0.2</v>
      </c>
      <c r="N309">
        <v>0.83333333333333337</v>
      </c>
    </row>
    <row r="310" spans="1:14" x14ac:dyDescent="0.25">
      <c r="A310" s="57" t="s">
        <v>18</v>
      </c>
      <c r="B310">
        <v>35.15625</v>
      </c>
      <c r="C310">
        <v>66.642561879077675</v>
      </c>
      <c r="D310">
        <v>90.8203125</v>
      </c>
      <c r="E310">
        <v>145.5078125</v>
      </c>
    </row>
    <row r="311" spans="1:14" x14ac:dyDescent="0.25">
      <c r="A311" s="57" t="s">
        <v>26</v>
      </c>
      <c r="B311">
        <v>35.15625</v>
      </c>
      <c r="C311">
        <v>83.503921333857534</v>
      </c>
      <c r="D311">
        <v>127.9296875</v>
      </c>
      <c r="E311">
        <v>219.7265625</v>
      </c>
    </row>
    <row r="312" spans="1:14" x14ac:dyDescent="0.25">
      <c r="A312" s="57" t="s">
        <v>21</v>
      </c>
      <c r="B312">
        <v>36.1328125</v>
      </c>
      <c r="C312">
        <v>91.73879523487841</v>
      </c>
      <c r="D312">
        <v>177.734375</v>
      </c>
      <c r="E312">
        <v>255.859375</v>
      </c>
    </row>
    <row r="313" spans="1:14" x14ac:dyDescent="0.25">
      <c r="A313" s="57" t="s">
        <v>28</v>
      </c>
      <c r="B313">
        <v>40.0390625</v>
      </c>
      <c r="C313">
        <v>102.5735622232156</v>
      </c>
      <c r="D313">
        <v>184.5703125</v>
      </c>
      <c r="E313">
        <v>281.25</v>
      </c>
    </row>
    <row r="314" spans="1:14" x14ac:dyDescent="0.25">
      <c r="A314" s="57" t="s">
        <v>24</v>
      </c>
      <c r="B314">
        <v>36.1328125</v>
      </c>
      <c r="C314">
        <v>87.461585614754327</v>
      </c>
      <c r="D314">
        <v>132.8125</v>
      </c>
      <c r="E314">
        <v>226.5625</v>
      </c>
    </row>
    <row r="315" spans="1:14" x14ac:dyDescent="0.25">
      <c r="A315" s="57" t="s">
        <v>29</v>
      </c>
      <c r="B315">
        <v>59.5703125</v>
      </c>
      <c r="C315">
        <v>88.76512014164301</v>
      </c>
      <c r="D315">
        <v>131.8359375</v>
      </c>
      <c r="E315">
        <v>215.8203125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57"/>
      <c r="B319" s="57" t="s">
        <v>101</v>
      </c>
      <c r="C319" s="57" t="s">
        <v>102</v>
      </c>
      <c r="D319" s="57" t="s">
        <v>103</v>
      </c>
      <c r="E319" s="57" t="s">
        <v>104</v>
      </c>
      <c r="J319" s="57"/>
      <c r="K319" s="57" t="s">
        <v>101</v>
      </c>
      <c r="L319" s="57" t="s">
        <v>102</v>
      </c>
      <c r="M319" s="57" t="s">
        <v>103</v>
      </c>
      <c r="N319" s="57" t="s">
        <v>104</v>
      </c>
    </row>
    <row r="320" spans="1:14" x14ac:dyDescent="0.25">
      <c r="A320" s="57" t="s">
        <v>15</v>
      </c>
      <c r="B320">
        <v>49.8046875</v>
      </c>
      <c r="C320">
        <v>79.126613329802481</v>
      </c>
      <c r="D320">
        <v>123.046875</v>
      </c>
      <c r="E320">
        <v>322.265625</v>
      </c>
      <c r="J320" s="57" t="s">
        <v>12</v>
      </c>
      <c r="K320">
        <v>3.3333333333333333E-2</v>
      </c>
      <c r="L320">
        <v>-4.2192828384393248</v>
      </c>
      <c r="M320">
        <v>0.3</v>
      </c>
      <c r="N320">
        <v>0.7</v>
      </c>
    </row>
    <row r="321" spans="1:14" x14ac:dyDescent="0.25">
      <c r="A321" s="57" t="s">
        <v>25</v>
      </c>
      <c r="B321">
        <v>49.8046875</v>
      </c>
      <c r="C321">
        <v>-18.74496232792951</v>
      </c>
      <c r="D321">
        <v>265.625</v>
      </c>
      <c r="E321">
        <v>346.6796875</v>
      </c>
      <c r="J321" s="57" t="s">
        <v>105</v>
      </c>
      <c r="K321">
        <v>3.3333333333333333E-2</v>
      </c>
      <c r="L321">
        <v>-17.79193524516996</v>
      </c>
      <c r="M321">
        <v>0.23333333333333331</v>
      </c>
      <c r="N321">
        <v>0.4</v>
      </c>
    </row>
    <row r="322" spans="1:14" x14ac:dyDescent="0.25">
      <c r="A322" s="57" t="s">
        <v>18</v>
      </c>
      <c r="B322">
        <v>30.2734375</v>
      </c>
      <c r="C322">
        <v>67.875811272658453</v>
      </c>
      <c r="D322">
        <v>110.3515625</v>
      </c>
      <c r="E322">
        <v>170.8984375</v>
      </c>
    </row>
    <row r="323" spans="1:14" x14ac:dyDescent="0.25">
      <c r="A323" s="57" t="s">
        <v>26</v>
      </c>
      <c r="B323">
        <v>49.8046875</v>
      </c>
      <c r="C323">
        <v>51.578660940320631</v>
      </c>
      <c r="D323">
        <v>83.0078125</v>
      </c>
      <c r="E323">
        <v>235.3515625</v>
      </c>
    </row>
    <row r="324" spans="1:14" x14ac:dyDescent="0.25">
      <c r="A324" s="57" t="s">
        <v>21</v>
      </c>
      <c r="B324">
        <v>49.8046875</v>
      </c>
      <c r="C324">
        <v>97.78713434091118</v>
      </c>
      <c r="D324">
        <v>210.9375</v>
      </c>
      <c r="E324">
        <v>500</v>
      </c>
    </row>
    <row r="325" spans="1:14" x14ac:dyDescent="0.25">
      <c r="A325" s="57" t="s">
        <v>28</v>
      </c>
      <c r="B325">
        <v>86.9140625</v>
      </c>
      <c r="C325">
        <v>149.79391248155969</v>
      </c>
      <c r="D325">
        <v>239.2578125</v>
      </c>
      <c r="E325">
        <v>377.9296875</v>
      </c>
    </row>
    <row r="326" spans="1:14" x14ac:dyDescent="0.25">
      <c r="A326" s="57" t="s">
        <v>24</v>
      </c>
      <c r="B326">
        <v>49.8046875</v>
      </c>
      <c r="C326">
        <v>53.037022506006288</v>
      </c>
      <c r="D326">
        <v>51.7578125</v>
      </c>
      <c r="E326">
        <v>116.2109375</v>
      </c>
    </row>
    <row r="327" spans="1:14" x14ac:dyDescent="0.25">
      <c r="A327" s="57" t="s">
        <v>29</v>
      </c>
      <c r="B327">
        <v>18.5546875</v>
      </c>
      <c r="C327">
        <v>97.322649799088637</v>
      </c>
      <c r="D327">
        <v>245.1171875</v>
      </c>
      <c r="E327">
        <v>351.5625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57"/>
      <c r="B331" s="57" t="s">
        <v>101</v>
      </c>
      <c r="C331" s="57" t="s">
        <v>102</v>
      </c>
      <c r="D331" s="57" t="s">
        <v>103</v>
      </c>
      <c r="E331" s="57" t="s">
        <v>104</v>
      </c>
      <c r="J331" s="57"/>
      <c r="K331" s="57" t="s">
        <v>101</v>
      </c>
      <c r="L331" s="57" t="s">
        <v>102</v>
      </c>
      <c r="M331" s="57" t="s">
        <v>103</v>
      </c>
      <c r="N331" s="57" t="s">
        <v>104</v>
      </c>
    </row>
    <row r="332" spans="1:14" x14ac:dyDescent="0.25">
      <c r="A332" s="57" t="s">
        <v>15</v>
      </c>
      <c r="B332">
        <v>41.015625</v>
      </c>
      <c r="C332">
        <v>69.644964885978752</v>
      </c>
      <c r="D332">
        <v>108.3984375</v>
      </c>
      <c r="E332">
        <v>142.578125</v>
      </c>
      <c r="J332" s="57" t="s">
        <v>12</v>
      </c>
      <c r="K332">
        <v>0.2857142857142857</v>
      </c>
      <c r="L332">
        <v>-1.168771091204067E-3</v>
      </c>
      <c r="M332">
        <v>0.42857142857142849</v>
      </c>
      <c r="N332">
        <v>1</v>
      </c>
    </row>
    <row r="333" spans="1:14" x14ac:dyDescent="0.25">
      <c r="A333" s="57" t="s">
        <v>25</v>
      </c>
      <c r="B333">
        <v>58.59375</v>
      </c>
      <c r="C333">
        <v>78.426748540296856</v>
      </c>
      <c r="D333">
        <v>119.140625</v>
      </c>
      <c r="E333">
        <v>171.875</v>
      </c>
      <c r="J333" s="57" t="s">
        <v>105</v>
      </c>
      <c r="K333">
        <v>0.14285714285714279</v>
      </c>
      <c r="L333">
        <v>0.2868895557053146</v>
      </c>
      <c r="M333">
        <v>0.5714285714285714</v>
      </c>
      <c r="N333">
        <v>0.5714285714285714</v>
      </c>
    </row>
    <row r="334" spans="1:14" x14ac:dyDescent="0.25">
      <c r="A334" s="57" t="s">
        <v>18</v>
      </c>
      <c r="B334">
        <v>40.0390625</v>
      </c>
      <c r="C334">
        <v>88.391090757898283</v>
      </c>
      <c r="D334">
        <v>142.578125</v>
      </c>
      <c r="E334">
        <v>194.3359375</v>
      </c>
    </row>
    <row r="335" spans="1:14" x14ac:dyDescent="0.25">
      <c r="A335" s="57" t="s">
        <v>26</v>
      </c>
      <c r="B335">
        <v>33.203125</v>
      </c>
      <c r="C335">
        <v>68.004466308768912</v>
      </c>
      <c r="D335">
        <v>92.7734375</v>
      </c>
      <c r="E335">
        <v>168.9453125</v>
      </c>
    </row>
    <row r="336" spans="1:14" x14ac:dyDescent="0.25">
      <c r="A336" s="57" t="s">
        <v>21</v>
      </c>
      <c r="B336">
        <v>36.1328125</v>
      </c>
      <c r="C336">
        <v>91.864932304346382</v>
      </c>
      <c r="D336">
        <v>134.765625</v>
      </c>
      <c r="E336">
        <v>243.1640625</v>
      </c>
    </row>
    <row r="337" spans="1:14" x14ac:dyDescent="0.25">
      <c r="A337" s="57" t="s">
        <v>28</v>
      </c>
      <c r="B337">
        <v>36.1328125</v>
      </c>
      <c r="C337">
        <v>96.613344349617421</v>
      </c>
      <c r="D337">
        <v>153.3203125</v>
      </c>
      <c r="E337">
        <v>244.140625</v>
      </c>
    </row>
    <row r="338" spans="1:14" x14ac:dyDescent="0.25">
      <c r="A338" s="57" t="s">
        <v>24</v>
      </c>
      <c r="B338">
        <v>41.015625</v>
      </c>
      <c r="C338">
        <v>91.417019214316682</v>
      </c>
      <c r="D338">
        <v>109.375</v>
      </c>
      <c r="E338">
        <v>175.78125</v>
      </c>
    </row>
    <row r="339" spans="1:14" x14ac:dyDescent="0.25">
      <c r="A339" s="57" t="s">
        <v>29</v>
      </c>
      <c r="B339">
        <v>42.96875</v>
      </c>
      <c r="C339">
        <v>83.48070927927634</v>
      </c>
      <c r="D339">
        <v>117.1875</v>
      </c>
      <c r="E339">
        <v>176.7578125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57"/>
      <c r="B343" s="57" t="s">
        <v>101</v>
      </c>
      <c r="C343" s="57" t="s">
        <v>102</v>
      </c>
      <c r="D343" s="57" t="s">
        <v>103</v>
      </c>
      <c r="E343" s="57" t="s">
        <v>104</v>
      </c>
      <c r="J343" s="57"/>
      <c r="K343" s="57" t="s">
        <v>101</v>
      </c>
      <c r="L343" s="57" t="s">
        <v>102</v>
      </c>
      <c r="M343" s="57" t="s">
        <v>103</v>
      </c>
      <c r="N343" s="57" t="s">
        <v>104</v>
      </c>
    </row>
    <row r="344" spans="1:14" x14ac:dyDescent="0.25">
      <c r="A344" s="57" t="s">
        <v>15</v>
      </c>
      <c r="B344">
        <v>58.59375</v>
      </c>
      <c r="C344">
        <v>75.288611231158455</v>
      </c>
      <c r="D344">
        <v>112.3046875</v>
      </c>
      <c r="E344">
        <v>147.4609375</v>
      </c>
      <c r="J344" s="57" t="s">
        <v>12</v>
      </c>
      <c r="K344">
        <v>6.6666666666666666E-2</v>
      </c>
      <c r="L344">
        <v>3.3036179347771299</v>
      </c>
      <c r="M344">
        <v>0.2</v>
      </c>
      <c r="N344">
        <v>0.4</v>
      </c>
    </row>
    <row r="345" spans="1:14" x14ac:dyDescent="0.25">
      <c r="A345" s="57" t="s">
        <v>25</v>
      </c>
      <c r="B345">
        <v>38.0859375</v>
      </c>
      <c r="C345">
        <v>81.448619566566663</v>
      </c>
      <c r="D345">
        <v>132.8125</v>
      </c>
      <c r="E345">
        <v>183.59375</v>
      </c>
      <c r="J345" s="57" t="s">
        <v>105</v>
      </c>
      <c r="K345">
        <v>3.3333333333333333E-2</v>
      </c>
      <c r="L345">
        <v>2.453317131941676</v>
      </c>
      <c r="M345">
        <v>0.2</v>
      </c>
      <c r="N345">
        <v>0.56666666666666665</v>
      </c>
    </row>
    <row r="346" spans="1:14" x14ac:dyDescent="0.25">
      <c r="A346" s="57" t="s">
        <v>18</v>
      </c>
      <c r="B346">
        <v>50.78125</v>
      </c>
      <c r="C346">
        <v>79.359522520832172</v>
      </c>
      <c r="D346">
        <v>125.9765625</v>
      </c>
      <c r="E346">
        <v>193.359375</v>
      </c>
    </row>
    <row r="347" spans="1:14" x14ac:dyDescent="0.25">
      <c r="A347" s="57" t="s">
        <v>26</v>
      </c>
      <c r="B347">
        <v>34.1796875</v>
      </c>
      <c r="C347">
        <v>67.564740097791002</v>
      </c>
      <c r="D347">
        <v>89.84375</v>
      </c>
      <c r="E347">
        <v>170.8984375</v>
      </c>
    </row>
    <row r="348" spans="1:14" x14ac:dyDescent="0.25">
      <c r="A348" s="57" t="s">
        <v>21</v>
      </c>
      <c r="B348">
        <v>34.1796875</v>
      </c>
      <c r="C348">
        <v>99.991520731092692</v>
      </c>
      <c r="D348">
        <v>189.453125</v>
      </c>
      <c r="E348">
        <v>322.265625</v>
      </c>
    </row>
    <row r="349" spans="1:14" x14ac:dyDescent="0.25">
      <c r="A349" s="57" t="s">
        <v>28</v>
      </c>
      <c r="B349">
        <v>41.9921875</v>
      </c>
      <c r="C349">
        <v>92.918517698256508</v>
      </c>
      <c r="D349">
        <v>170.8984375</v>
      </c>
      <c r="E349">
        <v>280.2734375</v>
      </c>
    </row>
    <row r="350" spans="1:14" x14ac:dyDescent="0.25">
      <c r="A350" s="57" t="s">
        <v>24</v>
      </c>
      <c r="B350">
        <v>49.8046875</v>
      </c>
      <c r="C350">
        <v>68.325736338340107</v>
      </c>
      <c r="D350">
        <v>84.9609375</v>
      </c>
      <c r="E350">
        <v>231.4453125</v>
      </c>
    </row>
    <row r="351" spans="1:14" x14ac:dyDescent="0.25">
      <c r="A351" s="57" t="s">
        <v>29</v>
      </c>
      <c r="B351">
        <v>48.828125</v>
      </c>
      <c r="C351">
        <v>85.522666113532097</v>
      </c>
      <c r="D351">
        <v>76.171875</v>
      </c>
      <c r="E351">
        <v>238.28125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57"/>
      <c r="B355" s="57" t="s">
        <v>101</v>
      </c>
      <c r="C355" s="57" t="s">
        <v>102</v>
      </c>
      <c r="D355" s="57" t="s">
        <v>103</v>
      </c>
      <c r="E355" s="57" t="s">
        <v>104</v>
      </c>
      <c r="J355" s="57"/>
      <c r="K355" s="57" t="s">
        <v>101</v>
      </c>
      <c r="L355" s="57" t="s">
        <v>102</v>
      </c>
      <c r="M355" s="57" t="s">
        <v>103</v>
      </c>
      <c r="N355" s="57" t="s">
        <v>104</v>
      </c>
    </row>
    <row r="356" spans="1:14" x14ac:dyDescent="0.25">
      <c r="A356" s="57" t="s">
        <v>15</v>
      </c>
      <c r="B356">
        <v>32.2265625</v>
      </c>
      <c r="C356">
        <v>70.818683075274109</v>
      </c>
      <c r="D356">
        <v>73.2421875</v>
      </c>
      <c r="E356">
        <v>153.3203125</v>
      </c>
      <c r="J356" s="57" t="s">
        <v>12</v>
      </c>
      <c r="K356">
        <v>3.3333333333333333E-2</v>
      </c>
      <c r="L356">
        <v>1.232826326969364</v>
      </c>
      <c r="M356">
        <v>0.5</v>
      </c>
      <c r="N356">
        <v>1.0666666666666671</v>
      </c>
    </row>
    <row r="357" spans="1:14" x14ac:dyDescent="0.25">
      <c r="A357" s="57" t="s">
        <v>25</v>
      </c>
      <c r="B357">
        <v>29.296875</v>
      </c>
      <c r="C357">
        <v>75.783679359769963</v>
      </c>
      <c r="D357">
        <v>145.5078125</v>
      </c>
      <c r="E357">
        <v>244.140625</v>
      </c>
      <c r="J357" s="57" t="s">
        <v>105</v>
      </c>
      <c r="K357">
        <v>3.3333333333333333E-2</v>
      </c>
      <c r="L357">
        <v>0.78109680071571486</v>
      </c>
      <c r="M357">
        <v>0.93333333333333335</v>
      </c>
      <c r="N357">
        <v>1.466666666666667</v>
      </c>
    </row>
    <row r="358" spans="1:14" x14ac:dyDescent="0.25">
      <c r="A358" s="57" t="s">
        <v>18</v>
      </c>
      <c r="B358">
        <v>37.109375</v>
      </c>
      <c r="C358">
        <v>58.650876951067033</v>
      </c>
      <c r="D358">
        <v>80.078125</v>
      </c>
      <c r="E358">
        <v>104.4921875</v>
      </c>
    </row>
    <row r="359" spans="1:14" x14ac:dyDescent="0.25">
      <c r="A359" s="57" t="s">
        <v>26</v>
      </c>
      <c r="B359">
        <v>70.3125</v>
      </c>
      <c r="C359">
        <v>107.998077237641</v>
      </c>
      <c r="D359">
        <v>124.0234375</v>
      </c>
      <c r="E359">
        <v>256.8359375</v>
      </c>
    </row>
    <row r="360" spans="1:14" x14ac:dyDescent="0.25">
      <c r="A360" s="57" t="s">
        <v>21</v>
      </c>
      <c r="B360">
        <v>111.328125</v>
      </c>
      <c r="C360">
        <v>88.812724142296616</v>
      </c>
      <c r="D360">
        <v>157.2265625</v>
      </c>
      <c r="E360">
        <v>205.078125</v>
      </c>
    </row>
    <row r="361" spans="1:14" x14ac:dyDescent="0.25">
      <c r="A361" s="57" t="s">
        <v>28</v>
      </c>
      <c r="B361">
        <v>77.1484375</v>
      </c>
      <c r="C361">
        <v>120.5826289351064</v>
      </c>
      <c r="D361">
        <v>188.4765625</v>
      </c>
      <c r="E361">
        <v>257.8125</v>
      </c>
    </row>
    <row r="362" spans="1:14" x14ac:dyDescent="0.25">
      <c r="A362" s="57" t="s">
        <v>24</v>
      </c>
      <c r="B362">
        <v>73.2421875</v>
      </c>
      <c r="C362">
        <v>99.242982384246289</v>
      </c>
      <c r="D362">
        <v>112.3046875</v>
      </c>
      <c r="E362">
        <v>198.2421875</v>
      </c>
    </row>
    <row r="363" spans="1:14" x14ac:dyDescent="0.25">
      <c r="A363" s="57" t="s">
        <v>29</v>
      </c>
      <c r="B363">
        <v>47.8515625</v>
      </c>
      <c r="C363">
        <v>86.183053729327455</v>
      </c>
      <c r="D363">
        <v>99.609375</v>
      </c>
      <c r="E363">
        <v>189.453125</v>
      </c>
    </row>
    <row r="390" spans="1:5" x14ac:dyDescent="0.25">
      <c r="A390" s="165" t="s">
        <v>180</v>
      </c>
    </row>
    <row r="391" spans="1:5" x14ac:dyDescent="0.25">
      <c r="A391" s="57"/>
      <c r="B391" s="57" t="s">
        <v>101</v>
      </c>
      <c r="C391" s="57" t="s">
        <v>102</v>
      </c>
      <c r="D391" s="57" t="s">
        <v>103</v>
      </c>
      <c r="E391" s="57" t="s">
        <v>104</v>
      </c>
    </row>
    <row r="392" spans="1:5" x14ac:dyDescent="0.25">
      <c r="A392" s="57" t="s">
        <v>15</v>
      </c>
      <c r="B392">
        <v>0.9765625</v>
      </c>
      <c r="C392">
        <v>3.6695424403891739</v>
      </c>
      <c r="D392">
        <v>5.859375</v>
      </c>
      <c r="E392">
        <v>7.8125</v>
      </c>
    </row>
    <row r="393" spans="1:5" x14ac:dyDescent="0.25">
      <c r="A393" s="57" t="s">
        <v>25</v>
      </c>
      <c r="B393">
        <v>1.953125</v>
      </c>
      <c r="C393">
        <v>4.0863668358587466</v>
      </c>
      <c r="D393">
        <v>6.8359375</v>
      </c>
      <c r="E393">
        <v>7.8125</v>
      </c>
    </row>
    <row r="394" spans="1:5" x14ac:dyDescent="0.25">
      <c r="A394" s="57" t="s">
        <v>18</v>
      </c>
      <c r="B394">
        <v>0.9765625</v>
      </c>
      <c r="C394">
        <v>3.390985201927303</v>
      </c>
      <c r="D394">
        <v>5.859375</v>
      </c>
      <c r="E394">
        <v>7.8125</v>
      </c>
    </row>
    <row r="395" spans="1:5" x14ac:dyDescent="0.25">
      <c r="A395" s="57" t="s">
        <v>26</v>
      </c>
      <c r="B395">
        <v>1.953125</v>
      </c>
      <c r="C395">
        <v>3.4217226270697139</v>
      </c>
      <c r="D395">
        <v>5.859375</v>
      </c>
      <c r="E395">
        <v>7.8125</v>
      </c>
    </row>
    <row r="396" spans="1:5" x14ac:dyDescent="0.25">
      <c r="A396" s="57" t="s">
        <v>21</v>
      </c>
      <c r="B396">
        <v>1.953125</v>
      </c>
      <c r="C396">
        <v>4.9381049761047704</v>
      </c>
      <c r="D396">
        <v>6.8359375</v>
      </c>
      <c r="E396">
        <v>8.7890625</v>
      </c>
    </row>
    <row r="397" spans="1:5" x14ac:dyDescent="0.25">
      <c r="A397" s="57" t="s">
        <v>28</v>
      </c>
      <c r="B397">
        <v>1.953125</v>
      </c>
      <c r="C397">
        <v>6.409043446106236</v>
      </c>
      <c r="D397">
        <v>5.859375</v>
      </c>
      <c r="E397">
        <v>8.7890625</v>
      </c>
    </row>
    <row r="398" spans="1:5" x14ac:dyDescent="0.25">
      <c r="A398" s="57" t="s">
        <v>24</v>
      </c>
      <c r="B398">
        <v>0.9765625</v>
      </c>
      <c r="C398">
        <v>3.3735735791873438</v>
      </c>
      <c r="D398">
        <v>5.859375</v>
      </c>
      <c r="E398">
        <v>7.8125</v>
      </c>
    </row>
    <row r="399" spans="1:5" x14ac:dyDescent="0.25">
      <c r="A399" s="57" t="s">
        <v>29</v>
      </c>
      <c r="B399">
        <v>0.9765625</v>
      </c>
      <c r="C399">
        <v>3.198335708741205</v>
      </c>
      <c r="D399">
        <v>4.8828125</v>
      </c>
      <c r="E399">
        <v>6.8359375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3118.2218823018588</v>
      </c>
      <c r="L409" s="155" t="s">
        <v>141</v>
      </c>
      <c r="M409">
        <v>0.36069689367201768</v>
      </c>
      <c r="N409">
        <v>0.72310204609126516</v>
      </c>
      <c r="O409">
        <v>0.61373768597685197</v>
      </c>
      <c r="P409">
        <v>0.66820794872327671</v>
      </c>
      <c r="Q409">
        <v>0.50035057430504959</v>
      </c>
      <c r="R409">
        <v>0.74113496522387012</v>
      </c>
      <c r="S409">
        <v>0.19651558575100009</v>
      </c>
      <c r="T409">
        <v>0.95576050487059649</v>
      </c>
    </row>
    <row r="410" spans="1:20" x14ac:dyDescent="0.25">
      <c r="A410" s="154" t="s">
        <v>141</v>
      </c>
      <c r="B410">
        <v>24.449778848764691</v>
      </c>
      <c r="C410">
        <v>12.092213718316771</v>
      </c>
      <c r="D410">
        <v>19.25264647870539</v>
      </c>
      <c r="E410">
        <v>16.961426809262239</v>
      </c>
      <c r="G410" s="154" t="s">
        <v>142</v>
      </c>
      <c r="H410">
        <v>110.3907814952108</v>
      </c>
      <c r="L410" s="155" t="s">
        <v>142</v>
      </c>
      <c r="M410">
        <v>0.40261437991690913</v>
      </c>
      <c r="N410">
        <v>0.54410817128968958</v>
      </c>
      <c r="O410">
        <v>0.37682886235994989</v>
      </c>
      <c r="P410">
        <v>0.54425118824512064</v>
      </c>
      <c r="Q410">
        <v>0.37770050080967199</v>
      </c>
      <c r="R410">
        <v>0.52291820926168087</v>
      </c>
      <c r="S410">
        <v>0.2149226147113896</v>
      </c>
      <c r="T410">
        <v>0.90090786790850508</v>
      </c>
    </row>
    <row r="411" spans="1:20" x14ac:dyDescent="0.25">
      <c r="A411" s="154" t="s">
        <v>142</v>
      </c>
      <c r="B411">
        <v>4.0591564524917318</v>
      </c>
      <c r="C411">
        <v>1.041518184847583</v>
      </c>
      <c r="D411">
        <v>3.7147371757376462</v>
      </c>
      <c r="E411">
        <v>-0.65730328508780989</v>
      </c>
      <c r="G411" s="154" t="s">
        <v>143</v>
      </c>
      <c r="H411">
        <v>289.72591692949669</v>
      </c>
      <c r="L411" s="155" t="s">
        <v>143</v>
      </c>
      <c r="M411">
        <v>0.71647750169253566</v>
      </c>
      <c r="N411">
        <v>0.69262852308126754</v>
      </c>
      <c r="O411">
        <v>0.7248897361606893</v>
      </c>
      <c r="P411">
        <v>0.76888765223670164</v>
      </c>
      <c r="Q411">
        <v>0.35835718465262811</v>
      </c>
      <c r="R411">
        <v>0.52537946822774839</v>
      </c>
      <c r="S411">
        <v>1</v>
      </c>
      <c r="T411">
        <v>0.48402836344937888</v>
      </c>
    </row>
    <row r="412" spans="1:20" x14ac:dyDescent="0.25">
      <c r="A412" s="154" t="s">
        <v>143</v>
      </c>
      <c r="B412">
        <v>4.8804615095950226</v>
      </c>
      <c r="C412">
        <v>-1.057003808613092</v>
      </c>
      <c r="D412">
        <v>7.1658304319759756</v>
      </c>
      <c r="E412">
        <v>1.370009706934052</v>
      </c>
      <c r="G412" s="154" t="s">
        <v>144</v>
      </c>
      <c r="H412">
        <v>208.7219727168065</v>
      </c>
      <c r="L412" s="155" t="s">
        <v>144</v>
      </c>
      <c r="M412">
        <v>0.5019141393215899</v>
      </c>
      <c r="N412">
        <v>0.63417955428686701</v>
      </c>
      <c r="O412">
        <v>0.43870481026980801</v>
      </c>
      <c r="P412">
        <v>0.6117203858652327</v>
      </c>
      <c r="Q412">
        <v>0.36093487638467142</v>
      </c>
      <c r="R412">
        <v>0.4941869880932151</v>
      </c>
      <c r="S412">
        <v>0.39835969341111738</v>
      </c>
      <c r="T412">
        <v>0.70922959876379232</v>
      </c>
    </row>
    <row r="413" spans="1:20" x14ac:dyDescent="0.25">
      <c r="A413" s="154" t="s">
        <v>144</v>
      </c>
      <c r="B413">
        <v>4.0789405861517123</v>
      </c>
      <c r="C413">
        <v>2.2925759245900061</v>
      </c>
      <c r="D413">
        <v>5.4245247492961672</v>
      </c>
      <c r="E413">
        <v>-3.6504850436857241</v>
      </c>
      <c r="G413" s="154" t="s">
        <v>145</v>
      </c>
      <c r="H413">
        <v>195.02402416401159</v>
      </c>
      <c r="L413" s="155" t="s">
        <v>145</v>
      </c>
      <c r="M413">
        <v>0.61285007582345774</v>
      </c>
      <c r="N413">
        <v>1</v>
      </c>
      <c r="O413">
        <v>0.55601293226950499</v>
      </c>
      <c r="P413">
        <v>1</v>
      </c>
      <c r="Q413">
        <v>0.48239393648487328</v>
      </c>
      <c r="R413">
        <v>0.49176701056215882</v>
      </c>
      <c r="S413">
        <v>0.46252830467439388</v>
      </c>
      <c r="T413">
        <v>1</v>
      </c>
    </row>
    <row r="414" spans="1:20" x14ac:dyDescent="0.25">
      <c r="A414" s="154" t="s">
        <v>145</v>
      </c>
      <c r="B414">
        <v>3.0002456087096969</v>
      </c>
      <c r="C414">
        <v>-1.542269209134278</v>
      </c>
      <c r="D414">
        <v>5.0540205775027767</v>
      </c>
      <c r="E414">
        <v>2.6809313497160279</v>
      </c>
      <c r="G414" s="154" t="s">
        <v>146</v>
      </c>
      <c r="H414">
        <v>255.15184067182139</v>
      </c>
      <c r="L414" s="155" t="s">
        <v>146</v>
      </c>
      <c r="M414">
        <v>0.40738962255131739</v>
      </c>
      <c r="N414">
        <v>0.63443361508142437</v>
      </c>
      <c r="O414">
        <v>0.37306552196781628</v>
      </c>
      <c r="P414">
        <v>0.61428192447811658</v>
      </c>
      <c r="Q414">
        <v>0.98931414529566175</v>
      </c>
      <c r="R414">
        <v>0.70301875377242884</v>
      </c>
      <c r="S414">
        <v>0.33108182394667168</v>
      </c>
      <c r="T414">
        <v>0.39433916279926218</v>
      </c>
    </row>
    <row r="415" spans="1:20" x14ac:dyDescent="0.25">
      <c r="A415" s="154" t="s">
        <v>146</v>
      </c>
      <c r="B415">
        <v>4.6313901803981334</v>
      </c>
      <c r="C415">
        <v>0.69627304625105058</v>
      </c>
      <c r="D415">
        <v>6.68326129898474</v>
      </c>
      <c r="E415">
        <v>-0.88528717276922675</v>
      </c>
      <c r="G415" s="154" t="s">
        <v>147</v>
      </c>
      <c r="H415">
        <v>112.0322529299424</v>
      </c>
      <c r="L415" s="155" t="s">
        <v>147</v>
      </c>
      <c r="M415">
        <v>0.45069473500148027</v>
      </c>
      <c r="N415">
        <v>0.70806789056405672</v>
      </c>
      <c r="O415">
        <v>0.54762553742472897</v>
      </c>
      <c r="P415">
        <v>0.57373809800667941</v>
      </c>
      <c r="Q415">
        <v>1</v>
      </c>
      <c r="R415">
        <v>1</v>
      </c>
      <c r="S415">
        <v>0.31436802949261561</v>
      </c>
      <c r="T415">
        <v>0.60984125816441603</v>
      </c>
    </row>
    <row r="416" spans="1:20" x14ac:dyDescent="0.25">
      <c r="A416" s="154" t="s">
        <v>147</v>
      </c>
      <c r="B416">
        <v>2.7447599115347918</v>
      </c>
      <c r="C416">
        <v>1.423785558861929</v>
      </c>
      <c r="D416">
        <v>3.0672471470022229</v>
      </c>
      <c r="E416">
        <v>2.095443875485802</v>
      </c>
      <c r="G416" s="154" t="s">
        <v>148</v>
      </c>
      <c r="H416">
        <v>244.15925108708441</v>
      </c>
      <c r="L416" s="155" t="s">
        <v>148</v>
      </c>
      <c r="M416">
        <v>1</v>
      </c>
      <c r="N416">
        <v>0.68637622403896581</v>
      </c>
      <c r="O416">
        <v>1</v>
      </c>
      <c r="P416">
        <v>0.63683786646467011</v>
      </c>
      <c r="Q416">
        <v>0.81510926777943293</v>
      </c>
      <c r="R416">
        <v>0.54424016073346537</v>
      </c>
      <c r="S416">
        <v>0.25447824582892159</v>
      </c>
      <c r="T416">
        <v>0.66046114699369052</v>
      </c>
    </row>
    <row r="417" spans="1:20" x14ac:dyDescent="0.25">
      <c r="A417" s="154" t="s">
        <v>148</v>
      </c>
      <c r="B417">
        <v>3.3351315510164228</v>
      </c>
      <c r="C417">
        <v>1.281324639409807</v>
      </c>
      <c r="D417">
        <v>5.3644693614641126</v>
      </c>
      <c r="E417">
        <v>-7.2885229746424738</v>
      </c>
      <c r="G417" s="154" t="s">
        <v>149</v>
      </c>
      <c r="H417">
        <v>196.9662647576223</v>
      </c>
      <c r="L417" s="155" t="s">
        <v>149</v>
      </c>
      <c r="M417">
        <v>0.37794471048669248</v>
      </c>
      <c r="N417">
        <v>0.6951535067357022</v>
      </c>
      <c r="O417">
        <v>0.41428958830143109</v>
      </c>
      <c r="P417">
        <v>0.59115993759908769</v>
      </c>
      <c r="Q417">
        <v>0.48232817129227967</v>
      </c>
      <c r="R417">
        <v>0.48173998286374781</v>
      </c>
      <c r="S417">
        <v>0.25744906734493561</v>
      </c>
      <c r="T417">
        <v>0.63201368430876492</v>
      </c>
    </row>
    <row r="418" spans="1:20" x14ac:dyDescent="0.25">
      <c r="A418" s="154" t="s">
        <v>149</v>
      </c>
      <c r="B418">
        <v>4.215311879201062</v>
      </c>
      <c r="C418">
        <v>-1.942753749679673</v>
      </c>
      <c r="D418">
        <v>5.0770955619055904</v>
      </c>
      <c r="E418">
        <v>4.7798319514448089</v>
      </c>
      <c r="G418" s="154" t="s">
        <v>150</v>
      </c>
      <c r="H418">
        <v>137.14380098123121</v>
      </c>
      <c r="L418" s="155" t="s">
        <v>150</v>
      </c>
      <c r="M418">
        <v>0.47028365215399021</v>
      </c>
      <c r="N418">
        <v>0.54485788287336967</v>
      </c>
      <c r="O418">
        <v>0.35147135694469411</v>
      </c>
      <c r="P418">
        <v>0.61566051143418687</v>
      </c>
      <c r="Q418">
        <v>0.291771742276551</v>
      </c>
      <c r="R418">
        <v>0.39541554526536049</v>
      </c>
      <c r="S418">
        <v>0.16715420084712759</v>
      </c>
      <c r="T418">
        <v>0.30680728616782399</v>
      </c>
    </row>
    <row r="419" spans="1:20" x14ac:dyDescent="0.25">
      <c r="A419" s="154" t="s">
        <v>150</v>
      </c>
      <c r="B419">
        <v>4.7280684233424113</v>
      </c>
      <c r="C419">
        <v>-3.020030080838648</v>
      </c>
      <c r="D419">
        <v>4.8341893357923</v>
      </c>
      <c r="E419">
        <v>1.7855055144489449</v>
      </c>
      <c r="G419" s="154" t="s">
        <v>151</v>
      </c>
      <c r="H419">
        <v>195.4216762332336</v>
      </c>
      <c r="L419" s="155" t="s">
        <v>151</v>
      </c>
      <c r="M419">
        <v>0.41337379809792202</v>
      </c>
      <c r="N419">
        <v>0.51078810984043221</v>
      </c>
      <c r="O419">
        <v>0.36725221669426389</v>
      </c>
      <c r="P419">
        <v>0.53645522145216074</v>
      </c>
      <c r="Q419">
        <v>0.27163174754752201</v>
      </c>
      <c r="R419">
        <v>0.41700466241256068</v>
      </c>
      <c r="S419">
        <v>0.28598575909636198</v>
      </c>
      <c r="T419">
        <v>0.32585375724833532</v>
      </c>
    </row>
    <row r="420" spans="1:20" x14ac:dyDescent="0.25">
      <c r="A420" s="154" t="s">
        <v>151</v>
      </c>
      <c r="B420">
        <v>3.3973252997130441</v>
      </c>
      <c r="C420">
        <v>1.189934696680633</v>
      </c>
      <c r="D420">
        <v>4.8205382791305844</v>
      </c>
      <c r="E420">
        <v>1.5395702438477219</v>
      </c>
      <c r="G420" s="154" t="s">
        <v>152</v>
      </c>
      <c r="H420">
        <v>1472.69319308645</v>
      </c>
      <c r="L420" s="155" t="s">
        <v>152</v>
      </c>
      <c r="M420">
        <v>0.39057374714228382</v>
      </c>
      <c r="N420">
        <v>0.62896692715587066</v>
      </c>
      <c r="O420">
        <v>0.30561781277125849</v>
      </c>
      <c r="P420">
        <v>0.53605423961092491</v>
      </c>
      <c r="Q420">
        <v>0.33262017683297918</v>
      </c>
      <c r="R420">
        <v>0.35607530680990779</v>
      </c>
      <c r="S420">
        <v>0.19042090584990681</v>
      </c>
      <c r="T420">
        <v>0.8790271658013511</v>
      </c>
    </row>
    <row r="421" spans="1:20" x14ac:dyDescent="0.25">
      <c r="A421" s="154" t="s">
        <v>152</v>
      </c>
      <c r="B421">
        <v>27.056457518175709</v>
      </c>
      <c r="C421">
        <v>-17.079648147176488</v>
      </c>
      <c r="D421">
        <v>5.8691919303845932</v>
      </c>
      <c r="E421">
        <v>-6.8172174745536731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70.748258871239557</v>
      </c>
      <c r="L432" s="155" t="s">
        <v>155</v>
      </c>
      <c r="M432">
        <v>1</v>
      </c>
      <c r="N432">
        <v>0.67551794353659167</v>
      </c>
      <c r="O432">
        <v>0.46408977183233618</v>
      </c>
      <c r="P432">
        <v>0.83331112142882202</v>
      </c>
      <c r="Q432">
        <v>7.9127763034135615E-2</v>
      </c>
      <c r="R432">
        <v>0.1984056058324781</v>
      </c>
      <c r="S432">
        <v>7.5547676961389393E-2</v>
      </c>
      <c r="T432">
        <v>6.8188354055688766E-2</v>
      </c>
    </row>
    <row r="433" spans="1:20" x14ac:dyDescent="0.25">
      <c r="A433" s="154" t="s">
        <v>141</v>
      </c>
      <c r="B433">
        <v>2.578158647592506</v>
      </c>
      <c r="C433">
        <v>-1.695113076032229</v>
      </c>
      <c r="D433">
        <v>2.7955932064047229</v>
      </c>
      <c r="E433">
        <v>3.2685899542695178E-2</v>
      </c>
      <c r="G433" s="154" t="s">
        <v>142</v>
      </c>
      <c r="H433">
        <v>32.791328197916897</v>
      </c>
      <c r="L433" s="155" t="s">
        <v>156</v>
      </c>
      <c r="M433">
        <v>0.71508445220625516</v>
      </c>
      <c r="N433">
        <v>1</v>
      </c>
      <c r="O433">
        <v>1</v>
      </c>
      <c r="P433">
        <v>0.93184008755327408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154" t="s">
        <v>142</v>
      </c>
      <c r="B434">
        <v>1.300277268319334</v>
      </c>
      <c r="C434">
        <v>0.21757754506287019</v>
      </c>
      <c r="D434">
        <v>2.6215115682752259</v>
      </c>
      <c r="E434">
        <v>-0.20949653358243589</v>
      </c>
      <c r="G434" s="154" t="s">
        <v>143</v>
      </c>
      <c r="H434">
        <v>30.402009994846441</v>
      </c>
      <c r="L434" s="155" t="s">
        <v>157</v>
      </c>
      <c r="M434">
        <v>0.56752825197131096</v>
      </c>
      <c r="N434">
        <v>0.84216790625157478</v>
      </c>
      <c r="O434">
        <v>0.77170603200618604</v>
      </c>
      <c r="P434">
        <v>1</v>
      </c>
      <c r="Q434">
        <v>0.97599266683851271</v>
      </c>
      <c r="R434">
        <v>0.81515162802623542</v>
      </c>
      <c r="S434">
        <v>0.7606059389433667</v>
      </c>
      <c r="T434">
        <v>0.48563897767753189</v>
      </c>
    </row>
    <row r="435" spans="1:20" x14ac:dyDescent="0.25">
      <c r="A435" s="154" t="s">
        <v>143</v>
      </c>
      <c r="B435">
        <v>1.19506747549044</v>
      </c>
      <c r="C435">
        <v>-0.53668206426444753</v>
      </c>
      <c r="D435">
        <v>1.5215781360234459</v>
      </c>
      <c r="E435">
        <v>-1.0171459224841659</v>
      </c>
      <c r="G435" s="154" t="s">
        <v>144</v>
      </c>
      <c r="H435">
        <v>78.651507615070557</v>
      </c>
      <c r="L435" s="155" t="s">
        <v>158</v>
      </c>
      <c r="M435">
        <v>0.41119537632359587</v>
      </c>
      <c r="N435">
        <v>0.73762352649048157</v>
      </c>
      <c r="O435">
        <v>0.55181071769382561</v>
      </c>
      <c r="P435">
        <v>0.91730377078176262</v>
      </c>
      <c r="Q435">
        <v>0.1133513561441367</v>
      </c>
      <c r="R435">
        <v>0.28697039364942878</v>
      </c>
      <c r="S435">
        <v>0.13074209662203559</v>
      </c>
      <c r="T435">
        <v>0.11665870115714599</v>
      </c>
    </row>
    <row r="436" spans="1:20" x14ac:dyDescent="0.25">
      <c r="A436" s="154" t="s">
        <v>144</v>
      </c>
      <c r="B436">
        <v>2.9875947744157512</v>
      </c>
      <c r="C436">
        <v>1.067439273423928</v>
      </c>
      <c r="D436">
        <v>3.2923962661079438</v>
      </c>
      <c r="E436">
        <v>0.24446226539472549</v>
      </c>
      <c r="G436" s="154" t="s">
        <v>145</v>
      </c>
      <c r="H436">
        <v>59.045223813267988</v>
      </c>
      <c r="L436" s="155" t="s">
        <v>159</v>
      </c>
      <c r="M436">
        <v>0.261284382948337</v>
      </c>
      <c r="N436">
        <v>0.630815869154294</v>
      </c>
      <c r="O436">
        <v>0.52115857021801137</v>
      </c>
      <c r="P436">
        <v>0.85399048947002698</v>
      </c>
      <c r="Q436">
        <v>0.12838229430352721</v>
      </c>
      <c r="R436">
        <v>0.27553477264217069</v>
      </c>
      <c r="S436">
        <v>0.1192979509594143</v>
      </c>
      <c r="T436">
        <v>0.14906496410372361</v>
      </c>
    </row>
    <row r="437" spans="1:20" x14ac:dyDescent="0.25">
      <c r="A437" s="154" t="s">
        <v>145</v>
      </c>
      <c r="B437">
        <v>2.1753128071382402</v>
      </c>
      <c r="C437">
        <v>1.2618585304476879</v>
      </c>
      <c r="D437">
        <v>2.7133252927925851</v>
      </c>
      <c r="E437">
        <v>-0.91568700131683856</v>
      </c>
      <c r="G437" s="154" t="s">
        <v>146</v>
      </c>
      <c r="H437">
        <v>42.800677252892143</v>
      </c>
      <c r="L437" s="155" t="s">
        <v>160</v>
      </c>
      <c r="M437">
        <v>0.27908319245157032</v>
      </c>
      <c r="N437">
        <v>0.71791008423317171</v>
      </c>
      <c r="O437">
        <v>0.33470093188883288</v>
      </c>
      <c r="P437">
        <v>0.71404309031651159</v>
      </c>
      <c r="Q437">
        <v>0.20512381386041381</v>
      </c>
      <c r="R437">
        <v>0.36704226846029397</v>
      </c>
      <c r="S437">
        <v>0.13244616644445509</v>
      </c>
      <c r="T437">
        <v>0.16885234171045971</v>
      </c>
    </row>
    <row r="438" spans="1:20" x14ac:dyDescent="0.25">
      <c r="A438" s="154" t="s">
        <v>146</v>
      </c>
      <c r="B438">
        <v>1.6799122813329259</v>
      </c>
      <c r="C438">
        <v>-1.0366869732850461</v>
      </c>
      <c r="D438">
        <v>1.2289040366843229</v>
      </c>
      <c r="E438">
        <v>-0.74848061689691636</v>
      </c>
      <c r="G438" s="154" t="s">
        <v>147</v>
      </c>
      <c r="H438">
        <v>31.908240922489021</v>
      </c>
      <c r="L438" s="155" t="s">
        <v>187</v>
      </c>
      <c r="M438">
        <v>0.24214739443482011</v>
      </c>
      <c r="N438">
        <v>0.52120541349269567</v>
      </c>
      <c r="O438">
        <v>0.37860134362661718</v>
      </c>
      <c r="P438">
        <v>0.91435106776731945</v>
      </c>
      <c r="Q438">
        <v>0.1730385066546567</v>
      </c>
      <c r="R438">
        <v>0.43051083528010792</v>
      </c>
      <c r="S438">
        <v>0.1671006481904235</v>
      </c>
      <c r="T438">
        <v>0.1883948860244308</v>
      </c>
    </row>
    <row r="439" spans="1:20" x14ac:dyDescent="0.25">
      <c r="A439" s="154" t="s">
        <v>147</v>
      </c>
      <c r="B439">
        <v>1.762121694905961</v>
      </c>
      <c r="C439">
        <v>2.3331662312774299</v>
      </c>
      <c r="D439">
        <v>2.3886963436656168</v>
      </c>
      <c r="E439">
        <v>-2.724996135916768</v>
      </c>
      <c r="G439" s="154" t="s">
        <v>148</v>
      </c>
      <c r="H439">
        <v>62.841059149724188</v>
      </c>
    </row>
    <row r="440" spans="1:20" x14ac:dyDescent="0.25">
      <c r="A440" s="154" t="s">
        <v>148</v>
      </c>
      <c r="B440">
        <v>2.7497601668425431</v>
      </c>
      <c r="C440">
        <v>-2.132816744190511</v>
      </c>
      <c r="D440">
        <v>2.6339732907891049</v>
      </c>
      <c r="E440">
        <v>3.0719686476898769</v>
      </c>
      <c r="G440" s="154" t="s">
        <v>149</v>
      </c>
      <c r="H440">
        <v>20.31259735668089</v>
      </c>
    </row>
    <row r="441" spans="1:20" x14ac:dyDescent="0.25">
      <c r="A441" s="154" t="s">
        <v>149</v>
      </c>
      <c r="B441">
        <v>1.4488488763073499</v>
      </c>
      <c r="C441">
        <v>-1.369953607227129</v>
      </c>
      <c r="D441">
        <v>1.783632052951855</v>
      </c>
      <c r="E441">
        <v>2.2759723624040129</v>
      </c>
      <c r="G441" s="154" t="s">
        <v>150</v>
      </c>
      <c r="H441">
        <v>17.15679137824517</v>
      </c>
    </row>
    <row r="442" spans="1:20" x14ac:dyDescent="0.25">
      <c r="A442" s="154" t="s">
        <v>150</v>
      </c>
      <c r="B442">
        <v>0.99456846525811515</v>
      </c>
      <c r="C442">
        <v>0.27049674127926598</v>
      </c>
      <c r="D442">
        <v>1.3651688228635761</v>
      </c>
      <c r="E442">
        <v>-0.64505951311987975</v>
      </c>
      <c r="G442" s="154" t="s">
        <v>151</v>
      </c>
      <c r="H442">
        <v>31.40225491356253</v>
      </c>
    </row>
    <row r="443" spans="1:20" x14ac:dyDescent="0.25">
      <c r="A443" s="154" t="s">
        <v>151</v>
      </c>
      <c r="B443">
        <v>2.1940981064634988</v>
      </c>
      <c r="C443">
        <v>1.6403720680180609</v>
      </c>
      <c r="D443">
        <v>2.7951496324435312</v>
      </c>
      <c r="E443">
        <v>-2.276025408990956</v>
      </c>
      <c r="G443" s="154" t="s">
        <v>152</v>
      </c>
      <c r="H443">
        <v>70.64484974159835</v>
      </c>
    </row>
    <row r="444" spans="1:20" x14ac:dyDescent="0.25">
      <c r="A444" s="154" t="s">
        <v>152</v>
      </c>
      <c r="B444">
        <v>3.2174225100454259</v>
      </c>
      <c r="C444">
        <v>-3.8805729312289698</v>
      </c>
      <c r="D444">
        <v>5.2363905207524093</v>
      </c>
      <c r="E444">
        <v>5.405130729257956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20.884411016569452</v>
      </c>
      <c r="L455" s="155" t="s">
        <v>155</v>
      </c>
      <c r="M455">
        <v>1</v>
      </c>
      <c r="N455">
        <v>1</v>
      </c>
      <c r="O455">
        <v>0.99999999999999989</v>
      </c>
      <c r="P455">
        <v>1</v>
      </c>
      <c r="Q455">
        <v>0.93829907626813169</v>
      </c>
      <c r="R455">
        <v>0.94729920393153089</v>
      </c>
      <c r="S455">
        <v>0.79628454116644154</v>
      </c>
      <c r="T455">
        <v>1</v>
      </c>
    </row>
    <row r="456" spans="1:20" x14ac:dyDescent="0.25">
      <c r="A456" s="154" t="s">
        <v>155</v>
      </c>
      <c r="B456">
        <v>1.239795725752898</v>
      </c>
      <c r="C456">
        <v>-1.989374274108326</v>
      </c>
      <c r="D456">
        <v>2.9996193029853679</v>
      </c>
      <c r="E456">
        <v>5.5570288886975812</v>
      </c>
      <c r="G456" s="154" t="s">
        <v>156</v>
      </c>
      <c r="H456">
        <v>455.38711448565118</v>
      </c>
      <c r="L456" s="155" t="s">
        <v>156</v>
      </c>
      <c r="M456">
        <v>0.42817670334876717</v>
      </c>
      <c r="N456">
        <v>0.64373709979046234</v>
      </c>
      <c r="O456">
        <v>0.69975553537256663</v>
      </c>
      <c r="P456">
        <v>0.82620053515765401</v>
      </c>
      <c r="Q456">
        <v>1</v>
      </c>
      <c r="R456">
        <v>1</v>
      </c>
      <c r="S456">
        <v>1</v>
      </c>
      <c r="T456">
        <v>0.80621871746324836</v>
      </c>
    </row>
    <row r="457" spans="1:20" x14ac:dyDescent="0.25">
      <c r="A457" s="154" t="s">
        <v>156</v>
      </c>
      <c r="B457">
        <v>30.086796073308172</v>
      </c>
      <c r="C457">
        <v>-73.605147115159227</v>
      </c>
      <c r="D457">
        <v>26.64242875061883</v>
      </c>
      <c r="E457">
        <v>66.397126087705971</v>
      </c>
      <c r="G457" s="154" t="s">
        <v>157</v>
      </c>
      <c r="H457">
        <v>271.11944529867418</v>
      </c>
      <c r="L457" s="155" t="s">
        <v>157</v>
      </c>
      <c r="M457">
        <v>0.50163077570085524</v>
      </c>
      <c r="N457">
        <v>0.66937052140859643</v>
      </c>
      <c r="O457">
        <v>0.75998883153329233</v>
      </c>
      <c r="P457">
        <v>0.87963490004212119</v>
      </c>
      <c r="Q457">
        <v>8.8313596525140481E-2</v>
      </c>
      <c r="R457">
        <v>0.32556918268924118</v>
      </c>
      <c r="S457">
        <v>9.4072559438342765E-2</v>
      </c>
      <c r="T457">
        <v>0.2580576524110888</v>
      </c>
    </row>
    <row r="458" spans="1:20" x14ac:dyDescent="0.25">
      <c r="A458" s="154" t="s">
        <v>157</v>
      </c>
      <c r="B458">
        <v>5.6840614112058523</v>
      </c>
      <c r="C458">
        <v>-5.8325994083940964</v>
      </c>
      <c r="D458">
        <v>7.4722732846386579</v>
      </c>
      <c r="E458">
        <v>9.9969516918989019</v>
      </c>
      <c r="G458" s="154" t="s">
        <v>158</v>
      </c>
      <c r="H458">
        <v>1188.546066877816</v>
      </c>
      <c r="L458" s="155" t="s">
        <v>158</v>
      </c>
      <c r="M458">
        <v>0.31100813639544989</v>
      </c>
      <c r="N458">
        <v>0.68598495877467558</v>
      </c>
      <c r="O458">
        <v>0.52294051250960538</v>
      </c>
      <c r="P458">
        <v>0.79150510196538382</v>
      </c>
      <c r="Q458">
        <v>9.6022915264711545E-2</v>
      </c>
      <c r="R458">
        <v>0.26130521651855038</v>
      </c>
      <c r="S458">
        <v>8.699554971671529E-2</v>
      </c>
      <c r="T458">
        <v>0.15636278053076971</v>
      </c>
    </row>
    <row r="459" spans="1:20" x14ac:dyDescent="0.25">
      <c r="A459" s="154" t="s">
        <v>158</v>
      </c>
      <c r="B459">
        <v>26.30599833023582</v>
      </c>
      <c r="C459">
        <v>79.866997254940102</v>
      </c>
      <c r="D459">
        <v>19.17729562277918</v>
      </c>
      <c r="E459">
        <v>-56.567965582575077</v>
      </c>
      <c r="G459" s="154" t="s">
        <v>159</v>
      </c>
      <c r="H459">
        <v>119.8210387873098</v>
      </c>
    </row>
    <row r="460" spans="1:20" x14ac:dyDescent="0.25">
      <c r="A460" s="154" t="s">
        <v>159</v>
      </c>
      <c r="B460">
        <v>5.7845553072498257</v>
      </c>
      <c r="C460">
        <v>-15.65206038000804</v>
      </c>
      <c r="D460">
        <v>3.3974898551467971</v>
      </c>
      <c r="E460">
        <v>5.2219923426576189</v>
      </c>
      <c r="G460" s="154" t="s">
        <v>160</v>
      </c>
      <c r="H460">
        <v>59.632876903131823</v>
      </c>
    </row>
    <row r="461" spans="1:20" x14ac:dyDescent="0.25">
      <c r="A461" s="154" t="s">
        <v>160</v>
      </c>
      <c r="B461">
        <v>6.5580554708507828</v>
      </c>
      <c r="C461">
        <v>19.130890092360929</v>
      </c>
      <c r="D461">
        <v>7.5846528428431466</v>
      </c>
      <c r="E461">
        <v>-22.95975802456347</v>
      </c>
      <c r="G461" s="154" t="s">
        <v>187</v>
      </c>
      <c r="H461">
        <v>58.472874579647268</v>
      </c>
    </row>
    <row r="462" spans="1:20" x14ac:dyDescent="0.25">
      <c r="A462" s="154" t="s">
        <v>187</v>
      </c>
      <c r="B462">
        <v>2.8074412752172551</v>
      </c>
      <c r="C462">
        <v>-10.58062611943437</v>
      </c>
      <c r="D462">
        <v>2.589179118264318</v>
      </c>
      <c r="E462">
        <v>10.32194173368266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107.760621212031</v>
      </c>
      <c r="L478" s="155" t="s">
        <v>141</v>
      </c>
      <c r="M478">
        <v>0.23056400926877221</v>
      </c>
      <c r="N478">
        <v>0.30552597375513513</v>
      </c>
      <c r="O478">
        <v>0.38472023352514861</v>
      </c>
      <c r="P478">
        <v>0.25628320414017242</v>
      </c>
      <c r="Q478">
        <v>0.3201221265020503</v>
      </c>
      <c r="R478">
        <v>0.28824523876309971</v>
      </c>
      <c r="S478">
        <v>0.2093662912273207</v>
      </c>
      <c r="T478">
        <v>8.9604337806389184E-2</v>
      </c>
    </row>
    <row r="479" spans="1:20" x14ac:dyDescent="0.25">
      <c r="A479" s="154" t="s">
        <v>155</v>
      </c>
      <c r="B479">
        <v>2.5922223025211748</v>
      </c>
      <c r="C479">
        <v>1.2007708499980669</v>
      </c>
      <c r="D479">
        <v>9.4103011507060739</v>
      </c>
      <c r="E479">
        <v>-13.83724095449239</v>
      </c>
      <c r="G479" s="154" t="s">
        <v>156</v>
      </c>
      <c r="H479">
        <v>506.88211254212428</v>
      </c>
      <c r="L479" s="155" t="s">
        <v>142</v>
      </c>
      <c r="M479">
        <v>0.85646308111078562</v>
      </c>
      <c r="N479">
        <v>0.99999999999999989</v>
      </c>
      <c r="O479">
        <v>1</v>
      </c>
      <c r="P479">
        <v>1</v>
      </c>
      <c r="Q479">
        <v>0.61401964026582723</v>
      </c>
      <c r="R479">
        <v>1</v>
      </c>
      <c r="S479">
        <v>1</v>
      </c>
      <c r="T479">
        <v>0.85426113323090924</v>
      </c>
    </row>
    <row r="480" spans="1:20" x14ac:dyDescent="0.25">
      <c r="A480" s="154" t="s">
        <v>156</v>
      </c>
      <c r="B480">
        <v>6.1766678673797299</v>
      </c>
      <c r="C480">
        <v>-22.626404894938389</v>
      </c>
      <c r="D480">
        <v>27.445634187119872</v>
      </c>
      <c r="E480">
        <v>84.240099156540296</v>
      </c>
      <c r="G480" s="154" t="s">
        <v>157</v>
      </c>
      <c r="H480">
        <v>698.02762291474426</v>
      </c>
      <c r="L480" s="155" t="s">
        <v>143</v>
      </c>
      <c r="M480">
        <v>1</v>
      </c>
      <c r="N480">
        <v>0.52462818082198115</v>
      </c>
      <c r="O480">
        <v>0.6921380007779534</v>
      </c>
      <c r="P480">
        <v>0.50546075524933909</v>
      </c>
      <c r="Q480">
        <v>0.61181589189434082</v>
      </c>
      <c r="R480">
        <v>0.57299994946490618</v>
      </c>
      <c r="S480">
        <v>0.42800371912795321</v>
      </c>
      <c r="T480">
        <v>0.30884447129841558</v>
      </c>
    </row>
    <row r="481" spans="1:20" x14ac:dyDescent="0.25">
      <c r="A481" s="154" t="s">
        <v>157</v>
      </c>
      <c r="B481">
        <v>12.78158903503191</v>
      </c>
      <c r="C481">
        <v>37.725630743682153</v>
      </c>
      <c r="D481">
        <v>24.605992884743461</v>
      </c>
      <c r="E481">
        <v>-91.281776407554318</v>
      </c>
      <c r="G481" s="154" t="s">
        <v>158</v>
      </c>
      <c r="H481">
        <v>57.751032586739953</v>
      </c>
      <c r="L481" s="155" t="s">
        <v>144</v>
      </c>
      <c r="M481">
        <v>0.35205317607645309</v>
      </c>
      <c r="N481">
        <v>0.47343422187453171</v>
      </c>
      <c r="O481">
        <v>0.39684303541497379</v>
      </c>
      <c r="P481">
        <v>0.51321040221022107</v>
      </c>
      <c r="Q481">
        <v>0.4881565025892729</v>
      </c>
      <c r="R481">
        <v>0.5203482079160503</v>
      </c>
      <c r="S481">
        <v>0.1554059468956491</v>
      </c>
      <c r="T481">
        <v>0.37638859768691318</v>
      </c>
    </row>
    <row r="482" spans="1:20" x14ac:dyDescent="0.25">
      <c r="A482" s="154" t="s">
        <v>158</v>
      </c>
      <c r="B482">
        <v>1.1746757620214929</v>
      </c>
      <c r="C482">
        <v>-2.712736182373984</v>
      </c>
      <c r="D482">
        <v>5.2108797709156098</v>
      </c>
      <c r="E482">
        <v>7.1246902106906758</v>
      </c>
      <c r="L482" s="155" t="s">
        <v>145</v>
      </c>
      <c r="M482">
        <v>0.37939217928490848</v>
      </c>
      <c r="N482">
        <v>0.47263164462780899</v>
      </c>
      <c r="O482">
        <v>0.44694887843447428</v>
      </c>
      <c r="P482">
        <v>0.43044360385869829</v>
      </c>
      <c r="Q482">
        <v>0.55693847236769323</v>
      </c>
      <c r="R482">
        <v>0.48243297909980892</v>
      </c>
      <c r="S482">
        <v>0.19236951440370631</v>
      </c>
      <c r="T482">
        <v>0.26544350014463319</v>
      </c>
    </row>
    <row r="483" spans="1:20" x14ac:dyDescent="0.25">
      <c r="L483" s="155" t="s">
        <v>146</v>
      </c>
      <c r="M483">
        <v>0.33566849593483322</v>
      </c>
      <c r="N483">
        <v>0.38469339275182451</v>
      </c>
      <c r="O483">
        <v>0.38704328257025328</v>
      </c>
      <c r="P483">
        <v>0.36196291820475418</v>
      </c>
      <c r="Q483">
        <v>0.45713649434395959</v>
      </c>
      <c r="R483">
        <v>0.43207491366462358</v>
      </c>
      <c r="S483">
        <v>0.17621495598912701</v>
      </c>
      <c r="T483">
        <v>0.15287873212452299</v>
      </c>
    </row>
    <row r="484" spans="1:20" x14ac:dyDescent="0.25">
      <c r="L484" s="155" t="s">
        <v>147</v>
      </c>
      <c r="M484">
        <v>0.22906326903472979</v>
      </c>
      <c r="N484">
        <v>0.32682585028341482</v>
      </c>
      <c r="O484">
        <v>0.38206169312237748</v>
      </c>
      <c r="P484">
        <v>0.33861495071797998</v>
      </c>
      <c r="Q484">
        <v>0.36788301104295063</v>
      </c>
      <c r="R484">
        <v>0.38038112841017818</v>
      </c>
      <c r="S484">
        <v>0.2362825059985578</v>
      </c>
      <c r="T484">
        <v>0.24728990375071969</v>
      </c>
    </row>
    <row r="485" spans="1:20" x14ac:dyDescent="0.25">
      <c r="L485" s="155" t="s">
        <v>148</v>
      </c>
      <c r="M485">
        <v>0.42211978327684418</v>
      </c>
      <c r="N485">
        <v>0.77123892639047631</v>
      </c>
      <c r="O485">
        <v>0.48466986687579228</v>
      </c>
      <c r="P485">
        <v>0.84772062004181814</v>
      </c>
      <c r="Q485">
        <v>0.7659997195852114</v>
      </c>
      <c r="R485">
        <v>0.84346304867788502</v>
      </c>
      <c r="S485">
        <v>0.4045101257102629</v>
      </c>
      <c r="T485">
        <v>0.57734142874116279</v>
      </c>
    </row>
    <row r="486" spans="1:20" x14ac:dyDescent="0.25">
      <c r="L486" s="155" t="s">
        <v>149</v>
      </c>
      <c r="M486">
        <v>0.53326088402051941</v>
      </c>
      <c r="N486">
        <v>0.60976432708562156</v>
      </c>
      <c r="O486">
        <v>0.71951108261497732</v>
      </c>
      <c r="P486">
        <v>0.49004182532172669</v>
      </c>
      <c r="Q486">
        <v>0.71015173984808355</v>
      </c>
      <c r="R486">
        <v>0.73143553935101691</v>
      </c>
      <c r="S486">
        <v>0.51392886184049813</v>
      </c>
      <c r="T486">
        <v>0.60705848795685136</v>
      </c>
    </row>
    <row r="487" spans="1:20" x14ac:dyDescent="0.25">
      <c r="L487" s="155" t="s">
        <v>150</v>
      </c>
      <c r="M487">
        <v>0.49205812318927028</v>
      </c>
      <c r="N487">
        <v>0.65528758080796246</v>
      </c>
      <c r="O487">
        <v>0.57307691183721021</v>
      </c>
      <c r="P487">
        <v>0.54124358592990462</v>
      </c>
      <c r="Q487">
        <v>1</v>
      </c>
      <c r="R487">
        <v>0.73651991348529888</v>
      </c>
      <c r="S487">
        <v>0.64283317256638572</v>
      </c>
      <c r="T487">
        <v>1</v>
      </c>
    </row>
    <row r="488" spans="1:20" x14ac:dyDescent="0.25">
      <c r="L488" s="155" t="s">
        <v>151</v>
      </c>
      <c r="M488">
        <v>0.43154533784682197</v>
      </c>
      <c r="N488">
        <v>0.42071784442045612</v>
      </c>
      <c r="O488">
        <v>0.43291685079404829</v>
      </c>
      <c r="P488">
        <v>0.39484164351823242</v>
      </c>
      <c r="Q488">
        <v>0.50581748186111086</v>
      </c>
      <c r="R488">
        <v>0.47824239064429253</v>
      </c>
      <c r="S488">
        <v>0.31345020612786612</v>
      </c>
      <c r="T488">
        <v>0.33294613946760859</v>
      </c>
    </row>
    <row r="489" spans="1:20" x14ac:dyDescent="0.25">
      <c r="L489" s="155" t="s">
        <v>152</v>
      </c>
      <c r="M489">
        <v>0.33005862300943628</v>
      </c>
      <c r="N489">
        <v>0.53105671315735081</v>
      </c>
      <c r="O489">
        <v>0.43905504792507888</v>
      </c>
      <c r="P489">
        <v>0.39009635853076241</v>
      </c>
      <c r="Q489">
        <v>0.67386022214685659</v>
      </c>
      <c r="R489">
        <v>0.61387417685905776</v>
      </c>
      <c r="S489">
        <v>0.74049191802525849</v>
      </c>
      <c r="T489">
        <v>0.51076730182212859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272.01735400502361</v>
      </c>
      <c r="L501" s="155" t="s">
        <v>141</v>
      </c>
      <c r="M501">
        <v>0.71680077936253273</v>
      </c>
      <c r="N501">
        <v>0.68415535154149354</v>
      </c>
      <c r="O501">
        <v>0.61225121381537573</v>
      </c>
      <c r="P501">
        <v>0.56745027987096375</v>
      </c>
      <c r="Q501">
        <v>0.38565889322266472</v>
      </c>
      <c r="R501">
        <v>0.19520524214422361</v>
      </c>
      <c r="S501">
        <v>0.51204172691786976</v>
      </c>
      <c r="T501">
        <v>8.6883443992563411E-2</v>
      </c>
    </row>
    <row r="502" spans="1:20" x14ac:dyDescent="0.25">
      <c r="A502" s="154" t="s">
        <v>141</v>
      </c>
      <c r="B502">
        <v>5.6198400977417418</v>
      </c>
      <c r="C502">
        <v>-3.4508975829259612</v>
      </c>
      <c r="D502">
        <v>7.1523879938714838</v>
      </c>
      <c r="E502">
        <v>8.2330095217367525</v>
      </c>
      <c r="G502" s="154" t="s">
        <v>142</v>
      </c>
      <c r="H502">
        <v>2114.53502517892</v>
      </c>
      <c r="L502" s="155" t="s">
        <v>142</v>
      </c>
      <c r="M502">
        <v>1</v>
      </c>
      <c r="N502">
        <v>0.78490308558976352</v>
      </c>
      <c r="O502">
        <v>0.90608035540147713</v>
      </c>
      <c r="P502">
        <v>0.63077303379893357</v>
      </c>
      <c r="Q502">
        <v>1</v>
      </c>
      <c r="R502">
        <v>0.37548902986920041</v>
      </c>
      <c r="S502">
        <v>0.53722625315299644</v>
      </c>
      <c r="T502">
        <v>8.4490957863569291E-2</v>
      </c>
    </row>
    <row r="503" spans="1:20" x14ac:dyDescent="0.25">
      <c r="A503" s="154" t="s">
        <v>142</v>
      </c>
      <c r="B503">
        <v>12.906397957314979</v>
      </c>
      <c r="C503">
        <v>2.6771511091174278</v>
      </c>
      <c r="D503">
        <v>24.325310623965631</v>
      </c>
      <c r="E503">
        <v>-0.84102134498366654</v>
      </c>
      <c r="G503" s="154" t="s">
        <v>143</v>
      </c>
      <c r="H503">
        <v>688.49926917307289</v>
      </c>
      <c r="L503" s="155" t="s">
        <v>143</v>
      </c>
      <c r="M503">
        <v>0.78359562131399452</v>
      </c>
      <c r="N503">
        <v>0.78812558723172066</v>
      </c>
      <c r="O503">
        <v>0.77363113901869207</v>
      </c>
      <c r="P503">
        <v>0.57076227640320976</v>
      </c>
      <c r="Q503">
        <v>0.89019488755429388</v>
      </c>
      <c r="R503">
        <v>0.36551989207460078</v>
      </c>
      <c r="S503">
        <v>0.55170634365169768</v>
      </c>
      <c r="T503">
        <v>0.1247446488688161</v>
      </c>
    </row>
    <row r="504" spans="1:20" x14ac:dyDescent="0.25">
      <c r="A504" s="154" t="s">
        <v>143</v>
      </c>
      <c r="B504">
        <v>6.2504043467359853</v>
      </c>
      <c r="C504">
        <v>1.5178752009618339</v>
      </c>
      <c r="D504">
        <v>13.759085516191631</v>
      </c>
      <c r="E504">
        <v>-21.506370001229509</v>
      </c>
      <c r="G504" s="154" t="s">
        <v>144</v>
      </c>
      <c r="H504">
        <v>664.45368984923823</v>
      </c>
      <c r="L504" s="155" t="s">
        <v>144</v>
      </c>
      <c r="M504">
        <v>0.71744504898307915</v>
      </c>
      <c r="N504">
        <v>0.83444575054866577</v>
      </c>
      <c r="O504">
        <v>0.61955718232871104</v>
      </c>
      <c r="P504">
        <v>0.52654156236294392</v>
      </c>
      <c r="Q504">
        <v>0.3366600273103339</v>
      </c>
      <c r="R504">
        <v>0.32963960443595258</v>
      </c>
      <c r="S504">
        <v>0.46164483153515717</v>
      </c>
      <c r="T504">
        <v>0.10206489667548049</v>
      </c>
    </row>
    <row r="505" spans="1:20" x14ac:dyDescent="0.25">
      <c r="A505" s="154" t="s">
        <v>144</v>
      </c>
      <c r="B505">
        <v>7.4948703928920866</v>
      </c>
      <c r="C505">
        <v>-0.20562764359342039</v>
      </c>
      <c r="D505">
        <v>13.113850331017639</v>
      </c>
      <c r="E505">
        <v>18.926147905720651</v>
      </c>
      <c r="G505" s="154" t="s">
        <v>145</v>
      </c>
      <c r="H505">
        <v>905.18128053930695</v>
      </c>
      <c r="L505" s="155" t="s">
        <v>145</v>
      </c>
      <c r="M505">
        <v>0.72908197191088986</v>
      </c>
      <c r="N505">
        <v>0.81390971928170819</v>
      </c>
      <c r="O505">
        <v>0.70841468492144444</v>
      </c>
      <c r="P505">
        <v>0.62688684179600962</v>
      </c>
      <c r="Q505">
        <v>0.35797153162592871</v>
      </c>
      <c r="R505">
        <v>0.25306595568382628</v>
      </c>
      <c r="S505">
        <v>0.55546135967358168</v>
      </c>
      <c r="T505">
        <v>9.5947509094972419E-2</v>
      </c>
    </row>
    <row r="506" spans="1:20" x14ac:dyDescent="0.25">
      <c r="A506" s="154" t="s">
        <v>145</v>
      </c>
      <c r="B506">
        <v>12.60126629806469</v>
      </c>
      <c r="C506">
        <v>-4.4546630225902586</v>
      </c>
      <c r="D506">
        <v>16.745203606751371</v>
      </c>
      <c r="E506">
        <v>-6.9438167659216754</v>
      </c>
      <c r="G506" s="154" t="s">
        <v>146</v>
      </c>
      <c r="H506">
        <v>590.6353458340069</v>
      </c>
      <c r="L506" s="155" t="s">
        <v>146</v>
      </c>
      <c r="M506">
        <v>0.57343819025652842</v>
      </c>
      <c r="N506">
        <v>0.71350255692805264</v>
      </c>
      <c r="O506">
        <v>0.68283870718225381</v>
      </c>
      <c r="P506">
        <v>0.49318137864366163</v>
      </c>
      <c r="Q506">
        <v>0.31607756440832679</v>
      </c>
      <c r="R506">
        <v>0.2008337901984095</v>
      </c>
      <c r="S506">
        <v>0.44885756886072342</v>
      </c>
      <c r="T506">
        <v>9.1250062302480769E-2</v>
      </c>
    </row>
    <row r="507" spans="1:20" x14ac:dyDescent="0.25">
      <c r="A507" s="154" t="s">
        <v>146</v>
      </c>
      <c r="B507">
        <v>7.0279063449561958</v>
      </c>
      <c r="C507">
        <v>0.30063621207529939</v>
      </c>
      <c r="D507">
        <v>11.089461374346291</v>
      </c>
      <c r="E507">
        <v>5.4314650182993214</v>
      </c>
      <c r="G507" s="154" t="s">
        <v>147</v>
      </c>
      <c r="H507">
        <v>452.86506334132451</v>
      </c>
      <c r="L507" s="155" t="s">
        <v>147</v>
      </c>
      <c r="M507">
        <v>0.75748454289748324</v>
      </c>
      <c r="N507">
        <v>0.84752482887071734</v>
      </c>
      <c r="O507">
        <v>0.729090001196252</v>
      </c>
      <c r="P507">
        <v>0.53988290166936737</v>
      </c>
      <c r="Q507">
        <v>0.35564369060532119</v>
      </c>
      <c r="R507">
        <v>0.2000278184495792</v>
      </c>
      <c r="S507">
        <v>0.4562745945361501</v>
      </c>
      <c r="T507">
        <v>8.8023233548435276E-2</v>
      </c>
    </row>
    <row r="508" spans="1:20" x14ac:dyDescent="0.25">
      <c r="A508" s="154" t="s">
        <v>147</v>
      </c>
      <c r="B508">
        <v>8.2587565076369192</v>
      </c>
      <c r="C508">
        <v>0.45271148218792578</v>
      </c>
      <c r="D508">
        <v>10.134593039986489</v>
      </c>
      <c r="E508">
        <v>1.4486709528512081</v>
      </c>
      <c r="G508" s="154" t="s">
        <v>148</v>
      </c>
      <c r="H508">
        <v>1041.958018580252</v>
      </c>
      <c r="L508" s="155" t="s">
        <v>148</v>
      </c>
      <c r="M508">
        <v>0.72415908782741167</v>
      </c>
      <c r="N508">
        <v>0.97047955119085538</v>
      </c>
      <c r="O508">
        <v>0.60980889388633419</v>
      </c>
      <c r="P508">
        <v>0.54971337758284866</v>
      </c>
      <c r="Q508">
        <v>0.34027648589350651</v>
      </c>
      <c r="R508">
        <v>0.4842435170951378</v>
      </c>
      <c r="S508">
        <v>0.53711676447304613</v>
      </c>
      <c r="T508">
        <v>9.4558795709877144E-2</v>
      </c>
    </row>
    <row r="509" spans="1:20" x14ac:dyDescent="0.25">
      <c r="A509" s="154" t="s">
        <v>148</v>
      </c>
      <c r="B509">
        <v>9.0738022064092494</v>
      </c>
      <c r="C509">
        <v>3.9105976230442789</v>
      </c>
      <c r="D509">
        <v>13.8804809572776</v>
      </c>
      <c r="E509">
        <v>-3.6424110481387522</v>
      </c>
      <c r="G509" s="154" t="s">
        <v>149</v>
      </c>
      <c r="H509">
        <v>749.02212936392652</v>
      </c>
      <c r="L509" s="155" t="s">
        <v>149</v>
      </c>
      <c r="M509">
        <v>0.7473012564341478</v>
      </c>
      <c r="N509">
        <v>0.90643926378136086</v>
      </c>
      <c r="O509">
        <v>1</v>
      </c>
      <c r="P509">
        <v>1</v>
      </c>
      <c r="Q509">
        <v>0.95075147421182782</v>
      </c>
      <c r="R509">
        <v>0.46840751478006609</v>
      </c>
      <c r="S509">
        <v>1</v>
      </c>
      <c r="T509">
        <v>0.99999999999999989</v>
      </c>
    </row>
    <row r="510" spans="1:20" x14ac:dyDescent="0.25">
      <c r="A510" s="154" t="s">
        <v>149</v>
      </c>
      <c r="B510">
        <v>8.2414286845167535</v>
      </c>
      <c r="C510">
        <v>0.33951511539914431</v>
      </c>
      <c r="D510">
        <v>12.571859678350179</v>
      </c>
      <c r="E510">
        <v>-3.970004637697599</v>
      </c>
      <c r="G510" s="154" t="s">
        <v>150</v>
      </c>
      <c r="H510">
        <v>440.49529108100251</v>
      </c>
      <c r="L510" s="155" t="s">
        <v>150</v>
      </c>
      <c r="M510">
        <v>0.63968710065898526</v>
      </c>
      <c r="N510">
        <v>0.85585170453932879</v>
      </c>
      <c r="O510">
        <v>0.69308162353960445</v>
      </c>
      <c r="P510">
        <v>0.77042832097939329</v>
      </c>
      <c r="Q510">
        <v>0.81150030611305302</v>
      </c>
      <c r="R510">
        <v>1</v>
      </c>
      <c r="S510">
        <v>0.45094934283672877</v>
      </c>
      <c r="T510">
        <v>0.28281071777828681</v>
      </c>
    </row>
    <row r="511" spans="1:20" x14ac:dyDescent="0.25">
      <c r="A511" s="154" t="s">
        <v>150</v>
      </c>
      <c r="B511">
        <v>7.9221935941137502</v>
      </c>
      <c r="C511">
        <v>-7.656541262117587</v>
      </c>
      <c r="D511">
        <v>7.0862934879910506</v>
      </c>
      <c r="E511">
        <v>4.6585473000087312</v>
      </c>
      <c r="G511" s="154" t="s">
        <v>151</v>
      </c>
      <c r="H511">
        <v>393.31711831958762</v>
      </c>
      <c r="L511" s="155" t="s">
        <v>151</v>
      </c>
      <c r="M511">
        <v>0.83823848373323007</v>
      </c>
      <c r="N511">
        <v>1</v>
      </c>
      <c r="O511">
        <v>0.71919828175102851</v>
      </c>
      <c r="P511">
        <v>0.77858872511095112</v>
      </c>
      <c r="Q511">
        <v>0.36731012654543521</v>
      </c>
      <c r="R511">
        <v>0.18641410569753111</v>
      </c>
      <c r="S511">
        <v>0.48861382545869109</v>
      </c>
      <c r="T511">
        <v>0.14942198164490039</v>
      </c>
    </row>
    <row r="512" spans="1:20" x14ac:dyDescent="0.25">
      <c r="A512" s="154" t="s">
        <v>151</v>
      </c>
      <c r="B512">
        <v>4.7992594670723676</v>
      </c>
      <c r="C512">
        <v>1.6990008646053789</v>
      </c>
      <c r="D512">
        <v>6.5686619692644896</v>
      </c>
      <c r="E512">
        <v>-4.2299532507277133</v>
      </c>
      <c r="G512" s="154" t="s">
        <v>152</v>
      </c>
      <c r="H512">
        <v>548.94510437246129</v>
      </c>
      <c r="L512" s="155" t="s">
        <v>152</v>
      </c>
      <c r="M512">
        <v>0.83598729401432537</v>
      </c>
      <c r="N512">
        <v>0.97607112033255228</v>
      </c>
      <c r="O512">
        <v>0.74252755542880833</v>
      </c>
      <c r="P512">
        <v>0.84627238142473593</v>
      </c>
      <c r="Q512">
        <v>0.40894109788936811</v>
      </c>
      <c r="R512">
        <v>0.25027931884138921</v>
      </c>
      <c r="S512">
        <v>0.96887865664468453</v>
      </c>
      <c r="T512">
        <v>0.4912143264376016</v>
      </c>
    </row>
    <row r="513" spans="1:20" x14ac:dyDescent="0.25">
      <c r="A513" s="154" t="s">
        <v>152</v>
      </c>
      <c r="B513">
        <v>6.6380555821717264</v>
      </c>
      <c r="C513">
        <v>4.870133186524102</v>
      </c>
      <c r="D513">
        <v>11.617946571411419</v>
      </c>
      <c r="E513">
        <v>-3.3294702183258011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34.275441704606308</v>
      </c>
      <c r="L524" s="155" t="s">
        <v>141</v>
      </c>
      <c r="M524">
        <v>0.31647004063414458</v>
      </c>
      <c r="N524">
        <v>0.76088530369730212</v>
      </c>
      <c r="O524">
        <v>0.53174735230484527</v>
      </c>
      <c r="P524">
        <v>0.64796723191484829</v>
      </c>
      <c r="Q524">
        <v>0.33822580981330302</v>
      </c>
      <c r="R524">
        <v>0.73580652311209516</v>
      </c>
      <c r="S524">
        <v>0.34186144219559572</v>
      </c>
      <c r="T524">
        <v>0.38492918961016431</v>
      </c>
    </row>
    <row r="525" spans="1:20" x14ac:dyDescent="0.25">
      <c r="A525" s="154" t="s">
        <v>141</v>
      </c>
      <c r="B525">
        <v>1.668227336795602</v>
      </c>
      <c r="C525">
        <v>1.1366305480380781</v>
      </c>
      <c r="D525">
        <v>1.766804334177549</v>
      </c>
      <c r="E525">
        <v>-0.29711774141924979</v>
      </c>
      <c r="G525" s="154" t="s">
        <v>142</v>
      </c>
      <c r="H525">
        <v>37.997287323046898</v>
      </c>
      <c r="L525" s="155" t="s">
        <v>142</v>
      </c>
      <c r="M525">
        <v>0.40226079310925311</v>
      </c>
      <c r="N525">
        <v>0.69010397902683385</v>
      </c>
      <c r="O525">
        <v>0.70746163772771142</v>
      </c>
      <c r="P525">
        <v>0.68271210875845423</v>
      </c>
      <c r="Q525">
        <v>1</v>
      </c>
      <c r="R525">
        <v>0.90448815865663423</v>
      </c>
      <c r="S525">
        <v>1</v>
      </c>
      <c r="T525">
        <v>1</v>
      </c>
    </row>
    <row r="526" spans="1:20" x14ac:dyDescent="0.25">
      <c r="A526" s="154" t="s">
        <v>142</v>
      </c>
      <c r="B526">
        <v>1.7313179026220511</v>
      </c>
      <c r="C526">
        <v>-0.39934401006035258</v>
      </c>
      <c r="D526">
        <v>1.7505551435202951</v>
      </c>
      <c r="E526">
        <v>-0.3661617671874689</v>
      </c>
      <c r="G526" s="154" t="s">
        <v>143</v>
      </c>
      <c r="H526">
        <v>49.868207487586623</v>
      </c>
      <c r="L526" s="155" t="s">
        <v>143</v>
      </c>
      <c r="M526">
        <v>1</v>
      </c>
      <c r="N526">
        <v>0.88093322300108956</v>
      </c>
      <c r="O526">
        <v>1</v>
      </c>
      <c r="P526">
        <v>0.96077905418338572</v>
      </c>
      <c r="Q526">
        <v>0.2121698271475006</v>
      </c>
      <c r="R526">
        <v>0.46228301512034897</v>
      </c>
      <c r="S526">
        <v>0.48431348351123338</v>
      </c>
      <c r="T526">
        <v>0.51684640622937239</v>
      </c>
    </row>
    <row r="527" spans="1:20" x14ac:dyDescent="0.25">
      <c r="A527" s="154" t="s">
        <v>143</v>
      </c>
      <c r="B527">
        <v>2.754261676868353</v>
      </c>
      <c r="C527">
        <v>-2.3951808478816332</v>
      </c>
      <c r="D527">
        <v>3.0341117211399422</v>
      </c>
      <c r="E527">
        <v>1.9655948672083789</v>
      </c>
      <c r="G527" s="154" t="s">
        <v>144</v>
      </c>
      <c r="H527">
        <v>47.661268459475629</v>
      </c>
      <c r="L527" s="155" t="s">
        <v>144</v>
      </c>
      <c r="M527">
        <v>0.57123200682967079</v>
      </c>
      <c r="N527">
        <v>1</v>
      </c>
      <c r="O527">
        <v>0.75460777360613662</v>
      </c>
      <c r="P527">
        <v>1</v>
      </c>
      <c r="Q527">
        <v>0.21772781177065079</v>
      </c>
      <c r="R527">
        <v>0.61013814649316078</v>
      </c>
      <c r="S527">
        <v>0.55451013571732222</v>
      </c>
      <c r="T527">
        <v>0.41514176325530888</v>
      </c>
    </row>
    <row r="528" spans="1:20" x14ac:dyDescent="0.25">
      <c r="A528" s="154" t="s">
        <v>144</v>
      </c>
      <c r="B528">
        <v>1.1125809244852829</v>
      </c>
      <c r="C528">
        <v>0.3517829269853433</v>
      </c>
      <c r="D528">
        <v>1.607599421495238</v>
      </c>
      <c r="E528">
        <v>-0.30650515399239697</v>
      </c>
      <c r="G528" s="154" t="s">
        <v>145</v>
      </c>
      <c r="H528">
        <v>48.580767968150028</v>
      </c>
      <c r="L528" s="155" t="s">
        <v>145</v>
      </c>
      <c r="M528">
        <v>0.6594907750300889</v>
      </c>
      <c r="N528">
        <v>0.69297264595045394</v>
      </c>
      <c r="O528">
        <v>0.59075207661704621</v>
      </c>
      <c r="P528">
        <v>0.68381831078955857</v>
      </c>
      <c r="Q528">
        <v>0.47284380590063968</v>
      </c>
      <c r="R528">
        <v>1</v>
      </c>
      <c r="S528">
        <v>0.34734628137003942</v>
      </c>
      <c r="T528">
        <v>0.89631554023972237</v>
      </c>
    </row>
    <row r="529" spans="1:20" x14ac:dyDescent="0.25">
      <c r="A529" s="154" t="s">
        <v>145</v>
      </c>
      <c r="B529">
        <v>2.0201728891411599</v>
      </c>
      <c r="C529">
        <v>-0.87401390135270174</v>
      </c>
      <c r="D529">
        <v>2.369617911115824</v>
      </c>
      <c r="E529">
        <v>0.42905223828225819</v>
      </c>
      <c r="G529" s="154" t="s">
        <v>146</v>
      </c>
      <c r="H529">
        <v>39.201640127303328</v>
      </c>
      <c r="L529" s="155" t="s">
        <v>146</v>
      </c>
      <c r="M529">
        <v>0.28923029049997639</v>
      </c>
      <c r="N529">
        <v>0.65941565301707983</v>
      </c>
      <c r="O529">
        <v>0.5034924632107074</v>
      </c>
      <c r="P529">
        <v>0.66949204448069477</v>
      </c>
      <c r="Q529">
        <v>0.19670984952910989</v>
      </c>
      <c r="R529">
        <v>0.25349171886871458</v>
      </c>
      <c r="S529">
        <v>0.32691487378591111</v>
      </c>
      <c r="T529">
        <v>0.25701991614280711</v>
      </c>
    </row>
    <row r="530" spans="1:20" x14ac:dyDescent="0.25">
      <c r="A530" s="154" t="s">
        <v>146</v>
      </c>
      <c r="B530">
        <v>1.4932481374171649</v>
      </c>
      <c r="C530">
        <v>3.6585988004037189</v>
      </c>
      <c r="D530">
        <v>2.364143957430751</v>
      </c>
      <c r="E530">
        <v>-4.4840819571236903</v>
      </c>
      <c r="G530" s="154" t="s">
        <v>147</v>
      </c>
      <c r="H530">
        <v>129.6115886443562</v>
      </c>
      <c r="L530" s="155" t="s">
        <v>147</v>
      </c>
      <c r="M530">
        <v>0.36546553924692132</v>
      </c>
      <c r="N530">
        <v>0.68660394296105731</v>
      </c>
      <c r="O530">
        <v>0.43031427577539838</v>
      </c>
      <c r="P530">
        <v>0.68821807991729456</v>
      </c>
      <c r="Q530">
        <v>0.2121967789914285</v>
      </c>
      <c r="R530">
        <v>0.24585354984446831</v>
      </c>
      <c r="S530">
        <v>0.31273862123656571</v>
      </c>
      <c r="T530">
        <v>0.2488994257354937</v>
      </c>
    </row>
    <row r="531" spans="1:20" x14ac:dyDescent="0.25">
      <c r="A531" s="154" t="s">
        <v>147</v>
      </c>
      <c r="B531">
        <v>3.2452991198183749</v>
      </c>
      <c r="C531">
        <v>-2.9888694292204958</v>
      </c>
      <c r="D531">
        <v>6.035309013772026</v>
      </c>
      <c r="E531">
        <v>6.266086189634092</v>
      </c>
      <c r="G531" s="154" t="s">
        <v>148</v>
      </c>
      <c r="H531">
        <v>65.770517826010661</v>
      </c>
      <c r="L531" s="155" t="s">
        <v>148</v>
      </c>
      <c r="M531">
        <v>0.44866575068452569</v>
      </c>
      <c r="N531">
        <v>0.67023679456555552</v>
      </c>
      <c r="O531">
        <v>0.62017814533699223</v>
      </c>
      <c r="P531">
        <v>0.62163261082338228</v>
      </c>
      <c r="Q531">
        <v>0.32658041358044848</v>
      </c>
      <c r="R531">
        <v>0.33559855922569898</v>
      </c>
      <c r="S531">
        <v>0.93020710744795687</v>
      </c>
      <c r="T531">
        <v>0.34951515549643891</v>
      </c>
    </row>
    <row r="532" spans="1:20" x14ac:dyDescent="0.25">
      <c r="A532" s="154" t="s">
        <v>148</v>
      </c>
      <c r="B532">
        <v>2.3808929983541138</v>
      </c>
      <c r="C532">
        <v>-0.48217827020068332</v>
      </c>
      <c r="D532">
        <v>2.237216077185777</v>
      </c>
      <c r="E532">
        <v>-0.3032993517703122</v>
      </c>
      <c r="G532" s="154" t="s">
        <v>149</v>
      </c>
      <c r="H532">
        <v>41.838086042838867</v>
      </c>
      <c r="L532" s="155" t="s">
        <v>149</v>
      </c>
      <c r="M532">
        <v>0.30669083685203319</v>
      </c>
      <c r="N532">
        <v>0.65950617799698497</v>
      </c>
      <c r="O532">
        <v>0.44062683146411802</v>
      </c>
      <c r="P532">
        <v>0.6300561228737539</v>
      </c>
      <c r="Q532">
        <v>0.2131740101533377</v>
      </c>
      <c r="R532">
        <v>0.26109022258619652</v>
      </c>
      <c r="S532">
        <v>0.32728661470663678</v>
      </c>
      <c r="T532">
        <v>0.25169412372817013</v>
      </c>
    </row>
    <row r="533" spans="1:20" x14ac:dyDescent="0.25">
      <c r="A533" s="154" t="s">
        <v>149</v>
      </c>
      <c r="B533">
        <v>1.671378847318842</v>
      </c>
      <c r="C533">
        <v>-0.50263764072365558</v>
      </c>
      <c r="D533">
        <v>3.0686785029461761</v>
      </c>
      <c r="E533">
        <v>-1.3896216372030961</v>
      </c>
      <c r="G533" s="154" t="s">
        <v>150</v>
      </c>
      <c r="H533">
        <v>22.243189399050038</v>
      </c>
      <c r="L533" s="155" t="s">
        <v>150</v>
      </c>
      <c r="M533">
        <v>0.41535680492155108</v>
      </c>
      <c r="N533">
        <v>0.67426473207408699</v>
      </c>
      <c r="O533">
        <v>0.60103390355001785</v>
      </c>
      <c r="P533">
        <v>0.69239308131871335</v>
      </c>
      <c r="Q533">
        <v>0.19876290292804319</v>
      </c>
      <c r="R533">
        <v>0.26008460011859658</v>
      </c>
      <c r="S533">
        <v>0.34183207884426492</v>
      </c>
      <c r="T533">
        <v>0.23804792050807189</v>
      </c>
    </row>
    <row r="534" spans="1:20" x14ac:dyDescent="0.25">
      <c r="A534" s="154" t="s">
        <v>150</v>
      </c>
      <c r="B534">
        <v>1.136336830950033</v>
      </c>
      <c r="C534">
        <v>0.28355861977543467</v>
      </c>
      <c r="D534">
        <v>1.594360021830129</v>
      </c>
      <c r="E534">
        <v>0.44938836501035673</v>
      </c>
      <c r="G534" s="154" t="s">
        <v>151</v>
      </c>
      <c r="H534">
        <v>20.21240907632842</v>
      </c>
      <c r="L534" s="155" t="s">
        <v>151</v>
      </c>
      <c r="M534">
        <v>0.42330420148716952</v>
      </c>
      <c r="N534">
        <v>0.82361472675671277</v>
      </c>
      <c r="O534">
        <v>0.59165921446201952</v>
      </c>
      <c r="P534">
        <v>0.74855071486964864</v>
      </c>
      <c r="Q534">
        <v>0.23040927148748011</v>
      </c>
      <c r="R534">
        <v>0.25344483817592561</v>
      </c>
      <c r="S534">
        <v>0.35122227258163119</v>
      </c>
      <c r="T534">
        <v>0.36603114707997292</v>
      </c>
    </row>
    <row r="535" spans="1:20" x14ac:dyDescent="0.25">
      <c r="A535" s="154" t="s">
        <v>151</v>
      </c>
      <c r="B535">
        <v>1.4301490947009139</v>
      </c>
      <c r="C535">
        <v>1.070063107875987</v>
      </c>
      <c r="D535">
        <v>2.0193414488827668</v>
      </c>
      <c r="E535">
        <v>-1.576220883944139</v>
      </c>
      <c r="G535" s="154" t="s">
        <v>152</v>
      </c>
      <c r="H535">
        <v>25.261613313581879</v>
      </c>
      <c r="L535" s="155" t="s">
        <v>152</v>
      </c>
      <c r="M535">
        <v>0.26586452652092518</v>
      </c>
      <c r="N535">
        <v>0.68672356187170513</v>
      </c>
      <c r="O535">
        <v>0.43708763619463281</v>
      </c>
      <c r="P535">
        <v>0.67196798805895197</v>
      </c>
      <c r="Q535">
        <v>0.19875522866380591</v>
      </c>
      <c r="R535">
        <v>0.2332105764109354</v>
      </c>
      <c r="S535">
        <v>0.37848614949367398</v>
      </c>
      <c r="T535">
        <v>0.23749556686043369</v>
      </c>
    </row>
    <row r="536" spans="1:20" x14ac:dyDescent="0.25">
      <c r="A536" s="154" t="s">
        <v>152</v>
      </c>
      <c r="B536">
        <v>1.0027729912832919</v>
      </c>
      <c r="C536">
        <v>5.2366975899324097E-2</v>
      </c>
      <c r="D536">
        <v>2.430523736987857</v>
      </c>
      <c r="E536">
        <v>2.2843929976070791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639.44422463599176</v>
      </c>
      <c r="L547" s="155" t="s">
        <v>155</v>
      </c>
      <c r="M547">
        <v>0.1565615035570708</v>
      </c>
      <c r="N547">
        <v>0.40769883535634149</v>
      </c>
      <c r="O547">
        <v>0.1928588634649252</v>
      </c>
      <c r="P547">
        <v>0.30905866174265562</v>
      </c>
      <c r="Q547">
        <v>7.5473205284833866E-2</v>
      </c>
      <c r="R547">
        <v>9.2700276076602639E-2</v>
      </c>
      <c r="S547">
        <v>9.5519118893824084E-2</v>
      </c>
      <c r="T547">
        <v>5.7259976958654688E-2</v>
      </c>
    </row>
    <row r="548" spans="1:20" x14ac:dyDescent="0.25">
      <c r="A548" s="154" t="s">
        <v>141</v>
      </c>
      <c r="B548">
        <v>6.2171189132833602</v>
      </c>
      <c r="C548">
        <v>-5.5428772251343412</v>
      </c>
      <c r="D548">
        <v>10.955617348795281</v>
      </c>
      <c r="E548">
        <v>2.485127144939447</v>
      </c>
      <c r="G548" s="154" t="s">
        <v>142</v>
      </c>
      <c r="H548">
        <v>586.41950082848598</v>
      </c>
      <c r="L548" s="155" t="s">
        <v>156</v>
      </c>
      <c r="M548">
        <v>0.14773377134258919</v>
      </c>
      <c r="N548">
        <v>0.43368789738510871</v>
      </c>
      <c r="O548">
        <v>0.35606472079663548</v>
      </c>
      <c r="P548">
        <v>0.403237220212317</v>
      </c>
      <c r="Q548">
        <v>0.61695375131983499</v>
      </c>
      <c r="R548">
        <v>0.39514653468604738</v>
      </c>
      <c r="S548">
        <v>0.50018813729453138</v>
      </c>
      <c r="T548">
        <v>0.66945213063762088</v>
      </c>
    </row>
    <row r="549" spans="1:20" x14ac:dyDescent="0.25">
      <c r="A549" s="154" t="s">
        <v>142</v>
      </c>
      <c r="B549">
        <v>9.651051397193287</v>
      </c>
      <c r="C549">
        <v>-4.9211665198126964</v>
      </c>
      <c r="D549">
        <v>10.355082535031141</v>
      </c>
      <c r="E549">
        <v>12.828869474203209</v>
      </c>
      <c r="G549" s="154" t="s">
        <v>143</v>
      </c>
      <c r="H549">
        <v>985.61612681275676</v>
      </c>
      <c r="L549" s="155" t="s">
        <v>157</v>
      </c>
      <c r="M549">
        <v>1</v>
      </c>
      <c r="N549">
        <v>1</v>
      </c>
      <c r="O549">
        <v>1</v>
      </c>
      <c r="P549">
        <v>0.99999999999999989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154" t="s">
        <v>143</v>
      </c>
      <c r="B550">
        <v>8.6417911346157759</v>
      </c>
      <c r="C550">
        <v>2.9907328785979601</v>
      </c>
      <c r="D550">
        <v>14.132785629684919</v>
      </c>
      <c r="E550">
        <v>-14.52764395678744</v>
      </c>
      <c r="G550" s="154" t="s">
        <v>144</v>
      </c>
      <c r="H550">
        <v>842.85391644992274</v>
      </c>
      <c r="L550" s="155" t="s">
        <v>158</v>
      </c>
      <c r="M550">
        <v>0.19952511951013771</v>
      </c>
      <c r="N550">
        <v>0.53650262874372123</v>
      </c>
      <c r="O550">
        <v>0.39584016670625388</v>
      </c>
      <c r="P550">
        <v>0.52330613584021191</v>
      </c>
      <c r="Q550">
        <v>0.76776110924142693</v>
      </c>
      <c r="R550">
        <v>0.55205696769520696</v>
      </c>
      <c r="S550">
        <v>0.7224176043714261</v>
      </c>
      <c r="T550">
        <v>0.54846175031093525</v>
      </c>
    </row>
    <row r="551" spans="1:20" x14ac:dyDescent="0.25">
      <c r="A551" s="154" t="s">
        <v>144</v>
      </c>
      <c r="B551">
        <v>8.1930574550241424</v>
      </c>
      <c r="C551">
        <v>-0.34314709860292131</v>
      </c>
      <c r="D551">
        <v>12.96875054368018</v>
      </c>
      <c r="E551">
        <v>1.4196994158596501</v>
      </c>
      <c r="G551" s="154" t="s">
        <v>145</v>
      </c>
      <c r="H551">
        <v>788.46153303306426</v>
      </c>
      <c r="L551" s="155" t="s">
        <v>159</v>
      </c>
      <c r="M551">
        <v>8.5697870773565721E-2</v>
      </c>
      <c r="N551">
        <v>0.38093084419041717</v>
      </c>
      <c r="O551">
        <v>0.14069609649170861</v>
      </c>
      <c r="P551">
        <v>0.32638852586132588</v>
      </c>
      <c r="Q551">
        <v>0.1506019501336725</v>
      </c>
      <c r="R551">
        <v>0.23333639796718639</v>
      </c>
      <c r="S551">
        <v>0.24974529825968619</v>
      </c>
      <c r="T551">
        <v>0.17272286896126379</v>
      </c>
    </row>
    <row r="552" spans="1:20" x14ac:dyDescent="0.25">
      <c r="A552" s="154" t="s">
        <v>145</v>
      </c>
      <c r="B552">
        <v>7.9764434861969846</v>
      </c>
      <c r="C552">
        <v>4.6170588371126096</v>
      </c>
      <c r="D552">
        <v>11.99274540763912</v>
      </c>
      <c r="E552">
        <v>4.1958048853685233</v>
      </c>
      <c r="G552" s="154" t="s">
        <v>146</v>
      </c>
      <c r="H552">
        <v>573.09974004518506</v>
      </c>
      <c r="L552" s="155" t="s">
        <v>160</v>
      </c>
      <c r="M552">
        <v>0.192487613628545</v>
      </c>
      <c r="N552">
        <v>0.40571739879237639</v>
      </c>
      <c r="O552">
        <v>0.25560443644528769</v>
      </c>
      <c r="P552">
        <v>0.39487736455139649</v>
      </c>
      <c r="Q552">
        <v>0.18407552862821519</v>
      </c>
      <c r="R552">
        <v>0.2774200037975893</v>
      </c>
      <c r="S552">
        <v>0.2277203686882989</v>
      </c>
      <c r="T552">
        <v>0.1925727616847438</v>
      </c>
    </row>
    <row r="553" spans="1:20" x14ac:dyDescent="0.25">
      <c r="A553" s="154" t="s">
        <v>146</v>
      </c>
      <c r="B553">
        <v>7.5515489998089782</v>
      </c>
      <c r="C553">
        <v>-0.49604563794603618</v>
      </c>
      <c r="D553">
        <v>13.07831896047735</v>
      </c>
      <c r="E553">
        <v>-1.747018305175418</v>
      </c>
      <c r="G553" s="154" t="s">
        <v>147</v>
      </c>
      <c r="H553">
        <v>271.28253856908941</v>
      </c>
      <c r="L553" s="155" t="s">
        <v>187</v>
      </c>
      <c r="M553">
        <v>9.2415076579216243E-2</v>
      </c>
      <c r="N553">
        <v>0.32335548779305079</v>
      </c>
      <c r="O553">
        <v>0.1237362489662087</v>
      </c>
      <c r="P553">
        <v>0.29830935871806852</v>
      </c>
      <c r="Q553">
        <v>6.2520561074688105E-2</v>
      </c>
      <c r="R553">
        <v>0.1093895508075502</v>
      </c>
      <c r="S553">
        <v>9.416068260492115E-2</v>
      </c>
      <c r="T553">
        <v>9.4404928869574106E-2</v>
      </c>
    </row>
    <row r="554" spans="1:20" x14ac:dyDescent="0.25">
      <c r="A554" s="154" t="s">
        <v>147</v>
      </c>
      <c r="B554">
        <v>6.8096511108466604</v>
      </c>
      <c r="C554">
        <v>-0.14073092457938549</v>
      </c>
      <c r="D554">
        <v>8.6308654651548444</v>
      </c>
      <c r="E554">
        <v>-4.2058531618437609</v>
      </c>
      <c r="G554" s="154" t="s">
        <v>148</v>
      </c>
      <c r="H554">
        <v>374.03066494149658</v>
      </c>
    </row>
    <row r="555" spans="1:20" x14ac:dyDescent="0.25">
      <c r="A555" s="154" t="s">
        <v>148</v>
      </c>
      <c r="B555">
        <v>3.1027377858967249</v>
      </c>
      <c r="C555">
        <v>0.90439844447879136</v>
      </c>
      <c r="D555">
        <v>10.767266799651511</v>
      </c>
      <c r="E555">
        <v>1.09777388938278</v>
      </c>
      <c r="G555" s="154" t="s">
        <v>149</v>
      </c>
      <c r="H555">
        <v>381.4409910026601</v>
      </c>
    </row>
    <row r="556" spans="1:20" x14ac:dyDescent="0.25">
      <c r="A556" s="154" t="s">
        <v>149</v>
      </c>
      <c r="B556">
        <v>8.1920545845257013</v>
      </c>
      <c r="C556">
        <v>-2.1312615052225801</v>
      </c>
      <c r="D556">
        <v>9.5948187199709629</v>
      </c>
      <c r="E556">
        <v>1.45570526796475</v>
      </c>
      <c r="G556" s="154" t="s">
        <v>150</v>
      </c>
      <c r="H556">
        <v>2288.3547174125638</v>
      </c>
    </row>
    <row r="557" spans="1:20" x14ac:dyDescent="0.25">
      <c r="A557" s="154" t="s">
        <v>150</v>
      </c>
      <c r="B557">
        <v>14.28891082620474</v>
      </c>
      <c r="C557">
        <v>10.9115420661138</v>
      </c>
      <c r="D557">
        <v>31.300184997954482</v>
      </c>
      <c r="E557">
        <v>-6.850204173561063</v>
      </c>
      <c r="G557" s="154" t="s">
        <v>151</v>
      </c>
      <c r="H557">
        <v>2154.1363438726848</v>
      </c>
    </row>
    <row r="558" spans="1:20" x14ac:dyDescent="0.25">
      <c r="A558" s="154" t="s">
        <v>151</v>
      </c>
      <c r="B558">
        <v>14.28283990748905</v>
      </c>
      <c r="C558">
        <v>-5.6066808381317053</v>
      </c>
      <c r="D558">
        <v>18.018660186578931</v>
      </c>
      <c r="E558">
        <v>12.91601522949391</v>
      </c>
      <c r="G558" s="154" t="s">
        <v>152</v>
      </c>
      <c r="H558">
        <v>984.99219060921178</v>
      </c>
    </row>
    <row r="559" spans="1:20" x14ac:dyDescent="0.25">
      <c r="A559" s="154" t="s">
        <v>152</v>
      </c>
      <c r="B559">
        <v>10.006490682704159</v>
      </c>
      <c r="C559">
        <v>-7.8719479176931051</v>
      </c>
      <c r="D559">
        <v>10.630512143406611</v>
      </c>
      <c r="E559">
        <v>-2.7882042633026738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287.134187580397</v>
      </c>
      <c r="L570" s="155" t="s">
        <v>141</v>
      </c>
      <c r="M570">
        <v>0.37443672693979563</v>
      </c>
      <c r="N570">
        <v>0.93510703079997348</v>
      </c>
      <c r="O570">
        <v>0.61073621837235359</v>
      </c>
      <c r="P570">
        <v>0.67468744404087067</v>
      </c>
      <c r="Q570">
        <v>0.17454638462738151</v>
      </c>
      <c r="R570">
        <v>0.1591388827143661</v>
      </c>
      <c r="S570">
        <v>0.1971199688029667</v>
      </c>
      <c r="T570">
        <v>0.68148253952767079</v>
      </c>
    </row>
    <row r="571" spans="1:20" x14ac:dyDescent="0.25">
      <c r="A571" s="154" t="s">
        <v>141</v>
      </c>
      <c r="B571">
        <v>5.0401658536091789</v>
      </c>
      <c r="C571">
        <v>-3.4367318859978311</v>
      </c>
      <c r="D571">
        <v>8.3768198600538604</v>
      </c>
      <c r="E571">
        <v>3.003854186438613</v>
      </c>
      <c r="G571" s="154" t="s">
        <v>142</v>
      </c>
      <c r="H571">
        <v>209.1572569663916</v>
      </c>
      <c r="L571" s="155" t="s">
        <v>142</v>
      </c>
      <c r="M571">
        <v>0.37847879295244852</v>
      </c>
      <c r="N571">
        <v>0.86917132174555178</v>
      </c>
      <c r="O571">
        <v>0.64363079640368437</v>
      </c>
      <c r="P571">
        <v>0.83377365152272642</v>
      </c>
      <c r="Q571">
        <v>0.31499555824494607</v>
      </c>
      <c r="R571">
        <v>0.19999019963813741</v>
      </c>
      <c r="S571">
        <v>1</v>
      </c>
      <c r="T571">
        <v>0.27037188237649629</v>
      </c>
    </row>
    <row r="572" spans="1:20" x14ac:dyDescent="0.25">
      <c r="A572" s="154" t="s">
        <v>142</v>
      </c>
      <c r="B572">
        <v>5.15672399344243</v>
      </c>
      <c r="C572">
        <v>-2.7429087386567108</v>
      </c>
      <c r="D572">
        <v>7.8748077027011334</v>
      </c>
      <c r="E572">
        <v>4.9009654994251513</v>
      </c>
      <c r="G572" s="154" t="s">
        <v>143</v>
      </c>
      <c r="H572">
        <v>356.80600892648442</v>
      </c>
      <c r="L572" s="155" t="s">
        <v>143</v>
      </c>
      <c r="M572">
        <v>0.48307739697170782</v>
      </c>
      <c r="N572">
        <v>0.91956935400396966</v>
      </c>
      <c r="O572">
        <v>0.81437864476825417</v>
      </c>
      <c r="P572">
        <v>0.73778141155402399</v>
      </c>
      <c r="Q572">
        <v>0.3115468769336211</v>
      </c>
      <c r="R572">
        <v>0.60406991190243842</v>
      </c>
      <c r="S572">
        <v>0.25144266474451371</v>
      </c>
      <c r="T572">
        <v>0.47444733142501672</v>
      </c>
    </row>
    <row r="573" spans="1:20" x14ac:dyDescent="0.25">
      <c r="A573" s="154" t="s">
        <v>143</v>
      </c>
      <c r="B573">
        <v>6.774353921354642</v>
      </c>
      <c r="C573">
        <v>-1.6702871913283039</v>
      </c>
      <c r="D573">
        <v>10.61796501695877</v>
      </c>
      <c r="E573">
        <v>3.8895373403276419</v>
      </c>
      <c r="G573" s="154" t="s">
        <v>144</v>
      </c>
      <c r="H573">
        <v>166.8234741665774</v>
      </c>
      <c r="L573" s="155" t="s">
        <v>144</v>
      </c>
      <c r="M573">
        <v>0.47680882325803742</v>
      </c>
      <c r="N573">
        <v>0.83763161500009164</v>
      </c>
      <c r="O573">
        <v>1</v>
      </c>
      <c r="P573">
        <v>0.67336734275654808</v>
      </c>
      <c r="Q573">
        <v>0.3450694352093398</v>
      </c>
      <c r="R573">
        <v>0.46430781007685662</v>
      </c>
      <c r="S573">
        <v>0.24194097888433519</v>
      </c>
      <c r="T573">
        <v>0.38581693422086077</v>
      </c>
    </row>
    <row r="574" spans="1:20" x14ac:dyDescent="0.25">
      <c r="A574" s="154" t="s">
        <v>144</v>
      </c>
      <c r="B574">
        <v>3.5237110767740241</v>
      </c>
      <c r="C574">
        <v>3.7792054448135302</v>
      </c>
      <c r="D574">
        <v>5.304250496511413</v>
      </c>
      <c r="E574">
        <v>-5.3233250587512693</v>
      </c>
      <c r="G574" s="154" t="s">
        <v>145</v>
      </c>
      <c r="H574">
        <v>140.05525056344959</v>
      </c>
      <c r="L574" s="155" t="s">
        <v>145</v>
      </c>
      <c r="M574">
        <v>0.42434285523671839</v>
      </c>
      <c r="N574">
        <v>0.87133746550282409</v>
      </c>
      <c r="O574">
        <v>0.70988517124753348</v>
      </c>
      <c r="P574">
        <v>0.75175265641765587</v>
      </c>
      <c r="Q574">
        <v>0.1848649881788402</v>
      </c>
      <c r="R574">
        <v>0.20721504810547661</v>
      </c>
      <c r="S574">
        <v>0.24400870296522759</v>
      </c>
      <c r="T574">
        <v>0.22825174993639141</v>
      </c>
    </row>
    <row r="575" spans="1:20" x14ac:dyDescent="0.25">
      <c r="A575" s="154" t="s">
        <v>145</v>
      </c>
      <c r="B575">
        <v>2.1211664611610228</v>
      </c>
      <c r="C575">
        <v>-0.46644038744772692</v>
      </c>
      <c r="D575">
        <v>6.1369537612029248</v>
      </c>
      <c r="E575">
        <v>0.93705642964110225</v>
      </c>
      <c r="G575" s="154" t="s">
        <v>146</v>
      </c>
      <c r="H575">
        <v>100.76359091066951</v>
      </c>
      <c r="L575" s="155" t="s">
        <v>146</v>
      </c>
      <c r="M575">
        <v>0.49813482890539829</v>
      </c>
      <c r="N575">
        <v>0.98264539134804918</v>
      </c>
      <c r="O575">
        <v>0.75644236939347675</v>
      </c>
      <c r="P575">
        <v>0.77670282864856721</v>
      </c>
      <c r="Q575">
        <v>0.19521266698168599</v>
      </c>
      <c r="R575">
        <v>0.15867229151200929</v>
      </c>
      <c r="S575">
        <v>0.22785268772635781</v>
      </c>
      <c r="T575">
        <v>0.50524022343676689</v>
      </c>
    </row>
    <row r="576" spans="1:20" x14ac:dyDescent="0.25">
      <c r="A576" s="154" t="s">
        <v>146</v>
      </c>
      <c r="B576">
        <v>2.0722861071653291</v>
      </c>
      <c r="C576">
        <v>2.486023433866956</v>
      </c>
      <c r="D576">
        <v>2.8237712733514129</v>
      </c>
      <c r="E576">
        <v>-1.583704460193226</v>
      </c>
      <c r="G576" s="154" t="s">
        <v>147</v>
      </c>
      <c r="H576">
        <v>166.3183196884055</v>
      </c>
      <c r="L576" s="155" t="s">
        <v>147</v>
      </c>
      <c r="M576">
        <v>1</v>
      </c>
      <c r="N576">
        <v>1</v>
      </c>
      <c r="O576">
        <v>0.75633087998893789</v>
      </c>
      <c r="P576">
        <v>1</v>
      </c>
      <c r="Q576">
        <v>0.1704681220309528</v>
      </c>
      <c r="R576">
        <v>0.20411825027579189</v>
      </c>
      <c r="S576">
        <v>0.2202364357851396</v>
      </c>
      <c r="T576">
        <v>0.29611226619392927</v>
      </c>
    </row>
    <row r="577" spans="1:20" x14ac:dyDescent="0.25">
      <c r="A577" s="154" t="s">
        <v>147</v>
      </c>
      <c r="B577">
        <v>3.990217742722777</v>
      </c>
      <c r="C577">
        <v>-2.9518169090782922</v>
      </c>
      <c r="D577">
        <v>5.2168335625937301</v>
      </c>
      <c r="E577">
        <v>2.9896131867231159</v>
      </c>
      <c r="G577" s="154" t="s">
        <v>148</v>
      </c>
      <c r="H577">
        <v>135.50123655633311</v>
      </c>
      <c r="L577" s="155" t="s">
        <v>148</v>
      </c>
      <c r="M577">
        <v>0.42150440232963532</v>
      </c>
      <c r="N577">
        <v>0.95096706161476097</v>
      </c>
      <c r="O577">
        <v>0.77694318365737358</v>
      </c>
      <c r="P577">
        <v>0.76649452510787552</v>
      </c>
      <c r="Q577">
        <v>0.30453744548082068</v>
      </c>
      <c r="R577">
        <v>0.45037275021903012</v>
      </c>
      <c r="S577">
        <v>0.28221815201892703</v>
      </c>
      <c r="T577">
        <v>0.96282204232155255</v>
      </c>
    </row>
    <row r="578" spans="1:20" x14ac:dyDescent="0.25">
      <c r="A578" s="154" t="s">
        <v>148</v>
      </c>
      <c r="B578">
        <v>3.1195694703649681</v>
      </c>
      <c r="C578">
        <v>-2.3415412966003371</v>
      </c>
      <c r="D578">
        <v>3.232994418793913</v>
      </c>
      <c r="E578">
        <v>-0.32110696864682409</v>
      </c>
      <c r="G578" s="154" t="s">
        <v>149</v>
      </c>
      <c r="H578">
        <v>233.90685479618139</v>
      </c>
      <c r="L578" s="155" t="s">
        <v>149</v>
      </c>
      <c r="M578">
        <v>0.35613460075799208</v>
      </c>
      <c r="N578">
        <v>0.89183824360412356</v>
      </c>
      <c r="O578">
        <v>0.64973894598786752</v>
      </c>
      <c r="P578">
        <v>0.68854082200798294</v>
      </c>
      <c r="Q578">
        <v>1</v>
      </c>
      <c r="R578">
        <v>1</v>
      </c>
      <c r="S578">
        <v>0.34808465335624189</v>
      </c>
      <c r="T578">
        <v>1</v>
      </c>
    </row>
    <row r="579" spans="1:20" x14ac:dyDescent="0.25">
      <c r="A579" s="154" t="s">
        <v>149</v>
      </c>
      <c r="B579">
        <v>6.1550284930352417</v>
      </c>
      <c r="C579">
        <v>1.3465562422320081</v>
      </c>
      <c r="D579">
        <v>3.8706423522301869</v>
      </c>
      <c r="E579">
        <v>3.8339882357447999</v>
      </c>
      <c r="G579" s="154" t="s">
        <v>150</v>
      </c>
      <c r="H579">
        <v>332.91978092609878</v>
      </c>
      <c r="L579" s="155" t="s">
        <v>150</v>
      </c>
      <c r="M579">
        <v>0.36537957237197</v>
      </c>
      <c r="N579">
        <v>0.922253355343996</v>
      </c>
      <c r="O579">
        <v>0.7445187477836398</v>
      </c>
      <c r="P579">
        <v>0.78619473157321296</v>
      </c>
      <c r="Q579">
        <v>0.2201427608157093</v>
      </c>
      <c r="R579">
        <v>0.38628145369410022</v>
      </c>
      <c r="S579">
        <v>0.36834845960439688</v>
      </c>
      <c r="T579">
        <v>0.3724500805957412</v>
      </c>
    </row>
    <row r="580" spans="1:20" x14ac:dyDescent="0.25">
      <c r="A580" s="154" t="s">
        <v>150</v>
      </c>
      <c r="B580">
        <v>5.199367848824382</v>
      </c>
      <c r="C580">
        <v>-0.70107177620270233</v>
      </c>
      <c r="D580">
        <v>5.0773113006154738</v>
      </c>
      <c r="E580">
        <v>-1.570939505540863</v>
      </c>
      <c r="G580" s="154" t="s">
        <v>151</v>
      </c>
      <c r="H580">
        <v>78.441368641114451</v>
      </c>
      <c r="L580" s="155" t="s">
        <v>151</v>
      </c>
      <c r="M580">
        <v>0.44879327748997372</v>
      </c>
      <c r="N580">
        <v>0.84871764760082091</v>
      </c>
      <c r="O580">
        <v>0.71716051016433691</v>
      </c>
      <c r="P580">
        <v>0.7959590123251753</v>
      </c>
      <c r="Q580">
        <v>0.1747736728329751</v>
      </c>
      <c r="R580">
        <v>0.2272681482383179</v>
      </c>
      <c r="S580">
        <v>0.93714682470474875</v>
      </c>
      <c r="T580">
        <v>0.24335330192741211</v>
      </c>
    </row>
    <row r="581" spans="1:20" x14ac:dyDescent="0.25">
      <c r="A581" s="154" t="s">
        <v>151</v>
      </c>
      <c r="B581">
        <v>2.1845667527757571</v>
      </c>
      <c r="C581">
        <v>1.0721097600325249</v>
      </c>
      <c r="D581">
        <v>2.6775770012608611</v>
      </c>
      <c r="E581">
        <v>2.215497818777818</v>
      </c>
      <c r="G581" s="154" t="s">
        <v>152</v>
      </c>
      <c r="H581">
        <v>172.14387881854941</v>
      </c>
      <c r="L581" s="155" t="s">
        <v>152</v>
      </c>
      <c r="M581">
        <v>0.40033472842826251</v>
      </c>
      <c r="N581">
        <v>0.8989429157893204</v>
      </c>
      <c r="O581">
        <v>0.74137487575364636</v>
      </c>
      <c r="P581">
        <v>0.71261365177052716</v>
      </c>
      <c r="Q581">
        <v>0.71080745616546714</v>
      </c>
      <c r="R581">
        <v>0.61335443118839883</v>
      </c>
      <c r="S581">
        <v>0.62272319502532869</v>
      </c>
      <c r="T581">
        <v>0.33126018748113228</v>
      </c>
    </row>
    <row r="582" spans="1:20" x14ac:dyDescent="0.25">
      <c r="A582" s="154" t="s">
        <v>152</v>
      </c>
      <c r="B582">
        <v>3.5754621536669662</v>
      </c>
      <c r="C582">
        <v>4.1546180278085272</v>
      </c>
      <c r="D582">
        <v>5.7405782278769957</v>
      </c>
      <c r="E582">
        <v>-6.7880933542683772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36.83567148920212</v>
      </c>
      <c r="L593" s="155" t="s">
        <v>141</v>
      </c>
      <c r="M593">
        <v>0.49190009565894638</v>
      </c>
      <c r="N593">
        <v>0.33912132008347801</v>
      </c>
      <c r="O593">
        <v>0.1662715775817766</v>
      </c>
      <c r="P593">
        <v>0.38068535201723419</v>
      </c>
      <c r="Q593">
        <v>0.17854463262219611</v>
      </c>
      <c r="R593">
        <v>0.108857569051865</v>
      </c>
      <c r="S593">
        <v>7.1890686672570647E-2</v>
      </c>
      <c r="T593">
        <v>0.29738946338730438</v>
      </c>
    </row>
    <row r="594" spans="1:20" x14ac:dyDescent="0.25">
      <c r="A594" s="154" t="s">
        <v>155</v>
      </c>
      <c r="B594">
        <v>2.0206681823664132</v>
      </c>
      <c r="C594">
        <v>-5.7389427899826639</v>
      </c>
      <c r="D594">
        <v>1.4916434955090481</v>
      </c>
      <c r="E594">
        <v>5.3021503788477604</v>
      </c>
      <c r="G594" s="154" t="s">
        <v>156</v>
      </c>
      <c r="H594">
        <v>64.148961201862761</v>
      </c>
      <c r="L594" s="155" t="s">
        <v>142</v>
      </c>
      <c r="M594">
        <v>0.33935016251156341</v>
      </c>
      <c r="N594">
        <v>0.34487775617264821</v>
      </c>
      <c r="O594">
        <v>0.17118593267621729</v>
      </c>
      <c r="P594">
        <v>0.3767991213912838</v>
      </c>
      <c r="Q594">
        <v>0.158979620479935</v>
      </c>
      <c r="R594">
        <v>0.14148947393491951</v>
      </c>
      <c r="S594">
        <v>7.7108581237076146E-2</v>
      </c>
      <c r="T594">
        <v>0.1151242932187129</v>
      </c>
    </row>
    <row r="595" spans="1:20" x14ac:dyDescent="0.25">
      <c r="A595" s="154" t="s">
        <v>156</v>
      </c>
      <c r="B595">
        <v>1.515139607560954</v>
      </c>
      <c r="C595">
        <v>-6.4355404084874959</v>
      </c>
      <c r="D595">
        <v>3.0698765412506339</v>
      </c>
      <c r="E595">
        <v>-5.6506619406031948</v>
      </c>
      <c r="G595" s="154" t="s">
        <v>157</v>
      </c>
      <c r="H595">
        <v>836.90270502498959</v>
      </c>
      <c r="L595" s="155" t="s">
        <v>143</v>
      </c>
      <c r="M595">
        <v>0.76557633654482193</v>
      </c>
      <c r="N595">
        <v>0.44596335719194963</v>
      </c>
      <c r="O595">
        <v>0.40323601898186429</v>
      </c>
      <c r="P595">
        <v>0.45871095654775201</v>
      </c>
      <c r="Q595">
        <v>0.31967452869301771</v>
      </c>
      <c r="R595">
        <v>0.47539624755092941</v>
      </c>
      <c r="S595">
        <v>0.26882802818060592</v>
      </c>
      <c r="T595">
        <v>0.25587160875835219</v>
      </c>
    </row>
    <row r="596" spans="1:20" x14ac:dyDescent="0.25">
      <c r="A596" s="154" t="s">
        <v>157</v>
      </c>
      <c r="B596">
        <v>6.6504447815395853</v>
      </c>
      <c r="C596">
        <v>15.31756239162182</v>
      </c>
      <c r="D596">
        <v>34.548998053058106</v>
      </c>
      <c r="E596">
        <v>90.556635280576955</v>
      </c>
      <c r="G596" s="154" t="s">
        <v>158</v>
      </c>
      <c r="H596">
        <v>1006.373402176536</v>
      </c>
      <c r="L596" s="155" t="s">
        <v>144</v>
      </c>
      <c r="M596">
        <v>0.80352546974768513</v>
      </c>
      <c r="N596">
        <v>0.49529235936091348</v>
      </c>
      <c r="O596">
        <v>0.36710890852744388</v>
      </c>
      <c r="P596">
        <v>0.52742302071086877</v>
      </c>
      <c r="Q596">
        <v>0.36732862390039728</v>
      </c>
      <c r="R596">
        <v>0.24736217118101181</v>
      </c>
      <c r="S596">
        <v>0.2145880937794552</v>
      </c>
      <c r="T596">
        <v>0.63700934139531085</v>
      </c>
    </row>
    <row r="597" spans="1:20" x14ac:dyDescent="0.25">
      <c r="A597" s="154" t="s">
        <v>158</v>
      </c>
      <c r="B597">
        <v>5.5394896458135552</v>
      </c>
      <c r="C597">
        <v>-4.125227685754326</v>
      </c>
      <c r="D597">
        <v>26.755418726425731</v>
      </c>
      <c r="E597">
        <v>-65.904207980310574</v>
      </c>
      <c r="G597" s="154" t="s">
        <v>159</v>
      </c>
      <c r="H597">
        <v>285.91597979749008</v>
      </c>
      <c r="L597" s="155" t="s">
        <v>145</v>
      </c>
      <c r="M597">
        <v>0.47695611533042331</v>
      </c>
      <c r="N597">
        <v>0.37522086030296742</v>
      </c>
      <c r="O597">
        <v>0.28023662954408263</v>
      </c>
      <c r="P597">
        <v>0.37661919645791597</v>
      </c>
      <c r="Q597">
        <v>0.1926711647645262</v>
      </c>
      <c r="R597">
        <v>0.1935893511406053</v>
      </c>
      <c r="S597">
        <v>5.3523160828052217E-2</v>
      </c>
      <c r="T597">
        <v>0.17427375003380091</v>
      </c>
    </row>
    <row r="598" spans="1:20" x14ac:dyDescent="0.25">
      <c r="A598" s="154" t="s">
        <v>159</v>
      </c>
      <c r="B598">
        <v>7.7532134814108637</v>
      </c>
      <c r="C598">
        <v>-22.68516549671557</v>
      </c>
      <c r="D598">
        <v>7.5206698994990031</v>
      </c>
      <c r="E598">
        <v>-11.09952110864341</v>
      </c>
      <c r="G598" s="154" t="s">
        <v>160</v>
      </c>
      <c r="H598">
        <v>85.851689582053922</v>
      </c>
      <c r="L598" s="155" t="s">
        <v>146</v>
      </c>
      <c r="M598">
        <v>0.96235083888004458</v>
      </c>
      <c r="N598">
        <v>0.43150321646572581</v>
      </c>
      <c r="O598">
        <v>0.22646070971113369</v>
      </c>
      <c r="P598">
        <v>0.35989774189750517</v>
      </c>
      <c r="Q598">
        <v>0.18933940584955039</v>
      </c>
      <c r="R598">
        <v>0.1148546817894855</v>
      </c>
      <c r="S598">
        <v>4.7690890243728683E-2</v>
      </c>
      <c r="T598">
        <v>0.10314883002816939</v>
      </c>
    </row>
    <row r="599" spans="1:20" x14ac:dyDescent="0.25">
      <c r="A599" s="154" t="s">
        <v>160</v>
      </c>
      <c r="B599">
        <v>2.0806894629851822</v>
      </c>
      <c r="C599">
        <v>8.0899601344434195</v>
      </c>
      <c r="D599">
        <v>3.9099522804579339</v>
      </c>
      <c r="E599">
        <v>8.7414910385965729</v>
      </c>
      <c r="G599" s="154" t="s">
        <v>187</v>
      </c>
      <c r="H599">
        <v>30.732675524400999</v>
      </c>
      <c r="L599" s="155" t="s">
        <v>147</v>
      </c>
      <c r="M599">
        <v>0.51535661742492433</v>
      </c>
      <c r="N599">
        <v>0.37483777935367318</v>
      </c>
      <c r="O599">
        <v>0.1967826394800388</v>
      </c>
      <c r="P599">
        <v>0.40944410607817328</v>
      </c>
      <c r="Q599">
        <v>0.126434794630116</v>
      </c>
      <c r="R599">
        <v>9.5270469811063505E-2</v>
      </c>
      <c r="S599">
        <v>5.3206921993395662E-2</v>
      </c>
      <c r="T599">
        <v>7.0768527972562709E-2</v>
      </c>
    </row>
    <row r="600" spans="1:20" x14ac:dyDescent="0.25">
      <c r="A600" s="154" t="s">
        <v>187</v>
      </c>
      <c r="B600">
        <v>2.7969689154701922</v>
      </c>
      <c r="C600">
        <v>10.722514293213891</v>
      </c>
      <c r="D600">
        <v>4.2362029129712644</v>
      </c>
      <c r="E600">
        <v>-16.677470015694301</v>
      </c>
      <c r="L600" s="155" t="s">
        <v>148</v>
      </c>
      <c r="M600">
        <v>0.59883086953328724</v>
      </c>
      <c r="N600">
        <v>0.38108531752928199</v>
      </c>
      <c r="O600">
        <v>0.22377907785900089</v>
      </c>
      <c r="P600">
        <v>0.38192585741011759</v>
      </c>
      <c r="Q600">
        <v>0.13374106200732849</v>
      </c>
      <c r="R600">
        <v>0.1031925278746226</v>
      </c>
      <c r="S600">
        <v>5.861311805162793E-2</v>
      </c>
      <c r="T600">
        <v>8.001916955441743E-2</v>
      </c>
    </row>
    <row r="601" spans="1:20" x14ac:dyDescent="0.25">
      <c r="L601" s="155" t="s">
        <v>149</v>
      </c>
      <c r="M601">
        <v>0.41517754588669359</v>
      </c>
      <c r="N601">
        <v>0.50731166489501489</v>
      </c>
      <c r="O601">
        <v>0.217537040819753</v>
      </c>
      <c r="P601">
        <v>0.42237409443887619</v>
      </c>
      <c r="Q601">
        <v>0.1339260734202232</v>
      </c>
      <c r="R601">
        <v>8.9443890001295726E-2</v>
      </c>
      <c r="S601">
        <v>6.3451197761236908E-2</v>
      </c>
      <c r="T601">
        <v>9.1901796401570951E-2</v>
      </c>
    </row>
    <row r="602" spans="1:20" x14ac:dyDescent="0.25">
      <c r="L602" s="155" t="s">
        <v>150</v>
      </c>
      <c r="M602">
        <v>0.61127733092096359</v>
      </c>
      <c r="N602">
        <v>0.91906401587233155</v>
      </c>
      <c r="O602">
        <v>0.4931109324334314</v>
      </c>
      <c r="P602">
        <v>0.7743165719719417</v>
      </c>
      <c r="Q602">
        <v>1</v>
      </c>
      <c r="R602">
        <v>0.60199838872783862</v>
      </c>
      <c r="S602">
        <v>0.29396202995355319</v>
      </c>
      <c r="T602">
        <v>0.93278308619366201</v>
      </c>
    </row>
    <row r="603" spans="1:20" x14ac:dyDescent="0.25">
      <c r="L603" s="155" t="s">
        <v>151</v>
      </c>
      <c r="M603">
        <v>0.81663416416149359</v>
      </c>
      <c r="N603">
        <v>1</v>
      </c>
      <c r="O603">
        <v>1</v>
      </c>
      <c r="P603">
        <v>1</v>
      </c>
      <c r="Q603">
        <v>0.62337748517739899</v>
      </c>
      <c r="R603">
        <v>1</v>
      </c>
      <c r="S603">
        <v>1</v>
      </c>
      <c r="T603">
        <v>0.99999999999999989</v>
      </c>
    </row>
    <row r="604" spans="1:20" x14ac:dyDescent="0.25">
      <c r="L604" s="155" t="s">
        <v>152</v>
      </c>
      <c r="M604">
        <v>1</v>
      </c>
      <c r="N604">
        <v>0.54218690861026153</v>
      </c>
      <c r="O604">
        <v>0.49934620339756569</v>
      </c>
      <c r="P604">
        <v>0.57840506574596162</v>
      </c>
      <c r="Q604">
        <v>0.51840341742776919</v>
      </c>
      <c r="R604">
        <v>0.60148669557220169</v>
      </c>
      <c r="S604">
        <v>0.4931537519568428</v>
      </c>
      <c r="T604">
        <v>0.72432081278617355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1"/>
  <sheetViews>
    <sheetView topLeftCell="D407" workbookViewId="0">
      <selection activeCell="E26" sqref="E26"/>
    </sheetView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167</v>
      </c>
    </row>
    <row r="2" spans="1:18" x14ac:dyDescent="0.25">
      <c r="A2" s="165" t="s">
        <v>2</v>
      </c>
      <c r="B2" s="2">
        <v>21</v>
      </c>
      <c r="C2" s="165" t="s">
        <v>183</v>
      </c>
      <c r="D2" s="2">
        <v>67</v>
      </c>
      <c r="G2" s="176" t="s">
        <v>217</v>
      </c>
      <c r="H2" s="176"/>
      <c r="I2" s="176"/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79"/>
      <c r="I7" s="79" t="s">
        <v>12</v>
      </c>
      <c r="J7" s="79" t="s">
        <v>13</v>
      </c>
      <c r="P7" s="79"/>
      <c r="Q7" s="79" t="s">
        <v>12</v>
      </c>
      <c r="R7" s="79" t="s">
        <v>13</v>
      </c>
    </row>
    <row r="8" spans="1:18" x14ac:dyDescent="0.25">
      <c r="A8" s="165" t="s">
        <v>14</v>
      </c>
      <c r="B8">
        <v>6.04319902546679</v>
      </c>
      <c r="C8">
        <v>17.153940543083412</v>
      </c>
      <c r="H8" s="79" t="s">
        <v>15</v>
      </c>
      <c r="I8">
        <v>7.7466476372910542E-2</v>
      </c>
      <c r="J8">
        <v>9.9788269342186098E-2</v>
      </c>
      <c r="P8" s="79" t="s">
        <v>16</v>
      </c>
      <c r="Q8">
        <v>0.39051060262378751</v>
      </c>
      <c r="R8">
        <v>-0.40860261421458882</v>
      </c>
    </row>
    <row r="9" spans="1:18" x14ac:dyDescent="0.25">
      <c r="A9" s="165" t="s">
        <v>17</v>
      </c>
      <c r="B9">
        <v>27.077711624584811</v>
      </c>
      <c r="C9">
        <v>12.485145530792551</v>
      </c>
      <c r="H9" s="79" t="s">
        <v>18</v>
      </c>
      <c r="I9">
        <v>0.14506362821435539</v>
      </c>
      <c r="J9">
        <v>6.0416201583625387E-2</v>
      </c>
      <c r="P9" s="79" t="s">
        <v>19</v>
      </c>
      <c r="Q9">
        <v>4.5022162590376924</v>
      </c>
      <c r="R9">
        <v>7.486229626488714</v>
      </c>
    </row>
    <row r="10" spans="1:18" x14ac:dyDescent="0.25">
      <c r="A10" s="165" t="s">
        <v>20</v>
      </c>
      <c r="B10">
        <v>7.1560195738797354</v>
      </c>
      <c r="C10">
        <v>20.47091565816503</v>
      </c>
      <c r="H10" s="79" t="s">
        <v>21</v>
      </c>
      <c r="I10">
        <v>9.3295268446692392E-2</v>
      </c>
      <c r="J10">
        <v>9.4491389035124093E-2</v>
      </c>
      <c r="P10" s="79" t="s">
        <v>22</v>
      </c>
      <c r="Q10">
        <v>25.015588588566018</v>
      </c>
      <c r="R10">
        <v>37.064461107461881</v>
      </c>
    </row>
    <row r="11" spans="1:18" x14ac:dyDescent="0.25">
      <c r="A11" s="165" t="s">
        <v>23</v>
      </c>
      <c r="B11">
        <v>17.14591802398127</v>
      </c>
      <c r="C11">
        <v>4.8792290587567297</v>
      </c>
      <c r="H11" s="79" t="s">
        <v>24</v>
      </c>
      <c r="I11">
        <v>9.6330314175643431E-2</v>
      </c>
      <c r="J11">
        <v>0.27022607092669898</v>
      </c>
    </row>
    <row r="12" spans="1:18" x14ac:dyDescent="0.25">
      <c r="H12" s="79" t="s">
        <v>25</v>
      </c>
      <c r="I12">
        <v>7.8768788334134685E-2</v>
      </c>
      <c r="J12">
        <v>8.3722138554079423E-2</v>
      </c>
    </row>
    <row r="13" spans="1:18" x14ac:dyDescent="0.25">
      <c r="H13" s="79" t="s">
        <v>26</v>
      </c>
      <c r="I13">
        <v>0.12773663829345369</v>
      </c>
      <c r="J13">
        <v>6.8293935820141344E-2</v>
      </c>
      <c r="P13" s="79" t="s">
        <v>27</v>
      </c>
      <c r="Q13">
        <v>445.02642282635009</v>
      </c>
    </row>
    <row r="14" spans="1:18" x14ac:dyDescent="0.25">
      <c r="H14" s="79" t="s">
        <v>28</v>
      </c>
      <c r="I14">
        <v>0.11658478181748</v>
      </c>
      <c r="J14">
        <v>0.1123724799530532</v>
      </c>
    </row>
    <row r="15" spans="1:18" x14ac:dyDescent="0.25">
      <c r="H15" s="79" t="s">
        <v>29</v>
      </c>
      <c r="I15">
        <v>0.1247032326068136</v>
      </c>
      <c r="J15">
        <v>0.13717436648003289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79"/>
      <c r="I20" s="79" t="s">
        <v>12</v>
      </c>
      <c r="J20" s="79" t="s">
        <v>13</v>
      </c>
      <c r="P20" s="79"/>
      <c r="Q20" s="79" t="s">
        <v>12</v>
      </c>
      <c r="R20" s="79" t="s">
        <v>13</v>
      </c>
    </row>
    <row r="21" spans="1:18" x14ac:dyDescent="0.25">
      <c r="A21" s="165" t="s">
        <v>14</v>
      </c>
      <c r="B21">
        <v>5.9139416864541277</v>
      </c>
      <c r="C21">
        <v>21.789003663784101</v>
      </c>
      <c r="H21" s="79" t="s">
        <v>15</v>
      </c>
      <c r="I21">
        <v>0.30222426496288601</v>
      </c>
      <c r="J21">
        <v>0.30640515287011683</v>
      </c>
      <c r="P21" s="79" t="s">
        <v>16</v>
      </c>
      <c r="Q21">
        <v>6.4704070951927137E-2</v>
      </c>
      <c r="R21">
        <v>0.29498166854526592</v>
      </c>
    </row>
    <row r="22" spans="1:18" x14ac:dyDescent="0.25">
      <c r="A22" s="165" t="s">
        <v>17</v>
      </c>
      <c r="B22">
        <v>19.142442854594591</v>
      </c>
      <c r="C22">
        <v>13.219074343394039</v>
      </c>
      <c r="H22" s="79" t="s">
        <v>18</v>
      </c>
      <c r="I22">
        <v>0.14078375064440979</v>
      </c>
      <c r="J22">
        <v>0.19113008422255279</v>
      </c>
      <c r="P22" s="79" t="s">
        <v>19</v>
      </c>
      <c r="Q22">
        <v>3.310724085292748</v>
      </c>
      <c r="R22">
        <v>6.8773493434258377</v>
      </c>
    </row>
    <row r="23" spans="1:18" x14ac:dyDescent="0.25">
      <c r="A23" s="165" t="s">
        <v>20</v>
      </c>
      <c r="B23">
        <v>5.9929378763222916</v>
      </c>
      <c r="C23">
        <v>8.699304199660256</v>
      </c>
      <c r="H23" s="79" t="s">
        <v>21</v>
      </c>
      <c r="I23">
        <v>0.53931876991120475</v>
      </c>
      <c r="J23">
        <v>0.65429603967932026</v>
      </c>
      <c r="P23" s="79" t="s">
        <v>22</v>
      </c>
      <c r="Q23">
        <v>19.079026358424951</v>
      </c>
      <c r="R23">
        <v>36.912992962870987</v>
      </c>
    </row>
    <row r="24" spans="1:18" x14ac:dyDescent="0.25">
      <c r="A24" s="165" t="s">
        <v>23</v>
      </c>
      <c r="B24">
        <v>9.4696645934340236</v>
      </c>
      <c r="C24">
        <v>5.2105089567737739</v>
      </c>
      <c r="H24" s="79" t="s">
        <v>24</v>
      </c>
      <c r="I24">
        <v>0.49706701311722268</v>
      </c>
      <c r="J24">
        <v>0.42710919087135563</v>
      </c>
    </row>
    <row r="25" spans="1:18" x14ac:dyDescent="0.25">
      <c r="H25" s="79" t="s">
        <v>25</v>
      </c>
      <c r="I25">
        <v>0.2224160313013947</v>
      </c>
      <c r="J25">
        <v>0.2319422312754402</v>
      </c>
    </row>
    <row r="26" spans="1:18" x14ac:dyDescent="0.25">
      <c r="H26" s="79" t="s">
        <v>26</v>
      </c>
      <c r="I26">
        <v>0.30702716714185452</v>
      </c>
      <c r="J26">
        <v>0.29071236761444308</v>
      </c>
      <c r="P26" s="79" t="s">
        <v>27</v>
      </c>
      <c r="Q26">
        <v>267.40682604515888</v>
      </c>
    </row>
    <row r="27" spans="1:18" x14ac:dyDescent="0.25">
      <c r="H27" s="79" t="s">
        <v>28</v>
      </c>
      <c r="I27">
        <v>0.53428185721256849</v>
      </c>
      <c r="J27">
        <v>0.50241484205017017</v>
      </c>
    </row>
    <row r="28" spans="1:18" x14ac:dyDescent="0.25">
      <c r="H28" s="79" t="s">
        <v>29</v>
      </c>
      <c r="I28">
        <v>0.62242453314535862</v>
      </c>
      <c r="J28">
        <v>0.63795813277053082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79"/>
      <c r="I33" s="79" t="s">
        <v>12</v>
      </c>
      <c r="J33" s="79" t="s">
        <v>13</v>
      </c>
      <c r="P33" s="79"/>
      <c r="Q33" s="79" t="s">
        <v>12</v>
      </c>
      <c r="R33" s="79" t="s">
        <v>13</v>
      </c>
    </row>
    <row r="34" spans="1:18" x14ac:dyDescent="0.25">
      <c r="A34" s="165" t="s">
        <v>14</v>
      </c>
      <c r="B34">
        <v>5.4194646007680696</v>
      </c>
      <c r="C34">
        <v>19.269073286172599</v>
      </c>
      <c r="H34" s="79" t="s">
        <v>15</v>
      </c>
      <c r="I34">
        <v>0.28428750714366968</v>
      </c>
      <c r="J34">
        <v>0.24314481730526061</v>
      </c>
      <c r="P34" s="79" t="s">
        <v>16</v>
      </c>
      <c r="Q34">
        <v>-1.4143358877150769</v>
      </c>
      <c r="R34">
        <v>2.4847360716688089</v>
      </c>
    </row>
    <row r="35" spans="1:18" x14ac:dyDescent="0.25">
      <c r="A35" s="165" t="s">
        <v>17</v>
      </c>
      <c r="B35">
        <v>21.69388787043632</v>
      </c>
      <c r="C35">
        <v>27.665651710844759</v>
      </c>
      <c r="H35" s="79" t="s">
        <v>18</v>
      </c>
      <c r="I35">
        <v>0.42674683214875458</v>
      </c>
      <c r="J35">
        <v>0.43934897978245741</v>
      </c>
      <c r="P35" s="79" t="s">
        <v>19</v>
      </c>
      <c r="Q35">
        <v>25.922503820638902</v>
      </c>
      <c r="R35">
        <v>22.857232419843601</v>
      </c>
    </row>
    <row r="36" spans="1:18" x14ac:dyDescent="0.25">
      <c r="A36" s="165" t="s">
        <v>20</v>
      </c>
      <c r="B36">
        <v>26.358665254200972</v>
      </c>
      <c r="C36">
        <v>40.729058503497107</v>
      </c>
      <c r="H36" s="79" t="s">
        <v>21</v>
      </c>
      <c r="I36">
        <v>0.70240185697358959</v>
      </c>
      <c r="J36">
        <v>0.75902757764412232</v>
      </c>
      <c r="P36" s="79" t="s">
        <v>22</v>
      </c>
      <c r="Q36">
        <v>94.486163661291698</v>
      </c>
      <c r="R36">
        <v>91.316512647723528</v>
      </c>
    </row>
    <row r="37" spans="1:18" x14ac:dyDescent="0.25">
      <c r="A37" s="165" t="s">
        <v>23</v>
      </c>
      <c r="B37">
        <v>19.183113045605982</v>
      </c>
      <c r="C37">
        <v>24.111848539794529</v>
      </c>
      <c r="H37" s="79" t="s">
        <v>24</v>
      </c>
      <c r="I37">
        <v>0.47538755691468432</v>
      </c>
      <c r="J37">
        <v>0.43303089199556949</v>
      </c>
    </row>
    <row r="38" spans="1:18" x14ac:dyDescent="0.25">
      <c r="H38" s="79" t="s">
        <v>25</v>
      </c>
      <c r="I38">
        <v>0.38097027435574737</v>
      </c>
      <c r="J38">
        <v>0.26694008504863947</v>
      </c>
    </row>
    <row r="39" spans="1:18" x14ac:dyDescent="0.25">
      <c r="H39" s="79" t="s">
        <v>26</v>
      </c>
      <c r="I39">
        <v>0.3701192290166293</v>
      </c>
      <c r="J39">
        <v>0.39696802694372152</v>
      </c>
      <c r="P39" s="79" t="s">
        <v>27</v>
      </c>
      <c r="Q39">
        <v>2047.015150877085</v>
      </c>
    </row>
    <row r="40" spans="1:18" x14ac:dyDescent="0.25">
      <c r="H40" s="79" t="s">
        <v>28</v>
      </c>
      <c r="I40">
        <v>0.4740968810964159</v>
      </c>
      <c r="J40">
        <v>0.53305210801424052</v>
      </c>
    </row>
    <row r="41" spans="1:18" x14ac:dyDescent="0.25">
      <c r="H41" s="79" t="s">
        <v>29</v>
      </c>
      <c r="I41">
        <v>0.55656015681514037</v>
      </c>
      <c r="J41">
        <v>0.56906116781358929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79"/>
      <c r="I46" s="79" t="s">
        <v>12</v>
      </c>
      <c r="J46" s="79" t="s">
        <v>13</v>
      </c>
      <c r="P46" s="79"/>
      <c r="Q46" s="79" t="s">
        <v>12</v>
      </c>
      <c r="R46" s="79" t="s">
        <v>13</v>
      </c>
    </row>
    <row r="47" spans="1:18" x14ac:dyDescent="0.25">
      <c r="A47" s="165" t="s">
        <v>14</v>
      </c>
      <c r="B47">
        <v>5.6054330315321286</v>
      </c>
      <c r="C47">
        <v>19.163199344329762</v>
      </c>
      <c r="H47" s="79" t="s">
        <v>15</v>
      </c>
      <c r="I47">
        <v>0.25344666039704927</v>
      </c>
      <c r="J47">
        <v>0.1673820728558694</v>
      </c>
      <c r="P47" s="79" t="s">
        <v>16</v>
      </c>
      <c r="Q47">
        <v>-0.51008645847823242</v>
      </c>
      <c r="R47">
        <v>-0.59466041733566022</v>
      </c>
    </row>
    <row r="48" spans="1:18" x14ac:dyDescent="0.25">
      <c r="A48" s="165" t="s">
        <v>17</v>
      </c>
      <c r="B48">
        <v>19.119803724418631</v>
      </c>
      <c r="C48">
        <v>21.320460589351772</v>
      </c>
      <c r="H48" s="79" t="s">
        <v>18</v>
      </c>
      <c r="I48">
        <v>6.3779309159933878E-2</v>
      </c>
      <c r="J48">
        <v>6.7664486891180028E-2</v>
      </c>
      <c r="P48" s="79" t="s">
        <v>19</v>
      </c>
      <c r="Q48">
        <v>8.6934871277089236</v>
      </c>
      <c r="R48">
        <v>18.291229758689209</v>
      </c>
    </row>
    <row r="49" spans="1:18" x14ac:dyDescent="0.25">
      <c r="A49" s="165" t="s">
        <v>20</v>
      </c>
      <c r="B49">
        <v>34.768373791169338</v>
      </c>
      <c r="C49">
        <v>29.48418763678697</v>
      </c>
      <c r="H49" s="79" t="s">
        <v>21</v>
      </c>
      <c r="I49">
        <v>0.11954043905416289</v>
      </c>
      <c r="J49">
        <v>0.18940860109956839</v>
      </c>
      <c r="P49" s="79" t="s">
        <v>22</v>
      </c>
      <c r="Q49">
        <v>33.582020415082852</v>
      </c>
      <c r="R49">
        <v>79.048263425160229</v>
      </c>
    </row>
    <row r="50" spans="1:18" x14ac:dyDescent="0.25">
      <c r="A50" s="165" t="s">
        <v>23</v>
      </c>
      <c r="B50">
        <v>16.312881384920601</v>
      </c>
      <c r="C50">
        <v>19.006500923441671</v>
      </c>
      <c r="H50" s="79" t="s">
        <v>24</v>
      </c>
      <c r="I50">
        <v>0.10766653529545001</v>
      </c>
      <c r="J50">
        <v>0.16638118444166261</v>
      </c>
    </row>
    <row r="51" spans="1:18" x14ac:dyDescent="0.25">
      <c r="H51" s="79" t="s">
        <v>25</v>
      </c>
      <c r="I51">
        <v>0.17746724582846771</v>
      </c>
      <c r="J51">
        <v>6.5333196399608121E-2</v>
      </c>
    </row>
    <row r="52" spans="1:18" x14ac:dyDescent="0.25">
      <c r="H52" s="79" t="s">
        <v>26</v>
      </c>
      <c r="I52">
        <v>0.1077884140781069</v>
      </c>
      <c r="J52">
        <v>9.8215692514877759E-2</v>
      </c>
      <c r="P52" s="79" t="s">
        <v>27</v>
      </c>
      <c r="Q52">
        <v>601.05425426661168</v>
      </c>
    </row>
    <row r="53" spans="1:18" x14ac:dyDescent="0.25">
      <c r="H53" s="79" t="s">
        <v>28</v>
      </c>
      <c r="I53">
        <v>0.13033922884668869</v>
      </c>
      <c r="J53">
        <v>0.12317085919375111</v>
      </c>
    </row>
    <row r="54" spans="1:18" x14ac:dyDescent="0.25">
      <c r="H54" s="79" t="s">
        <v>29</v>
      </c>
      <c r="I54">
        <v>0.17096269185342169</v>
      </c>
      <c r="J54">
        <v>0.16977575757412569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79"/>
      <c r="I59" s="79" t="s">
        <v>12</v>
      </c>
      <c r="J59" s="79" t="s">
        <v>13</v>
      </c>
      <c r="P59" s="79"/>
      <c r="Q59" s="79" t="s">
        <v>12</v>
      </c>
      <c r="R59" s="79" t="s">
        <v>13</v>
      </c>
    </row>
    <row r="60" spans="1:18" x14ac:dyDescent="0.25">
      <c r="A60" s="165" t="s">
        <v>14</v>
      </c>
      <c r="B60">
        <v>15.57020915245133</v>
      </c>
      <c r="C60">
        <v>96.740187581731504</v>
      </c>
      <c r="H60" s="79" t="s">
        <v>15</v>
      </c>
      <c r="I60">
        <v>7.7327643166525156E-2</v>
      </c>
      <c r="J60">
        <v>6.7659676244394812E-2</v>
      </c>
      <c r="P60" s="79" t="s">
        <v>16</v>
      </c>
      <c r="Q60">
        <v>-2.329237581322078</v>
      </c>
      <c r="R60">
        <v>-1.6940690808732179</v>
      </c>
    </row>
    <row r="61" spans="1:18" x14ac:dyDescent="0.25">
      <c r="A61" s="165" t="s">
        <v>17</v>
      </c>
      <c r="B61">
        <v>147.1487460821256</v>
      </c>
      <c r="C61">
        <v>74.581142551254061</v>
      </c>
      <c r="H61" s="79" t="s">
        <v>18</v>
      </c>
      <c r="I61">
        <v>0.1035544343617541</v>
      </c>
      <c r="J61">
        <v>7.6101530633581257E-2</v>
      </c>
      <c r="P61" s="79" t="s">
        <v>19</v>
      </c>
      <c r="Q61">
        <v>37.201707928373629</v>
      </c>
      <c r="R61">
        <v>37.26441784600037</v>
      </c>
    </row>
    <row r="62" spans="1:18" x14ac:dyDescent="0.25">
      <c r="A62" s="165" t="s">
        <v>20</v>
      </c>
      <c r="B62">
        <v>36.278451448729541</v>
      </c>
      <c r="C62">
        <v>72.747361281821711</v>
      </c>
      <c r="H62" s="79" t="s">
        <v>21</v>
      </c>
      <c r="I62">
        <v>0.17961574754927639</v>
      </c>
      <c r="J62">
        <v>0.1965875046369541</v>
      </c>
      <c r="P62" s="79" t="s">
        <v>22</v>
      </c>
      <c r="Q62">
        <v>158.41803139378379</v>
      </c>
      <c r="R62">
        <v>216.65245252171991</v>
      </c>
    </row>
    <row r="63" spans="1:18" x14ac:dyDescent="0.25">
      <c r="A63" s="165" t="s">
        <v>23</v>
      </c>
      <c r="B63">
        <v>113.6938495879683</v>
      </c>
      <c r="C63">
        <v>44.655644818056302</v>
      </c>
      <c r="H63" s="79" t="s">
        <v>24</v>
      </c>
      <c r="I63">
        <v>6.8862884783268172E-2</v>
      </c>
      <c r="J63">
        <v>0.1087310349324855</v>
      </c>
    </row>
    <row r="64" spans="1:18" x14ac:dyDescent="0.25">
      <c r="H64" s="79" t="s">
        <v>25</v>
      </c>
      <c r="I64">
        <v>0.20630149363630629</v>
      </c>
      <c r="J64">
        <v>0.15001634960990951</v>
      </c>
    </row>
    <row r="65" spans="1:18" x14ac:dyDescent="0.25">
      <c r="H65" s="79" t="s">
        <v>26</v>
      </c>
      <c r="I65">
        <v>0.31777122422702631</v>
      </c>
      <c r="J65">
        <v>0.23539563346424641</v>
      </c>
      <c r="P65" s="79" t="s">
        <v>27</v>
      </c>
      <c r="Q65">
        <v>19013.979223161219</v>
      </c>
    </row>
    <row r="66" spans="1:18" x14ac:dyDescent="0.25">
      <c r="H66" s="79" t="s">
        <v>28</v>
      </c>
      <c r="I66">
        <v>0.2233322958067116</v>
      </c>
      <c r="J66">
        <v>0.19409821523112539</v>
      </c>
    </row>
    <row r="67" spans="1:18" x14ac:dyDescent="0.25">
      <c r="H67" s="79" t="s">
        <v>29</v>
      </c>
      <c r="I67">
        <v>0.17556884957551869</v>
      </c>
      <c r="J67">
        <v>0.1050439997725503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79"/>
      <c r="I72" s="79" t="s">
        <v>12</v>
      </c>
      <c r="J72" s="79" t="s">
        <v>13</v>
      </c>
      <c r="P72" s="79"/>
      <c r="Q72" s="79" t="s">
        <v>12</v>
      </c>
      <c r="R72" s="79" t="s">
        <v>13</v>
      </c>
    </row>
    <row r="73" spans="1:18" x14ac:dyDescent="0.25">
      <c r="A73" s="165" t="s">
        <v>14</v>
      </c>
      <c r="B73">
        <v>5.7548083107750179</v>
      </c>
      <c r="C73">
        <v>17.01660230759623</v>
      </c>
      <c r="H73" s="79" t="s">
        <v>15</v>
      </c>
      <c r="I73">
        <v>0.32507673596035919</v>
      </c>
      <c r="J73">
        <v>0.28135293011112539</v>
      </c>
      <c r="P73" s="79" t="s">
        <v>16</v>
      </c>
      <c r="Q73">
        <v>-0.23924317280649829</v>
      </c>
      <c r="R73">
        <v>-0.1266422842038733</v>
      </c>
    </row>
    <row r="74" spans="1:18" x14ac:dyDescent="0.25">
      <c r="A74" s="165" t="s">
        <v>17</v>
      </c>
      <c r="B74">
        <v>18.015374092267329</v>
      </c>
      <c r="C74">
        <v>15.78721138577977</v>
      </c>
      <c r="H74" s="79" t="s">
        <v>18</v>
      </c>
      <c r="I74">
        <v>0.30166061749571488</v>
      </c>
      <c r="J74">
        <v>0.29153386856709351</v>
      </c>
      <c r="P74" s="79" t="s">
        <v>19</v>
      </c>
      <c r="Q74">
        <v>3.3891980298261108</v>
      </c>
      <c r="R74">
        <v>6.3046095550434789</v>
      </c>
    </row>
    <row r="75" spans="1:18" x14ac:dyDescent="0.25">
      <c r="A75" s="165" t="s">
        <v>20</v>
      </c>
      <c r="B75">
        <v>6.0207390981018838</v>
      </c>
      <c r="C75">
        <v>9.5540811486799484</v>
      </c>
      <c r="H75" s="79" t="s">
        <v>21</v>
      </c>
      <c r="I75">
        <v>0.33495941922148242</v>
      </c>
      <c r="J75">
        <v>0.30934130857771991</v>
      </c>
      <c r="P75" s="79" t="s">
        <v>22</v>
      </c>
      <c r="Q75">
        <v>19.58542156283514</v>
      </c>
      <c r="R75">
        <v>31.48197163574088</v>
      </c>
    </row>
    <row r="76" spans="1:18" x14ac:dyDescent="0.25">
      <c r="A76" s="165" t="s">
        <v>23</v>
      </c>
      <c r="B76">
        <v>17.760187249353621</v>
      </c>
      <c r="C76">
        <v>7.0339175624858488</v>
      </c>
      <c r="H76" s="79" t="s">
        <v>24</v>
      </c>
      <c r="I76">
        <v>0.27556174596924637</v>
      </c>
      <c r="J76">
        <v>0.2665070115066171</v>
      </c>
    </row>
    <row r="77" spans="1:18" x14ac:dyDescent="0.25">
      <c r="H77" s="79" t="s">
        <v>25</v>
      </c>
      <c r="I77">
        <v>0.31395591782328408</v>
      </c>
      <c r="J77">
        <v>0.28426374431146062</v>
      </c>
    </row>
    <row r="78" spans="1:18" x14ac:dyDescent="0.25">
      <c r="H78" s="79" t="s">
        <v>26</v>
      </c>
      <c r="I78">
        <v>0.2576792842674786</v>
      </c>
      <c r="J78">
        <v>0.25970756832955078</v>
      </c>
      <c r="P78" s="79" t="s">
        <v>27</v>
      </c>
      <c r="Q78">
        <v>217.81781703801121</v>
      </c>
    </row>
    <row r="79" spans="1:18" x14ac:dyDescent="0.25">
      <c r="H79" s="79" t="s">
        <v>28</v>
      </c>
      <c r="I79">
        <v>0.19689923054056829</v>
      </c>
      <c r="J79">
        <v>9.1119945186866308E-2</v>
      </c>
    </row>
    <row r="80" spans="1:18" x14ac:dyDescent="0.25">
      <c r="H80" s="79" t="s">
        <v>29</v>
      </c>
      <c r="I80">
        <v>0.24596691369663151</v>
      </c>
      <c r="J80">
        <v>0.23272887475124471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79"/>
      <c r="I85" s="79" t="s">
        <v>12</v>
      </c>
      <c r="J85" s="79" t="s">
        <v>13</v>
      </c>
      <c r="P85" s="79"/>
      <c r="Q85" s="79" t="s">
        <v>12</v>
      </c>
      <c r="R85" s="79" t="s">
        <v>13</v>
      </c>
    </row>
    <row r="86" spans="1:18" x14ac:dyDescent="0.25">
      <c r="A86" s="165" t="s">
        <v>14</v>
      </c>
      <c r="B86">
        <v>9.405693518978552</v>
      </c>
      <c r="C86">
        <v>42.497966542594781</v>
      </c>
      <c r="H86" s="79" t="s">
        <v>15</v>
      </c>
      <c r="I86">
        <v>0.25486096997702268</v>
      </c>
      <c r="J86">
        <v>0.32617203321849952</v>
      </c>
      <c r="P86" s="79" t="s">
        <v>16</v>
      </c>
      <c r="Q86">
        <v>-9.0374403704413422E-2</v>
      </c>
      <c r="R86">
        <v>1.2126854725353799</v>
      </c>
    </row>
    <row r="87" spans="1:18" x14ac:dyDescent="0.25">
      <c r="A87" s="165" t="s">
        <v>17</v>
      </c>
      <c r="B87">
        <v>53.002285974849308</v>
      </c>
      <c r="C87">
        <v>127.12650832408229</v>
      </c>
      <c r="H87" s="79" t="s">
        <v>18</v>
      </c>
      <c r="I87">
        <v>0.34193276943539103</v>
      </c>
      <c r="J87">
        <v>0.33738272240584538</v>
      </c>
      <c r="P87" s="79" t="s">
        <v>19</v>
      </c>
      <c r="Q87">
        <v>10.10384227517228</v>
      </c>
      <c r="R87">
        <v>14.879840388974481</v>
      </c>
    </row>
    <row r="88" spans="1:18" x14ac:dyDescent="0.25">
      <c r="A88" s="165" t="s">
        <v>20</v>
      </c>
      <c r="B88">
        <v>33.897745594357183</v>
      </c>
      <c r="C88">
        <v>34.574745868377178</v>
      </c>
      <c r="H88" s="79" t="s">
        <v>21</v>
      </c>
      <c r="I88">
        <v>0.49494190055533788</v>
      </c>
      <c r="J88">
        <v>0.58860500292280948</v>
      </c>
      <c r="P88" s="79" t="s">
        <v>22</v>
      </c>
      <c r="Q88">
        <v>55.022065663683463</v>
      </c>
      <c r="R88">
        <v>99.102957604585953</v>
      </c>
    </row>
    <row r="89" spans="1:18" x14ac:dyDescent="0.25">
      <c r="A89" s="165" t="s">
        <v>23</v>
      </c>
      <c r="B89">
        <v>18.863369377549098</v>
      </c>
      <c r="C89">
        <v>29.485010339473551</v>
      </c>
      <c r="H89" s="79" t="s">
        <v>24</v>
      </c>
      <c r="I89">
        <v>0.19708535621225839</v>
      </c>
      <c r="J89">
        <v>0.34301111998222861</v>
      </c>
    </row>
    <row r="90" spans="1:18" x14ac:dyDescent="0.25">
      <c r="H90" s="79" t="s">
        <v>25</v>
      </c>
      <c r="I90">
        <v>0.23692362703753531</v>
      </c>
      <c r="J90">
        <v>0.26000840662770403</v>
      </c>
    </row>
    <row r="91" spans="1:18" x14ac:dyDescent="0.25">
      <c r="H91" s="79" t="s">
        <v>26</v>
      </c>
      <c r="I91">
        <v>0.30735045500964392</v>
      </c>
      <c r="J91">
        <v>0.33534734169541092</v>
      </c>
      <c r="P91" s="79" t="s">
        <v>27</v>
      </c>
      <c r="Q91">
        <v>1546.2731894841299</v>
      </c>
    </row>
    <row r="92" spans="1:18" x14ac:dyDescent="0.25">
      <c r="H92" s="79" t="s">
        <v>28</v>
      </c>
      <c r="I92">
        <v>0.3851365256133934</v>
      </c>
      <c r="J92">
        <v>0.48774026937048409</v>
      </c>
    </row>
    <row r="93" spans="1:18" x14ac:dyDescent="0.25">
      <c r="H93" s="79" t="s">
        <v>29</v>
      </c>
      <c r="I93">
        <v>0.35878183684179171</v>
      </c>
      <c r="J93">
        <v>0.73368523851327971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79"/>
      <c r="I98" s="79" t="s">
        <v>12</v>
      </c>
      <c r="J98" s="79" t="s">
        <v>13</v>
      </c>
      <c r="P98" s="79"/>
      <c r="Q98" s="79" t="s">
        <v>12</v>
      </c>
      <c r="R98" s="79" t="s">
        <v>13</v>
      </c>
    </row>
    <row r="99" spans="1:18" x14ac:dyDescent="0.25">
      <c r="A99" s="165" t="s">
        <v>14</v>
      </c>
      <c r="B99">
        <v>6.118213681397541</v>
      </c>
      <c r="C99">
        <v>29.223916153848069</v>
      </c>
      <c r="H99" s="79" t="s">
        <v>15</v>
      </c>
      <c r="I99">
        <v>0.23166767442363559</v>
      </c>
      <c r="J99">
        <v>0.25192412992955149</v>
      </c>
      <c r="P99" s="79" t="s">
        <v>16</v>
      </c>
      <c r="Q99">
        <v>0.29050651704615349</v>
      </c>
      <c r="R99">
        <v>-0.3373193406099777</v>
      </c>
    </row>
    <row r="100" spans="1:18" x14ac:dyDescent="0.25">
      <c r="A100" s="165" t="s">
        <v>17</v>
      </c>
      <c r="B100">
        <v>24.752100699276561</v>
      </c>
      <c r="C100">
        <v>37.337902640980303</v>
      </c>
      <c r="H100" s="79" t="s">
        <v>18</v>
      </c>
      <c r="I100">
        <v>0.260403408041954</v>
      </c>
      <c r="J100">
        <v>0.27488360369560177</v>
      </c>
      <c r="P100" s="79" t="s">
        <v>19</v>
      </c>
      <c r="Q100">
        <v>4.0733563049762802</v>
      </c>
      <c r="R100">
        <v>4.9819641048586396</v>
      </c>
    </row>
    <row r="101" spans="1:18" x14ac:dyDescent="0.25">
      <c r="A101" s="165" t="s">
        <v>20</v>
      </c>
      <c r="B101">
        <v>10.819668244588939</v>
      </c>
      <c r="C101">
        <v>13.701425279068721</v>
      </c>
      <c r="H101" s="79" t="s">
        <v>21</v>
      </c>
      <c r="I101">
        <v>0.24008877229533551</v>
      </c>
      <c r="J101">
        <v>0.23058148440794429</v>
      </c>
      <c r="P101" s="79" t="s">
        <v>22</v>
      </c>
      <c r="Q101">
        <v>30.062841119901002</v>
      </c>
      <c r="R101">
        <v>36.782330292130368</v>
      </c>
    </row>
    <row r="102" spans="1:18" x14ac:dyDescent="0.25">
      <c r="A102" s="165" t="s">
        <v>23</v>
      </c>
      <c r="B102">
        <v>28.151794427705539</v>
      </c>
      <c r="C102">
        <v>8.2361089843219393</v>
      </c>
      <c r="H102" s="79" t="s">
        <v>24</v>
      </c>
      <c r="I102">
        <v>0.20820098906180659</v>
      </c>
      <c r="J102">
        <v>0.20487376212711589</v>
      </c>
    </row>
    <row r="103" spans="1:18" x14ac:dyDescent="0.25">
      <c r="H103" s="79" t="s">
        <v>25</v>
      </c>
      <c r="I103">
        <v>0.1984064043019497</v>
      </c>
      <c r="J103">
        <v>0.2086978753315174</v>
      </c>
    </row>
    <row r="104" spans="1:18" x14ac:dyDescent="0.25">
      <c r="H104" s="79" t="s">
        <v>26</v>
      </c>
      <c r="I104">
        <v>0.1861549679694415</v>
      </c>
      <c r="J104">
        <v>0.17471311712305851</v>
      </c>
      <c r="P104" s="79" t="s">
        <v>27</v>
      </c>
      <c r="Q104">
        <v>444.80815923939087</v>
      </c>
    </row>
    <row r="105" spans="1:18" x14ac:dyDescent="0.25">
      <c r="H105" s="79" t="s">
        <v>28</v>
      </c>
      <c r="I105">
        <v>0.1267877925414253</v>
      </c>
      <c r="J105">
        <v>0.23162915969681611</v>
      </c>
    </row>
    <row r="106" spans="1:18" x14ac:dyDescent="0.25">
      <c r="H106" s="79" t="s">
        <v>29</v>
      </c>
      <c r="I106">
        <v>0.1119770601724726</v>
      </c>
      <c r="J106">
        <v>0.14036340988345319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79"/>
      <c r="I111" s="79" t="s">
        <v>12</v>
      </c>
      <c r="J111" s="79" t="s">
        <v>13</v>
      </c>
      <c r="P111" s="79"/>
      <c r="Q111" s="79" t="s">
        <v>12</v>
      </c>
      <c r="R111" s="79" t="s">
        <v>13</v>
      </c>
    </row>
    <row r="112" spans="1:18" x14ac:dyDescent="0.25">
      <c r="A112" s="165" t="s">
        <v>14</v>
      </c>
      <c r="B112">
        <v>7.1711255201133621</v>
      </c>
      <c r="C112">
        <v>31.197719740528662</v>
      </c>
      <c r="H112" s="79" t="s">
        <v>15</v>
      </c>
      <c r="I112">
        <v>0.13154789617457219</v>
      </c>
      <c r="J112">
        <v>0.11396972862712219</v>
      </c>
      <c r="P112" s="79" t="s">
        <v>16</v>
      </c>
      <c r="Q112">
        <v>-0.63933704478833331</v>
      </c>
      <c r="R112">
        <v>-2.1298972478694478</v>
      </c>
    </row>
    <row r="113" spans="1:18" x14ac:dyDescent="0.25">
      <c r="A113" s="165" t="s">
        <v>17</v>
      </c>
      <c r="B113">
        <v>61.053456220807703</v>
      </c>
      <c r="C113">
        <v>83.079145442870555</v>
      </c>
      <c r="H113" s="79" t="s">
        <v>18</v>
      </c>
      <c r="I113">
        <v>0.1493133589432904</v>
      </c>
      <c r="J113">
        <v>0.16808241082978609</v>
      </c>
      <c r="P113" s="79" t="s">
        <v>19</v>
      </c>
      <c r="Q113">
        <v>9.0140587481616965</v>
      </c>
      <c r="R113">
        <v>16.48475164799941</v>
      </c>
    </row>
    <row r="114" spans="1:18" x14ac:dyDescent="0.25">
      <c r="A114" s="165" t="s">
        <v>20</v>
      </c>
      <c r="B114">
        <v>33.553197847003091</v>
      </c>
      <c r="C114">
        <v>43.345406917854362</v>
      </c>
      <c r="H114" s="79" t="s">
        <v>21</v>
      </c>
      <c r="I114">
        <v>0.22424240336035231</v>
      </c>
      <c r="J114">
        <v>0.22110218353668329</v>
      </c>
      <c r="P114" s="79" t="s">
        <v>22</v>
      </c>
      <c r="Q114">
        <v>42.383763551282307</v>
      </c>
      <c r="R114">
        <v>79.952713726991036</v>
      </c>
    </row>
    <row r="115" spans="1:18" x14ac:dyDescent="0.25">
      <c r="A115" s="165" t="s">
        <v>23</v>
      </c>
      <c r="B115" s="110">
        <v>584.68586565163503</v>
      </c>
      <c r="C115">
        <v>39.0040367163068</v>
      </c>
      <c r="H115" s="79" t="s">
        <v>24</v>
      </c>
      <c r="I115">
        <v>0.1060473315510246</v>
      </c>
      <c r="J115">
        <v>7.5781576796101466E-2</v>
      </c>
    </row>
    <row r="116" spans="1:18" x14ac:dyDescent="0.25">
      <c r="H116" s="79" t="s">
        <v>25</v>
      </c>
      <c r="I116">
        <v>0.29244243448896728</v>
      </c>
      <c r="J116">
        <v>0.1842834979459444</v>
      </c>
    </row>
    <row r="117" spans="1:18" x14ac:dyDescent="0.25">
      <c r="H117" s="79" t="s">
        <v>26</v>
      </c>
      <c r="I117">
        <v>0.23416144242691511</v>
      </c>
      <c r="J117">
        <v>9.9316514109313192E-2</v>
      </c>
      <c r="P117" s="79" t="s">
        <v>27</v>
      </c>
      <c r="Q117">
        <v>2381.189966434702</v>
      </c>
    </row>
    <row r="118" spans="1:18" x14ac:dyDescent="0.25">
      <c r="H118" s="79" t="s">
        <v>28</v>
      </c>
      <c r="I118">
        <v>0.16229138348665789</v>
      </c>
      <c r="J118">
        <v>0.117394649156165</v>
      </c>
    </row>
    <row r="119" spans="1:18" x14ac:dyDescent="0.25">
      <c r="H119" s="79" t="s">
        <v>29</v>
      </c>
      <c r="I119">
        <v>0.20468895053758229</v>
      </c>
      <c r="J119">
        <v>0.1894677763717306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6.4901256023391012</v>
      </c>
      <c r="C146">
        <v>16.75449374321499</v>
      </c>
    </row>
    <row r="147" spans="1:25" x14ac:dyDescent="0.25">
      <c r="A147" s="165" t="s">
        <v>17</v>
      </c>
      <c r="B147">
        <v>20.2244609414848</v>
      </c>
      <c r="C147">
        <v>14.02360325549293</v>
      </c>
    </row>
    <row r="148" spans="1:25" x14ac:dyDescent="0.25">
      <c r="A148" s="165" t="s">
        <v>20</v>
      </c>
      <c r="B148">
        <v>6.8860709865989786</v>
      </c>
      <c r="C148">
        <v>7.650075660957838</v>
      </c>
    </row>
    <row r="149" spans="1:25" x14ac:dyDescent="0.25">
      <c r="A149" s="165" t="s">
        <v>23</v>
      </c>
      <c r="B149">
        <v>9.1917566767818322</v>
      </c>
      <c r="C149">
        <v>5.8904521020560683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80"/>
      <c r="B159" s="80" t="s">
        <v>12</v>
      </c>
      <c r="C159" s="80" t="s">
        <v>68</v>
      </c>
      <c r="D159" s="80" t="s">
        <v>69</v>
      </c>
      <c r="H159" s="80"/>
      <c r="I159" s="80" t="s">
        <v>13</v>
      </c>
      <c r="J159" s="80" t="s">
        <v>70</v>
      </c>
      <c r="K159" s="80" t="s">
        <v>71</v>
      </c>
      <c r="O159" s="80"/>
      <c r="P159" s="80" t="s">
        <v>12</v>
      </c>
      <c r="Q159" s="80" t="s">
        <v>13</v>
      </c>
      <c r="W159" s="80"/>
      <c r="X159" s="80" t="s">
        <v>12</v>
      </c>
      <c r="Y159" s="80" t="s">
        <v>13</v>
      </c>
    </row>
    <row r="160" spans="1:25" x14ac:dyDescent="0.25">
      <c r="A160" s="80" t="s">
        <v>14</v>
      </c>
      <c r="B160">
        <v>7.1700381857002518E-2</v>
      </c>
      <c r="C160">
        <v>-2.4341527685088071E-2</v>
      </c>
      <c r="D160">
        <v>-2.386667557756213E-2</v>
      </c>
      <c r="H160" s="80" t="s">
        <v>72</v>
      </c>
      <c r="I160">
        <v>-4.9848837140089003E-2</v>
      </c>
      <c r="J160">
        <v>4.0133430010403703E-2</v>
      </c>
      <c r="K160">
        <v>3.2036039728818889E-2</v>
      </c>
      <c r="O160" s="80" t="s">
        <v>73</v>
      </c>
      <c r="P160">
        <v>6.2127660453412071E-4</v>
      </c>
      <c r="Q160">
        <v>-7.3868273646094194E-3</v>
      </c>
      <c r="W160" s="80" t="s">
        <v>15</v>
      </c>
      <c r="X160">
        <v>4.1523997540147982E-2</v>
      </c>
      <c r="Y160">
        <v>2.3565316372098119E-2</v>
      </c>
    </row>
    <row r="161" spans="1:25" x14ac:dyDescent="0.25">
      <c r="A161" s="80" t="s">
        <v>17</v>
      </c>
      <c r="B161">
        <v>-6.650133913513825E-4</v>
      </c>
      <c r="C161">
        <v>-2.8923520612869329E-2</v>
      </c>
      <c r="D161">
        <v>-2.5019503402890421E-2</v>
      </c>
      <c r="H161" s="80" t="s">
        <v>74</v>
      </c>
      <c r="I161">
        <v>-1.040850163434778E-2</v>
      </c>
      <c r="J161">
        <v>1.8848439236730529E-2</v>
      </c>
      <c r="K161">
        <v>8.3951042457184582E-3</v>
      </c>
      <c r="O161" s="80" t="s">
        <v>75</v>
      </c>
      <c r="P161">
        <v>6.3355081796495724E-2</v>
      </c>
      <c r="Q161">
        <v>2.1306703811637299E-2</v>
      </c>
      <c r="W161" s="80" t="s">
        <v>18</v>
      </c>
      <c r="X161">
        <v>5.7646768054000722E-2</v>
      </c>
      <c r="Y161">
        <v>3.7096290556683433E-2</v>
      </c>
    </row>
    <row r="162" spans="1:25" x14ac:dyDescent="0.25">
      <c r="A162" s="80" t="s">
        <v>20</v>
      </c>
      <c r="B162">
        <v>8.2216009445064422E-2</v>
      </c>
      <c r="C162">
        <v>4.8271538198922603E-2</v>
      </c>
      <c r="D162">
        <v>3.7286031443828048E-2</v>
      </c>
      <c r="H162" s="80" t="s">
        <v>76</v>
      </c>
      <c r="I162">
        <v>2.2625982494179249E-2</v>
      </c>
      <c r="J162">
        <v>-4.0273395985784333E-2</v>
      </c>
      <c r="K162">
        <v>-4.4793209163906847E-2</v>
      </c>
      <c r="O162" s="80" t="s">
        <v>77</v>
      </c>
      <c r="P162">
        <v>7.3759691231313883E-3</v>
      </c>
      <c r="Q162">
        <v>-3.7973425971177838E-2</v>
      </c>
      <c r="W162" s="80" t="s">
        <v>21</v>
      </c>
      <c r="X162">
        <v>5.3165868523745989E-2</v>
      </c>
      <c r="Y162">
        <v>7.5879949388321738E-2</v>
      </c>
    </row>
    <row r="163" spans="1:25" x14ac:dyDescent="0.25">
      <c r="A163" s="80" t="s">
        <v>23</v>
      </c>
      <c r="B163">
        <v>-2.5845238460308652E-4</v>
      </c>
      <c r="C163">
        <v>3.2464856909973798E-2</v>
      </c>
      <c r="D163">
        <v>2.8235363367151552E-2</v>
      </c>
      <c r="H163" s="80" t="s">
        <v>78</v>
      </c>
      <c r="I163">
        <v>5.4755730483634642E-2</v>
      </c>
      <c r="J163">
        <v>-2.7983563949861181E-3</v>
      </c>
      <c r="K163">
        <v>-9.8086430914024504E-3</v>
      </c>
      <c r="O163" s="80" t="s">
        <v>79</v>
      </c>
      <c r="P163">
        <v>0.13609866706966259</v>
      </c>
      <c r="Q163">
        <v>3.4686261908620682E-2</v>
      </c>
      <c r="W163" s="80" t="s">
        <v>24</v>
      </c>
      <c r="X163">
        <v>4.551821922321863E-2</v>
      </c>
      <c r="Y163">
        <v>-1.3008237589900509E-2</v>
      </c>
    </row>
    <row r="164" spans="1:25" x14ac:dyDescent="0.25">
      <c r="W164" s="80" t="s">
        <v>25</v>
      </c>
      <c r="X164">
        <v>5.5962245294860831E-2</v>
      </c>
      <c r="Y164">
        <v>2.1984181185759968E-2</v>
      </c>
    </row>
    <row r="165" spans="1:25" x14ac:dyDescent="0.25">
      <c r="W165" s="80" t="s">
        <v>26</v>
      </c>
      <c r="X165">
        <v>0.12224508473258421</v>
      </c>
      <c r="Y165">
        <v>6.6552831748658073E-2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80" t="s">
        <v>28</v>
      </c>
      <c r="X166">
        <v>7.9187387997225842E-2</v>
      </c>
      <c r="Y166">
        <v>0.14464467798157371</v>
      </c>
    </row>
    <row r="167" spans="1:25" x14ac:dyDescent="0.25">
      <c r="A167" s="80"/>
      <c r="B167" s="80" t="s">
        <v>12</v>
      </c>
      <c r="C167" s="80" t="s">
        <v>68</v>
      </c>
      <c r="D167" s="80" t="s">
        <v>69</v>
      </c>
      <c r="H167" s="80"/>
      <c r="I167" s="80" t="s">
        <v>13</v>
      </c>
      <c r="J167" s="80" t="s">
        <v>70</v>
      </c>
      <c r="K167" s="80" t="s">
        <v>71</v>
      </c>
      <c r="O167" s="80"/>
      <c r="P167" s="80" t="s">
        <v>12</v>
      </c>
      <c r="Q167" s="80" t="s">
        <v>13</v>
      </c>
      <c r="W167" s="80" t="s">
        <v>29</v>
      </c>
      <c r="X167">
        <v>0.1425262798116291</v>
      </c>
      <c r="Y167">
        <v>0.16869327808626969</v>
      </c>
    </row>
    <row r="168" spans="1:25" x14ac:dyDescent="0.25">
      <c r="A168" s="80" t="s">
        <v>14</v>
      </c>
      <c r="B168">
        <v>-0.1516972089217721</v>
      </c>
      <c r="C168">
        <v>-0.11036170311959539</v>
      </c>
      <c r="D168">
        <v>-9.2153486402952442E-2</v>
      </c>
      <c r="H168" s="80" t="s">
        <v>72</v>
      </c>
      <c r="I168">
        <v>0.69055936931956896</v>
      </c>
      <c r="J168">
        <v>0.3297503027439207</v>
      </c>
      <c r="K168">
        <v>0.272294089498548</v>
      </c>
      <c r="O168" s="80" t="s">
        <v>73</v>
      </c>
      <c r="P168">
        <v>0.75971126919901877</v>
      </c>
      <c r="Q168">
        <v>0.76884509775137977</v>
      </c>
    </row>
    <row r="169" spans="1:25" x14ac:dyDescent="0.25">
      <c r="A169" s="80" t="s">
        <v>17</v>
      </c>
      <c r="B169">
        <v>0.36705716826664281</v>
      </c>
      <c r="C169">
        <v>0.17455491863691111</v>
      </c>
      <c r="D169">
        <v>0.1365759329666246</v>
      </c>
      <c r="H169" s="80" t="s">
        <v>74</v>
      </c>
      <c r="I169">
        <v>0.2209696667052167</v>
      </c>
      <c r="J169">
        <v>-0.1210999027764237</v>
      </c>
      <c r="K169">
        <v>-0.1571059653057949</v>
      </c>
      <c r="O169" s="80" t="s">
        <v>75</v>
      </c>
      <c r="P169">
        <v>9.1445452913613307E-2</v>
      </c>
      <c r="Q169">
        <v>0.1665806790889329</v>
      </c>
    </row>
    <row r="170" spans="1:25" x14ac:dyDescent="0.25">
      <c r="A170" s="80" t="s">
        <v>20</v>
      </c>
      <c r="B170">
        <v>0.42284659064187619</v>
      </c>
      <c r="C170">
        <v>0.35856046984565992</v>
      </c>
      <c r="D170">
        <v>0.25601084076331548</v>
      </c>
      <c r="H170" s="80" t="s">
        <v>76</v>
      </c>
      <c r="I170">
        <v>0.26111776816086901</v>
      </c>
      <c r="J170">
        <v>2.918657253985758E-2</v>
      </c>
      <c r="K170">
        <v>6.3449697006406616E-3</v>
      </c>
      <c r="O170" s="80" t="s">
        <v>77</v>
      </c>
      <c r="P170">
        <v>0.59299527174496358</v>
      </c>
      <c r="Q170">
        <v>0.58152730952857745</v>
      </c>
      <c r="W170" s="165" t="s">
        <v>81</v>
      </c>
    </row>
    <row r="171" spans="1:25" x14ac:dyDescent="0.25">
      <c r="A171" s="80" t="s">
        <v>23</v>
      </c>
      <c r="B171">
        <v>0.71948559845361759</v>
      </c>
      <c r="C171">
        <v>0.54542488107159048</v>
      </c>
      <c r="D171">
        <v>0.46662486605976189</v>
      </c>
      <c r="H171" s="80" t="s">
        <v>78</v>
      </c>
      <c r="I171">
        <v>0.54728104573636172</v>
      </c>
      <c r="J171">
        <v>0.24943112839850881</v>
      </c>
      <c r="K171">
        <v>0.16520867141360229</v>
      </c>
      <c r="O171" s="80" t="s">
        <v>79</v>
      </c>
      <c r="P171">
        <v>0.30299383192512402</v>
      </c>
      <c r="Q171">
        <v>0.32052442886569898</v>
      </c>
      <c r="W171" s="80"/>
      <c r="X171" s="80" t="s">
        <v>12</v>
      </c>
      <c r="Y171" s="80" t="s">
        <v>13</v>
      </c>
    </row>
    <row r="172" spans="1:25" x14ac:dyDescent="0.25">
      <c r="W172" s="80" t="s">
        <v>15</v>
      </c>
      <c r="X172">
        <v>4.8150679663259012E-2</v>
      </c>
      <c r="Y172">
        <v>7.7261819689478553E-2</v>
      </c>
    </row>
    <row r="173" spans="1:25" x14ac:dyDescent="0.25">
      <c r="W173" s="80" t="s">
        <v>18</v>
      </c>
      <c r="X173">
        <v>0.12543279223063231</v>
      </c>
      <c r="Y173">
        <v>0.16015975920343159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80" t="s">
        <v>21</v>
      </c>
      <c r="X174">
        <v>0.72833271020539647</v>
      </c>
      <c r="Y174">
        <v>0.74650238446281192</v>
      </c>
    </row>
    <row r="175" spans="1:25" x14ac:dyDescent="0.25">
      <c r="A175" s="80"/>
      <c r="B175" s="80" t="s">
        <v>12</v>
      </c>
      <c r="C175" s="80" t="s">
        <v>68</v>
      </c>
      <c r="D175" s="80" t="s">
        <v>69</v>
      </c>
      <c r="H175" s="80"/>
      <c r="I175" s="80" t="s">
        <v>13</v>
      </c>
      <c r="J175" s="80" t="s">
        <v>70</v>
      </c>
      <c r="K175" s="80" t="s">
        <v>71</v>
      </c>
      <c r="O175" s="80"/>
      <c r="P175" s="80" t="s">
        <v>12</v>
      </c>
      <c r="Q175" s="80" t="s">
        <v>13</v>
      </c>
      <c r="W175" s="80" t="s">
        <v>24</v>
      </c>
      <c r="X175">
        <v>0.64008071233022679</v>
      </c>
      <c r="Y175">
        <v>0.67186169372634863</v>
      </c>
    </row>
    <row r="176" spans="1:25" x14ac:dyDescent="0.25">
      <c r="A176" s="80" t="s">
        <v>14</v>
      </c>
      <c r="B176">
        <v>-5.120591796478649E-2</v>
      </c>
      <c r="C176">
        <v>-6.8821209473637693E-3</v>
      </c>
      <c r="D176">
        <v>1.650504226284482E-2</v>
      </c>
      <c r="H176" s="80" t="s">
        <v>72</v>
      </c>
      <c r="I176">
        <v>0.70779968904999668</v>
      </c>
      <c r="J176">
        <v>0.4152425508502271</v>
      </c>
      <c r="K176">
        <v>0.37848259819751162</v>
      </c>
      <c r="O176" s="80" t="s">
        <v>73</v>
      </c>
      <c r="P176">
        <v>0.57880927552786965</v>
      </c>
      <c r="Q176">
        <v>0.63362770454279171</v>
      </c>
      <c r="W176" s="80" t="s">
        <v>25</v>
      </c>
      <c r="X176">
        <v>-6.784056550238253E-2</v>
      </c>
      <c r="Y176">
        <v>-2.58577264701251E-2</v>
      </c>
    </row>
    <row r="177" spans="1:25" x14ac:dyDescent="0.25">
      <c r="A177" s="80" t="s">
        <v>17</v>
      </c>
      <c r="B177">
        <v>0.33685745061605049</v>
      </c>
      <c r="C177">
        <v>4.9761873960648947E-2</v>
      </c>
      <c r="D177">
        <v>4.7169714300791629E-2</v>
      </c>
      <c r="H177" s="80" t="s">
        <v>74</v>
      </c>
      <c r="I177">
        <v>-0.25795002456117661</v>
      </c>
      <c r="J177">
        <v>-0.18573826289034531</v>
      </c>
      <c r="K177">
        <v>-0.1789948228309127</v>
      </c>
      <c r="O177" s="80" t="s">
        <v>75</v>
      </c>
      <c r="P177">
        <v>-7.6224253260725738E-2</v>
      </c>
      <c r="Q177">
        <v>-0.1074687767071453</v>
      </c>
      <c r="W177" s="80" t="s">
        <v>26</v>
      </c>
      <c r="X177">
        <v>0.38177461431550008</v>
      </c>
      <c r="Y177">
        <v>0.40451410703612711</v>
      </c>
    </row>
    <row r="178" spans="1:25" x14ac:dyDescent="0.25">
      <c r="A178" s="80" t="s">
        <v>20</v>
      </c>
      <c r="B178">
        <v>0.42150589039175312</v>
      </c>
      <c r="C178">
        <v>5.9837340545760226E-3</v>
      </c>
      <c r="D178">
        <v>-2.0715395178402929E-2</v>
      </c>
      <c r="H178" s="80" t="s">
        <v>76</v>
      </c>
      <c r="I178">
        <v>0.50438300759257149</v>
      </c>
      <c r="J178">
        <v>0.13145291624768421</v>
      </c>
      <c r="K178">
        <v>0.16257386316634531</v>
      </c>
      <c r="O178" s="80" t="s">
        <v>77</v>
      </c>
      <c r="P178">
        <v>0.23878848748645581</v>
      </c>
      <c r="Q178">
        <v>0.26466066418274031</v>
      </c>
      <c r="W178" s="80" t="s">
        <v>28</v>
      </c>
      <c r="X178">
        <v>0.69816720386217201</v>
      </c>
      <c r="Y178">
        <v>0.69897912639286808</v>
      </c>
    </row>
    <row r="179" spans="1:25" x14ac:dyDescent="0.25">
      <c r="A179" s="80" t="s">
        <v>23</v>
      </c>
      <c r="B179">
        <v>0.30788170223998168</v>
      </c>
      <c r="C179">
        <v>0.12696651262349939</v>
      </c>
      <c r="D179">
        <v>8.7400816238684953E-2</v>
      </c>
      <c r="H179" s="80" t="s">
        <v>78</v>
      </c>
      <c r="I179">
        <v>0.63408937746167815</v>
      </c>
      <c r="J179">
        <v>0.35775173151080802</v>
      </c>
      <c r="K179">
        <v>0.34548941582975567</v>
      </c>
      <c r="O179" s="80" t="s">
        <v>79</v>
      </c>
      <c r="P179">
        <v>0.60687862663259395</v>
      </c>
      <c r="Q179">
        <v>0.6373276754239815</v>
      </c>
      <c r="W179" s="80" t="s">
        <v>29</v>
      </c>
      <c r="X179">
        <v>0.72192316891700559</v>
      </c>
      <c r="Y179">
        <v>0.73552420596398838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80"/>
      <c r="B183" s="80" t="s">
        <v>12</v>
      </c>
      <c r="C183" s="80" t="s">
        <v>68</v>
      </c>
      <c r="D183" s="80" t="s">
        <v>69</v>
      </c>
      <c r="H183" s="80"/>
      <c r="I183" s="80" t="s">
        <v>13</v>
      </c>
      <c r="J183" s="80" t="s">
        <v>70</v>
      </c>
      <c r="K183" s="80" t="s">
        <v>71</v>
      </c>
      <c r="O183" s="80"/>
      <c r="P183" s="80" t="s">
        <v>12</v>
      </c>
      <c r="Q183" s="80" t="s">
        <v>13</v>
      </c>
      <c r="W183" s="80"/>
      <c r="X183" s="80" t="s">
        <v>12</v>
      </c>
      <c r="Y183" s="80" t="s">
        <v>13</v>
      </c>
    </row>
    <row r="184" spans="1:25" x14ac:dyDescent="0.25">
      <c r="A184" s="80" t="s">
        <v>14</v>
      </c>
      <c r="B184">
        <v>0.25732324165857068</v>
      </c>
      <c r="C184">
        <v>0.22188139716765479</v>
      </c>
      <c r="D184">
        <v>0.14469169726951411</v>
      </c>
      <c r="H184" s="80" t="s">
        <v>72</v>
      </c>
      <c r="I184">
        <v>5.3762523699703052E-2</v>
      </c>
      <c r="J184">
        <v>8.3984780385079047E-2</v>
      </c>
      <c r="K184">
        <v>4.9539889018437852E-2</v>
      </c>
      <c r="O184" s="80" t="s">
        <v>73</v>
      </c>
      <c r="P184">
        <v>0.16448935379352769</v>
      </c>
      <c r="Q184">
        <v>0.32653195803230228</v>
      </c>
      <c r="W184" s="80" t="s">
        <v>15</v>
      </c>
      <c r="X184">
        <v>4.026144208875658E-2</v>
      </c>
      <c r="Y184">
        <v>2.8562900208654599E-2</v>
      </c>
    </row>
    <row r="185" spans="1:25" x14ac:dyDescent="0.25">
      <c r="A185" s="80" t="s">
        <v>17</v>
      </c>
      <c r="B185">
        <v>0.1612277031788483</v>
      </c>
      <c r="C185">
        <v>0.15882459681189171</v>
      </c>
      <c r="D185">
        <v>0.14835111456744049</v>
      </c>
      <c r="H185" s="80" t="s">
        <v>74</v>
      </c>
      <c r="I185">
        <v>0.1400628360307071</v>
      </c>
      <c r="J185">
        <v>7.4536141874588291E-2</v>
      </c>
      <c r="K185">
        <v>0.14232282395564139</v>
      </c>
      <c r="O185" s="80" t="s">
        <v>75</v>
      </c>
      <c r="P185">
        <v>0.26221733233496097</v>
      </c>
      <c r="Q185">
        <v>0.12501919134308731</v>
      </c>
      <c r="W185" s="80" t="s">
        <v>18</v>
      </c>
      <c r="X185">
        <v>0.18317514821067279</v>
      </c>
      <c r="Y185">
        <v>0.19190039218407959</v>
      </c>
    </row>
    <row r="186" spans="1:25" x14ac:dyDescent="0.25">
      <c r="A186" s="80" t="s">
        <v>20</v>
      </c>
      <c r="B186">
        <v>7.7780363699937773E-3</v>
      </c>
      <c r="C186">
        <v>1.3318539639908981E-2</v>
      </c>
      <c r="D186">
        <v>-0.1207189667288103</v>
      </c>
      <c r="H186" s="80" t="s">
        <v>76</v>
      </c>
      <c r="I186">
        <v>0.12757548519679179</v>
      </c>
      <c r="J186">
        <v>0.1271926411173864</v>
      </c>
      <c r="K186">
        <v>5.0049070530526617E-2</v>
      </c>
      <c r="O186" s="80" t="s">
        <v>77</v>
      </c>
      <c r="P186">
        <v>0.15759419617945419</v>
      </c>
      <c r="Q186">
        <v>6.4731759827399371E-2</v>
      </c>
      <c r="W186" s="80" t="s">
        <v>21</v>
      </c>
      <c r="X186">
        <v>0.70916480398800574</v>
      </c>
      <c r="Y186">
        <v>0.8102892891377611</v>
      </c>
    </row>
    <row r="187" spans="1:25" x14ac:dyDescent="0.25">
      <c r="A187" s="80" t="s">
        <v>23</v>
      </c>
      <c r="B187">
        <v>0.17410868970416821</v>
      </c>
      <c r="C187">
        <v>0.1181865554989744</v>
      </c>
      <c r="D187">
        <v>0.1282015060944644</v>
      </c>
      <c r="H187" s="80" t="s">
        <v>78</v>
      </c>
      <c r="I187">
        <v>0.24353547724039859</v>
      </c>
      <c r="J187">
        <v>0.1883390788131887</v>
      </c>
      <c r="K187">
        <v>-2.1662109749976542E-2</v>
      </c>
      <c r="O187" s="80" t="s">
        <v>79</v>
      </c>
      <c r="P187">
        <v>2.3859534116602989E-2</v>
      </c>
      <c r="Q187">
        <v>0.2431128429161214</v>
      </c>
      <c r="W187" s="80" t="s">
        <v>24</v>
      </c>
      <c r="X187">
        <v>0.64827507851175548</v>
      </c>
      <c r="Y187">
        <v>0.66911962669323932</v>
      </c>
    </row>
    <row r="188" spans="1:25" x14ac:dyDescent="0.25">
      <c r="W188" s="80" t="s">
        <v>25</v>
      </c>
      <c r="X188">
        <v>-1.435163741825483E-2</v>
      </c>
      <c r="Y188">
        <v>-3.2282540372472919E-2</v>
      </c>
    </row>
    <row r="189" spans="1:25" x14ac:dyDescent="0.25">
      <c r="W189" s="80" t="s">
        <v>26</v>
      </c>
      <c r="X189">
        <v>0.35479349971566398</v>
      </c>
      <c r="Y189">
        <v>0.33485899326367691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80" t="s">
        <v>28</v>
      </c>
      <c r="X190">
        <v>0.5901127092626347</v>
      </c>
      <c r="Y190">
        <v>0.69679981784529621</v>
      </c>
    </row>
    <row r="191" spans="1:25" x14ac:dyDescent="0.25">
      <c r="A191" s="80"/>
      <c r="B191" s="80" t="s">
        <v>12</v>
      </c>
      <c r="C191" s="80" t="s">
        <v>68</v>
      </c>
      <c r="D191" s="80" t="s">
        <v>69</v>
      </c>
      <c r="H191" s="80"/>
      <c r="I191" s="80" t="s">
        <v>13</v>
      </c>
      <c r="J191" s="80" t="s">
        <v>70</v>
      </c>
      <c r="K191" s="80" t="s">
        <v>71</v>
      </c>
      <c r="O191" s="80"/>
      <c r="P191" s="80" t="s">
        <v>12</v>
      </c>
      <c r="Q191" s="80" t="s">
        <v>13</v>
      </c>
      <c r="W191" s="80" t="s">
        <v>29</v>
      </c>
      <c r="X191">
        <v>0.54713379368702897</v>
      </c>
      <c r="Y191">
        <v>0.59897044237053854</v>
      </c>
    </row>
    <row r="192" spans="1:25" x14ac:dyDescent="0.25">
      <c r="A192" s="80" t="s">
        <v>14</v>
      </c>
      <c r="B192">
        <v>2.62964621448421E-2</v>
      </c>
      <c r="C192">
        <v>-3.5613086857914943E-2</v>
      </c>
      <c r="D192">
        <v>-5.0804529006903687E-2</v>
      </c>
      <c r="H192" s="80" t="s">
        <v>72</v>
      </c>
      <c r="I192">
        <v>-2.3097730258316459E-2</v>
      </c>
      <c r="J192">
        <v>5.1427020461898607E-2</v>
      </c>
      <c r="K192">
        <v>5.0123961234818437E-2</v>
      </c>
      <c r="O192" s="80" t="s">
        <v>73</v>
      </c>
      <c r="P192">
        <v>7.4152625874631381E-2</v>
      </c>
      <c r="Q192">
        <v>0.1099164765965189</v>
      </c>
    </row>
    <row r="193" spans="1:25" x14ac:dyDescent="0.25">
      <c r="A193" s="80" t="s">
        <v>17</v>
      </c>
      <c r="B193">
        <v>6.2253833648700076E-3</v>
      </c>
      <c r="C193">
        <v>1.24519443262559E-2</v>
      </c>
      <c r="D193">
        <v>6.0012648233623697E-3</v>
      </c>
      <c r="H193" s="80" t="s">
        <v>74</v>
      </c>
      <c r="I193">
        <v>-6.5598135038684127E-2</v>
      </c>
      <c r="J193">
        <v>5.6229736955375276E-3</v>
      </c>
      <c r="K193">
        <v>-1.3717329254245941E-2</v>
      </c>
      <c r="O193" s="80" t="s">
        <v>75</v>
      </c>
      <c r="P193">
        <v>5.8185979826382121E-2</v>
      </c>
      <c r="Q193">
        <v>-2.4430257241231941E-2</v>
      </c>
    </row>
    <row r="194" spans="1:25" x14ac:dyDescent="0.25">
      <c r="A194" s="80" t="s">
        <v>20</v>
      </c>
      <c r="B194">
        <v>6.0391134555475963E-2</v>
      </c>
      <c r="C194">
        <v>-9.2518639949770137E-2</v>
      </c>
      <c r="D194">
        <v>-0.1007325431619485</v>
      </c>
      <c r="H194" s="80" t="s">
        <v>76</v>
      </c>
      <c r="I194">
        <v>6.8217933524553579E-3</v>
      </c>
      <c r="J194">
        <v>-2.9475232554758622E-2</v>
      </c>
      <c r="K194">
        <v>-4.1601899902570232E-2</v>
      </c>
      <c r="O194" s="80" t="s">
        <v>77</v>
      </c>
      <c r="P194">
        <v>7.5234917273858296E-2</v>
      </c>
      <c r="Q194">
        <v>-2.0650509974843492E-2</v>
      </c>
      <c r="W194" s="165" t="s">
        <v>89</v>
      </c>
    </row>
    <row r="195" spans="1:25" x14ac:dyDescent="0.25">
      <c r="A195" s="80" t="s">
        <v>23</v>
      </c>
      <c r="B195">
        <v>-2.3895655835901551E-2</v>
      </c>
      <c r="C195">
        <v>1.6960108310104169E-4</v>
      </c>
      <c r="D195">
        <v>2.1600922996657081E-2</v>
      </c>
      <c r="H195" s="80" t="s">
        <v>78</v>
      </c>
      <c r="I195">
        <v>-3.6447676653293098E-2</v>
      </c>
      <c r="J195">
        <v>1.2596416461266909E-2</v>
      </c>
      <c r="K195">
        <v>-1.7920210036472921E-2</v>
      </c>
      <c r="O195" s="80" t="s">
        <v>79</v>
      </c>
      <c r="P195">
        <v>1.632493811222703E-3</v>
      </c>
      <c r="Q195">
        <v>3.094942800898135E-3</v>
      </c>
      <c r="W195" s="80"/>
      <c r="X195" s="80" t="s">
        <v>12</v>
      </c>
      <c r="Y195" s="80" t="s">
        <v>13</v>
      </c>
    </row>
    <row r="196" spans="1:25" x14ac:dyDescent="0.25">
      <c r="W196" s="80" t="s">
        <v>15</v>
      </c>
      <c r="X196">
        <v>0.17861117175691579</v>
      </c>
      <c r="Y196">
        <v>0.23800597730602621</v>
      </c>
    </row>
    <row r="197" spans="1:25" x14ac:dyDescent="0.25">
      <c r="W197" s="80" t="s">
        <v>18</v>
      </c>
      <c r="X197">
        <v>0.1786183317268456</v>
      </c>
      <c r="Y197">
        <v>0.17751451930251569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80" t="s">
        <v>21</v>
      </c>
      <c r="X198">
        <v>4.57944694576643E-2</v>
      </c>
      <c r="Y198">
        <v>0.31109677924909118</v>
      </c>
    </row>
    <row r="199" spans="1:25" x14ac:dyDescent="0.25">
      <c r="A199" s="80"/>
      <c r="B199" s="80" t="s">
        <v>12</v>
      </c>
      <c r="C199" s="80" t="s">
        <v>68</v>
      </c>
      <c r="D199" s="80" t="s">
        <v>69</v>
      </c>
      <c r="H199" s="80"/>
      <c r="I199" s="80" t="s">
        <v>13</v>
      </c>
      <c r="J199" s="80" t="s">
        <v>70</v>
      </c>
      <c r="K199" s="80" t="s">
        <v>71</v>
      </c>
      <c r="O199" s="80"/>
      <c r="P199" s="80" t="s">
        <v>12</v>
      </c>
      <c r="Q199" s="80" t="s">
        <v>13</v>
      </c>
      <c r="W199" s="80" t="s">
        <v>24</v>
      </c>
      <c r="X199">
        <v>0.16420468538240221</v>
      </c>
      <c r="Y199">
        <v>0.10894764805477861</v>
      </c>
    </row>
    <row r="200" spans="1:25" x14ac:dyDescent="0.25">
      <c r="A200" s="80" t="s">
        <v>14</v>
      </c>
      <c r="B200">
        <v>-7.4948762521265991E-2</v>
      </c>
      <c r="C200">
        <v>2.4098372815668022E-3</v>
      </c>
      <c r="D200">
        <v>-1.087073993724883E-2</v>
      </c>
      <c r="H200" s="80" t="s">
        <v>72</v>
      </c>
      <c r="I200">
        <v>-6.5962027959935001E-3</v>
      </c>
      <c r="J200">
        <v>-5.0122810107247243E-2</v>
      </c>
      <c r="K200">
        <v>-3.3350010468595467E-2</v>
      </c>
      <c r="O200" s="80" t="s">
        <v>73</v>
      </c>
      <c r="P200">
        <v>3.0998352399410359E-2</v>
      </c>
      <c r="Q200">
        <v>0.23019378168185589</v>
      </c>
      <c r="W200" s="80" t="s">
        <v>25</v>
      </c>
      <c r="X200">
        <v>0.24638751988700569</v>
      </c>
      <c r="Y200">
        <v>0.23746727340817281</v>
      </c>
    </row>
    <row r="201" spans="1:25" x14ac:dyDescent="0.25">
      <c r="A201" s="80" t="s">
        <v>17</v>
      </c>
      <c r="B201">
        <v>1.200538000586187E-3</v>
      </c>
      <c r="C201">
        <v>-3.9781771352629287E-2</v>
      </c>
      <c r="D201">
        <v>-3.6135009101136227E-2</v>
      </c>
      <c r="H201" s="80" t="s">
        <v>74</v>
      </c>
      <c r="I201">
        <v>-0.15061474792242541</v>
      </c>
      <c r="J201">
        <v>-5.1923514289849447E-2</v>
      </c>
      <c r="K201">
        <v>-6.3853512609872459E-2</v>
      </c>
      <c r="O201" s="80" t="s">
        <v>75</v>
      </c>
      <c r="P201">
        <v>-4.8187422947887887E-2</v>
      </c>
      <c r="Q201">
        <v>-0.17733959901133309</v>
      </c>
      <c r="W201" s="80" t="s">
        <v>26</v>
      </c>
      <c r="X201">
        <v>6.2423929977590713E-2</v>
      </c>
      <c r="Y201">
        <v>0.29374466630140628</v>
      </c>
    </row>
    <row r="202" spans="1:25" x14ac:dyDescent="0.25">
      <c r="A202" s="80" t="s">
        <v>20</v>
      </c>
      <c r="B202">
        <v>-1.238349791369728E-2</v>
      </c>
      <c r="C202">
        <v>2.81825253673939E-2</v>
      </c>
      <c r="D202">
        <v>4.0348307958900348E-2</v>
      </c>
      <c r="H202" s="80" t="s">
        <v>76</v>
      </c>
      <c r="I202">
        <v>-6.4285072216098652E-2</v>
      </c>
      <c r="J202">
        <v>-5.3057405665961913E-2</v>
      </c>
      <c r="K202">
        <v>-6.1918103898951152E-2</v>
      </c>
      <c r="O202" s="80" t="s">
        <v>77</v>
      </c>
      <c r="P202">
        <v>-3.726110031797695E-3</v>
      </c>
      <c r="Q202">
        <v>-0.1035698159284658</v>
      </c>
      <c r="W202" s="80" t="s">
        <v>28</v>
      </c>
      <c r="X202">
        <v>2.6429210291695562E-2</v>
      </c>
      <c r="Y202">
        <v>0.33279674598025782</v>
      </c>
    </row>
    <row r="203" spans="1:25" x14ac:dyDescent="0.25">
      <c r="A203" s="80" t="s">
        <v>23</v>
      </c>
      <c r="B203">
        <v>-6.8551628587454463E-2</v>
      </c>
      <c r="C203">
        <v>-0.11419223981716239</v>
      </c>
      <c r="D203">
        <v>-9.836125703831948E-2</v>
      </c>
      <c r="H203" s="80" t="s">
        <v>78</v>
      </c>
      <c r="I203">
        <v>-0.17243323789007201</v>
      </c>
      <c r="J203">
        <v>-5.6236458889381197E-2</v>
      </c>
      <c r="K203">
        <v>-5.0163074751402997E-2</v>
      </c>
      <c r="O203" s="80" t="s">
        <v>79</v>
      </c>
      <c r="P203">
        <v>-0.1144037388599143</v>
      </c>
      <c r="Q203">
        <v>-0.15858491373620809</v>
      </c>
      <c r="W203" s="80" t="s">
        <v>29</v>
      </c>
      <c r="X203">
        <v>0.18242833703474889</v>
      </c>
      <c r="Y203">
        <v>0.33345898714322408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80"/>
      <c r="B207" s="80" t="s">
        <v>12</v>
      </c>
      <c r="C207" s="80" t="s">
        <v>68</v>
      </c>
      <c r="D207" s="80" t="s">
        <v>69</v>
      </c>
      <c r="H207" s="80"/>
      <c r="I207" s="80" t="s">
        <v>13</v>
      </c>
      <c r="J207" s="80" t="s">
        <v>70</v>
      </c>
      <c r="K207" s="80" t="s">
        <v>71</v>
      </c>
      <c r="O207" s="80"/>
      <c r="P207" s="80" t="s">
        <v>12</v>
      </c>
      <c r="Q207" s="80" t="s">
        <v>13</v>
      </c>
      <c r="W207" s="80"/>
      <c r="X207" s="80" t="s">
        <v>12</v>
      </c>
      <c r="Y207" s="80" t="s">
        <v>13</v>
      </c>
    </row>
    <row r="208" spans="1:25" x14ac:dyDescent="0.25">
      <c r="A208" s="80" t="s">
        <v>14</v>
      </c>
      <c r="B208">
        <v>-0.58375145949179885</v>
      </c>
      <c r="C208">
        <v>-0.18920994527214649</v>
      </c>
      <c r="D208">
        <v>-0.2225981706755156</v>
      </c>
      <c r="H208" s="80" t="s">
        <v>72</v>
      </c>
      <c r="I208">
        <v>-3.7259361014961627E-2</v>
      </c>
      <c r="J208">
        <v>-0.21932190126993359</v>
      </c>
      <c r="K208">
        <v>-0.20713637980307029</v>
      </c>
      <c r="O208" s="80" t="s">
        <v>73</v>
      </c>
      <c r="P208">
        <v>0.47888834977417699</v>
      </c>
      <c r="Q208">
        <v>0.75347457588656563</v>
      </c>
      <c r="W208" s="80" t="s">
        <v>15</v>
      </c>
      <c r="X208">
        <v>-2.0707657913633101E-2</v>
      </c>
      <c r="Y208">
        <v>-1.054592114839911E-2</v>
      </c>
    </row>
    <row r="209" spans="1:25" x14ac:dyDescent="0.25">
      <c r="A209" s="80" t="s">
        <v>17</v>
      </c>
      <c r="B209">
        <v>9.6011943453391826E-2</v>
      </c>
      <c r="C209">
        <v>-1.463241006499583E-2</v>
      </c>
      <c r="D209">
        <v>3.814594872326217E-3</v>
      </c>
      <c r="H209" s="80" t="s">
        <v>74</v>
      </c>
      <c r="I209">
        <v>0.44561894904050969</v>
      </c>
      <c r="J209">
        <v>4.791766751153529E-2</v>
      </c>
      <c r="K209">
        <v>3.5797696900048699E-2</v>
      </c>
      <c r="O209" s="80" t="s">
        <v>75</v>
      </c>
      <c r="P209">
        <v>7.4119843207193004E-2</v>
      </c>
      <c r="Q209">
        <v>-3.5934410956031483E-2</v>
      </c>
      <c r="W209" s="80" t="s">
        <v>18</v>
      </c>
      <c r="X209">
        <v>5.8943104578231563E-2</v>
      </c>
      <c r="Y209">
        <v>7.901692492707205E-3</v>
      </c>
    </row>
    <row r="210" spans="1:25" x14ac:dyDescent="0.25">
      <c r="A210" s="80" t="s">
        <v>20</v>
      </c>
      <c r="B210">
        <v>0.28788727820238602</v>
      </c>
      <c r="C210">
        <v>0.14471449565990821</v>
      </c>
      <c r="D210">
        <v>0.11615738301496401</v>
      </c>
      <c r="H210" s="80" t="s">
        <v>76</v>
      </c>
      <c r="I210">
        <v>0.55368731671551197</v>
      </c>
      <c r="J210">
        <v>0.35561493415502798</v>
      </c>
      <c r="K210">
        <v>0.35282009493585692</v>
      </c>
      <c r="O210" s="80" t="s">
        <v>77</v>
      </c>
      <c r="P210">
        <v>0.46797919531456539</v>
      </c>
      <c r="Q210">
        <v>0.48828833013292311</v>
      </c>
      <c r="W210" s="80" t="s">
        <v>21</v>
      </c>
      <c r="X210">
        <v>-9.5982333433537476E-3</v>
      </c>
      <c r="Y210">
        <v>1.1713363765681431E-2</v>
      </c>
    </row>
    <row r="211" spans="1:25" x14ac:dyDescent="0.25">
      <c r="A211" s="80" t="s">
        <v>23</v>
      </c>
      <c r="B211">
        <v>4.7283995273357381E-2</v>
      </c>
      <c r="C211">
        <v>-9.5529279573034559E-2</v>
      </c>
      <c r="D211">
        <v>-7.6645953446137532E-2</v>
      </c>
      <c r="H211" s="80" t="s">
        <v>78</v>
      </c>
      <c r="I211">
        <v>0.34670891480627841</v>
      </c>
      <c r="J211">
        <v>0.24419622665689361</v>
      </c>
      <c r="K211">
        <v>0.2504676926051399</v>
      </c>
      <c r="O211" s="80" t="s">
        <v>79</v>
      </c>
      <c r="P211">
        <v>7.6217401377073959E-2</v>
      </c>
      <c r="Q211">
        <v>9.8181083548408349E-2</v>
      </c>
      <c r="W211" s="80" t="s">
        <v>24</v>
      </c>
      <c r="X211">
        <v>-2.5532276111747021E-2</v>
      </c>
      <c r="Y211">
        <v>-2.4215873009574292E-2</v>
      </c>
    </row>
    <row r="212" spans="1:25" x14ac:dyDescent="0.25">
      <c r="W212" s="80" t="s">
        <v>25</v>
      </c>
      <c r="X212">
        <v>6.6179181392781988E-3</v>
      </c>
      <c r="Y212">
        <v>-5.1035285361599111E-2</v>
      </c>
    </row>
    <row r="213" spans="1:25" x14ac:dyDescent="0.25">
      <c r="W213" s="80" t="s">
        <v>26</v>
      </c>
      <c r="X213">
        <v>-6.8149715139646091E-3</v>
      </c>
      <c r="Y213">
        <v>-9.7206413081541258E-3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80" t="s">
        <v>28</v>
      </c>
      <c r="X214">
        <v>2.208645525104724E-2</v>
      </c>
      <c r="Y214">
        <v>0.127607825617505</v>
      </c>
    </row>
    <row r="215" spans="1:25" x14ac:dyDescent="0.25">
      <c r="A215" s="80"/>
      <c r="B215" s="80" t="s">
        <v>12</v>
      </c>
      <c r="C215" s="80" t="s">
        <v>68</v>
      </c>
      <c r="D215" s="80" t="s">
        <v>69</v>
      </c>
      <c r="H215" s="80"/>
      <c r="I215" s="80" t="s">
        <v>13</v>
      </c>
      <c r="J215" s="80" t="s">
        <v>70</v>
      </c>
      <c r="K215" s="80" t="s">
        <v>71</v>
      </c>
      <c r="O215" s="80"/>
      <c r="P215" s="80" t="s">
        <v>12</v>
      </c>
      <c r="Q215" s="80" t="s">
        <v>13</v>
      </c>
      <c r="W215" s="80" t="s">
        <v>29</v>
      </c>
      <c r="X215">
        <v>3.2815156384370728E-2</v>
      </c>
      <c r="Y215">
        <v>7.5866962788251585E-2</v>
      </c>
    </row>
    <row r="216" spans="1:25" x14ac:dyDescent="0.25">
      <c r="A216" s="80" t="s">
        <v>14</v>
      </c>
      <c r="B216">
        <v>0.1173335844137641</v>
      </c>
      <c r="C216">
        <v>-2.464434417023444E-2</v>
      </c>
      <c r="D216">
        <v>-2.4789857064459169E-2</v>
      </c>
      <c r="H216" s="80" t="s">
        <v>72</v>
      </c>
      <c r="I216">
        <v>1.528969588682925E-2</v>
      </c>
      <c r="J216">
        <v>-3.8694711853713017E-2</v>
      </c>
      <c r="K216">
        <v>-1.5701592847541399E-2</v>
      </c>
      <c r="O216" s="80" t="s">
        <v>73</v>
      </c>
      <c r="P216">
        <v>0.15478822362237399</v>
      </c>
      <c r="Q216">
        <v>-5.4272905480218124E-3</v>
      </c>
    </row>
    <row r="217" spans="1:25" x14ac:dyDescent="0.25">
      <c r="A217" s="80" t="s">
        <v>17</v>
      </c>
      <c r="B217">
        <v>4.6136257956755959E-2</v>
      </c>
      <c r="C217">
        <v>-6.6662097590318367E-2</v>
      </c>
      <c r="D217">
        <v>-6.2813288733285844E-2</v>
      </c>
      <c r="H217" s="80" t="s">
        <v>74</v>
      </c>
      <c r="I217">
        <v>-2.7105120838930932E-2</v>
      </c>
      <c r="J217">
        <v>5.5883600425618218E-3</v>
      </c>
      <c r="K217">
        <v>1.4920193324403849E-2</v>
      </c>
      <c r="O217" s="80" t="s">
        <v>75</v>
      </c>
      <c r="P217">
        <v>8.821178616734715E-2</v>
      </c>
      <c r="Q217">
        <v>-4.4531838005503782E-2</v>
      </c>
    </row>
    <row r="218" spans="1:25" x14ac:dyDescent="0.25">
      <c r="A218" s="80" t="s">
        <v>20</v>
      </c>
      <c r="B218">
        <v>0.2214532478326405</v>
      </c>
      <c r="C218">
        <v>-3.01361848975184E-2</v>
      </c>
      <c r="D218">
        <v>-3.0759438269353491E-2</v>
      </c>
      <c r="H218" s="80" t="s">
        <v>76</v>
      </c>
      <c r="I218">
        <v>-5.2844104415105127E-2</v>
      </c>
      <c r="J218">
        <v>-8.3997701547124867E-3</v>
      </c>
      <c r="K218">
        <v>-4.8739924894080008E-3</v>
      </c>
      <c r="O218" s="80" t="s">
        <v>77</v>
      </c>
      <c r="P218">
        <v>-8.2869228461223653E-3</v>
      </c>
      <c r="Q218">
        <v>-5.5819860325167142E-2</v>
      </c>
      <c r="W218" s="165" t="s">
        <v>94</v>
      </c>
    </row>
    <row r="219" spans="1:25" x14ac:dyDescent="0.25">
      <c r="A219" s="80" t="s">
        <v>23</v>
      </c>
      <c r="B219">
        <v>-4.2075322669206189E-2</v>
      </c>
      <c r="C219">
        <v>-9.2750587848296637E-2</v>
      </c>
      <c r="D219">
        <v>-9.5419872479040407E-2</v>
      </c>
      <c r="H219" s="80" t="s">
        <v>78</v>
      </c>
      <c r="I219">
        <v>-9.4563837990544922E-2</v>
      </c>
      <c r="J219">
        <v>-1.35898960830147E-2</v>
      </c>
      <c r="K219">
        <v>2.9086933027629102E-3</v>
      </c>
      <c r="O219" s="80" t="s">
        <v>79</v>
      </c>
      <c r="P219">
        <v>5.348257434653348E-2</v>
      </c>
      <c r="Q219">
        <v>-8.1507547028124502E-2</v>
      </c>
      <c r="W219" s="80"/>
      <c r="X219" s="80" t="s">
        <v>12</v>
      </c>
      <c r="Y219" s="80" t="s">
        <v>13</v>
      </c>
    </row>
    <row r="220" spans="1:25" x14ac:dyDescent="0.25">
      <c r="W220" s="80" t="s">
        <v>15</v>
      </c>
      <c r="X220">
        <v>-3.0450383875778139E-2</v>
      </c>
      <c r="Y220">
        <v>2.4149353094018739E-2</v>
      </c>
    </row>
    <row r="221" spans="1:25" x14ac:dyDescent="0.25">
      <c r="W221" s="80" t="s">
        <v>18</v>
      </c>
      <c r="X221">
        <v>-2.947791217235637E-3</v>
      </c>
      <c r="Y221">
        <v>-7.2632912157238397E-3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80" t="s">
        <v>21</v>
      </c>
      <c r="X222">
        <v>5.3396661176797582E-3</v>
      </c>
      <c r="Y222">
        <v>0.14048249072686481</v>
      </c>
    </row>
    <row r="223" spans="1:25" x14ac:dyDescent="0.25">
      <c r="A223" s="80"/>
      <c r="B223" s="80" t="s">
        <v>12</v>
      </c>
      <c r="C223" s="80" t="s">
        <v>68</v>
      </c>
      <c r="D223" s="80" t="s">
        <v>69</v>
      </c>
      <c r="H223" s="80"/>
      <c r="I223" s="80" t="s">
        <v>13</v>
      </c>
      <c r="J223" s="80" t="s">
        <v>70</v>
      </c>
      <c r="K223" s="80" t="s">
        <v>71</v>
      </c>
      <c r="O223" s="80"/>
      <c r="P223" s="80" t="s">
        <v>12</v>
      </c>
      <c r="Q223" s="80" t="s">
        <v>13</v>
      </c>
      <c r="W223" s="80" t="s">
        <v>24</v>
      </c>
      <c r="X223">
        <v>-4.7475945337724097E-2</v>
      </c>
      <c r="Y223">
        <v>1.586736270685404E-2</v>
      </c>
    </row>
    <row r="224" spans="1:25" x14ac:dyDescent="0.25">
      <c r="A224" s="80" t="s">
        <v>14</v>
      </c>
      <c r="B224">
        <v>0.26474139870786068</v>
      </c>
      <c r="C224">
        <v>0.22626275849814001</v>
      </c>
      <c r="D224">
        <v>0.18688570841245389</v>
      </c>
      <c r="H224" s="80" t="s">
        <v>72</v>
      </c>
      <c r="I224">
        <v>3.5436851053406833E-2</v>
      </c>
      <c r="J224">
        <v>0.1735402462927432</v>
      </c>
      <c r="K224">
        <v>0.14752470087400771</v>
      </c>
      <c r="O224" s="80" t="s">
        <v>73</v>
      </c>
      <c r="P224">
        <v>0.20307797409092529</v>
      </c>
      <c r="Q224">
        <v>3.8433949469526447E-2</v>
      </c>
      <c r="W224" s="80" t="s">
        <v>25</v>
      </c>
      <c r="X224">
        <v>-6.0428233775093293E-2</v>
      </c>
      <c r="Y224">
        <v>-0.10470193369111989</v>
      </c>
    </row>
    <row r="225" spans="1:25" x14ac:dyDescent="0.25">
      <c r="A225" s="80" t="s">
        <v>17</v>
      </c>
      <c r="B225">
        <v>0.20249470785403509</v>
      </c>
      <c r="C225">
        <v>4.1572863089457568E-2</v>
      </c>
      <c r="D225">
        <v>2.7044343548741249E-2</v>
      </c>
      <c r="H225" s="80" t="s">
        <v>74</v>
      </c>
      <c r="I225">
        <v>0.15254360242489781</v>
      </c>
      <c r="J225">
        <v>0.2699519091319959</v>
      </c>
      <c r="K225">
        <v>0.23834434566327239</v>
      </c>
      <c r="O225" s="80" t="s">
        <v>75</v>
      </c>
      <c r="P225">
        <v>0.25373855612982332</v>
      </c>
      <c r="Q225">
        <v>0.2122443044037946</v>
      </c>
      <c r="W225" s="80" t="s">
        <v>26</v>
      </c>
      <c r="X225">
        <v>-6.5314869917932311E-2</v>
      </c>
      <c r="Y225">
        <v>-2.4028444461998089E-2</v>
      </c>
    </row>
    <row r="226" spans="1:25" x14ac:dyDescent="0.25">
      <c r="A226" s="80" t="s">
        <v>20</v>
      </c>
      <c r="B226">
        <v>0.17947918240711139</v>
      </c>
      <c r="C226">
        <v>1.4185049864178029E-2</v>
      </c>
      <c r="D226">
        <v>-7.4518905649859444E-3</v>
      </c>
      <c r="H226" s="80" t="s">
        <v>76</v>
      </c>
      <c r="I226">
        <v>5.5772255514979822E-2</v>
      </c>
      <c r="J226">
        <v>0.1002600595942473</v>
      </c>
      <c r="K226">
        <v>8.5211082356614343E-2</v>
      </c>
      <c r="O226" s="80" t="s">
        <v>77</v>
      </c>
      <c r="P226">
        <v>0.1070385495051278</v>
      </c>
      <c r="Q226">
        <v>5.1891945149839984E-3</v>
      </c>
      <c r="W226" s="80" t="s">
        <v>28</v>
      </c>
      <c r="X226">
        <v>-4.6304388736332899E-2</v>
      </c>
      <c r="Y226">
        <v>0.34674292887195751</v>
      </c>
    </row>
    <row r="227" spans="1:25" x14ac:dyDescent="0.25">
      <c r="A227" s="80" t="s">
        <v>23</v>
      </c>
      <c r="B227">
        <v>0.17510926669758101</v>
      </c>
      <c r="C227">
        <v>8.8526879785565227E-2</v>
      </c>
      <c r="D227">
        <v>6.8901825946767123E-2</v>
      </c>
      <c r="H227" s="80" t="s">
        <v>78</v>
      </c>
      <c r="I227">
        <v>2.6912317025310609E-2</v>
      </c>
      <c r="J227">
        <v>5.1538672655174311E-2</v>
      </c>
      <c r="K227">
        <v>2.065160588917829E-2</v>
      </c>
      <c r="O227" s="80" t="s">
        <v>79</v>
      </c>
      <c r="P227">
        <v>0.2033418169515103</v>
      </c>
      <c r="Q227">
        <v>2.9710345078038151E-2</v>
      </c>
      <c r="W227" s="80" t="s">
        <v>29</v>
      </c>
      <c r="X227">
        <v>-1.4851788669943061E-2</v>
      </c>
      <c r="Y227">
        <v>0.10655102742529669</v>
      </c>
    </row>
    <row r="230" spans="1:25" x14ac:dyDescent="0.25">
      <c r="W230" s="165" t="s">
        <v>98</v>
      </c>
    </row>
    <row r="231" spans="1:25" x14ac:dyDescent="0.25">
      <c r="W231" s="80"/>
      <c r="X231" s="80" t="s">
        <v>12</v>
      </c>
      <c r="Y231" s="80" t="s">
        <v>13</v>
      </c>
    </row>
    <row r="232" spans="1:25" x14ac:dyDescent="0.25">
      <c r="W232" s="80" t="s">
        <v>15</v>
      </c>
      <c r="X232">
        <v>-0.1437499731433515</v>
      </c>
      <c r="Y232">
        <v>0.1036790997280382</v>
      </c>
    </row>
    <row r="233" spans="1:25" x14ac:dyDescent="0.25">
      <c r="W233" s="80" t="s">
        <v>18</v>
      </c>
      <c r="X233">
        <v>9.0828256365287879E-2</v>
      </c>
      <c r="Y233">
        <v>0.68697974073628898</v>
      </c>
    </row>
    <row r="234" spans="1:25" x14ac:dyDescent="0.25">
      <c r="W234" s="80" t="s">
        <v>21</v>
      </c>
      <c r="X234">
        <v>0.50304177732545674</v>
      </c>
      <c r="Y234">
        <v>0.74506744544733394</v>
      </c>
    </row>
    <row r="235" spans="1:25" x14ac:dyDescent="0.25">
      <c r="W235" s="80" t="s">
        <v>24</v>
      </c>
      <c r="X235">
        <v>5.4453647107710397E-2</v>
      </c>
      <c r="Y235">
        <v>-4.442047177361845E-2</v>
      </c>
    </row>
    <row r="236" spans="1:25" x14ac:dyDescent="0.25">
      <c r="W236" s="80" t="s">
        <v>25</v>
      </c>
      <c r="X236">
        <v>-0.51493450645909766</v>
      </c>
      <c r="Y236">
        <v>-7.7406687275030042E-2</v>
      </c>
    </row>
    <row r="237" spans="1:25" x14ac:dyDescent="0.25">
      <c r="W237" s="80" t="s">
        <v>26</v>
      </c>
      <c r="X237">
        <v>-7.1655636523349317E-2</v>
      </c>
      <c r="Y237">
        <v>-3.3479649173078573E-2</v>
      </c>
    </row>
    <row r="238" spans="1:25" x14ac:dyDescent="0.25">
      <c r="W238" s="80" t="s">
        <v>28</v>
      </c>
      <c r="X238">
        <v>0.49333622224808032</v>
      </c>
      <c r="Y238">
        <v>0.64067516137975244</v>
      </c>
    </row>
    <row r="239" spans="1:25" x14ac:dyDescent="0.25">
      <c r="W239" s="80" t="s">
        <v>29</v>
      </c>
      <c r="X239">
        <v>0.44923838585981218</v>
      </c>
      <c r="Y239">
        <v>0.76659116791317738</v>
      </c>
    </row>
    <row r="242" spans="1:25" x14ac:dyDescent="0.25">
      <c r="W242" s="165" t="s">
        <v>106</v>
      </c>
    </row>
    <row r="243" spans="1:25" x14ac:dyDescent="0.25">
      <c r="W243" s="80"/>
      <c r="X243" s="80" t="s">
        <v>12</v>
      </c>
      <c r="Y243" s="80" t="s">
        <v>13</v>
      </c>
    </row>
    <row r="244" spans="1:25" x14ac:dyDescent="0.25">
      <c r="W244" s="80" t="s">
        <v>15</v>
      </c>
      <c r="X244">
        <v>1.342159980952742E-2</v>
      </c>
      <c r="Y244">
        <v>-1.254734093494321E-2</v>
      </c>
    </row>
    <row r="245" spans="1:25" x14ac:dyDescent="0.25">
      <c r="W245" s="80" t="s">
        <v>18</v>
      </c>
      <c r="X245">
        <v>5.1934956002804622E-2</v>
      </c>
      <c r="Y245">
        <v>-3.103212515611585E-2</v>
      </c>
    </row>
    <row r="246" spans="1:25" x14ac:dyDescent="0.25">
      <c r="W246" s="80" t="s">
        <v>21</v>
      </c>
      <c r="X246">
        <v>7.4479622995959699E-2</v>
      </c>
      <c r="Y246">
        <v>2.40595543389138E-2</v>
      </c>
    </row>
    <row r="247" spans="1:25" x14ac:dyDescent="0.25">
      <c r="W247" s="80" t="s">
        <v>24</v>
      </c>
      <c r="X247">
        <v>2.392722691672277E-2</v>
      </c>
      <c r="Y247">
        <v>1.8523436940952849E-3</v>
      </c>
    </row>
    <row r="248" spans="1:25" x14ac:dyDescent="0.25">
      <c r="W248" s="80" t="s">
        <v>25</v>
      </c>
      <c r="X248">
        <v>6.8280849150011091E-2</v>
      </c>
      <c r="Y248">
        <v>-2.404692582263988E-2</v>
      </c>
    </row>
    <row r="249" spans="1:25" x14ac:dyDescent="0.25">
      <c r="W249" s="80" t="s">
        <v>26</v>
      </c>
      <c r="X249">
        <v>6.9481413007449686E-2</v>
      </c>
      <c r="Y249">
        <v>-3.7224057772535291E-2</v>
      </c>
    </row>
    <row r="250" spans="1:25" x14ac:dyDescent="0.25">
      <c r="W250" s="80" t="s">
        <v>28</v>
      </c>
      <c r="X250">
        <v>0.24256508795765289</v>
      </c>
      <c r="Y250">
        <v>8.7585893146863172E-2</v>
      </c>
    </row>
    <row r="251" spans="1:25" x14ac:dyDescent="0.25">
      <c r="W251" s="80" t="s">
        <v>29</v>
      </c>
      <c r="X251">
        <v>0.1324997514124816</v>
      </c>
      <c r="Y251">
        <v>-2.3516157828199741E-2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80"/>
      <c r="X255" s="80" t="s">
        <v>12</v>
      </c>
      <c r="Y255" s="80" t="s">
        <v>13</v>
      </c>
    </row>
    <row r="256" spans="1:25" x14ac:dyDescent="0.25">
      <c r="W256" s="80" t="s">
        <v>15</v>
      </c>
      <c r="X256">
        <v>8.9402621850017232E-3</v>
      </c>
      <c r="Y256">
        <v>2.9930889698236769E-2</v>
      </c>
    </row>
    <row r="257" spans="1:25" x14ac:dyDescent="0.25">
      <c r="W257" s="80" t="s">
        <v>18</v>
      </c>
      <c r="X257">
        <v>0.1210874669643662</v>
      </c>
      <c r="Y257">
        <v>3.4455934685200973E-2</v>
      </c>
    </row>
    <row r="258" spans="1:25" x14ac:dyDescent="0.25">
      <c r="A258" s="165" t="s">
        <v>195</v>
      </c>
      <c r="J258" s="165" t="s">
        <v>196</v>
      </c>
      <c r="W258" s="80" t="s">
        <v>21</v>
      </c>
      <c r="X258">
        <v>0.11313604547360059</v>
      </c>
      <c r="Y258">
        <v>-1.794178420363475E-2</v>
      </c>
    </row>
    <row r="259" spans="1:25" x14ac:dyDescent="0.25">
      <c r="A259" s="81"/>
      <c r="B259" s="81" t="s">
        <v>101</v>
      </c>
      <c r="C259" s="81" t="s">
        <v>102</v>
      </c>
      <c r="D259" s="81" t="s">
        <v>103</v>
      </c>
      <c r="E259" s="81" t="s">
        <v>104</v>
      </c>
      <c r="J259" s="81"/>
      <c r="K259" s="81" t="s">
        <v>101</v>
      </c>
      <c r="L259" s="81" t="s">
        <v>102</v>
      </c>
      <c r="M259" s="81" t="s">
        <v>103</v>
      </c>
      <c r="N259" s="81" t="s">
        <v>104</v>
      </c>
      <c r="W259" s="80" t="s">
        <v>24</v>
      </c>
      <c r="X259">
        <v>8.8858791153784922E-2</v>
      </c>
      <c r="Y259">
        <v>4.8147301228822638E-2</v>
      </c>
    </row>
    <row r="260" spans="1:25" x14ac:dyDescent="0.25">
      <c r="A260" s="81" t="s">
        <v>15</v>
      </c>
      <c r="B260">
        <v>23.4375</v>
      </c>
      <c r="C260">
        <v>39.311391295592763</v>
      </c>
      <c r="D260">
        <v>36.1328125</v>
      </c>
      <c r="E260">
        <v>104.4921875</v>
      </c>
      <c r="J260" s="81" t="s">
        <v>12</v>
      </c>
      <c r="K260">
        <v>3.3333333333333333E-2</v>
      </c>
      <c r="L260">
        <v>1.0954263981994301</v>
      </c>
      <c r="M260">
        <v>0.26666666666666672</v>
      </c>
      <c r="N260">
        <v>1.1000000000000001</v>
      </c>
      <c r="W260" s="80" t="s">
        <v>25</v>
      </c>
      <c r="X260">
        <v>0.20272322756300409</v>
      </c>
      <c r="Y260">
        <v>0.12706300890441369</v>
      </c>
    </row>
    <row r="261" spans="1:25" x14ac:dyDescent="0.25">
      <c r="A261" s="81" t="s">
        <v>25</v>
      </c>
      <c r="B261">
        <v>19.53125</v>
      </c>
      <c r="C261">
        <v>57.05327156772158</v>
      </c>
      <c r="D261">
        <v>43.9453125</v>
      </c>
      <c r="E261">
        <v>198.2421875</v>
      </c>
      <c r="J261" s="81" t="s">
        <v>105</v>
      </c>
      <c r="K261">
        <v>3.3333333333333333E-2</v>
      </c>
      <c r="L261">
        <v>-0.14131305868380131</v>
      </c>
      <c r="M261">
        <v>0.16666666666666671</v>
      </c>
      <c r="N261">
        <v>0.66666666666666663</v>
      </c>
      <c r="W261" s="80" t="s">
        <v>26</v>
      </c>
      <c r="X261">
        <v>0.19625850966433689</v>
      </c>
      <c r="Y261">
        <v>1.7487418373469489E-2</v>
      </c>
    </row>
    <row r="262" spans="1:25" x14ac:dyDescent="0.25">
      <c r="A262" s="81" t="s">
        <v>18</v>
      </c>
      <c r="B262">
        <v>20.5078125</v>
      </c>
      <c r="C262">
        <v>56.276831147623419</v>
      </c>
      <c r="D262">
        <v>76.171875</v>
      </c>
      <c r="E262">
        <v>125.9765625</v>
      </c>
      <c r="W262" s="80" t="s">
        <v>28</v>
      </c>
      <c r="X262">
        <v>0.157650009911939</v>
      </c>
      <c r="Y262">
        <v>-1.776067707463759E-2</v>
      </c>
    </row>
    <row r="263" spans="1:25" x14ac:dyDescent="0.25">
      <c r="A263" s="81" t="s">
        <v>26</v>
      </c>
      <c r="B263">
        <v>49.8046875</v>
      </c>
      <c r="C263">
        <v>68.290842101717175</v>
      </c>
      <c r="D263">
        <v>93.75</v>
      </c>
      <c r="E263">
        <v>222.65625</v>
      </c>
      <c r="W263" s="80" t="s">
        <v>29</v>
      </c>
      <c r="X263">
        <v>0.1828226434165143</v>
      </c>
      <c r="Y263">
        <v>4.2750409335662688E-2</v>
      </c>
    </row>
    <row r="264" spans="1:25" x14ac:dyDescent="0.25">
      <c r="A264" s="81" t="s">
        <v>21</v>
      </c>
      <c r="B264">
        <v>29.296875</v>
      </c>
      <c r="C264">
        <v>82.710179433235481</v>
      </c>
      <c r="D264">
        <v>136.71875</v>
      </c>
      <c r="E264">
        <v>237.3046875</v>
      </c>
    </row>
    <row r="265" spans="1:25" x14ac:dyDescent="0.25">
      <c r="A265" s="81" t="s">
        <v>28</v>
      </c>
      <c r="B265">
        <v>49.8046875</v>
      </c>
      <c r="C265">
        <v>85.844859841303176</v>
      </c>
      <c r="D265">
        <v>133.7890625</v>
      </c>
      <c r="E265">
        <v>231.4453125</v>
      </c>
    </row>
    <row r="266" spans="1:25" x14ac:dyDescent="0.25">
      <c r="A266" s="81" t="s">
        <v>24</v>
      </c>
      <c r="B266">
        <v>49.8046875</v>
      </c>
      <c r="C266">
        <v>38.362364533502728</v>
      </c>
      <c r="D266">
        <v>96.6796875</v>
      </c>
      <c r="E266">
        <v>163.0859375</v>
      </c>
    </row>
    <row r="267" spans="1:25" x14ac:dyDescent="0.25">
      <c r="A267" s="81" t="s">
        <v>29</v>
      </c>
      <c r="B267">
        <v>25.390625</v>
      </c>
      <c r="C267">
        <v>77.672506889968943</v>
      </c>
      <c r="D267">
        <v>142.578125</v>
      </c>
      <c r="E267">
        <v>277.34375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81"/>
      <c r="B271" s="81" t="s">
        <v>101</v>
      </c>
      <c r="C271" s="81" t="s">
        <v>102</v>
      </c>
      <c r="D271" s="81" t="s">
        <v>103</v>
      </c>
      <c r="E271" s="81" t="s">
        <v>104</v>
      </c>
      <c r="J271" s="81"/>
      <c r="K271" s="81" t="s">
        <v>101</v>
      </c>
      <c r="L271" s="81" t="s">
        <v>102</v>
      </c>
      <c r="M271" s="81" t="s">
        <v>103</v>
      </c>
      <c r="N271" s="81" t="s">
        <v>104</v>
      </c>
    </row>
    <row r="272" spans="1:25" x14ac:dyDescent="0.25">
      <c r="A272" s="81" t="s">
        <v>15</v>
      </c>
      <c r="B272">
        <v>22.4609375</v>
      </c>
      <c r="C272">
        <v>36.835694485899879</v>
      </c>
      <c r="D272">
        <v>36.1328125</v>
      </c>
      <c r="E272">
        <v>86.9140625</v>
      </c>
      <c r="J272" s="81" t="s">
        <v>12</v>
      </c>
      <c r="K272">
        <v>0.2857142857142857</v>
      </c>
      <c r="L272">
        <v>0.39037976726672008</v>
      </c>
      <c r="M272">
        <v>0.5714285714285714</v>
      </c>
      <c r="N272">
        <v>0.71428571428571419</v>
      </c>
    </row>
    <row r="273" spans="1:14" x14ac:dyDescent="0.25">
      <c r="A273" s="81" t="s">
        <v>25</v>
      </c>
      <c r="B273">
        <v>22.4609375</v>
      </c>
      <c r="C273">
        <v>65.618059925102287</v>
      </c>
      <c r="D273">
        <v>106.4453125</v>
      </c>
      <c r="E273">
        <v>262.6953125</v>
      </c>
      <c r="J273" s="81" t="s">
        <v>105</v>
      </c>
      <c r="K273">
        <v>0.2857142857142857</v>
      </c>
      <c r="L273">
        <v>0.50512513726819896</v>
      </c>
      <c r="M273">
        <v>0.71428571428571419</v>
      </c>
      <c r="N273">
        <v>0.8571428571428571</v>
      </c>
    </row>
    <row r="274" spans="1:14" x14ac:dyDescent="0.25">
      <c r="A274" s="81" t="s">
        <v>18</v>
      </c>
      <c r="B274">
        <v>26.3671875</v>
      </c>
      <c r="C274">
        <v>56.522841398930773</v>
      </c>
      <c r="D274">
        <v>75.1953125</v>
      </c>
      <c r="E274">
        <v>161.1328125</v>
      </c>
    </row>
    <row r="275" spans="1:14" x14ac:dyDescent="0.25">
      <c r="A275" s="81" t="s">
        <v>26</v>
      </c>
      <c r="B275">
        <v>49.8046875</v>
      </c>
      <c r="C275">
        <v>21.96385650635273</v>
      </c>
      <c r="D275">
        <v>69.3359375</v>
      </c>
      <c r="E275">
        <v>114.2578125</v>
      </c>
    </row>
    <row r="276" spans="1:14" x14ac:dyDescent="0.25">
      <c r="A276" s="81" t="s">
        <v>21</v>
      </c>
      <c r="B276">
        <v>22.4609375</v>
      </c>
      <c r="C276">
        <v>72.652994662676008</v>
      </c>
      <c r="D276">
        <v>104.4921875</v>
      </c>
      <c r="E276">
        <v>241.2109375</v>
      </c>
    </row>
    <row r="277" spans="1:14" x14ac:dyDescent="0.25">
      <c r="A277" s="81" t="s">
        <v>28</v>
      </c>
      <c r="B277">
        <v>49.8046875</v>
      </c>
      <c r="C277">
        <v>72.72138996184681</v>
      </c>
      <c r="D277">
        <v>143.5546875</v>
      </c>
      <c r="E277">
        <v>269.53125</v>
      </c>
    </row>
    <row r="278" spans="1:14" x14ac:dyDescent="0.25">
      <c r="A278" s="81" t="s">
        <v>24</v>
      </c>
      <c r="B278">
        <v>22.4609375</v>
      </c>
      <c r="C278">
        <v>23.97827054539129</v>
      </c>
      <c r="D278">
        <v>51.7578125</v>
      </c>
      <c r="E278">
        <v>75.1953125</v>
      </c>
    </row>
    <row r="279" spans="1:14" x14ac:dyDescent="0.25">
      <c r="A279" s="81" t="s">
        <v>29</v>
      </c>
      <c r="B279">
        <v>24.4140625</v>
      </c>
      <c r="C279">
        <v>57.877475310329352</v>
      </c>
      <c r="D279">
        <v>84.9609375</v>
      </c>
      <c r="E279">
        <v>188.4765625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81"/>
      <c r="B283" s="81" t="s">
        <v>101</v>
      </c>
      <c r="C283" s="81" t="s">
        <v>102</v>
      </c>
      <c r="D283" s="81" t="s">
        <v>103</v>
      </c>
      <c r="E283" s="81" t="s">
        <v>104</v>
      </c>
      <c r="J283" s="81"/>
      <c r="K283" s="81" t="s">
        <v>101</v>
      </c>
      <c r="L283" s="81" t="s">
        <v>102</v>
      </c>
      <c r="M283" s="81" t="s">
        <v>103</v>
      </c>
      <c r="N283" s="81" t="s">
        <v>104</v>
      </c>
    </row>
    <row r="284" spans="1:14" x14ac:dyDescent="0.25">
      <c r="A284" s="81" t="s">
        <v>15</v>
      </c>
      <c r="B284">
        <v>22.4609375</v>
      </c>
      <c r="C284">
        <v>37.356012587808443</v>
      </c>
      <c r="D284">
        <v>36.1328125</v>
      </c>
      <c r="E284">
        <v>115.234375</v>
      </c>
      <c r="J284" s="81" t="s">
        <v>12</v>
      </c>
      <c r="K284">
        <v>0.2857142857142857</v>
      </c>
      <c r="L284">
        <v>-0.1168166602460784</v>
      </c>
      <c r="M284">
        <v>0.42857142857142849</v>
      </c>
      <c r="N284">
        <v>1</v>
      </c>
    </row>
    <row r="285" spans="1:14" x14ac:dyDescent="0.25">
      <c r="A285" s="81" t="s">
        <v>25</v>
      </c>
      <c r="B285">
        <v>20.5078125</v>
      </c>
      <c r="C285">
        <v>25.13867558063691</v>
      </c>
      <c r="D285">
        <v>61.5234375</v>
      </c>
      <c r="E285">
        <v>152.34375</v>
      </c>
      <c r="J285" s="81" t="s">
        <v>105</v>
      </c>
      <c r="K285">
        <v>0.2857142857142857</v>
      </c>
      <c r="L285">
        <v>0.62671291107923166</v>
      </c>
      <c r="M285">
        <v>0.42857142857142849</v>
      </c>
      <c r="N285">
        <v>1.142857142857143</v>
      </c>
    </row>
    <row r="286" spans="1:14" x14ac:dyDescent="0.25">
      <c r="A286" s="81" t="s">
        <v>18</v>
      </c>
      <c r="B286">
        <v>26.3671875</v>
      </c>
      <c r="C286">
        <v>80.450357414845627</v>
      </c>
      <c r="D286">
        <v>93.75</v>
      </c>
      <c r="E286">
        <v>177.734375</v>
      </c>
    </row>
    <row r="287" spans="1:14" x14ac:dyDescent="0.25">
      <c r="A287" s="81" t="s">
        <v>26</v>
      </c>
      <c r="B287">
        <v>23.4375</v>
      </c>
      <c r="C287">
        <v>61.580365175213629</v>
      </c>
      <c r="D287">
        <v>70.3125</v>
      </c>
      <c r="E287">
        <v>132.8125</v>
      </c>
    </row>
    <row r="288" spans="1:14" x14ac:dyDescent="0.25">
      <c r="A288" s="81" t="s">
        <v>21</v>
      </c>
      <c r="B288">
        <v>47.8515625</v>
      </c>
      <c r="C288">
        <v>95.172457735564919</v>
      </c>
      <c r="D288">
        <v>124.0234375</v>
      </c>
      <c r="E288">
        <v>208.984375</v>
      </c>
    </row>
    <row r="289" spans="1:14" x14ac:dyDescent="0.25">
      <c r="A289" s="81" t="s">
        <v>28</v>
      </c>
      <c r="B289">
        <v>56.640625</v>
      </c>
      <c r="C289">
        <v>83.831026242519769</v>
      </c>
      <c r="D289">
        <v>105.46875</v>
      </c>
      <c r="E289">
        <v>166.015625</v>
      </c>
    </row>
    <row r="290" spans="1:14" x14ac:dyDescent="0.25">
      <c r="A290" s="81" t="s">
        <v>24</v>
      </c>
      <c r="B290">
        <v>68.359375</v>
      </c>
      <c r="C290">
        <v>80.889749695325136</v>
      </c>
      <c r="D290">
        <v>81.0546875</v>
      </c>
      <c r="E290">
        <v>137.6953125</v>
      </c>
    </row>
    <row r="291" spans="1:14" x14ac:dyDescent="0.25">
      <c r="A291" s="81" t="s">
        <v>29</v>
      </c>
      <c r="B291">
        <v>67.3828125</v>
      </c>
      <c r="C291">
        <v>79.875886950426505</v>
      </c>
      <c r="D291">
        <v>91.796875</v>
      </c>
      <c r="E291">
        <v>166.015625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81"/>
      <c r="B295" s="81" t="s">
        <v>101</v>
      </c>
      <c r="C295" s="81" t="s">
        <v>102</v>
      </c>
      <c r="D295" s="81" t="s">
        <v>103</v>
      </c>
      <c r="E295" s="81" t="s">
        <v>104</v>
      </c>
      <c r="J295" s="81"/>
      <c r="K295" s="81" t="s">
        <v>101</v>
      </c>
      <c r="L295" s="81" t="s">
        <v>102</v>
      </c>
      <c r="M295" s="81" t="s">
        <v>103</v>
      </c>
      <c r="N295" s="81" t="s">
        <v>104</v>
      </c>
    </row>
    <row r="296" spans="1:14" x14ac:dyDescent="0.25">
      <c r="A296" s="81" t="s">
        <v>15</v>
      </c>
      <c r="B296">
        <v>22.4609375</v>
      </c>
      <c r="C296">
        <v>39.283660312232833</v>
      </c>
      <c r="D296">
        <v>35.15625</v>
      </c>
      <c r="E296">
        <v>55.6640625</v>
      </c>
      <c r="J296" s="81" t="s">
        <v>12</v>
      </c>
      <c r="K296">
        <v>6.6666666666666666E-2</v>
      </c>
      <c r="L296">
        <v>0.46395771852216378</v>
      </c>
      <c r="M296">
        <v>0.1</v>
      </c>
      <c r="N296">
        <v>0.6333333333333333</v>
      </c>
    </row>
    <row r="297" spans="1:14" x14ac:dyDescent="0.25">
      <c r="A297" s="81" t="s">
        <v>25</v>
      </c>
      <c r="B297">
        <v>20.5078125</v>
      </c>
      <c r="C297">
        <v>69.036828963888951</v>
      </c>
      <c r="D297">
        <v>41.9921875</v>
      </c>
      <c r="E297">
        <v>192.3828125</v>
      </c>
      <c r="J297" s="81" t="s">
        <v>105</v>
      </c>
      <c r="K297">
        <v>3.3333333333333333E-2</v>
      </c>
      <c r="L297">
        <v>1.0719426739395419</v>
      </c>
      <c r="M297">
        <v>1.2</v>
      </c>
      <c r="N297">
        <v>1.966666666666667</v>
      </c>
    </row>
    <row r="298" spans="1:14" x14ac:dyDescent="0.25">
      <c r="A298" s="81" t="s">
        <v>18</v>
      </c>
      <c r="B298">
        <v>29.296875</v>
      </c>
      <c r="C298">
        <v>58.701511528798783</v>
      </c>
      <c r="D298">
        <v>52.734375</v>
      </c>
      <c r="E298">
        <v>130.859375</v>
      </c>
    </row>
    <row r="299" spans="1:14" x14ac:dyDescent="0.25">
      <c r="A299" s="81" t="s">
        <v>26</v>
      </c>
      <c r="B299">
        <v>25.390625</v>
      </c>
      <c r="C299">
        <v>54.858093758858857</v>
      </c>
      <c r="D299">
        <v>60.546875</v>
      </c>
      <c r="E299">
        <v>116.2109375</v>
      </c>
    </row>
    <row r="300" spans="1:14" x14ac:dyDescent="0.25">
      <c r="A300" s="81" t="s">
        <v>21</v>
      </c>
      <c r="B300">
        <v>72.265625</v>
      </c>
      <c r="C300">
        <v>72.903762134017697</v>
      </c>
      <c r="D300">
        <v>78.125</v>
      </c>
      <c r="E300">
        <v>139.6484375</v>
      </c>
    </row>
    <row r="301" spans="1:14" x14ac:dyDescent="0.25">
      <c r="A301" s="81" t="s">
        <v>28</v>
      </c>
      <c r="B301">
        <v>67.3828125</v>
      </c>
      <c r="C301">
        <v>89.279175629131259</v>
      </c>
      <c r="D301">
        <v>124.0234375</v>
      </c>
      <c r="E301">
        <v>178.7109375</v>
      </c>
    </row>
    <row r="302" spans="1:14" x14ac:dyDescent="0.25">
      <c r="A302" s="81" t="s">
        <v>24</v>
      </c>
      <c r="B302">
        <v>23.4375</v>
      </c>
      <c r="C302">
        <v>64.541646697079102</v>
      </c>
      <c r="D302">
        <v>77.1484375</v>
      </c>
      <c r="E302">
        <v>177.734375</v>
      </c>
    </row>
    <row r="303" spans="1:14" x14ac:dyDescent="0.25">
      <c r="A303" s="81" t="s">
        <v>29</v>
      </c>
      <c r="B303">
        <v>55.6640625</v>
      </c>
      <c r="C303">
        <v>83.306835084725591</v>
      </c>
      <c r="D303">
        <v>98.6328125</v>
      </c>
      <c r="E303">
        <v>177.734375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81"/>
      <c r="B307" s="81" t="s">
        <v>101</v>
      </c>
      <c r="C307" s="81" t="s">
        <v>102</v>
      </c>
      <c r="D307" s="81" t="s">
        <v>103</v>
      </c>
      <c r="E307" s="81" t="s">
        <v>104</v>
      </c>
      <c r="J307" s="81"/>
      <c r="K307" s="81" t="s">
        <v>101</v>
      </c>
      <c r="L307" s="81" t="s">
        <v>102</v>
      </c>
      <c r="M307" s="81" t="s">
        <v>103</v>
      </c>
      <c r="N307" s="81" t="s">
        <v>104</v>
      </c>
    </row>
    <row r="308" spans="1:14" x14ac:dyDescent="0.25">
      <c r="A308" s="81" t="s">
        <v>15</v>
      </c>
      <c r="B308">
        <v>23.4375</v>
      </c>
      <c r="C308">
        <v>74.204152210964565</v>
      </c>
      <c r="D308">
        <v>115.234375</v>
      </c>
      <c r="E308">
        <v>188.4765625</v>
      </c>
      <c r="J308" s="81" t="s">
        <v>12</v>
      </c>
      <c r="K308">
        <v>6.6666666666666666E-2</v>
      </c>
      <c r="L308">
        <v>-2.1898802184365018</v>
      </c>
      <c r="M308">
        <v>0.7</v>
      </c>
      <c r="N308">
        <v>1.7333333333333329</v>
      </c>
    </row>
    <row r="309" spans="1:14" x14ac:dyDescent="0.25">
      <c r="A309" s="81" t="s">
        <v>25</v>
      </c>
      <c r="B309">
        <v>71.2890625</v>
      </c>
      <c r="C309">
        <v>86.358621455652298</v>
      </c>
      <c r="D309">
        <v>114.2578125</v>
      </c>
      <c r="E309">
        <v>191.40625</v>
      </c>
      <c r="J309" s="81" t="s">
        <v>105</v>
      </c>
      <c r="K309">
        <v>3.3333333333333333E-2</v>
      </c>
      <c r="L309">
        <v>2.4874236995962322</v>
      </c>
      <c r="M309">
        <v>0.46666666666666667</v>
      </c>
      <c r="N309">
        <v>1.6333333333333331</v>
      </c>
    </row>
    <row r="310" spans="1:14" x14ac:dyDescent="0.25">
      <c r="A310" s="81" t="s">
        <v>18</v>
      </c>
      <c r="B310">
        <v>37.109375</v>
      </c>
      <c r="C310">
        <v>50.594275259346887</v>
      </c>
      <c r="D310">
        <v>76.171875</v>
      </c>
      <c r="E310">
        <v>100.5859375</v>
      </c>
    </row>
    <row r="311" spans="1:14" x14ac:dyDescent="0.25">
      <c r="A311" s="81" t="s">
        <v>26</v>
      </c>
      <c r="B311">
        <v>36.1328125</v>
      </c>
      <c r="C311">
        <v>70.971367713952532</v>
      </c>
      <c r="D311">
        <v>104.4921875</v>
      </c>
      <c r="E311">
        <v>177.734375</v>
      </c>
    </row>
    <row r="312" spans="1:14" x14ac:dyDescent="0.25">
      <c r="A312" s="81" t="s">
        <v>21</v>
      </c>
      <c r="B312">
        <v>45.8984375</v>
      </c>
      <c r="C312">
        <v>75.394201613383728</v>
      </c>
      <c r="D312">
        <v>122.0703125</v>
      </c>
      <c r="E312">
        <v>166.015625</v>
      </c>
    </row>
    <row r="313" spans="1:14" x14ac:dyDescent="0.25">
      <c r="A313" s="81" t="s">
        <v>28</v>
      </c>
      <c r="B313">
        <v>69.3359375</v>
      </c>
      <c r="C313">
        <v>77.809607821700837</v>
      </c>
      <c r="D313">
        <v>120.1171875</v>
      </c>
      <c r="E313">
        <v>145.5078125</v>
      </c>
    </row>
    <row r="314" spans="1:14" x14ac:dyDescent="0.25">
      <c r="A314" s="81" t="s">
        <v>24</v>
      </c>
      <c r="B314">
        <v>43.9453125</v>
      </c>
      <c r="C314">
        <v>78.020282098085971</v>
      </c>
      <c r="D314">
        <v>118.1640625</v>
      </c>
      <c r="E314">
        <v>188.4765625</v>
      </c>
    </row>
    <row r="315" spans="1:14" x14ac:dyDescent="0.25">
      <c r="A315" s="81" t="s">
        <v>29</v>
      </c>
      <c r="B315">
        <v>41.9921875</v>
      </c>
      <c r="C315">
        <v>82.801235636973146</v>
      </c>
      <c r="D315">
        <v>108.3984375</v>
      </c>
      <c r="E315">
        <v>199.21875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81"/>
      <c r="B319" s="81" t="s">
        <v>101</v>
      </c>
      <c r="C319" s="81" t="s">
        <v>102</v>
      </c>
      <c r="D319" s="81" t="s">
        <v>103</v>
      </c>
      <c r="E319" s="81" t="s">
        <v>104</v>
      </c>
      <c r="J319" s="81"/>
      <c r="K319" s="81" t="s">
        <v>101</v>
      </c>
      <c r="L319" s="81" t="s">
        <v>102</v>
      </c>
      <c r="M319" s="81" t="s">
        <v>103</v>
      </c>
      <c r="N319" s="81" t="s">
        <v>104</v>
      </c>
    </row>
    <row r="320" spans="1:14" x14ac:dyDescent="0.25">
      <c r="A320" s="81" t="s">
        <v>15</v>
      </c>
      <c r="B320">
        <v>20.5078125</v>
      </c>
      <c r="C320">
        <v>31.72287131795045</v>
      </c>
      <c r="D320">
        <v>35.15625</v>
      </c>
      <c r="E320">
        <v>91.796875</v>
      </c>
      <c r="J320" s="81" t="s">
        <v>12</v>
      </c>
      <c r="K320">
        <v>3.3333333333333333E-2</v>
      </c>
      <c r="L320">
        <v>-10.926565814944</v>
      </c>
      <c r="M320">
        <v>0.23333333333333331</v>
      </c>
      <c r="N320">
        <v>0.36666666666666659</v>
      </c>
    </row>
    <row r="321" spans="1:14" x14ac:dyDescent="0.25">
      <c r="A321" s="81" t="s">
        <v>25</v>
      </c>
      <c r="B321">
        <v>20.5078125</v>
      </c>
      <c r="C321">
        <v>53.564462966976009</v>
      </c>
      <c r="D321">
        <v>80.078125</v>
      </c>
      <c r="E321">
        <v>167.96875</v>
      </c>
      <c r="J321" s="81" t="s">
        <v>105</v>
      </c>
      <c r="K321">
        <v>3.3333333333333333E-2</v>
      </c>
      <c r="L321">
        <v>-3.0355170477042521</v>
      </c>
      <c r="M321">
        <v>0.1</v>
      </c>
      <c r="N321">
        <v>0.3</v>
      </c>
    </row>
    <row r="322" spans="1:14" x14ac:dyDescent="0.25">
      <c r="A322" s="81" t="s">
        <v>18</v>
      </c>
      <c r="B322">
        <v>24.4140625</v>
      </c>
      <c r="C322">
        <v>63.322295079818993</v>
      </c>
      <c r="D322">
        <v>85.9375</v>
      </c>
      <c r="E322">
        <v>182.6171875</v>
      </c>
    </row>
    <row r="323" spans="1:14" x14ac:dyDescent="0.25">
      <c r="A323" s="81" t="s">
        <v>26</v>
      </c>
      <c r="B323">
        <v>49.8046875</v>
      </c>
      <c r="C323">
        <v>58.523650977524618</v>
      </c>
      <c r="D323">
        <v>85.9375</v>
      </c>
      <c r="E323">
        <v>202.1484375</v>
      </c>
    </row>
    <row r="324" spans="1:14" x14ac:dyDescent="0.25">
      <c r="A324" s="81" t="s">
        <v>21</v>
      </c>
      <c r="B324">
        <v>23.4375</v>
      </c>
      <c r="C324">
        <v>64.793307621093277</v>
      </c>
      <c r="D324">
        <v>114.2578125</v>
      </c>
      <c r="E324">
        <v>227.5390625</v>
      </c>
    </row>
    <row r="325" spans="1:14" x14ac:dyDescent="0.25">
      <c r="A325" s="81" t="s">
        <v>28</v>
      </c>
      <c r="B325">
        <v>29.296875</v>
      </c>
      <c r="C325">
        <v>93.058744000270806</v>
      </c>
      <c r="D325">
        <v>152.34375</v>
      </c>
      <c r="E325">
        <v>311.5234375</v>
      </c>
    </row>
    <row r="326" spans="1:14" x14ac:dyDescent="0.25">
      <c r="A326" s="81" t="s">
        <v>24</v>
      </c>
      <c r="B326">
        <v>49.8046875</v>
      </c>
      <c r="C326">
        <v>44.019947968732062</v>
      </c>
      <c r="D326">
        <v>53.7109375</v>
      </c>
      <c r="E326">
        <v>144.53125</v>
      </c>
    </row>
    <row r="327" spans="1:14" x14ac:dyDescent="0.25">
      <c r="A327" s="81" t="s">
        <v>29</v>
      </c>
      <c r="B327">
        <v>22.4609375</v>
      </c>
      <c r="C327">
        <v>81.031452793070983</v>
      </c>
      <c r="D327">
        <v>136.71875</v>
      </c>
      <c r="E327">
        <v>271.484375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81"/>
      <c r="B331" s="81" t="s">
        <v>101</v>
      </c>
      <c r="C331" s="81" t="s">
        <v>102</v>
      </c>
      <c r="D331" s="81" t="s">
        <v>103</v>
      </c>
      <c r="E331" s="81" t="s">
        <v>104</v>
      </c>
      <c r="J331" s="81"/>
      <c r="K331" s="81" t="s">
        <v>101</v>
      </c>
      <c r="L331" s="81" t="s">
        <v>102</v>
      </c>
      <c r="M331" s="81" t="s">
        <v>103</v>
      </c>
      <c r="N331" s="81" t="s">
        <v>104</v>
      </c>
    </row>
    <row r="332" spans="1:14" x14ac:dyDescent="0.25">
      <c r="A332" s="81" t="s">
        <v>15</v>
      </c>
      <c r="B332">
        <v>22.4609375</v>
      </c>
      <c r="C332">
        <v>50.838531199335847</v>
      </c>
      <c r="D332">
        <v>40.0390625</v>
      </c>
      <c r="E332">
        <v>136.71875</v>
      </c>
      <c r="J332" s="81" t="s">
        <v>12</v>
      </c>
      <c r="K332">
        <v>0.2857142857142857</v>
      </c>
      <c r="L332">
        <v>9.9545764760243113E-2</v>
      </c>
      <c r="M332">
        <v>0.42857142857142849</v>
      </c>
      <c r="N332">
        <v>0.8571428571428571</v>
      </c>
    </row>
    <row r="333" spans="1:14" x14ac:dyDescent="0.25">
      <c r="A333" s="81" t="s">
        <v>25</v>
      </c>
      <c r="B333">
        <v>20.5078125</v>
      </c>
      <c r="C333">
        <v>77.230153329386411</v>
      </c>
      <c r="D333">
        <v>140.625</v>
      </c>
      <c r="E333">
        <v>253.90625</v>
      </c>
      <c r="J333" s="81" t="s">
        <v>105</v>
      </c>
      <c r="K333">
        <v>0.2857142857142857</v>
      </c>
      <c r="L333">
        <v>0.45100812790568201</v>
      </c>
      <c r="M333">
        <v>0.5714285714285714</v>
      </c>
      <c r="N333">
        <v>1</v>
      </c>
    </row>
    <row r="334" spans="1:14" x14ac:dyDescent="0.25">
      <c r="A334" s="81" t="s">
        <v>18</v>
      </c>
      <c r="B334">
        <v>34.1796875</v>
      </c>
      <c r="C334">
        <v>74.760897965519632</v>
      </c>
      <c r="D334">
        <v>128.90625</v>
      </c>
      <c r="E334">
        <v>196.2890625</v>
      </c>
    </row>
    <row r="335" spans="1:14" x14ac:dyDescent="0.25">
      <c r="A335" s="81" t="s">
        <v>26</v>
      </c>
      <c r="B335">
        <v>31.25</v>
      </c>
      <c r="C335">
        <v>50.332736712879473</v>
      </c>
      <c r="D335">
        <v>73.2421875</v>
      </c>
      <c r="E335">
        <v>96.6796875</v>
      </c>
    </row>
    <row r="336" spans="1:14" x14ac:dyDescent="0.25">
      <c r="A336" s="81" t="s">
        <v>21</v>
      </c>
      <c r="B336">
        <v>44.921875</v>
      </c>
      <c r="C336">
        <v>80.671258370563592</v>
      </c>
      <c r="D336">
        <v>128.90625</v>
      </c>
      <c r="E336">
        <v>222.65625</v>
      </c>
    </row>
    <row r="337" spans="1:14" x14ac:dyDescent="0.25">
      <c r="A337" s="81" t="s">
        <v>28</v>
      </c>
      <c r="B337">
        <v>38.0859375</v>
      </c>
      <c r="C337">
        <v>68.581625331249086</v>
      </c>
      <c r="D337">
        <v>89.84375</v>
      </c>
      <c r="E337">
        <v>154.296875</v>
      </c>
    </row>
    <row r="338" spans="1:14" x14ac:dyDescent="0.25">
      <c r="A338" s="81" t="s">
        <v>24</v>
      </c>
      <c r="B338">
        <v>49.8046875</v>
      </c>
      <c r="C338">
        <v>-215.00228266693401</v>
      </c>
      <c r="D338">
        <v>76.171875</v>
      </c>
      <c r="E338">
        <v>104.4921875</v>
      </c>
    </row>
    <row r="339" spans="1:14" x14ac:dyDescent="0.25">
      <c r="A339" s="81" t="s">
        <v>29</v>
      </c>
      <c r="B339">
        <v>30.2734375</v>
      </c>
      <c r="C339">
        <v>71.775728212219676</v>
      </c>
      <c r="D339">
        <v>100.5859375</v>
      </c>
      <c r="E339">
        <v>147.4609375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81"/>
      <c r="B343" s="81" t="s">
        <v>101</v>
      </c>
      <c r="C343" s="81" t="s">
        <v>102</v>
      </c>
      <c r="D343" s="81" t="s">
        <v>103</v>
      </c>
      <c r="E343" s="81" t="s">
        <v>104</v>
      </c>
      <c r="J343" s="81"/>
      <c r="K343" s="81" t="s">
        <v>101</v>
      </c>
      <c r="L343" s="81" t="s">
        <v>102</v>
      </c>
      <c r="M343" s="81" t="s">
        <v>103</v>
      </c>
      <c r="N343" s="81" t="s">
        <v>104</v>
      </c>
    </row>
    <row r="344" spans="1:14" x14ac:dyDescent="0.25">
      <c r="A344" s="81" t="s">
        <v>15</v>
      </c>
      <c r="B344">
        <v>22.4609375</v>
      </c>
      <c r="C344">
        <v>41.987275075495518</v>
      </c>
      <c r="D344">
        <v>37.109375</v>
      </c>
      <c r="E344">
        <v>131.8359375</v>
      </c>
      <c r="J344" s="81" t="s">
        <v>12</v>
      </c>
      <c r="K344">
        <v>3.3333333333333333E-2</v>
      </c>
      <c r="L344">
        <v>2.6747321278523479</v>
      </c>
      <c r="M344">
        <v>0.16666666666666671</v>
      </c>
      <c r="N344">
        <v>0.33333333333333331</v>
      </c>
    </row>
    <row r="345" spans="1:14" x14ac:dyDescent="0.25">
      <c r="A345" s="81" t="s">
        <v>25</v>
      </c>
      <c r="B345">
        <v>18.5546875</v>
      </c>
      <c r="C345">
        <v>76.640556209118216</v>
      </c>
      <c r="D345">
        <v>124.0234375</v>
      </c>
      <c r="E345">
        <v>226.5625</v>
      </c>
      <c r="J345" s="81" t="s">
        <v>105</v>
      </c>
      <c r="K345">
        <v>6.6666666666666666E-2</v>
      </c>
      <c r="L345">
        <v>1.176193139775882</v>
      </c>
      <c r="M345">
        <v>0.16666666666666671</v>
      </c>
      <c r="N345">
        <v>0.33333333333333331</v>
      </c>
    </row>
    <row r="346" spans="1:14" x14ac:dyDescent="0.25">
      <c r="A346" s="81" t="s">
        <v>18</v>
      </c>
      <c r="B346">
        <v>27.34375</v>
      </c>
      <c r="C346">
        <v>74.083240175940418</v>
      </c>
      <c r="D346">
        <v>107.421875</v>
      </c>
      <c r="E346">
        <v>211.9140625</v>
      </c>
    </row>
    <row r="347" spans="1:14" x14ac:dyDescent="0.25">
      <c r="A347" s="81" t="s">
        <v>26</v>
      </c>
      <c r="B347">
        <v>35.15625</v>
      </c>
      <c r="C347">
        <v>58.286638874267872</v>
      </c>
      <c r="D347">
        <v>75.1953125</v>
      </c>
      <c r="E347">
        <v>130.859375</v>
      </c>
    </row>
    <row r="348" spans="1:14" x14ac:dyDescent="0.25">
      <c r="A348" s="81" t="s">
        <v>21</v>
      </c>
      <c r="B348">
        <v>22.4609375</v>
      </c>
      <c r="C348">
        <v>95.963869492278889</v>
      </c>
      <c r="D348">
        <v>160.15625</v>
      </c>
      <c r="E348">
        <v>297.8515625</v>
      </c>
    </row>
    <row r="349" spans="1:14" x14ac:dyDescent="0.25">
      <c r="A349" s="81" t="s">
        <v>28</v>
      </c>
      <c r="B349">
        <v>36.1328125</v>
      </c>
      <c r="C349">
        <v>58.053088131916198</v>
      </c>
      <c r="D349">
        <v>122.0703125</v>
      </c>
      <c r="E349">
        <v>197.265625</v>
      </c>
    </row>
    <row r="350" spans="1:14" x14ac:dyDescent="0.25">
      <c r="A350" s="81" t="s">
        <v>24</v>
      </c>
      <c r="B350">
        <v>49.8046875</v>
      </c>
      <c r="C350">
        <v>63.613481113093719</v>
      </c>
      <c r="D350">
        <v>51.7578125</v>
      </c>
      <c r="E350">
        <v>128.90625</v>
      </c>
    </row>
    <row r="351" spans="1:14" x14ac:dyDescent="0.25">
      <c r="A351" s="81" t="s">
        <v>29</v>
      </c>
      <c r="B351">
        <v>25.390625</v>
      </c>
      <c r="C351">
        <v>66.298978470433596</v>
      </c>
      <c r="D351">
        <v>108.3984375</v>
      </c>
      <c r="E351">
        <v>311.5234375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81"/>
      <c r="B355" s="81" t="s">
        <v>101</v>
      </c>
      <c r="C355" s="81" t="s">
        <v>102</v>
      </c>
      <c r="D355" s="81" t="s">
        <v>103</v>
      </c>
      <c r="E355" s="81" t="s">
        <v>104</v>
      </c>
      <c r="J355" s="81"/>
      <c r="K355" s="81" t="s">
        <v>101</v>
      </c>
      <c r="L355" s="81" t="s">
        <v>102</v>
      </c>
      <c r="M355" s="81" t="s">
        <v>103</v>
      </c>
      <c r="N355" s="81" t="s">
        <v>104</v>
      </c>
    </row>
    <row r="356" spans="1:14" x14ac:dyDescent="0.25">
      <c r="A356" s="81" t="s">
        <v>15</v>
      </c>
      <c r="B356">
        <v>23.4375</v>
      </c>
      <c r="C356">
        <v>56.928866179320472</v>
      </c>
      <c r="D356">
        <v>37.109375</v>
      </c>
      <c r="E356">
        <v>126.953125</v>
      </c>
      <c r="J356" s="81" t="s">
        <v>12</v>
      </c>
      <c r="K356">
        <v>8.6956521739130432E-2</v>
      </c>
      <c r="L356">
        <v>1.011266690592183</v>
      </c>
      <c r="M356">
        <v>0.82608695652173914</v>
      </c>
      <c r="N356">
        <v>1.869565217391304</v>
      </c>
    </row>
    <row r="357" spans="1:14" x14ac:dyDescent="0.25">
      <c r="A357" s="81" t="s">
        <v>25</v>
      </c>
      <c r="B357">
        <v>23.4375</v>
      </c>
      <c r="C357">
        <v>75.381616963660193</v>
      </c>
      <c r="D357">
        <v>112.3046875</v>
      </c>
      <c r="E357">
        <v>164.0625</v>
      </c>
      <c r="J357" s="81" t="s">
        <v>105</v>
      </c>
      <c r="K357">
        <v>0.34782608695652167</v>
      </c>
      <c r="L357">
        <v>1.097899633060333</v>
      </c>
      <c r="M357">
        <v>0.82608695652173914</v>
      </c>
      <c r="N357">
        <v>1.5652173913043479</v>
      </c>
    </row>
    <row r="358" spans="1:14" x14ac:dyDescent="0.25">
      <c r="A358" s="81" t="s">
        <v>18</v>
      </c>
      <c r="B358">
        <v>35.15625</v>
      </c>
      <c r="C358">
        <v>54.854453172521687</v>
      </c>
      <c r="D358">
        <v>66.40625</v>
      </c>
      <c r="E358">
        <v>114.2578125</v>
      </c>
    </row>
    <row r="359" spans="1:14" x14ac:dyDescent="0.25">
      <c r="A359" s="81" t="s">
        <v>26</v>
      </c>
      <c r="B359">
        <v>49.8046875</v>
      </c>
      <c r="C359">
        <v>73.331675062779567</v>
      </c>
      <c r="D359">
        <v>80.078125</v>
      </c>
      <c r="E359">
        <v>166.9921875</v>
      </c>
    </row>
    <row r="360" spans="1:14" x14ac:dyDescent="0.25">
      <c r="A360" s="81" t="s">
        <v>21</v>
      </c>
      <c r="B360">
        <v>39.0625</v>
      </c>
      <c r="C360">
        <v>56.048077481759478</v>
      </c>
      <c r="D360">
        <v>78.125</v>
      </c>
      <c r="E360">
        <v>155.2734375</v>
      </c>
    </row>
    <row r="361" spans="1:14" x14ac:dyDescent="0.25">
      <c r="A361" s="81" t="s">
        <v>28</v>
      </c>
      <c r="B361">
        <v>61.5234375</v>
      </c>
      <c r="C361">
        <v>78.6617967472733</v>
      </c>
      <c r="D361">
        <v>117.1875</v>
      </c>
      <c r="E361">
        <v>149.4140625</v>
      </c>
    </row>
    <row r="362" spans="1:14" x14ac:dyDescent="0.25">
      <c r="A362" s="81" t="s">
        <v>24</v>
      </c>
      <c r="B362">
        <v>49.8046875</v>
      </c>
      <c r="C362">
        <v>60.306611797294281</v>
      </c>
      <c r="D362">
        <v>60.546875</v>
      </c>
      <c r="E362">
        <v>111.328125</v>
      </c>
    </row>
    <row r="363" spans="1:14" x14ac:dyDescent="0.25">
      <c r="A363" s="81" t="s">
        <v>29</v>
      </c>
      <c r="B363">
        <v>70.3125</v>
      </c>
      <c r="C363">
        <v>72.28830558748021</v>
      </c>
      <c r="D363">
        <v>78.125</v>
      </c>
      <c r="E363">
        <v>154.296875</v>
      </c>
    </row>
    <row r="390" spans="1:5" x14ac:dyDescent="0.25">
      <c r="A390" s="165" t="s">
        <v>180</v>
      </c>
    </row>
    <row r="391" spans="1:5" x14ac:dyDescent="0.25">
      <c r="A391" s="81"/>
      <c r="B391" s="81" t="s">
        <v>101</v>
      </c>
      <c r="C391" s="81" t="s">
        <v>102</v>
      </c>
      <c r="D391" s="81" t="s">
        <v>103</v>
      </c>
      <c r="E391" s="81" t="s">
        <v>104</v>
      </c>
    </row>
    <row r="392" spans="1:5" x14ac:dyDescent="0.25">
      <c r="A392" s="81" t="s">
        <v>15</v>
      </c>
      <c r="B392">
        <v>1.953125</v>
      </c>
      <c r="C392">
        <v>3.4189261595696299</v>
      </c>
      <c r="D392">
        <v>5.859375</v>
      </c>
      <c r="E392">
        <v>7.8125</v>
      </c>
    </row>
    <row r="393" spans="1:5" x14ac:dyDescent="0.25">
      <c r="A393" s="81" t="s">
        <v>25</v>
      </c>
      <c r="B393">
        <v>1.953125</v>
      </c>
      <c r="C393">
        <v>3.2820776735700652</v>
      </c>
      <c r="D393">
        <v>5.859375</v>
      </c>
      <c r="E393">
        <v>7.8125</v>
      </c>
    </row>
    <row r="394" spans="1:5" x14ac:dyDescent="0.25">
      <c r="A394" s="81" t="s">
        <v>18</v>
      </c>
      <c r="B394">
        <v>1.953125</v>
      </c>
      <c r="C394">
        <v>3.7997913336749729</v>
      </c>
      <c r="D394">
        <v>5.859375</v>
      </c>
      <c r="E394">
        <v>7.8125</v>
      </c>
    </row>
    <row r="395" spans="1:5" x14ac:dyDescent="0.25">
      <c r="A395" s="81" t="s">
        <v>26</v>
      </c>
      <c r="B395">
        <v>1.953125</v>
      </c>
      <c r="C395">
        <v>3.891755168513412</v>
      </c>
      <c r="D395">
        <v>5.859375</v>
      </c>
      <c r="E395">
        <v>7.8125</v>
      </c>
    </row>
    <row r="396" spans="1:5" x14ac:dyDescent="0.25">
      <c r="A396" s="81" t="s">
        <v>21</v>
      </c>
      <c r="B396">
        <v>1.953125</v>
      </c>
      <c r="C396">
        <v>3.8371210263026878</v>
      </c>
      <c r="D396">
        <v>5.859375</v>
      </c>
      <c r="E396">
        <v>7.8125</v>
      </c>
    </row>
    <row r="397" spans="1:5" x14ac:dyDescent="0.25">
      <c r="A397" s="81" t="s">
        <v>28</v>
      </c>
      <c r="B397">
        <v>1.953125</v>
      </c>
      <c r="C397">
        <v>3.7919314524454011</v>
      </c>
      <c r="D397">
        <v>5.859375</v>
      </c>
      <c r="E397">
        <v>7.8125</v>
      </c>
    </row>
    <row r="398" spans="1:5" x14ac:dyDescent="0.25">
      <c r="A398" s="81" t="s">
        <v>24</v>
      </c>
      <c r="B398">
        <v>1.953125</v>
      </c>
      <c r="C398">
        <v>3.8144776605826731</v>
      </c>
      <c r="D398">
        <v>5.859375</v>
      </c>
      <c r="E398">
        <v>7.8125</v>
      </c>
    </row>
    <row r="399" spans="1:5" x14ac:dyDescent="0.25">
      <c r="A399" s="81" t="s">
        <v>29</v>
      </c>
      <c r="B399">
        <v>1.953125</v>
      </c>
      <c r="C399">
        <v>3.683353738596495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177.0022021191877</v>
      </c>
      <c r="L409" s="155" t="s">
        <v>141</v>
      </c>
      <c r="M409">
        <v>0.91504309127854544</v>
      </c>
      <c r="N409">
        <v>0.82951275250746337</v>
      </c>
      <c r="O409">
        <v>0.86999164042238941</v>
      </c>
      <c r="P409">
        <v>0.96178585373180359</v>
      </c>
      <c r="Q409">
        <v>0.87931217380553606</v>
      </c>
      <c r="R409">
        <v>1</v>
      </c>
      <c r="S409">
        <v>0.46601258237437149</v>
      </c>
      <c r="T409">
        <v>1</v>
      </c>
    </row>
    <row r="410" spans="1:20" x14ac:dyDescent="0.25">
      <c r="A410" s="154" t="s">
        <v>141</v>
      </c>
      <c r="B410">
        <v>2.6172530151112539</v>
      </c>
      <c r="C410">
        <v>0.31977667954401201</v>
      </c>
      <c r="D410">
        <v>5.3976768259754788</v>
      </c>
      <c r="E410">
        <v>4.0096762380378976</v>
      </c>
      <c r="G410" s="154" t="s">
        <v>142</v>
      </c>
      <c r="H410">
        <v>160.41408645265349</v>
      </c>
      <c r="L410" s="155" t="s">
        <v>142</v>
      </c>
      <c r="M410">
        <v>0.95038491836880989</v>
      </c>
      <c r="N410">
        <v>0.81913977084924761</v>
      </c>
      <c r="O410">
        <v>0.8794313185158682</v>
      </c>
      <c r="P410">
        <v>0.96156060978132618</v>
      </c>
      <c r="Q410">
        <v>0.88461506559712288</v>
      </c>
      <c r="R410">
        <v>0.77287475809171557</v>
      </c>
      <c r="S410">
        <v>0.47114755630410021</v>
      </c>
      <c r="T410">
        <v>0.97365012648973748</v>
      </c>
    </row>
    <row r="411" spans="1:20" x14ac:dyDescent="0.25">
      <c r="A411" s="154" t="s">
        <v>142</v>
      </c>
      <c r="B411">
        <v>3.1742995924260691</v>
      </c>
      <c r="C411">
        <v>0.99345014163506662</v>
      </c>
      <c r="D411">
        <v>5.3113552529654697</v>
      </c>
      <c r="E411">
        <v>-0.34254001255186739</v>
      </c>
      <c r="G411" s="154" t="s">
        <v>143</v>
      </c>
      <c r="H411">
        <v>68.523127559492252</v>
      </c>
      <c r="L411" s="155" t="s">
        <v>143</v>
      </c>
      <c r="M411">
        <v>0.88994460371331263</v>
      </c>
      <c r="N411">
        <v>0.91007549021655154</v>
      </c>
      <c r="O411">
        <v>0.78378270948133499</v>
      </c>
      <c r="P411">
        <v>0.88966912824502598</v>
      </c>
      <c r="Q411">
        <v>0.88260259920517148</v>
      </c>
      <c r="R411">
        <v>0.60695548502969343</v>
      </c>
      <c r="S411">
        <v>0.44685508776689731</v>
      </c>
      <c r="T411">
        <v>0.83718328870176917</v>
      </c>
    </row>
    <row r="412" spans="1:20" x14ac:dyDescent="0.25">
      <c r="A412" s="154" t="s">
        <v>143</v>
      </c>
      <c r="B412">
        <v>2.326388883024384</v>
      </c>
      <c r="C412">
        <v>0.74748379999495684</v>
      </c>
      <c r="D412">
        <v>2.7493533860700761</v>
      </c>
      <c r="E412">
        <v>-1.233843257688882</v>
      </c>
      <c r="G412" s="154" t="s">
        <v>144</v>
      </c>
      <c r="H412">
        <v>81.447465277077299</v>
      </c>
      <c r="L412" s="155" t="s">
        <v>144</v>
      </c>
      <c r="M412">
        <v>0.90123459550711205</v>
      </c>
      <c r="N412">
        <v>0.86222418879397977</v>
      </c>
      <c r="O412">
        <v>0.8152561834965224</v>
      </c>
      <c r="P412">
        <v>0.88821634630335566</v>
      </c>
      <c r="Q412">
        <v>0.79310583819400438</v>
      </c>
      <c r="R412">
        <v>0.82291202051483281</v>
      </c>
      <c r="S412">
        <v>0.42923485518249449</v>
      </c>
      <c r="T412">
        <v>0.83764695890347785</v>
      </c>
    </row>
    <row r="413" spans="1:20" x14ac:dyDescent="0.25">
      <c r="A413" s="154" t="s">
        <v>144</v>
      </c>
      <c r="B413">
        <v>2.262245686263928</v>
      </c>
      <c r="C413">
        <v>-0.17490602948904271</v>
      </c>
      <c r="D413">
        <v>2.9969083081437891</v>
      </c>
      <c r="E413">
        <v>-1.996603312440109</v>
      </c>
      <c r="G413" s="154" t="s">
        <v>145</v>
      </c>
      <c r="H413">
        <v>158.33121799160489</v>
      </c>
      <c r="L413" s="155" t="s">
        <v>145</v>
      </c>
      <c r="M413">
        <v>0.93769478866325007</v>
      </c>
      <c r="N413">
        <v>0.8485600337754603</v>
      </c>
      <c r="O413">
        <v>0.97512055657516306</v>
      </c>
      <c r="P413">
        <v>0.92926828247281923</v>
      </c>
      <c r="Q413">
        <v>0.79004092123165015</v>
      </c>
      <c r="R413">
        <v>0.75441782337810492</v>
      </c>
      <c r="S413">
        <v>0.99999999999999989</v>
      </c>
      <c r="T413">
        <v>0.85239910495379156</v>
      </c>
    </row>
    <row r="414" spans="1:20" x14ac:dyDescent="0.25">
      <c r="A414" s="154" t="s">
        <v>145</v>
      </c>
      <c r="B414">
        <v>2.751732747545399</v>
      </c>
      <c r="C414">
        <v>1.8906385976505871</v>
      </c>
      <c r="D414">
        <v>4.9286793645807689</v>
      </c>
      <c r="E414">
        <v>-3.6370976527637309</v>
      </c>
      <c r="G414" s="154" t="s">
        <v>146</v>
      </c>
      <c r="H414">
        <v>73.585373592356305</v>
      </c>
      <c r="L414" s="155" t="s">
        <v>146</v>
      </c>
      <c r="M414">
        <v>1</v>
      </c>
      <c r="N414">
        <v>0.84473011161606704</v>
      </c>
      <c r="O414">
        <v>1</v>
      </c>
      <c r="P414">
        <v>1</v>
      </c>
      <c r="Q414">
        <v>0.8101130656530271</v>
      </c>
      <c r="R414">
        <v>0.69254860035705079</v>
      </c>
      <c r="S414">
        <v>0.44108657117703559</v>
      </c>
      <c r="T414">
        <v>0.85477008328773418</v>
      </c>
    </row>
    <row r="415" spans="1:20" x14ac:dyDescent="0.25">
      <c r="A415" s="154" t="s">
        <v>146</v>
      </c>
      <c r="B415">
        <v>2.9452733197289209</v>
      </c>
      <c r="C415">
        <v>1.935364175278117</v>
      </c>
      <c r="D415">
        <v>2.9647869952825312</v>
      </c>
      <c r="E415">
        <v>-1.89359986718257</v>
      </c>
      <c r="G415" s="154" t="s">
        <v>147</v>
      </c>
      <c r="H415">
        <v>86.505697469671063</v>
      </c>
      <c r="L415" s="155" t="s">
        <v>147</v>
      </c>
      <c r="M415">
        <v>0.97980229160885302</v>
      </c>
      <c r="N415">
        <v>0.92665136942020276</v>
      </c>
      <c r="O415">
        <v>0.7100028235281618</v>
      </c>
      <c r="P415">
        <v>0.84779245032157513</v>
      </c>
      <c r="Q415">
        <v>0.82085268039815507</v>
      </c>
      <c r="R415">
        <v>0.63545397889279187</v>
      </c>
      <c r="S415">
        <v>0.54145946299151548</v>
      </c>
      <c r="T415">
        <v>0.83011239609297427</v>
      </c>
    </row>
    <row r="416" spans="1:20" x14ac:dyDescent="0.25">
      <c r="A416" s="154" t="s">
        <v>147</v>
      </c>
      <c r="B416">
        <v>2.9468661480605252</v>
      </c>
      <c r="C416">
        <v>-1.5979657848519579</v>
      </c>
      <c r="D416">
        <v>2.8771062711505491</v>
      </c>
      <c r="E416">
        <v>1.6248397881966961</v>
      </c>
      <c r="G416" s="154" t="s">
        <v>148</v>
      </c>
      <c r="H416">
        <v>55.298884236339497</v>
      </c>
      <c r="L416" s="155" t="s">
        <v>148</v>
      </c>
      <c r="M416">
        <v>0.98387690468503319</v>
      </c>
      <c r="N416">
        <v>0.93878515275620833</v>
      </c>
      <c r="O416">
        <v>0.63649857251168573</v>
      </c>
      <c r="P416">
        <v>0.9622586848255118</v>
      </c>
      <c r="Q416">
        <v>0.95435309470894936</v>
      </c>
      <c r="R416">
        <v>0.53540234580391421</v>
      </c>
      <c r="S416">
        <v>0.47391205990714103</v>
      </c>
      <c r="T416">
        <v>0.94352536185354496</v>
      </c>
    </row>
    <row r="417" spans="1:20" x14ac:dyDescent="0.25">
      <c r="A417" s="154" t="s">
        <v>148</v>
      </c>
      <c r="B417">
        <v>2.2818248943100481</v>
      </c>
      <c r="C417">
        <v>2.732619587568379</v>
      </c>
      <c r="D417">
        <v>2.103270912341237</v>
      </c>
      <c r="E417">
        <v>-1.3233213802784169</v>
      </c>
      <c r="G417" s="154" t="s">
        <v>149</v>
      </c>
      <c r="H417">
        <v>102.64042450894721</v>
      </c>
      <c r="L417" s="155" t="s">
        <v>149</v>
      </c>
      <c r="M417">
        <v>0.99137156526151127</v>
      </c>
      <c r="N417">
        <v>1</v>
      </c>
      <c r="O417">
        <v>0.71952979747941348</v>
      </c>
      <c r="P417">
        <v>0.94658019519119674</v>
      </c>
      <c r="Q417">
        <v>0.95784528692840887</v>
      </c>
      <c r="R417">
        <v>0.6789134327742754</v>
      </c>
      <c r="S417">
        <v>0.54517662564917857</v>
      </c>
      <c r="T417">
        <v>0.84773701330745721</v>
      </c>
    </row>
    <row r="418" spans="1:20" x14ac:dyDescent="0.25">
      <c r="A418" s="154" t="s">
        <v>149</v>
      </c>
      <c r="B418">
        <v>4.2579609928834499</v>
      </c>
      <c r="C418">
        <v>-6.132538217754032</v>
      </c>
      <c r="D418">
        <v>2.9626041855583831</v>
      </c>
      <c r="E418">
        <v>3.268136896544187</v>
      </c>
      <c r="G418" s="154" t="s">
        <v>150</v>
      </c>
      <c r="H418">
        <v>66.557981180763051</v>
      </c>
      <c r="L418" s="155" t="s">
        <v>150</v>
      </c>
      <c r="M418">
        <v>0.94566864358935232</v>
      </c>
      <c r="N418">
        <v>0.94033746973306154</v>
      </c>
      <c r="O418">
        <v>0.76780149890663252</v>
      </c>
      <c r="P418">
        <v>0.82241832352166999</v>
      </c>
      <c r="Q418">
        <v>1</v>
      </c>
      <c r="R418">
        <v>0.79653628214326999</v>
      </c>
      <c r="S418">
        <v>0.67112414113837326</v>
      </c>
      <c r="T418">
        <v>0.91308973158069295</v>
      </c>
    </row>
    <row r="419" spans="1:20" x14ac:dyDescent="0.25">
      <c r="A419" s="154" t="s">
        <v>150</v>
      </c>
      <c r="B419">
        <v>2.180411370024903</v>
      </c>
      <c r="C419">
        <v>2.40780006777887</v>
      </c>
      <c r="D419">
        <v>3.3463388375408138</v>
      </c>
      <c r="E419">
        <v>-0.40660304597549551</v>
      </c>
      <c r="G419" s="154" t="s">
        <v>151</v>
      </c>
      <c r="H419">
        <v>114.2165468497351</v>
      </c>
      <c r="L419" s="155" t="s">
        <v>151</v>
      </c>
      <c r="M419">
        <v>0.91262743551968872</v>
      </c>
      <c r="N419">
        <v>0.8792540839634041</v>
      </c>
      <c r="O419">
        <v>0.65845132237392068</v>
      </c>
      <c r="P419">
        <v>0.87003159882064385</v>
      </c>
      <c r="Q419">
        <v>0.8427499514049851</v>
      </c>
      <c r="R419">
        <v>0.57490037075787448</v>
      </c>
      <c r="S419">
        <v>0.52155906358775761</v>
      </c>
      <c r="T419">
        <v>0.85209216991025338</v>
      </c>
    </row>
    <row r="420" spans="1:20" x14ac:dyDescent="0.25">
      <c r="A420" s="154" t="s">
        <v>151</v>
      </c>
      <c r="B420">
        <v>3.2149388830540588</v>
      </c>
      <c r="C420">
        <v>1.45363764090143</v>
      </c>
      <c r="D420">
        <v>4.6821565845868864</v>
      </c>
      <c r="E420">
        <v>-1.0523857191486921</v>
      </c>
      <c r="G420" s="154" t="s">
        <v>152</v>
      </c>
      <c r="H420">
        <v>115.8915359924362</v>
      </c>
      <c r="L420" s="155" t="s">
        <v>152</v>
      </c>
      <c r="M420">
        <v>0.89448559582538267</v>
      </c>
      <c r="N420">
        <v>0.8726215365678055</v>
      </c>
      <c r="O420">
        <v>0.73007410428311881</v>
      </c>
      <c r="P420">
        <v>0.91246415305368123</v>
      </c>
      <c r="Q420">
        <v>0.83611671315796754</v>
      </c>
      <c r="R420">
        <v>0.46808826385111851</v>
      </c>
      <c r="S420">
        <v>0.51129799165229128</v>
      </c>
      <c r="T420">
        <v>0.82858164982060667</v>
      </c>
    </row>
    <row r="421" spans="1:20" x14ac:dyDescent="0.25">
      <c r="A421" s="154" t="s">
        <v>152</v>
      </c>
      <c r="B421">
        <v>3.205026879254008</v>
      </c>
      <c r="C421">
        <v>0.11065463084034791</v>
      </c>
      <c r="D421">
        <v>3.8945503669346349</v>
      </c>
      <c r="E421">
        <v>-1.9204948021992649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79.848395485027424</v>
      </c>
      <c r="L432" s="155" t="s">
        <v>155</v>
      </c>
      <c r="M432">
        <v>0.95733728095353776</v>
      </c>
      <c r="N432">
        <v>0.83917942677947233</v>
      </c>
      <c r="O432">
        <v>0.72118184856509193</v>
      </c>
      <c r="P432">
        <v>0.34212698514504281</v>
      </c>
      <c r="Q432">
        <v>0.2058013493486798</v>
      </c>
      <c r="R432">
        <v>0.18931698253035231</v>
      </c>
      <c r="S432">
        <v>0.2637918340571751</v>
      </c>
      <c r="T432">
        <v>0.1627809615365399</v>
      </c>
    </row>
    <row r="433" spans="1:20" x14ac:dyDescent="0.25">
      <c r="A433" s="154" t="s">
        <v>141</v>
      </c>
      <c r="B433">
        <v>2.660151541111432</v>
      </c>
      <c r="C433">
        <v>1.489512194378612</v>
      </c>
      <c r="D433">
        <v>3.6242007095351032</v>
      </c>
      <c r="E433">
        <v>-0.1660897700174199</v>
      </c>
      <c r="G433" s="154" t="s">
        <v>142</v>
      </c>
      <c r="H433">
        <v>39.002793354361671</v>
      </c>
      <c r="L433" s="155" t="s">
        <v>156</v>
      </c>
      <c r="M433">
        <v>1</v>
      </c>
      <c r="N433">
        <v>0.80637194614400354</v>
      </c>
      <c r="O433">
        <v>0.75980117332027231</v>
      </c>
      <c r="P433">
        <v>0.56370195894059227</v>
      </c>
      <c r="Q433">
        <v>0.87642462925757192</v>
      </c>
      <c r="R433">
        <v>0.44232599930916838</v>
      </c>
      <c r="S433">
        <v>0.5532364994517458</v>
      </c>
      <c r="T433">
        <v>0.46090213266111307</v>
      </c>
    </row>
    <row r="434" spans="1:20" x14ac:dyDescent="0.25">
      <c r="A434" s="154" t="s">
        <v>142</v>
      </c>
      <c r="B434">
        <v>1.831796322638978</v>
      </c>
      <c r="C434">
        <v>-1.500830276901437</v>
      </c>
      <c r="D434">
        <v>1.75462938183007</v>
      </c>
      <c r="E434">
        <v>-2.0460041632583241</v>
      </c>
      <c r="G434" s="154" t="s">
        <v>143</v>
      </c>
      <c r="H434">
        <v>111.81415173505481</v>
      </c>
      <c r="L434" s="155" t="s">
        <v>157</v>
      </c>
      <c r="M434">
        <v>0.94024798485405048</v>
      </c>
      <c r="N434">
        <v>0.78009554012039872</v>
      </c>
      <c r="O434">
        <v>0.83958444793641607</v>
      </c>
      <c r="P434">
        <v>1</v>
      </c>
      <c r="Q434">
        <v>1</v>
      </c>
      <c r="R434">
        <v>1</v>
      </c>
      <c r="S434">
        <v>1</v>
      </c>
      <c r="T434">
        <v>1</v>
      </c>
    </row>
    <row r="435" spans="1:20" x14ac:dyDescent="0.25">
      <c r="A435" s="154" t="s">
        <v>143</v>
      </c>
      <c r="B435">
        <v>1.977082153408263</v>
      </c>
      <c r="C435">
        <v>-0.45810821524280038</v>
      </c>
      <c r="D435">
        <v>5.2241139871994076</v>
      </c>
      <c r="E435">
        <v>6.3475317831060387</v>
      </c>
      <c r="G435" s="154" t="s">
        <v>144</v>
      </c>
      <c r="H435">
        <v>22.513745170993261</v>
      </c>
      <c r="L435" s="155" t="s">
        <v>158</v>
      </c>
      <c r="M435">
        <v>0.95803589293706815</v>
      </c>
      <c r="N435">
        <v>0.86329195099148359</v>
      </c>
      <c r="O435">
        <v>0.79518889582211538</v>
      </c>
      <c r="P435">
        <v>0.45581371414935939</v>
      </c>
      <c r="Q435">
        <v>0.25236127420305499</v>
      </c>
      <c r="R435">
        <v>0.66796811489329211</v>
      </c>
      <c r="S435">
        <v>0.30955391846643449</v>
      </c>
      <c r="T435">
        <v>0.31288744075723002</v>
      </c>
    </row>
    <row r="436" spans="1:20" x14ac:dyDescent="0.25">
      <c r="A436" s="154" t="s">
        <v>144</v>
      </c>
      <c r="B436">
        <v>1.6684330931274269</v>
      </c>
      <c r="C436">
        <v>-0.76241962239875871</v>
      </c>
      <c r="D436">
        <v>2.3175039846990999</v>
      </c>
      <c r="E436">
        <v>0.7675388869403007</v>
      </c>
      <c r="G436" s="154" t="s">
        <v>145</v>
      </c>
      <c r="H436">
        <v>18.89865962815016</v>
      </c>
      <c r="L436" s="155" t="s">
        <v>159</v>
      </c>
      <c r="M436">
        <v>0.99012419512629724</v>
      </c>
      <c r="N436">
        <v>0.84689608838761066</v>
      </c>
      <c r="O436">
        <v>0.78673361395944164</v>
      </c>
      <c r="P436">
        <v>0.3851930912838934</v>
      </c>
      <c r="Q436">
        <v>0.21167480673268749</v>
      </c>
      <c r="R436">
        <v>0.1845931498053684</v>
      </c>
      <c r="S436">
        <v>0.28306223029842659</v>
      </c>
      <c r="T436">
        <v>0.1831573500379691</v>
      </c>
    </row>
    <row r="437" spans="1:20" x14ac:dyDescent="0.25">
      <c r="A437" s="154" t="s">
        <v>145</v>
      </c>
      <c r="B437">
        <v>1.064250169122918</v>
      </c>
      <c r="C437">
        <v>-0.37510182706583611</v>
      </c>
      <c r="D437">
        <v>1.962527040373343</v>
      </c>
      <c r="E437">
        <v>1.2257174802102051</v>
      </c>
      <c r="G437" s="154" t="s">
        <v>146</v>
      </c>
      <c r="H437">
        <v>37.694396552111847</v>
      </c>
      <c r="L437" s="155" t="s">
        <v>160</v>
      </c>
      <c r="M437">
        <v>0.99640588769661109</v>
      </c>
      <c r="N437">
        <v>1</v>
      </c>
      <c r="O437">
        <v>0.99999999999999989</v>
      </c>
      <c r="P437">
        <v>0.64332366451647927</v>
      </c>
      <c r="Q437">
        <v>0.22367688795748741</v>
      </c>
      <c r="R437">
        <v>0.1953661618666781</v>
      </c>
      <c r="S437">
        <v>0.33957818928586392</v>
      </c>
      <c r="T437">
        <v>0.27027382003662209</v>
      </c>
    </row>
    <row r="438" spans="1:20" x14ac:dyDescent="0.25">
      <c r="A438" s="154" t="s">
        <v>146</v>
      </c>
      <c r="B438">
        <v>1.2071699440526891</v>
      </c>
      <c r="C438">
        <v>0.66315496863314549</v>
      </c>
      <c r="D438">
        <v>3.3272849046605981</v>
      </c>
      <c r="E438">
        <v>-2.3381088363515881</v>
      </c>
      <c r="G438" s="154" t="s">
        <v>147</v>
      </c>
      <c r="H438">
        <v>39.11665347388621</v>
      </c>
      <c r="L438" s="155" t="s">
        <v>187</v>
      </c>
      <c r="M438">
        <v>0.83876830273693936</v>
      </c>
      <c r="N438">
        <v>0.73584048957328263</v>
      </c>
      <c r="O438">
        <v>0.67144997278345886</v>
      </c>
      <c r="P438">
        <v>0.34547147464182643</v>
      </c>
      <c r="Q438">
        <v>0.2237109197767021</v>
      </c>
      <c r="R438">
        <v>0.2660524491769316</v>
      </c>
      <c r="S438">
        <v>0.28544642049453889</v>
      </c>
      <c r="T438">
        <v>0.20311721707558891</v>
      </c>
    </row>
    <row r="439" spans="1:20" x14ac:dyDescent="0.25">
      <c r="A439" s="154" t="s">
        <v>147</v>
      </c>
      <c r="B439">
        <v>1.6186741515734411</v>
      </c>
      <c r="C439">
        <v>0.11626960663515271</v>
      </c>
      <c r="D439">
        <v>2.2678636465431592</v>
      </c>
      <c r="E439">
        <v>1.4218695849577589</v>
      </c>
      <c r="G439" s="154" t="s">
        <v>148</v>
      </c>
      <c r="H439">
        <v>29.510626075050158</v>
      </c>
    </row>
    <row r="440" spans="1:20" x14ac:dyDescent="0.25">
      <c r="A440" s="154" t="s">
        <v>148</v>
      </c>
      <c r="B440">
        <v>1.4225752373927529</v>
      </c>
      <c r="C440">
        <v>0.43643028987324639</v>
      </c>
      <c r="D440">
        <v>2.878489315723006</v>
      </c>
      <c r="E440">
        <v>-2.583174952037175</v>
      </c>
      <c r="G440" s="154" t="s">
        <v>149</v>
      </c>
      <c r="H440">
        <v>25.872066328374881</v>
      </c>
    </row>
    <row r="441" spans="1:20" x14ac:dyDescent="0.25">
      <c r="A441" s="154" t="s">
        <v>149</v>
      </c>
      <c r="B441">
        <v>1.324814562302902</v>
      </c>
      <c r="C441">
        <v>-1.1805974095124021</v>
      </c>
      <c r="D441">
        <v>2.292595702159987</v>
      </c>
      <c r="E441">
        <v>3.0615044096355502</v>
      </c>
      <c r="G441" s="154" t="s">
        <v>150</v>
      </c>
      <c r="H441">
        <v>43.839392284319921</v>
      </c>
    </row>
    <row r="442" spans="1:20" x14ac:dyDescent="0.25">
      <c r="A442" s="154" t="s">
        <v>150</v>
      </c>
      <c r="B442">
        <v>2.0471807451198809</v>
      </c>
      <c r="C442">
        <v>-0.47122094412208793</v>
      </c>
      <c r="D442">
        <v>3.9661083320902581</v>
      </c>
      <c r="E442">
        <v>1.500245181206519</v>
      </c>
      <c r="G442" s="154" t="s">
        <v>151</v>
      </c>
      <c r="H442">
        <v>36.343017506163747</v>
      </c>
    </row>
    <row r="443" spans="1:20" x14ac:dyDescent="0.25">
      <c r="A443" s="154" t="s">
        <v>151</v>
      </c>
      <c r="B443">
        <v>2.120377494571847</v>
      </c>
      <c r="C443">
        <v>2.1427402391862622</v>
      </c>
      <c r="D443">
        <v>4.3978244009307899</v>
      </c>
      <c r="E443">
        <v>-4.1039080136042427</v>
      </c>
      <c r="G443" s="154" t="s">
        <v>152</v>
      </c>
      <c r="H443">
        <v>17.48956240150229</v>
      </c>
    </row>
    <row r="444" spans="1:20" x14ac:dyDescent="0.25">
      <c r="A444" s="154" t="s">
        <v>152</v>
      </c>
      <c r="B444">
        <v>0.80774353926976761</v>
      </c>
      <c r="C444">
        <v>0.67686471221653799</v>
      </c>
      <c r="D444">
        <v>1.161260075093026</v>
      </c>
      <c r="E444">
        <v>0.45272152769923768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6.2387113284891029</v>
      </c>
      <c r="L455" s="155" t="s">
        <v>155</v>
      </c>
      <c r="M455">
        <v>0.82299584117730762</v>
      </c>
      <c r="N455">
        <v>0.66457589287043406</v>
      </c>
      <c r="O455">
        <v>0.71388115434077815</v>
      </c>
      <c r="P455">
        <v>0.44523187618608889</v>
      </c>
      <c r="Q455">
        <v>0.13545665583424879</v>
      </c>
      <c r="R455">
        <v>0.23852034752944001</v>
      </c>
      <c r="S455">
        <v>0.31517265369541719</v>
      </c>
      <c r="T455">
        <v>0.20282200604696099</v>
      </c>
    </row>
    <row r="456" spans="1:20" x14ac:dyDescent="0.25">
      <c r="A456" s="154" t="s">
        <v>155</v>
      </c>
      <c r="B456">
        <v>0.61518859755820265</v>
      </c>
      <c r="C456">
        <v>0.98409051002803749</v>
      </c>
      <c r="D456">
        <v>0.78376200322708856</v>
      </c>
      <c r="E456">
        <v>-0.20184391835133811</v>
      </c>
      <c r="G456" s="154" t="s">
        <v>156</v>
      </c>
      <c r="H456">
        <v>142.99372735269691</v>
      </c>
      <c r="L456" s="155" t="s">
        <v>156</v>
      </c>
      <c r="M456">
        <v>1</v>
      </c>
      <c r="N456">
        <v>1</v>
      </c>
      <c r="O456">
        <v>1</v>
      </c>
      <c r="P456">
        <v>1</v>
      </c>
      <c r="Q456">
        <v>0.85991516343489427</v>
      </c>
      <c r="R456">
        <v>1</v>
      </c>
      <c r="S456">
        <v>1</v>
      </c>
      <c r="T456">
        <v>1</v>
      </c>
    </row>
    <row r="457" spans="1:20" x14ac:dyDescent="0.25">
      <c r="A457" s="154" t="s">
        <v>156</v>
      </c>
      <c r="B457">
        <v>11.541775400885401</v>
      </c>
      <c r="C457">
        <v>-35.860675583989618</v>
      </c>
      <c r="D457">
        <v>11.11309411946511</v>
      </c>
      <c r="E457">
        <v>36.93034469731009</v>
      </c>
      <c r="G457" s="154" t="s">
        <v>157</v>
      </c>
      <c r="H457">
        <v>530.21514377189487</v>
      </c>
      <c r="L457" s="155" t="s">
        <v>157</v>
      </c>
      <c r="M457">
        <v>0.85731159180140182</v>
      </c>
      <c r="N457">
        <v>0.71432105196152174</v>
      </c>
      <c r="O457">
        <v>0.88090472190037616</v>
      </c>
      <c r="P457">
        <v>0.83834192984138545</v>
      </c>
      <c r="Q457">
        <v>1</v>
      </c>
      <c r="R457">
        <v>0.89317273598147218</v>
      </c>
      <c r="S457">
        <v>0.91771819016115974</v>
      </c>
      <c r="T457">
        <v>0.5922335104836487</v>
      </c>
    </row>
    <row r="458" spans="1:20" x14ac:dyDescent="0.25">
      <c r="A458" s="154" t="s">
        <v>157</v>
      </c>
      <c r="B458">
        <v>12.179916324568779</v>
      </c>
      <c r="C458">
        <v>-33.422570474036768</v>
      </c>
      <c r="D458">
        <v>10.33450886033469</v>
      </c>
      <c r="E458">
        <v>16.543919582166431</v>
      </c>
      <c r="G458" s="154" t="s">
        <v>158</v>
      </c>
      <c r="H458">
        <v>1097.435644060582</v>
      </c>
      <c r="L458" s="155" t="s">
        <v>158</v>
      </c>
      <c r="M458">
        <v>0.90294870835907615</v>
      </c>
      <c r="N458">
        <v>0.88240549697262716</v>
      </c>
      <c r="O458">
        <v>0.95906851690189809</v>
      </c>
      <c r="P458">
        <v>0.51257414137546098</v>
      </c>
      <c r="Q458">
        <v>0.13766069407811729</v>
      </c>
      <c r="R458">
        <v>0.2235562986329814</v>
      </c>
      <c r="S458">
        <v>0.29854050534656901</v>
      </c>
      <c r="T458">
        <v>0.2673683071480692</v>
      </c>
    </row>
    <row r="459" spans="1:20" x14ac:dyDescent="0.25">
      <c r="A459" s="154" t="s">
        <v>158</v>
      </c>
      <c r="B459">
        <v>16.579314505852359</v>
      </c>
      <c r="C459">
        <v>60.945285984380192</v>
      </c>
      <c r="D459">
        <v>10.491660023655511</v>
      </c>
      <c r="E459">
        <v>-34.831750734830642</v>
      </c>
      <c r="G459" s="154" t="s">
        <v>159</v>
      </c>
      <c r="H459">
        <v>40.772175783269248</v>
      </c>
      <c r="L459" s="155" t="s">
        <v>159</v>
      </c>
      <c r="M459">
        <v>0.94625913755824465</v>
      </c>
      <c r="N459">
        <v>0.819334583404141</v>
      </c>
      <c r="O459">
        <v>0.84999971365946991</v>
      </c>
      <c r="P459">
        <v>0.64841674241055935</v>
      </c>
      <c r="Q459">
        <v>0.22576473740403641</v>
      </c>
      <c r="R459">
        <v>0.3499326940665346</v>
      </c>
      <c r="S459">
        <v>0.49229722451822522</v>
      </c>
      <c r="T459">
        <v>0.44232996463575708</v>
      </c>
    </row>
    <row r="460" spans="1:20" x14ac:dyDescent="0.25">
      <c r="A460" s="154" t="s">
        <v>159</v>
      </c>
      <c r="B460">
        <v>2.466622267764409</v>
      </c>
      <c r="C460">
        <v>0.59363220167430608</v>
      </c>
      <c r="D460">
        <v>1.7009174004432071</v>
      </c>
      <c r="E460">
        <v>-6.8293958098385144</v>
      </c>
      <c r="G460" s="154" t="s">
        <v>160</v>
      </c>
      <c r="H460">
        <v>24.490381812091041</v>
      </c>
      <c r="L460" s="155" t="s">
        <v>160</v>
      </c>
      <c r="M460">
        <v>0.94821930441679159</v>
      </c>
      <c r="N460">
        <v>0.83224991324378061</v>
      </c>
      <c r="O460">
        <v>0.84715227755600919</v>
      </c>
      <c r="P460">
        <v>0.56137727739300058</v>
      </c>
      <c r="Q460">
        <v>0.27384873944404242</v>
      </c>
      <c r="R460">
        <v>0.39086210980486069</v>
      </c>
      <c r="S460">
        <v>0.53413736628388708</v>
      </c>
      <c r="T460">
        <v>0.43150331258360691</v>
      </c>
    </row>
    <row r="461" spans="1:20" x14ac:dyDescent="0.25">
      <c r="A461" s="154" t="s">
        <v>160</v>
      </c>
      <c r="B461">
        <v>1.8899821837225741</v>
      </c>
      <c r="C461">
        <v>-0.2035628588876352</v>
      </c>
      <c r="D461">
        <v>2.0795827587056812</v>
      </c>
      <c r="E461">
        <v>3.78521453938813</v>
      </c>
      <c r="G461" s="154" t="s">
        <v>187</v>
      </c>
      <c r="H461">
        <v>23.47929300187058</v>
      </c>
      <c r="L461" s="155" t="s">
        <v>187</v>
      </c>
      <c r="M461">
        <v>0.87825261475719174</v>
      </c>
      <c r="N461">
        <v>0.78665038384199204</v>
      </c>
      <c r="O461">
        <v>0.77586828713431943</v>
      </c>
      <c r="P461">
        <v>0.48144933442148707</v>
      </c>
      <c r="Q461">
        <v>0.16060750574912161</v>
      </c>
      <c r="R461">
        <v>0.36612249504816258</v>
      </c>
      <c r="S461">
        <v>0.32305738742914658</v>
      </c>
      <c r="T461">
        <v>0.33062348252887053</v>
      </c>
    </row>
    <row r="462" spans="1:20" x14ac:dyDescent="0.25">
      <c r="A462" s="154" t="s">
        <v>187</v>
      </c>
      <c r="B462">
        <v>1.480807671198231</v>
      </c>
      <c r="C462">
        <v>-2.938074732018316</v>
      </c>
      <c r="D462">
        <v>2.6817581010671492</v>
      </c>
      <c r="E462">
        <v>1.99617558535118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10.69393325930232</v>
      </c>
      <c r="L478" s="155" t="s">
        <v>141</v>
      </c>
      <c r="M478">
        <v>0.37178732139472642</v>
      </c>
      <c r="N478">
        <v>0.17558943208971831</v>
      </c>
      <c r="O478">
        <v>0.4441436796268769</v>
      </c>
      <c r="P478">
        <v>0.29759378121352031</v>
      </c>
      <c r="Q478">
        <v>0.3773502538571058</v>
      </c>
      <c r="R478">
        <v>0.4438114252606335</v>
      </c>
      <c r="S478">
        <v>0.15448320654086231</v>
      </c>
      <c r="T478">
        <v>0.22859920580746751</v>
      </c>
    </row>
    <row r="479" spans="1:20" x14ac:dyDescent="0.25">
      <c r="A479" s="154" t="s">
        <v>155</v>
      </c>
      <c r="B479">
        <v>0.92457293846982214</v>
      </c>
      <c r="C479">
        <v>-1.058776361170803</v>
      </c>
      <c r="D479">
        <v>1.3125620342207469</v>
      </c>
      <c r="E479">
        <v>3.3787075636531991</v>
      </c>
      <c r="G479" s="154" t="s">
        <v>156</v>
      </c>
      <c r="H479">
        <v>421.99568537757648</v>
      </c>
      <c r="L479" s="155" t="s">
        <v>142</v>
      </c>
      <c r="M479">
        <v>0.40028457432610492</v>
      </c>
      <c r="N479">
        <v>0.16245820938423319</v>
      </c>
      <c r="O479">
        <v>0.21666068821877191</v>
      </c>
      <c r="P479">
        <v>0.1721320502054825</v>
      </c>
      <c r="Q479">
        <v>0.35325824899844832</v>
      </c>
      <c r="R479">
        <v>0.40260349861625372</v>
      </c>
      <c r="S479">
        <v>0.13773882750833119</v>
      </c>
      <c r="T479">
        <v>0.18599347595974219</v>
      </c>
    </row>
    <row r="480" spans="1:20" x14ac:dyDescent="0.25">
      <c r="A480" s="154" t="s">
        <v>156</v>
      </c>
      <c r="B480">
        <v>11.455211107655179</v>
      </c>
      <c r="C480">
        <v>-29.491326832890032</v>
      </c>
      <c r="D480">
        <v>23.548478234554558</v>
      </c>
      <c r="E480">
        <v>63.103769183589478</v>
      </c>
      <c r="G480" s="154" t="s">
        <v>157</v>
      </c>
      <c r="H480">
        <v>319.16682818097883</v>
      </c>
      <c r="L480" s="155" t="s">
        <v>143</v>
      </c>
      <c r="M480">
        <v>0.47595531986538342</v>
      </c>
      <c r="N480">
        <v>0.18364037636266231</v>
      </c>
      <c r="O480">
        <v>0.2247956404041567</v>
      </c>
      <c r="P480">
        <v>0.26230161724681539</v>
      </c>
      <c r="Q480">
        <v>0.71841746283355912</v>
      </c>
      <c r="R480">
        <v>0.6090435498485498</v>
      </c>
      <c r="S480">
        <v>0.25137636668787988</v>
      </c>
      <c r="T480">
        <v>0.38435700249123889</v>
      </c>
    </row>
    <row r="481" spans="1:20" x14ac:dyDescent="0.25">
      <c r="A481" s="154" t="s">
        <v>157</v>
      </c>
      <c r="B481">
        <v>10.537314809443391</v>
      </c>
      <c r="C481">
        <v>18.474175242271698</v>
      </c>
      <c r="D481">
        <v>26.47910207722505</v>
      </c>
      <c r="E481">
        <v>-59.802232559509562</v>
      </c>
      <c r="G481" s="154" t="s">
        <v>158</v>
      </c>
      <c r="H481">
        <v>70.58025140424445</v>
      </c>
      <c r="L481" s="155" t="s">
        <v>144</v>
      </c>
      <c r="M481">
        <v>0.40954028155042788</v>
      </c>
      <c r="N481">
        <v>0.45486286606156762</v>
      </c>
      <c r="O481">
        <v>0.54869939514196187</v>
      </c>
      <c r="P481">
        <v>0.80303409964074157</v>
      </c>
      <c r="Q481">
        <v>0.8500020970928045</v>
      </c>
      <c r="R481">
        <v>0.60515864913745721</v>
      </c>
      <c r="S481">
        <v>0.25649443263581501</v>
      </c>
      <c r="T481">
        <v>0.68509652725590775</v>
      </c>
    </row>
    <row r="482" spans="1:20" x14ac:dyDescent="0.25">
      <c r="A482" s="154" t="s">
        <v>158</v>
      </c>
      <c r="B482">
        <v>4.6633373061509609</v>
      </c>
      <c r="C482">
        <v>6.6102468644310406</v>
      </c>
      <c r="D482">
        <v>2.208592376931918</v>
      </c>
      <c r="E482">
        <v>0.64165727507829251</v>
      </c>
      <c r="G482" s="154" t="s">
        <v>159</v>
      </c>
      <c r="H482">
        <v>49.366356311321731</v>
      </c>
      <c r="L482" s="155" t="s">
        <v>145</v>
      </c>
      <c r="M482">
        <v>1</v>
      </c>
      <c r="N482">
        <v>1</v>
      </c>
      <c r="O482">
        <v>0.75734186387677715</v>
      </c>
      <c r="P482">
        <v>0.99999999999999989</v>
      </c>
      <c r="Q482">
        <v>1</v>
      </c>
      <c r="R482">
        <v>0.90575077994504238</v>
      </c>
      <c r="S482">
        <v>0.32913085684971388</v>
      </c>
      <c r="T482">
        <v>0.95184237188769372</v>
      </c>
    </row>
    <row r="483" spans="1:20" x14ac:dyDescent="0.25">
      <c r="A483" s="154" t="s">
        <v>159</v>
      </c>
      <c r="B483">
        <v>3.2760678252395712</v>
      </c>
      <c r="C483">
        <v>-10.33538394042829</v>
      </c>
      <c r="D483">
        <v>5.6681303498392062</v>
      </c>
      <c r="E483">
        <v>14.15920474386164</v>
      </c>
      <c r="G483" s="154" t="s">
        <v>160</v>
      </c>
      <c r="H483">
        <v>33.983243779120222</v>
      </c>
      <c r="L483" s="155" t="s">
        <v>146</v>
      </c>
      <c r="M483">
        <v>0.47865415265716921</v>
      </c>
      <c r="N483">
        <v>0.47662884794239058</v>
      </c>
      <c r="O483">
        <v>0.64473052970937528</v>
      </c>
      <c r="P483">
        <v>0.7162545823705363</v>
      </c>
      <c r="Q483">
        <v>0.74545440863614987</v>
      </c>
      <c r="R483">
        <v>1</v>
      </c>
      <c r="S483">
        <v>0.21614664845563231</v>
      </c>
      <c r="T483">
        <v>1</v>
      </c>
    </row>
    <row r="484" spans="1:20" x14ac:dyDescent="0.25">
      <c r="A484" s="154" t="s">
        <v>160</v>
      </c>
      <c r="B484">
        <v>1.2549827895045189</v>
      </c>
      <c r="C484">
        <v>3.079795951533657</v>
      </c>
      <c r="D484">
        <v>3.046381426957657</v>
      </c>
      <c r="E484">
        <v>-5.4894409382012128</v>
      </c>
      <c r="G484" s="154" t="s">
        <v>187</v>
      </c>
      <c r="H484">
        <v>85.795652821842936</v>
      </c>
      <c r="L484" s="155" t="s">
        <v>147</v>
      </c>
      <c r="M484">
        <v>0.46408627271827629</v>
      </c>
      <c r="N484">
        <v>0.25500455619741119</v>
      </c>
      <c r="O484">
        <v>0.67949193435569422</v>
      </c>
      <c r="P484">
        <v>0.85351177421446633</v>
      </c>
      <c r="Q484">
        <v>0.65188390911633243</v>
      </c>
      <c r="R484">
        <v>0.60006690920923056</v>
      </c>
      <c r="S484">
        <v>0.27224920672425318</v>
      </c>
      <c r="T484">
        <v>0.6691587777969582</v>
      </c>
    </row>
    <row r="485" spans="1:20" x14ac:dyDescent="0.25">
      <c r="A485" s="154" t="s">
        <v>187</v>
      </c>
      <c r="B485">
        <v>2.4306889115925912</v>
      </c>
      <c r="C485">
        <v>9.1603342876512226</v>
      </c>
      <c r="D485">
        <v>6.4399890061336986</v>
      </c>
      <c r="E485">
        <v>-20.17386739680094</v>
      </c>
      <c r="L485" s="155" t="s">
        <v>148</v>
      </c>
      <c r="M485">
        <v>0.61585279836031992</v>
      </c>
      <c r="N485">
        <v>0.22716053863223931</v>
      </c>
      <c r="O485">
        <v>0.7027807672172478</v>
      </c>
      <c r="P485">
        <v>0.59340429367435743</v>
      </c>
      <c r="Q485">
        <v>0.65985918383572517</v>
      </c>
      <c r="R485">
        <v>0.7275076112469302</v>
      </c>
      <c r="S485">
        <v>0.26201813002453522</v>
      </c>
      <c r="T485">
        <v>0.37722698090769752</v>
      </c>
    </row>
    <row r="486" spans="1:20" x14ac:dyDescent="0.25">
      <c r="L486" s="155" t="s">
        <v>149</v>
      </c>
      <c r="M486">
        <v>0.47613520540321258</v>
      </c>
      <c r="N486">
        <v>0.27137101985345058</v>
      </c>
      <c r="O486">
        <v>0.74023439438026273</v>
      </c>
      <c r="P486">
        <v>0.94053049054689253</v>
      </c>
      <c r="Q486">
        <v>0.60082832893770854</v>
      </c>
      <c r="R486">
        <v>0.61417330014835392</v>
      </c>
      <c r="S486">
        <v>0.2553189350367478</v>
      </c>
      <c r="T486">
        <v>0.38631890856266582</v>
      </c>
    </row>
    <row r="487" spans="1:20" x14ac:dyDescent="0.25">
      <c r="L487" s="155" t="s">
        <v>150</v>
      </c>
      <c r="M487">
        <v>0.3760132745644838</v>
      </c>
      <c r="N487">
        <v>0.16099211997646559</v>
      </c>
      <c r="O487">
        <v>0.38351850727210068</v>
      </c>
      <c r="P487">
        <v>0.48625146140893838</v>
      </c>
      <c r="Q487">
        <v>0.49917182498104612</v>
      </c>
      <c r="R487">
        <v>0.61175910177849158</v>
      </c>
      <c r="S487">
        <v>1</v>
      </c>
      <c r="T487">
        <v>0.28454360596277928</v>
      </c>
    </row>
    <row r="488" spans="1:20" x14ac:dyDescent="0.25">
      <c r="L488" s="155" t="s">
        <v>151</v>
      </c>
      <c r="M488">
        <v>0.41688664547051307</v>
      </c>
      <c r="N488">
        <v>0.18142603841717589</v>
      </c>
      <c r="O488">
        <v>0.45416352350046402</v>
      </c>
      <c r="P488">
        <v>0.48854209343854138</v>
      </c>
      <c r="Q488">
        <v>0.32289888825623447</v>
      </c>
      <c r="R488">
        <v>0.48896092906251809</v>
      </c>
      <c r="S488">
        <v>0.22232615763754929</v>
      </c>
      <c r="T488">
        <v>0.26978751775033788</v>
      </c>
    </row>
    <row r="489" spans="1:20" x14ac:dyDescent="0.25">
      <c r="L489" s="155" t="s">
        <v>152</v>
      </c>
      <c r="M489">
        <v>0.40884177704449998</v>
      </c>
      <c r="N489">
        <v>0.22283181660539161</v>
      </c>
      <c r="O489">
        <v>1</v>
      </c>
      <c r="P489">
        <v>0.50215290340140706</v>
      </c>
      <c r="Q489">
        <v>0.60313710824631817</v>
      </c>
      <c r="R489">
        <v>0.58406883933817666</v>
      </c>
      <c r="S489">
        <v>0.2384664098881201</v>
      </c>
      <c r="T489">
        <v>0.34557568991287613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1182.990693296116</v>
      </c>
      <c r="L501" s="155" t="s">
        <v>141</v>
      </c>
      <c r="M501">
        <v>0.98576023696169446</v>
      </c>
      <c r="N501">
        <v>1</v>
      </c>
      <c r="O501">
        <v>0.97990753577889067</v>
      </c>
      <c r="P501">
        <v>0.71535165148849289</v>
      </c>
      <c r="Q501">
        <v>0.84055326106718176</v>
      </c>
      <c r="R501">
        <v>0.63554758435001002</v>
      </c>
      <c r="S501">
        <v>0.58821240515303874</v>
      </c>
      <c r="T501">
        <v>0.72293052759137122</v>
      </c>
    </row>
    <row r="502" spans="1:20" x14ac:dyDescent="0.25">
      <c r="A502" s="154" t="s">
        <v>141</v>
      </c>
      <c r="B502">
        <v>9.5718583633338987</v>
      </c>
      <c r="C502">
        <v>7.3692763304299271</v>
      </c>
      <c r="D502">
        <v>19.236644384570901</v>
      </c>
      <c r="E502">
        <v>-20.757322830040309</v>
      </c>
      <c r="G502" s="154" t="s">
        <v>142</v>
      </c>
      <c r="H502">
        <v>468.96598039332059</v>
      </c>
      <c r="L502" s="155" t="s">
        <v>142</v>
      </c>
      <c r="M502">
        <v>0.93751551703763258</v>
      </c>
      <c r="N502">
        <v>0.61390990479668872</v>
      </c>
      <c r="O502">
        <v>0.72458504604829888</v>
      </c>
      <c r="P502">
        <v>0.48996653445418259</v>
      </c>
      <c r="Q502">
        <v>0.67124031657769789</v>
      </c>
      <c r="R502">
        <v>0.83169493013657181</v>
      </c>
      <c r="S502">
        <v>0.64611700206379818</v>
      </c>
      <c r="T502">
        <v>0.77997304550018687</v>
      </c>
    </row>
    <row r="503" spans="1:20" x14ac:dyDescent="0.25">
      <c r="A503" s="154" t="s">
        <v>142</v>
      </c>
      <c r="B503">
        <v>5.7901001705263573</v>
      </c>
      <c r="C503">
        <v>1.062941616550598</v>
      </c>
      <c r="D503">
        <v>8.6705597227639082</v>
      </c>
      <c r="E503">
        <v>7.2563359159475134</v>
      </c>
      <c r="G503" s="154" t="s">
        <v>143</v>
      </c>
      <c r="H503">
        <v>2140.368659397348</v>
      </c>
      <c r="L503" s="155" t="s">
        <v>143</v>
      </c>
      <c r="M503">
        <v>0.93107553782085883</v>
      </c>
      <c r="N503">
        <v>0.5605654968696403</v>
      </c>
      <c r="O503">
        <v>0.66151327834455853</v>
      </c>
      <c r="P503">
        <v>0.4467370160048918</v>
      </c>
      <c r="Q503">
        <v>0.69647990297980455</v>
      </c>
      <c r="R503">
        <v>0.45464995377246942</v>
      </c>
      <c r="S503">
        <v>0.30633445314633623</v>
      </c>
      <c r="T503">
        <v>0.57015869511392336</v>
      </c>
    </row>
    <row r="504" spans="1:20" x14ac:dyDescent="0.25">
      <c r="A504" s="154" t="s">
        <v>143</v>
      </c>
      <c r="B504">
        <v>15.3190034906803</v>
      </c>
      <c r="C504">
        <v>10.251487556104401</v>
      </c>
      <c r="D504">
        <v>23.604674548138892</v>
      </c>
      <c r="E504">
        <v>-29.719509601167061</v>
      </c>
      <c r="G504" s="154" t="s">
        <v>144</v>
      </c>
      <c r="H504">
        <v>4713.533870173158</v>
      </c>
      <c r="L504" s="155" t="s">
        <v>144</v>
      </c>
      <c r="M504">
        <v>0.91889866397817221</v>
      </c>
      <c r="N504">
        <v>0.62831600786247932</v>
      </c>
      <c r="O504">
        <v>0.65416282123387415</v>
      </c>
      <c r="P504">
        <v>0.53711409097039653</v>
      </c>
      <c r="Q504">
        <v>0.61938808384550104</v>
      </c>
      <c r="R504">
        <v>0.43904507611826271</v>
      </c>
      <c r="S504">
        <v>0.41821332742093681</v>
      </c>
      <c r="T504">
        <v>0.6139286394875858</v>
      </c>
    </row>
    <row r="505" spans="1:20" x14ac:dyDescent="0.25">
      <c r="A505" s="154" t="s">
        <v>144</v>
      </c>
      <c r="B505">
        <v>26.367882752353761</v>
      </c>
      <c r="C505">
        <v>-16.318589730623859</v>
      </c>
      <c r="D505">
        <v>41.816979392595492</v>
      </c>
      <c r="E505">
        <v>25.56922780645969</v>
      </c>
      <c r="G505" s="154" t="s">
        <v>145</v>
      </c>
      <c r="H505">
        <v>7022.2705220946536</v>
      </c>
      <c r="L505" s="155" t="s">
        <v>145</v>
      </c>
      <c r="M505">
        <v>0.92920840823984019</v>
      </c>
      <c r="N505">
        <v>0.558494232866522</v>
      </c>
      <c r="O505">
        <v>0.63037962687869065</v>
      </c>
      <c r="P505">
        <v>0.45186074189714648</v>
      </c>
      <c r="Q505">
        <v>0.63963933832242825</v>
      </c>
      <c r="R505">
        <v>0.4136100690490061</v>
      </c>
      <c r="S505">
        <v>0.35740365349603059</v>
      </c>
      <c r="T505">
        <v>0.66436265337191425</v>
      </c>
    </row>
    <row r="506" spans="1:20" x14ac:dyDescent="0.25">
      <c r="A506" s="154" t="s">
        <v>145</v>
      </c>
      <c r="B506">
        <v>48.754584267389937</v>
      </c>
      <c r="C506">
        <v>-19.62516991305079</v>
      </c>
      <c r="D506">
        <v>48.417613452187801</v>
      </c>
      <c r="E506">
        <v>0.42023862610767831</v>
      </c>
      <c r="G506" s="154" t="s">
        <v>146</v>
      </c>
      <c r="H506">
        <v>5982.0014907246696</v>
      </c>
      <c r="L506" s="155" t="s">
        <v>146</v>
      </c>
      <c r="M506">
        <v>1</v>
      </c>
      <c r="N506">
        <v>0.67629274145813301</v>
      </c>
      <c r="O506">
        <v>0.65746970098614099</v>
      </c>
      <c r="P506">
        <v>0.45236798543598622</v>
      </c>
      <c r="Q506">
        <v>0.61335692137501607</v>
      </c>
      <c r="R506">
        <v>0.57799779640834581</v>
      </c>
      <c r="S506">
        <v>0.35159938026781529</v>
      </c>
      <c r="T506">
        <v>0.6464076827115407</v>
      </c>
    </row>
    <row r="507" spans="1:20" x14ac:dyDescent="0.25">
      <c r="A507" s="154" t="s">
        <v>146</v>
      </c>
      <c r="B507">
        <v>28.376016495054881</v>
      </c>
      <c r="C507">
        <v>32.841940425744284</v>
      </c>
      <c r="D507">
        <v>43.420726003368031</v>
      </c>
      <c r="E507">
        <v>-25.453771047686772</v>
      </c>
      <c r="G507" s="154" t="s">
        <v>147</v>
      </c>
      <c r="H507">
        <v>1989.909263070067</v>
      </c>
      <c r="L507" s="155" t="s">
        <v>147</v>
      </c>
      <c r="M507">
        <v>0.93351481882028298</v>
      </c>
      <c r="N507">
        <v>0.62036839062426807</v>
      </c>
      <c r="O507">
        <v>0.81534951521775567</v>
      </c>
      <c r="P507">
        <v>0.52478572935447709</v>
      </c>
      <c r="Q507">
        <v>0.73996752075072614</v>
      </c>
      <c r="R507">
        <v>0.52327006872284265</v>
      </c>
      <c r="S507">
        <v>0.37351889343865391</v>
      </c>
      <c r="T507">
        <v>0.80747906740104636</v>
      </c>
    </row>
    <row r="508" spans="1:20" x14ac:dyDescent="0.25">
      <c r="A508" s="154" t="s">
        <v>147</v>
      </c>
      <c r="B508">
        <v>13.8781133163227</v>
      </c>
      <c r="C508">
        <v>-2.9264655710341509</v>
      </c>
      <c r="D508">
        <v>21.816979611614311</v>
      </c>
      <c r="E508">
        <v>19.144548484119369</v>
      </c>
      <c r="G508" s="154" t="s">
        <v>148</v>
      </c>
      <c r="H508">
        <v>3213.890580242115</v>
      </c>
      <c r="L508" s="155" t="s">
        <v>148</v>
      </c>
      <c r="M508">
        <v>0.90949978023704081</v>
      </c>
      <c r="N508">
        <v>0.54416056302912053</v>
      </c>
      <c r="O508">
        <v>0.66449149748090552</v>
      </c>
      <c r="P508">
        <v>0.413582395506703</v>
      </c>
      <c r="Q508">
        <v>0.60479474774047093</v>
      </c>
      <c r="R508">
        <v>0.49140114430555493</v>
      </c>
      <c r="S508">
        <v>0.7205157580339544</v>
      </c>
      <c r="T508">
        <v>0.75352342216856349</v>
      </c>
    </row>
    <row r="509" spans="1:20" x14ac:dyDescent="0.25">
      <c r="A509" s="154" t="s">
        <v>148</v>
      </c>
      <c r="B509">
        <v>19.246111484654321</v>
      </c>
      <c r="C509">
        <v>-22.635621767645851</v>
      </c>
      <c r="D509">
        <v>34.710612966452359</v>
      </c>
      <c r="E509">
        <v>19.479226802080859</v>
      </c>
      <c r="G509" s="154" t="s">
        <v>149</v>
      </c>
      <c r="H509">
        <v>7873.0932291402351</v>
      </c>
      <c r="L509" s="155" t="s">
        <v>149</v>
      </c>
      <c r="M509">
        <v>0.93995306791421762</v>
      </c>
      <c r="N509">
        <v>0.54098606471475952</v>
      </c>
      <c r="O509">
        <v>0.67048714810602938</v>
      </c>
      <c r="P509">
        <v>0.42160279986334931</v>
      </c>
      <c r="Q509">
        <v>0.90925553225798872</v>
      </c>
      <c r="R509">
        <v>1</v>
      </c>
      <c r="S509">
        <v>0.3724831972162303</v>
      </c>
      <c r="T509">
        <v>0.97654518743085783</v>
      </c>
    </row>
    <row r="510" spans="1:20" x14ac:dyDescent="0.25">
      <c r="A510" s="154" t="s">
        <v>149</v>
      </c>
      <c r="B510">
        <v>29.07454276833499</v>
      </c>
      <c r="C510">
        <v>-7.4065815065395828</v>
      </c>
      <c r="D510">
        <v>48.79610979939234</v>
      </c>
      <c r="E510">
        <v>-37.064646340601961</v>
      </c>
      <c r="G510" s="154" t="s">
        <v>150</v>
      </c>
      <c r="H510">
        <v>1876.7148887371111</v>
      </c>
      <c r="L510" s="155" t="s">
        <v>150</v>
      </c>
      <c r="M510">
        <v>0.8912297818737539</v>
      </c>
      <c r="N510">
        <v>0.49862534887817439</v>
      </c>
      <c r="O510">
        <v>0.9334161838837125</v>
      </c>
      <c r="P510">
        <v>0.57153728961691341</v>
      </c>
      <c r="Q510">
        <v>0.83075652759992302</v>
      </c>
      <c r="R510">
        <v>0.82523318746042218</v>
      </c>
      <c r="S510">
        <v>1</v>
      </c>
      <c r="T510">
        <v>0.92792962461473361</v>
      </c>
    </row>
    <row r="511" spans="1:20" x14ac:dyDescent="0.25">
      <c r="A511" s="154" t="s">
        <v>150</v>
      </c>
      <c r="B511">
        <v>10.140216119381879</v>
      </c>
      <c r="C511">
        <v>0.905564160383035</v>
      </c>
      <c r="D511">
        <v>22.26163532474931</v>
      </c>
      <c r="E511">
        <v>-4.0666790442992893</v>
      </c>
      <c r="G511" s="154" t="s">
        <v>151</v>
      </c>
      <c r="H511">
        <v>1140.0034893013999</v>
      </c>
      <c r="L511" s="155" t="s">
        <v>151</v>
      </c>
      <c r="M511">
        <v>0.95598029375625082</v>
      </c>
      <c r="N511">
        <v>0.75289185447152573</v>
      </c>
      <c r="O511">
        <v>1</v>
      </c>
      <c r="P511">
        <v>0.82398635018000543</v>
      </c>
      <c r="Q511">
        <v>1</v>
      </c>
      <c r="R511">
        <v>0.59416794114270799</v>
      </c>
      <c r="S511">
        <v>0.52583461437611467</v>
      </c>
      <c r="T511">
        <v>1</v>
      </c>
    </row>
    <row r="512" spans="1:20" x14ac:dyDescent="0.25">
      <c r="A512" s="154" t="s">
        <v>151</v>
      </c>
      <c r="B512">
        <v>7.7539417755436064</v>
      </c>
      <c r="C512">
        <v>2.3022776443501098</v>
      </c>
      <c r="D512">
        <v>18.414639088628221</v>
      </c>
      <c r="E512">
        <v>12.273077164309541</v>
      </c>
      <c r="G512" s="154" t="s">
        <v>152</v>
      </c>
      <c r="H512">
        <v>1294.9988038292749</v>
      </c>
      <c r="L512" s="155" t="s">
        <v>152</v>
      </c>
      <c r="M512">
        <v>0.95028940771923753</v>
      </c>
      <c r="N512">
        <v>0.60281584049474368</v>
      </c>
      <c r="O512">
        <v>0.63871362046270641</v>
      </c>
      <c r="P512">
        <v>1</v>
      </c>
      <c r="Q512">
        <v>0.99082007764254154</v>
      </c>
      <c r="R512">
        <v>0.48203567727523688</v>
      </c>
      <c r="S512">
        <v>0.44209785342047803</v>
      </c>
      <c r="T512">
        <v>0.86922142060806185</v>
      </c>
    </row>
    <row r="513" spans="1:20" x14ac:dyDescent="0.25">
      <c r="A513" s="154" t="s">
        <v>152</v>
      </c>
      <c r="B513">
        <v>14.5421975859008</v>
      </c>
      <c r="C513">
        <v>-13.77648912114898</v>
      </c>
      <c r="D513">
        <v>33.230405442780729</v>
      </c>
      <c r="E513">
        <v>12.596161186399041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42.782820821201852</v>
      </c>
      <c r="L524" s="155" t="s">
        <v>141</v>
      </c>
      <c r="M524">
        <v>0.94141521271999129</v>
      </c>
      <c r="N524">
        <v>0.6269711884178113</v>
      </c>
      <c r="O524">
        <v>0.87839854796850769</v>
      </c>
      <c r="P524">
        <v>0.90085199154854245</v>
      </c>
      <c r="Q524">
        <v>1</v>
      </c>
      <c r="R524">
        <v>0.98070459205079918</v>
      </c>
      <c r="S524">
        <v>0.79495069883461011</v>
      </c>
      <c r="T524">
        <v>0.78146420352617674</v>
      </c>
    </row>
    <row r="525" spans="1:20" x14ac:dyDescent="0.25">
      <c r="A525" s="154" t="s">
        <v>141</v>
      </c>
      <c r="B525">
        <v>2.2812030799637268</v>
      </c>
      <c r="C525">
        <v>0.57985485593214203</v>
      </c>
      <c r="D525">
        <v>5.6011197835239939</v>
      </c>
      <c r="E525">
        <v>-3.1124339249273412</v>
      </c>
      <c r="G525" s="154" t="s">
        <v>142</v>
      </c>
      <c r="H525">
        <v>18.880760490246619</v>
      </c>
      <c r="L525" s="155" t="s">
        <v>142</v>
      </c>
      <c r="M525">
        <v>0.99273721896669731</v>
      </c>
      <c r="N525">
        <v>0.66347960242380244</v>
      </c>
      <c r="O525">
        <v>0.87138245593206043</v>
      </c>
      <c r="P525">
        <v>0.77367633642489009</v>
      </c>
      <c r="Q525">
        <v>0.93259191302793343</v>
      </c>
      <c r="R525">
        <v>1</v>
      </c>
      <c r="S525">
        <v>0.95629114207932464</v>
      </c>
      <c r="T525">
        <v>1</v>
      </c>
    </row>
    <row r="526" spans="1:20" x14ac:dyDescent="0.25">
      <c r="A526" s="154" t="s">
        <v>142</v>
      </c>
      <c r="B526">
        <v>0.74949029136064071</v>
      </c>
      <c r="C526">
        <v>-0.3141274231932718</v>
      </c>
      <c r="D526">
        <v>1.6194802922167451</v>
      </c>
      <c r="E526">
        <v>1.2874291306049821</v>
      </c>
      <c r="G526" s="154" t="s">
        <v>143</v>
      </c>
      <c r="H526">
        <v>30.76790934617167</v>
      </c>
      <c r="L526" s="155" t="s">
        <v>143</v>
      </c>
      <c r="M526">
        <v>0.95245409396221659</v>
      </c>
      <c r="N526">
        <v>1</v>
      </c>
      <c r="O526">
        <v>0.95114133622996488</v>
      </c>
      <c r="P526">
        <v>0.98421661743192768</v>
      </c>
      <c r="Q526">
        <v>0.92717912798649471</v>
      </c>
      <c r="R526">
        <v>0.71713143705718663</v>
      </c>
      <c r="S526">
        <v>0.89494342731637477</v>
      </c>
      <c r="T526">
        <v>0.76764581417335109</v>
      </c>
    </row>
    <row r="527" spans="1:20" x14ac:dyDescent="0.25">
      <c r="A527" s="154" t="s">
        <v>143</v>
      </c>
      <c r="B527">
        <v>1.121269411516244</v>
      </c>
      <c r="C527">
        <v>-0.14308185103988991</v>
      </c>
      <c r="D527">
        <v>1.7886709900878199</v>
      </c>
      <c r="E527">
        <v>-1.2258824737983409</v>
      </c>
      <c r="G527" s="154" t="s">
        <v>144</v>
      </c>
      <c r="H527">
        <v>13.675449044252201</v>
      </c>
      <c r="L527" s="155" t="s">
        <v>144</v>
      </c>
      <c r="M527">
        <v>0.9134430283171211</v>
      </c>
      <c r="N527">
        <v>0.77233443947061697</v>
      </c>
      <c r="O527">
        <v>0.81781260310647086</v>
      </c>
      <c r="P527">
        <v>0.80895200368764097</v>
      </c>
      <c r="Q527">
        <v>0.89939803247158523</v>
      </c>
      <c r="R527">
        <v>0.63523163172592156</v>
      </c>
      <c r="S527">
        <v>0.86337026282626816</v>
      </c>
      <c r="T527">
        <v>0.82080793790985374</v>
      </c>
    </row>
    <row r="528" spans="1:20" x14ac:dyDescent="0.25">
      <c r="A528" s="154" t="s">
        <v>144</v>
      </c>
      <c r="B528">
        <v>1.085711760691231</v>
      </c>
      <c r="C528">
        <v>-1.059424311926819</v>
      </c>
      <c r="D528">
        <v>1.4822116948621691</v>
      </c>
      <c r="E528">
        <v>3.1119819367764472</v>
      </c>
      <c r="G528" s="154" t="s">
        <v>145</v>
      </c>
      <c r="H528">
        <v>20.37404019456261</v>
      </c>
      <c r="L528" s="155" t="s">
        <v>145</v>
      </c>
      <c r="M528">
        <v>0.86377029777881287</v>
      </c>
      <c r="N528">
        <v>0.76377357809256463</v>
      </c>
      <c r="O528">
        <v>0.83917443103266787</v>
      </c>
      <c r="P528">
        <v>0.83535037988042982</v>
      </c>
      <c r="Q528">
        <v>0.92177028670467154</v>
      </c>
      <c r="R528">
        <v>0.67448121082499279</v>
      </c>
      <c r="S528">
        <v>0.84979776143491481</v>
      </c>
      <c r="T528">
        <v>0.89080022549047377</v>
      </c>
    </row>
    <row r="529" spans="1:20" x14ac:dyDescent="0.25">
      <c r="A529" s="154" t="s">
        <v>145</v>
      </c>
      <c r="B529">
        <v>1.3854201891345299</v>
      </c>
      <c r="C529">
        <v>-1.596773668843221</v>
      </c>
      <c r="D529">
        <v>2.382231517009703</v>
      </c>
      <c r="E529">
        <v>3.9908066120360459</v>
      </c>
      <c r="G529" s="154" t="s">
        <v>146</v>
      </c>
      <c r="H529">
        <v>37.107930491961291</v>
      </c>
      <c r="L529" s="155" t="s">
        <v>146</v>
      </c>
      <c r="M529">
        <v>0.83731595200750608</v>
      </c>
      <c r="N529">
        <v>0.69824262832151041</v>
      </c>
      <c r="O529">
        <v>1</v>
      </c>
      <c r="P529">
        <v>1</v>
      </c>
      <c r="Q529">
        <v>0.94568228775301633</v>
      </c>
      <c r="R529">
        <v>0.83505764304161523</v>
      </c>
      <c r="S529">
        <v>0.86845402786612569</v>
      </c>
      <c r="T529">
        <v>0.83029238459013044</v>
      </c>
    </row>
    <row r="530" spans="1:20" x14ac:dyDescent="0.25">
      <c r="A530" s="154" t="s">
        <v>146</v>
      </c>
      <c r="B530">
        <v>1.560156160906959</v>
      </c>
      <c r="C530">
        <v>1.7401668506267389</v>
      </c>
      <c r="D530">
        <v>4.3495223434728594</v>
      </c>
      <c r="E530">
        <v>-5.5674596196936363</v>
      </c>
      <c r="G530" s="154" t="s">
        <v>147</v>
      </c>
      <c r="H530">
        <v>20.489994852969399</v>
      </c>
      <c r="L530" s="155" t="s">
        <v>147</v>
      </c>
      <c r="M530">
        <v>0.87606849436719281</v>
      </c>
      <c r="N530">
        <v>0.81209735423696094</v>
      </c>
      <c r="O530">
        <v>0.82893351785532499</v>
      </c>
      <c r="P530">
        <v>0.80597441140996362</v>
      </c>
      <c r="Q530">
        <v>0.97618999361975078</v>
      </c>
      <c r="R530">
        <v>0.69603846884766107</v>
      </c>
      <c r="S530">
        <v>0.93621045429419947</v>
      </c>
      <c r="T530">
        <v>0.84428292857843035</v>
      </c>
    </row>
    <row r="531" spans="1:20" x14ac:dyDescent="0.25">
      <c r="A531" s="154" t="s">
        <v>147</v>
      </c>
      <c r="B531">
        <v>1.1106616316229301</v>
      </c>
      <c r="C531">
        <v>0.79534657996306068</v>
      </c>
      <c r="D531">
        <v>2.2844038166414</v>
      </c>
      <c r="E531">
        <v>-2.520423692485545</v>
      </c>
      <c r="G531" s="154" t="s">
        <v>148</v>
      </c>
      <c r="H531">
        <v>34.525073040924113</v>
      </c>
      <c r="L531" s="155" t="s">
        <v>148</v>
      </c>
      <c r="M531">
        <v>1</v>
      </c>
      <c r="N531">
        <v>0.74369174607170929</v>
      </c>
      <c r="O531">
        <v>0.86063809771768263</v>
      </c>
      <c r="P531">
        <v>0.80485723588036073</v>
      </c>
      <c r="Q531">
        <v>0.88642534238829351</v>
      </c>
      <c r="R531">
        <v>0.58128789568839456</v>
      </c>
      <c r="S531">
        <v>0.88189579263603224</v>
      </c>
      <c r="T531">
        <v>0.8413393388926087</v>
      </c>
    </row>
    <row r="532" spans="1:20" x14ac:dyDescent="0.25">
      <c r="A532" s="154" t="s">
        <v>148</v>
      </c>
      <c r="B532">
        <v>1.299122136355684</v>
      </c>
      <c r="C532">
        <v>-1.8618731856227799</v>
      </c>
      <c r="D532">
        <v>3.8537236757831752</v>
      </c>
      <c r="E532">
        <v>5.5560097300292286</v>
      </c>
      <c r="G532" s="154" t="s">
        <v>149</v>
      </c>
      <c r="H532">
        <v>23.505685637605492</v>
      </c>
      <c r="L532" s="155" t="s">
        <v>149</v>
      </c>
      <c r="M532">
        <v>0.90497148971700136</v>
      </c>
      <c r="N532">
        <v>0.63508096244478573</v>
      </c>
      <c r="O532">
        <v>0.83125240948797274</v>
      </c>
      <c r="P532">
        <v>0.83272348539354946</v>
      </c>
      <c r="Q532">
        <v>0.8336602019855186</v>
      </c>
      <c r="R532">
        <v>0.73614652721548979</v>
      </c>
      <c r="S532">
        <v>0.97733043378829421</v>
      </c>
      <c r="T532">
        <v>0.78305062448042018</v>
      </c>
    </row>
    <row r="533" spans="1:20" x14ac:dyDescent="0.25">
      <c r="A533" s="154" t="s">
        <v>149</v>
      </c>
      <c r="B533">
        <v>1.282096555311341</v>
      </c>
      <c r="C533">
        <v>-1.134283959878797</v>
      </c>
      <c r="D533">
        <v>1.539007515017295</v>
      </c>
      <c r="E533">
        <v>0.25093887403550508</v>
      </c>
      <c r="G533" s="154" t="s">
        <v>150</v>
      </c>
      <c r="H533">
        <v>41.450824601057938</v>
      </c>
      <c r="L533" s="155" t="s">
        <v>150</v>
      </c>
      <c r="M533">
        <v>0.96290298939168151</v>
      </c>
      <c r="N533">
        <v>0.68362583274090205</v>
      </c>
      <c r="O533">
        <v>0.87480420097481981</v>
      </c>
      <c r="P533">
        <v>0.81205823601778093</v>
      </c>
      <c r="Q533">
        <v>0.91333658109643501</v>
      </c>
      <c r="R533">
        <v>0.69207761609342411</v>
      </c>
      <c r="S533">
        <v>0.96903108092757861</v>
      </c>
      <c r="T533">
        <v>0.81123277943653083</v>
      </c>
    </row>
    <row r="534" spans="1:20" x14ac:dyDescent="0.25">
      <c r="A534" s="154" t="s">
        <v>150</v>
      </c>
      <c r="B534">
        <v>1.549963007758929</v>
      </c>
      <c r="C534">
        <v>2.1586479461287111</v>
      </c>
      <c r="D534">
        <v>3.457446285607694</v>
      </c>
      <c r="E534">
        <v>-4.4369582959214</v>
      </c>
      <c r="G534" s="154" t="s">
        <v>151</v>
      </c>
      <c r="H534">
        <v>63.367122551499087</v>
      </c>
      <c r="L534" s="155" t="s">
        <v>151</v>
      </c>
      <c r="M534">
        <v>0.90921520133366829</v>
      </c>
      <c r="N534">
        <v>0.74155955024779585</v>
      </c>
      <c r="O534">
        <v>0.85260577924698278</v>
      </c>
      <c r="P534">
        <v>0.8091152838118475</v>
      </c>
      <c r="Q534">
        <v>0.85265560478555713</v>
      </c>
      <c r="R534">
        <v>0.64342172939492293</v>
      </c>
      <c r="S534">
        <v>0.9040552277995505</v>
      </c>
      <c r="T534">
        <v>0.9106380833741804</v>
      </c>
    </row>
    <row r="535" spans="1:20" x14ac:dyDescent="0.25">
      <c r="A535" s="154" t="s">
        <v>151</v>
      </c>
      <c r="B535">
        <v>3.5463404355853361</v>
      </c>
      <c r="C535">
        <v>-3.3506885142245562</v>
      </c>
      <c r="D535">
        <v>8.1496245336742597</v>
      </c>
      <c r="E535">
        <v>7.1690602585027143</v>
      </c>
      <c r="G535" s="154" t="s">
        <v>152</v>
      </c>
      <c r="H535">
        <v>59.501913381799532</v>
      </c>
      <c r="L535" s="155" t="s">
        <v>152</v>
      </c>
      <c r="M535">
        <v>0.91459535745035403</v>
      </c>
      <c r="N535">
        <v>0.66640116039902164</v>
      </c>
      <c r="O535">
        <v>0.87828894913025302</v>
      </c>
      <c r="P535">
        <v>0.73871961115964435</v>
      </c>
      <c r="Q535">
        <v>0.92564328579040167</v>
      </c>
      <c r="R535">
        <v>0.60854535040620905</v>
      </c>
      <c r="S535">
        <v>1</v>
      </c>
      <c r="T535">
        <v>0.80539916555275337</v>
      </c>
    </row>
    <row r="536" spans="1:20" x14ac:dyDescent="0.25">
      <c r="A536" s="154" t="s">
        <v>152</v>
      </c>
      <c r="B536">
        <v>1.767034280062288</v>
      </c>
      <c r="C536">
        <v>1.3159406819426009</v>
      </c>
      <c r="D536">
        <v>4.3527536062156749</v>
      </c>
      <c r="E536">
        <v>-6.0251353428285848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891.71084238084381</v>
      </c>
      <c r="L547" s="155" t="s">
        <v>155</v>
      </c>
      <c r="M547">
        <v>1</v>
      </c>
      <c r="N547">
        <v>0.63026147649055209</v>
      </c>
      <c r="O547">
        <v>1</v>
      </c>
      <c r="P547">
        <v>0.21655488507326501</v>
      </c>
      <c r="Q547">
        <v>1</v>
      </c>
      <c r="R547">
        <v>1</v>
      </c>
      <c r="S547">
        <v>0.8265942649405883</v>
      </c>
      <c r="T547">
        <v>1</v>
      </c>
    </row>
    <row r="548" spans="1:20" x14ac:dyDescent="0.25">
      <c r="A548" s="154" t="s">
        <v>141</v>
      </c>
      <c r="B548">
        <v>10.073779613076249</v>
      </c>
      <c r="C548">
        <v>-6.6508011850909661</v>
      </c>
      <c r="D548">
        <v>16.24379510387816</v>
      </c>
      <c r="E548">
        <v>16.349774828855999</v>
      </c>
      <c r="G548" s="154" t="s">
        <v>142</v>
      </c>
      <c r="H548">
        <v>483.20167338247779</v>
      </c>
      <c r="L548" s="155" t="s">
        <v>156</v>
      </c>
      <c r="M548">
        <v>0.6861273765741418</v>
      </c>
      <c r="N548">
        <v>1</v>
      </c>
      <c r="O548">
        <v>0.29628229019314972</v>
      </c>
      <c r="P548">
        <v>0.22529881736047111</v>
      </c>
      <c r="Q548">
        <v>0.72631099273245281</v>
      </c>
      <c r="R548">
        <v>0.92622408428587444</v>
      </c>
      <c r="S548">
        <v>0.39028578244259621</v>
      </c>
      <c r="T548">
        <v>0.58797211240914937</v>
      </c>
    </row>
    <row r="549" spans="1:20" x14ac:dyDescent="0.25">
      <c r="A549" s="154" t="s">
        <v>142</v>
      </c>
      <c r="B549">
        <v>9.5433181146252224</v>
      </c>
      <c r="C549">
        <v>6.1977793652725888</v>
      </c>
      <c r="D549">
        <v>11.62695267124831</v>
      </c>
      <c r="E549">
        <v>-2.904803468727446</v>
      </c>
      <c r="G549" s="154" t="s">
        <v>143</v>
      </c>
      <c r="H549">
        <v>820.00305350556391</v>
      </c>
      <c r="L549" s="155" t="s">
        <v>157</v>
      </c>
      <c r="M549">
        <v>0.6861042503879724</v>
      </c>
      <c r="N549">
        <v>0.5287276918060998</v>
      </c>
      <c r="O549">
        <v>0.27981472612805719</v>
      </c>
      <c r="P549">
        <v>0.13908685638427121</v>
      </c>
      <c r="Q549">
        <v>0.26018958729918079</v>
      </c>
      <c r="R549">
        <v>0.3023960211745354</v>
      </c>
      <c r="S549">
        <v>0.98296793055668641</v>
      </c>
      <c r="T549">
        <v>0.211530538593975</v>
      </c>
    </row>
    <row r="550" spans="1:20" x14ac:dyDescent="0.25">
      <c r="A550" s="154" t="s">
        <v>143</v>
      </c>
      <c r="B550">
        <v>10.03138026470163</v>
      </c>
      <c r="C550">
        <v>-7.415501467528431</v>
      </c>
      <c r="D550">
        <v>14.743558875005739</v>
      </c>
      <c r="E550">
        <v>9.5688752823526215</v>
      </c>
      <c r="G550" s="154" t="s">
        <v>144</v>
      </c>
      <c r="H550">
        <v>494.74982622370243</v>
      </c>
      <c r="L550" s="155" t="s">
        <v>158</v>
      </c>
      <c r="M550">
        <v>0.7076913968754297</v>
      </c>
      <c r="N550">
        <v>0.47926023625516001</v>
      </c>
      <c r="O550">
        <v>0.28297331886029331</v>
      </c>
      <c r="P550">
        <v>0.15029083955320269</v>
      </c>
      <c r="Q550">
        <v>0.21237117411408621</v>
      </c>
      <c r="R550">
        <v>0.301491128702704</v>
      </c>
      <c r="S550">
        <v>1</v>
      </c>
      <c r="T550">
        <v>0.19523804892947261</v>
      </c>
    </row>
    <row r="551" spans="1:20" x14ac:dyDescent="0.25">
      <c r="A551" s="154" t="s">
        <v>144</v>
      </c>
      <c r="B551">
        <v>5.8839209652480218</v>
      </c>
      <c r="C551">
        <v>2.362431226542582</v>
      </c>
      <c r="D551">
        <v>8.6470085039118789</v>
      </c>
      <c r="E551">
        <v>-5.7389024507531916</v>
      </c>
      <c r="G551" s="154" t="s">
        <v>145</v>
      </c>
      <c r="H551">
        <v>615.5334067356863</v>
      </c>
      <c r="L551" s="155" t="s">
        <v>159</v>
      </c>
      <c r="M551">
        <v>0.8142252500798639</v>
      </c>
      <c r="N551">
        <v>0.97010541099149528</v>
      </c>
      <c r="O551">
        <v>0.31033227196242569</v>
      </c>
      <c r="P551">
        <v>0.16409003487148049</v>
      </c>
      <c r="Q551">
        <v>0.25691154875268207</v>
      </c>
      <c r="R551">
        <v>0.24558409437497319</v>
      </c>
      <c r="S551">
        <v>0.73628613447124269</v>
      </c>
      <c r="T551">
        <v>0.13856767973138029</v>
      </c>
    </row>
    <row r="552" spans="1:20" x14ac:dyDescent="0.25">
      <c r="A552" s="154" t="s">
        <v>145</v>
      </c>
      <c r="B552">
        <v>5.9532294059879201</v>
      </c>
      <c r="C552">
        <v>6.8065228821655577</v>
      </c>
      <c r="D552">
        <v>9.9353811239952545</v>
      </c>
      <c r="E552">
        <v>-10.692034034234061</v>
      </c>
      <c r="G552" s="154" t="s">
        <v>146</v>
      </c>
      <c r="H552">
        <v>603.57617131587097</v>
      </c>
      <c r="L552" s="155" t="s">
        <v>160</v>
      </c>
      <c r="M552">
        <v>0.80178183552858784</v>
      </c>
      <c r="N552">
        <v>0.93843576461532274</v>
      </c>
      <c r="O552">
        <v>0.34648360535156802</v>
      </c>
      <c r="P552">
        <v>0.23338258163867401</v>
      </c>
      <c r="Q552">
        <v>0.26645886389168688</v>
      </c>
      <c r="R552">
        <v>0.29886266559864039</v>
      </c>
      <c r="S552">
        <v>0.8776743973801947</v>
      </c>
      <c r="T552">
        <v>0.19525480020179761</v>
      </c>
    </row>
    <row r="553" spans="1:20" x14ac:dyDescent="0.25">
      <c r="A553" s="154" t="s">
        <v>146</v>
      </c>
      <c r="B553">
        <v>10.26050282849546</v>
      </c>
      <c r="C553">
        <v>-9.6795287594024835</v>
      </c>
      <c r="D553">
        <v>10.22088867700157</v>
      </c>
      <c r="E553">
        <v>10.560925790395141</v>
      </c>
      <c r="G553" s="154" t="s">
        <v>147</v>
      </c>
      <c r="H553">
        <v>697.7607242955844</v>
      </c>
      <c r="L553" s="155" t="s">
        <v>187</v>
      </c>
      <c r="M553">
        <v>0.68336779787529267</v>
      </c>
      <c r="N553">
        <v>0.82434113123372943</v>
      </c>
      <c r="O553">
        <v>0.28929322293309051</v>
      </c>
      <c r="P553">
        <v>1</v>
      </c>
      <c r="Q553">
        <v>0.22157382287610561</v>
      </c>
      <c r="R553">
        <v>0.35754316826814309</v>
      </c>
      <c r="S553">
        <v>0.99923335625747045</v>
      </c>
      <c r="T553">
        <v>0.17987227979595979</v>
      </c>
    </row>
    <row r="554" spans="1:20" x14ac:dyDescent="0.25">
      <c r="A554" s="154" t="s">
        <v>147</v>
      </c>
      <c r="B554">
        <v>10.10081179145441</v>
      </c>
      <c r="C554">
        <v>8.4201150562153657</v>
      </c>
      <c r="D554">
        <v>15.30511032621418</v>
      </c>
      <c r="E554">
        <v>-11.2724838501682</v>
      </c>
      <c r="G554" s="154" t="s">
        <v>148</v>
      </c>
      <c r="H554">
        <v>565.70710626889036</v>
      </c>
    </row>
    <row r="555" spans="1:20" x14ac:dyDescent="0.25">
      <c r="A555" s="154" t="s">
        <v>148</v>
      </c>
      <c r="B555">
        <v>8.015353722366104</v>
      </c>
      <c r="C555">
        <v>3.6602763215700489</v>
      </c>
      <c r="D555">
        <v>12.324384126898821</v>
      </c>
      <c r="E555">
        <v>-1.843103899541686</v>
      </c>
      <c r="G555" s="154" t="s">
        <v>149</v>
      </c>
      <c r="H555">
        <v>1039.639886216788</v>
      </c>
    </row>
    <row r="556" spans="1:20" x14ac:dyDescent="0.25">
      <c r="A556" s="154" t="s">
        <v>149</v>
      </c>
      <c r="B556">
        <v>12.63417798481702</v>
      </c>
      <c r="C556">
        <v>-2.534443670233113</v>
      </c>
      <c r="D556">
        <v>22.65087372117808</v>
      </c>
      <c r="E556">
        <v>1.490188084959686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238.57097585140011</v>
      </c>
      <c r="L570" s="155" t="s">
        <v>141</v>
      </c>
      <c r="M570">
        <v>0.95823337791657492</v>
      </c>
      <c r="N570">
        <v>0.91515406688957579</v>
      </c>
      <c r="O570">
        <v>0.88148995770030369</v>
      </c>
      <c r="P570">
        <v>0.66667009300680646</v>
      </c>
      <c r="Q570">
        <v>0.89773545739003346</v>
      </c>
      <c r="R570">
        <v>0.80816036090809296</v>
      </c>
      <c r="S570">
        <v>0.81942883551171575</v>
      </c>
      <c r="T570">
        <v>0.60254653021073168</v>
      </c>
    </row>
    <row r="571" spans="1:20" x14ac:dyDescent="0.25">
      <c r="A571" s="154" t="s">
        <v>141</v>
      </c>
      <c r="B571">
        <v>5.0682845715098841</v>
      </c>
      <c r="C571">
        <v>-1.2940979384445981</v>
      </c>
      <c r="D571">
        <v>5.3810218315895524</v>
      </c>
      <c r="E571">
        <v>-0.47199861128654158</v>
      </c>
      <c r="G571" s="154" t="s">
        <v>142</v>
      </c>
      <c r="H571">
        <v>82.487073682309969</v>
      </c>
      <c r="L571" s="155" t="s">
        <v>142</v>
      </c>
      <c r="M571">
        <v>0.91163025957339883</v>
      </c>
      <c r="N571">
        <v>0.8991567375765841</v>
      </c>
      <c r="O571">
        <v>0.85770906122585</v>
      </c>
      <c r="P571">
        <v>0.81111241150018132</v>
      </c>
      <c r="Q571">
        <v>0.92788369019890649</v>
      </c>
      <c r="R571">
        <v>0.77507948511881808</v>
      </c>
      <c r="S571">
        <v>0.41873695112517129</v>
      </c>
      <c r="T571">
        <v>0.61659923550847417</v>
      </c>
    </row>
    <row r="572" spans="1:20" x14ac:dyDescent="0.25">
      <c r="A572" s="154" t="s">
        <v>142</v>
      </c>
      <c r="B572">
        <v>2.6106758052608501</v>
      </c>
      <c r="C572">
        <v>1.776674021115239</v>
      </c>
      <c r="D572">
        <v>3.5844810245483729</v>
      </c>
      <c r="E572">
        <v>-0.87188197163590264</v>
      </c>
      <c r="G572" s="154" t="s">
        <v>143</v>
      </c>
      <c r="H572">
        <v>64.401960333374532</v>
      </c>
      <c r="L572" s="155" t="s">
        <v>143</v>
      </c>
      <c r="M572">
        <v>0.89859654127222321</v>
      </c>
      <c r="N572">
        <v>0.9728829283572753</v>
      </c>
      <c r="O572">
        <v>0.99999999999999989</v>
      </c>
      <c r="P572">
        <v>1</v>
      </c>
      <c r="Q572">
        <v>0.9104977494340557</v>
      </c>
      <c r="R572">
        <v>1</v>
      </c>
      <c r="S572">
        <v>1</v>
      </c>
      <c r="T572">
        <v>1</v>
      </c>
    </row>
    <row r="573" spans="1:20" x14ac:dyDescent="0.25">
      <c r="A573" s="154" t="s">
        <v>143</v>
      </c>
      <c r="B573">
        <v>2.061682732872824</v>
      </c>
      <c r="C573">
        <v>0.29100770612423599</v>
      </c>
      <c r="D573">
        <v>2.399847992774454</v>
      </c>
      <c r="E573">
        <v>-2.349556066371798</v>
      </c>
      <c r="G573" s="154" t="s">
        <v>144</v>
      </c>
      <c r="H573">
        <v>77.216361829296588</v>
      </c>
      <c r="L573" s="155" t="s">
        <v>144</v>
      </c>
      <c r="M573">
        <v>0.92755338453587577</v>
      </c>
      <c r="N573">
        <v>0.87440031157004194</v>
      </c>
      <c r="O573">
        <v>0.81239480206881831</v>
      </c>
      <c r="P573">
        <v>0.67501233289460638</v>
      </c>
      <c r="Q573">
        <v>0.92211200565173279</v>
      </c>
      <c r="R573">
        <v>0.63226621278792339</v>
      </c>
      <c r="S573">
        <v>0.45025910251838941</v>
      </c>
      <c r="T573">
        <v>0.65401832982764385</v>
      </c>
    </row>
    <row r="574" spans="1:20" x14ac:dyDescent="0.25">
      <c r="A574" s="154" t="s">
        <v>144</v>
      </c>
      <c r="B574">
        <v>2.6836706538862538</v>
      </c>
      <c r="C574">
        <v>-9.8340865525741908E-2</v>
      </c>
      <c r="D574">
        <v>2.6476107420309938</v>
      </c>
      <c r="E574">
        <v>-0.2251161241198992</v>
      </c>
      <c r="G574" s="154" t="s">
        <v>145</v>
      </c>
      <c r="H574">
        <v>47.672412189477157</v>
      </c>
      <c r="L574" s="155" t="s">
        <v>145</v>
      </c>
      <c r="M574">
        <v>0.92613967130017794</v>
      </c>
      <c r="N574">
        <v>0.95785763729904161</v>
      </c>
      <c r="O574">
        <v>0.84101377187143522</v>
      </c>
      <c r="P574">
        <v>0.71301118792143792</v>
      </c>
      <c r="Q574">
        <v>0.98871187437716579</v>
      </c>
      <c r="R574">
        <v>0.62508998058464904</v>
      </c>
      <c r="S574">
        <v>0.48560232601014158</v>
      </c>
      <c r="T574">
        <v>0.63718173483319462</v>
      </c>
    </row>
    <row r="575" spans="1:20" x14ac:dyDescent="0.25">
      <c r="A575" s="154" t="s">
        <v>145</v>
      </c>
      <c r="B575">
        <v>2.5288432059319348</v>
      </c>
      <c r="C575">
        <v>-0.13661439646639831</v>
      </c>
      <c r="D575">
        <v>2.167709605065621</v>
      </c>
      <c r="E575">
        <v>-1.3764051349512181</v>
      </c>
      <c r="G575" s="154" t="s">
        <v>146</v>
      </c>
      <c r="H575">
        <v>72.792760368408068</v>
      </c>
      <c r="L575" s="155" t="s">
        <v>146</v>
      </c>
      <c r="M575">
        <v>0.94478665141359486</v>
      </c>
      <c r="N575">
        <v>0.80531382435119581</v>
      </c>
      <c r="O575">
        <v>0.89980279968490051</v>
      </c>
      <c r="P575">
        <v>0.67128971447754748</v>
      </c>
      <c r="Q575">
        <v>0.94457762933938516</v>
      </c>
      <c r="R575">
        <v>0.64657663439930113</v>
      </c>
      <c r="S575">
        <v>0.48670919537165291</v>
      </c>
      <c r="T575">
        <v>0.57744309898504431</v>
      </c>
    </row>
    <row r="576" spans="1:20" x14ac:dyDescent="0.25">
      <c r="A576" s="154" t="s">
        <v>146</v>
      </c>
      <c r="B576">
        <v>2.5082913451069699</v>
      </c>
      <c r="C576">
        <v>1.222650637018206</v>
      </c>
      <c r="D576">
        <v>2.4511316565444532</v>
      </c>
      <c r="E576">
        <v>-7.4902342433445304E-2</v>
      </c>
      <c r="G576" s="154" t="s">
        <v>147</v>
      </c>
      <c r="H576">
        <v>136.37452752343799</v>
      </c>
      <c r="L576" s="155" t="s">
        <v>147</v>
      </c>
      <c r="M576">
        <v>0.95425735598730388</v>
      </c>
      <c r="N576">
        <v>0.81454295807432875</v>
      </c>
      <c r="O576">
        <v>0.93442790640425932</v>
      </c>
      <c r="P576">
        <v>0.73042449335044102</v>
      </c>
      <c r="Q576">
        <v>0.92085699910681185</v>
      </c>
      <c r="R576">
        <v>0.72513958112904953</v>
      </c>
      <c r="S576">
        <v>0.44821739645473768</v>
      </c>
      <c r="T576">
        <v>0.60042259928168384</v>
      </c>
    </row>
    <row r="577" spans="1:20" x14ac:dyDescent="0.25">
      <c r="A577" s="154" t="s">
        <v>147</v>
      </c>
      <c r="B577">
        <v>3.6611748711354948</v>
      </c>
      <c r="C577">
        <v>-1.077581522245509</v>
      </c>
      <c r="D577">
        <v>4.1944285801008574</v>
      </c>
      <c r="E577">
        <v>1.6840471163101169</v>
      </c>
      <c r="G577" s="154" t="s">
        <v>148</v>
      </c>
      <c r="H577">
        <v>71.160757016257833</v>
      </c>
      <c r="L577" s="155" t="s">
        <v>148</v>
      </c>
      <c r="M577">
        <v>0.90093310257474313</v>
      </c>
      <c r="N577">
        <v>0.83423129145524677</v>
      </c>
      <c r="O577">
        <v>0.89721422418395902</v>
      </c>
      <c r="P577">
        <v>0.68800035069199561</v>
      </c>
      <c r="Q577">
        <v>0.9839905747051928</v>
      </c>
      <c r="R577">
        <v>0.63556184473699717</v>
      </c>
      <c r="S577">
        <v>0.46711289817758012</v>
      </c>
      <c r="T577">
        <v>0.5831235635664902</v>
      </c>
    </row>
    <row r="578" spans="1:20" x14ac:dyDescent="0.25">
      <c r="A578" s="154" t="s">
        <v>148</v>
      </c>
      <c r="B578">
        <v>2.2931435415669008</v>
      </c>
      <c r="C578">
        <v>0.63663035188624761</v>
      </c>
      <c r="D578">
        <v>1.960178750533049</v>
      </c>
      <c r="E578">
        <v>1.435948754914951</v>
      </c>
      <c r="G578" s="154" t="s">
        <v>149</v>
      </c>
      <c r="H578">
        <v>109.7645127454703</v>
      </c>
      <c r="L578" s="155" t="s">
        <v>149</v>
      </c>
      <c r="M578">
        <v>0.88569342364864778</v>
      </c>
      <c r="N578">
        <v>0.87817060504558653</v>
      </c>
      <c r="O578">
        <v>0.89999618621698763</v>
      </c>
      <c r="P578">
        <v>0.64383387920656709</v>
      </c>
      <c r="Q578">
        <v>0.90244035814386991</v>
      </c>
      <c r="R578">
        <v>0.70468672391381459</v>
      </c>
      <c r="S578">
        <v>0.45781660622484283</v>
      </c>
      <c r="T578">
        <v>0.6493442069054125</v>
      </c>
    </row>
    <row r="579" spans="1:20" x14ac:dyDescent="0.25">
      <c r="A579" s="154" t="s">
        <v>149</v>
      </c>
      <c r="B579">
        <v>3.6730921580022442</v>
      </c>
      <c r="C579">
        <v>-4.0090328220377716</v>
      </c>
      <c r="D579">
        <v>5.5173900152622366</v>
      </c>
      <c r="E579">
        <v>4.5221020378145838</v>
      </c>
      <c r="G579" s="154" t="s">
        <v>150</v>
      </c>
      <c r="H579">
        <v>187.4024073134953</v>
      </c>
      <c r="L579" s="155" t="s">
        <v>150</v>
      </c>
      <c r="M579">
        <v>1</v>
      </c>
      <c r="N579">
        <v>1</v>
      </c>
      <c r="O579">
        <v>0.89947456517480706</v>
      </c>
      <c r="P579">
        <v>0.62874797001314553</v>
      </c>
      <c r="Q579">
        <v>0.94580018010992151</v>
      </c>
      <c r="R579">
        <v>0.56442256902280596</v>
      </c>
      <c r="S579">
        <v>0.46969853406425299</v>
      </c>
      <c r="T579">
        <v>0.55577505936854943</v>
      </c>
    </row>
    <row r="580" spans="1:20" x14ac:dyDescent="0.25">
      <c r="A580" s="154" t="s">
        <v>150</v>
      </c>
      <c r="B580">
        <v>4.0031207041290209</v>
      </c>
      <c r="C580">
        <v>3.0753988361829698</v>
      </c>
      <c r="D580">
        <v>5.6232867552875074</v>
      </c>
      <c r="E580">
        <v>-4.1103337442746506</v>
      </c>
      <c r="G580" s="154" t="s">
        <v>151</v>
      </c>
      <c r="H580">
        <v>121.0489136756597</v>
      </c>
      <c r="L580" s="155" t="s">
        <v>151</v>
      </c>
      <c r="M580">
        <v>0.883952718393477</v>
      </c>
      <c r="N580">
        <v>0.85468144602654728</v>
      </c>
      <c r="O580">
        <v>0.8698257942954325</v>
      </c>
      <c r="P580">
        <v>0.61102110159502787</v>
      </c>
      <c r="Q580">
        <v>0.96925847817526734</v>
      </c>
      <c r="R580">
        <v>0.82296199163193662</v>
      </c>
      <c r="S580">
        <v>0.41958721128148591</v>
      </c>
      <c r="T580">
        <v>0.63920414448750817</v>
      </c>
    </row>
    <row r="581" spans="1:20" x14ac:dyDescent="0.25">
      <c r="A581" s="154" t="s">
        <v>151</v>
      </c>
      <c r="B581">
        <v>2.537457784193661</v>
      </c>
      <c r="C581">
        <v>0.30469768760768501</v>
      </c>
      <c r="D581">
        <v>2.93282906412511</v>
      </c>
      <c r="E581">
        <v>2.1524139633538382</v>
      </c>
      <c r="G581" s="154" t="s">
        <v>152</v>
      </c>
      <c r="H581">
        <v>71.274685694850433</v>
      </c>
      <c r="L581" s="155" t="s">
        <v>152</v>
      </c>
      <c r="M581">
        <v>0.91945394340514297</v>
      </c>
      <c r="N581">
        <v>0.77839869331645872</v>
      </c>
      <c r="O581">
        <v>0.9287016584442418</v>
      </c>
      <c r="P581">
        <v>0.63544767586633388</v>
      </c>
      <c r="Q581">
        <v>1</v>
      </c>
      <c r="R581">
        <v>0.63294266805713462</v>
      </c>
      <c r="S581">
        <v>0.48954321432207393</v>
      </c>
      <c r="T581">
        <v>0.60330185184528762</v>
      </c>
    </row>
    <row r="582" spans="1:20" x14ac:dyDescent="0.25">
      <c r="A582" s="154" t="s">
        <v>152</v>
      </c>
      <c r="B582">
        <v>2.7743957012666818</v>
      </c>
      <c r="C582">
        <v>2.7956885821653308</v>
      </c>
      <c r="D582">
        <v>4.0258758655290787</v>
      </c>
      <c r="E582">
        <v>-4.363760541119956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824.07384832196919</v>
      </c>
      <c r="L593" s="155" t="s">
        <v>141</v>
      </c>
      <c r="M593">
        <v>0.6075853395366777</v>
      </c>
      <c r="N593">
        <v>0.47151850162783698</v>
      </c>
      <c r="O593">
        <v>0.39576066577557589</v>
      </c>
      <c r="P593">
        <v>0.41313777180675998</v>
      </c>
      <c r="Q593">
        <v>0.35994736624918811</v>
      </c>
      <c r="R593">
        <v>0.63946529394540885</v>
      </c>
      <c r="S593">
        <v>0.8035579650778234</v>
      </c>
      <c r="T593">
        <v>0.4048303497726547</v>
      </c>
    </row>
    <row r="594" spans="1:20" x14ac:dyDescent="0.25">
      <c r="A594" s="154" t="s">
        <v>155</v>
      </c>
      <c r="B594">
        <v>9.3175024075335688</v>
      </c>
      <c r="C594">
        <v>21.601439956854492</v>
      </c>
      <c r="D594">
        <v>18.367424430409979</v>
      </c>
      <c r="E594">
        <v>13.142606752487991</v>
      </c>
      <c r="G594" s="154" t="s">
        <v>156</v>
      </c>
      <c r="H594">
        <v>1003.1724178993391</v>
      </c>
      <c r="L594" s="155" t="s">
        <v>142</v>
      </c>
      <c r="M594">
        <v>0.58854134375396316</v>
      </c>
      <c r="N594">
        <v>0.49697006260604393</v>
      </c>
      <c r="O594">
        <v>0.38293949860793097</v>
      </c>
      <c r="P594">
        <v>0.34115039401606029</v>
      </c>
      <c r="Q594">
        <v>0.28086860288465842</v>
      </c>
      <c r="R594">
        <v>0.63810375181592427</v>
      </c>
      <c r="S594">
        <v>0.6095936040911385</v>
      </c>
      <c r="T594">
        <v>0.40281602645305842</v>
      </c>
    </row>
    <row r="595" spans="1:20" x14ac:dyDescent="0.25">
      <c r="A595" s="154" t="s">
        <v>156</v>
      </c>
      <c r="B595">
        <v>9.9965296107352088</v>
      </c>
      <c r="C595">
        <v>-13.735297575544269</v>
      </c>
      <c r="D595">
        <v>18.874227028158739</v>
      </c>
      <c r="E595">
        <v>-63.731092167453653</v>
      </c>
      <c r="G595" s="154" t="s">
        <v>157</v>
      </c>
      <c r="H595">
        <v>122.8408216436336</v>
      </c>
      <c r="L595" s="155" t="s">
        <v>143</v>
      </c>
      <c r="M595">
        <v>0.59401091160487396</v>
      </c>
      <c r="N595">
        <v>0.42891656357184882</v>
      </c>
      <c r="O595">
        <v>0.35056562947519748</v>
      </c>
      <c r="P595">
        <v>0.31285228461736919</v>
      </c>
      <c r="Q595">
        <v>0.30073656674595017</v>
      </c>
      <c r="R595">
        <v>0.60931924206743271</v>
      </c>
      <c r="S595">
        <v>0.62299613628816186</v>
      </c>
      <c r="T595">
        <v>0.50622683822475056</v>
      </c>
    </row>
    <row r="596" spans="1:20" x14ac:dyDescent="0.25">
      <c r="A596" s="154" t="s">
        <v>157</v>
      </c>
      <c r="B596">
        <v>2.4536111791480248</v>
      </c>
      <c r="C596">
        <v>-5.8482981090709174</v>
      </c>
      <c r="D596">
        <v>6.4309658840798072</v>
      </c>
      <c r="E596">
        <v>21.98489049114464</v>
      </c>
      <c r="G596" s="154" t="s">
        <v>158</v>
      </c>
      <c r="H596">
        <v>139.87654857034099</v>
      </c>
      <c r="L596" s="155" t="s">
        <v>144</v>
      </c>
      <c r="M596">
        <v>0.63141749282659332</v>
      </c>
      <c r="N596">
        <v>0.49077844019495032</v>
      </c>
      <c r="O596">
        <v>0.3601714055392285</v>
      </c>
      <c r="P596">
        <v>0.34490128393220171</v>
      </c>
      <c r="Q596">
        <v>0.31517499885121047</v>
      </c>
      <c r="R596">
        <v>0.52759389347399055</v>
      </c>
      <c r="S596">
        <v>0.73330147530365175</v>
      </c>
      <c r="T596">
        <v>0.39641245743722631</v>
      </c>
    </row>
    <row r="597" spans="1:20" x14ac:dyDescent="0.25">
      <c r="A597" s="154" t="s">
        <v>158</v>
      </c>
      <c r="B597">
        <v>3.9944582639246291</v>
      </c>
      <c r="C597">
        <v>-4.5940347542976649</v>
      </c>
      <c r="D597">
        <v>5.0509028517608074</v>
      </c>
      <c r="E597">
        <v>4.5573536844065217</v>
      </c>
      <c r="G597" s="154" t="s">
        <v>159</v>
      </c>
      <c r="H597">
        <v>26.674653941395469</v>
      </c>
      <c r="L597" s="155" t="s">
        <v>145</v>
      </c>
      <c r="M597">
        <v>0.6515757912807344</v>
      </c>
      <c r="N597">
        <v>0.42058277079462658</v>
      </c>
      <c r="O597">
        <v>0.32884684505249112</v>
      </c>
      <c r="P597">
        <v>0.37597540946735181</v>
      </c>
      <c r="Q597">
        <v>0.2329100921531945</v>
      </c>
      <c r="R597">
        <v>0.42133129912101153</v>
      </c>
      <c r="S597">
        <v>0.63044575678600689</v>
      </c>
      <c r="T597">
        <v>0.39333481795393399</v>
      </c>
    </row>
    <row r="598" spans="1:20" x14ac:dyDescent="0.25">
      <c r="A598" s="154" t="s">
        <v>159</v>
      </c>
      <c r="B598">
        <v>2.7737693326181492</v>
      </c>
      <c r="C598">
        <v>6.3847130554491169</v>
      </c>
      <c r="D598">
        <v>3.096314857866231</v>
      </c>
      <c r="E598">
        <v>-7.1934806894086609</v>
      </c>
      <c r="G598" s="154" t="s">
        <v>160</v>
      </c>
      <c r="H598">
        <v>15.339153615651741</v>
      </c>
      <c r="L598" s="155" t="s">
        <v>146</v>
      </c>
      <c r="M598">
        <v>0.63683741773391833</v>
      </c>
      <c r="N598">
        <v>0.43898893552038198</v>
      </c>
      <c r="O598">
        <v>0.36331847193366068</v>
      </c>
      <c r="P598">
        <v>0.44101247912614422</v>
      </c>
      <c r="Q598">
        <v>0.5361414310179301</v>
      </c>
      <c r="R598">
        <v>0.62278193239401369</v>
      </c>
      <c r="S598">
        <v>0.6249464861191294</v>
      </c>
      <c r="T598">
        <v>0.52081514667048967</v>
      </c>
    </row>
    <row r="599" spans="1:20" x14ac:dyDescent="0.25">
      <c r="A599" s="154" t="s">
        <v>160</v>
      </c>
      <c r="B599">
        <v>1.3656000151966889</v>
      </c>
      <c r="C599">
        <v>2.406282602746229</v>
      </c>
      <c r="D599">
        <v>1.953629116264276</v>
      </c>
      <c r="E599">
        <v>-3.7635746846280158</v>
      </c>
      <c r="G599" s="154" t="s">
        <v>187</v>
      </c>
      <c r="H599">
        <v>53.112249768834523</v>
      </c>
      <c r="L599" s="155" t="s">
        <v>147</v>
      </c>
      <c r="M599">
        <v>1</v>
      </c>
      <c r="N599">
        <v>0.55787722665445971</v>
      </c>
      <c r="O599">
        <v>0.80788428561721104</v>
      </c>
      <c r="P599">
        <v>0.46872094547968912</v>
      </c>
      <c r="Q599">
        <v>0.55179532317671476</v>
      </c>
      <c r="R599">
        <v>0.7034173138587636</v>
      </c>
      <c r="S599">
        <v>0.97208451700104459</v>
      </c>
      <c r="T599">
        <v>0.56866110785895996</v>
      </c>
    </row>
    <row r="600" spans="1:20" x14ac:dyDescent="0.25">
      <c r="A600" s="154" t="s">
        <v>187</v>
      </c>
      <c r="B600">
        <v>2.7825846628260948</v>
      </c>
      <c r="C600">
        <v>-10.700225377988531</v>
      </c>
      <c r="D600">
        <v>5.9163263683251248</v>
      </c>
      <c r="E600">
        <v>20.11626203765055</v>
      </c>
      <c r="L600" s="155" t="s">
        <v>148</v>
      </c>
      <c r="M600">
        <v>0.61122812450455122</v>
      </c>
      <c r="N600">
        <v>0.43721689935113739</v>
      </c>
      <c r="O600">
        <v>0.36493139074492842</v>
      </c>
      <c r="P600">
        <v>0.48108441461607698</v>
      </c>
      <c r="Q600">
        <v>0.25843965706180488</v>
      </c>
      <c r="R600">
        <v>0.45464737180085912</v>
      </c>
      <c r="S600">
        <v>0.60373323392803657</v>
      </c>
      <c r="T600">
        <v>0.51544809077067988</v>
      </c>
    </row>
    <row r="601" spans="1:20" x14ac:dyDescent="0.25">
      <c r="L601" s="155" t="s">
        <v>149</v>
      </c>
      <c r="M601">
        <v>0.82252003727204781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0.99999999999999989</v>
      </c>
      <c r="T601">
        <v>1</v>
      </c>
    </row>
  </sheetData>
  <mergeCells count="1">
    <mergeCell ref="G2:I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6"/>
  <sheetViews>
    <sheetView topLeftCell="A630" workbookViewId="0">
      <selection activeCell="M593" sqref="M593"/>
    </sheetView>
  </sheetViews>
  <sheetFormatPr defaultColWidth="11.42578125" defaultRowHeight="15" x14ac:dyDescent="0.25"/>
  <cols>
    <col min="3" max="3" width="15.42578125" style="164" bestFit="1" customWidth="1"/>
    <col min="5" max="5" width="15.42578125" style="164" bestFit="1" customWidth="1"/>
  </cols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3" t="s">
        <v>15</v>
      </c>
      <c r="I8">
        <v>9.0615221086251779E-2</v>
      </c>
      <c r="J8">
        <v>0.10570067615132581</v>
      </c>
      <c r="P8" s="3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3" t="s">
        <v>18</v>
      </c>
      <c r="I9">
        <v>0.1562880227348738</v>
      </c>
      <c r="J9">
        <v>0.11622795560156959</v>
      </c>
      <c r="P9" s="3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3" t="s">
        <v>21</v>
      </c>
      <c r="I10">
        <v>7.7454738998203099E-2</v>
      </c>
      <c r="J10">
        <v>7.0179038089690893E-2</v>
      </c>
      <c r="P10" s="3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3" t="s">
        <v>24</v>
      </c>
      <c r="I11">
        <v>8.9268668569553303E-2</v>
      </c>
      <c r="J11">
        <v>7.4117103042018198E-2</v>
      </c>
    </row>
    <row r="12" spans="1:18" x14ac:dyDescent="0.25">
      <c r="H12" s="3" t="s">
        <v>25</v>
      </c>
      <c r="I12">
        <v>0.17824387421572771</v>
      </c>
      <c r="J12">
        <v>0.14389839615461511</v>
      </c>
    </row>
    <row r="13" spans="1:18" x14ac:dyDescent="0.25">
      <c r="H13" s="3" t="s">
        <v>26</v>
      </c>
      <c r="I13">
        <v>0.1230518366054896</v>
      </c>
      <c r="J13">
        <v>9.3600557653552421E-2</v>
      </c>
      <c r="P13" s="3" t="s">
        <v>27</v>
      </c>
      <c r="Q13">
        <v>389.44427038598309</v>
      </c>
    </row>
    <row r="14" spans="1:18" x14ac:dyDescent="0.25">
      <c r="H14" s="3" t="s">
        <v>28</v>
      </c>
      <c r="I14">
        <v>0.1052346980576417</v>
      </c>
      <c r="J14">
        <v>0.10385565859724361</v>
      </c>
    </row>
    <row r="15" spans="1:18" x14ac:dyDescent="0.25">
      <c r="H15" s="3" t="s">
        <v>29</v>
      </c>
      <c r="I15">
        <v>0.1218863625486543</v>
      </c>
      <c r="J15">
        <v>0.1117216126052895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3" t="s">
        <v>15</v>
      </c>
      <c r="I21">
        <v>0.52189072501998934</v>
      </c>
      <c r="J21">
        <v>0.49082676707743811</v>
      </c>
      <c r="P21" s="3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3" t="s">
        <v>18</v>
      </c>
      <c r="I22">
        <v>0.40005150446840748</v>
      </c>
      <c r="J22">
        <v>0.35015868787286508</v>
      </c>
      <c r="P22" s="3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3" t="s">
        <v>21</v>
      </c>
      <c r="I23">
        <v>0.58109876254743564</v>
      </c>
      <c r="J23">
        <v>0.72066641620029437</v>
      </c>
      <c r="P23" s="3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3" t="s">
        <v>24</v>
      </c>
      <c r="I24">
        <v>0.48826521527568029</v>
      </c>
      <c r="J24">
        <v>0.62090423841900466</v>
      </c>
    </row>
    <row r="25" spans="1:18" x14ac:dyDescent="0.25">
      <c r="H25" s="3" t="s">
        <v>25</v>
      </c>
      <c r="I25">
        <v>0.37687497423408561</v>
      </c>
      <c r="J25">
        <v>0.3217427442972885</v>
      </c>
    </row>
    <row r="26" spans="1:18" x14ac:dyDescent="0.25">
      <c r="H26" s="3" t="s">
        <v>26</v>
      </c>
      <c r="I26">
        <v>0.3530108468670114</v>
      </c>
      <c r="J26">
        <v>0.48177461818512629</v>
      </c>
      <c r="P26" s="3" t="s">
        <v>27</v>
      </c>
      <c r="Q26">
        <v>144.4235310149738</v>
      </c>
    </row>
    <row r="27" spans="1:18" x14ac:dyDescent="0.25">
      <c r="H27" s="3" t="s">
        <v>28</v>
      </c>
      <c r="I27">
        <v>0.7915812910731842</v>
      </c>
      <c r="J27">
        <v>0.87002313731057268</v>
      </c>
    </row>
    <row r="28" spans="1:18" x14ac:dyDescent="0.25">
      <c r="H28" s="3" t="s">
        <v>29</v>
      </c>
      <c r="I28">
        <v>0.45757317573865031</v>
      </c>
      <c r="J28">
        <v>0.55899771391417541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3" t="s">
        <v>15</v>
      </c>
      <c r="I34">
        <v>0.25932539914497621</v>
      </c>
      <c r="J34">
        <v>0.36810290808172408</v>
      </c>
      <c r="P34" s="3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3" t="s">
        <v>18</v>
      </c>
      <c r="I35">
        <v>0.45209878326651382</v>
      </c>
      <c r="J35">
        <v>0.37667836302032048</v>
      </c>
      <c r="P35" s="3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3" t="s">
        <v>21</v>
      </c>
      <c r="I36">
        <v>0.52197476480251626</v>
      </c>
      <c r="J36">
        <v>0.47384525077850542</v>
      </c>
      <c r="P36" s="3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3" t="s">
        <v>24</v>
      </c>
      <c r="I37">
        <v>0.56172295660589722</v>
      </c>
      <c r="J37">
        <v>0.53939182708998379</v>
      </c>
    </row>
    <row r="38" spans="1:18" x14ac:dyDescent="0.25">
      <c r="H38" s="3" t="s">
        <v>25</v>
      </c>
      <c r="I38">
        <v>0.3897218699781837</v>
      </c>
      <c r="J38">
        <v>0.31849259819156689</v>
      </c>
    </row>
    <row r="39" spans="1:18" x14ac:dyDescent="0.25">
      <c r="H39" s="3" t="s">
        <v>26</v>
      </c>
      <c r="I39">
        <v>0.42498104251052332</v>
      </c>
      <c r="J39">
        <v>0.27680049532621581</v>
      </c>
      <c r="P39" s="3" t="s">
        <v>27</v>
      </c>
      <c r="Q39">
        <v>930.95418100828965</v>
      </c>
    </row>
    <row r="40" spans="1:18" x14ac:dyDescent="0.25">
      <c r="H40" s="3" t="s">
        <v>28</v>
      </c>
      <c r="I40">
        <v>0.46179462978051411</v>
      </c>
      <c r="J40">
        <v>0.42470195991260812</v>
      </c>
    </row>
    <row r="41" spans="1:18" x14ac:dyDescent="0.25">
      <c r="H41" s="3" t="s">
        <v>29</v>
      </c>
      <c r="I41">
        <v>0.28863140054196551</v>
      </c>
      <c r="J41">
        <v>0.37969302883420392</v>
      </c>
    </row>
    <row r="45" spans="1:18" x14ac:dyDescent="0.25">
      <c r="B45" s="165" t="s">
        <v>36</v>
      </c>
      <c r="H45" s="165" t="s">
        <v>37</v>
      </c>
      <c r="P45" s="165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3" t="s">
        <v>15</v>
      </c>
      <c r="I47">
        <v>0.30025937403696301</v>
      </c>
      <c r="J47">
        <v>0.18499806335313171</v>
      </c>
      <c r="P47" s="3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3" t="s">
        <v>18</v>
      </c>
      <c r="I48">
        <v>0.2030218595462133</v>
      </c>
      <c r="J48">
        <v>0.188189690144838</v>
      </c>
      <c r="P48" s="3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3" t="s">
        <v>21</v>
      </c>
      <c r="I49">
        <v>0.66104509434174796</v>
      </c>
      <c r="J49">
        <v>0.59640663924339976</v>
      </c>
      <c r="P49" s="3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3" t="s">
        <v>24</v>
      </c>
      <c r="I50">
        <v>0.4511113204324485</v>
      </c>
      <c r="J50">
        <v>0.52220210639742826</v>
      </c>
    </row>
    <row r="51" spans="1:18" x14ac:dyDescent="0.25">
      <c r="H51" s="3" t="s">
        <v>25</v>
      </c>
      <c r="I51">
        <v>0.24845221482328231</v>
      </c>
      <c r="J51">
        <v>0.2266868224107407</v>
      </c>
    </row>
    <row r="52" spans="1:18" x14ac:dyDescent="0.25">
      <c r="H52" s="3" t="s">
        <v>26</v>
      </c>
      <c r="I52">
        <v>0.36999998707051951</v>
      </c>
      <c r="J52">
        <v>0.3492649566188013</v>
      </c>
      <c r="P52" s="3" t="s">
        <v>27</v>
      </c>
      <c r="Q52">
        <v>1809.046565049842</v>
      </c>
    </row>
    <row r="53" spans="1:18" x14ac:dyDescent="0.25">
      <c r="H53" s="3" t="s">
        <v>28</v>
      </c>
      <c r="I53">
        <v>0.52789610616503835</v>
      </c>
      <c r="J53">
        <v>0.63249526673979239</v>
      </c>
    </row>
    <row r="54" spans="1:18" x14ac:dyDescent="0.25">
      <c r="H54" s="3" t="s">
        <v>29</v>
      </c>
      <c r="I54">
        <v>0.36411384770634708</v>
      </c>
      <c r="J54">
        <v>0.32463292142845929</v>
      </c>
    </row>
    <row r="58" spans="1:18" x14ac:dyDescent="0.25">
      <c r="B58" s="165" t="s">
        <v>39</v>
      </c>
      <c r="H58" s="165" t="s">
        <v>40</v>
      </c>
      <c r="P58" s="165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3" t="s">
        <v>15</v>
      </c>
      <c r="I60">
        <v>0.20294808852087221</v>
      </c>
      <c r="J60">
        <v>0.1179658103985111</v>
      </c>
      <c r="P60" s="3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3" t="s">
        <v>18</v>
      </c>
      <c r="I61">
        <v>0.30581671759157358</v>
      </c>
      <c r="J61">
        <v>0.13240702029146079</v>
      </c>
      <c r="P61" s="3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3" t="s">
        <v>21</v>
      </c>
      <c r="I62">
        <v>0.1115676582808683</v>
      </c>
      <c r="J62">
        <v>5.9056159391218048E-2</v>
      </c>
      <c r="P62" s="3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3" t="s">
        <v>24</v>
      </c>
      <c r="I63">
        <v>0.1642632294277501</v>
      </c>
      <c r="J63">
        <v>8.7456688001462654E-2</v>
      </c>
    </row>
    <row r="64" spans="1:18" x14ac:dyDescent="0.25">
      <c r="H64" s="3" t="s">
        <v>25</v>
      </c>
      <c r="I64">
        <v>0.15405924188150011</v>
      </c>
      <c r="J64">
        <v>0.10559029429369859</v>
      </c>
    </row>
    <row r="65" spans="1:18" x14ac:dyDescent="0.25">
      <c r="H65" s="3" t="s">
        <v>26</v>
      </c>
      <c r="I65">
        <v>0.32294756277106879</v>
      </c>
      <c r="J65">
        <v>0.27405440869562309</v>
      </c>
      <c r="P65" s="3" t="s">
        <v>27</v>
      </c>
      <c r="Q65">
        <v>1417.4713068274959</v>
      </c>
    </row>
    <row r="66" spans="1:18" x14ac:dyDescent="0.25">
      <c r="H66" s="3" t="s">
        <v>28</v>
      </c>
      <c r="I66">
        <v>0.26842713842810589</v>
      </c>
      <c r="J66">
        <v>0.16538795531057951</v>
      </c>
    </row>
    <row r="67" spans="1:18" x14ac:dyDescent="0.25">
      <c r="H67" s="3" t="s">
        <v>29</v>
      </c>
      <c r="I67">
        <v>0.27736514208887447</v>
      </c>
      <c r="J67">
        <v>0.15998290826297321</v>
      </c>
    </row>
    <row r="71" spans="1:18" x14ac:dyDescent="0.25">
      <c r="B71" s="165" t="s">
        <v>42</v>
      </c>
      <c r="H71" s="165" t="s">
        <v>43</v>
      </c>
      <c r="P71" s="165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3" t="s">
        <v>15</v>
      </c>
      <c r="I73">
        <v>0.12228448446226881</v>
      </c>
      <c r="J73">
        <v>0.1500974171422782</v>
      </c>
      <c r="P73" s="3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3" t="s">
        <v>18</v>
      </c>
      <c r="I74">
        <v>8.9712880677075155E-2</v>
      </c>
      <c r="J74">
        <v>6.8655342342697934E-2</v>
      </c>
      <c r="P74" s="3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3" t="s">
        <v>21</v>
      </c>
      <c r="I75">
        <v>7.2462274540661412E-2</v>
      </c>
      <c r="J75">
        <v>0.1047056653340995</v>
      </c>
      <c r="P75" s="3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3" t="s">
        <v>24</v>
      </c>
      <c r="I76">
        <v>0.16697246872664651</v>
      </c>
      <c r="J76">
        <v>0.22492123397117289</v>
      </c>
    </row>
    <row r="77" spans="1:18" x14ac:dyDescent="0.25">
      <c r="H77" s="3" t="s">
        <v>25</v>
      </c>
      <c r="I77">
        <v>0.1195239993330308</v>
      </c>
      <c r="J77">
        <v>0.13777347830234379</v>
      </c>
    </row>
    <row r="78" spans="1:18" x14ac:dyDescent="0.25">
      <c r="H78" s="3" t="s">
        <v>26</v>
      </c>
      <c r="I78">
        <v>0.14665502794479879</v>
      </c>
      <c r="J78">
        <v>0.1040693686205858</v>
      </c>
      <c r="P78" s="3" t="s">
        <v>27</v>
      </c>
      <c r="Q78">
        <v>8483.2568898191294</v>
      </c>
    </row>
    <row r="79" spans="1:18" x14ac:dyDescent="0.25">
      <c r="H79" s="3" t="s">
        <v>28</v>
      </c>
      <c r="I79">
        <v>4.7178880118373061E-2</v>
      </c>
      <c r="J79">
        <v>6.5030835427176373E-2</v>
      </c>
    </row>
    <row r="80" spans="1:18" x14ac:dyDescent="0.25">
      <c r="H80" s="3" t="s">
        <v>29</v>
      </c>
      <c r="I80">
        <v>6.5133681069294055E-2</v>
      </c>
      <c r="J80">
        <v>8.3017191550624314E-2</v>
      </c>
    </row>
    <row r="84" spans="1:18" x14ac:dyDescent="0.25">
      <c r="B84" s="165" t="s">
        <v>45</v>
      </c>
      <c r="H84" s="165" t="s">
        <v>46</v>
      </c>
      <c r="P84" s="165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3" t="s">
        <v>15</v>
      </c>
      <c r="I86">
        <v>0.2172623239245044</v>
      </c>
      <c r="J86">
        <v>0.15893058206638089</v>
      </c>
      <c r="P86" s="3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3" t="s">
        <v>18</v>
      </c>
      <c r="I87">
        <v>0.37079054380540072</v>
      </c>
      <c r="J87">
        <v>0.24954808144939961</v>
      </c>
      <c r="P87" s="3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3" t="s">
        <v>21</v>
      </c>
      <c r="I88">
        <v>0.36434531319554309</v>
      </c>
      <c r="J88">
        <v>0.2529674885420356</v>
      </c>
      <c r="P88" s="3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3" t="s">
        <v>24</v>
      </c>
      <c r="I89">
        <v>0.35964275114068589</v>
      </c>
      <c r="J89">
        <v>0.2442271602331593</v>
      </c>
    </row>
    <row r="90" spans="1:18" x14ac:dyDescent="0.25">
      <c r="H90" s="3" t="s">
        <v>25</v>
      </c>
      <c r="I90">
        <v>0.29877907681204752</v>
      </c>
      <c r="J90">
        <v>0.2260925665194887</v>
      </c>
    </row>
    <row r="91" spans="1:18" x14ac:dyDescent="0.25">
      <c r="H91" s="3" t="s">
        <v>26</v>
      </c>
      <c r="I91">
        <v>0.26920167013969509</v>
      </c>
      <c r="J91">
        <v>0.1579442249857072</v>
      </c>
      <c r="P91" s="3" t="s">
        <v>27</v>
      </c>
      <c r="Q91">
        <v>196.772506262772</v>
      </c>
    </row>
    <row r="92" spans="1:18" x14ac:dyDescent="0.25">
      <c r="H92" s="3" t="s">
        <v>28</v>
      </c>
      <c r="I92">
        <v>0.36779710192349191</v>
      </c>
      <c r="J92">
        <v>0.24904673064497251</v>
      </c>
    </row>
    <row r="93" spans="1:18" x14ac:dyDescent="0.25">
      <c r="H93" s="3" t="s">
        <v>29</v>
      </c>
      <c r="I93">
        <v>0.19420818942327719</v>
      </c>
      <c r="J93">
        <v>0.1098388079425975</v>
      </c>
    </row>
    <row r="97" spans="1:18" x14ac:dyDescent="0.25">
      <c r="B97" s="165" t="s">
        <v>48</v>
      </c>
      <c r="H97" s="165" t="s">
        <v>49</v>
      </c>
      <c r="P97" s="165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3" t="s">
        <v>15</v>
      </c>
      <c r="I99">
        <v>0.10611084145716281</v>
      </c>
      <c r="J99">
        <v>0.1182574584609863</v>
      </c>
      <c r="P99" s="3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3" t="s">
        <v>18</v>
      </c>
      <c r="I100">
        <v>0.17187884419523949</v>
      </c>
      <c r="J100">
        <v>0.10632869563920851</v>
      </c>
      <c r="P100" s="3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3" t="s">
        <v>21</v>
      </c>
      <c r="I101">
        <v>0.1623195601903368</v>
      </c>
      <c r="J101">
        <v>9.1924095898649361E-2</v>
      </c>
      <c r="P101" s="3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3" t="s">
        <v>24</v>
      </c>
      <c r="I102">
        <v>0.15870451416164441</v>
      </c>
      <c r="J102">
        <v>0.1841661352670205</v>
      </c>
    </row>
    <row r="103" spans="1:18" x14ac:dyDescent="0.25">
      <c r="H103" s="3" t="s">
        <v>25</v>
      </c>
      <c r="I103">
        <v>0.1357589254160339</v>
      </c>
      <c r="J103">
        <v>0.14348230409892199</v>
      </c>
    </row>
    <row r="104" spans="1:18" x14ac:dyDescent="0.25">
      <c r="H104" s="3" t="s">
        <v>26</v>
      </c>
      <c r="I104">
        <v>0.19983343794718539</v>
      </c>
      <c r="J104">
        <v>0.15462083273461741</v>
      </c>
      <c r="P104" s="3" t="s">
        <v>27</v>
      </c>
      <c r="Q104">
        <v>2450.2076805112888</v>
      </c>
    </row>
    <row r="105" spans="1:18" x14ac:dyDescent="0.25">
      <c r="H105" s="3" t="s">
        <v>28</v>
      </c>
      <c r="I105">
        <v>0.1731078951280865</v>
      </c>
      <c r="J105">
        <v>0.14709338075869369</v>
      </c>
    </row>
    <row r="106" spans="1:18" x14ac:dyDescent="0.25">
      <c r="H106" s="3" t="s">
        <v>29</v>
      </c>
      <c r="I106">
        <v>0.1406245687834734</v>
      </c>
      <c r="J106">
        <v>0.1005524956143361</v>
      </c>
    </row>
    <row r="110" spans="1:18" x14ac:dyDescent="0.25">
      <c r="B110" s="165" t="s">
        <v>51</v>
      </c>
      <c r="H110" s="165" t="s">
        <v>52</v>
      </c>
      <c r="P110" s="165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3" t="s">
        <v>15</v>
      </c>
      <c r="I112">
        <v>0.30972668972676393</v>
      </c>
      <c r="J112">
        <v>0.44176847769922528</v>
      </c>
      <c r="P112" s="3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3" t="s">
        <v>18</v>
      </c>
      <c r="I113">
        <v>0.23035525569501031</v>
      </c>
      <c r="J113">
        <v>0.20020852749907769</v>
      </c>
      <c r="P113" s="3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3" t="s">
        <v>21</v>
      </c>
      <c r="I114">
        <v>0.72050133301115371</v>
      </c>
      <c r="J114">
        <v>0.6236727128529278</v>
      </c>
      <c r="P114" s="3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3" t="s">
        <v>24</v>
      </c>
      <c r="I115">
        <v>0.6442891485282749</v>
      </c>
      <c r="J115">
        <v>0.67035336827845338</v>
      </c>
    </row>
    <row r="116" spans="1:18" x14ac:dyDescent="0.25">
      <c r="H116" s="3" t="s">
        <v>25</v>
      </c>
      <c r="I116">
        <v>0.33085023485794107</v>
      </c>
      <c r="J116">
        <v>0.24773465526415581</v>
      </c>
    </row>
    <row r="117" spans="1:18" x14ac:dyDescent="0.25">
      <c r="H117" s="3" t="s">
        <v>26</v>
      </c>
      <c r="I117">
        <v>0.34599220129137731</v>
      </c>
      <c r="J117">
        <v>0.44874991588956131</v>
      </c>
      <c r="P117" s="3" t="s">
        <v>27</v>
      </c>
      <c r="Q117">
        <v>245.2670431938005</v>
      </c>
    </row>
    <row r="118" spans="1:18" x14ac:dyDescent="0.25">
      <c r="H118" s="3" t="s">
        <v>28</v>
      </c>
      <c r="I118">
        <v>0.65381148834561209</v>
      </c>
      <c r="J118">
        <v>0.6270025770432206</v>
      </c>
    </row>
    <row r="119" spans="1:18" x14ac:dyDescent="0.25">
      <c r="H119" s="3" t="s">
        <v>29</v>
      </c>
      <c r="I119">
        <v>0.44279752101665809</v>
      </c>
      <c r="J119">
        <v>0.47249273287533622</v>
      </c>
    </row>
    <row r="123" spans="1:18" x14ac:dyDescent="0.25">
      <c r="B123" s="165" t="s">
        <v>54</v>
      </c>
      <c r="H123" s="165" t="s">
        <v>55</v>
      </c>
      <c r="P123" s="165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3" t="s">
        <v>15</v>
      </c>
      <c r="I125">
        <v>0.22153823297289599</v>
      </c>
      <c r="J125">
        <v>0.15922820721516071</v>
      </c>
      <c r="P125" s="3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3" t="s">
        <v>18</v>
      </c>
      <c r="I126">
        <v>0.23969355334270701</v>
      </c>
      <c r="J126">
        <v>9.5505945304505485E-2</v>
      </c>
      <c r="P126" s="3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3" t="s">
        <v>21</v>
      </c>
      <c r="I127">
        <v>0.26568726924025943</v>
      </c>
      <c r="J127">
        <v>0.10481205732897519</v>
      </c>
      <c r="P127" s="3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3" t="s">
        <v>24</v>
      </c>
      <c r="I128">
        <v>0.13522992139200049</v>
      </c>
      <c r="J128">
        <v>6.1387693657236543E-2</v>
      </c>
    </row>
    <row r="129" spans="1:18" x14ac:dyDescent="0.25">
      <c r="H129" s="3" t="s">
        <v>25</v>
      </c>
      <c r="I129">
        <v>0.25125935975768438</v>
      </c>
      <c r="J129">
        <v>9.6732162422220352E-2</v>
      </c>
    </row>
    <row r="130" spans="1:18" x14ac:dyDescent="0.25">
      <c r="H130" s="3" t="s">
        <v>26</v>
      </c>
      <c r="I130">
        <v>0.25589921509642938</v>
      </c>
      <c r="J130">
        <v>0.1028953738364002</v>
      </c>
      <c r="P130" s="3" t="s">
        <v>27</v>
      </c>
      <c r="Q130">
        <v>654.74559546372438</v>
      </c>
    </row>
    <row r="131" spans="1:18" x14ac:dyDescent="0.25">
      <c r="H131" s="3" t="s">
        <v>28</v>
      </c>
      <c r="I131">
        <v>0.25026272719822301</v>
      </c>
      <c r="J131">
        <v>0.10306073742640209</v>
      </c>
    </row>
    <row r="132" spans="1:18" x14ac:dyDescent="0.25">
      <c r="H132" s="3" t="s">
        <v>29</v>
      </c>
      <c r="I132">
        <v>0.13783051869013269</v>
      </c>
      <c r="J132">
        <v>5.8124316788341887E-2</v>
      </c>
    </row>
    <row r="136" spans="1:18" x14ac:dyDescent="0.25">
      <c r="B136" s="165" t="s">
        <v>57</v>
      </c>
      <c r="H136" s="165" t="s">
        <v>58</v>
      </c>
      <c r="P136" s="165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3" t="s">
        <v>15</v>
      </c>
      <c r="I138">
        <v>0.21924749600063509</v>
      </c>
      <c r="J138">
        <v>0.10998987862751949</v>
      </c>
      <c r="P138" s="3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3" t="s">
        <v>18</v>
      </c>
      <c r="I139">
        <v>0.19973958805341241</v>
      </c>
      <c r="J139">
        <v>0.1528756765878341</v>
      </c>
      <c r="P139" s="3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3" t="s">
        <v>21</v>
      </c>
      <c r="I140">
        <v>0.2268156692295874</v>
      </c>
      <c r="J140">
        <v>0.11024067030777859</v>
      </c>
      <c r="P140" s="3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3" t="s">
        <v>24</v>
      </c>
      <c r="I141">
        <v>0.24087697010944559</v>
      </c>
      <c r="J141">
        <v>0.15488531809785311</v>
      </c>
    </row>
    <row r="142" spans="1:18" x14ac:dyDescent="0.25">
      <c r="H142" s="3" t="s">
        <v>25</v>
      </c>
      <c r="I142">
        <v>0.1097187093274193</v>
      </c>
      <c r="J142">
        <v>0.1024551958188127</v>
      </c>
    </row>
    <row r="143" spans="1:18" x14ac:dyDescent="0.25">
      <c r="H143" s="3" t="s">
        <v>26</v>
      </c>
      <c r="I143">
        <v>0.23014989403969149</v>
      </c>
      <c r="J143">
        <v>0.14870322577062359</v>
      </c>
      <c r="P143" s="3" t="s">
        <v>27</v>
      </c>
      <c r="Q143">
        <v>1502.9394968562899</v>
      </c>
    </row>
    <row r="144" spans="1:18" x14ac:dyDescent="0.25">
      <c r="H144" s="3" t="s">
        <v>28</v>
      </c>
      <c r="I144">
        <v>0.29194396707053788</v>
      </c>
      <c r="J144">
        <v>0.25308485310751799</v>
      </c>
    </row>
    <row r="145" spans="1:25" x14ac:dyDescent="0.25">
      <c r="H145" s="3" t="s">
        <v>29</v>
      </c>
      <c r="I145">
        <v>0.27784091213675188</v>
      </c>
      <c r="J145">
        <v>0.2385180051329735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-7.8405120576246989E-2</v>
      </c>
      <c r="C160">
        <v>-3.2465753345845047E-2</v>
      </c>
      <c r="D160">
        <v>-3.2090311250870432E-2</v>
      </c>
      <c r="H160" s="4" t="s">
        <v>72</v>
      </c>
      <c r="I160">
        <v>5.1223253307215187E-2</v>
      </c>
      <c r="J160">
        <v>5.9676227024446213E-3</v>
      </c>
      <c r="K160">
        <v>2.0452951293688529E-2</v>
      </c>
      <c r="O160" s="4" t="s">
        <v>73</v>
      </c>
      <c r="P160">
        <v>-0.15152003787975349</v>
      </c>
      <c r="Q160">
        <v>-0.1268228370682912</v>
      </c>
      <c r="W160" s="5" t="s">
        <v>15</v>
      </c>
      <c r="X160">
        <v>2.2123308059101451E-2</v>
      </c>
      <c r="Y160">
        <v>-2.4703351408514491E-2</v>
      </c>
    </row>
    <row r="161" spans="1:25" x14ac:dyDescent="0.25">
      <c r="A161" s="4" t="s">
        <v>17</v>
      </c>
      <c r="B161">
        <v>1.689694465323803E-3</v>
      </c>
      <c r="C161">
        <v>0.12259066788528671</v>
      </c>
      <c r="D161">
        <v>0.1073329925663583</v>
      </c>
      <c r="H161" s="4" t="s">
        <v>74</v>
      </c>
      <c r="I161">
        <v>-0.1085092120885969</v>
      </c>
      <c r="J161">
        <v>-3.6406139302537797E-2</v>
      </c>
      <c r="K161">
        <v>-1.434757897368122E-2</v>
      </c>
      <c r="O161" s="4" t="s">
        <v>75</v>
      </c>
      <c r="P161">
        <v>-1.024294808246148E-2</v>
      </c>
      <c r="Q161">
        <v>4.6883575988182838E-2</v>
      </c>
      <c r="W161" s="5" t="s">
        <v>18</v>
      </c>
      <c r="X161">
        <v>-5.3654667991638308E-3</v>
      </c>
      <c r="Y161">
        <v>-3.584611572382905E-2</v>
      </c>
    </row>
    <row r="162" spans="1:25" x14ac:dyDescent="0.25">
      <c r="A162" s="4" t="s">
        <v>20</v>
      </c>
      <c r="B162">
        <v>-0.2129037824414606</v>
      </c>
      <c r="C162">
        <v>-5.5479588763618019E-2</v>
      </c>
      <c r="D162">
        <v>-5.8436812144677178E-2</v>
      </c>
      <c r="H162" s="4" t="s">
        <v>76</v>
      </c>
      <c r="I162">
        <v>5.7809105362018658E-2</v>
      </c>
      <c r="J162">
        <v>2.3551992028834082E-2</v>
      </c>
      <c r="K162">
        <v>1.77620489657398E-2</v>
      </c>
      <c r="O162" s="4" t="s">
        <v>77</v>
      </c>
      <c r="P162">
        <v>5.8326156830008913E-2</v>
      </c>
      <c r="Q162">
        <v>4.8458825352561942E-2</v>
      </c>
      <c r="W162" s="5" t="s">
        <v>21</v>
      </c>
      <c r="X162">
        <v>1.205675259993077E-2</v>
      </c>
      <c r="Y162">
        <v>1.06246513313816E-2</v>
      </c>
    </row>
    <row r="163" spans="1:25" x14ac:dyDescent="0.25">
      <c r="A163" s="4" t="s">
        <v>23</v>
      </c>
      <c r="B163">
        <v>0.17421553226167991</v>
      </c>
      <c r="C163">
        <v>0.13390619549620669</v>
      </c>
      <c r="D163">
        <v>0.1055202936830066</v>
      </c>
      <c r="H163" s="4" t="s">
        <v>78</v>
      </c>
      <c r="I163">
        <v>0.15614630887626699</v>
      </c>
      <c r="J163">
        <v>6.981650039233557E-2</v>
      </c>
      <c r="K163">
        <v>5.3089688460877332E-2</v>
      </c>
      <c r="O163" s="4" t="s">
        <v>79</v>
      </c>
      <c r="P163">
        <v>5.6424648476225303E-2</v>
      </c>
      <c r="Q163">
        <v>0.15705590377814699</v>
      </c>
      <c r="W163" s="5" t="s">
        <v>24</v>
      </c>
      <c r="X163">
        <v>1.9706513223106681E-2</v>
      </c>
      <c r="Y163">
        <v>-9.18161475809612E-3</v>
      </c>
    </row>
    <row r="164" spans="1:25" x14ac:dyDescent="0.25">
      <c r="W164" s="5" t="s">
        <v>25</v>
      </c>
      <c r="X164">
        <v>8.9282839398642511E-3</v>
      </c>
      <c r="Y164">
        <v>-3.1970210430500412E-2</v>
      </c>
    </row>
    <row r="165" spans="1:25" x14ac:dyDescent="0.25">
      <c r="W165" s="5" t="s">
        <v>26</v>
      </c>
      <c r="X165">
        <v>2.4516507309233909E-2</v>
      </c>
      <c r="Y165">
        <v>4.0621298886516716E-3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5" t="s">
        <v>28</v>
      </c>
      <c r="X166">
        <v>4.1151327196380823E-2</v>
      </c>
      <c r="Y166">
        <v>1.312802157870784E-2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-6.2670175075994301E-3</v>
      </c>
      <c r="Y167">
        <v>2.1308727737587699E-2</v>
      </c>
    </row>
    <row r="168" spans="1:25" x14ac:dyDescent="0.25">
      <c r="A168" s="4" t="s">
        <v>14</v>
      </c>
      <c r="B168">
        <v>-5.5072225706581102E-2</v>
      </c>
      <c r="C168">
        <v>3.340292864361868E-3</v>
      </c>
      <c r="D168">
        <v>2.9616181621604339E-2</v>
      </c>
      <c r="H168" s="4" t="s">
        <v>72</v>
      </c>
      <c r="I168">
        <v>-0.55549347881137179</v>
      </c>
      <c r="J168">
        <v>0.2938970385058306</v>
      </c>
      <c r="K168">
        <v>0.25694980344719293</v>
      </c>
      <c r="O168" s="4" t="s">
        <v>73</v>
      </c>
      <c r="P168">
        <v>0.2356456162458081</v>
      </c>
      <c r="Q168">
        <v>0.36379376199509622</v>
      </c>
    </row>
    <row r="169" spans="1:25" x14ac:dyDescent="0.25">
      <c r="A169" s="4" t="s">
        <v>17</v>
      </c>
      <c r="B169">
        <v>-0.24941296255869069</v>
      </c>
      <c r="C169">
        <v>0.3212419464890599</v>
      </c>
      <c r="D169">
        <v>0.35083517891743771</v>
      </c>
      <c r="H169" s="4" t="s">
        <v>74</v>
      </c>
      <c r="I169">
        <v>0.68191287338787987</v>
      </c>
      <c r="J169">
        <v>-0.55538103836515484</v>
      </c>
      <c r="K169">
        <v>-0.48824762839473151</v>
      </c>
      <c r="O169" s="4" t="s">
        <v>75</v>
      </c>
      <c r="P169">
        <v>-0.28152320156572153</v>
      </c>
      <c r="Q169">
        <v>-0.18629251777362441</v>
      </c>
    </row>
    <row r="170" spans="1:25" x14ac:dyDescent="0.25">
      <c r="A170" s="4" t="s">
        <v>20</v>
      </c>
      <c r="B170">
        <v>-0.59697255048961584</v>
      </c>
      <c r="C170">
        <v>0.49527492092075048</v>
      </c>
      <c r="D170">
        <v>0.49350473260628669</v>
      </c>
      <c r="H170" s="4" t="s">
        <v>76</v>
      </c>
      <c r="I170">
        <v>-0.75158064551963533</v>
      </c>
      <c r="J170">
        <v>0.65117743331885092</v>
      </c>
      <c r="K170">
        <v>0.608909714375797</v>
      </c>
      <c r="O170" s="4" t="s">
        <v>77</v>
      </c>
      <c r="P170">
        <v>-0.67923095996379801</v>
      </c>
      <c r="Q170">
        <v>-0.91612224133813314</v>
      </c>
      <c r="W170" s="165" t="s">
        <v>81</v>
      </c>
    </row>
    <row r="171" spans="1:25" x14ac:dyDescent="0.25">
      <c r="A171" s="4" t="s">
        <v>23</v>
      </c>
      <c r="B171">
        <v>-0.67053500768579122</v>
      </c>
      <c r="C171">
        <v>0.50872601377640081</v>
      </c>
      <c r="D171">
        <v>0.48555848271816932</v>
      </c>
      <c r="H171" s="4" t="s">
        <v>78</v>
      </c>
      <c r="I171">
        <v>-0.88885038108859638</v>
      </c>
      <c r="J171">
        <v>0.75481984112308309</v>
      </c>
      <c r="K171">
        <v>0.72660667587657712</v>
      </c>
      <c r="O171" s="4" t="s">
        <v>79</v>
      </c>
      <c r="P171">
        <v>-0.53031987910435352</v>
      </c>
      <c r="Q171">
        <v>-0.74506773915208424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0.22783314964458129</v>
      </c>
      <c r="Y172">
        <v>0.26267970219888959</v>
      </c>
    </row>
    <row r="173" spans="1:25" x14ac:dyDescent="0.25">
      <c r="W173" s="5" t="s">
        <v>18</v>
      </c>
      <c r="X173">
        <v>0.48214989500880001</v>
      </c>
      <c r="Y173">
        <v>0.47324691260647012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5" t="s">
        <v>21</v>
      </c>
      <c r="X174">
        <v>0.87295966554564475</v>
      </c>
      <c r="Y174">
        <v>0.8873077020881327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0.76200322772588802</v>
      </c>
      <c r="Y175">
        <v>0.78019062196879974</v>
      </c>
    </row>
    <row r="176" spans="1:25" x14ac:dyDescent="0.25">
      <c r="A176" s="4" t="s">
        <v>14</v>
      </c>
      <c r="B176">
        <v>-0.12608383439894</v>
      </c>
      <c r="C176">
        <v>-0.24959458360948719</v>
      </c>
      <c r="D176">
        <v>-0.21997939889853571</v>
      </c>
      <c r="H176" s="4" t="s">
        <v>72</v>
      </c>
      <c r="I176">
        <v>-0.1021286037028926</v>
      </c>
      <c r="J176">
        <v>-0.17683412001005491</v>
      </c>
      <c r="K176">
        <v>-0.1828433629690536</v>
      </c>
      <c r="O176" s="4" t="s">
        <v>73</v>
      </c>
      <c r="P176">
        <v>-0.1747167204642141</v>
      </c>
      <c r="Q176">
        <v>0.23168992747216699</v>
      </c>
      <c r="W176" s="5" t="s">
        <v>25</v>
      </c>
      <c r="X176">
        <v>0.1200261296023027</v>
      </c>
      <c r="Y176">
        <v>0.2133171245609207</v>
      </c>
    </row>
    <row r="177" spans="1:25" x14ac:dyDescent="0.25">
      <c r="A177" s="4" t="s">
        <v>17</v>
      </c>
      <c r="B177">
        <v>-0.24057890520263689</v>
      </c>
      <c r="C177">
        <v>-0.23025606915403329</v>
      </c>
      <c r="D177">
        <v>-0.2484284070217751</v>
      </c>
      <c r="H177" s="4" t="s">
        <v>74</v>
      </c>
      <c r="I177">
        <v>0.25079672383867752</v>
      </c>
      <c r="J177">
        <v>-0.37452940558427777</v>
      </c>
      <c r="K177">
        <v>-0.36222898623775118</v>
      </c>
      <c r="O177" s="4" t="s">
        <v>75</v>
      </c>
      <c r="P177">
        <v>-0.23634206533207081</v>
      </c>
      <c r="Q177">
        <v>-7.2891923877565601E-2</v>
      </c>
      <c r="W177" s="5" t="s">
        <v>26</v>
      </c>
      <c r="X177">
        <v>0.37933030840111848</v>
      </c>
      <c r="Y177">
        <v>0.43941275001967661</v>
      </c>
    </row>
    <row r="178" spans="1:25" x14ac:dyDescent="0.25">
      <c r="A178" s="4" t="s">
        <v>20</v>
      </c>
      <c r="B178">
        <v>-0.25150326312080118</v>
      </c>
      <c r="C178">
        <v>-2.3877388229700161E-2</v>
      </c>
      <c r="D178">
        <v>-6.3330577249378059E-2</v>
      </c>
      <c r="H178" s="4" t="s">
        <v>76</v>
      </c>
      <c r="I178">
        <v>-0.43277310026945198</v>
      </c>
      <c r="J178">
        <v>5.0882852718096373E-2</v>
      </c>
      <c r="K178">
        <v>2.2989218232113969E-2</v>
      </c>
      <c r="O178" s="4" t="s">
        <v>77</v>
      </c>
      <c r="P178">
        <v>-0.50107195950344241</v>
      </c>
      <c r="Q178">
        <v>-0.54748948745215997</v>
      </c>
      <c r="W178" s="5" t="s">
        <v>28</v>
      </c>
      <c r="X178">
        <v>0.86308335205670161</v>
      </c>
      <c r="Y178">
        <v>0.87359819736277233</v>
      </c>
    </row>
    <row r="179" spans="1:25" x14ac:dyDescent="0.25">
      <c r="A179" s="4" t="s">
        <v>23</v>
      </c>
      <c r="B179">
        <v>-0.29779600009596879</v>
      </c>
      <c r="C179">
        <v>-1.6015327118427451E-2</v>
      </c>
      <c r="D179">
        <v>-5.4587354432667469E-2</v>
      </c>
      <c r="H179" s="4" t="s">
        <v>78</v>
      </c>
      <c r="I179">
        <v>-0.2052719774958594</v>
      </c>
      <c r="J179">
        <v>4.6315793178444267E-2</v>
      </c>
      <c r="K179">
        <v>5.0631427611604433E-2</v>
      </c>
      <c r="O179" s="4" t="s">
        <v>79</v>
      </c>
      <c r="P179">
        <v>-0.42111511403682289</v>
      </c>
      <c r="Q179">
        <v>-0.16367915477416389</v>
      </c>
      <c r="W179" s="5" t="s">
        <v>29</v>
      </c>
      <c r="X179">
        <v>0.78319261198849577</v>
      </c>
      <c r="Y179">
        <v>0.82490202529098311</v>
      </c>
    </row>
    <row r="182" spans="1:25" x14ac:dyDescent="0.25">
      <c r="A182" s="165" t="s">
        <v>83</v>
      </c>
      <c r="H182" s="165" t="s">
        <v>83</v>
      </c>
      <c r="O182" s="165" t="s">
        <v>83</v>
      </c>
      <c r="W182" s="165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0.23393538954760049</v>
      </c>
      <c r="C184">
        <v>5.3195613418044137E-2</v>
      </c>
      <c r="D184">
        <v>7.1649825742180942E-2</v>
      </c>
      <c r="H184" s="4" t="s">
        <v>72</v>
      </c>
      <c r="I184">
        <v>-0.19130530216204811</v>
      </c>
      <c r="J184">
        <v>0.19809959790378501</v>
      </c>
      <c r="K184">
        <v>0.177683039449723</v>
      </c>
      <c r="O184" s="4" t="s">
        <v>73</v>
      </c>
      <c r="P184">
        <v>0.36306580192464388</v>
      </c>
      <c r="Q184">
        <v>0.2832650519246705</v>
      </c>
      <c r="W184" s="5" t="s">
        <v>15</v>
      </c>
      <c r="X184">
        <v>-0.41922233226808697</v>
      </c>
      <c r="Y184">
        <v>-0.35748668217144502</v>
      </c>
    </row>
    <row r="185" spans="1:25" x14ac:dyDescent="0.25">
      <c r="A185" s="4" t="s">
        <v>17</v>
      </c>
      <c r="B185">
        <v>-0.27942811219731761</v>
      </c>
      <c r="C185">
        <v>-3.8848043050753747E-2</v>
      </c>
      <c r="D185">
        <v>-5.4667988882868161E-2</v>
      </c>
      <c r="H185" s="4" t="s">
        <v>74</v>
      </c>
      <c r="I185">
        <v>0.33760947166952349</v>
      </c>
      <c r="J185">
        <v>4.1922038516925088E-2</v>
      </c>
      <c r="K185">
        <v>2.8322410353138251E-2</v>
      </c>
      <c r="O185" s="4" t="s">
        <v>75</v>
      </c>
      <c r="P185">
        <v>2.5239082763500759E-2</v>
      </c>
      <c r="Q185">
        <v>-0.21679731616688569</v>
      </c>
      <c r="W185" s="5" t="s">
        <v>18</v>
      </c>
      <c r="X185">
        <v>-0.44866692894531202</v>
      </c>
      <c r="Y185">
        <v>-0.38581392878074627</v>
      </c>
    </row>
    <row r="186" spans="1:25" x14ac:dyDescent="0.25">
      <c r="A186" s="4" t="s">
        <v>20</v>
      </c>
      <c r="B186">
        <v>-0.27942678649740738</v>
      </c>
      <c r="C186">
        <v>8.2807509973142859E-2</v>
      </c>
      <c r="D186">
        <v>6.6375353724146727E-2</v>
      </c>
      <c r="H186" s="4" t="s">
        <v>76</v>
      </c>
      <c r="I186">
        <v>-0.60132037764246049</v>
      </c>
      <c r="J186">
        <v>0.20251215917224999</v>
      </c>
      <c r="K186">
        <v>0.17000907587021991</v>
      </c>
      <c r="O186" s="4" t="s">
        <v>77</v>
      </c>
      <c r="P186">
        <v>-0.17788539062667111</v>
      </c>
      <c r="Q186">
        <v>-0.5235157930676223</v>
      </c>
      <c r="W186" s="5" t="s">
        <v>21</v>
      </c>
      <c r="X186">
        <v>0.4349777410863262</v>
      </c>
      <c r="Y186">
        <v>0.53882985306269482</v>
      </c>
    </row>
    <row r="187" spans="1:25" x14ac:dyDescent="0.25">
      <c r="A187" s="4" t="s">
        <v>23</v>
      </c>
      <c r="B187">
        <v>-0.35780075395519961</v>
      </c>
      <c r="C187">
        <v>0.14414087481564999</v>
      </c>
      <c r="D187">
        <v>0.10280247392218431</v>
      </c>
      <c r="H187" s="4" t="s">
        <v>78</v>
      </c>
      <c r="I187">
        <v>-0.4001716641815824</v>
      </c>
      <c r="J187">
        <v>0.19427454501756189</v>
      </c>
      <c r="K187">
        <v>0.18015914341940181</v>
      </c>
      <c r="O187" s="4" t="s">
        <v>79</v>
      </c>
      <c r="P187">
        <v>-0.14009556121476949</v>
      </c>
      <c r="Q187">
        <v>-0.49059027231650898</v>
      </c>
      <c r="W187" s="5" t="s">
        <v>24</v>
      </c>
      <c r="X187">
        <v>0.56043375347356694</v>
      </c>
      <c r="Y187">
        <v>0.670257826704867</v>
      </c>
    </row>
    <row r="188" spans="1:25" x14ac:dyDescent="0.25">
      <c r="W188" s="5" t="s">
        <v>25</v>
      </c>
      <c r="X188">
        <v>-0.37336240979610902</v>
      </c>
      <c r="Y188">
        <v>-0.31699026011298131</v>
      </c>
    </row>
    <row r="189" spans="1:25" x14ac:dyDescent="0.25">
      <c r="W189" s="5" t="s">
        <v>26</v>
      </c>
      <c r="X189">
        <v>-0.28362597680893248</v>
      </c>
      <c r="Y189">
        <v>-0.2610928544414492</v>
      </c>
    </row>
    <row r="190" spans="1:25" x14ac:dyDescent="0.25">
      <c r="A190" s="165" t="s">
        <v>85</v>
      </c>
      <c r="H190" s="165" t="s">
        <v>85</v>
      </c>
      <c r="O190" s="165" t="s">
        <v>85</v>
      </c>
      <c r="W190" s="5" t="s">
        <v>28</v>
      </c>
      <c r="X190">
        <v>0.49331159209823561</v>
      </c>
      <c r="Y190">
        <v>0.67080325450390399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0.55142082948813587</v>
      </c>
      <c r="Y191">
        <v>0.72255018755763734</v>
      </c>
    </row>
    <row r="192" spans="1:25" x14ac:dyDescent="0.25">
      <c r="A192" s="4" t="s">
        <v>14</v>
      </c>
      <c r="B192">
        <v>0.18807088909659689</v>
      </c>
      <c r="C192">
        <v>-0.1157533931884171</v>
      </c>
      <c r="D192">
        <v>-0.1217566557067141</v>
      </c>
      <c r="H192" s="4" t="s">
        <v>72</v>
      </c>
      <c r="I192">
        <v>0.1394120988018058</v>
      </c>
      <c r="J192">
        <v>-2.745787053738424E-2</v>
      </c>
      <c r="K192">
        <v>-4.6132725180236603E-2</v>
      </c>
      <c r="O192" s="4" t="s">
        <v>73</v>
      </c>
      <c r="P192">
        <v>0.28883639105530112</v>
      </c>
      <c r="Q192">
        <v>0.15570555862382529</v>
      </c>
    </row>
    <row r="193" spans="1:25" x14ac:dyDescent="0.25">
      <c r="A193" s="4" t="s">
        <v>17</v>
      </c>
      <c r="B193">
        <v>5.2505742097133018E-2</v>
      </c>
      <c r="C193">
        <v>-0.2148176969889489</v>
      </c>
      <c r="D193">
        <v>-0.2240053858663752</v>
      </c>
      <c r="H193" s="4" t="s">
        <v>74</v>
      </c>
      <c r="I193">
        <v>0.32132536064720518</v>
      </c>
      <c r="J193">
        <v>0.10769583234513171</v>
      </c>
      <c r="K193">
        <v>8.0070593641735091E-2</v>
      </c>
      <c r="O193" s="4" t="s">
        <v>75</v>
      </c>
      <c r="P193">
        <v>0.1596879920848151</v>
      </c>
      <c r="Q193">
        <v>0.25630175170609859</v>
      </c>
    </row>
    <row r="194" spans="1:25" x14ac:dyDescent="0.25">
      <c r="A194" s="4" t="s">
        <v>20</v>
      </c>
      <c r="B194">
        <v>3.0504791549929439E-2</v>
      </c>
      <c r="C194">
        <v>6.1479264976751031E-3</v>
      </c>
      <c r="D194">
        <v>-1.330861381026795E-2</v>
      </c>
      <c r="H194" s="4" t="s">
        <v>76</v>
      </c>
      <c r="I194">
        <v>-3.5683825486666237E-2</v>
      </c>
      <c r="J194">
        <v>-0.1097921555434279</v>
      </c>
      <c r="K194">
        <v>-0.1195416819870507</v>
      </c>
      <c r="O194" s="4" t="s">
        <v>77</v>
      </c>
      <c r="P194">
        <v>0.13997168238112809</v>
      </c>
      <c r="Q194">
        <v>-5.7989996501211713E-2</v>
      </c>
      <c r="W194" s="165" t="s">
        <v>86</v>
      </c>
    </row>
    <row r="195" spans="1:25" x14ac:dyDescent="0.25">
      <c r="A195" s="4" t="s">
        <v>23</v>
      </c>
      <c r="B195">
        <v>7.8323542782560499E-2</v>
      </c>
      <c r="C195">
        <v>6.7507197479786105E-2</v>
      </c>
      <c r="D195">
        <v>5.995001639706099E-2</v>
      </c>
      <c r="H195" s="4" t="s">
        <v>78</v>
      </c>
      <c r="I195">
        <v>4.6869149846342301E-2</v>
      </c>
      <c r="J195">
        <v>5.1988768691597777E-2</v>
      </c>
      <c r="K195">
        <v>3.628304168744162E-2</v>
      </c>
      <c r="O195" s="4" t="s">
        <v>79</v>
      </c>
      <c r="P195">
        <v>5.4639338677416507E-2</v>
      </c>
      <c r="Q195">
        <v>-5.4730886882604662E-2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0.25846696984043271</v>
      </c>
      <c r="Y196">
        <v>7.1636152261464761E-2</v>
      </c>
    </row>
    <row r="197" spans="1:25" x14ac:dyDescent="0.25">
      <c r="W197" s="5" t="s">
        <v>18</v>
      </c>
      <c r="X197">
        <v>0.30179550145234219</v>
      </c>
      <c r="Y197">
        <v>9.5618568733073048E-2</v>
      </c>
    </row>
    <row r="198" spans="1:25" x14ac:dyDescent="0.25">
      <c r="A198" s="165" t="s">
        <v>87</v>
      </c>
      <c r="H198" s="165" t="s">
        <v>87</v>
      </c>
      <c r="O198" s="165" t="s">
        <v>87</v>
      </c>
      <c r="W198" s="5" t="s">
        <v>21</v>
      </c>
      <c r="X198">
        <v>0.3347268106988967</v>
      </c>
      <c r="Y198">
        <v>0.71245094580818091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0.37352896085048831</v>
      </c>
      <c r="Y199">
        <v>0.69353290440468651</v>
      </c>
    </row>
    <row r="200" spans="1:25" x14ac:dyDescent="0.25">
      <c r="A200" s="4" t="s">
        <v>14</v>
      </c>
      <c r="B200">
        <v>-0.1072340054140599</v>
      </c>
      <c r="C200">
        <v>4.2163622225165932E-2</v>
      </c>
      <c r="D200">
        <v>3.4558187044685038E-2</v>
      </c>
      <c r="H200" s="4" t="s">
        <v>72</v>
      </c>
      <c r="I200">
        <v>0.3169929662182861</v>
      </c>
      <c r="J200">
        <v>-5.424398211854229E-2</v>
      </c>
      <c r="K200">
        <v>-3.6215363254760283E-2</v>
      </c>
      <c r="O200" s="4" t="s">
        <v>73</v>
      </c>
      <c r="P200">
        <v>-0.29744334484381602</v>
      </c>
      <c r="Q200">
        <v>0.23042656180894511</v>
      </c>
      <c r="W200" s="5" t="s">
        <v>25</v>
      </c>
      <c r="X200">
        <v>0.28498841625134053</v>
      </c>
      <c r="Y200">
        <v>0.16724757128679091</v>
      </c>
    </row>
    <row r="201" spans="1:25" x14ac:dyDescent="0.25">
      <c r="A201" s="4" t="s">
        <v>17</v>
      </c>
      <c r="B201">
        <v>-6.5775214734113033E-2</v>
      </c>
      <c r="C201">
        <v>6.0917877061362619E-2</v>
      </c>
      <c r="D201">
        <v>7.6827074226814396E-2</v>
      </c>
      <c r="H201" s="4" t="s">
        <v>74</v>
      </c>
      <c r="I201">
        <v>0.27593961025580471</v>
      </c>
      <c r="J201">
        <v>-1.1025758936226799E-2</v>
      </c>
      <c r="K201">
        <v>-3.8622358978263109E-4</v>
      </c>
      <c r="O201" s="4" t="s">
        <v>75</v>
      </c>
      <c r="P201">
        <v>-0.34723118467326081</v>
      </c>
      <c r="Q201">
        <v>0.34435603193285169</v>
      </c>
      <c r="W201" s="5" t="s">
        <v>26</v>
      </c>
      <c r="X201">
        <v>0.46169715890283147</v>
      </c>
      <c r="Y201">
        <v>0.46512577365455898</v>
      </c>
    </row>
    <row r="202" spans="1:25" x14ac:dyDescent="0.25">
      <c r="A202" s="4" t="s">
        <v>20</v>
      </c>
      <c r="B202">
        <v>6.6696381915980013E-2</v>
      </c>
      <c r="C202">
        <v>-4.4000639720821473E-2</v>
      </c>
      <c r="D202">
        <v>-4.8054529042386898E-2</v>
      </c>
      <c r="H202" s="4" t="s">
        <v>76</v>
      </c>
      <c r="I202">
        <v>5.5411536586672701E-2</v>
      </c>
      <c r="J202">
        <v>-1.5658674347693038E-2</v>
      </c>
      <c r="K202">
        <v>-2.6831021216836511E-2</v>
      </c>
      <c r="O202" s="4" t="s">
        <v>77</v>
      </c>
      <c r="P202">
        <v>-0.16908687634790781</v>
      </c>
      <c r="Q202">
        <v>2.508967273866301E-2</v>
      </c>
      <c r="W202" s="5" t="s">
        <v>28</v>
      </c>
      <c r="X202">
        <v>0.39445109636075359</v>
      </c>
      <c r="Y202">
        <v>0.72525028384678936</v>
      </c>
    </row>
    <row r="203" spans="1:25" x14ac:dyDescent="0.25">
      <c r="A203" s="4" t="s">
        <v>23</v>
      </c>
      <c r="B203">
        <v>0.10432880176787861</v>
      </c>
      <c r="C203">
        <v>5.5977414475399841E-2</v>
      </c>
      <c r="D203">
        <v>4.8148666744170177E-2</v>
      </c>
      <c r="H203" s="4" t="s">
        <v>78</v>
      </c>
      <c r="I203">
        <v>0.17194815279246209</v>
      </c>
      <c r="J203">
        <v>2.765381886278399E-2</v>
      </c>
      <c r="K203">
        <v>4.1290308547761868E-2</v>
      </c>
      <c r="O203" s="4" t="s">
        <v>79</v>
      </c>
      <c r="P203">
        <v>-0.16476279854995499</v>
      </c>
      <c r="Q203">
        <v>0.18494218670651971</v>
      </c>
      <c r="W203" s="5" t="s">
        <v>29</v>
      </c>
      <c r="X203">
        <v>0.3855690470623917</v>
      </c>
      <c r="Y203">
        <v>0.79942535636888656</v>
      </c>
    </row>
    <row r="206" spans="1:25" x14ac:dyDescent="0.25">
      <c r="A206" s="165" t="s">
        <v>88</v>
      </c>
      <c r="H206" s="165" t="s">
        <v>88</v>
      </c>
      <c r="O206" s="165" t="s">
        <v>88</v>
      </c>
      <c r="W206" s="165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-0.12936664143399071</v>
      </c>
      <c r="C208">
        <v>5.9769896431534089E-2</v>
      </c>
      <c r="D208">
        <v>7.5635321145318096E-2</v>
      </c>
      <c r="H208" s="4" t="s">
        <v>72</v>
      </c>
      <c r="I208">
        <v>0.42542146848109003</v>
      </c>
      <c r="J208">
        <v>3.5609050836107369E-3</v>
      </c>
      <c r="K208">
        <v>2.6786772421100551E-2</v>
      </c>
      <c r="O208" s="4" t="s">
        <v>73</v>
      </c>
      <c r="P208">
        <v>0.36617013111369268</v>
      </c>
      <c r="Q208">
        <v>0.36175764946155919</v>
      </c>
      <c r="W208" s="5" t="s">
        <v>15</v>
      </c>
      <c r="X208">
        <v>-1.697840230691167E-2</v>
      </c>
      <c r="Y208">
        <v>1.986910893362916E-2</v>
      </c>
    </row>
    <row r="209" spans="1:25" x14ac:dyDescent="0.25">
      <c r="A209" s="4" t="s">
        <v>17</v>
      </c>
      <c r="B209">
        <v>-4.3646147005995353E-2</v>
      </c>
      <c r="C209">
        <v>3.5166487827062873E-2</v>
      </c>
      <c r="D209">
        <v>4.9821374365435017E-2</v>
      </c>
      <c r="H209" s="4" t="s">
        <v>74</v>
      </c>
      <c r="I209">
        <v>0.1050597204232976</v>
      </c>
      <c r="J209">
        <v>3.055802292371064E-2</v>
      </c>
      <c r="K209">
        <v>4.298530459288271E-2</v>
      </c>
      <c r="O209" s="4" t="s">
        <v>75</v>
      </c>
      <c r="P209">
        <v>0.12580309271555329</v>
      </c>
      <c r="Q209">
        <v>0.1650572129921391</v>
      </c>
      <c r="W209" s="5" t="s">
        <v>18</v>
      </c>
      <c r="X209">
        <v>-9.7533473389214059E-2</v>
      </c>
      <c r="Y209">
        <v>-0.1098609995720199</v>
      </c>
    </row>
    <row r="210" spans="1:25" x14ac:dyDescent="0.25">
      <c r="A210" s="4" t="s">
        <v>20</v>
      </c>
      <c r="B210">
        <v>-1.7979006316582152E-2</v>
      </c>
      <c r="C210">
        <v>-7.8563581422558416E-3</v>
      </c>
      <c r="D210">
        <v>-7.0076870618588308E-3</v>
      </c>
      <c r="H210" s="4" t="s">
        <v>76</v>
      </c>
      <c r="I210">
        <v>2.480779499052509E-2</v>
      </c>
      <c r="J210">
        <v>-1.518515819834425E-3</v>
      </c>
      <c r="K210">
        <v>3.3670175930563141E-3</v>
      </c>
      <c r="O210" s="4" t="s">
        <v>77</v>
      </c>
      <c r="P210">
        <v>4.153678315128221E-2</v>
      </c>
      <c r="Q210">
        <v>2.307955919729544E-2</v>
      </c>
      <c r="W210" s="5" t="s">
        <v>21</v>
      </c>
      <c r="X210">
        <v>1.0575974678759349E-2</v>
      </c>
      <c r="Y210">
        <v>3.2382998052934937E-2</v>
      </c>
    </row>
    <row r="211" spans="1:25" x14ac:dyDescent="0.25">
      <c r="A211" s="4" t="s">
        <v>23</v>
      </c>
      <c r="B211">
        <v>8.3187834093826879E-2</v>
      </c>
      <c r="C211">
        <v>-3.18042872207678E-2</v>
      </c>
      <c r="D211">
        <v>-3.2767311402677357E-2</v>
      </c>
      <c r="H211" s="4" t="s">
        <v>78</v>
      </c>
      <c r="I211">
        <v>1.1586687982727439E-2</v>
      </c>
      <c r="J211">
        <v>2.743378476662723E-2</v>
      </c>
      <c r="K211">
        <v>3.5983600234978257E-2</v>
      </c>
      <c r="O211" s="4" t="s">
        <v>79</v>
      </c>
      <c r="P211">
        <v>1.496207822051928E-2</v>
      </c>
      <c r="Q211">
        <v>1.609041976102538E-2</v>
      </c>
      <c r="W211" s="5" t="s">
        <v>24</v>
      </c>
      <c r="X211">
        <v>0.26532473113443311</v>
      </c>
      <c r="Y211">
        <v>5.2136654640756327E-2</v>
      </c>
    </row>
    <row r="212" spans="1:25" x14ac:dyDescent="0.25">
      <c r="W212" s="5" t="s">
        <v>25</v>
      </c>
      <c r="X212">
        <v>4.5285376070398183E-2</v>
      </c>
      <c r="Y212">
        <v>0.1408006155871607</v>
      </c>
    </row>
    <row r="213" spans="1:25" x14ac:dyDescent="0.25">
      <c r="W213" s="5" t="s">
        <v>26</v>
      </c>
      <c r="X213">
        <v>-7.0964316666782282E-2</v>
      </c>
      <c r="Y213">
        <v>8.2189403084739446E-2</v>
      </c>
    </row>
    <row r="214" spans="1:25" x14ac:dyDescent="0.25">
      <c r="A214" s="165" t="s">
        <v>90</v>
      </c>
      <c r="H214" s="165" t="s">
        <v>90</v>
      </c>
      <c r="O214" s="165" t="s">
        <v>90</v>
      </c>
      <c r="W214" s="5" t="s">
        <v>28</v>
      </c>
      <c r="X214">
        <v>0.12766328974739199</v>
      </c>
      <c r="Y214">
        <v>0.1403135989738839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3.4311391799707741E-2</v>
      </c>
      <c r="Y215">
        <v>0.11601731353155451</v>
      </c>
    </row>
    <row r="216" spans="1:25" x14ac:dyDescent="0.25">
      <c r="A216" s="4" t="s">
        <v>14</v>
      </c>
      <c r="B216">
        <v>3.8129461173096069E-2</v>
      </c>
      <c r="C216">
        <v>0.17571740117750609</v>
      </c>
      <c r="D216">
        <v>0.16433179070583129</v>
      </c>
      <c r="H216" s="4" t="s">
        <v>72</v>
      </c>
      <c r="I216">
        <v>6.7357221707316436E-2</v>
      </c>
      <c r="J216">
        <v>3.1581449119890873E-2</v>
      </c>
      <c r="K216">
        <v>2.144593756450866E-2</v>
      </c>
      <c r="O216" s="4" t="s">
        <v>73</v>
      </c>
      <c r="P216">
        <v>2.450481032208153E-2</v>
      </c>
      <c r="Q216">
        <v>4.3380341032606733E-2</v>
      </c>
    </row>
    <row r="217" spans="1:25" x14ac:dyDescent="0.25">
      <c r="A217" s="4" t="s">
        <v>17</v>
      </c>
      <c r="B217">
        <v>0.11287104109258631</v>
      </c>
      <c r="C217">
        <v>-9.9441657942982223E-2</v>
      </c>
      <c r="D217">
        <v>-0.11348970134444369</v>
      </c>
      <c r="H217" s="4" t="s">
        <v>74</v>
      </c>
      <c r="I217">
        <v>1.8350799172900799E-2</v>
      </c>
      <c r="J217">
        <v>1.8917512323249751E-2</v>
      </c>
      <c r="K217">
        <v>1.1926720271751059E-2</v>
      </c>
      <c r="O217" s="4" t="s">
        <v>75</v>
      </c>
      <c r="P217">
        <v>1.1565603009072769E-2</v>
      </c>
      <c r="Q217">
        <v>4.1562468142271089E-2</v>
      </c>
    </row>
    <row r="218" spans="1:25" x14ac:dyDescent="0.25">
      <c r="A218" s="4" t="s">
        <v>20</v>
      </c>
      <c r="B218">
        <v>-0.1047786796042952</v>
      </c>
      <c r="C218">
        <v>0.1182670221188863</v>
      </c>
      <c r="D218">
        <v>0.1179211837801178</v>
      </c>
      <c r="H218" s="4" t="s">
        <v>76</v>
      </c>
      <c r="I218">
        <v>-3.602275705719888E-2</v>
      </c>
      <c r="J218">
        <v>7.7853819473154243E-2</v>
      </c>
      <c r="K218">
        <v>9.3236896735347463E-2</v>
      </c>
      <c r="O218" s="4" t="s">
        <v>77</v>
      </c>
      <c r="P218">
        <v>-8.4716281964876156E-2</v>
      </c>
      <c r="Q218">
        <v>-3.8916944488136783E-2</v>
      </c>
      <c r="W218" s="165" t="s">
        <v>91</v>
      </c>
    </row>
    <row r="219" spans="1:25" x14ac:dyDescent="0.25">
      <c r="A219" s="4" t="s">
        <v>23</v>
      </c>
      <c r="B219">
        <v>-3.6670042200936823E-2</v>
      </c>
      <c r="C219">
        <v>0.17363246836593771</v>
      </c>
      <c r="D219">
        <v>0.17409446083038799</v>
      </c>
      <c r="H219" s="4" t="s">
        <v>78</v>
      </c>
      <c r="I219">
        <v>7.8486127156238317E-2</v>
      </c>
      <c r="J219">
        <v>1.7485554480744049E-2</v>
      </c>
      <c r="K219">
        <v>2.065544343575066E-2</v>
      </c>
      <c r="O219" s="4" t="s">
        <v>79</v>
      </c>
      <c r="P219">
        <v>-4.7286530575821502E-2</v>
      </c>
      <c r="Q219">
        <v>5.8527911885259611E-2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4.5151172670190719E-2</v>
      </c>
      <c r="Y220">
        <v>9.0011336648521026E-2</v>
      </c>
    </row>
    <row r="221" spans="1:25" x14ac:dyDescent="0.25">
      <c r="W221" s="5" t="s">
        <v>18</v>
      </c>
      <c r="X221">
        <v>1.1239467556156549E-2</v>
      </c>
      <c r="Y221">
        <v>2.8273752242981991E-2</v>
      </c>
    </row>
    <row r="222" spans="1:25" x14ac:dyDescent="0.25">
      <c r="A222" s="165" t="s">
        <v>92</v>
      </c>
      <c r="H222" s="165" t="s">
        <v>92</v>
      </c>
      <c r="O222" s="165" t="s">
        <v>92</v>
      </c>
      <c r="W222" s="5" t="s">
        <v>21</v>
      </c>
      <c r="X222">
        <v>-5.5312524513671107E-2</v>
      </c>
      <c r="Y222">
        <v>-3.6097300458986403E-2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-8.5093495045067261E-2</v>
      </c>
      <c r="Y223">
        <v>-4.9336421639264411E-2</v>
      </c>
    </row>
    <row r="224" spans="1:25" x14ac:dyDescent="0.25">
      <c r="A224" s="4" t="s">
        <v>14</v>
      </c>
      <c r="B224">
        <v>-2.5094795676263871E-2</v>
      </c>
      <c r="C224">
        <v>-0.1924706463875567</v>
      </c>
      <c r="D224">
        <v>-0.17035832083381461</v>
      </c>
      <c r="H224" s="4" t="s">
        <v>72</v>
      </c>
      <c r="I224">
        <v>-0.40950094548471899</v>
      </c>
      <c r="J224">
        <v>0.27046698165315819</v>
      </c>
      <c r="K224">
        <v>0.30521433763808858</v>
      </c>
      <c r="O224" s="4" t="s">
        <v>73</v>
      </c>
      <c r="P224">
        <v>0.1753752656487981</v>
      </c>
      <c r="Q224">
        <v>-1.5564644705304701E-2</v>
      </c>
      <c r="W224" s="5" t="s">
        <v>25</v>
      </c>
      <c r="X224">
        <v>8.8534067596226756E-2</v>
      </c>
      <c r="Y224">
        <v>0.14589004889972029</v>
      </c>
    </row>
    <row r="225" spans="1:25" x14ac:dyDescent="0.25">
      <c r="A225" s="4" t="s">
        <v>17</v>
      </c>
      <c r="B225">
        <v>0.17687143139052161</v>
      </c>
      <c r="C225">
        <v>-0.23126671053538711</v>
      </c>
      <c r="D225">
        <v>-0.23090657749693991</v>
      </c>
      <c r="H225" s="4" t="s">
        <v>74</v>
      </c>
      <c r="I225">
        <v>0.27076531269951137</v>
      </c>
      <c r="J225">
        <v>-0.1099532911834645</v>
      </c>
      <c r="K225">
        <v>-6.6561461767187899E-2</v>
      </c>
      <c r="O225" s="4" t="s">
        <v>75</v>
      </c>
      <c r="P225">
        <v>0.24175471769200649</v>
      </c>
      <c r="Q225">
        <v>-0.48573360245965369</v>
      </c>
      <c r="W225" s="5" t="s">
        <v>26</v>
      </c>
      <c r="X225">
        <v>2.8238140411958681E-2</v>
      </c>
      <c r="Y225">
        <v>0.12867955009688209</v>
      </c>
    </row>
    <row r="226" spans="1:25" x14ac:dyDescent="0.25">
      <c r="A226" s="4" t="s">
        <v>20</v>
      </c>
      <c r="B226">
        <v>-0.27756839678039452</v>
      </c>
      <c r="C226">
        <v>-7.8311444645084841E-2</v>
      </c>
      <c r="D226">
        <v>-8.5699758912477761E-2</v>
      </c>
      <c r="H226" s="4" t="s">
        <v>76</v>
      </c>
      <c r="I226">
        <v>-0.76770323094835169</v>
      </c>
      <c r="J226">
        <v>0.45772892777773311</v>
      </c>
      <c r="K226">
        <v>0.44876186192655049</v>
      </c>
      <c r="O226" s="4" t="s">
        <v>77</v>
      </c>
      <c r="P226">
        <v>0.15648976599687939</v>
      </c>
      <c r="Q226">
        <v>-0.3864934541048059</v>
      </c>
      <c r="W226" s="5" t="s">
        <v>28</v>
      </c>
      <c r="X226">
        <v>-3.0780735140349041E-2</v>
      </c>
      <c r="Y226">
        <v>-9.5367714172000509E-4</v>
      </c>
    </row>
    <row r="227" spans="1:25" x14ac:dyDescent="0.25">
      <c r="A227" s="4" t="s">
        <v>23</v>
      </c>
      <c r="B227">
        <v>4.0462696347094859E-2</v>
      </c>
      <c r="C227">
        <v>-0.2452704377208515</v>
      </c>
      <c r="D227">
        <v>-0.23646089564535239</v>
      </c>
      <c r="H227" s="4" t="s">
        <v>78</v>
      </c>
      <c r="I227">
        <v>-0.5048146794444488</v>
      </c>
      <c r="J227">
        <v>0.28027796730264348</v>
      </c>
      <c r="K227">
        <v>0.31544597049569267</v>
      </c>
      <c r="O227" s="4" t="s">
        <v>79</v>
      </c>
      <c r="P227">
        <v>-0.2029241014377052</v>
      </c>
      <c r="Q227">
        <v>-0.70111841882291537</v>
      </c>
      <c r="W227" s="5" t="s">
        <v>29</v>
      </c>
      <c r="X227">
        <v>1.2340310387202741E-2</v>
      </c>
      <c r="Y227">
        <v>3.9062806348568263E-2</v>
      </c>
    </row>
    <row r="230" spans="1:25" x14ac:dyDescent="0.25">
      <c r="A230" s="165" t="s">
        <v>93</v>
      </c>
      <c r="H230" s="165" t="s">
        <v>93</v>
      </c>
      <c r="O230" s="165" t="s">
        <v>93</v>
      </c>
      <c r="W230" s="165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3.0537755370558969E-2</v>
      </c>
      <c r="C232">
        <v>-4.1935219147818628E-2</v>
      </c>
      <c r="D232">
        <v>-6.3176615260660707E-2</v>
      </c>
      <c r="H232" s="4" t="s">
        <v>72</v>
      </c>
      <c r="I232">
        <v>0.13329280935948429</v>
      </c>
      <c r="J232">
        <v>-6.4128376932242872E-3</v>
      </c>
      <c r="K232">
        <v>-8.983502754275596E-3</v>
      </c>
      <c r="O232" s="4" t="s">
        <v>73</v>
      </c>
      <c r="P232">
        <v>0.1048971808851047</v>
      </c>
      <c r="Q232">
        <v>0.16832475942567399</v>
      </c>
      <c r="W232" s="5" t="s">
        <v>15</v>
      </c>
      <c r="X232">
        <v>-4.4158085500748061E-2</v>
      </c>
      <c r="Y232">
        <v>-0.10495491557109921</v>
      </c>
    </row>
    <row r="233" spans="1:25" x14ac:dyDescent="0.25">
      <c r="A233" s="4" t="s">
        <v>17</v>
      </c>
      <c r="B233">
        <v>-0.1541200466157974</v>
      </c>
      <c r="C233">
        <v>-1.0062116749339741E-2</v>
      </c>
      <c r="D233">
        <v>-8.0113320791582888E-3</v>
      </c>
      <c r="H233" s="4" t="s">
        <v>74</v>
      </c>
      <c r="I233">
        <v>8.9400119162862585E-2</v>
      </c>
      <c r="J233">
        <v>-5.7174291157346763E-2</v>
      </c>
      <c r="K233">
        <v>-7.8852091511343411E-2</v>
      </c>
      <c r="O233" s="4" t="s">
        <v>75</v>
      </c>
      <c r="P233">
        <v>8.5121501759994347E-2</v>
      </c>
      <c r="Q233">
        <v>6.0421021010910597E-2</v>
      </c>
      <c r="W233" s="5" t="s">
        <v>18</v>
      </c>
      <c r="X233">
        <v>1.8714276129284311E-2</v>
      </c>
      <c r="Y233">
        <v>4.6716107008563837E-2</v>
      </c>
    </row>
    <row r="234" spans="1:25" x14ac:dyDescent="0.25">
      <c r="A234" s="4" t="s">
        <v>20</v>
      </c>
      <c r="B234">
        <v>1.928766999518634E-2</v>
      </c>
      <c r="C234">
        <v>-7.2236323895860821E-2</v>
      </c>
      <c r="D234">
        <v>-0.1022749231933093</v>
      </c>
      <c r="H234" s="4" t="s">
        <v>76</v>
      </c>
      <c r="I234">
        <v>7.7871251738247715E-2</v>
      </c>
      <c r="J234">
        <v>-2.7207208847143641E-3</v>
      </c>
      <c r="K234">
        <v>-2.7427987805268589E-2</v>
      </c>
      <c r="O234" s="4" t="s">
        <v>77</v>
      </c>
      <c r="P234">
        <v>7.658001268115E-2</v>
      </c>
      <c r="Q234">
        <v>7.1629370075454654E-2</v>
      </c>
      <c r="W234" s="5" t="s">
        <v>21</v>
      </c>
      <c r="X234">
        <v>2.5297734909806649E-2</v>
      </c>
      <c r="Y234">
        <v>6.8376057844078117E-2</v>
      </c>
    </row>
    <row r="235" spans="1:25" x14ac:dyDescent="0.25">
      <c r="A235" s="4" t="s">
        <v>23</v>
      </c>
      <c r="B235">
        <v>7.120176521114871E-2</v>
      </c>
      <c r="C235">
        <v>3.2331055076128781E-2</v>
      </c>
      <c r="D235">
        <v>3.1333155186857392E-2</v>
      </c>
      <c r="H235" s="4" t="s">
        <v>78</v>
      </c>
      <c r="I235">
        <v>-6.0079984241707809E-2</v>
      </c>
      <c r="J235">
        <v>-1.6293147768435799E-2</v>
      </c>
      <c r="K235">
        <v>-2.587146452810913E-2</v>
      </c>
      <c r="O235" s="4" t="s">
        <v>79</v>
      </c>
      <c r="P235">
        <v>-3.6528806755366641E-2</v>
      </c>
      <c r="Q235">
        <v>-7.7540240572561078E-2</v>
      </c>
      <c r="W235" s="5" t="s">
        <v>24</v>
      </c>
      <c r="X235">
        <v>-1.1731898437436701E-2</v>
      </c>
      <c r="Y235">
        <v>2.1318222761399129E-2</v>
      </c>
    </row>
    <row r="236" spans="1:25" x14ac:dyDescent="0.25">
      <c r="W236" s="5" t="s">
        <v>25</v>
      </c>
      <c r="X236">
        <v>-4.1909931044384938E-2</v>
      </c>
      <c r="Y236">
        <v>-2.334053452914955E-2</v>
      </c>
    </row>
    <row r="237" spans="1:25" x14ac:dyDescent="0.25">
      <c r="W237" s="5" t="s">
        <v>26</v>
      </c>
      <c r="X237">
        <v>-1.759092321925956E-2</v>
      </c>
      <c r="Y237">
        <v>-4.0548886448094973E-5</v>
      </c>
    </row>
    <row r="238" spans="1:25" x14ac:dyDescent="0.25">
      <c r="A238" s="165" t="s">
        <v>95</v>
      </c>
      <c r="H238" s="165" t="s">
        <v>95</v>
      </c>
      <c r="O238" s="165" t="s">
        <v>95</v>
      </c>
      <c r="W238" s="5" t="s">
        <v>28</v>
      </c>
      <c r="X238">
        <v>1.21321182016281E-2</v>
      </c>
      <c r="Y238">
        <v>4.4173429548268618E-2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0.14221747393645021</v>
      </c>
      <c r="Y239">
        <v>0.12558024577728649</v>
      </c>
    </row>
    <row r="240" spans="1:25" x14ac:dyDescent="0.25">
      <c r="A240" s="4" t="s">
        <v>14</v>
      </c>
      <c r="B240">
        <v>-0.21976079906729759</v>
      </c>
      <c r="C240">
        <v>8.8470351370462122E-2</v>
      </c>
      <c r="D240">
        <v>7.7182235375276104E-2</v>
      </c>
      <c r="H240" s="4" t="s">
        <v>72</v>
      </c>
      <c r="I240">
        <v>-4.7119842978007129E-2</v>
      </c>
      <c r="J240">
        <v>2.9281638055383981E-2</v>
      </c>
      <c r="K240">
        <v>4.3905503084222329E-2</v>
      </c>
      <c r="O240" s="4" t="s">
        <v>73</v>
      </c>
      <c r="P240">
        <v>-0.21115178631021411</v>
      </c>
      <c r="Q240">
        <v>-3.3236019178376597E-2</v>
      </c>
    </row>
    <row r="241" spans="1:25" x14ac:dyDescent="0.25">
      <c r="A241" s="4" t="s">
        <v>17</v>
      </c>
      <c r="B241">
        <v>-1.886928201478091E-2</v>
      </c>
      <c r="C241">
        <v>-1.332651680397363E-3</v>
      </c>
      <c r="D241">
        <v>-1.7379271470491679E-2</v>
      </c>
      <c r="H241" s="4" t="s">
        <v>74</v>
      </c>
      <c r="I241">
        <v>0.1411842140745698</v>
      </c>
      <c r="J241">
        <v>4.397772354995879E-2</v>
      </c>
      <c r="K241">
        <v>4.4368236081609357E-2</v>
      </c>
      <c r="O241" s="4" t="s">
        <v>75</v>
      </c>
      <c r="P241">
        <v>-0.14319841659146079</v>
      </c>
      <c r="Q241">
        <v>0.1533137011429441</v>
      </c>
    </row>
    <row r="242" spans="1:25" x14ac:dyDescent="0.25">
      <c r="A242" s="4" t="s">
        <v>20</v>
      </c>
      <c r="B242">
        <v>-7.9212962829203551E-3</v>
      </c>
      <c r="C242">
        <v>9.92720089594437E-2</v>
      </c>
      <c r="D242">
        <v>8.6944108509163953E-2</v>
      </c>
      <c r="H242" s="4" t="s">
        <v>76</v>
      </c>
      <c r="I242">
        <v>8.9711794370629275E-2</v>
      </c>
      <c r="J242">
        <v>0.1611728418352249</v>
      </c>
      <c r="K242">
        <v>0.1121634392778785</v>
      </c>
      <c r="O242" s="4" t="s">
        <v>77</v>
      </c>
      <c r="P242">
        <v>-0.17829016482535079</v>
      </c>
      <c r="Q242">
        <v>5.2494913705643381E-2</v>
      </c>
      <c r="W242" s="165" t="s">
        <v>96</v>
      </c>
    </row>
    <row r="243" spans="1:25" x14ac:dyDescent="0.25">
      <c r="A243" s="4" t="s">
        <v>23</v>
      </c>
      <c r="B243">
        <v>-0.1426977929576117</v>
      </c>
      <c r="C243">
        <v>0.18630258051723131</v>
      </c>
      <c r="D243">
        <v>0.12875929958793039</v>
      </c>
      <c r="H243" s="4" t="s">
        <v>78</v>
      </c>
      <c r="I243">
        <v>0.25576140382487977</v>
      </c>
      <c r="J243">
        <v>0.12771356722381011</v>
      </c>
      <c r="K243">
        <v>0.10850399009989679</v>
      </c>
      <c r="O243" s="4" t="s">
        <v>79</v>
      </c>
      <c r="P243">
        <v>-7.5819428468058322E-2</v>
      </c>
      <c r="Q243">
        <v>0.25673452427632087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-1.8411518522139361E-2</v>
      </c>
      <c r="Y244">
        <v>-8.1338082524005886E-2</v>
      </c>
    </row>
    <row r="245" spans="1:25" x14ac:dyDescent="0.25">
      <c r="W245" s="5" t="s">
        <v>18</v>
      </c>
      <c r="X245">
        <v>2.0659164064032742E-2</v>
      </c>
      <c r="Y245">
        <v>2.9964526177660059E-2</v>
      </c>
    </row>
    <row r="246" spans="1:25" x14ac:dyDescent="0.25">
      <c r="W246" s="5" t="s">
        <v>21</v>
      </c>
      <c r="X246">
        <v>-2.1642497529478659E-2</v>
      </c>
      <c r="Y246">
        <v>-5.9471846352133269E-2</v>
      </c>
    </row>
    <row r="247" spans="1:25" x14ac:dyDescent="0.25">
      <c r="W247" s="5" t="s">
        <v>24</v>
      </c>
      <c r="X247">
        <v>-0.14118466138451199</v>
      </c>
      <c r="Y247">
        <v>-0.13832693790693101</v>
      </c>
    </row>
    <row r="248" spans="1:25" x14ac:dyDescent="0.25">
      <c r="W248" s="5" t="s">
        <v>25</v>
      </c>
      <c r="X248">
        <v>5.1677923444338039E-2</v>
      </c>
      <c r="Y248">
        <v>-3.0936388030515811E-2</v>
      </c>
    </row>
    <row r="249" spans="1:25" x14ac:dyDescent="0.25">
      <c r="W249" s="5" t="s">
        <v>26</v>
      </c>
      <c r="X249">
        <v>1.9099081271272099E-2</v>
      </c>
      <c r="Y249">
        <v>1.8870315523157231E-2</v>
      </c>
    </row>
    <row r="250" spans="1:25" x14ac:dyDescent="0.25">
      <c r="W250" s="5" t="s">
        <v>28</v>
      </c>
      <c r="X250">
        <v>3.68418466201489E-3</v>
      </c>
      <c r="Y250">
        <v>-4.9154622166004691E-3</v>
      </c>
    </row>
    <row r="251" spans="1:25" x14ac:dyDescent="0.25">
      <c r="W251" s="5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165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0.42417916862228289</v>
      </c>
      <c r="Y256">
        <v>0.41694344871961542</v>
      </c>
    </row>
    <row r="257" spans="1:25" x14ac:dyDescent="0.25">
      <c r="W257" s="5" t="s">
        <v>18</v>
      </c>
      <c r="X257">
        <v>0.1009568218703982</v>
      </c>
      <c r="Y257">
        <v>8.6741615949981407E-2</v>
      </c>
    </row>
    <row r="258" spans="1:25" x14ac:dyDescent="0.25">
      <c r="A258" s="165" t="s">
        <v>99</v>
      </c>
      <c r="J258" s="165" t="s">
        <v>100</v>
      </c>
      <c r="W258" s="5" t="s">
        <v>21</v>
      </c>
      <c r="X258">
        <v>0.76332359195159472</v>
      </c>
      <c r="Y258">
        <v>0.76370199289120455</v>
      </c>
    </row>
    <row r="259" spans="1:25" x14ac:dyDescent="0.25">
      <c r="A259" s="18"/>
      <c r="B259" s="18" t="s">
        <v>101</v>
      </c>
      <c r="C259" s="18" t="s">
        <v>102</v>
      </c>
      <c r="D259" s="18" t="s">
        <v>103</v>
      </c>
      <c r="E259" s="18" t="s">
        <v>104</v>
      </c>
      <c r="J259" s="18"/>
      <c r="K259" s="18" t="s">
        <v>101</v>
      </c>
      <c r="L259" s="18" t="s">
        <v>102</v>
      </c>
      <c r="M259" s="18" t="s">
        <v>103</v>
      </c>
      <c r="N259" s="18" t="s">
        <v>104</v>
      </c>
      <c r="W259" s="5" t="s">
        <v>24</v>
      </c>
      <c r="X259">
        <v>0.81072881446747602</v>
      </c>
      <c r="Y259">
        <v>0.8007005911795444</v>
      </c>
    </row>
    <row r="260" spans="1:25" x14ac:dyDescent="0.25">
      <c r="A260" s="18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8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5" t="s">
        <v>25</v>
      </c>
      <c r="X260">
        <v>3.7338542104875611E-2</v>
      </c>
      <c r="Y260">
        <v>2.4783218797102699E-2</v>
      </c>
    </row>
    <row r="261" spans="1:25" x14ac:dyDescent="0.25">
      <c r="A261" s="18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8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5" t="s">
        <v>26</v>
      </c>
      <c r="X261">
        <v>0.57209293125307936</v>
      </c>
      <c r="Y261">
        <v>0.56468799042374118</v>
      </c>
    </row>
    <row r="262" spans="1:25" x14ac:dyDescent="0.25">
      <c r="A262" s="18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5" t="s">
        <v>28</v>
      </c>
      <c r="X262">
        <v>0.8343319670627295</v>
      </c>
      <c r="Y262">
        <v>0.82367702223902961</v>
      </c>
    </row>
    <row r="263" spans="1:25" x14ac:dyDescent="0.25">
      <c r="A263" s="18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5" t="s">
        <v>29</v>
      </c>
      <c r="X263">
        <v>0.7034281873429441</v>
      </c>
      <c r="Y263">
        <v>0.69355755099149374</v>
      </c>
    </row>
    <row r="264" spans="1:25" x14ac:dyDescent="0.25">
      <c r="A264" s="18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8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8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165" t="s">
        <v>106</v>
      </c>
    </row>
    <row r="267" spans="1:25" x14ac:dyDescent="0.25">
      <c r="A267" s="18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7.2893781041047462E-2</v>
      </c>
      <c r="Y268">
        <v>9.531617018032966E-2</v>
      </c>
    </row>
    <row r="269" spans="1:25" x14ac:dyDescent="0.25">
      <c r="W269" s="5" t="s">
        <v>18</v>
      </c>
      <c r="X269">
        <v>-1.5776585548196099E-2</v>
      </c>
      <c r="Y269">
        <v>-1.511768725602868E-2</v>
      </c>
    </row>
    <row r="270" spans="1:25" x14ac:dyDescent="0.25">
      <c r="A270" s="165" t="s">
        <v>107</v>
      </c>
      <c r="J270" s="165" t="s">
        <v>108</v>
      </c>
      <c r="W270" s="5" t="s">
        <v>21</v>
      </c>
      <c r="X270">
        <v>-1.5951685464369071E-2</v>
      </c>
      <c r="Y270">
        <v>-1.173821082587195E-2</v>
      </c>
    </row>
    <row r="271" spans="1:25" x14ac:dyDescent="0.25">
      <c r="A271" s="18"/>
      <c r="B271" s="18" t="s">
        <v>101</v>
      </c>
      <c r="C271" s="18" t="s">
        <v>102</v>
      </c>
      <c r="D271" s="18" t="s">
        <v>103</v>
      </c>
      <c r="E271" s="18" t="s">
        <v>104</v>
      </c>
      <c r="J271" s="18"/>
      <c r="K271" s="18" t="s">
        <v>101</v>
      </c>
      <c r="L271" s="18" t="s">
        <v>102</v>
      </c>
      <c r="M271" s="18" t="s">
        <v>103</v>
      </c>
      <c r="N271" s="18" t="s">
        <v>104</v>
      </c>
      <c r="W271" s="5" t="s">
        <v>24</v>
      </c>
      <c r="X271">
        <v>-7.3696289938926006E-3</v>
      </c>
      <c r="Y271">
        <v>1.9412335711200099E-3</v>
      </c>
    </row>
    <row r="272" spans="1:25" x14ac:dyDescent="0.25">
      <c r="A272" s="18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8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5" t="s">
        <v>25</v>
      </c>
      <c r="X272">
        <v>9.7850142133375879E-4</v>
      </c>
      <c r="Y272">
        <v>-5.1460797508283617E-3</v>
      </c>
    </row>
    <row r="273" spans="1:25" x14ac:dyDescent="0.25">
      <c r="A273" s="18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8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5" t="s">
        <v>26</v>
      </c>
      <c r="X273">
        <v>-5.7019022769552577E-2</v>
      </c>
      <c r="Y273">
        <v>-5.9394431490168292E-2</v>
      </c>
    </row>
    <row r="274" spans="1:25" x14ac:dyDescent="0.25">
      <c r="A274" s="18" t="s">
        <v>18</v>
      </c>
      <c r="B274">
        <v>27.34375</v>
      </c>
      <c r="C274">
        <v>41.387598736705733</v>
      </c>
      <c r="D274">
        <v>46.875</v>
      </c>
      <c r="E274">
        <v>125</v>
      </c>
      <c r="W274" s="5" t="s">
        <v>28</v>
      </c>
      <c r="X274">
        <v>-2.2097431397760471E-2</v>
      </c>
      <c r="Y274">
        <v>-9.6898336738351284E-3</v>
      </c>
    </row>
    <row r="275" spans="1:25" x14ac:dyDescent="0.25">
      <c r="A275" s="18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5" t="s">
        <v>29</v>
      </c>
      <c r="X275">
        <v>2.9872090549651429E-2</v>
      </c>
      <c r="Y275">
        <v>6.4670248390549551E-2</v>
      </c>
    </row>
    <row r="276" spans="1:25" x14ac:dyDescent="0.25">
      <c r="A276" s="18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8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8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165" t="s">
        <v>109</v>
      </c>
    </row>
    <row r="279" spans="1:25" x14ac:dyDescent="0.25">
      <c r="A279" s="18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8.3252929692629887E-2</v>
      </c>
      <c r="Y280">
        <v>3.7763434887816139E-2</v>
      </c>
    </row>
    <row r="281" spans="1:25" x14ac:dyDescent="0.25">
      <c r="W281" s="5" t="s">
        <v>18</v>
      </c>
      <c r="X281">
        <v>1.1022220509332419E-3</v>
      </c>
      <c r="Y281">
        <v>5.5978010098198831E-3</v>
      </c>
    </row>
    <row r="282" spans="1:25" x14ac:dyDescent="0.25">
      <c r="A282" s="165" t="s">
        <v>110</v>
      </c>
      <c r="J282" s="165" t="s">
        <v>111</v>
      </c>
      <c r="W282" s="5" t="s">
        <v>21</v>
      </c>
      <c r="X282">
        <v>-4.8147547271029129E-2</v>
      </c>
      <c r="Y282">
        <v>1.3764865860957541E-2</v>
      </c>
    </row>
    <row r="283" spans="1:25" x14ac:dyDescent="0.25">
      <c r="A283" s="18"/>
      <c r="B283" s="18" t="s">
        <v>101</v>
      </c>
      <c r="C283" s="18" t="s">
        <v>102</v>
      </c>
      <c r="D283" s="18" t="s">
        <v>103</v>
      </c>
      <c r="E283" s="18" t="s">
        <v>104</v>
      </c>
      <c r="J283" s="18"/>
      <c r="K283" s="18" t="s">
        <v>101</v>
      </c>
      <c r="L283" s="18" t="s">
        <v>102</v>
      </c>
      <c r="M283" s="18" t="s">
        <v>103</v>
      </c>
      <c r="N283" s="18" t="s">
        <v>104</v>
      </c>
      <c r="W283" s="5" t="s">
        <v>24</v>
      </c>
      <c r="X283">
        <v>0.14987186034914129</v>
      </c>
      <c r="Y283">
        <v>0.1421255845638946</v>
      </c>
    </row>
    <row r="284" spans="1:25" x14ac:dyDescent="0.25">
      <c r="A284" s="18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8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5" t="s">
        <v>25</v>
      </c>
      <c r="X284">
        <v>9.08904682775728E-2</v>
      </c>
      <c r="Y284">
        <v>0.1198416256930963</v>
      </c>
    </row>
    <row r="285" spans="1:25" x14ac:dyDescent="0.25">
      <c r="A285" s="18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8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5" t="s">
        <v>26</v>
      </c>
      <c r="X285">
        <v>0.12408317411909379</v>
      </c>
      <c r="Y285">
        <v>0.20435619840043481</v>
      </c>
    </row>
    <row r="286" spans="1:25" x14ac:dyDescent="0.25">
      <c r="A286" s="18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5" t="s">
        <v>28</v>
      </c>
      <c r="X286">
        <v>0.16700319367853411</v>
      </c>
      <c r="Y286">
        <v>0.26084351381672022</v>
      </c>
    </row>
    <row r="287" spans="1:25" x14ac:dyDescent="0.25">
      <c r="A287" s="18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5" t="s">
        <v>29</v>
      </c>
      <c r="X287">
        <v>0.21468729650348481</v>
      </c>
      <c r="Y287">
        <v>0.21908961404251451</v>
      </c>
    </row>
    <row r="288" spans="1:25" x14ac:dyDescent="0.25">
      <c r="A288" s="18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8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8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8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165" t="s">
        <v>112</v>
      </c>
      <c r="J294" s="165" t="s">
        <v>113</v>
      </c>
    </row>
    <row r="295" spans="1:14" x14ac:dyDescent="0.25">
      <c r="A295" s="18"/>
      <c r="B295" s="18" t="s">
        <v>101</v>
      </c>
      <c r="C295" s="18" t="s">
        <v>102</v>
      </c>
      <c r="D295" s="18" t="s">
        <v>103</v>
      </c>
      <c r="E295" s="18" t="s">
        <v>104</v>
      </c>
      <c r="J295" s="18"/>
      <c r="K295" s="18" t="s">
        <v>101</v>
      </c>
      <c r="L295" s="18" t="s">
        <v>102</v>
      </c>
      <c r="M295" s="18" t="s">
        <v>103</v>
      </c>
      <c r="N295" s="18" t="s">
        <v>104</v>
      </c>
    </row>
    <row r="296" spans="1:14" x14ac:dyDescent="0.25">
      <c r="A296" s="18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8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8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8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8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8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8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8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8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8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165" t="s">
        <v>114</v>
      </c>
      <c r="J306" s="165" t="s">
        <v>115</v>
      </c>
    </row>
    <row r="307" spans="1:14" x14ac:dyDescent="0.25">
      <c r="A307" s="18"/>
      <c r="B307" s="18" t="s">
        <v>101</v>
      </c>
      <c r="C307" s="18" t="s">
        <v>102</v>
      </c>
      <c r="D307" s="18" t="s">
        <v>103</v>
      </c>
      <c r="E307" s="18" t="s">
        <v>104</v>
      </c>
      <c r="J307" s="18"/>
      <c r="K307" s="18" t="s">
        <v>101</v>
      </c>
      <c r="L307" s="18" t="s">
        <v>102</v>
      </c>
      <c r="M307" s="18" t="s">
        <v>103</v>
      </c>
      <c r="N307" s="18" t="s">
        <v>104</v>
      </c>
    </row>
    <row r="308" spans="1:14" x14ac:dyDescent="0.25">
      <c r="A308" s="18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8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8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8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8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8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8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8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8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8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165" t="s">
        <v>116</v>
      </c>
      <c r="J318" s="165" t="s">
        <v>117</v>
      </c>
    </row>
    <row r="319" spans="1:14" x14ac:dyDescent="0.25">
      <c r="A319" s="18"/>
      <c r="B319" s="18" t="s">
        <v>101</v>
      </c>
      <c r="C319" s="18" t="s">
        <v>102</v>
      </c>
      <c r="D319" s="18" t="s">
        <v>103</v>
      </c>
      <c r="E319" s="18" t="s">
        <v>104</v>
      </c>
      <c r="J319" s="18"/>
      <c r="K319" s="18" t="s">
        <v>101</v>
      </c>
      <c r="L319" s="18" t="s">
        <v>102</v>
      </c>
      <c r="M319" s="18" t="s">
        <v>103</v>
      </c>
      <c r="N319" s="18" t="s">
        <v>104</v>
      </c>
    </row>
    <row r="320" spans="1:14" x14ac:dyDescent="0.25">
      <c r="A320" s="18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8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8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8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8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8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8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8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8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8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165" t="s">
        <v>118</v>
      </c>
      <c r="J330" s="165" t="s">
        <v>119</v>
      </c>
    </row>
    <row r="331" spans="1:14" x14ac:dyDescent="0.25">
      <c r="A331" s="18"/>
      <c r="B331" s="18" t="s">
        <v>101</v>
      </c>
      <c r="C331" s="18" t="s">
        <v>102</v>
      </c>
      <c r="D331" s="18" t="s">
        <v>103</v>
      </c>
      <c r="E331" s="18" t="s">
        <v>104</v>
      </c>
      <c r="J331" s="18"/>
      <c r="K331" s="18" t="s">
        <v>101</v>
      </c>
      <c r="L331" s="18" t="s">
        <v>102</v>
      </c>
      <c r="M331" s="18" t="s">
        <v>103</v>
      </c>
      <c r="N331" s="18" t="s">
        <v>104</v>
      </c>
    </row>
    <row r="332" spans="1:14" x14ac:dyDescent="0.25">
      <c r="A332" s="18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8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8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8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8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8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8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8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8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8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165" t="s">
        <v>120</v>
      </c>
      <c r="J342" s="165" t="s">
        <v>121</v>
      </c>
    </row>
    <row r="343" spans="1:14" x14ac:dyDescent="0.25">
      <c r="A343" s="18"/>
      <c r="B343" s="18" t="s">
        <v>101</v>
      </c>
      <c r="C343" s="18" t="s">
        <v>102</v>
      </c>
      <c r="D343" s="18" t="s">
        <v>103</v>
      </c>
      <c r="E343" s="18" t="s">
        <v>104</v>
      </c>
      <c r="J343" s="18"/>
      <c r="K343" s="18" t="s">
        <v>101</v>
      </c>
      <c r="L343" s="18" t="s">
        <v>102</v>
      </c>
      <c r="M343" s="18" t="s">
        <v>103</v>
      </c>
      <c r="N343" s="18" t="s">
        <v>104</v>
      </c>
    </row>
    <row r="344" spans="1:14" x14ac:dyDescent="0.25">
      <c r="A344" s="18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8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8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8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8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8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8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8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8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8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165" t="s">
        <v>122</v>
      </c>
      <c r="J354" s="165" t="s">
        <v>123</v>
      </c>
    </row>
    <row r="355" spans="1:14" x14ac:dyDescent="0.25">
      <c r="A355" s="18"/>
      <c r="B355" s="18" t="s">
        <v>101</v>
      </c>
      <c r="C355" s="18" t="s">
        <v>102</v>
      </c>
      <c r="D355" s="18" t="s">
        <v>103</v>
      </c>
      <c r="E355" s="18" t="s">
        <v>104</v>
      </c>
      <c r="J355" s="18"/>
      <c r="K355" s="18" t="s">
        <v>101</v>
      </c>
      <c r="L355" s="18" t="s">
        <v>102</v>
      </c>
      <c r="M355" s="18" t="s">
        <v>103</v>
      </c>
      <c r="N355" s="18" t="s">
        <v>104</v>
      </c>
    </row>
    <row r="356" spans="1:14" x14ac:dyDescent="0.25">
      <c r="A356" s="18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8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8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8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8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8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8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8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8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8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165" t="s">
        <v>124</v>
      </c>
      <c r="J366" s="165" t="s">
        <v>125</v>
      </c>
    </row>
    <row r="367" spans="1:14" x14ac:dyDescent="0.25">
      <c r="A367" s="18"/>
      <c r="B367" s="18" t="s">
        <v>101</v>
      </c>
      <c r="C367" s="18" t="s">
        <v>102</v>
      </c>
      <c r="D367" s="18" t="s">
        <v>103</v>
      </c>
      <c r="E367" s="18" t="s">
        <v>104</v>
      </c>
      <c r="J367" s="18"/>
      <c r="K367" s="18" t="s">
        <v>101</v>
      </c>
      <c r="L367" s="18" t="s">
        <v>102</v>
      </c>
      <c r="M367" s="18" t="s">
        <v>103</v>
      </c>
      <c r="N367" s="18" t="s">
        <v>104</v>
      </c>
    </row>
    <row r="368" spans="1:14" x14ac:dyDescent="0.25">
      <c r="A368" s="18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8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8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8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8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8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8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8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8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8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165" t="s">
        <v>126</v>
      </c>
      <c r="J378" s="165" t="s">
        <v>127</v>
      </c>
    </row>
    <row r="379" spans="1:14" x14ac:dyDescent="0.25">
      <c r="A379" s="18"/>
      <c r="B379" s="18" t="s">
        <v>101</v>
      </c>
      <c r="C379" s="18" t="s">
        <v>102</v>
      </c>
      <c r="D379" s="18" t="s">
        <v>103</v>
      </c>
      <c r="E379" s="18" t="s">
        <v>104</v>
      </c>
      <c r="J379" s="18"/>
      <c r="K379" s="18" t="s">
        <v>101</v>
      </c>
      <c r="L379" s="18" t="s">
        <v>102</v>
      </c>
      <c r="M379" s="18" t="s">
        <v>103</v>
      </c>
      <c r="N379" s="18" t="s">
        <v>104</v>
      </c>
    </row>
    <row r="380" spans="1:14" x14ac:dyDescent="0.25">
      <c r="A380" s="18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8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8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8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8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8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8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8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8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8" t="s">
        <v>29</v>
      </c>
      <c r="B387">
        <v>62.5</v>
      </c>
      <c r="C387">
        <v>86.813942022842497</v>
      </c>
      <c r="D387">
        <v>98.6328125</v>
      </c>
      <c r="E387">
        <v>168.9453125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7"/>
      <c r="B408" s="172" t="s">
        <v>12</v>
      </c>
      <c r="C408" s="172"/>
      <c r="D408" s="172" t="s">
        <v>105</v>
      </c>
      <c r="E408" s="172"/>
      <c r="G408" s="157"/>
      <c r="H408" s="157" t="s">
        <v>130</v>
      </c>
      <c r="L408" s="158"/>
      <c r="M408" s="158" t="s">
        <v>131</v>
      </c>
      <c r="N408" s="158" t="s">
        <v>132</v>
      </c>
      <c r="O408" s="158" t="s">
        <v>133</v>
      </c>
      <c r="P408" s="158" t="s">
        <v>134</v>
      </c>
      <c r="Q408" s="158" t="s">
        <v>135</v>
      </c>
      <c r="R408" s="158" t="s">
        <v>136</v>
      </c>
      <c r="S408" s="158" t="s">
        <v>137</v>
      </c>
      <c r="T408" s="158" t="s">
        <v>138</v>
      </c>
    </row>
    <row r="409" spans="1:20" x14ac:dyDescent="0.25">
      <c r="A409" s="157"/>
      <c r="B409" s="157" t="s">
        <v>139</v>
      </c>
      <c r="C409" s="157" t="s">
        <v>140</v>
      </c>
      <c r="D409" s="157" t="s">
        <v>139</v>
      </c>
      <c r="E409" s="157" t="s">
        <v>140</v>
      </c>
      <c r="G409" s="157" t="s">
        <v>141</v>
      </c>
      <c r="H409">
        <v>209.94169589155939</v>
      </c>
      <c r="L409" s="158" t="s">
        <v>141</v>
      </c>
      <c r="M409">
        <v>0.88419691334691852</v>
      </c>
      <c r="N409">
        <v>0.83230017710932069</v>
      </c>
      <c r="O409">
        <v>0.94335081979314217</v>
      </c>
      <c r="P409">
        <v>0.60019273779381954</v>
      </c>
      <c r="Q409">
        <v>0.70387502690693149</v>
      </c>
      <c r="R409">
        <v>0.41626867886585128</v>
      </c>
      <c r="S409">
        <v>1</v>
      </c>
      <c r="T409">
        <v>0.60353317055032629</v>
      </c>
    </row>
    <row r="410" spans="1:20" x14ac:dyDescent="0.25">
      <c r="A410" s="157" t="s">
        <v>141</v>
      </c>
      <c r="B410">
        <v>4.9229861718259951</v>
      </c>
      <c r="C410">
        <v>0.65966933682576523</v>
      </c>
      <c r="D410">
        <v>6.0038020288308331</v>
      </c>
      <c r="E410">
        <v>5.5534605479704621E-3</v>
      </c>
      <c r="G410" s="157" t="s">
        <v>142</v>
      </c>
      <c r="H410">
        <v>151.81615832328399</v>
      </c>
      <c r="L410" s="158" t="s">
        <v>142</v>
      </c>
      <c r="M410">
        <v>0.81635207948304378</v>
      </c>
      <c r="N410">
        <v>0.85588771351998583</v>
      </c>
      <c r="O410">
        <v>0.73418305519873917</v>
      </c>
      <c r="P410">
        <v>0.52618016681745394</v>
      </c>
      <c r="Q410">
        <v>0.61822405152367255</v>
      </c>
      <c r="R410">
        <v>0.40031133635430721</v>
      </c>
      <c r="S410">
        <v>0.55281315775293349</v>
      </c>
      <c r="T410">
        <v>0.51055374444276869</v>
      </c>
    </row>
    <row r="411" spans="1:20" x14ac:dyDescent="0.25">
      <c r="A411" s="157" t="s">
        <v>142</v>
      </c>
      <c r="B411">
        <v>4.1888609695827732</v>
      </c>
      <c r="C411">
        <v>-2.365015038848477</v>
      </c>
      <c r="D411">
        <v>5.7775099600186293</v>
      </c>
      <c r="E411">
        <v>4.6991786329475298</v>
      </c>
      <c r="G411" s="157" t="s">
        <v>143</v>
      </c>
      <c r="H411">
        <v>234.61973808810421</v>
      </c>
      <c r="L411" s="158" t="s">
        <v>143</v>
      </c>
      <c r="M411">
        <v>0.8140465675301557</v>
      </c>
      <c r="N411">
        <v>0.86092082030647266</v>
      </c>
      <c r="O411">
        <v>1</v>
      </c>
      <c r="P411">
        <v>0.62138001583293834</v>
      </c>
      <c r="Q411">
        <v>0.58417519983164024</v>
      </c>
      <c r="R411">
        <v>0.51337781468047805</v>
      </c>
      <c r="S411">
        <v>0.64446141698434678</v>
      </c>
      <c r="T411">
        <v>0.90147777401816553</v>
      </c>
    </row>
    <row r="412" spans="1:20" x14ac:dyDescent="0.25">
      <c r="A412" s="157" t="s">
        <v>143</v>
      </c>
      <c r="B412">
        <v>2.9517997999786858</v>
      </c>
      <c r="C412">
        <v>0.1219760915776546</v>
      </c>
      <c r="D412">
        <v>4.8739083157507981</v>
      </c>
      <c r="E412">
        <v>-0.98547335722572749</v>
      </c>
      <c r="G412" s="157" t="s">
        <v>144</v>
      </c>
      <c r="H412">
        <v>192.05836398131271</v>
      </c>
      <c r="L412" s="158" t="s">
        <v>144</v>
      </c>
      <c r="M412">
        <v>0.73595463210352541</v>
      </c>
      <c r="N412">
        <v>0.7859362608179602</v>
      </c>
      <c r="O412">
        <v>0.79836454281769897</v>
      </c>
      <c r="P412">
        <v>0.48563600793366651</v>
      </c>
      <c r="Q412">
        <v>0.56939583252252202</v>
      </c>
      <c r="R412">
        <v>0.40489598530024978</v>
      </c>
      <c r="S412">
        <v>0.50700951155073659</v>
      </c>
      <c r="T412">
        <v>0.59907974839806721</v>
      </c>
    </row>
    <row r="413" spans="1:20" x14ac:dyDescent="0.25">
      <c r="A413" s="157" t="s">
        <v>144</v>
      </c>
      <c r="B413">
        <v>3.1531188167454509</v>
      </c>
      <c r="C413">
        <v>3.3549229492095258</v>
      </c>
      <c r="D413">
        <v>4.6467498116284736</v>
      </c>
      <c r="E413">
        <v>-5.6474611230593386</v>
      </c>
      <c r="G413" s="157" t="s">
        <v>145</v>
      </c>
      <c r="H413">
        <v>222.1428669301655</v>
      </c>
      <c r="L413" s="158" t="s">
        <v>145</v>
      </c>
      <c r="M413">
        <v>0.90510286930697603</v>
      </c>
      <c r="N413">
        <v>0.86828306108748843</v>
      </c>
      <c r="O413">
        <v>0.68635840013222593</v>
      </c>
      <c r="P413">
        <v>0.64801014722746875</v>
      </c>
      <c r="Q413">
        <v>0.55291096926323902</v>
      </c>
      <c r="R413">
        <v>0.51560248947775333</v>
      </c>
      <c r="S413">
        <v>0.54688508520015999</v>
      </c>
      <c r="T413">
        <v>1</v>
      </c>
    </row>
    <row r="414" spans="1:20" x14ac:dyDescent="0.25">
      <c r="A414" s="157" t="s">
        <v>145</v>
      </c>
      <c r="B414">
        <v>4.1397337593131898</v>
      </c>
      <c r="C414">
        <v>-2.3426802480590938</v>
      </c>
      <c r="D414">
        <v>6.2721080760958037</v>
      </c>
      <c r="E414">
        <v>2.8117633525517061</v>
      </c>
      <c r="G414" s="157" t="s">
        <v>146</v>
      </c>
      <c r="H414">
        <v>141.05274312339111</v>
      </c>
      <c r="L414" s="158" t="s">
        <v>146</v>
      </c>
      <c r="M414">
        <v>0.85539194546511765</v>
      </c>
      <c r="N414">
        <v>0.91155189808995074</v>
      </c>
      <c r="O414">
        <v>0.79078918546611598</v>
      </c>
      <c r="P414">
        <v>0.66344169989439106</v>
      </c>
      <c r="Q414">
        <v>0.60475679598019894</v>
      </c>
      <c r="R414">
        <v>0.52251227955281232</v>
      </c>
      <c r="S414">
        <v>0.61404892855846793</v>
      </c>
      <c r="T414">
        <v>0.78482158613338138</v>
      </c>
    </row>
    <row r="415" spans="1:20" x14ac:dyDescent="0.25">
      <c r="A415" s="157" t="s">
        <v>146</v>
      </c>
      <c r="B415">
        <v>3.7222063488730912</v>
      </c>
      <c r="C415">
        <v>0.22824970507005959</v>
      </c>
      <c r="D415">
        <v>4.4331998317680217</v>
      </c>
      <c r="E415">
        <v>-9.9697455316301781E-2</v>
      </c>
      <c r="G415" s="157" t="s">
        <v>147</v>
      </c>
      <c r="H415">
        <v>198.44939370391171</v>
      </c>
      <c r="L415" s="158" t="s">
        <v>147</v>
      </c>
      <c r="M415">
        <v>1</v>
      </c>
      <c r="N415">
        <v>1</v>
      </c>
      <c r="O415">
        <v>0.83624084963949652</v>
      </c>
      <c r="P415">
        <v>0.79871192360038956</v>
      </c>
      <c r="Q415">
        <v>0.61616885258300313</v>
      </c>
      <c r="R415">
        <v>0.466938176342579</v>
      </c>
      <c r="S415">
        <v>0.59800470246578308</v>
      </c>
      <c r="T415">
        <v>0.98576458474165496</v>
      </c>
    </row>
    <row r="416" spans="1:20" x14ac:dyDescent="0.25">
      <c r="A416" s="157" t="s">
        <v>147</v>
      </c>
      <c r="B416">
        <v>3.6805706411929888</v>
      </c>
      <c r="C416">
        <v>-0.54581747995812924</v>
      </c>
      <c r="D416">
        <v>5.6631876542320576</v>
      </c>
      <c r="E416">
        <v>1.6028108977631419</v>
      </c>
      <c r="G416" s="157" t="s">
        <v>148</v>
      </c>
      <c r="H416">
        <v>179.6783649484741</v>
      </c>
      <c r="L416" s="158" t="s">
        <v>148</v>
      </c>
      <c r="M416">
        <v>0.84874958743338447</v>
      </c>
      <c r="N416">
        <v>0.85782944444484943</v>
      </c>
      <c r="O416">
        <v>0.76498602380085556</v>
      </c>
      <c r="P416">
        <v>0.62507341470217115</v>
      </c>
      <c r="Q416">
        <v>0.62703713049294019</v>
      </c>
      <c r="R416">
        <v>0.46692908234724079</v>
      </c>
      <c r="S416">
        <v>0.60658055604681171</v>
      </c>
      <c r="T416">
        <v>0.70510145566637394</v>
      </c>
    </row>
    <row r="417" spans="1:20" x14ac:dyDescent="0.25">
      <c r="A417" s="157" t="s">
        <v>148</v>
      </c>
      <c r="B417">
        <v>3.7276626914846842</v>
      </c>
      <c r="C417">
        <v>-2.0620888754009781</v>
      </c>
      <c r="D417">
        <v>4.7863096440580604</v>
      </c>
      <c r="E417">
        <v>3.8721152518945261</v>
      </c>
      <c r="G417" s="157" t="s">
        <v>149</v>
      </c>
      <c r="H417">
        <v>285.1277248963342</v>
      </c>
      <c r="L417" s="158" t="s">
        <v>149</v>
      </c>
      <c r="M417">
        <v>0.80329826020517892</v>
      </c>
      <c r="N417">
        <v>0.8608073783701693</v>
      </c>
      <c r="O417">
        <v>0.7260246275192761</v>
      </c>
      <c r="P417">
        <v>1</v>
      </c>
      <c r="Q417">
        <v>1</v>
      </c>
      <c r="R417">
        <v>1</v>
      </c>
      <c r="S417">
        <v>0.53406837575126098</v>
      </c>
      <c r="T417">
        <v>0.77644970929831914</v>
      </c>
    </row>
    <row r="418" spans="1:20" x14ac:dyDescent="0.25">
      <c r="A418" s="157" t="s">
        <v>149</v>
      </c>
      <c r="B418">
        <v>6.2986491050609583</v>
      </c>
      <c r="C418">
        <v>2.2983379370251709</v>
      </c>
      <c r="D418">
        <v>8.4781786995436619</v>
      </c>
      <c r="E418">
        <v>-3.6353296529429029</v>
      </c>
      <c r="G418" s="157" t="s">
        <v>150</v>
      </c>
      <c r="H418">
        <v>164.7395306911647</v>
      </c>
      <c r="L418" s="158" t="s">
        <v>150</v>
      </c>
      <c r="M418">
        <v>0.83986984928459818</v>
      </c>
      <c r="N418">
        <v>0.93043140586433148</v>
      </c>
      <c r="O418">
        <v>0.76804684859532746</v>
      </c>
      <c r="P418">
        <v>0.61307767767536092</v>
      </c>
      <c r="Q418">
        <v>0.59659198445293093</v>
      </c>
      <c r="R418">
        <v>0.52966231506874883</v>
      </c>
      <c r="S418">
        <v>0.49524654297631271</v>
      </c>
      <c r="T418">
        <v>0.872446594616755</v>
      </c>
    </row>
    <row r="419" spans="1:20" x14ac:dyDescent="0.25">
      <c r="A419" s="157" t="s">
        <v>150</v>
      </c>
      <c r="B419">
        <v>3.6751418394635378</v>
      </c>
      <c r="C419">
        <v>-1.6922715059478901</v>
      </c>
      <c r="D419">
        <v>4.9644617806842541</v>
      </c>
      <c r="E419">
        <v>1.9311707814589141</v>
      </c>
      <c r="G419" s="157" t="s">
        <v>151</v>
      </c>
      <c r="H419">
        <v>207.92384721646329</v>
      </c>
      <c r="L419" s="158" t="s">
        <v>151</v>
      </c>
      <c r="M419">
        <v>0.85525979183590195</v>
      </c>
      <c r="N419">
        <v>0.88195505498663473</v>
      </c>
      <c r="O419">
        <v>0.78956511988302025</v>
      </c>
      <c r="P419">
        <v>0.66449040165660189</v>
      </c>
      <c r="Q419">
        <v>0.62430338529141982</v>
      </c>
      <c r="R419">
        <v>0.54619272861260726</v>
      </c>
      <c r="S419">
        <v>0.85170196125564457</v>
      </c>
      <c r="T419">
        <v>0.76668664432258549</v>
      </c>
    </row>
    <row r="420" spans="1:20" x14ac:dyDescent="0.25">
      <c r="A420" s="157" t="s">
        <v>151</v>
      </c>
      <c r="B420">
        <v>5.0347858742189322</v>
      </c>
      <c r="C420">
        <v>9.8245949038330033E-2</v>
      </c>
      <c r="D420">
        <v>6.1924810071240621</v>
      </c>
      <c r="E420">
        <v>0.17105642690019471</v>
      </c>
      <c r="G420" s="157" t="s">
        <v>152</v>
      </c>
      <c r="H420">
        <v>167.97904188225519</v>
      </c>
      <c r="L420" s="158" t="s">
        <v>152</v>
      </c>
      <c r="M420">
        <v>0.86985082339519104</v>
      </c>
      <c r="N420">
        <v>0.91648082228742411</v>
      </c>
      <c r="O420">
        <v>0.96047387596722333</v>
      </c>
      <c r="P420">
        <v>0.59856344061872069</v>
      </c>
      <c r="Q420">
        <v>0.57860440492346377</v>
      </c>
      <c r="R420">
        <v>0.58886923734642094</v>
      </c>
      <c r="S420">
        <v>0.44827947325797451</v>
      </c>
      <c r="T420">
        <v>0.83655815649390086</v>
      </c>
    </row>
    <row r="421" spans="1:20" x14ac:dyDescent="0.25">
      <c r="A421" s="157" t="s">
        <v>152</v>
      </c>
      <c r="B421">
        <v>3.718215402469943</v>
      </c>
      <c r="C421">
        <v>2.227561741638266</v>
      </c>
      <c r="D421">
        <v>4.8141990091669111</v>
      </c>
      <c r="E421">
        <v>-2.1832282420594371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7"/>
      <c r="B431" s="172" t="s">
        <v>12</v>
      </c>
      <c r="C431" s="172"/>
      <c r="D431" s="172" t="s">
        <v>105</v>
      </c>
      <c r="E431" s="172"/>
      <c r="G431" s="157"/>
      <c r="H431" s="157" t="s">
        <v>130</v>
      </c>
      <c r="L431" s="158"/>
      <c r="M431" s="158" t="s">
        <v>131</v>
      </c>
      <c r="N431" s="158" t="s">
        <v>132</v>
      </c>
      <c r="O431" s="158" t="s">
        <v>133</v>
      </c>
      <c r="P431" s="158" t="s">
        <v>134</v>
      </c>
      <c r="Q431" s="158" t="s">
        <v>135</v>
      </c>
      <c r="R431" s="158" t="s">
        <v>136</v>
      </c>
      <c r="S431" s="158" t="s">
        <v>137</v>
      </c>
      <c r="T431" s="158" t="s">
        <v>138</v>
      </c>
    </row>
    <row r="432" spans="1:20" x14ac:dyDescent="0.25">
      <c r="A432" s="157"/>
      <c r="B432" s="157" t="s">
        <v>139</v>
      </c>
      <c r="C432" s="157" t="s">
        <v>140</v>
      </c>
      <c r="D432" s="157" t="s">
        <v>139</v>
      </c>
      <c r="E432" s="157" t="s">
        <v>140</v>
      </c>
      <c r="G432" s="157" t="s">
        <v>141</v>
      </c>
      <c r="H432">
        <v>45.253839211691307</v>
      </c>
      <c r="L432" s="158" t="s">
        <v>155</v>
      </c>
      <c r="M432">
        <v>0.68433072501274816</v>
      </c>
      <c r="N432">
        <v>0.72061193578175597</v>
      </c>
      <c r="O432">
        <v>0.54575934975868279</v>
      </c>
      <c r="P432">
        <v>0.74432671373425452</v>
      </c>
      <c r="Q432">
        <v>0.22660832279120771</v>
      </c>
      <c r="R432">
        <v>0.15385148547110411</v>
      </c>
      <c r="S432">
        <v>0.32205674659312528</v>
      </c>
      <c r="T432">
        <v>0.43636895592829339</v>
      </c>
    </row>
    <row r="433" spans="1:20" x14ac:dyDescent="0.25">
      <c r="A433" s="157" t="s">
        <v>141</v>
      </c>
      <c r="B433">
        <v>3.1067306168025599</v>
      </c>
      <c r="C433">
        <v>-2.628464593155031</v>
      </c>
      <c r="D433">
        <v>3.4139560983780219</v>
      </c>
      <c r="E433">
        <v>4.0789096786178138</v>
      </c>
      <c r="G433" s="157" t="s">
        <v>142</v>
      </c>
      <c r="H433">
        <v>11.79591675739999</v>
      </c>
      <c r="L433" s="158" t="s">
        <v>156</v>
      </c>
      <c r="M433">
        <v>0.71870705977753624</v>
      </c>
      <c r="N433">
        <v>0.76057600976611972</v>
      </c>
      <c r="O433">
        <v>1</v>
      </c>
      <c r="P433">
        <v>0.82237068198259078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157" t="s">
        <v>142</v>
      </c>
      <c r="B434">
        <v>0.66203251761670046</v>
      </c>
      <c r="C434">
        <v>0.50923362642934533</v>
      </c>
      <c r="D434">
        <v>1.073835332648903</v>
      </c>
      <c r="E434">
        <v>-1.3390282238947231</v>
      </c>
      <c r="G434" s="157" t="s">
        <v>143</v>
      </c>
      <c r="H434">
        <v>12.44060142816747</v>
      </c>
      <c r="L434" s="158" t="s">
        <v>157</v>
      </c>
      <c r="M434">
        <v>1</v>
      </c>
      <c r="N434">
        <v>1</v>
      </c>
      <c r="O434">
        <v>0.4580503125269248</v>
      </c>
      <c r="P434">
        <v>1</v>
      </c>
      <c r="Q434">
        <v>0.91898212151325498</v>
      </c>
      <c r="R434">
        <v>0.74183933522274548</v>
      </c>
      <c r="S434">
        <v>0.66039035125506407</v>
      </c>
      <c r="T434">
        <v>0.77658546680760987</v>
      </c>
    </row>
    <row r="435" spans="1:20" x14ac:dyDescent="0.25">
      <c r="A435" s="157" t="s">
        <v>143</v>
      </c>
      <c r="B435">
        <v>0.81729937549206078</v>
      </c>
      <c r="C435">
        <v>-0.51225615805050395</v>
      </c>
      <c r="D435">
        <v>1.00493466683203</v>
      </c>
      <c r="E435">
        <v>1.0813859776597341</v>
      </c>
      <c r="G435" s="157" t="s">
        <v>144</v>
      </c>
      <c r="H435">
        <v>15.88901192602677</v>
      </c>
      <c r="L435" s="158" t="s">
        <v>158</v>
      </c>
      <c r="M435">
        <v>0.43718179960302977</v>
      </c>
      <c r="N435">
        <v>0.65572517704959488</v>
      </c>
      <c r="O435">
        <v>0.52733297766819132</v>
      </c>
      <c r="P435">
        <v>0.64067260319876307</v>
      </c>
      <c r="Q435">
        <v>0.1178454825474252</v>
      </c>
      <c r="R435">
        <v>6.5682397855111291E-2</v>
      </c>
      <c r="S435">
        <v>0.20405954164619761</v>
      </c>
      <c r="T435">
        <v>0.30070398356108607</v>
      </c>
    </row>
    <row r="436" spans="1:20" x14ac:dyDescent="0.25">
      <c r="A436" s="157" t="s">
        <v>144</v>
      </c>
      <c r="B436">
        <v>0.970642622449151</v>
      </c>
      <c r="C436">
        <v>-1.3880278336390639</v>
      </c>
      <c r="D436">
        <v>1.023189916354418</v>
      </c>
      <c r="E436">
        <v>1.37437979346016</v>
      </c>
      <c r="G436" s="157" t="s">
        <v>145</v>
      </c>
      <c r="H436">
        <v>30.411720840626892</v>
      </c>
      <c r="L436" s="158" t="s">
        <v>159</v>
      </c>
      <c r="M436">
        <v>0.42843854838734741</v>
      </c>
      <c r="N436">
        <v>0.6970300171241639</v>
      </c>
      <c r="O436">
        <v>0.49534161286822642</v>
      </c>
      <c r="P436">
        <v>0.69132668120618179</v>
      </c>
      <c r="Q436">
        <v>0.11957870118388331</v>
      </c>
      <c r="R436">
        <v>6.8420983811302655E-2</v>
      </c>
      <c r="S436">
        <v>0.1854220753057218</v>
      </c>
      <c r="T436">
        <v>0.20632951712811501</v>
      </c>
    </row>
    <row r="437" spans="1:20" x14ac:dyDescent="0.25">
      <c r="A437" s="157" t="s">
        <v>145</v>
      </c>
      <c r="B437">
        <v>1.266595469125094</v>
      </c>
      <c r="C437">
        <v>0.56497070497330293</v>
      </c>
      <c r="D437">
        <v>2.787741021861339</v>
      </c>
      <c r="E437">
        <v>-0.48703486478040969</v>
      </c>
      <c r="G437" s="157" t="s">
        <v>146</v>
      </c>
      <c r="H437">
        <v>9.7225997277333107</v>
      </c>
      <c r="L437" s="158" t="s">
        <v>160</v>
      </c>
      <c r="M437">
        <v>0.44458498322668449</v>
      </c>
      <c r="N437">
        <v>0.62995246371764846</v>
      </c>
      <c r="O437">
        <v>0.51891257128463764</v>
      </c>
      <c r="P437">
        <v>0.80471946817246043</v>
      </c>
      <c r="Q437">
        <v>0.121384938396306</v>
      </c>
      <c r="R437">
        <v>6.498042301583358E-2</v>
      </c>
      <c r="S437">
        <v>0.16801479193667981</v>
      </c>
      <c r="T437">
        <v>0.22592304602372951</v>
      </c>
    </row>
    <row r="438" spans="1:20" x14ac:dyDescent="0.25">
      <c r="A438" s="157" t="s">
        <v>146</v>
      </c>
      <c r="B438">
        <v>0.82114132865220035</v>
      </c>
      <c r="C438">
        <v>-0.58670403373098878</v>
      </c>
      <c r="D438">
        <v>0.9044083365317096</v>
      </c>
      <c r="E438">
        <v>0.14679027921937399</v>
      </c>
      <c r="G438" s="157" t="s">
        <v>147</v>
      </c>
      <c r="H438">
        <v>33.75539911249102</v>
      </c>
    </row>
    <row r="439" spans="1:20" x14ac:dyDescent="0.25">
      <c r="A439" s="157" t="s">
        <v>147</v>
      </c>
      <c r="B439">
        <v>1.055330618109398</v>
      </c>
      <c r="C439">
        <v>0.55642867079416791</v>
      </c>
      <c r="D439">
        <v>2.6540790760859378</v>
      </c>
      <c r="E439">
        <v>1.0619917343173091</v>
      </c>
      <c r="G439" s="157" t="s">
        <v>148</v>
      </c>
      <c r="H439">
        <v>32.549856374427641</v>
      </c>
    </row>
    <row r="440" spans="1:20" x14ac:dyDescent="0.25">
      <c r="A440" s="157" t="s">
        <v>148</v>
      </c>
      <c r="B440">
        <v>2.3763831621015701</v>
      </c>
      <c r="C440">
        <v>2.7607661555512348</v>
      </c>
      <c r="D440">
        <v>3.2548489066042241</v>
      </c>
      <c r="E440">
        <v>-4.261045882774491</v>
      </c>
      <c r="G440" s="157" t="s">
        <v>149</v>
      </c>
      <c r="H440">
        <v>22.21530382885441</v>
      </c>
    </row>
    <row r="441" spans="1:20" x14ac:dyDescent="0.25">
      <c r="A441" s="157" t="s">
        <v>149</v>
      </c>
      <c r="B441">
        <v>2.2570504540896041</v>
      </c>
      <c r="C441">
        <v>-2.4952199047063952</v>
      </c>
      <c r="D441">
        <v>1.617731447443683</v>
      </c>
      <c r="E441">
        <v>2.07008849973999</v>
      </c>
      <c r="G441" s="157" t="s">
        <v>150</v>
      </c>
      <c r="H441">
        <v>12.82573790337274</v>
      </c>
    </row>
    <row r="442" spans="1:20" x14ac:dyDescent="0.25">
      <c r="A442" s="157" t="s">
        <v>150</v>
      </c>
      <c r="B442">
        <v>1.0939852039260261</v>
      </c>
      <c r="C442">
        <v>-0.14051134330794229</v>
      </c>
      <c r="D442">
        <v>1.2090135420269701</v>
      </c>
      <c r="E442">
        <v>-0.200525865135148</v>
      </c>
      <c r="G442" s="157" t="s">
        <v>151</v>
      </c>
      <c r="H442">
        <v>25.380726175311249</v>
      </c>
    </row>
    <row r="443" spans="1:20" x14ac:dyDescent="0.25">
      <c r="A443" s="157" t="s">
        <v>151</v>
      </c>
      <c r="B443">
        <v>2.175585259045294</v>
      </c>
      <c r="C443">
        <v>-2.2606803985223718</v>
      </c>
      <c r="D443">
        <v>3.0515716064042131</v>
      </c>
      <c r="E443">
        <v>3.746996449213789</v>
      </c>
      <c r="G443" s="157" t="s">
        <v>152</v>
      </c>
      <c r="H443">
        <v>62.406393626807983</v>
      </c>
    </row>
    <row r="444" spans="1:20" x14ac:dyDescent="0.25">
      <c r="A444" s="157" t="s">
        <v>152</v>
      </c>
      <c r="B444">
        <v>3.0890229194643291</v>
      </c>
      <c r="C444">
        <v>2.0664286853983769</v>
      </c>
      <c r="D444">
        <v>3.853890460946825</v>
      </c>
      <c r="E444">
        <v>-1.47270258574805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7"/>
      <c r="B454" s="172" t="s">
        <v>12</v>
      </c>
      <c r="C454" s="172"/>
      <c r="D454" s="172" t="s">
        <v>105</v>
      </c>
      <c r="E454" s="172"/>
      <c r="G454" s="157"/>
      <c r="H454" s="157" t="s">
        <v>130</v>
      </c>
      <c r="L454" s="158"/>
      <c r="M454" s="158" t="s">
        <v>131</v>
      </c>
      <c r="N454" s="158" t="s">
        <v>132</v>
      </c>
      <c r="O454" s="158" t="s">
        <v>133</v>
      </c>
      <c r="P454" s="158" t="s">
        <v>134</v>
      </c>
      <c r="Q454" s="158" t="s">
        <v>135</v>
      </c>
      <c r="R454" s="158" t="s">
        <v>136</v>
      </c>
      <c r="S454" s="158" t="s">
        <v>137</v>
      </c>
      <c r="T454" s="158" t="s">
        <v>138</v>
      </c>
    </row>
    <row r="455" spans="1:20" x14ac:dyDescent="0.25">
      <c r="A455" s="157"/>
      <c r="B455" s="157" t="s">
        <v>139</v>
      </c>
      <c r="C455" s="157" t="s">
        <v>140</v>
      </c>
      <c r="D455" s="157" t="s">
        <v>139</v>
      </c>
      <c r="E455" s="157" t="s">
        <v>140</v>
      </c>
      <c r="G455" s="157" t="s">
        <v>155</v>
      </c>
      <c r="H455">
        <v>99.809060108535903</v>
      </c>
      <c r="L455" s="158" t="s">
        <v>155</v>
      </c>
      <c r="M455">
        <v>0.17284540609050689</v>
      </c>
      <c r="N455">
        <v>0.2395794145406466</v>
      </c>
      <c r="O455">
        <v>0.23625435875158221</v>
      </c>
      <c r="P455">
        <v>0.50962253659937273</v>
      </c>
      <c r="Q455">
        <v>0.91176166431109262</v>
      </c>
      <c r="R455">
        <v>0.89379435669177199</v>
      </c>
      <c r="S455">
        <v>0.84125612796088789</v>
      </c>
      <c r="T455">
        <v>0.90502919566468853</v>
      </c>
    </row>
    <row r="456" spans="1:20" x14ac:dyDescent="0.25">
      <c r="A456" s="157" t="s">
        <v>155</v>
      </c>
      <c r="B456">
        <v>5.1807139711565808</v>
      </c>
      <c r="C456">
        <v>11.111948738011421</v>
      </c>
      <c r="D456">
        <v>6.5464779972967504</v>
      </c>
      <c r="E456">
        <v>-13.49290267578087</v>
      </c>
      <c r="G456" s="157" t="s">
        <v>156</v>
      </c>
      <c r="H456">
        <v>390.85633659602792</v>
      </c>
      <c r="L456" s="158" t="s">
        <v>156</v>
      </c>
      <c r="M456">
        <v>0.19197536453487449</v>
      </c>
      <c r="N456">
        <v>0.26846865851359392</v>
      </c>
      <c r="O456">
        <v>0.30678535509839749</v>
      </c>
      <c r="P456">
        <v>0.68397405741722539</v>
      </c>
      <c r="Q456">
        <v>0.99999999999999989</v>
      </c>
      <c r="R456">
        <v>1</v>
      </c>
      <c r="S456">
        <v>1</v>
      </c>
      <c r="T456">
        <v>1</v>
      </c>
    </row>
    <row r="457" spans="1:20" x14ac:dyDescent="0.25">
      <c r="A457" s="157" t="s">
        <v>156</v>
      </c>
      <c r="B457">
        <v>14.39764665422315</v>
      </c>
      <c r="C457">
        <v>-40.681481757725088</v>
      </c>
      <c r="D457">
        <v>26.561258001359821</v>
      </c>
      <c r="E457">
        <v>82.157481749980036</v>
      </c>
      <c r="G457" s="157" t="s">
        <v>157</v>
      </c>
      <c r="H457">
        <v>626.29895597119651</v>
      </c>
      <c r="L457" s="158" t="s">
        <v>157</v>
      </c>
      <c r="M457">
        <v>0.1463549770221815</v>
      </c>
      <c r="N457">
        <v>0.2286425118233594</v>
      </c>
      <c r="O457">
        <v>0.23863107161719391</v>
      </c>
      <c r="P457">
        <v>0.22860983172336549</v>
      </c>
      <c r="Q457">
        <v>0.32283138406048573</v>
      </c>
      <c r="R457">
        <v>0.35677224094292348</v>
      </c>
      <c r="S457">
        <v>0.3087835428520595</v>
      </c>
      <c r="T457">
        <v>0.77258326258444177</v>
      </c>
    </row>
    <row r="458" spans="1:20" x14ac:dyDescent="0.25">
      <c r="A458" s="157" t="s">
        <v>157</v>
      </c>
      <c r="B458">
        <v>10.80327810034918</v>
      </c>
      <c r="C458">
        <v>31.43217458246739</v>
      </c>
      <c r="D458">
        <v>30.35943817264771</v>
      </c>
      <c r="E458">
        <v>-71.521477885476173</v>
      </c>
      <c r="G458" s="157" t="s">
        <v>158</v>
      </c>
      <c r="H458">
        <v>53.570991829763408</v>
      </c>
      <c r="L458" s="158" t="s">
        <v>158</v>
      </c>
      <c r="M458">
        <v>0.70621241161217241</v>
      </c>
      <c r="N458">
        <v>0.86024156048801415</v>
      </c>
      <c r="O458">
        <v>0.90869378177521176</v>
      </c>
      <c r="P458">
        <v>1</v>
      </c>
      <c r="Q458">
        <v>0.33157688671940982</v>
      </c>
      <c r="R458">
        <v>0.52682818192439895</v>
      </c>
      <c r="S458">
        <v>0.32558680603468992</v>
      </c>
      <c r="T458">
        <v>0.67284586928459522</v>
      </c>
    </row>
    <row r="459" spans="1:20" x14ac:dyDescent="0.25">
      <c r="A459" s="157" t="s">
        <v>158</v>
      </c>
      <c r="B459">
        <v>3.081032242281454</v>
      </c>
      <c r="C459">
        <v>0.88309373725929208</v>
      </c>
      <c r="D459">
        <v>3.2077945929966449</v>
      </c>
      <c r="E459">
        <v>0.22567029260124041</v>
      </c>
      <c r="G459" s="157" t="s">
        <v>159</v>
      </c>
      <c r="H459">
        <v>24.7726649444696</v>
      </c>
      <c r="L459" s="158" t="s">
        <v>159</v>
      </c>
      <c r="M459">
        <v>1</v>
      </c>
      <c r="N459">
        <v>1</v>
      </c>
      <c r="O459">
        <v>0.92207075046156006</v>
      </c>
      <c r="P459">
        <v>0.82827651955242731</v>
      </c>
      <c r="Q459">
        <v>0.37534169230421682</v>
      </c>
      <c r="R459">
        <v>0.50669620830313022</v>
      </c>
      <c r="S459">
        <v>0.37288864045640208</v>
      </c>
      <c r="T459">
        <v>0.66754461256997699</v>
      </c>
    </row>
    <row r="460" spans="1:20" x14ac:dyDescent="0.25">
      <c r="A460" s="157" t="s">
        <v>159</v>
      </c>
      <c r="B460">
        <v>1.189258039396774</v>
      </c>
      <c r="C460">
        <v>-2.42589818472534</v>
      </c>
      <c r="D460">
        <v>2.5412896077586531</v>
      </c>
      <c r="E460">
        <v>4.8962396156311216</v>
      </c>
      <c r="G460" s="157" t="s">
        <v>160</v>
      </c>
      <c r="H460">
        <v>24.470402081202248</v>
      </c>
      <c r="L460" s="158" t="s">
        <v>160</v>
      </c>
      <c r="M460">
        <v>0.82329267918077265</v>
      </c>
      <c r="N460">
        <v>0.95188929788614185</v>
      </c>
      <c r="O460">
        <v>1</v>
      </c>
      <c r="P460">
        <v>0.9902500607399467</v>
      </c>
      <c r="Q460">
        <v>0.25265706132291998</v>
      </c>
      <c r="R460">
        <v>0.53258648173833834</v>
      </c>
      <c r="S460">
        <v>0.25428455959250462</v>
      </c>
      <c r="T460">
        <v>0.63694384899587075</v>
      </c>
    </row>
    <row r="461" spans="1:20" x14ac:dyDescent="0.25">
      <c r="A461" s="157" t="s">
        <v>160</v>
      </c>
      <c r="B461">
        <v>1.30305072066077</v>
      </c>
      <c r="C461">
        <v>2.728559476641133</v>
      </c>
      <c r="D461">
        <v>3.1349294458960451</v>
      </c>
      <c r="E461">
        <v>-12.538420271841581</v>
      </c>
    </row>
    <row r="475" spans="1:21" x14ac:dyDescent="0.25"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</row>
    <row r="476" spans="1:21" x14ac:dyDescent="0.25">
      <c r="A476" s="165" t="s">
        <v>163</v>
      </c>
      <c r="K476" s="110"/>
      <c r="L476" s="111" t="s">
        <v>164</v>
      </c>
      <c r="M476" s="110"/>
      <c r="N476" s="110"/>
      <c r="O476" s="110"/>
      <c r="P476" s="110"/>
      <c r="Q476" s="110"/>
      <c r="R476" s="110"/>
      <c r="S476" s="110"/>
      <c r="T476" s="110"/>
      <c r="U476" s="110"/>
    </row>
    <row r="477" spans="1:21" x14ac:dyDescent="0.25">
      <c r="A477" s="157"/>
      <c r="B477" s="172" t="s">
        <v>12</v>
      </c>
      <c r="C477" s="172"/>
      <c r="D477" s="172" t="s">
        <v>105</v>
      </c>
      <c r="E477" s="172"/>
      <c r="G477" s="157"/>
      <c r="H477" s="157" t="s">
        <v>130</v>
      </c>
      <c r="K477" s="110"/>
      <c r="L477" s="163"/>
      <c r="M477" s="163" t="s">
        <v>131</v>
      </c>
      <c r="N477" s="163" t="s">
        <v>132</v>
      </c>
      <c r="O477" s="163" t="s">
        <v>133</v>
      </c>
      <c r="P477" s="163" t="s">
        <v>134</v>
      </c>
      <c r="Q477" s="163" t="s">
        <v>135</v>
      </c>
      <c r="R477" s="163" t="s">
        <v>136</v>
      </c>
      <c r="S477" s="163" t="s">
        <v>137</v>
      </c>
      <c r="T477" s="163" t="s">
        <v>138</v>
      </c>
      <c r="U477" s="110"/>
    </row>
    <row r="478" spans="1:21" x14ac:dyDescent="0.25">
      <c r="A478" s="157"/>
      <c r="B478" s="157" t="s">
        <v>139</v>
      </c>
      <c r="C478" s="157" t="s">
        <v>140</v>
      </c>
      <c r="D478" s="157" t="s">
        <v>139</v>
      </c>
      <c r="E478" s="157" t="s">
        <v>140</v>
      </c>
      <c r="G478" s="157" t="s">
        <v>155</v>
      </c>
      <c r="H478">
        <v>174.23278090900891</v>
      </c>
      <c r="K478" s="110"/>
      <c r="L478" s="163" t="s">
        <v>141</v>
      </c>
      <c r="M478" s="110">
        <v>0.26433183063856908</v>
      </c>
      <c r="N478" s="110">
        <v>0.45008491973876091</v>
      </c>
      <c r="O478" s="110">
        <v>0.34737793110101339</v>
      </c>
      <c r="P478" s="110">
        <v>0.99999999999999989</v>
      </c>
      <c r="Q478" s="110">
        <v>1</v>
      </c>
      <c r="R478" s="110">
        <v>1</v>
      </c>
      <c r="S478" s="110">
        <v>1</v>
      </c>
      <c r="T478" s="110">
        <v>1</v>
      </c>
      <c r="U478" s="110"/>
    </row>
    <row r="479" spans="1:21" x14ac:dyDescent="0.25">
      <c r="A479" s="157" t="s">
        <v>155</v>
      </c>
      <c r="B479">
        <v>7.5565639916474643</v>
      </c>
      <c r="C479">
        <v>-27.61779837569777</v>
      </c>
      <c r="D479">
        <v>14.34602468314251</v>
      </c>
      <c r="E479">
        <v>50.135796245898533</v>
      </c>
      <c r="G479" s="157" t="s">
        <v>156</v>
      </c>
      <c r="H479">
        <v>233.67898148336329</v>
      </c>
      <c r="K479" s="110"/>
      <c r="L479" s="163" t="s">
        <v>142</v>
      </c>
      <c r="M479" s="110">
        <v>0.99239368811687345</v>
      </c>
      <c r="N479" s="110">
        <v>1</v>
      </c>
      <c r="O479" s="110">
        <v>1</v>
      </c>
      <c r="P479" s="110">
        <v>0.48593631765822709</v>
      </c>
      <c r="Q479" s="110">
        <v>0.47665047554158058</v>
      </c>
      <c r="R479" s="110">
        <v>0.46255016246190661</v>
      </c>
      <c r="S479" s="110">
        <v>0.5059585657581932</v>
      </c>
      <c r="T479" s="110">
        <v>0.68598595678656382</v>
      </c>
      <c r="U479" s="110"/>
    </row>
    <row r="480" spans="1:21" x14ac:dyDescent="0.25">
      <c r="A480" s="157" t="s">
        <v>156</v>
      </c>
      <c r="B480">
        <v>7.3207668678180022</v>
      </c>
      <c r="C480">
        <v>7.6877260344478513</v>
      </c>
      <c r="D480">
        <v>8.297265436273161</v>
      </c>
      <c r="E480">
        <v>-1.0894341300157719</v>
      </c>
      <c r="G480" s="157" t="s">
        <v>157</v>
      </c>
      <c r="H480">
        <v>436.36883838972852</v>
      </c>
      <c r="K480" s="110"/>
      <c r="L480" s="163" t="s">
        <v>143</v>
      </c>
      <c r="M480" s="110">
        <v>1</v>
      </c>
      <c r="N480" s="110">
        <v>0.75363850118642173</v>
      </c>
      <c r="O480" s="110">
        <v>0.77797787935099982</v>
      </c>
      <c r="P480" s="110">
        <v>0.48691789653268258</v>
      </c>
      <c r="Q480" s="110">
        <v>0.17363010606786269</v>
      </c>
      <c r="R480" s="110">
        <v>0.1642722742149117</v>
      </c>
      <c r="S480" s="110">
        <v>0.31519402678067621</v>
      </c>
      <c r="T480" s="110">
        <v>0.35382223743719021</v>
      </c>
      <c r="U480" s="110"/>
    </row>
    <row r="481" spans="1:21" x14ac:dyDescent="0.25">
      <c r="A481" s="157" t="s">
        <v>157</v>
      </c>
      <c r="B481">
        <v>12.38298120717665</v>
      </c>
      <c r="C481">
        <v>25.37161519058948</v>
      </c>
      <c r="D481">
        <v>17.85927377185223</v>
      </c>
      <c r="E481">
        <v>-52.542195153267791</v>
      </c>
      <c r="G481" s="157" t="s">
        <v>158</v>
      </c>
      <c r="H481">
        <v>96.331649985942363</v>
      </c>
      <c r="K481" s="110"/>
      <c r="L481" s="163" t="s">
        <v>144</v>
      </c>
      <c r="M481" s="110">
        <v>0.2374420803503986</v>
      </c>
      <c r="N481" s="110">
        <v>0.39874459272642199</v>
      </c>
      <c r="O481" s="110">
        <v>0.54158122332276293</v>
      </c>
      <c r="P481" s="110">
        <v>0.15961125049918859</v>
      </c>
      <c r="Q481" s="110">
        <v>0.116162134037312</v>
      </c>
      <c r="R481" s="110">
        <v>0.13026331333132299</v>
      </c>
      <c r="S481" s="110">
        <v>0.23062295740808531</v>
      </c>
      <c r="T481" s="110">
        <v>0.32158339488699639</v>
      </c>
      <c r="U481" s="110"/>
    </row>
    <row r="482" spans="1:21" x14ac:dyDescent="0.25">
      <c r="A482" s="157" t="s">
        <v>158</v>
      </c>
      <c r="B482">
        <v>4.760690856170978</v>
      </c>
      <c r="C482">
        <v>-14.358605333902339</v>
      </c>
      <c r="D482">
        <v>4.3400799607047666</v>
      </c>
      <c r="E482">
        <v>12.320677680417051</v>
      </c>
      <c r="G482" s="157" t="s">
        <v>159</v>
      </c>
      <c r="H482">
        <v>154.58261516830831</v>
      </c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</row>
    <row r="483" spans="1:21" x14ac:dyDescent="0.25">
      <c r="A483" s="157" t="s">
        <v>159</v>
      </c>
      <c r="B483">
        <v>2.6317318180601101</v>
      </c>
      <c r="C483">
        <v>4.008066652621312</v>
      </c>
      <c r="D483">
        <v>7.7348320421166417</v>
      </c>
      <c r="E483">
        <v>-4.9609028074279431</v>
      </c>
      <c r="G483" s="157" t="s">
        <v>160</v>
      </c>
      <c r="H483">
        <v>74.741888220369802</v>
      </c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</row>
    <row r="484" spans="1:21" x14ac:dyDescent="0.25">
      <c r="A484" s="157" t="s">
        <v>160</v>
      </c>
      <c r="B484">
        <v>1.8258734567705881</v>
      </c>
      <c r="C484">
        <v>1.537211671856074</v>
      </c>
      <c r="D484">
        <v>6.6282934061769243</v>
      </c>
      <c r="E484">
        <v>-8.6881387778442569</v>
      </c>
    </row>
    <row r="498" spans="1:20" x14ac:dyDescent="0.25">
      <c r="A498" s="110"/>
      <c r="B498" s="110"/>
      <c r="C498" s="110"/>
      <c r="D498" s="110"/>
      <c r="E498" s="110"/>
      <c r="F498" s="110"/>
      <c r="G498" s="110"/>
      <c r="H498" s="110"/>
    </row>
    <row r="499" spans="1:20" x14ac:dyDescent="0.25">
      <c r="A499" s="111" t="s">
        <v>165</v>
      </c>
      <c r="B499" s="110"/>
      <c r="C499" s="110"/>
      <c r="D499" s="110"/>
      <c r="E499" s="110"/>
      <c r="F499" s="110"/>
      <c r="G499" s="110"/>
      <c r="H499" s="110"/>
      <c r="L499" s="165" t="s">
        <v>166</v>
      </c>
    </row>
    <row r="500" spans="1:20" x14ac:dyDescent="0.25">
      <c r="A500" s="162"/>
      <c r="B500" s="173" t="s">
        <v>12</v>
      </c>
      <c r="C500" s="173"/>
      <c r="D500" s="173" t="s">
        <v>105</v>
      </c>
      <c r="E500" s="173"/>
      <c r="F500" s="110"/>
      <c r="G500" s="162"/>
      <c r="H500" s="162" t="s">
        <v>130</v>
      </c>
      <c r="L500" s="158"/>
      <c r="M500" s="158" t="s">
        <v>131</v>
      </c>
      <c r="N500" s="158" t="s">
        <v>132</v>
      </c>
      <c r="O500" s="158" t="s">
        <v>133</v>
      </c>
      <c r="P500" s="158" t="s">
        <v>134</v>
      </c>
      <c r="Q500" s="158" t="s">
        <v>135</v>
      </c>
      <c r="R500" s="158" t="s">
        <v>136</v>
      </c>
      <c r="S500" s="158" t="s">
        <v>137</v>
      </c>
      <c r="T500" s="158" t="s">
        <v>138</v>
      </c>
    </row>
    <row r="501" spans="1:20" x14ac:dyDescent="0.25">
      <c r="A501" s="162"/>
      <c r="B501" s="162" t="s">
        <v>139</v>
      </c>
      <c r="C501" s="162" t="s">
        <v>140</v>
      </c>
      <c r="D501" s="162" t="s">
        <v>139</v>
      </c>
      <c r="E501" s="162" t="s">
        <v>140</v>
      </c>
      <c r="F501" s="110"/>
      <c r="G501" s="162" t="s">
        <v>141</v>
      </c>
      <c r="H501" s="110">
        <v>1100.357598956881</v>
      </c>
      <c r="L501" s="158" t="s">
        <v>141</v>
      </c>
      <c r="M501">
        <v>0.34918844136930799</v>
      </c>
      <c r="N501">
        <v>0.25516898949744732</v>
      </c>
      <c r="O501">
        <v>0.33147554794109108</v>
      </c>
      <c r="P501">
        <v>0.2029606177643396</v>
      </c>
      <c r="Q501">
        <v>8.9575805247396556E-2</v>
      </c>
      <c r="R501">
        <v>0.10039598215117911</v>
      </c>
      <c r="S501">
        <v>0.1646713842546231</v>
      </c>
      <c r="T501">
        <v>0.29056114513540138</v>
      </c>
    </row>
    <row r="502" spans="1:20" x14ac:dyDescent="0.25">
      <c r="A502" s="162" t="s">
        <v>141</v>
      </c>
      <c r="B502" s="110">
        <v>11.06173797425534</v>
      </c>
      <c r="C502" s="110">
        <v>-0.43682002092509498</v>
      </c>
      <c r="D502" s="110">
        <v>20.57970279796228</v>
      </c>
      <c r="E502" s="110">
        <v>-10.70192110967184</v>
      </c>
      <c r="F502" s="110"/>
      <c r="G502" s="162" t="s">
        <v>142</v>
      </c>
      <c r="H502" s="110">
        <v>496.33063065539028</v>
      </c>
      <c r="L502" s="158" t="s">
        <v>142</v>
      </c>
      <c r="M502">
        <v>0.47893066624438663</v>
      </c>
      <c r="N502">
        <v>0.29731700762317342</v>
      </c>
      <c r="O502">
        <v>0.6607934491151114</v>
      </c>
      <c r="P502">
        <v>0.67894092056613142</v>
      </c>
      <c r="Q502">
        <v>0.37299965328178408</v>
      </c>
      <c r="R502">
        <v>0.6298339677007716</v>
      </c>
      <c r="S502">
        <v>0.56252721760922886</v>
      </c>
      <c r="T502">
        <v>0.7320038425898574</v>
      </c>
    </row>
    <row r="503" spans="1:20" x14ac:dyDescent="0.25">
      <c r="A503" s="162" t="s">
        <v>142</v>
      </c>
      <c r="B503" s="110">
        <v>10.096021821700029</v>
      </c>
      <c r="C503" s="110">
        <v>-6.8656383681488986</v>
      </c>
      <c r="D503" s="110">
        <v>13.46024346130192</v>
      </c>
      <c r="E503" s="110">
        <v>15.159538451830009</v>
      </c>
      <c r="F503" s="110"/>
      <c r="G503" s="162" t="s">
        <v>143</v>
      </c>
      <c r="H503" s="110">
        <v>185.74053464366469</v>
      </c>
      <c r="L503" s="158" t="s">
        <v>143</v>
      </c>
      <c r="M503">
        <v>0.54746277573904689</v>
      </c>
      <c r="N503">
        <v>0.2482446476563735</v>
      </c>
      <c r="O503">
        <v>0.55428042527935739</v>
      </c>
      <c r="P503">
        <v>0.3543467232437878</v>
      </c>
      <c r="Q503">
        <v>0.14369197901574171</v>
      </c>
      <c r="R503">
        <v>0.48447953658502108</v>
      </c>
      <c r="S503">
        <v>0.31357824776287713</v>
      </c>
      <c r="T503">
        <v>0.48312144223004111</v>
      </c>
    </row>
    <row r="504" spans="1:20" x14ac:dyDescent="0.25">
      <c r="A504" s="162" t="s">
        <v>143</v>
      </c>
      <c r="B504" s="110">
        <v>5.7369394658495168</v>
      </c>
      <c r="C504" s="110">
        <v>7.0371041913680914</v>
      </c>
      <c r="D504" s="110">
        <v>7.2853450254019663</v>
      </c>
      <c r="E504" s="110">
        <v>-4.5814217511914368</v>
      </c>
      <c r="F504" s="110"/>
      <c r="G504" s="162" t="s">
        <v>144</v>
      </c>
      <c r="H504" s="110">
        <v>253.6587404159649</v>
      </c>
      <c r="L504" s="158" t="s">
        <v>144</v>
      </c>
      <c r="M504">
        <v>0.54912431214227975</v>
      </c>
      <c r="N504">
        <v>0.54763958303045246</v>
      </c>
      <c r="O504">
        <v>0.92439499069387043</v>
      </c>
      <c r="P504">
        <v>0.96403833642096071</v>
      </c>
      <c r="Q504">
        <v>0.60192980359399184</v>
      </c>
      <c r="R504">
        <v>0.62111281267885765</v>
      </c>
      <c r="S504">
        <v>0.53111101204301259</v>
      </c>
      <c r="T504">
        <v>0.8567721072332859</v>
      </c>
    </row>
    <row r="505" spans="1:20" x14ac:dyDescent="0.25">
      <c r="A505" s="162" t="s">
        <v>144</v>
      </c>
      <c r="B505" s="110">
        <v>8.0939643664020906</v>
      </c>
      <c r="C505" s="110">
        <v>-8.4837942150401275</v>
      </c>
      <c r="D505" s="110">
        <v>5.0628206817090744</v>
      </c>
      <c r="E505" s="110">
        <v>6.2030059418457233</v>
      </c>
      <c r="F505" s="110"/>
      <c r="G505" s="110"/>
      <c r="H505" s="110"/>
      <c r="L505" s="158" t="s">
        <v>145</v>
      </c>
      <c r="M505">
        <v>0.61460837445435057</v>
      </c>
      <c r="N505">
        <v>0.36059907112910361</v>
      </c>
      <c r="O505">
        <v>0.62605886165405422</v>
      </c>
      <c r="P505">
        <v>0.72505561919417461</v>
      </c>
      <c r="Q505">
        <v>0.18124102445061341</v>
      </c>
      <c r="R505">
        <v>0.84168002659466745</v>
      </c>
      <c r="S505">
        <v>0.45347248448477923</v>
      </c>
      <c r="T505">
        <v>0.76326742386644497</v>
      </c>
    </row>
    <row r="506" spans="1:20" x14ac:dyDescent="0.25">
      <c r="A506" s="110"/>
      <c r="B506" s="110"/>
      <c r="C506" s="110"/>
      <c r="D506" s="110"/>
      <c r="E506" s="110"/>
      <c r="F506" s="110"/>
      <c r="G506" s="110"/>
      <c r="H506" s="110"/>
      <c r="L506" s="158" t="s">
        <v>146</v>
      </c>
      <c r="M506">
        <v>0.5239843294218629</v>
      </c>
      <c r="N506">
        <v>0.22112184836912191</v>
      </c>
      <c r="O506">
        <v>0.55926593714394601</v>
      </c>
      <c r="P506">
        <v>0.31116798588401162</v>
      </c>
      <c r="Q506">
        <v>0.13564967901941929</v>
      </c>
      <c r="R506">
        <v>0.28577504133355169</v>
      </c>
      <c r="S506">
        <v>0.29526714811600219</v>
      </c>
      <c r="T506">
        <v>0.23970671330162729</v>
      </c>
    </row>
    <row r="507" spans="1:20" x14ac:dyDescent="0.25">
      <c r="A507" s="110"/>
      <c r="B507" s="110"/>
      <c r="C507" s="110"/>
      <c r="D507" s="110"/>
      <c r="E507" s="110"/>
      <c r="F507" s="110"/>
      <c r="G507" s="110"/>
      <c r="H507" s="110"/>
      <c r="L507" s="158" t="s">
        <v>147</v>
      </c>
      <c r="M507">
        <v>0.36366267532917429</v>
      </c>
      <c r="N507">
        <v>0.16005266453310241</v>
      </c>
      <c r="O507">
        <v>0.6382862345862359</v>
      </c>
      <c r="P507">
        <v>0.21848933197235629</v>
      </c>
      <c r="Q507">
        <v>9.5828172821935939E-2</v>
      </c>
      <c r="R507">
        <v>0.14829924136685749</v>
      </c>
      <c r="S507">
        <v>0.1887698147557095</v>
      </c>
      <c r="T507">
        <v>0.30349308931801522</v>
      </c>
    </row>
    <row r="508" spans="1:20" x14ac:dyDescent="0.25">
      <c r="L508" s="158" t="s">
        <v>148</v>
      </c>
      <c r="M508">
        <v>0.36012282931568562</v>
      </c>
      <c r="N508">
        <v>0.23771940108805881</v>
      </c>
      <c r="O508">
        <v>0.47174959617786633</v>
      </c>
      <c r="P508">
        <v>0.48677079386134048</v>
      </c>
      <c r="Q508">
        <v>0.1142251099286665</v>
      </c>
      <c r="R508">
        <v>0.48604428693198198</v>
      </c>
      <c r="S508">
        <v>0.40884296354219629</v>
      </c>
      <c r="T508">
        <v>0.48954911453048761</v>
      </c>
    </row>
    <row r="509" spans="1:20" x14ac:dyDescent="0.25">
      <c r="L509" s="158" t="s">
        <v>149</v>
      </c>
      <c r="M509">
        <v>0.66893743395282668</v>
      </c>
      <c r="N509">
        <v>0.41294076796990947</v>
      </c>
      <c r="O509">
        <v>0.95150458983657826</v>
      </c>
      <c r="P509">
        <v>0.58756753166808151</v>
      </c>
      <c r="Q509">
        <v>0.27018635316123851</v>
      </c>
      <c r="R509">
        <v>0.96156259796195864</v>
      </c>
      <c r="S509">
        <v>1</v>
      </c>
      <c r="T509">
        <v>0.67504419472082511</v>
      </c>
    </row>
    <row r="510" spans="1:20" x14ac:dyDescent="0.25">
      <c r="L510" s="158" t="s">
        <v>150</v>
      </c>
      <c r="M510">
        <v>0.84692752910357461</v>
      </c>
      <c r="N510">
        <v>0.35832820076245953</v>
      </c>
      <c r="O510">
        <v>1</v>
      </c>
      <c r="P510">
        <v>0.81582965854869582</v>
      </c>
      <c r="Q510">
        <v>0.37260335542435102</v>
      </c>
      <c r="R510">
        <v>0.98277526162229012</v>
      </c>
      <c r="S510">
        <v>0.65292517127121186</v>
      </c>
      <c r="T510">
        <v>1</v>
      </c>
    </row>
    <row r="511" spans="1:20" x14ac:dyDescent="0.25">
      <c r="L511" s="158" t="s">
        <v>151</v>
      </c>
      <c r="M511">
        <v>1</v>
      </c>
      <c r="N511">
        <v>1</v>
      </c>
      <c r="O511">
        <v>0.93712092525761337</v>
      </c>
      <c r="P511">
        <v>0.99999999999999989</v>
      </c>
      <c r="Q511">
        <v>1</v>
      </c>
      <c r="R511">
        <v>1</v>
      </c>
      <c r="S511">
        <v>0.55000732816447184</v>
      </c>
      <c r="T511">
        <v>0.74210633930948666</v>
      </c>
    </row>
    <row r="512" spans="1:20" x14ac:dyDescent="0.25">
      <c r="L512" s="158" t="s">
        <v>152</v>
      </c>
      <c r="M512">
        <v>0.22987288484952129</v>
      </c>
      <c r="N512">
        <v>0.19605362945984539</v>
      </c>
      <c r="O512">
        <v>0.16416546401432799</v>
      </c>
      <c r="P512">
        <v>0.18885316992627249</v>
      </c>
      <c r="Q512">
        <v>0.17369827296493939</v>
      </c>
      <c r="R512">
        <v>0.47559077304233682</v>
      </c>
      <c r="S512">
        <v>0.74623869569716905</v>
      </c>
      <c r="T512">
        <v>0.46409578388058159</v>
      </c>
    </row>
    <row r="522" spans="1:20" x14ac:dyDescent="0.25">
      <c r="A522" s="165" t="s">
        <v>167</v>
      </c>
      <c r="L522" s="165" t="s">
        <v>168</v>
      </c>
    </row>
    <row r="523" spans="1:20" x14ac:dyDescent="0.25">
      <c r="A523" s="157"/>
      <c r="B523" s="172" t="s">
        <v>12</v>
      </c>
      <c r="C523" s="172"/>
      <c r="D523" s="172" t="s">
        <v>105</v>
      </c>
      <c r="E523" s="172"/>
      <c r="G523" s="157"/>
      <c r="H523" s="157" t="s">
        <v>130</v>
      </c>
      <c r="L523" s="158"/>
      <c r="M523" s="158" t="s">
        <v>131</v>
      </c>
      <c r="N523" s="158" t="s">
        <v>132</v>
      </c>
      <c r="O523" s="158" t="s">
        <v>133</v>
      </c>
      <c r="P523" s="158" t="s">
        <v>134</v>
      </c>
      <c r="Q523" s="158" t="s">
        <v>135</v>
      </c>
      <c r="R523" s="158" t="s">
        <v>136</v>
      </c>
      <c r="S523" s="158" t="s">
        <v>137</v>
      </c>
      <c r="T523" s="158" t="s">
        <v>138</v>
      </c>
    </row>
    <row r="524" spans="1:20" x14ac:dyDescent="0.25">
      <c r="A524" s="157"/>
      <c r="B524" s="157" t="s">
        <v>139</v>
      </c>
      <c r="C524" s="157" t="s">
        <v>140</v>
      </c>
      <c r="D524" s="157" t="s">
        <v>139</v>
      </c>
      <c r="E524" s="157" t="s">
        <v>140</v>
      </c>
      <c r="G524" s="157" t="s">
        <v>141</v>
      </c>
      <c r="H524">
        <v>681.51708306343573</v>
      </c>
      <c r="L524" s="158" t="s">
        <v>141</v>
      </c>
      <c r="M524">
        <v>0.81883178482029229</v>
      </c>
      <c r="N524">
        <v>0.66373388054281357</v>
      </c>
      <c r="O524">
        <v>0.70467030381675133</v>
      </c>
      <c r="P524">
        <v>0.58920731609007815</v>
      </c>
      <c r="Q524">
        <v>0.8683560563154058</v>
      </c>
      <c r="R524">
        <v>0.77054977532683921</v>
      </c>
      <c r="S524">
        <v>0.70253399546498618</v>
      </c>
      <c r="T524">
        <v>0.59994213872379487</v>
      </c>
    </row>
    <row r="525" spans="1:20" x14ac:dyDescent="0.25">
      <c r="A525" s="157" t="s">
        <v>141</v>
      </c>
      <c r="B525">
        <v>9.8967377194880566</v>
      </c>
      <c r="C525">
        <v>-0.40228837776575749</v>
      </c>
      <c r="D525">
        <v>13.58721890015917</v>
      </c>
      <c r="E525">
        <v>4.4721061421163144</v>
      </c>
      <c r="G525" s="157" t="s">
        <v>142</v>
      </c>
      <c r="H525">
        <v>1505.777257373167</v>
      </c>
      <c r="L525" s="158" t="s">
        <v>142</v>
      </c>
      <c r="M525">
        <v>0.99999999999999989</v>
      </c>
      <c r="N525">
        <v>0.84982073703939709</v>
      </c>
      <c r="O525">
        <v>0.90869291853001055</v>
      </c>
      <c r="P525">
        <v>0.70400160650256205</v>
      </c>
      <c r="Q525">
        <v>0.9040985992861329</v>
      </c>
      <c r="R525">
        <v>0.89679397894941237</v>
      </c>
      <c r="S525">
        <v>0.88822749453876437</v>
      </c>
      <c r="T525">
        <v>0.87243145718909088</v>
      </c>
    </row>
    <row r="526" spans="1:20" x14ac:dyDescent="0.25">
      <c r="A526" s="157" t="s">
        <v>142</v>
      </c>
      <c r="B526">
        <v>15.61158391732384</v>
      </c>
      <c r="C526">
        <v>-0.1498554851857451</v>
      </c>
      <c r="D526">
        <v>18.654975216140851</v>
      </c>
      <c r="E526">
        <v>1.244913698936245</v>
      </c>
      <c r="G526" s="157" t="s">
        <v>143</v>
      </c>
      <c r="H526">
        <v>1019.154376118599</v>
      </c>
      <c r="L526" s="158" t="s">
        <v>143</v>
      </c>
      <c r="M526">
        <v>0.8394996234670854</v>
      </c>
      <c r="N526">
        <v>0.73158103763064231</v>
      </c>
      <c r="O526">
        <v>0.79755973635311295</v>
      </c>
      <c r="P526">
        <v>1</v>
      </c>
      <c r="Q526">
        <v>0.88439928615583041</v>
      </c>
      <c r="R526">
        <v>0.86380750059699996</v>
      </c>
      <c r="S526">
        <v>0.8883607642792416</v>
      </c>
      <c r="T526">
        <v>0.66359523396316633</v>
      </c>
    </row>
    <row r="527" spans="1:20" x14ac:dyDescent="0.25">
      <c r="A527" s="157" t="s">
        <v>143</v>
      </c>
      <c r="B527">
        <v>9.1018123676827933</v>
      </c>
      <c r="C527">
        <v>1.926011017371472</v>
      </c>
      <c r="D527">
        <v>12.619255434604041</v>
      </c>
      <c r="E527">
        <v>-6.7105077496326526</v>
      </c>
      <c r="G527" s="157" t="s">
        <v>144</v>
      </c>
      <c r="H527">
        <v>1749.2566435342451</v>
      </c>
      <c r="L527" s="158" t="s">
        <v>144</v>
      </c>
      <c r="M527">
        <v>0.8236536178050573</v>
      </c>
      <c r="N527">
        <v>0.92176609463753378</v>
      </c>
      <c r="O527">
        <v>0.78453618377802747</v>
      </c>
      <c r="P527">
        <v>0.70361425470495276</v>
      </c>
      <c r="Q527">
        <v>0.93473568381669325</v>
      </c>
      <c r="R527">
        <v>0.82682770716461551</v>
      </c>
      <c r="S527">
        <v>0.99999999999999989</v>
      </c>
      <c r="T527">
        <v>0.64648097539000249</v>
      </c>
    </row>
    <row r="528" spans="1:20" x14ac:dyDescent="0.25">
      <c r="A528" s="157" t="s">
        <v>144</v>
      </c>
      <c r="B528">
        <v>13.03992279599783</v>
      </c>
      <c r="C528">
        <v>-5.0009177809095062</v>
      </c>
      <c r="D528">
        <v>22.902070196972652</v>
      </c>
      <c r="E528">
        <v>17.772105581742121</v>
      </c>
      <c r="G528" s="157" t="s">
        <v>145</v>
      </c>
      <c r="H528">
        <v>1379.741751372964</v>
      </c>
      <c r="L528" s="158" t="s">
        <v>145</v>
      </c>
      <c r="M528">
        <v>0.78952537698639513</v>
      </c>
      <c r="N528">
        <v>0.77886635766067769</v>
      </c>
      <c r="O528">
        <v>0.77743115799948215</v>
      </c>
      <c r="P528">
        <v>0.68564662127173559</v>
      </c>
      <c r="Q528">
        <v>0.81938725823132719</v>
      </c>
      <c r="R528">
        <v>0.88301397382014746</v>
      </c>
      <c r="S528">
        <v>0.69880784580256894</v>
      </c>
      <c r="T528">
        <v>0.63416952588605147</v>
      </c>
    </row>
    <row r="529" spans="1:20" x14ac:dyDescent="0.25">
      <c r="A529" s="157" t="s">
        <v>145</v>
      </c>
      <c r="B529">
        <v>11.92806356862533</v>
      </c>
      <c r="C529">
        <v>-2.5794102946906379</v>
      </c>
      <c r="D529">
        <v>23.801713439692239</v>
      </c>
      <c r="E529">
        <v>-12.9284522427815</v>
      </c>
      <c r="G529" s="157" t="s">
        <v>146</v>
      </c>
      <c r="H529">
        <v>772.06464389632936</v>
      </c>
      <c r="L529" s="158" t="s">
        <v>146</v>
      </c>
      <c r="M529">
        <v>0.87156569492200986</v>
      </c>
      <c r="N529">
        <v>0.81496969030701683</v>
      </c>
      <c r="O529">
        <v>0.77802184749661207</v>
      </c>
      <c r="P529">
        <v>0.66264351867597149</v>
      </c>
      <c r="Q529">
        <v>0.84163089104892164</v>
      </c>
      <c r="R529">
        <v>0.88739244095290248</v>
      </c>
      <c r="S529">
        <v>0.82509974844227718</v>
      </c>
      <c r="T529">
        <v>0.59791537477457468</v>
      </c>
    </row>
    <row r="530" spans="1:20" x14ac:dyDescent="0.25">
      <c r="A530" s="157" t="s">
        <v>146</v>
      </c>
      <c r="B530">
        <v>8.2621889160139492</v>
      </c>
      <c r="C530">
        <v>-0.49707253358436942</v>
      </c>
      <c r="D530">
        <v>9.8537226644376972</v>
      </c>
      <c r="E530">
        <v>1.72371275508611</v>
      </c>
      <c r="G530" s="157" t="s">
        <v>147</v>
      </c>
      <c r="H530">
        <v>560.45703667348039</v>
      </c>
      <c r="L530" s="158" t="s">
        <v>147</v>
      </c>
      <c r="M530">
        <v>0.88850385464101089</v>
      </c>
      <c r="N530">
        <v>0.74570938619821636</v>
      </c>
      <c r="O530">
        <v>1</v>
      </c>
      <c r="P530">
        <v>0.79517394453762436</v>
      </c>
      <c r="Q530">
        <v>0.9483028338055014</v>
      </c>
      <c r="R530">
        <v>0.81022981306122854</v>
      </c>
      <c r="S530">
        <v>0.59836493300180593</v>
      </c>
      <c r="T530">
        <v>0.66142520126591686</v>
      </c>
    </row>
    <row r="531" spans="1:20" x14ac:dyDescent="0.25">
      <c r="A531" s="157" t="s">
        <v>147</v>
      </c>
      <c r="B531">
        <v>7.8459921439523423</v>
      </c>
      <c r="C531">
        <v>5.4362730395886683</v>
      </c>
      <c r="D531">
        <v>9.5392216410457138</v>
      </c>
      <c r="E531">
        <v>-3.4533654775883829</v>
      </c>
      <c r="G531" s="157" t="s">
        <v>148</v>
      </c>
      <c r="H531">
        <v>671.7450101282385</v>
      </c>
      <c r="L531" s="158" t="s">
        <v>148</v>
      </c>
      <c r="M531">
        <v>0.86076043708240946</v>
      </c>
      <c r="N531">
        <v>1</v>
      </c>
      <c r="O531">
        <v>0.75291005233249697</v>
      </c>
      <c r="P531">
        <v>0.72144540284556247</v>
      </c>
      <c r="Q531">
        <v>0.85959477275134033</v>
      </c>
      <c r="R531">
        <v>0.93414994247525729</v>
      </c>
      <c r="S531">
        <v>0.59444880690680046</v>
      </c>
      <c r="T531">
        <v>0.64544196764899231</v>
      </c>
    </row>
    <row r="532" spans="1:20" x14ac:dyDescent="0.25">
      <c r="A532" s="157" t="s">
        <v>148</v>
      </c>
      <c r="B532">
        <v>9.9188940200330151</v>
      </c>
      <c r="C532">
        <v>-13.485378511295179</v>
      </c>
      <c r="D532">
        <v>12.632139542213091</v>
      </c>
      <c r="E532">
        <v>21.89444851229495</v>
      </c>
      <c r="G532" s="157" t="s">
        <v>149</v>
      </c>
      <c r="H532">
        <v>1715.9379507790841</v>
      </c>
      <c r="L532" s="158" t="s">
        <v>149</v>
      </c>
      <c r="M532">
        <v>0.93616507630525303</v>
      </c>
      <c r="N532">
        <v>0.75820024179883305</v>
      </c>
      <c r="O532">
        <v>0.83773173207742757</v>
      </c>
      <c r="P532">
        <v>0.82313344110696851</v>
      </c>
      <c r="Q532">
        <v>0.86970049605072586</v>
      </c>
      <c r="R532">
        <v>0.82272662887703307</v>
      </c>
      <c r="S532">
        <v>0.71285942038115346</v>
      </c>
      <c r="T532">
        <v>0.99999999999999989</v>
      </c>
    </row>
    <row r="533" spans="1:20" x14ac:dyDescent="0.25">
      <c r="A533" s="157" t="s">
        <v>149</v>
      </c>
      <c r="B533">
        <v>12.62488928260662</v>
      </c>
      <c r="C533">
        <v>11.92427361980193</v>
      </c>
      <c r="D533">
        <v>18.002338355576921</v>
      </c>
      <c r="E533">
        <v>-22.739703112707321</v>
      </c>
      <c r="G533" s="157" t="s">
        <v>150</v>
      </c>
      <c r="H533">
        <v>1226.686430052385</v>
      </c>
      <c r="L533" s="158" t="s">
        <v>150</v>
      </c>
      <c r="M533">
        <v>0.88927828079145443</v>
      </c>
      <c r="N533">
        <v>0.72304940597688805</v>
      </c>
      <c r="O533">
        <v>0.78768126528307381</v>
      </c>
      <c r="P533">
        <v>0.7121316709620179</v>
      </c>
      <c r="Q533">
        <v>0.91370030465095697</v>
      </c>
      <c r="R533">
        <v>0.84627789850974366</v>
      </c>
      <c r="S533">
        <v>0.61680819500766126</v>
      </c>
      <c r="T533">
        <v>0.66989186556312419</v>
      </c>
    </row>
    <row r="534" spans="1:20" x14ac:dyDescent="0.25">
      <c r="A534" s="157" t="s">
        <v>150</v>
      </c>
      <c r="B534">
        <v>14.195159318287249</v>
      </c>
      <c r="C534">
        <v>-8.5205114139774789</v>
      </c>
      <c r="D534">
        <v>12.039264844418881</v>
      </c>
      <c r="E534">
        <v>12.37186727190138</v>
      </c>
      <c r="G534" s="157" t="s">
        <v>151</v>
      </c>
      <c r="H534">
        <v>1541.461211080642</v>
      </c>
      <c r="L534" s="158" t="s">
        <v>151</v>
      </c>
      <c r="M534">
        <v>0.66664242579447852</v>
      </c>
      <c r="N534">
        <v>0.71550992201540764</v>
      </c>
      <c r="O534">
        <v>0.75476244408795612</v>
      </c>
      <c r="P534">
        <v>0.75064067180352101</v>
      </c>
      <c r="Q534">
        <v>0.88162863095609267</v>
      </c>
      <c r="R534">
        <v>0.79509688346134899</v>
      </c>
      <c r="S534">
        <v>0.63674622110030488</v>
      </c>
      <c r="T534">
        <v>0.60316540339862301</v>
      </c>
    </row>
    <row r="535" spans="1:20" x14ac:dyDescent="0.25">
      <c r="A535" s="157" t="s">
        <v>151</v>
      </c>
      <c r="B535">
        <v>12.954901118892479</v>
      </c>
      <c r="C535">
        <v>3.9376967076420488</v>
      </c>
      <c r="D535">
        <v>18.155884121451081</v>
      </c>
      <c r="E535">
        <v>-9.472837577648523</v>
      </c>
      <c r="G535" s="157" t="s">
        <v>152</v>
      </c>
      <c r="H535">
        <v>5032.2287232623876</v>
      </c>
      <c r="L535" s="158" t="s">
        <v>152</v>
      </c>
      <c r="M535">
        <v>0.76045045169016079</v>
      </c>
      <c r="N535">
        <v>0.66578055524384783</v>
      </c>
      <c r="O535">
        <v>0.89105839289702304</v>
      </c>
      <c r="P535">
        <v>0.77704395622004296</v>
      </c>
      <c r="Q535">
        <v>1</v>
      </c>
      <c r="R535">
        <v>1</v>
      </c>
      <c r="S535">
        <v>0.65554276317432691</v>
      </c>
      <c r="T535">
        <v>0.68517001105317243</v>
      </c>
    </row>
    <row r="536" spans="1:20" x14ac:dyDescent="0.25">
      <c r="A536" s="157" t="s">
        <v>152</v>
      </c>
      <c r="B536">
        <v>33.590621443822002</v>
      </c>
      <c r="C536">
        <v>-12.59136134624864</v>
      </c>
      <c r="D536">
        <v>28.193487251535931</v>
      </c>
      <c r="E536">
        <v>-17.67671875835121</v>
      </c>
    </row>
    <row r="545" spans="1:20" x14ac:dyDescent="0.25">
      <c r="A545" s="165" t="s">
        <v>169</v>
      </c>
      <c r="L545" s="165" t="s">
        <v>170</v>
      </c>
    </row>
    <row r="546" spans="1:20" x14ac:dyDescent="0.25">
      <c r="A546" s="157"/>
      <c r="B546" s="172" t="s">
        <v>12</v>
      </c>
      <c r="C546" s="172"/>
      <c r="D546" s="172" t="s">
        <v>105</v>
      </c>
      <c r="E546" s="172"/>
      <c r="G546" s="157"/>
      <c r="H546" s="157" t="s">
        <v>130</v>
      </c>
      <c r="L546" s="158"/>
      <c r="M546" s="158" t="s">
        <v>131</v>
      </c>
      <c r="N546" s="158" t="s">
        <v>132</v>
      </c>
      <c r="O546" s="158" t="s">
        <v>133</v>
      </c>
      <c r="P546" s="158" t="s">
        <v>134</v>
      </c>
      <c r="Q546" s="158" t="s">
        <v>135</v>
      </c>
      <c r="R546" s="158" t="s">
        <v>136</v>
      </c>
      <c r="S546" s="158" t="s">
        <v>137</v>
      </c>
      <c r="T546" s="158" t="s">
        <v>138</v>
      </c>
    </row>
    <row r="547" spans="1:20" x14ac:dyDescent="0.25">
      <c r="A547" s="157"/>
      <c r="B547" s="157" t="s">
        <v>139</v>
      </c>
      <c r="C547" s="157" t="s">
        <v>140</v>
      </c>
      <c r="D547" s="157" t="s">
        <v>139</v>
      </c>
      <c r="E547" s="157" t="s">
        <v>140</v>
      </c>
      <c r="G547" s="157" t="s">
        <v>141</v>
      </c>
      <c r="H547">
        <v>80.920334169443606</v>
      </c>
      <c r="L547" s="158" t="s">
        <v>141</v>
      </c>
      <c r="M547">
        <v>0.93914523404711026</v>
      </c>
      <c r="N547">
        <v>0.74605744493730264</v>
      </c>
      <c r="O547">
        <v>1</v>
      </c>
      <c r="P547">
        <v>0.97245423849634616</v>
      </c>
      <c r="Q547">
        <v>1</v>
      </c>
      <c r="R547">
        <v>0.9914314087724051</v>
      </c>
      <c r="S547">
        <v>0.98438165792719079</v>
      </c>
      <c r="T547">
        <v>0.88942211040001085</v>
      </c>
    </row>
    <row r="548" spans="1:20" x14ac:dyDescent="0.25">
      <c r="A548" s="157" t="s">
        <v>141</v>
      </c>
      <c r="B548">
        <v>2.1512256344682159</v>
      </c>
      <c r="C548">
        <v>-1.4682103170513661</v>
      </c>
      <c r="D548">
        <v>4.7232384499168756</v>
      </c>
      <c r="E548">
        <v>2.7809045101668719</v>
      </c>
      <c r="G548" s="157" t="s">
        <v>142</v>
      </c>
      <c r="H548">
        <v>38.937489030258057</v>
      </c>
      <c r="L548" s="158" t="s">
        <v>142</v>
      </c>
      <c r="M548">
        <v>0.95835486488942112</v>
      </c>
      <c r="N548">
        <v>0.7405735690671239</v>
      </c>
      <c r="O548">
        <v>0.81808712201363853</v>
      </c>
      <c r="P548">
        <v>0.8249014429637378</v>
      </c>
      <c r="Q548">
        <v>0.86073691764266447</v>
      </c>
      <c r="R548">
        <v>0.91883666621124849</v>
      </c>
      <c r="S548">
        <v>0.93169904166865103</v>
      </c>
      <c r="T548">
        <v>0.86356526110403264</v>
      </c>
    </row>
    <row r="549" spans="1:20" x14ac:dyDescent="0.25">
      <c r="A549" s="157" t="s">
        <v>142</v>
      </c>
      <c r="B549">
        <v>1.2336477021764529</v>
      </c>
      <c r="C549">
        <v>1.062304913270418E-2</v>
      </c>
      <c r="D549">
        <v>2.1874277564390519</v>
      </c>
      <c r="E549">
        <v>-0.35261236943020691</v>
      </c>
      <c r="G549" s="157" t="s">
        <v>143</v>
      </c>
      <c r="H549">
        <v>99.846403578893316</v>
      </c>
      <c r="L549" s="158" t="s">
        <v>143</v>
      </c>
      <c r="M549">
        <v>0.85152767064381252</v>
      </c>
      <c r="N549">
        <v>0.84120779741627383</v>
      </c>
      <c r="O549">
        <v>0.78772443782519808</v>
      </c>
      <c r="P549">
        <v>0.80239932762598154</v>
      </c>
      <c r="Q549">
        <v>0.8820449893482506</v>
      </c>
      <c r="R549">
        <v>0.91411159500339711</v>
      </c>
      <c r="S549">
        <v>0.93255198000254613</v>
      </c>
      <c r="T549">
        <v>0.85804072093635486</v>
      </c>
    </row>
    <row r="550" spans="1:20" x14ac:dyDescent="0.25">
      <c r="A550" s="157" t="s">
        <v>143</v>
      </c>
      <c r="B550">
        <v>3.0881565997314362</v>
      </c>
      <c r="C550">
        <v>-0.13807668909987769</v>
      </c>
      <c r="D550">
        <v>6.2892267453079969</v>
      </c>
      <c r="E550">
        <v>1.6651604899354819</v>
      </c>
      <c r="G550" s="157" t="s">
        <v>144</v>
      </c>
      <c r="H550">
        <v>53.6491929502792</v>
      </c>
      <c r="L550" s="158" t="s">
        <v>144</v>
      </c>
      <c r="M550">
        <v>0.87023328822927237</v>
      </c>
      <c r="N550">
        <v>0.78746190021331108</v>
      </c>
      <c r="O550">
        <v>0.7706970232355016</v>
      </c>
      <c r="P550">
        <v>0.94352856194805201</v>
      </c>
      <c r="Q550">
        <v>0.88323329363808201</v>
      </c>
      <c r="R550">
        <v>0.94535122803855476</v>
      </c>
      <c r="S550">
        <v>1</v>
      </c>
      <c r="T550">
        <v>0.84630387919007888</v>
      </c>
    </row>
    <row r="551" spans="1:20" x14ac:dyDescent="0.25">
      <c r="A551" s="157" t="s">
        <v>144</v>
      </c>
      <c r="B551">
        <v>2.1623040764168762</v>
      </c>
      <c r="C551">
        <v>-0.11832921456558609</v>
      </c>
      <c r="D551">
        <v>3.061407011733893</v>
      </c>
      <c r="E551">
        <v>-2.828757030909876</v>
      </c>
      <c r="G551" s="157" t="s">
        <v>145</v>
      </c>
      <c r="H551">
        <v>47.140541786076689</v>
      </c>
      <c r="L551" s="158" t="s">
        <v>145</v>
      </c>
      <c r="M551">
        <v>0.80120939768787647</v>
      </c>
      <c r="N551">
        <v>0.7477382682377024</v>
      </c>
      <c r="O551">
        <v>0.80170106420395726</v>
      </c>
      <c r="P551">
        <v>0.95915489228326889</v>
      </c>
      <c r="Q551">
        <v>0.92199292762720231</v>
      </c>
      <c r="R551">
        <v>0.94710930086300027</v>
      </c>
      <c r="S551">
        <v>0.89042285931536092</v>
      </c>
      <c r="T551">
        <v>0.85229763536075021</v>
      </c>
    </row>
    <row r="552" spans="1:20" x14ac:dyDescent="0.25">
      <c r="A552" s="157" t="s">
        <v>145</v>
      </c>
      <c r="B552">
        <v>2.3950385373387681</v>
      </c>
      <c r="C552">
        <v>-2.1366527649150799</v>
      </c>
      <c r="D552">
        <v>4.0793720215821718</v>
      </c>
      <c r="E552">
        <v>5.1250874578313521</v>
      </c>
      <c r="G552" s="157" t="s">
        <v>146</v>
      </c>
      <c r="H552">
        <v>46.915561234036169</v>
      </c>
      <c r="L552" s="158" t="s">
        <v>146</v>
      </c>
      <c r="M552">
        <v>0.88383581844779424</v>
      </c>
      <c r="N552">
        <v>0.81574442057124674</v>
      </c>
      <c r="O552">
        <v>0.80156867666513199</v>
      </c>
      <c r="P552">
        <v>1</v>
      </c>
      <c r="Q552">
        <v>0.85994496188643177</v>
      </c>
      <c r="R552">
        <v>0.89673612425783955</v>
      </c>
      <c r="S552">
        <v>0.93264461961101464</v>
      </c>
      <c r="T552">
        <v>0.8604833407610708</v>
      </c>
    </row>
    <row r="553" spans="1:20" x14ac:dyDescent="0.25">
      <c r="A553" s="157" t="s">
        <v>146</v>
      </c>
      <c r="B553">
        <v>2.9070129068642401</v>
      </c>
      <c r="C553">
        <v>0.3886181189926905</v>
      </c>
      <c r="D553">
        <v>4.573793516952728</v>
      </c>
      <c r="E553">
        <v>-1.2444977782358819</v>
      </c>
      <c r="G553" s="157" t="s">
        <v>147</v>
      </c>
      <c r="H553">
        <v>40.059636603050613</v>
      </c>
      <c r="L553" s="158" t="s">
        <v>147</v>
      </c>
      <c r="M553">
        <v>0.89993904648460465</v>
      </c>
      <c r="N553">
        <v>0.822102865182469</v>
      </c>
      <c r="O553">
        <v>0.81173079894147748</v>
      </c>
      <c r="P553">
        <v>0.75227804508438889</v>
      </c>
      <c r="Q553">
        <v>0.80213964085552136</v>
      </c>
      <c r="R553">
        <v>0.93449445512195495</v>
      </c>
      <c r="S553">
        <v>0.78133142536608091</v>
      </c>
      <c r="T553">
        <v>0.85374906752710611</v>
      </c>
    </row>
    <row r="554" spans="1:20" x14ac:dyDescent="0.25">
      <c r="A554" s="157" t="s">
        <v>147</v>
      </c>
      <c r="B554">
        <v>2.6715390910417529</v>
      </c>
      <c r="C554">
        <v>1.766865033600129</v>
      </c>
      <c r="D554">
        <v>2.6327127234665242</v>
      </c>
      <c r="E554">
        <v>-1.184424585697377</v>
      </c>
      <c r="G554" s="157" t="s">
        <v>148</v>
      </c>
      <c r="H554">
        <v>42.709259410828587</v>
      </c>
      <c r="L554" s="158" t="s">
        <v>148</v>
      </c>
      <c r="M554">
        <v>0.95186809169652675</v>
      </c>
      <c r="N554">
        <v>0.80550768238509685</v>
      </c>
      <c r="O554">
        <v>0.81779297201367618</v>
      </c>
      <c r="P554">
        <v>0.75155347661801197</v>
      </c>
      <c r="Q554">
        <v>0.83022117207417256</v>
      </c>
      <c r="R554">
        <v>0.91323896892631196</v>
      </c>
      <c r="S554">
        <v>0.81926742225259586</v>
      </c>
      <c r="T554">
        <v>0.87599008463999306</v>
      </c>
    </row>
    <row r="555" spans="1:20" x14ac:dyDescent="0.25">
      <c r="A555" s="157" t="s">
        <v>148</v>
      </c>
      <c r="B555">
        <v>1.5842347923343969</v>
      </c>
      <c r="C555">
        <v>-2.189596569683073</v>
      </c>
      <c r="D555">
        <v>2.6484302789240881</v>
      </c>
      <c r="E555">
        <v>1.741457735381257</v>
      </c>
      <c r="G555" s="157" t="s">
        <v>149</v>
      </c>
      <c r="H555">
        <v>75.493065237612001</v>
      </c>
      <c r="L555" s="158" t="s">
        <v>149</v>
      </c>
      <c r="M555">
        <v>0.98097465986700505</v>
      </c>
      <c r="N555">
        <v>0.82151264957632497</v>
      </c>
      <c r="O555">
        <v>0.77982178991888795</v>
      </c>
      <c r="P555">
        <v>0.85077518907789251</v>
      </c>
      <c r="Q555">
        <v>0.87003395355602364</v>
      </c>
      <c r="R555">
        <v>0.93058304428492844</v>
      </c>
      <c r="S555">
        <v>0.81023187055300072</v>
      </c>
      <c r="T555">
        <v>0.84031320996508208</v>
      </c>
    </row>
    <row r="556" spans="1:20" x14ac:dyDescent="0.25">
      <c r="A556" s="157" t="s">
        <v>149</v>
      </c>
      <c r="B556">
        <v>2.284898337726474</v>
      </c>
      <c r="C556">
        <v>1.337721850238925</v>
      </c>
      <c r="D556">
        <v>4.9918323161403482</v>
      </c>
      <c r="E556">
        <v>-2.0618784321270591</v>
      </c>
      <c r="G556" s="157" t="s">
        <v>150</v>
      </c>
      <c r="H556">
        <v>20.34546567494144</v>
      </c>
      <c r="L556" s="158" t="s">
        <v>150</v>
      </c>
      <c r="M556">
        <v>0.96524418632777409</v>
      </c>
      <c r="N556">
        <v>0.80703757087660344</v>
      </c>
      <c r="O556">
        <v>0.77397001088216622</v>
      </c>
      <c r="P556">
        <v>0.80421514010260153</v>
      </c>
      <c r="Q556">
        <v>0.86957039254509039</v>
      </c>
      <c r="R556">
        <v>0.95420590285254758</v>
      </c>
      <c r="S556">
        <v>0.8040064795122519</v>
      </c>
      <c r="T556">
        <v>0.88838604540897803</v>
      </c>
    </row>
    <row r="557" spans="1:20" x14ac:dyDescent="0.25">
      <c r="A557" s="157" t="s">
        <v>150</v>
      </c>
      <c r="B557">
        <v>0.95729728088336918</v>
      </c>
      <c r="C557">
        <v>9.1902310882561233E-2</v>
      </c>
      <c r="D557">
        <v>1.889020948135677</v>
      </c>
      <c r="E557">
        <v>1.401342971144895</v>
      </c>
      <c r="G557" s="157" t="s">
        <v>151</v>
      </c>
      <c r="H557">
        <v>50.249182616451343</v>
      </c>
      <c r="L557" s="158" t="s">
        <v>151</v>
      </c>
      <c r="M557">
        <v>0.84926144015887284</v>
      </c>
      <c r="N557">
        <v>0.83130646182070012</v>
      </c>
      <c r="O557">
        <v>0.79564937628942412</v>
      </c>
      <c r="P557">
        <v>0.9274834432790855</v>
      </c>
      <c r="Q557">
        <v>0.86089016113878525</v>
      </c>
      <c r="R557">
        <v>0.89921296134861128</v>
      </c>
      <c r="S557">
        <v>0.91592040933677621</v>
      </c>
      <c r="T557">
        <v>0.8422956738638212</v>
      </c>
    </row>
    <row r="558" spans="1:20" x14ac:dyDescent="0.25">
      <c r="A558" s="157" t="s">
        <v>151</v>
      </c>
      <c r="B558">
        <v>2.7222365915534028</v>
      </c>
      <c r="C558">
        <v>-3.1560670722760552E-2</v>
      </c>
      <c r="D558">
        <v>4.2128222484896369</v>
      </c>
      <c r="E558">
        <v>3.0737162292278301E-2</v>
      </c>
      <c r="G558" s="157" t="s">
        <v>152</v>
      </c>
      <c r="H558">
        <v>35.368066233717663</v>
      </c>
      <c r="L558" s="158" t="s">
        <v>152</v>
      </c>
      <c r="M558">
        <v>1</v>
      </c>
      <c r="N558">
        <v>1</v>
      </c>
      <c r="O558">
        <v>0.83497762340803627</v>
      </c>
      <c r="P558">
        <v>0.88734295239938521</v>
      </c>
      <c r="Q558">
        <v>0.88709174732024454</v>
      </c>
      <c r="R558">
        <v>1</v>
      </c>
      <c r="S558">
        <v>0.86460671879372542</v>
      </c>
      <c r="T558">
        <v>1</v>
      </c>
    </row>
    <row r="559" spans="1:20" x14ac:dyDescent="0.25">
      <c r="A559" s="157" t="s">
        <v>152</v>
      </c>
      <c r="B559">
        <v>1.265162482544625</v>
      </c>
      <c r="C559">
        <v>0.96562686908638784</v>
      </c>
      <c r="D559">
        <v>2.8348283108242152</v>
      </c>
      <c r="E559">
        <v>-2.5945580345937991</v>
      </c>
    </row>
    <row r="567" spans="1:20" x14ac:dyDescent="0.25">
      <c r="L567" s="110"/>
      <c r="M567" s="110"/>
      <c r="N567" s="110"/>
      <c r="O567" s="110"/>
      <c r="P567" s="110"/>
      <c r="Q567" s="110"/>
      <c r="R567" s="110"/>
      <c r="S567" s="110"/>
      <c r="T567" s="110"/>
    </row>
    <row r="568" spans="1:20" x14ac:dyDescent="0.25">
      <c r="A568" s="165" t="s">
        <v>171</v>
      </c>
      <c r="L568" s="111" t="s">
        <v>172</v>
      </c>
      <c r="M568" s="110"/>
      <c r="N568" s="110"/>
      <c r="O568" s="110"/>
      <c r="P568" s="110"/>
      <c r="Q568" s="110"/>
      <c r="R568" s="110"/>
      <c r="S568" s="110"/>
      <c r="T568" s="110"/>
    </row>
    <row r="569" spans="1:20" x14ac:dyDescent="0.25">
      <c r="A569" s="157"/>
      <c r="B569" s="172" t="s">
        <v>12</v>
      </c>
      <c r="C569" s="172"/>
      <c r="D569" s="172" t="s">
        <v>105</v>
      </c>
      <c r="E569" s="172"/>
      <c r="G569" s="157"/>
      <c r="H569" s="157" t="s">
        <v>130</v>
      </c>
      <c r="L569" s="163"/>
      <c r="M569" s="163" t="s">
        <v>131</v>
      </c>
      <c r="N569" s="163" t="s">
        <v>132</v>
      </c>
      <c r="O569" s="163" t="s">
        <v>133</v>
      </c>
      <c r="P569" s="163" t="s">
        <v>134</v>
      </c>
      <c r="Q569" s="163" t="s">
        <v>135</v>
      </c>
      <c r="R569" s="163" t="s">
        <v>136</v>
      </c>
      <c r="S569" s="163" t="s">
        <v>137</v>
      </c>
      <c r="T569" s="163" t="s">
        <v>138</v>
      </c>
    </row>
    <row r="570" spans="1:20" x14ac:dyDescent="0.25">
      <c r="A570" s="157"/>
      <c r="B570" s="157" t="s">
        <v>139</v>
      </c>
      <c r="C570" s="157" t="s">
        <v>140</v>
      </c>
      <c r="D570" s="157" t="s">
        <v>139</v>
      </c>
      <c r="E570" s="157" t="s">
        <v>140</v>
      </c>
      <c r="G570" s="157" t="s">
        <v>141</v>
      </c>
      <c r="H570">
        <v>617.41586920841405</v>
      </c>
      <c r="L570" s="163" t="s">
        <v>141</v>
      </c>
      <c r="M570" s="110">
        <v>0.90817712095086145</v>
      </c>
      <c r="N570" s="110">
        <v>0.78360536065371134</v>
      </c>
      <c r="O570" s="110">
        <v>1</v>
      </c>
      <c r="P570" s="110">
        <v>0.99853424390413215</v>
      </c>
      <c r="Q570" s="110">
        <v>0.86522980293101959</v>
      </c>
      <c r="R570" s="110">
        <v>1</v>
      </c>
      <c r="S570" s="110">
        <v>0.77898542763882128</v>
      </c>
      <c r="T570" s="110">
        <v>0.94485466360155879</v>
      </c>
    </row>
    <row r="571" spans="1:20" x14ac:dyDescent="0.25">
      <c r="A571" s="157" t="s">
        <v>141</v>
      </c>
      <c r="B571">
        <v>5.8172330706137112</v>
      </c>
      <c r="C571">
        <v>-1.218501442322913</v>
      </c>
      <c r="D571">
        <v>9.6359795636350132</v>
      </c>
      <c r="E571">
        <v>9.8748907082858342</v>
      </c>
      <c r="G571" s="157" t="s">
        <v>142</v>
      </c>
      <c r="H571">
        <v>1136.3393418486071</v>
      </c>
      <c r="L571" s="163" t="s">
        <v>142</v>
      </c>
      <c r="M571" s="110">
        <v>0.69386138180089152</v>
      </c>
      <c r="N571" s="110">
        <v>0.58353297713303653</v>
      </c>
      <c r="O571" s="110">
        <v>0.92299197660631394</v>
      </c>
      <c r="P571" s="110">
        <v>0.99999999999999989</v>
      </c>
      <c r="Q571" s="110">
        <v>0.9325343208646758</v>
      </c>
      <c r="R571" s="110">
        <v>0.96332950018775931</v>
      </c>
      <c r="S571" s="110">
        <v>0.88897944321948907</v>
      </c>
      <c r="T571" s="110">
        <v>0.95271667528460269</v>
      </c>
    </row>
    <row r="572" spans="1:20" x14ac:dyDescent="0.25">
      <c r="A572" s="157" t="s">
        <v>142</v>
      </c>
      <c r="B572">
        <v>12.08374207937033</v>
      </c>
      <c r="C572">
        <v>-5.448256166652798</v>
      </c>
      <c r="D572">
        <v>12.264817438686009</v>
      </c>
      <c r="E572">
        <v>-2.2708978778582112</v>
      </c>
      <c r="G572" s="157" t="s">
        <v>143</v>
      </c>
      <c r="H572">
        <v>882.20990731533175</v>
      </c>
      <c r="L572" s="163" t="s">
        <v>143</v>
      </c>
      <c r="M572" s="110">
        <v>1</v>
      </c>
      <c r="N572" s="110">
        <v>1</v>
      </c>
      <c r="O572" s="110">
        <v>0.93637880836628751</v>
      </c>
      <c r="P572" s="110">
        <v>0.86493779769669477</v>
      </c>
      <c r="Q572" s="110">
        <v>0.92307442145240959</v>
      </c>
      <c r="R572" s="110">
        <v>0.94824264052539553</v>
      </c>
      <c r="S572" s="110">
        <v>1</v>
      </c>
      <c r="T572" s="110">
        <v>0.98945256842041618</v>
      </c>
    </row>
    <row r="573" spans="1:20" x14ac:dyDescent="0.25">
      <c r="A573" s="157" t="s">
        <v>143</v>
      </c>
      <c r="B573">
        <v>12.09950797800273</v>
      </c>
      <c r="C573">
        <v>11.736989729975461</v>
      </c>
      <c r="D573">
        <v>10.944329023860201</v>
      </c>
      <c r="E573">
        <v>-4.0546800948912667</v>
      </c>
      <c r="G573" s="157" t="s">
        <v>144</v>
      </c>
      <c r="H573">
        <v>928.25313709050477</v>
      </c>
      <c r="L573" s="163" t="s">
        <v>144</v>
      </c>
      <c r="M573" s="110">
        <v>0.77061246472510125</v>
      </c>
      <c r="N573" s="110">
        <v>0.6773877512115396</v>
      </c>
      <c r="O573" s="110">
        <v>0.94633716042323568</v>
      </c>
      <c r="P573" s="110">
        <v>0.83454069251393437</v>
      </c>
      <c r="Q573" s="110">
        <v>1</v>
      </c>
      <c r="R573" s="110">
        <v>0.9384863266385064</v>
      </c>
      <c r="S573" s="110">
        <v>0.71773389526005538</v>
      </c>
      <c r="T573" s="110">
        <v>1</v>
      </c>
    </row>
    <row r="574" spans="1:20" x14ac:dyDescent="0.25">
      <c r="A574" s="157" t="s">
        <v>144</v>
      </c>
      <c r="B574">
        <v>7.9968048346120426</v>
      </c>
      <c r="C574">
        <v>-2.7715275738010772</v>
      </c>
      <c r="D574">
        <v>12.90651683755034</v>
      </c>
      <c r="E574">
        <v>0.4755540070643241</v>
      </c>
      <c r="G574" s="157" t="s">
        <v>145</v>
      </c>
      <c r="H574">
        <v>1129.7361728141191</v>
      </c>
      <c r="L574" s="163" t="s">
        <v>145</v>
      </c>
      <c r="M574" s="110">
        <v>0.7053914909119734</v>
      </c>
      <c r="N574" s="110">
        <v>0.59975710811817273</v>
      </c>
      <c r="O574" s="110">
        <v>0.96630524899189441</v>
      </c>
      <c r="P574" s="110">
        <v>0.92387535736871362</v>
      </c>
      <c r="Q574" s="110">
        <v>0.94815884845104326</v>
      </c>
      <c r="R574" s="110">
        <v>0.90823613306059836</v>
      </c>
      <c r="S574" s="110">
        <v>0.71174593866226898</v>
      </c>
      <c r="T574" s="110">
        <v>0.8719698992814946</v>
      </c>
    </row>
    <row r="575" spans="1:20" x14ac:dyDescent="0.25">
      <c r="A575" s="157" t="s">
        <v>145</v>
      </c>
      <c r="B575">
        <v>9.552165500340001</v>
      </c>
      <c r="C575">
        <v>2.3523658700068131</v>
      </c>
      <c r="D575">
        <v>12.50235068917867</v>
      </c>
      <c r="E575">
        <v>-4.3943300382136492</v>
      </c>
      <c r="G575" s="157" t="s">
        <v>146</v>
      </c>
      <c r="H575">
        <v>1134.8739374138911</v>
      </c>
      <c r="L575" s="163" t="s">
        <v>146</v>
      </c>
      <c r="M575" s="110">
        <v>0.70600991838997884</v>
      </c>
      <c r="N575" s="110">
        <v>0.60874182573578417</v>
      </c>
      <c r="O575" s="110">
        <v>0.93026417312103404</v>
      </c>
      <c r="P575" s="110">
        <v>0.90326090428550121</v>
      </c>
      <c r="Q575" s="110">
        <v>0.93154644100679351</v>
      </c>
      <c r="R575" s="110">
        <v>0.9059847970495728</v>
      </c>
      <c r="S575" s="110">
        <v>0.64508255561927252</v>
      </c>
      <c r="T575" s="110">
        <v>0.91107134436670523</v>
      </c>
    </row>
    <row r="576" spans="1:20" x14ac:dyDescent="0.25">
      <c r="A576" s="157" t="s">
        <v>146</v>
      </c>
      <c r="B576">
        <v>9.0430098726527106</v>
      </c>
      <c r="C576">
        <v>-3.9447356393853039</v>
      </c>
      <c r="D576">
        <v>15.7420210042776</v>
      </c>
      <c r="E576">
        <v>-2.6340817179643641</v>
      </c>
      <c r="G576" s="157" t="s">
        <v>147</v>
      </c>
      <c r="H576">
        <v>1197.499104038865</v>
      </c>
      <c r="L576" s="110"/>
      <c r="M576" s="110"/>
      <c r="N576" s="110"/>
      <c r="O576" s="110"/>
      <c r="P576" s="110"/>
      <c r="Q576" s="110"/>
      <c r="R576" s="110"/>
      <c r="S576" s="110"/>
      <c r="T576" s="110"/>
    </row>
    <row r="577" spans="1:20" x14ac:dyDescent="0.25">
      <c r="A577" s="157" t="s">
        <v>147</v>
      </c>
      <c r="B577">
        <v>8.3468014530683678</v>
      </c>
      <c r="C577">
        <v>0.98267134155467828</v>
      </c>
      <c r="D577">
        <v>19.23720229161486</v>
      </c>
      <c r="E577">
        <v>2.1872927059764091</v>
      </c>
      <c r="G577" s="157" t="s">
        <v>148</v>
      </c>
      <c r="H577">
        <v>1592.212835445275</v>
      </c>
    </row>
    <row r="578" spans="1:20" x14ac:dyDescent="0.25">
      <c r="A578" s="157" t="s">
        <v>148</v>
      </c>
      <c r="B578">
        <v>12.358655741503</v>
      </c>
      <c r="C578">
        <v>6.4328707432153811</v>
      </c>
      <c r="D578">
        <v>19.74167752647293</v>
      </c>
      <c r="E578">
        <v>-3.2226676862952859</v>
      </c>
    </row>
    <row r="589" spans="1:20" x14ac:dyDescent="0.25">
      <c r="A589" s="110"/>
      <c r="B589" s="110"/>
      <c r="C589" s="110"/>
      <c r="D589" s="110"/>
      <c r="E589" s="110"/>
      <c r="F589" s="110"/>
      <c r="G589" s="110"/>
      <c r="H589" s="110"/>
    </row>
    <row r="590" spans="1:20" x14ac:dyDescent="0.25">
      <c r="A590" s="110"/>
      <c r="B590" s="110"/>
      <c r="C590" s="110"/>
      <c r="D590" s="110"/>
      <c r="E590" s="110"/>
      <c r="F590" s="110"/>
      <c r="G590" s="110"/>
      <c r="H590" s="110"/>
    </row>
    <row r="591" spans="1:20" x14ac:dyDescent="0.25">
      <c r="A591" s="111" t="s">
        <v>173</v>
      </c>
      <c r="B591" s="110"/>
      <c r="C591" s="110"/>
      <c r="D591" s="110"/>
      <c r="E591" s="110"/>
      <c r="F591" s="110"/>
      <c r="G591" s="110"/>
      <c r="H591" s="110"/>
      <c r="L591" s="165" t="s">
        <v>174</v>
      </c>
    </row>
    <row r="592" spans="1:20" x14ac:dyDescent="0.25">
      <c r="A592" s="162"/>
      <c r="B592" s="173" t="s">
        <v>12</v>
      </c>
      <c r="C592" s="173"/>
      <c r="D592" s="173" t="s">
        <v>105</v>
      </c>
      <c r="E592" s="173"/>
      <c r="F592" s="110"/>
      <c r="G592" s="162"/>
      <c r="H592" s="162" t="s">
        <v>130</v>
      </c>
      <c r="L592" s="158"/>
      <c r="M592" s="158" t="s">
        <v>131</v>
      </c>
      <c r="N592" s="158" t="s">
        <v>132</v>
      </c>
      <c r="O592" s="158" t="s">
        <v>133</v>
      </c>
      <c r="P592" s="158" t="s">
        <v>134</v>
      </c>
      <c r="Q592" s="158" t="s">
        <v>135</v>
      </c>
      <c r="R592" s="158" t="s">
        <v>136</v>
      </c>
      <c r="S592" s="158" t="s">
        <v>137</v>
      </c>
      <c r="T592" s="158" t="s">
        <v>138</v>
      </c>
    </row>
    <row r="593" spans="1:20" x14ac:dyDescent="0.25">
      <c r="A593" s="162"/>
      <c r="B593" s="162" t="s">
        <v>139</v>
      </c>
      <c r="C593" s="162" t="s">
        <v>140</v>
      </c>
      <c r="D593" s="162" t="s">
        <v>139</v>
      </c>
      <c r="E593" s="162" t="s">
        <v>140</v>
      </c>
      <c r="F593" s="110"/>
      <c r="G593" s="162" t="s">
        <v>141</v>
      </c>
      <c r="H593" s="110">
        <v>39.986656172584468</v>
      </c>
      <c r="L593" s="158" t="s">
        <v>155</v>
      </c>
      <c r="M593">
        <v>0.56767909865337218</v>
      </c>
      <c r="N593">
        <v>0.48224882244084888</v>
      </c>
      <c r="O593">
        <v>0.3758520061690655</v>
      </c>
      <c r="P593">
        <v>0.1735764880065237</v>
      </c>
      <c r="Q593">
        <v>8.5023821615613671E-2</v>
      </c>
      <c r="R593">
        <v>8.5217558558256121E-2</v>
      </c>
      <c r="S593">
        <v>9.3316920126061534E-2</v>
      </c>
      <c r="T593">
        <v>0.29307745307388933</v>
      </c>
    </row>
    <row r="594" spans="1:20" x14ac:dyDescent="0.25">
      <c r="A594" s="162" t="s">
        <v>141</v>
      </c>
      <c r="B594" s="110">
        <v>1.552577327054784</v>
      </c>
      <c r="C594" s="110">
        <v>-0.7076602729479311</v>
      </c>
      <c r="D594" s="110">
        <v>2.0346555562019399</v>
      </c>
      <c r="E594" s="110">
        <v>1.209296704354015</v>
      </c>
      <c r="F594" s="110"/>
      <c r="G594" s="162" t="s">
        <v>142</v>
      </c>
      <c r="H594" s="110">
        <v>30.978934457281628</v>
      </c>
      <c r="L594" s="158" t="s">
        <v>156</v>
      </c>
      <c r="M594">
        <v>0.94495653332382579</v>
      </c>
      <c r="N594">
        <v>0.53600563150670955</v>
      </c>
      <c r="O594">
        <v>0.52780485142898592</v>
      </c>
      <c r="P594">
        <v>0.99548213671212626</v>
      </c>
      <c r="Q594">
        <v>0.81200274168075259</v>
      </c>
      <c r="R594">
        <v>0.66271485654448004</v>
      </c>
      <c r="S594">
        <v>1</v>
      </c>
      <c r="T594">
        <v>0.73846236699944101</v>
      </c>
    </row>
    <row r="595" spans="1:20" x14ac:dyDescent="0.25">
      <c r="A595" s="162" t="s">
        <v>142</v>
      </c>
      <c r="B595" s="110">
        <v>1.714942608330329</v>
      </c>
      <c r="C595" s="110">
        <v>-0.52535512179564547</v>
      </c>
      <c r="D595" s="110">
        <v>2.646646605619662</v>
      </c>
      <c r="E595" s="110">
        <v>2.1012278645372988</v>
      </c>
      <c r="F595" s="110"/>
      <c r="G595" s="162" t="s">
        <v>143</v>
      </c>
      <c r="H595" s="110">
        <v>49.843150749127417</v>
      </c>
      <c r="L595" s="158" t="s">
        <v>157</v>
      </c>
      <c r="M595">
        <v>0.9754404130073091</v>
      </c>
      <c r="N595">
        <v>0.60252642183188276</v>
      </c>
      <c r="O595">
        <v>0.65187965891640753</v>
      </c>
      <c r="P595">
        <v>1</v>
      </c>
      <c r="Q595">
        <v>1</v>
      </c>
      <c r="R595">
        <v>1</v>
      </c>
      <c r="S595">
        <v>0.94417749052655953</v>
      </c>
      <c r="T595">
        <v>0.99999999999999989</v>
      </c>
    </row>
    <row r="596" spans="1:20" x14ac:dyDescent="0.25">
      <c r="A596" s="162" t="s">
        <v>143</v>
      </c>
      <c r="B596" s="110">
        <v>3.19273945703649</v>
      </c>
      <c r="C596" s="110">
        <v>2.273983892167843</v>
      </c>
      <c r="D596" s="110">
        <v>5.6838472679503473</v>
      </c>
      <c r="E596" s="110">
        <v>-4.5173677485379518</v>
      </c>
      <c r="F596" s="110"/>
      <c r="G596" s="162" t="s">
        <v>144</v>
      </c>
      <c r="H596" s="110">
        <v>64.09294869167239</v>
      </c>
      <c r="L596" s="158" t="s">
        <v>158</v>
      </c>
      <c r="M596">
        <v>0.67570741011131807</v>
      </c>
      <c r="N596">
        <v>0.55440512627227856</v>
      </c>
      <c r="O596">
        <v>0.44555417217232718</v>
      </c>
      <c r="P596">
        <v>0.2140105502970967</v>
      </c>
      <c r="Q596">
        <v>0.20837922143078499</v>
      </c>
      <c r="R596">
        <v>0.12869250305215171</v>
      </c>
      <c r="S596">
        <v>0.28527602747986469</v>
      </c>
      <c r="T596">
        <v>0.62903155257300303</v>
      </c>
    </row>
    <row r="597" spans="1:20" x14ac:dyDescent="0.25">
      <c r="A597" s="162" t="s">
        <v>144</v>
      </c>
      <c r="B597" s="110">
        <v>1.546199833301606</v>
      </c>
      <c r="C597" s="110">
        <v>-3.0819829953860882</v>
      </c>
      <c r="D597" s="110">
        <v>4.3152240164715012</v>
      </c>
      <c r="E597" s="110">
        <v>5.6612237371517082</v>
      </c>
      <c r="F597" s="110"/>
      <c r="G597" s="162" t="s">
        <v>145</v>
      </c>
      <c r="H597" s="110">
        <v>63.665197738305523</v>
      </c>
      <c r="L597" s="158" t="s">
        <v>159</v>
      </c>
      <c r="M597">
        <v>0.9885214960364116</v>
      </c>
      <c r="N597">
        <v>0.67976979082611855</v>
      </c>
      <c r="O597">
        <v>1</v>
      </c>
      <c r="P597">
        <v>0.4643088326092612</v>
      </c>
      <c r="Q597">
        <v>0.18263692027381201</v>
      </c>
      <c r="R597">
        <v>0.1704478122651685</v>
      </c>
      <c r="S597">
        <v>0.22487322172747121</v>
      </c>
      <c r="T597">
        <v>0.42198388596889558</v>
      </c>
    </row>
    <row r="598" spans="1:20" x14ac:dyDescent="0.25">
      <c r="A598" s="162" t="s">
        <v>145</v>
      </c>
      <c r="B598" s="110">
        <v>2.4372008668479581</v>
      </c>
      <c r="C598" s="110">
        <v>0.83264015921300594</v>
      </c>
      <c r="D598" s="110">
        <v>4.1137550797322717</v>
      </c>
      <c r="E598" s="110">
        <v>-3.9793298367856349</v>
      </c>
      <c r="F598" s="110"/>
      <c r="G598" s="162" t="s">
        <v>146</v>
      </c>
      <c r="H598" s="110">
        <v>91.055175990030818</v>
      </c>
      <c r="L598" s="158" t="s">
        <v>160</v>
      </c>
      <c r="M598">
        <v>1</v>
      </c>
      <c r="N598">
        <v>1</v>
      </c>
      <c r="O598">
        <v>0.92089590782514807</v>
      </c>
      <c r="P598">
        <v>0.41130347097295072</v>
      </c>
      <c r="Q598">
        <v>0.1746121786260213</v>
      </c>
      <c r="R598">
        <v>0.11259679180594891</v>
      </c>
      <c r="S598">
        <v>0.25619706375104889</v>
      </c>
      <c r="T598">
        <v>0.51222196291183131</v>
      </c>
    </row>
    <row r="599" spans="1:20" x14ac:dyDescent="0.25">
      <c r="A599" s="162" t="s">
        <v>146</v>
      </c>
      <c r="B599" s="110">
        <v>3.6003108990307409</v>
      </c>
      <c r="C599" s="110">
        <v>3.935596732195203</v>
      </c>
      <c r="D599" s="110">
        <v>5.0404794523225931</v>
      </c>
      <c r="E599" s="110">
        <v>-4.9587608778543908</v>
      </c>
      <c r="F599" s="110"/>
      <c r="G599" s="110"/>
      <c r="H599" s="110"/>
    </row>
    <row r="614" spans="1:20" x14ac:dyDescent="0.25">
      <c r="A614" s="165" t="s">
        <v>175</v>
      </c>
      <c r="L614" s="165" t="s">
        <v>176</v>
      </c>
    </row>
    <row r="615" spans="1:20" x14ac:dyDescent="0.25">
      <c r="A615" s="157"/>
      <c r="B615" s="172" t="s">
        <v>12</v>
      </c>
      <c r="C615" s="172"/>
      <c r="D615" s="172" t="s">
        <v>105</v>
      </c>
      <c r="E615" s="172"/>
      <c r="G615" s="157"/>
      <c r="H615" s="157" t="s">
        <v>130</v>
      </c>
      <c r="L615" s="158"/>
      <c r="M615" s="158" t="s">
        <v>131</v>
      </c>
      <c r="N615" s="158" t="s">
        <v>132</v>
      </c>
      <c r="O615" s="158" t="s">
        <v>133</v>
      </c>
      <c r="P615" s="158" t="s">
        <v>134</v>
      </c>
      <c r="Q615" s="158" t="s">
        <v>135</v>
      </c>
      <c r="R615" s="158" t="s">
        <v>136</v>
      </c>
      <c r="S615" s="158" t="s">
        <v>137</v>
      </c>
      <c r="T615" s="158" t="s">
        <v>138</v>
      </c>
    </row>
    <row r="616" spans="1:20" x14ac:dyDescent="0.25">
      <c r="A616" s="157"/>
      <c r="B616" s="157" t="s">
        <v>139</v>
      </c>
      <c r="C616" s="157" t="s">
        <v>140</v>
      </c>
      <c r="D616" s="157" t="s">
        <v>139</v>
      </c>
      <c r="E616" s="157" t="s">
        <v>140</v>
      </c>
      <c r="G616" s="157" t="s">
        <v>141</v>
      </c>
      <c r="H616">
        <v>118.81401576337581</v>
      </c>
      <c r="L616" s="158" t="s">
        <v>141</v>
      </c>
      <c r="M616">
        <v>0.98485941114107056</v>
      </c>
      <c r="N616">
        <v>0.97485226956258342</v>
      </c>
      <c r="O616">
        <v>0.94201976400505805</v>
      </c>
      <c r="P616">
        <v>0.81648909002647074</v>
      </c>
      <c r="Q616">
        <v>0.94666320892325506</v>
      </c>
      <c r="R616">
        <v>0.98675782792399158</v>
      </c>
      <c r="S616">
        <v>0.98131759286133602</v>
      </c>
      <c r="T616">
        <v>0.78023074694950445</v>
      </c>
    </row>
    <row r="617" spans="1:20" x14ac:dyDescent="0.25">
      <c r="A617" s="157" t="s">
        <v>141</v>
      </c>
      <c r="B617">
        <v>2.9160124360110409</v>
      </c>
      <c r="C617">
        <v>3.4274873557537489</v>
      </c>
      <c r="D617">
        <v>4.6473456837602871</v>
      </c>
      <c r="E617">
        <v>-6.1343774035297836</v>
      </c>
      <c r="G617" s="157" t="s">
        <v>142</v>
      </c>
      <c r="H617">
        <v>269.13450494224992</v>
      </c>
      <c r="L617" s="158" t="s">
        <v>142</v>
      </c>
      <c r="M617">
        <v>1</v>
      </c>
      <c r="N617">
        <v>0.94983948590434908</v>
      </c>
      <c r="O617">
        <v>0.95433789272266178</v>
      </c>
      <c r="P617">
        <v>0.86468165587019385</v>
      </c>
      <c r="Q617">
        <v>0.97525171957113743</v>
      </c>
      <c r="R617">
        <v>0.93207546775059513</v>
      </c>
      <c r="S617">
        <v>0.88863326659747133</v>
      </c>
      <c r="T617">
        <v>0.81990143439188301</v>
      </c>
    </row>
    <row r="618" spans="1:20" x14ac:dyDescent="0.25">
      <c r="A618" s="157" t="s">
        <v>142</v>
      </c>
      <c r="B618">
        <v>5.1045968224396541</v>
      </c>
      <c r="C618">
        <v>-2.2007756592892839E-2</v>
      </c>
      <c r="D618">
        <v>8.0502013069322302</v>
      </c>
      <c r="E618">
        <v>1.946898574853863</v>
      </c>
      <c r="G618" s="157" t="s">
        <v>143</v>
      </c>
      <c r="H618">
        <v>180.28905067310151</v>
      </c>
      <c r="L618" s="158" t="s">
        <v>143</v>
      </c>
      <c r="M618">
        <v>0.95005650955069521</v>
      </c>
      <c r="N618">
        <v>0.96530333217060593</v>
      </c>
      <c r="O618">
        <v>1</v>
      </c>
      <c r="P618">
        <v>0.83424051280561839</v>
      </c>
      <c r="Q618">
        <v>0.95741036804683666</v>
      </c>
      <c r="R618">
        <v>1</v>
      </c>
      <c r="S618">
        <v>0.9605766268329472</v>
      </c>
      <c r="T618">
        <v>0.78983201107554524</v>
      </c>
    </row>
    <row r="619" spans="1:20" x14ac:dyDescent="0.25">
      <c r="A619" s="157" t="s">
        <v>143</v>
      </c>
      <c r="B619">
        <v>3.7761547834785909</v>
      </c>
      <c r="C619">
        <v>1.8983726707898889</v>
      </c>
      <c r="D619">
        <v>7.455987075487152</v>
      </c>
      <c r="E619">
        <v>-3.768231121246616</v>
      </c>
      <c r="G619" s="157" t="s">
        <v>144</v>
      </c>
      <c r="H619">
        <v>302.56185113025418</v>
      </c>
      <c r="L619" s="158" t="s">
        <v>144</v>
      </c>
      <c r="M619">
        <v>0.99308714123285735</v>
      </c>
      <c r="N619">
        <v>0.89437723060365637</v>
      </c>
      <c r="O619">
        <v>0.88984457323119592</v>
      </c>
      <c r="P619">
        <v>0.89370249805546531</v>
      </c>
      <c r="Q619">
        <v>0.95666891272124577</v>
      </c>
      <c r="R619">
        <v>0.94559376793336825</v>
      </c>
      <c r="S619">
        <v>0.8428245649417776</v>
      </c>
      <c r="T619">
        <v>0.76813542429919479</v>
      </c>
    </row>
    <row r="620" spans="1:20" x14ac:dyDescent="0.25">
      <c r="A620" s="157" t="s">
        <v>144</v>
      </c>
      <c r="B620">
        <v>5.7817831653716558</v>
      </c>
      <c r="C620">
        <v>-0.3970547699138362</v>
      </c>
      <c r="D620">
        <v>9.6053576451543474</v>
      </c>
      <c r="E620">
        <v>1.591616413169489</v>
      </c>
      <c r="G620" s="157" t="s">
        <v>145</v>
      </c>
      <c r="H620">
        <v>160.5940223612092</v>
      </c>
      <c r="L620" s="158" t="s">
        <v>145</v>
      </c>
      <c r="M620">
        <v>0.91220164484619704</v>
      </c>
      <c r="N620">
        <v>0.92582082829894086</v>
      </c>
      <c r="O620">
        <v>0.91834955667969076</v>
      </c>
      <c r="P620">
        <v>0.85535125297024894</v>
      </c>
      <c r="Q620">
        <v>0.96314685773664244</v>
      </c>
      <c r="R620">
        <v>0.9226457428862711</v>
      </c>
      <c r="S620">
        <v>0.99999999999999989</v>
      </c>
      <c r="T620">
        <v>0.71982780332500906</v>
      </c>
    </row>
    <row r="621" spans="1:20" x14ac:dyDescent="0.25">
      <c r="A621" s="157" t="s">
        <v>145</v>
      </c>
      <c r="B621">
        <v>2.4752369370334968</v>
      </c>
      <c r="C621">
        <v>-2.0312457938247519</v>
      </c>
      <c r="D621">
        <v>5.6028294015880036</v>
      </c>
      <c r="E621">
        <v>7.270384267670539</v>
      </c>
      <c r="G621" s="157" t="s">
        <v>146</v>
      </c>
      <c r="H621">
        <v>166.55361400033479</v>
      </c>
      <c r="L621" s="158" t="s">
        <v>146</v>
      </c>
      <c r="M621">
        <v>0.91576677940051143</v>
      </c>
      <c r="N621">
        <v>0.91855342233946291</v>
      </c>
      <c r="O621">
        <v>0.8992706383538881</v>
      </c>
      <c r="P621">
        <v>0.86597692288340888</v>
      </c>
      <c r="Q621">
        <v>0.99932020464929616</v>
      </c>
      <c r="R621">
        <v>0.89871990089924569</v>
      </c>
      <c r="S621">
        <v>0.97320704556339721</v>
      </c>
      <c r="T621">
        <v>0.79192586340134341</v>
      </c>
    </row>
    <row r="622" spans="1:20" x14ac:dyDescent="0.25">
      <c r="A622" s="157" t="s">
        <v>146</v>
      </c>
      <c r="B622">
        <v>2.6445280679190182</v>
      </c>
      <c r="C622">
        <v>-0.96379372177589717</v>
      </c>
      <c r="D622">
        <v>6.9282881152082663</v>
      </c>
      <c r="E622">
        <v>-2.5729796296407672</v>
      </c>
      <c r="G622" s="157" t="s">
        <v>147</v>
      </c>
      <c r="H622">
        <v>200.82072099625921</v>
      </c>
      <c r="L622" s="158" t="s">
        <v>147</v>
      </c>
      <c r="M622">
        <v>0.92524260847418704</v>
      </c>
      <c r="N622">
        <v>0.9114836125800625</v>
      </c>
      <c r="O622">
        <v>0.8694768522686509</v>
      </c>
      <c r="P622">
        <v>0.96011138278606378</v>
      </c>
      <c r="Q622">
        <v>0.97204783177435949</v>
      </c>
      <c r="R622">
        <v>0.93084536927532757</v>
      </c>
      <c r="S622">
        <v>0.93248758870836179</v>
      </c>
      <c r="T622">
        <v>0.84041787287104097</v>
      </c>
    </row>
    <row r="623" spans="1:20" x14ac:dyDescent="0.25">
      <c r="A623" s="157" t="s">
        <v>147</v>
      </c>
      <c r="B623">
        <v>4.4256879197108896</v>
      </c>
      <c r="C623">
        <v>1.591072752436766</v>
      </c>
      <c r="D623">
        <v>7.604344095255156</v>
      </c>
      <c r="E623">
        <v>-2.137800014831043</v>
      </c>
      <c r="G623" s="157" t="s">
        <v>148</v>
      </c>
      <c r="H623">
        <v>86.755263173183252</v>
      </c>
      <c r="L623" s="158" t="s">
        <v>148</v>
      </c>
      <c r="M623">
        <v>0.96881522640219508</v>
      </c>
      <c r="N623">
        <v>0.93343122191983896</v>
      </c>
      <c r="O623">
        <v>0.88218966387448117</v>
      </c>
      <c r="P623">
        <v>0.88162752939449207</v>
      </c>
      <c r="Q623">
        <v>0.97835910444300422</v>
      </c>
      <c r="R623">
        <v>0.96482954080139982</v>
      </c>
      <c r="S623">
        <v>0.95053291229646264</v>
      </c>
      <c r="T623">
        <v>0.85927116814199567</v>
      </c>
    </row>
    <row r="624" spans="1:20" x14ac:dyDescent="0.25">
      <c r="A624" s="157" t="s">
        <v>148</v>
      </c>
      <c r="B624">
        <v>2.2836643335977911</v>
      </c>
      <c r="C624">
        <v>-0.78667036258862788</v>
      </c>
      <c r="D624">
        <v>4.5760102220083549</v>
      </c>
      <c r="E624">
        <v>-0.75508955560461255</v>
      </c>
      <c r="G624" s="157" t="s">
        <v>149</v>
      </c>
      <c r="H624">
        <v>289.29256223424738</v>
      </c>
      <c r="L624" s="158" t="s">
        <v>149</v>
      </c>
      <c r="M624">
        <v>0.93948141983523115</v>
      </c>
      <c r="N624">
        <v>1</v>
      </c>
      <c r="O624">
        <v>0.85999270720730825</v>
      </c>
      <c r="P624">
        <v>0.79606915873207118</v>
      </c>
      <c r="Q624">
        <v>0.97952218696022342</v>
      </c>
      <c r="R624">
        <v>0.91487093950119291</v>
      </c>
      <c r="S624">
        <v>0.85781065393646971</v>
      </c>
      <c r="T624">
        <v>0.77070428831970306</v>
      </c>
    </row>
    <row r="625" spans="1:20" x14ac:dyDescent="0.25">
      <c r="A625" s="157" t="s">
        <v>149</v>
      </c>
      <c r="B625">
        <v>5.5322185700019988</v>
      </c>
      <c r="C625">
        <v>4.2855723952892903</v>
      </c>
      <c r="D625">
        <v>9.169872873839946</v>
      </c>
      <c r="E625">
        <v>-7.0957831477815532</v>
      </c>
      <c r="G625" s="157" t="s">
        <v>150</v>
      </c>
      <c r="H625">
        <v>107.5878975777272</v>
      </c>
      <c r="L625" s="158" t="s">
        <v>150</v>
      </c>
      <c r="M625">
        <v>0.95484984544399554</v>
      </c>
      <c r="N625">
        <v>0.99506300222504063</v>
      </c>
      <c r="O625">
        <v>0.90283985137998934</v>
      </c>
      <c r="P625">
        <v>1</v>
      </c>
      <c r="Q625">
        <v>0.9476684455885428</v>
      </c>
      <c r="R625">
        <v>0.91285006134181679</v>
      </c>
      <c r="S625">
        <v>0.95955830359806349</v>
      </c>
      <c r="T625">
        <v>0.76305293880508007</v>
      </c>
    </row>
    <row r="626" spans="1:20" x14ac:dyDescent="0.25">
      <c r="A626" s="157" t="s">
        <v>150</v>
      </c>
      <c r="B626">
        <v>2.9844131074285012</v>
      </c>
      <c r="C626">
        <v>-5.0006523663848537</v>
      </c>
      <c r="D626">
        <v>5.6610696400736771</v>
      </c>
      <c r="E626">
        <v>8.7260929504888782</v>
      </c>
      <c r="G626" s="157" t="s">
        <v>151</v>
      </c>
      <c r="H626">
        <v>304.92504592426093</v>
      </c>
      <c r="L626" s="158" t="s">
        <v>151</v>
      </c>
      <c r="M626">
        <v>0.94472025719911579</v>
      </c>
      <c r="N626">
        <v>0.88898595829577287</v>
      </c>
      <c r="O626">
        <v>0.89816613810908608</v>
      </c>
      <c r="P626">
        <v>0.81149110595567298</v>
      </c>
      <c r="Q626">
        <v>1</v>
      </c>
      <c r="R626">
        <v>0.92996515429143778</v>
      </c>
      <c r="S626">
        <v>0.86392802760779119</v>
      </c>
      <c r="T626">
        <v>0.80953976203555944</v>
      </c>
    </row>
    <row r="627" spans="1:20" x14ac:dyDescent="0.25">
      <c r="A627" s="157" t="s">
        <v>151</v>
      </c>
      <c r="B627">
        <v>4.4698582839277696</v>
      </c>
      <c r="C627">
        <v>2.0808243096658821</v>
      </c>
      <c r="D627">
        <v>6.738659498594556</v>
      </c>
      <c r="E627">
        <v>-2.1441026986637408</v>
      </c>
      <c r="G627" s="157" t="s">
        <v>152</v>
      </c>
      <c r="H627">
        <v>226.456147212719</v>
      </c>
      <c r="L627" s="158" t="s">
        <v>152</v>
      </c>
      <c r="M627">
        <v>0.87170200286608035</v>
      </c>
      <c r="N627">
        <v>0.98057742061067377</v>
      </c>
      <c r="O627">
        <v>0.90772631400293391</v>
      </c>
      <c r="P627">
        <v>0.90098829011924475</v>
      </c>
      <c r="Q627">
        <v>0.98043904832973727</v>
      </c>
      <c r="R627">
        <v>0.9006381872207524</v>
      </c>
      <c r="S627">
        <v>0.84203911353994543</v>
      </c>
      <c r="T627">
        <v>1</v>
      </c>
    </row>
    <row r="628" spans="1:20" x14ac:dyDescent="0.25">
      <c r="A628" s="157" t="s">
        <v>152</v>
      </c>
      <c r="B628">
        <v>3.345974446428599</v>
      </c>
      <c r="C628">
        <v>-2.1130168139026879</v>
      </c>
      <c r="D628">
        <v>7.7789928045930123</v>
      </c>
      <c r="E628">
        <v>2.1618409426305938</v>
      </c>
    </row>
    <row r="637" spans="1:20" x14ac:dyDescent="0.25">
      <c r="A637" s="165" t="s">
        <v>177</v>
      </c>
      <c r="L637" s="165" t="s">
        <v>178</v>
      </c>
    </row>
    <row r="638" spans="1:20" x14ac:dyDescent="0.25">
      <c r="A638" s="157"/>
      <c r="B638" s="172" t="s">
        <v>12</v>
      </c>
      <c r="C638" s="172"/>
      <c r="D638" s="172" t="s">
        <v>105</v>
      </c>
      <c r="E638" s="172"/>
      <c r="G638" s="157"/>
      <c r="H638" s="157" t="s">
        <v>130</v>
      </c>
      <c r="L638" s="158"/>
      <c r="M638" s="158" t="s">
        <v>131</v>
      </c>
      <c r="N638" s="158" t="s">
        <v>132</v>
      </c>
      <c r="O638" s="158" t="s">
        <v>133</v>
      </c>
      <c r="P638" s="158" t="s">
        <v>134</v>
      </c>
      <c r="Q638" s="158" t="s">
        <v>135</v>
      </c>
      <c r="R638" s="158" t="s">
        <v>136</v>
      </c>
      <c r="S638" s="158" t="s">
        <v>137</v>
      </c>
      <c r="T638" s="158" t="s">
        <v>138</v>
      </c>
    </row>
    <row r="639" spans="1:20" x14ac:dyDescent="0.25">
      <c r="A639" s="157"/>
      <c r="B639" s="157" t="s">
        <v>139</v>
      </c>
      <c r="C639" s="157" t="s">
        <v>140</v>
      </c>
      <c r="D639" s="157" t="s">
        <v>139</v>
      </c>
      <c r="E639" s="157" t="s">
        <v>140</v>
      </c>
      <c r="G639" s="157" t="s">
        <v>155</v>
      </c>
      <c r="H639">
        <v>29.91667813714545</v>
      </c>
      <c r="L639" s="158" t="s">
        <v>141</v>
      </c>
      <c r="M639">
        <v>0.38341574831915198</v>
      </c>
      <c r="N639">
        <v>0.58513331997191498</v>
      </c>
      <c r="O639">
        <v>0.26433552063735483</v>
      </c>
      <c r="P639">
        <v>0.32396681245548359</v>
      </c>
      <c r="Q639">
        <v>0.1313143830321562</v>
      </c>
      <c r="R639">
        <v>0.16313706569763159</v>
      </c>
      <c r="S639">
        <v>0.52187976423238636</v>
      </c>
      <c r="T639">
        <v>0.36383512984943622</v>
      </c>
    </row>
    <row r="640" spans="1:20" x14ac:dyDescent="0.25">
      <c r="A640" s="157" t="s">
        <v>155</v>
      </c>
      <c r="B640">
        <v>4.1358857322236702</v>
      </c>
      <c r="C640">
        <v>13.27076220732078</v>
      </c>
      <c r="D640">
        <v>4.4109999023004072</v>
      </c>
      <c r="E640">
        <v>-7.5718349699988474</v>
      </c>
      <c r="G640" s="157" t="s">
        <v>156</v>
      </c>
      <c r="H640">
        <v>400.12680354110643</v>
      </c>
      <c r="L640" s="158" t="s">
        <v>142</v>
      </c>
      <c r="M640">
        <v>0.40546257929773732</v>
      </c>
      <c r="N640">
        <v>0.67821990613790084</v>
      </c>
      <c r="O640">
        <v>0.43497998748571648</v>
      </c>
      <c r="P640">
        <v>0.59190065283388871</v>
      </c>
      <c r="Q640">
        <v>0.3448239638776911</v>
      </c>
      <c r="R640">
        <v>0.4155628939517958</v>
      </c>
      <c r="S640">
        <v>0.64053071972859421</v>
      </c>
      <c r="T640">
        <v>0.76070098852851542</v>
      </c>
    </row>
    <row r="641" spans="1:20" x14ac:dyDescent="0.25">
      <c r="A641" s="157" t="s">
        <v>156</v>
      </c>
      <c r="B641">
        <v>27.79842170158172</v>
      </c>
      <c r="C641">
        <v>-75.895992714164947</v>
      </c>
      <c r="D641">
        <v>38.973894747400749</v>
      </c>
      <c r="E641">
        <v>106.9852633699726</v>
      </c>
      <c r="G641" s="157" t="s">
        <v>157</v>
      </c>
      <c r="H641">
        <v>276.5618361190655</v>
      </c>
      <c r="L641" s="158" t="s">
        <v>143</v>
      </c>
      <c r="M641">
        <v>0.35349850115745213</v>
      </c>
      <c r="N641">
        <v>0.91863751590279819</v>
      </c>
      <c r="O641">
        <v>0.3196357350983266</v>
      </c>
      <c r="P641">
        <v>0.52239476263658324</v>
      </c>
      <c r="Q641">
        <v>0.36818778982661959</v>
      </c>
      <c r="R641">
        <v>0.37887881018191383</v>
      </c>
      <c r="S641">
        <v>0.88466949353581992</v>
      </c>
      <c r="T641">
        <v>0.86707443804853634</v>
      </c>
    </row>
    <row r="642" spans="1:20" x14ac:dyDescent="0.25">
      <c r="A642" s="157" t="s">
        <v>157</v>
      </c>
      <c r="B642">
        <v>17.358687577968631</v>
      </c>
      <c r="C642">
        <v>66.335390644547488</v>
      </c>
      <c r="D642">
        <v>21.720706479871229</v>
      </c>
      <c r="E642">
        <v>-86.140858579720714</v>
      </c>
      <c r="G642" s="157" t="s">
        <v>158</v>
      </c>
      <c r="H642">
        <v>349.46556057772358</v>
      </c>
      <c r="L642" s="158" t="s">
        <v>144</v>
      </c>
      <c r="M642">
        <v>1</v>
      </c>
      <c r="N642">
        <v>0.91968923544035741</v>
      </c>
      <c r="O642">
        <v>0.49763966985352248</v>
      </c>
      <c r="P642">
        <v>0.54358193663541166</v>
      </c>
      <c r="Q642">
        <v>0.69904000942458944</v>
      </c>
      <c r="R642">
        <v>0.65758990164983433</v>
      </c>
      <c r="S642">
        <v>1</v>
      </c>
      <c r="T642">
        <v>0.65730625538316911</v>
      </c>
    </row>
    <row r="643" spans="1:20" x14ac:dyDescent="0.25">
      <c r="A643" s="157" t="s">
        <v>158</v>
      </c>
      <c r="B643">
        <v>7.9626095555825067</v>
      </c>
      <c r="C643">
        <v>6.2198331252271348</v>
      </c>
      <c r="D643">
        <v>6.845370809632116</v>
      </c>
      <c r="E643">
        <v>-13.853643238491919</v>
      </c>
      <c r="G643" s="157" t="s">
        <v>159</v>
      </c>
      <c r="H643">
        <v>89.080452350930997</v>
      </c>
      <c r="L643" s="158" t="s">
        <v>145</v>
      </c>
      <c r="M643">
        <v>0.38548601873616117</v>
      </c>
      <c r="N643">
        <v>0.54762071128749812</v>
      </c>
      <c r="O643">
        <v>0.41845087696481781</v>
      </c>
      <c r="P643">
        <v>0.49886862384259922</v>
      </c>
      <c r="Q643">
        <v>0.54965401666502589</v>
      </c>
      <c r="R643">
        <v>0.52505339230482528</v>
      </c>
      <c r="S643">
        <v>0.82372101875858128</v>
      </c>
      <c r="T643">
        <v>0.68264606069790679</v>
      </c>
    </row>
    <row r="644" spans="1:20" x14ac:dyDescent="0.25">
      <c r="A644" s="157" t="s">
        <v>159</v>
      </c>
      <c r="B644">
        <v>3.3202452545495742</v>
      </c>
      <c r="C644">
        <v>-3.9463767609012228</v>
      </c>
      <c r="D644">
        <v>4.5962081366459024</v>
      </c>
      <c r="E644">
        <v>-0.1102565835418081</v>
      </c>
      <c r="G644" s="157" t="s">
        <v>160</v>
      </c>
      <c r="H644">
        <v>75.317427371182745</v>
      </c>
      <c r="L644" s="158" t="s">
        <v>146</v>
      </c>
      <c r="M644">
        <v>0.34750714922724862</v>
      </c>
      <c r="N644">
        <v>1</v>
      </c>
      <c r="O644">
        <v>0.52702528915412428</v>
      </c>
      <c r="P644">
        <v>0.61038318717110618</v>
      </c>
      <c r="Q644">
        <v>0.77809050404586688</v>
      </c>
      <c r="R644">
        <v>0.51185101806472433</v>
      </c>
      <c r="S644">
        <v>0.85241661265686774</v>
      </c>
      <c r="T644">
        <v>0.73045950865671727</v>
      </c>
    </row>
    <row r="645" spans="1:20" x14ac:dyDescent="0.25">
      <c r="A645" s="157" t="s">
        <v>160</v>
      </c>
      <c r="B645">
        <v>3.646145846753555</v>
      </c>
      <c r="C645">
        <v>-3.752899713215176</v>
      </c>
      <c r="D645">
        <v>7.0904363588441814</v>
      </c>
      <c r="E645">
        <v>0.92971275940734999</v>
      </c>
      <c r="L645" s="158" t="s">
        <v>147</v>
      </c>
      <c r="M645">
        <v>0.31445306954438718</v>
      </c>
      <c r="N645">
        <v>0.69591779270864329</v>
      </c>
      <c r="O645">
        <v>0.32406469862904291</v>
      </c>
      <c r="P645">
        <v>0.71514434632330526</v>
      </c>
      <c r="Q645">
        <v>0.506070340821692</v>
      </c>
      <c r="R645">
        <v>0.56847367864010923</v>
      </c>
      <c r="S645">
        <v>0.75950719371327124</v>
      </c>
      <c r="T645">
        <v>0.72078302016956908</v>
      </c>
    </row>
    <row r="646" spans="1:20" x14ac:dyDescent="0.25">
      <c r="L646" s="158" t="s">
        <v>148</v>
      </c>
      <c r="M646">
        <v>0.77631558958850266</v>
      </c>
      <c r="N646">
        <v>0.66700322050349947</v>
      </c>
      <c r="O646">
        <v>1</v>
      </c>
      <c r="P646">
        <v>1</v>
      </c>
      <c r="Q646">
        <v>1</v>
      </c>
      <c r="R646">
        <v>1</v>
      </c>
      <c r="S646">
        <v>0.89605176193356517</v>
      </c>
      <c r="T646">
        <v>1</v>
      </c>
    </row>
  </sheetData>
  <mergeCells count="22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615:C615"/>
    <mergeCell ref="D615:E615"/>
    <mergeCell ref="B638:C638"/>
    <mergeCell ref="D638:E638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D406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169</v>
      </c>
    </row>
    <row r="2" spans="1:18" x14ac:dyDescent="0.25">
      <c r="A2" s="165" t="s">
        <v>2</v>
      </c>
      <c r="B2" s="2">
        <v>28</v>
      </c>
      <c r="C2" s="165" t="s">
        <v>183</v>
      </c>
      <c r="D2" s="2">
        <v>70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117"/>
      <c r="I7" s="117" t="s">
        <v>12</v>
      </c>
      <c r="J7" s="117" t="s">
        <v>13</v>
      </c>
      <c r="P7" s="117"/>
      <c r="Q7" s="117" t="s">
        <v>12</v>
      </c>
      <c r="R7" s="117" t="s">
        <v>13</v>
      </c>
    </row>
    <row r="8" spans="1:18" x14ac:dyDescent="0.25">
      <c r="A8" s="165" t="s">
        <v>14</v>
      </c>
      <c r="B8">
        <v>13.88962983877912</v>
      </c>
      <c r="C8">
        <v>9.184114176240838</v>
      </c>
      <c r="H8" s="117" t="s">
        <v>15</v>
      </c>
      <c r="I8">
        <v>7.0758597729585954E-2</v>
      </c>
      <c r="J8">
        <v>6.9475752353965914E-2</v>
      </c>
      <c r="P8" s="117" t="s">
        <v>16</v>
      </c>
      <c r="Q8">
        <v>1.5273257630646999</v>
      </c>
      <c r="R8">
        <v>0.45140217637367319</v>
      </c>
    </row>
    <row r="9" spans="1:18" x14ac:dyDescent="0.25">
      <c r="A9" s="165" t="s">
        <v>17</v>
      </c>
      <c r="B9">
        <v>107.2349414214018</v>
      </c>
      <c r="C9">
        <v>28.498084923492179</v>
      </c>
      <c r="H9" s="117" t="s">
        <v>18</v>
      </c>
      <c r="I9">
        <v>0.1649180673363207</v>
      </c>
      <c r="J9">
        <v>0.1190167716297532</v>
      </c>
      <c r="P9" s="117" t="s">
        <v>19</v>
      </c>
      <c r="Q9">
        <v>7.3660801714703146</v>
      </c>
      <c r="R9">
        <v>6.4933497973025913</v>
      </c>
    </row>
    <row r="10" spans="1:18" x14ac:dyDescent="0.25">
      <c r="A10" s="165" t="s">
        <v>20</v>
      </c>
      <c r="B10">
        <v>15.574065602739299</v>
      </c>
      <c r="C10">
        <v>26.719308092632829</v>
      </c>
      <c r="H10" s="117" t="s">
        <v>21</v>
      </c>
      <c r="I10">
        <v>0.2209844973443767</v>
      </c>
      <c r="J10">
        <v>0.10051059838084971</v>
      </c>
      <c r="P10" s="117" t="s">
        <v>22</v>
      </c>
      <c r="Q10">
        <v>78.354666568994034</v>
      </c>
      <c r="R10">
        <v>52.100827789082047</v>
      </c>
    </row>
    <row r="11" spans="1:18" x14ac:dyDescent="0.25">
      <c r="A11" s="165" t="s">
        <v>23</v>
      </c>
      <c r="B11">
        <v>16.045517923374049</v>
      </c>
      <c r="C11">
        <v>24.07983568147802</v>
      </c>
      <c r="H11" s="117" t="s">
        <v>24</v>
      </c>
      <c r="I11">
        <v>0.25379739290727338</v>
      </c>
      <c r="J11">
        <v>0.19894962061867419</v>
      </c>
    </row>
    <row r="12" spans="1:18" x14ac:dyDescent="0.25">
      <c r="H12" s="117" t="s">
        <v>25</v>
      </c>
      <c r="I12">
        <v>9.0679006553025951E-2</v>
      </c>
      <c r="J12">
        <v>0.1053873509357625</v>
      </c>
    </row>
    <row r="13" spans="1:18" x14ac:dyDescent="0.25">
      <c r="H13" s="117" t="s">
        <v>26</v>
      </c>
      <c r="I13">
        <v>9.2429396033444869E-2</v>
      </c>
      <c r="J13">
        <v>5.9900763597169802E-2</v>
      </c>
      <c r="P13" s="117" t="s">
        <v>27</v>
      </c>
      <c r="Q13">
        <v>1999.6367796038171</v>
      </c>
    </row>
    <row r="14" spans="1:18" x14ac:dyDescent="0.25">
      <c r="H14" s="117" t="s">
        <v>28</v>
      </c>
      <c r="I14">
        <v>0.188450242707913</v>
      </c>
      <c r="J14">
        <v>0.1865542222637448</v>
      </c>
    </row>
    <row r="15" spans="1:18" x14ac:dyDescent="0.25">
      <c r="H15" s="117" t="s">
        <v>29</v>
      </c>
      <c r="I15">
        <v>0.2442780720778078</v>
      </c>
      <c r="J15">
        <v>0.25703010850950569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117"/>
      <c r="I20" s="117" t="s">
        <v>12</v>
      </c>
      <c r="J20" s="117" t="s">
        <v>13</v>
      </c>
      <c r="P20" s="117"/>
      <c r="Q20" s="117" t="s">
        <v>12</v>
      </c>
      <c r="R20" s="117" t="s">
        <v>13</v>
      </c>
    </row>
    <row r="21" spans="1:18" x14ac:dyDescent="0.25">
      <c r="A21" s="165" t="s">
        <v>14</v>
      </c>
      <c r="B21">
        <v>11.501074511372479</v>
      </c>
      <c r="C21">
        <v>7.0032251922092854</v>
      </c>
      <c r="H21" s="117" t="s">
        <v>15</v>
      </c>
      <c r="I21">
        <v>0.39507178561915107</v>
      </c>
      <c r="J21">
        <v>0.32035597421685069</v>
      </c>
      <c r="P21" s="117" t="s">
        <v>16</v>
      </c>
      <c r="Q21">
        <v>-3.1150985031161399E-2</v>
      </c>
      <c r="R21">
        <v>1.9057641539781459E-2</v>
      </c>
    </row>
    <row r="22" spans="1:18" x14ac:dyDescent="0.25">
      <c r="A22" s="165" t="s">
        <v>17</v>
      </c>
      <c r="B22">
        <v>19.865432136767261</v>
      </c>
      <c r="C22">
        <v>8.9277105984768657</v>
      </c>
      <c r="H22" s="117" t="s">
        <v>18</v>
      </c>
      <c r="I22">
        <v>0.38394327664280192</v>
      </c>
      <c r="J22">
        <v>0.4186421881958321</v>
      </c>
      <c r="P22" s="117" t="s">
        <v>19</v>
      </c>
      <c r="Q22">
        <v>1.8819582473997341</v>
      </c>
      <c r="R22">
        <v>3.6130372848099319</v>
      </c>
    </row>
    <row r="23" spans="1:18" x14ac:dyDescent="0.25">
      <c r="A23" s="165" t="s">
        <v>20</v>
      </c>
      <c r="B23">
        <v>10.64883593439421</v>
      </c>
      <c r="C23">
        <v>15.08732646497829</v>
      </c>
      <c r="H23" s="117" t="s">
        <v>21</v>
      </c>
      <c r="I23">
        <v>0.55067727066047778</v>
      </c>
      <c r="J23">
        <v>0.50807229283530164</v>
      </c>
      <c r="P23" s="117" t="s">
        <v>22</v>
      </c>
      <c r="Q23">
        <v>12.30426057203943</v>
      </c>
      <c r="R23">
        <v>21.06874223359824</v>
      </c>
    </row>
    <row r="24" spans="1:18" x14ac:dyDescent="0.25">
      <c r="A24" s="165" t="s">
        <v>23</v>
      </c>
      <c r="B24">
        <v>7.3428579583417646</v>
      </c>
      <c r="C24">
        <v>15.53516585738152</v>
      </c>
      <c r="H24" s="117" t="s">
        <v>24</v>
      </c>
      <c r="I24">
        <v>0.77709639628734295</v>
      </c>
      <c r="J24">
        <v>0.63033059960741133</v>
      </c>
    </row>
    <row r="25" spans="1:18" x14ac:dyDescent="0.25">
      <c r="H25" s="117" t="s">
        <v>25</v>
      </c>
      <c r="I25">
        <v>0.59637351939423067</v>
      </c>
      <c r="J25">
        <v>0.45940528147101301</v>
      </c>
    </row>
    <row r="26" spans="1:18" x14ac:dyDescent="0.25">
      <c r="H26" s="117" t="s">
        <v>26</v>
      </c>
      <c r="I26">
        <v>0.67511795604200275</v>
      </c>
      <c r="J26">
        <v>0.60669879070547272</v>
      </c>
      <c r="P26" s="117" t="s">
        <v>27</v>
      </c>
      <c r="Q26">
        <v>92.148984552940135</v>
      </c>
    </row>
    <row r="27" spans="1:18" x14ac:dyDescent="0.25">
      <c r="H27" s="117" t="s">
        <v>28</v>
      </c>
      <c r="I27">
        <v>0.53902215440908563</v>
      </c>
      <c r="J27">
        <v>0.71529542835140192</v>
      </c>
    </row>
    <row r="28" spans="1:18" x14ac:dyDescent="0.25">
      <c r="H28" s="117" t="s">
        <v>29</v>
      </c>
      <c r="I28">
        <v>0.63952974195923873</v>
      </c>
      <c r="J28">
        <v>0.57100776997051883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117"/>
      <c r="I33" s="117" t="s">
        <v>12</v>
      </c>
      <c r="J33" s="117" t="s">
        <v>13</v>
      </c>
      <c r="P33" s="117"/>
      <c r="Q33" s="117" t="s">
        <v>12</v>
      </c>
      <c r="R33" s="117" t="s">
        <v>13</v>
      </c>
    </row>
    <row r="34" spans="1:18" x14ac:dyDescent="0.25">
      <c r="A34" s="165" t="s">
        <v>14</v>
      </c>
      <c r="B34">
        <v>12.64912680066497</v>
      </c>
      <c r="C34">
        <v>154.09903071649731</v>
      </c>
      <c r="H34" s="117" t="s">
        <v>15</v>
      </c>
      <c r="I34">
        <v>0.34040348197568748</v>
      </c>
      <c r="J34">
        <v>0.38663412792648122</v>
      </c>
      <c r="P34" s="117" t="s">
        <v>16</v>
      </c>
      <c r="Q34">
        <v>-2.356659335360459</v>
      </c>
      <c r="R34">
        <v>3.7129881910783391</v>
      </c>
    </row>
    <row r="35" spans="1:18" x14ac:dyDescent="0.25">
      <c r="A35" s="165" t="s">
        <v>17</v>
      </c>
      <c r="B35">
        <v>43.040265856464423</v>
      </c>
      <c r="C35">
        <v>98.188246307305619</v>
      </c>
      <c r="H35" s="117" t="s">
        <v>18</v>
      </c>
      <c r="I35">
        <v>0.56348429380415688</v>
      </c>
      <c r="J35">
        <v>0.67542323088524603</v>
      </c>
      <c r="P35" s="117" t="s">
        <v>19</v>
      </c>
      <c r="Q35">
        <v>41.774696453712068</v>
      </c>
      <c r="R35">
        <v>42.343643326968952</v>
      </c>
    </row>
    <row r="36" spans="1:18" x14ac:dyDescent="0.25">
      <c r="A36" s="165" t="s">
        <v>20</v>
      </c>
      <c r="B36">
        <v>57.875850265763532</v>
      </c>
      <c r="C36">
        <v>92.200162368954977</v>
      </c>
      <c r="H36" s="117" t="s">
        <v>21</v>
      </c>
      <c r="I36">
        <v>0.62795233397005568</v>
      </c>
      <c r="J36">
        <v>0.36489962437547968</v>
      </c>
      <c r="P36" s="117" t="s">
        <v>22</v>
      </c>
      <c r="Q36">
        <v>161.83477332612901</v>
      </c>
      <c r="R36">
        <v>158.39535584744169</v>
      </c>
    </row>
    <row r="37" spans="1:18" x14ac:dyDescent="0.25">
      <c r="A37" s="165" t="s">
        <v>23</v>
      </c>
      <c r="B37">
        <v>44.008492031228997</v>
      </c>
      <c r="C37">
        <v>36.109082458596703</v>
      </c>
      <c r="H37" s="117" t="s">
        <v>24</v>
      </c>
      <c r="I37">
        <v>0.61765027847560527</v>
      </c>
      <c r="J37">
        <v>0.6532814995010009</v>
      </c>
    </row>
    <row r="38" spans="1:18" x14ac:dyDescent="0.25">
      <c r="H38" s="117" t="s">
        <v>25</v>
      </c>
      <c r="I38">
        <v>0.42311050090078578</v>
      </c>
      <c r="J38">
        <v>0.51503800658065979</v>
      </c>
    </row>
    <row r="39" spans="1:18" x14ac:dyDescent="0.25">
      <c r="H39" s="117" t="s">
        <v>26</v>
      </c>
      <c r="I39">
        <v>0.57337015166983041</v>
      </c>
      <c r="J39">
        <v>0.68531614021746534</v>
      </c>
      <c r="P39" s="117" t="s">
        <v>27</v>
      </c>
      <c r="Q39">
        <v>5251.3014865832993</v>
      </c>
    </row>
    <row r="40" spans="1:18" x14ac:dyDescent="0.25">
      <c r="H40" s="117" t="s">
        <v>28</v>
      </c>
      <c r="I40">
        <v>0.49361464707170138</v>
      </c>
      <c r="J40">
        <v>0.5030622678854233</v>
      </c>
    </row>
    <row r="41" spans="1:18" x14ac:dyDescent="0.25">
      <c r="H41" s="117" t="s">
        <v>29</v>
      </c>
      <c r="I41">
        <v>0.60828020553959705</v>
      </c>
      <c r="J41">
        <v>0.52882318027703157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117"/>
      <c r="I46" s="117" t="s">
        <v>12</v>
      </c>
      <c r="J46" s="117" t="s">
        <v>13</v>
      </c>
      <c r="P46" s="117"/>
      <c r="Q46" s="117" t="s">
        <v>12</v>
      </c>
      <c r="R46" s="117" t="s">
        <v>13</v>
      </c>
    </row>
    <row r="47" spans="1:18" x14ac:dyDescent="0.25">
      <c r="A47" s="165" t="s">
        <v>14</v>
      </c>
      <c r="B47">
        <v>11.514914461145221</v>
      </c>
      <c r="C47">
        <v>5.5165289680756384</v>
      </c>
      <c r="H47" s="117" t="s">
        <v>15</v>
      </c>
      <c r="I47">
        <v>4.6030463805695539E-2</v>
      </c>
      <c r="J47">
        <v>5.0932627074541943E-2</v>
      </c>
      <c r="P47" s="117" t="s">
        <v>16</v>
      </c>
      <c r="Q47">
        <v>-2.5526157320798428</v>
      </c>
      <c r="R47">
        <v>4.5270973144270794</v>
      </c>
    </row>
    <row r="48" spans="1:18" x14ac:dyDescent="0.25">
      <c r="A48" s="165" t="s">
        <v>17</v>
      </c>
      <c r="B48">
        <v>98.851268815126488</v>
      </c>
      <c r="C48">
        <v>72.735277974612359</v>
      </c>
      <c r="H48" s="117" t="s">
        <v>18</v>
      </c>
      <c r="I48">
        <v>0.26456190802897472</v>
      </c>
      <c r="J48">
        <v>0.29717299586018753</v>
      </c>
      <c r="P48" s="117" t="s">
        <v>19</v>
      </c>
      <c r="Q48">
        <v>19.843742440633338</v>
      </c>
      <c r="R48">
        <v>51.848322655114089</v>
      </c>
    </row>
    <row r="49" spans="1:18" x14ac:dyDescent="0.25">
      <c r="A49" s="165" t="s">
        <v>20</v>
      </c>
      <c r="B49">
        <v>53.760330861831498</v>
      </c>
      <c r="C49">
        <v>76.985997061464914</v>
      </c>
      <c r="H49" s="117" t="s">
        <v>21</v>
      </c>
      <c r="I49">
        <v>0.22597664332314771</v>
      </c>
      <c r="J49">
        <v>0.24769403607395141</v>
      </c>
      <c r="P49" s="117" t="s">
        <v>22</v>
      </c>
      <c r="Q49">
        <v>75.105950411462331</v>
      </c>
      <c r="R49">
        <v>173.4477161110097</v>
      </c>
    </row>
    <row r="50" spans="1:18" x14ac:dyDescent="0.25">
      <c r="A50" s="165" t="s">
        <v>23</v>
      </c>
      <c r="B50">
        <v>29.770809401337061</v>
      </c>
      <c r="C50">
        <v>31.195019211596492</v>
      </c>
      <c r="H50" s="117" t="s">
        <v>24</v>
      </c>
      <c r="I50">
        <v>0.25910650300750959</v>
      </c>
      <c r="J50">
        <v>0.20139847466972999</v>
      </c>
    </row>
    <row r="51" spans="1:18" x14ac:dyDescent="0.25">
      <c r="H51" s="117" t="s">
        <v>25</v>
      </c>
      <c r="I51">
        <v>7.4737453265630291E-2</v>
      </c>
      <c r="J51">
        <v>6.7504476928011856E-2</v>
      </c>
    </row>
    <row r="52" spans="1:18" x14ac:dyDescent="0.25">
      <c r="H52" s="117" t="s">
        <v>26</v>
      </c>
      <c r="I52">
        <v>0.23460238025531169</v>
      </c>
      <c r="J52">
        <v>0.41215871355709988</v>
      </c>
      <c r="P52" s="117" t="s">
        <v>27</v>
      </c>
      <c r="Q52">
        <v>3036.94298535506</v>
      </c>
    </row>
    <row r="53" spans="1:18" x14ac:dyDescent="0.25">
      <c r="H53" s="117" t="s">
        <v>28</v>
      </c>
      <c r="I53">
        <v>0.20653237788158421</v>
      </c>
      <c r="J53">
        <v>0.17438700950062999</v>
      </c>
    </row>
    <row r="54" spans="1:18" x14ac:dyDescent="0.25">
      <c r="H54" s="117" t="s">
        <v>29</v>
      </c>
      <c r="I54">
        <v>0.19913155368073029</v>
      </c>
      <c r="J54">
        <v>0.2828997248359571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117"/>
      <c r="I59" s="117" t="s">
        <v>12</v>
      </c>
      <c r="J59" s="117" t="s">
        <v>13</v>
      </c>
      <c r="P59" s="117"/>
      <c r="Q59" s="117" t="s">
        <v>12</v>
      </c>
      <c r="R59" s="117" t="s">
        <v>13</v>
      </c>
    </row>
    <row r="60" spans="1:18" x14ac:dyDescent="0.25">
      <c r="A60" s="165" t="s">
        <v>14</v>
      </c>
      <c r="B60">
        <v>11.69147904139496</v>
      </c>
      <c r="C60">
        <v>11.87289459443843</v>
      </c>
      <c r="H60" s="117" t="s">
        <v>15</v>
      </c>
      <c r="I60">
        <v>5.3780944244352417E-2</v>
      </c>
      <c r="J60">
        <v>7.182419088996829E-2</v>
      </c>
      <c r="P60" s="117" t="s">
        <v>16</v>
      </c>
      <c r="Q60">
        <v>3.4977142536924459</v>
      </c>
      <c r="R60">
        <v>0.2105939843894972</v>
      </c>
    </row>
    <row r="61" spans="1:18" x14ac:dyDescent="0.25">
      <c r="A61" s="165" t="s">
        <v>17</v>
      </c>
      <c r="B61">
        <v>398.38446636850472</v>
      </c>
      <c r="C61">
        <v>73.364464974784937</v>
      </c>
      <c r="H61" s="117" t="s">
        <v>18</v>
      </c>
      <c r="I61">
        <v>0.14701174698449959</v>
      </c>
      <c r="J61">
        <v>0.13726372811928639</v>
      </c>
      <c r="P61" s="117" t="s">
        <v>19</v>
      </c>
      <c r="Q61">
        <v>21.286376451416331</v>
      </c>
      <c r="R61">
        <v>16.056063091198592</v>
      </c>
    </row>
    <row r="62" spans="1:18" x14ac:dyDescent="0.25">
      <c r="A62" s="165" t="s">
        <v>20</v>
      </c>
      <c r="B62">
        <v>31.36349818083616</v>
      </c>
      <c r="C62">
        <v>91.088977805247424</v>
      </c>
      <c r="H62" s="117" t="s">
        <v>21</v>
      </c>
      <c r="I62">
        <v>9.8093711677722503E-2</v>
      </c>
      <c r="J62">
        <v>7.4253732366711719E-2</v>
      </c>
      <c r="P62" s="117" t="s">
        <v>22</v>
      </c>
      <c r="Q62">
        <v>173.6701264735984</v>
      </c>
      <c r="R62">
        <v>219.70239181744191</v>
      </c>
    </row>
    <row r="63" spans="1:18" x14ac:dyDescent="0.25">
      <c r="A63" s="165" t="s">
        <v>23</v>
      </c>
      <c r="B63">
        <v>34.05044926315373</v>
      </c>
      <c r="C63">
        <v>61.227983520430371</v>
      </c>
      <c r="H63" s="117" t="s">
        <v>24</v>
      </c>
      <c r="I63">
        <v>0.21435309977673811</v>
      </c>
      <c r="J63">
        <v>0.1576047716564476</v>
      </c>
    </row>
    <row r="64" spans="1:18" x14ac:dyDescent="0.25">
      <c r="H64" s="117" t="s">
        <v>25</v>
      </c>
      <c r="I64">
        <v>6.9902799242471808E-2</v>
      </c>
      <c r="J64">
        <v>5.4226620007560719E-2</v>
      </c>
    </row>
    <row r="65" spans="1:18" x14ac:dyDescent="0.25">
      <c r="H65" s="117" t="s">
        <v>26</v>
      </c>
      <c r="I65">
        <v>0.24384785600477091</v>
      </c>
      <c r="J65">
        <v>0.17806176410316191</v>
      </c>
      <c r="P65" s="117" t="s">
        <v>27</v>
      </c>
      <c r="Q65">
        <v>15817.308736069241</v>
      </c>
    </row>
    <row r="66" spans="1:18" x14ac:dyDescent="0.25">
      <c r="H66" s="117" t="s">
        <v>28</v>
      </c>
      <c r="I66">
        <v>0.5315195730963318</v>
      </c>
      <c r="J66">
        <v>0.26773174549385348</v>
      </c>
    </row>
    <row r="67" spans="1:18" x14ac:dyDescent="0.25">
      <c r="H67" s="117" t="s">
        <v>29</v>
      </c>
      <c r="I67">
        <v>0.36291029555219723</v>
      </c>
      <c r="J67">
        <v>0.23824021204703699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117"/>
      <c r="I72" s="117" t="s">
        <v>12</v>
      </c>
      <c r="J72" s="117" t="s">
        <v>13</v>
      </c>
      <c r="P72" s="117"/>
      <c r="Q72" s="117" t="s">
        <v>12</v>
      </c>
      <c r="R72" s="117" t="s">
        <v>13</v>
      </c>
    </row>
    <row r="73" spans="1:18" x14ac:dyDescent="0.25">
      <c r="A73" s="165" t="s">
        <v>14</v>
      </c>
      <c r="B73">
        <v>11.58222746500592</v>
      </c>
      <c r="C73">
        <v>8.9347622524680101</v>
      </c>
      <c r="H73" s="117" t="s">
        <v>15</v>
      </c>
      <c r="I73">
        <v>0.15432200109307781</v>
      </c>
      <c r="J73">
        <v>6.9387211352189851E-2</v>
      </c>
      <c r="P73" s="117" t="s">
        <v>16</v>
      </c>
      <c r="Q73">
        <v>-0.16865841527269329</v>
      </c>
      <c r="R73">
        <v>0.53817915746286027</v>
      </c>
    </row>
    <row r="74" spans="1:18" x14ac:dyDescent="0.25">
      <c r="A74" s="165" t="s">
        <v>17</v>
      </c>
      <c r="B74">
        <v>16.64718150799068</v>
      </c>
      <c r="C74">
        <v>10.57948303568589</v>
      </c>
      <c r="H74" s="117" t="s">
        <v>18</v>
      </c>
      <c r="I74">
        <v>0.1253406381903529</v>
      </c>
      <c r="J74">
        <v>5.9819497933179727E-2</v>
      </c>
      <c r="P74" s="117" t="s">
        <v>19</v>
      </c>
      <c r="Q74">
        <v>3.025000302495092</v>
      </c>
      <c r="R74">
        <v>5.2293153467526112</v>
      </c>
    </row>
    <row r="75" spans="1:18" x14ac:dyDescent="0.25">
      <c r="A75" s="165" t="s">
        <v>20</v>
      </c>
      <c r="B75">
        <v>11.46469376108481</v>
      </c>
      <c r="C75">
        <v>17.20453644507062</v>
      </c>
      <c r="H75" s="117" t="s">
        <v>21</v>
      </c>
      <c r="I75">
        <v>8.0155684614303127E-2</v>
      </c>
      <c r="J75">
        <v>9.1917880744542227E-2</v>
      </c>
      <c r="P75" s="117" t="s">
        <v>22</v>
      </c>
      <c r="Q75">
        <v>16.517616555498691</v>
      </c>
      <c r="R75">
        <v>29.221955837745551</v>
      </c>
    </row>
    <row r="76" spans="1:18" x14ac:dyDescent="0.25">
      <c r="A76" s="165" t="s">
        <v>23</v>
      </c>
      <c r="B76">
        <v>7.5352097322653204</v>
      </c>
      <c r="C76">
        <v>16.68247312904565</v>
      </c>
      <c r="H76" s="117" t="s">
        <v>24</v>
      </c>
      <c r="I76">
        <v>0.12783661296601509</v>
      </c>
      <c r="J76">
        <v>0.15519263052880641</v>
      </c>
    </row>
    <row r="77" spans="1:18" x14ac:dyDescent="0.25">
      <c r="H77" s="117" t="s">
        <v>25</v>
      </c>
      <c r="I77">
        <v>0.13165965263584989</v>
      </c>
      <c r="J77">
        <v>9.0068585549324259E-2</v>
      </c>
    </row>
    <row r="78" spans="1:18" x14ac:dyDescent="0.25">
      <c r="H78" s="117" t="s">
        <v>26</v>
      </c>
      <c r="I78">
        <v>0.19887589424651289</v>
      </c>
      <c r="J78">
        <v>0.11509167532348449</v>
      </c>
      <c r="P78" s="117" t="s">
        <v>27</v>
      </c>
      <c r="Q78">
        <v>121.6808687723051</v>
      </c>
    </row>
    <row r="79" spans="1:18" x14ac:dyDescent="0.25">
      <c r="H79" s="117" t="s">
        <v>28</v>
      </c>
      <c r="I79">
        <v>9.6253682330380563E-2</v>
      </c>
      <c r="J79">
        <v>8.116194492100727E-2</v>
      </c>
    </row>
    <row r="80" spans="1:18" x14ac:dyDescent="0.25">
      <c r="H80" s="117" t="s">
        <v>29</v>
      </c>
      <c r="I80">
        <v>6.8522953392947797E-2</v>
      </c>
      <c r="J80">
        <v>8.9456936752336985E-2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117"/>
      <c r="I85" s="117" t="s">
        <v>12</v>
      </c>
      <c r="J85" s="117" t="s">
        <v>13</v>
      </c>
      <c r="P85" s="117"/>
      <c r="Q85" s="117" t="s">
        <v>12</v>
      </c>
      <c r="R85" s="117" t="s">
        <v>13</v>
      </c>
    </row>
    <row r="86" spans="1:18" x14ac:dyDescent="0.25">
      <c r="A86" s="165" t="s">
        <v>14</v>
      </c>
      <c r="B86">
        <v>10.96638232835762</v>
      </c>
      <c r="C86">
        <v>152.66399228842721</v>
      </c>
      <c r="H86" s="117" t="s">
        <v>15</v>
      </c>
      <c r="I86">
        <v>0.36381378624550509</v>
      </c>
      <c r="J86">
        <v>0.20439458068140209</v>
      </c>
      <c r="P86" s="117" t="s">
        <v>16</v>
      </c>
      <c r="Q86">
        <v>-2.8521049285727109</v>
      </c>
      <c r="R86">
        <v>1.515825828647791</v>
      </c>
    </row>
    <row r="87" spans="1:18" x14ac:dyDescent="0.25">
      <c r="A87" s="165" t="s">
        <v>17</v>
      </c>
      <c r="B87">
        <v>182.93298183673599</v>
      </c>
      <c r="C87">
        <v>231.25185286109439</v>
      </c>
      <c r="H87" s="117" t="s">
        <v>18</v>
      </c>
      <c r="I87">
        <v>0.66143891145025391</v>
      </c>
      <c r="J87">
        <v>0.56687308589811269</v>
      </c>
      <c r="P87" s="117" t="s">
        <v>19</v>
      </c>
      <c r="Q87">
        <v>26.285040022172591</v>
      </c>
      <c r="R87">
        <v>17.536608673129411</v>
      </c>
    </row>
    <row r="88" spans="1:18" x14ac:dyDescent="0.25">
      <c r="A88" s="165" t="s">
        <v>20</v>
      </c>
      <c r="B88">
        <v>40.975971738246002</v>
      </c>
      <c r="C88">
        <v>77.656486730068025</v>
      </c>
      <c r="H88" s="117" t="s">
        <v>21</v>
      </c>
      <c r="I88">
        <v>0.53171676295726766</v>
      </c>
      <c r="J88">
        <v>0.55953507295705629</v>
      </c>
      <c r="P88" s="117" t="s">
        <v>22</v>
      </c>
      <c r="Q88">
        <v>209.6593642400326</v>
      </c>
      <c r="R88">
        <v>132.8034586871303</v>
      </c>
    </row>
    <row r="89" spans="1:18" x14ac:dyDescent="0.25">
      <c r="A89" s="165" t="s">
        <v>23</v>
      </c>
      <c r="B89">
        <v>27.446052604460998</v>
      </c>
      <c r="C89">
        <v>34.390566523446253</v>
      </c>
      <c r="H89" s="117" t="s">
        <v>24</v>
      </c>
      <c r="I89">
        <v>0.50242864779658547</v>
      </c>
      <c r="J89">
        <v>0.40710830682798149</v>
      </c>
    </row>
    <row r="90" spans="1:18" x14ac:dyDescent="0.25">
      <c r="H90" s="117" t="s">
        <v>25</v>
      </c>
      <c r="I90">
        <v>0.49700365155224208</v>
      </c>
      <c r="J90">
        <v>0.27204366198761948</v>
      </c>
    </row>
    <row r="91" spans="1:18" x14ac:dyDescent="0.25">
      <c r="H91" s="117" t="s">
        <v>26</v>
      </c>
      <c r="I91">
        <v>0.53485394356307436</v>
      </c>
      <c r="J91">
        <v>0.41694962673868208</v>
      </c>
      <c r="P91" s="117" t="s">
        <v>27</v>
      </c>
      <c r="Q91">
        <v>7827.095597716745</v>
      </c>
    </row>
    <row r="92" spans="1:18" x14ac:dyDescent="0.25">
      <c r="H92" s="117" t="s">
        <v>28</v>
      </c>
      <c r="I92">
        <v>0.5838772195429045</v>
      </c>
      <c r="J92">
        <v>0.61078090448812561</v>
      </c>
    </row>
    <row r="93" spans="1:18" x14ac:dyDescent="0.25">
      <c r="H93" s="117" t="s">
        <v>29</v>
      </c>
      <c r="I93">
        <v>0.64410890213128535</v>
      </c>
      <c r="J93">
        <v>0.45380821632693868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117"/>
      <c r="I98" s="117" t="s">
        <v>12</v>
      </c>
      <c r="J98" s="117" t="s">
        <v>13</v>
      </c>
      <c r="P98" s="117"/>
      <c r="Q98" s="117" t="s">
        <v>12</v>
      </c>
      <c r="R98" s="117" t="s">
        <v>13</v>
      </c>
    </row>
    <row r="99" spans="1:18" x14ac:dyDescent="0.25">
      <c r="A99" s="165" t="s">
        <v>14</v>
      </c>
      <c r="B99">
        <v>11.732634518157839</v>
      </c>
      <c r="C99">
        <v>80.005317187418015</v>
      </c>
      <c r="H99" s="117" t="s">
        <v>15</v>
      </c>
      <c r="I99">
        <v>8.4728951277300971E-2</v>
      </c>
      <c r="J99">
        <v>9.1987431812047521E-2</v>
      </c>
      <c r="P99" s="117" t="s">
        <v>16</v>
      </c>
      <c r="Q99">
        <v>-0.99151474748479218</v>
      </c>
      <c r="R99">
        <v>0.43699157943122618</v>
      </c>
    </row>
    <row r="100" spans="1:18" x14ac:dyDescent="0.25">
      <c r="A100" s="165" t="s">
        <v>17</v>
      </c>
      <c r="B100">
        <v>168.11481469113929</v>
      </c>
      <c r="C100">
        <v>76.146006944378257</v>
      </c>
      <c r="H100" s="117" t="s">
        <v>18</v>
      </c>
      <c r="I100">
        <v>4.2460574414916033E-2</v>
      </c>
      <c r="J100">
        <v>8.8651272202516923E-2</v>
      </c>
      <c r="P100" s="117" t="s">
        <v>19</v>
      </c>
      <c r="Q100">
        <v>9.926552105013096</v>
      </c>
      <c r="R100">
        <v>8.1103677545100279</v>
      </c>
    </row>
    <row r="101" spans="1:18" x14ac:dyDescent="0.25">
      <c r="A101" s="165" t="s">
        <v>20</v>
      </c>
      <c r="B101">
        <v>34.669552166351821</v>
      </c>
      <c r="C101">
        <v>110.279023814997</v>
      </c>
      <c r="H101" s="117" t="s">
        <v>21</v>
      </c>
      <c r="I101">
        <v>0.16533346177299391</v>
      </c>
      <c r="J101">
        <v>0.19725541076236369</v>
      </c>
      <c r="P101" s="117" t="s">
        <v>22</v>
      </c>
      <c r="Q101">
        <v>93.798039211275395</v>
      </c>
      <c r="R101">
        <v>72.755132144094276</v>
      </c>
    </row>
    <row r="102" spans="1:18" x14ac:dyDescent="0.25">
      <c r="A102" s="165" t="s">
        <v>23</v>
      </c>
      <c r="B102">
        <v>23.990511824074559</v>
      </c>
      <c r="C102">
        <v>27.144805828507451</v>
      </c>
      <c r="H102" s="117" t="s">
        <v>24</v>
      </c>
      <c r="I102">
        <v>0.12870073332518231</v>
      </c>
      <c r="J102">
        <v>0.1707483951136326</v>
      </c>
    </row>
    <row r="103" spans="1:18" x14ac:dyDescent="0.25">
      <c r="H103" s="117" t="s">
        <v>25</v>
      </c>
      <c r="I103">
        <v>8.0678300075807827E-2</v>
      </c>
      <c r="J103">
        <v>0.10006200987252881</v>
      </c>
    </row>
    <row r="104" spans="1:18" x14ac:dyDescent="0.25">
      <c r="H104" s="117" t="s">
        <v>26</v>
      </c>
      <c r="I104">
        <v>5.9236761518774043E-2</v>
      </c>
      <c r="J104">
        <v>5.701907398043763E-2</v>
      </c>
      <c r="P104" s="117" t="s">
        <v>27</v>
      </c>
      <c r="Q104">
        <v>1980.262948138022</v>
      </c>
    </row>
    <row r="105" spans="1:18" x14ac:dyDescent="0.25">
      <c r="H105" s="117" t="s">
        <v>28</v>
      </c>
      <c r="I105">
        <v>0.18975799675338359</v>
      </c>
      <c r="J105">
        <v>0.20174395124760641</v>
      </c>
    </row>
    <row r="106" spans="1:18" x14ac:dyDescent="0.25">
      <c r="H106" s="117" t="s">
        <v>29</v>
      </c>
      <c r="I106">
        <v>0.28639855169954931</v>
      </c>
      <c r="J106">
        <v>0.30333642404132122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117"/>
      <c r="I111" s="117" t="s">
        <v>12</v>
      </c>
      <c r="J111" s="117" t="s">
        <v>13</v>
      </c>
      <c r="P111" s="117"/>
      <c r="Q111" s="117" t="s">
        <v>12</v>
      </c>
      <c r="R111" s="117" t="s">
        <v>13</v>
      </c>
    </row>
    <row r="112" spans="1:18" x14ac:dyDescent="0.25">
      <c r="A112" s="165" t="s">
        <v>14</v>
      </c>
      <c r="B112">
        <v>12.56268464175173</v>
      </c>
      <c r="C112">
        <v>7.6063912098806989</v>
      </c>
      <c r="H112" s="117" t="s">
        <v>15</v>
      </c>
      <c r="I112">
        <v>6.8540218951797585E-2</v>
      </c>
      <c r="J112">
        <v>6.4414739583802602E-2</v>
      </c>
      <c r="P112" s="117" t="s">
        <v>16</v>
      </c>
      <c r="Q112">
        <v>0.52209265883546607</v>
      </c>
      <c r="R112">
        <v>2.0466476920364678</v>
      </c>
    </row>
    <row r="113" spans="1:18" x14ac:dyDescent="0.25">
      <c r="A113" s="165" t="s">
        <v>17</v>
      </c>
      <c r="B113">
        <v>493.03216172167578</v>
      </c>
      <c r="C113">
        <v>29.020822833023281</v>
      </c>
      <c r="H113" s="117" t="s">
        <v>18</v>
      </c>
      <c r="I113">
        <v>6.7418536223482053E-2</v>
      </c>
      <c r="J113">
        <v>0.19633129019806619</v>
      </c>
      <c r="P113" s="117" t="s">
        <v>19</v>
      </c>
      <c r="Q113">
        <v>9.202114548542335</v>
      </c>
      <c r="R113">
        <v>45.292690106632449</v>
      </c>
    </row>
    <row r="114" spans="1:18" x14ac:dyDescent="0.25">
      <c r="A114" s="165" t="s">
        <v>20</v>
      </c>
      <c r="B114">
        <v>50.494717717117389</v>
      </c>
      <c r="C114">
        <v>66.379065614868011</v>
      </c>
      <c r="H114" s="117" t="s">
        <v>21</v>
      </c>
      <c r="I114">
        <v>0.23525542102888791</v>
      </c>
      <c r="J114">
        <v>0.24155107361303649</v>
      </c>
      <c r="P114" s="117" t="s">
        <v>22</v>
      </c>
      <c r="Q114">
        <v>45.228376471394498</v>
      </c>
      <c r="R114">
        <v>169.81900705129689</v>
      </c>
    </row>
    <row r="115" spans="1:18" x14ac:dyDescent="0.25">
      <c r="A115" s="165" t="s">
        <v>23</v>
      </c>
      <c r="B115">
        <v>26.078496550004989</v>
      </c>
      <c r="C115">
        <v>61.198759679627869</v>
      </c>
      <c r="H115" s="117" t="s">
        <v>24</v>
      </c>
      <c r="I115">
        <v>0.21568998473534839</v>
      </c>
      <c r="J115">
        <v>0.14418592986931561</v>
      </c>
    </row>
    <row r="116" spans="1:18" x14ac:dyDescent="0.25">
      <c r="H116" s="117" t="s">
        <v>25</v>
      </c>
      <c r="I116">
        <v>7.3260504289031608E-2</v>
      </c>
      <c r="J116">
        <v>9.9873114537084293E-2</v>
      </c>
    </row>
    <row r="117" spans="1:18" x14ac:dyDescent="0.25">
      <c r="H117" s="117" t="s">
        <v>26</v>
      </c>
      <c r="I117">
        <v>9.9149460491576843E-2</v>
      </c>
      <c r="J117">
        <v>0.18003530643835561</v>
      </c>
      <c r="P117" s="117" t="s">
        <v>27</v>
      </c>
      <c r="Q117">
        <v>2785.77091369667</v>
      </c>
    </row>
    <row r="118" spans="1:18" x14ac:dyDescent="0.25">
      <c r="H118" s="117" t="s">
        <v>28</v>
      </c>
      <c r="I118">
        <v>0.13363545565290599</v>
      </c>
      <c r="J118">
        <v>8.6950919100762594E-2</v>
      </c>
    </row>
    <row r="119" spans="1:18" x14ac:dyDescent="0.25">
      <c r="H119" s="117" t="s">
        <v>29</v>
      </c>
      <c r="I119">
        <v>0.14678475214972531</v>
      </c>
      <c r="J119">
        <v>0.1121497877781584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11.881569203441041</v>
      </c>
      <c r="C146">
        <v>6.0300138838945427</v>
      </c>
    </row>
    <row r="147" spans="1:25" x14ac:dyDescent="0.25">
      <c r="A147" s="165" t="s">
        <v>17</v>
      </c>
      <c r="B147">
        <v>49.573137942748438</v>
      </c>
      <c r="C147">
        <v>13.83185641288971</v>
      </c>
    </row>
    <row r="148" spans="1:25" x14ac:dyDescent="0.25">
      <c r="A148" s="165" t="s">
        <v>20</v>
      </c>
      <c r="B148">
        <v>5.4061545511650833</v>
      </c>
      <c r="C148">
        <v>415.71488762393699</v>
      </c>
    </row>
    <row r="149" spans="1:25" x14ac:dyDescent="0.25">
      <c r="A149" s="165" t="s">
        <v>23</v>
      </c>
      <c r="B149">
        <v>7.9450977493137929</v>
      </c>
      <c r="C149">
        <v>529.85448721942043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118"/>
      <c r="B159" s="118" t="s">
        <v>12</v>
      </c>
      <c r="C159" s="118" t="s">
        <v>68</v>
      </c>
      <c r="D159" s="118" t="s">
        <v>69</v>
      </c>
      <c r="H159" s="118"/>
      <c r="I159" s="118" t="s">
        <v>13</v>
      </c>
      <c r="J159" s="118" t="s">
        <v>70</v>
      </c>
      <c r="K159" s="118" t="s">
        <v>71</v>
      </c>
      <c r="O159" s="118"/>
      <c r="P159" s="118" t="s">
        <v>12</v>
      </c>
      <c r="Q159" s="118" t="s">
        <v>13</v>
      </c>
      <c r="W159" s="118"/>
      <c r="X159" s="118" t="s">
        <v>12</v>
      </c>
      <c r="Y159" s="118" t="s">
        <v>13</v>
      </c>
    </row>
    <row r="160" spans="1:25" x14ac:dyDescent="0.25">
      <c r="A160" s="118" t="s">
        <v>14</v>
      </c>
      <c r="B160">
        <v>4.9971989422903457E-2</v>
      </c>
      <c r="C160">
        <v>-6.7712772137602462E-2</v>
      </c>
      <c r="D160">
        <v>-6.1069825637094947E-2</v>
      </c>
      <c r="H160" s="118" t="s">
        <v>72</v>
      </c>
      <c r="I160">
        <v>1.230202542206712E-2</v>
      </c>
      <c r="J160">
        <v>-6.545561228118861E-2</v>
      </c>
      <c r="K160">
        <v>-7.420193636064093E-2</v>
      </c>
      <c r="O160" s="118" t="s">
        <v>73</v>
      </c>
      <c r="P160">
        <v>0.15837016738781939</v>
      </c>
      <c r="Q160">
        <v>0.1113429886316</v>
      </c>
      <c r="W160" s="118" t="s">
        <v>15</v>
      </c>
      <c r="X160">
        <v>-3.8442982686961287E-2</v>
      </c>
      <c r="Y160">
        <v>-8.0593858746891723E-3</v>
      </c>
    </row>
    <row r="161" spans="1:25" x14ac:dyDescent="0.25">
      <c r="A161" s="118" t="s">
        <v>17</v>
      </c>
      <c r="B161">
        <v>0.21002480414741159</v>
      </c>
      <c r="C161">
        <v>8.7058888396443379E-2</v>
      </c>
      <c r="D161">
        <v>2.8437752720519939E-2</v>
      </c>
      <c r="H161" s="118" t="s">
        <v>74</v>
      </c>
      <c r="I161">
        <v>8.6709399280655367E-2</v>
      </c>
      <c r="J161">
        <v>-6.8142702855335857E-2</v>
      </c>
      <c r="K161">
        <v>-6.7992510323037242E-2</v>
      </c>
      <c r="O161" s="118" t="s">
        <v>75</v>
      </c>
      <c r="P161">
        <v>4.5387422086863388E-2</v>
      </c>
      <c r="Q161">
        <v>-5.8972251571279569E-2</v>
      </c>
      <c r="W161" s="118" t="s">
        <v>18</v>
      </c>
      <c r="X161">
        <v>0.18652020155380841</v>
      </c>
      <c r="Y161">
        <v>5.9071150321160719E-2</v>
      </c>
    </row>
    <row r="162" spans="1:25" x14ac:dyDescent="0.25">
      <c r="A162" s="118" t="s">
        <v>20</v>
      </c>
      <c r="B162">
        <v>0.13949071243498781</v>
      </c>
      <c r="C162">
        <v>-9.5826263944293975E-3</v>
      </c>
      <c r="D162">
        <v>-3.8917475482301678E-2</v>
      </c>
      <c r="H162" s="118" t="s">
        <v>76</v>
      </c>
      <c r="I162">
        <v>4.7719445954396478E-2</v>
      </c>
      <c r="J162">
        <v>-3.1581594155284047E-2</v>
      </c>
      <c r="K162">
        <v>-5.7377427534596868E-2</v>
      </c>
      <c r="O162" s="118" t="s">
        <v>77</v>
      </c>
      <c r="P162">
        <v>0.1891558670918741</v>
      </c>
      <c r="Q162">
        <v>4.1867629636881447E-2</v>
      </c>
      <c r="W162" s="118" t="s">
        <v>21</v>
      </c>
      <c r="X162">
        <v>0.21268557994726869</v>
      </c>
      <c r="Y162">
        <v>0.1007276366985231</v>
      </c>
    </row>
    <row r="163" spans="1:25" x14ac:dyDescent="0.25">
      <c r="A163" s="118" t="s">
        <v>23</v>
      </c>
      <c r="B163">
        <v>0.2960846345327432</v>
      </c>
      <c r="C163">
        <v>-6.4921017128894464E-3</v>
      </c>
      <c r="D163">
        <v>-6.8791112768406423E-2</v>
      </c>
      <c r="H163" s="118" t="s">
        <v>78</v>
      </c>
      <c r="I163">
        <v>0.13744941856917811</v>
      </c>
      <c r="J163">
        <v>-2.571504052110376E-3</v>
      </c>
      <c r="K163">
        <v>-2.375927924489896E-2</v>
      </c>
      <c r="O163" s="118" t="s">
        <v>79</v>
      </c>
      <c r="P163">
        <v>0.1505683462978829</v>
      </c>
      <c r="Q163">
        <v>2.3414732763514239E-2</v>
      </c>
      <c r="W163" s="118" t="s">
        <v>24</v>
      </c>
      <c r="X163">
        <v>5.6046165299432002E-2</v>
      </c>
      <c r="Y163">
        <v>-2.0540903427218479E-2</v>
      </c>
    </row>
    <row r="164" spans="1:25" x14ac:dyDescent="0.25">
      <c r="W164" s="118" t="s">
        <v>25</v>
      </c>
      <c r="X164">
        <v>4.1072543992407368E-2</v>
      </c>
      <c r="Y164">
        <v>5.9654614608553348E-2</v>
      </c>
    </row>
    <row r="165" spans="1:25" x14ac:dyDescent="0.25">
      <c r="W165" s="118" t="s">
        <v>26</v>
      </c>
      <c r="X165">
        <v>4.8501585395015333E-2</v>
      </c>
      <c r="Y165">
        <v>-3.5612874940966412E-2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118" t="s">
        <v>28</v>
      </c>
      <c r="X166">
        <v>0.15788368804859609</v>
      </c>
      <c r="Y166">
        <v>0.14880180185274361</v>
      </c>
    </row>
    <row r="167" spans="1:25" x14ac:dyDescent="0.25">
      <c r="A167" s="118"/>
      <c r="B167" s="118" t="s">
        <v>12</v>
      </c>
      <c r="C167" s="118" t="s">
        <v>68</v>
      </c>
      <c r="D167" s="118" t="s">
        <v>69</v>
      </c>
      <c r="H167" s="118"/>
      <c r="I167" s="118" t="s">
        <v>13</v>
      </c>
      <c r="J167" s="118" t="s">
        <v>70</v>
      </c>
      <c r="K167" s="118" t="s">
        <v>71</v>
      </c>
      <c r="O167" s="118"/>
      <c r="P167" s="118" t="s">
        <v>12</v>
      </c>
      <c r="Q167" s="118" t="s">
        <v>13</v>
      </c>
      <c r="W167" s="118" t="s">
        <v>29</v>
      </c>
      <c r="X167">
        <v>0.1206871258544613</v>
      </c>
      <c r="Y167">
        <v>0.10904612951550161</v>
      </c>
    </row>
    <row r="168" spans="1:25" x14ac:dyDescent="0.25">
      <c r="A168" s="118" t="s">
        <v>14</v>
      </c>
      <c r="B168">
        <v>-0.42259874103494011</v>
      </c>
      <c r="C168">
        <v>-0.28523925022298557</v>
      </c>
      <c r="D168">
        <v>-0.1076499122693475</v>
      </c>
      <c r="H168" s="118" t="s">
        <v>72</v>
      </c>
      <c r="I168">
        <v>0.52471853274855285</v>
      </c>
      <c r="J168">
        <v>2.42530534264483E-2</v>
      </c>
      <c r="K168">
        <v>-0.12777040579670421</v>
      </c>
      <c r="O168" s="118" t="s">
        <v>73</v>
      </c>
      <c r="P168">
        <v>0.58350701845755304</v>
      </c>
      <c r="Q168">
        <v>0.57381627535037483</v>
      </c>
    </row>
    <row r="169" spans="1:25" x14ac:dyDescent="0.25">
      <c r="A169" s="118" t="s">
        <v>17</v>
      </c>
      <c r="B169">
        <v>0.61121582403239494</v>
      </c>
      <c r="C169">
        <v>0.30541178507748229</v>
      </c>
      <c r="D169">
        <v>0.1864344157261407</v>
      </c>
      <c r="H169" s="118" t="s">
        <v>74</v>
      </c>
      <c r="I169">
        <v>-0.47838472661052073</v>
      </c>
      <c r="J169">
        <v>-3.3131299321153287E-2</v>
      </c>
      <c r="K169">
        <v>9.0269318813935587E-2</v>
      </c>
      <c r="O169" s="118" t="s">
        <v>75</v>
      </c>
      <c r="P169">
        <v>-0.40438345445186069</v>
      </c>
      <c r="Q169">
        <v>-0.45097644880112919</v>
      </c>
    </row>
    <row r="170" spans="1:25" x14ac:dyDescent="0.25">
      <c r="A170" s="118" t="s">
        <v>20</v>
      </c>
      <c r="B170">
        <v>0.72668279690784776</v>
      </c>
      <c r="C170">
        <v>0.41944703423719798</v>
      </c>
      <c r="D170">
        <v>0.35482771130373209</v>
      </c>
      <c r="H170" s="118" t="s">
        <v>76</v>
      </c>
      <c r="I170">
        <v>0.23720252277793069</v>
      </c>
      <c r="J170">
        <v>-2.732872433973754E-3</v>
      </c>
      <c r="K170">
        <v>-0.13882635709840371</v>
      </c>
      <c r="O170" s="118" t="s">
        <v>77</v>
      </c>
      <c r="P170">
        <v>0.77360746178167272</v>
      </c>
      <c r="Q170">
        <v>0.72854723834215118</v>
      </c>
      <c r="W170" s="165" t="s">
        <v>81</v>
      </c>
    </row>
    <row r="171" spans="1:25" x14ac:dyDescent="0.25">
      <c r="A171" s="118" t="s">
        <v>23</v>
      </c>
      <c r="B171">
        <v>0.52377373152852236</v>
      </c>
      <c r="C171">
        <v>0.36392705116622343</v>
      </c>
      <c r="D171">
        <v>0.27616738058862972</v>
      </c>
      <c r="H171" s="118" t="s">
        <v>78</v>
      </c>
      <c r="I171">
        <v>0.56735286602738522</v>
      </c>
      <c r="J171">
        <v>0.14780682729259029</v>
      </c>
      <c r="K171">
        <v>8.1730213028893633E-2</v>
      </c>
      <c r="O171" s="118" t="s">
        <v>79</v>
      </c>
      <c r="P171">
        <v>0.65212652292475781</v>
      </c>
      <c r="Q171">
        <v>0.63771474291734653</v>
      </c>
      <c r="W171" s="118"/>
      <c r="X171" s="118" t="s">
        <v>12</v>
      </c>
      <c r="Y171" s="118" t="s">
        <v>13</v>
      </c>
    </row>
    <row r="172" spans="1:25" x14ac:dyDescent="0.25">
      <c r="W172" s="118" t="s">
        <v>15</v>
      </c>
      <c r="X172">
        <v>0.10269862634618369</v>
      </c>
      <c r="Y172">
        <v>0.12796362902347891</v>
      </c>
    </row>
    <row r="173" spans="1:25" x14ac:dyDescent="0.25">
      <c r="W173" s="118" t="s">
        <v>18</v>
      </c>
      <c r="X173">
        <v>0.61153484504355093</v>
      </c>
      <c r="Y173">
        <v>0.57494714407334135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118" t="s">
        <v>21</v>
      </c>
      <c r="X174">
        <v>0.60545666208352555</v>
      </c>
      <c r="Y174">
        <v>0.58571151351567385</v>
      </c>
    </row>
    <row r="175" spans="1:25" x14ac:dyDescent="0.25">
      <c r="A175" s="118"/>
      <c r="B175" s="118" t="s">
        <v>12</v>
      </c>
      <c r="C175" s="118" t="s">
        <v>68</v>
      </c>
      <c r="D175" s="118" t="s">
        <v>69</v>
      </c>
      <c r="H175" s="118"/>
      <c r="I175" s="118" t="s">
        <v>13</v>
      </c>
      <c r="J175" s="118" t="s">
        <v>70</v>
      </c>
      <c r="K175" s="118" t="s">
        <v>71</v>
      </c>
      <c r="O175" s="118"/>
      <c r="P175" s="118" t="s">
        <v>12</v>
      </c>
      <c r="Q175" s="118" t="s">
        <v>13</v>
      </c>
      <c r="W175" s="118" t="s">
        <v>24</v>
      </c>
      <c r="X175">
        <v>0.56326904710396841</v>
      </c>
      <c r="Y175">
        <v>0.53596111631101762</v>
      </c>
    </row>
    <row r="176" spans="1:25" x14ac:dyDescent="0.25">
      <c r="A176" s="118" t="s">
        <v>14</v>
      </c>
      <c r="B176">
        <v>-3.1820537208130432E-2</v>
      </c>
      <c r="C176">
        <v>9.3397146731878156E-2</v>
      </c>
      <c r="D176">
        <v>3.11320577048598E-2</v>
      </c>
      <c r="H176" s="118" t="s">
        <v>72</v>
      </c>
      <c r="I176">
        <v>0.52637258399774545</v>
      </c>
      <c r="J176">
        <v>0.29045974399881141</v>
      </c>
      <c r="K176">
        <v>0.18494139434402321</v>
      </c>
      <c r="O176" s="118" t="s">
        <v>73</v>
      </c>
      <c r="P176">
        <v>6.1389686855599548E-2</v>
      </c>
      <c r="Q176">
        <v>9.9847231865817732E-2</v>
      </c>
      <c r="W176" s="118" t="s">
        <v>25</v>
      </c>
      <c r="X176">
        <v>-0.42421791857304508</v>
      </c>
      <c r="Y176">
        <v>-0.46609983158557378</v>
      </c>
    </row>
    <row r="177" spans="1:25" x14ac:dyDescent="0.25">
      <c r="A177" s="118" t="s">
        <v>17</v>
      </c>
      <c r="B177">
        <v>-0.379977075969198</v>
      </c>
      <c r="C177">
        <v>-2.1282495638500511E-2</v>
      </c>
      <c r="D177">
        <v>2.8797081775367959E-2</v>
      </c>
      <c r="H177" s="118" t="s">
        <v>74</v>
      </c>
      <c r="I177">
        <v>9.0927811395466809E-2</v>
      </c>
      <c r="J177">
        <v>1.8106108473815431E-2</v>
      </c>
      <c r="K177">
        <v>1.6515402716858221E-2</v>
      </c>
      <c r="O177" s="118" t="s">
        <v>75</v>
      </c>
      <c r="P177">
        <v>0.50814451229716595</v>
      </c>
      <c r="Q177">
        <v>0.54011776077678464</v>
      </c>
      <c r="W177" s="118" t="s">
        <v>26</v>
      </c>
      <c r="X177">
        <v>0.48923468745909232</v>
      </c>
      <c r="Y177">
        <v>0.45406761409406582</v>
      </c>
    </row>
    <row r="178" spans="1:25" x14ac:dyDescent="0.25">
      <c r="A178" s="118" t="s">
        <v>20</v>
      </c>
      <c r="B178">
        <v>4.195956472513539E-4</v>
      </c>
      <c r="C178">
        <v>3.5211072955997728E-2</v>
      </c>
      <c r="D178">
        <v>1.388165923658558E-2</v>
      </c>
      <c r="H178" s="118" t="s">
        <v>76</v>
      </c>
      <c r="I178">
        <v>-0.2079943619757641</v>
      </c>
      <c r="J178">
        <v>-6.6882428581892431E-2</v>
      </c>
      <c r="K178">
        <v>1.746172211778119E-2</v>
      </c>
      <c r="O178" s="118" t="s">
        <v>77</v>
      </c>
      <c r="P178">
        <v>-3.5594163077726941E-2</v>
      </c>
      <c r="Q178">
        <v>-9.6163730955809684E-2</v>
      </c>
      <c r="W178" s="118" t="s">
        <v>28</v>
      </c>
      <c r="X178">
        <v>0.7549216741459388</v>
      </c>
      <c r="Y178">
        <v>0.69943632638949294</v>
      </c>
    </row>
    <row r="179" spans="1:25" x14ac:dyDescent="0.25">
      <c r="A179" s="118" t="s">
        <v>23</v>
      </c>
      <c r="B179">
        <v>-0.43042529062678969</v>
      </c>
      <c r="C179">
        <v>-0.1340652807480629</v>
      </c>
      <c r="D179">
        <v>-5.4548898937717159E-2</v>
      </c>
      <c r="H179" s="118" t="s">
        <v>78</v>
      </c>
      <c r="I179">
        <v>-4.1817270641240883E-2</v>
      </c>
      <c r="J179">
        <v>9.8478608628806127E-2</v>
      </c>
      <c r="K179">
        <v>-1.127502312866202E-3</v>
      </c>
      <c r="O179" s="118" t="s">
        <v>79</v>
      </c>
      <c r="P179">
        <v>0.1140572157175528</v>
      </c>
      <c r="Q179">
        <v>0.16179616772304581</v>
      </c>
      <c r="W179" s="118" t="s">
        <v>29</v>
      </c>
      <c r="X179">
        <v>0.64291734880675766</v>
      </c>
      <c r="Y179">
        <v>0.64595320657182975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118"/>
      <c r="B183" s="118" t="s">
        <v>12</v>
      </c>
      <c r="C183" s="118" t="s">
        <v>68</v>
      </c>
      <c r="D183" s="118" t="s">
        <v>69</v>
      </c>
      <c r="H183" s="118"/>
      <c r="I183" s="118" t="s">
        <v>13</v>
      </c>
      <c r="J183" s="118" t="s">
        <v>70</v>
      </c>
      <c r="K183" s="118" t="s">
        <v>71</v>
      </c>
      <c r="O183" s="118"/>
      <c r="P183" s="118" t="s">
        <v>12</v>
      </c>
      <c r="Q183" s="118" t="s">
        <v>13</v>
      </c>
      <c r="W183" s="118"/>
      <c r="X183" s="118" t="s">
        <v>12</v>
      </c>
      <c r="Y183" s="118" t="s">
        <v>13</v>
      </c>
    </row>
    <row r="184" spans="1:25" x14ac:dyDescent="0.25">
      <c r="A184" s="118" t="s">
        <v>14</v>
      </c>
      <c r="B184">
        <v>-0.28785076496671907</v>
      </c>
      <c r="C184">
        <v>-5.37203651834052E-2</v>
      </c>
      <c r="D184">
        <v>3.8300745144031222E-2</v>
      </c>
      <c r="H184" s="118" t="s">
        <v>72</v>
      </c>
      <c r="I184">
        <v>0.33484406487531049</v>
      </c>
      <c r="J184">
        <v>0.17328672743942281</v>
      </c>
      <c r="K184">
        <v>-4.4518304609622042E-2</v>
      </c>
      <c r="O184" s="118" t="s">
        <v>73</v>
      </c>
      <c r="P184">
        <v>0.2494398711641013</v>
      </c>
      <c r="Q184">
        <v>0.21119632932965751</v>
      </c>
      <c r="W184" s="118" t="s">
        <v>15</v>
      </c>
      <c r="X184">
        <v>-9.1815084181365927E-2</v>
      </c>
      <c r="Y184">
        <v>-3.5964802108713723E-2</v>
      </c>
    </row>
    <row r="185" spans="1:25" x14ac:dyDescent="0.25">
      <c r="A185" s="118" t="s">
        <v>17</v>
      </c>
      <c r="B185">
        <v>7.2207316753755815E-2</v>
      </c>
      <c r="C185">
        <v>0.1006588863898636</v>
      </c>
      <c r="D185">
        <v>5.6017139291820797E-2</v>
      </c>
      <c r="H185" s="118" t="s">
        <v>74</v>
      </c>
      <c r="I185">
        <v>0.29241556525448043</v>
      </c>
      <c r="J185">
        <v>0.23976347951246829</v>
      </c>
      <c r="K185">
        <v>2.7761303387610299E-2</v>
      </c>
      <c r="O185" s="118" t="s">
        <v>75</v>
      </c>
      <c r="P185">
        <v>0.31640925115266688</v>
      </c>
      <c r="Q185">
        <v>0.46965489896082813</v>
      </c>
      <c r="W185" s="118" t="s">
        <v>18</v>
      </c>
      <c r="X185">
        <v>-0.3150652406222974</v>
      </c>
      <c r="Y185">
        <v>-0.30202263408416608</v>
      </c>
    </row>
    <row r="186" spans="1:25" x14ac:dyDescent="0.25">
      <c r="A186" s="118" t="s">
        <v>20</v>
      </c>
      <c r="B186">
        <v>0.13723506966054641</v>
      </c>
      <c r="C186">
        <v>0.22584418110888649</v>
      </c>
      <c r="D186">
        <v>0.1180061854151703</v>
      </c>
      <c r="H186" s="118" t="s">
        <v>76</v>
      </c>
      <c r="I186">
        <v>0.2047770570812309</v>
      </c>
      <c r="J186">
        <v>0.13129324939075859</v>
      </c>
      <c r="K186">
        <v>5.627998073390654E-2</v>
      </c>
      <c r="O186" s="118" t="s">
        <v>77</v>
      </c>
      <c r="P186">
        <v>7.7796188578438771E-2</v>
      </c>
      <c r="Q186">
        <v>0.1921138795653716</v>
      </c>
      <c r="W186" s="118" t="s">
        <v>21</v>
      </c>
      <c r="X186">
        <v>0.31485476647550698</v>
      </c>
      <c r="Y186">
        <v>0.35998001085603692</v>
      </c>
    </row>
    <row r="187" spans="1:25" x14ac:dyDescent="0.25">
      <c r="A187" s="118" t="s">
        <v>23</v>
      </c>
      <c r="B187">
        <v>0.21663487172919799</v>
      </c>
      <c r="C187">
        <v>0.1540284643937348</v>
      </c>
      <c r="D187">
        <v>5.8443925033627213E-2</v>
      </c>
      <c r="H187" s="118" t="s">
        <v>78</v>
      </c>
      <c r="I187">
        <v>0.23913406257721859</v>
      </c>
      <c r="J187">
        <v>0.1666834053820507</v>
      </c>
      <c r="K187">
        <v>-7.1395715213484609E-3</v>
      </c>
      <c r="O187" s="118" t="s">
        <v>79</v>
      </c>
      <c r="P187">
        <v>0.22815998185508701</v>
      </c>
      <c r="Q187">
        <v>0.37492900090960229</v>
      </c>
      <c r="W187" s="118" t="s">
        <v>24</v>
      </c>
      <c r="X187">
        <v>0.46760932103897479</v>
      </c>
      <c r="Y187">
        <v>0.52052252722387227</v>
      </c>
    </row>
    <row r="188" spans="1:25" x14ac:dyDescent="0.25">
      <c r="W188" s="118" t="s">
        <v>25</v>
      </c>
      <c r="X188">
        <v>-9.7718597062826817E-2</v>
      </c>
      <c r="Y188">
        <v>5.1775187034064168E-4</v>
      </c>
    </row>
    <row r="189" spans="1:25" x14ac:dyDescent="0.25">
      <c r="W189" s="118" t="s">
        <v>26</v>
      </c>
      <c r="X189">
        <v>-0.24166344992388261</v>
      </c>
      <c r="Y189">
        <v>-0.22690159317601211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118" t="s">
        <v>28</v>
      </c>
      <c r="X190">
        <v>9.6490535187744711E-2</v>
      </c>
      <c r="Y190">
        <v>4.6995468570027843E-2</v>
      </c>
    </row>
    <row r="191" spans="1:25" x14ac:dyDescent="0.25">
      <c r="A191" s="118"/>
      <c r="B191" s="118" t="s">
        <v>12</v>
      </c>
      <c r="C191" s="118" t="s">
        <v>68</v>
      </c>
      <c r="D191" s="118" t="s">
        <v>69</v>
      </c>
      <c r="H191" s="118"/>
      <c r="I191" s="118" t="s">
        <v>13</v>
      </c>
      <c r="J191" s="118" t="s">
        <v>70</v>
      </c>
      <c r="K191" s="118" t="s">
        <v>71</v>
      </c>
      <c r="O191" s="118"/>
      <c r="P191" s="118" t="s">
        <v>12</v>
      </c>
      <c r="Q191" s="118" t="s">
        <v>13</v>
      </c>
      <c r="W191" s="118" t="s">
        <v>29</v>
      </c>
      <c r="X191">
        <v>1.9546102460101161E-2</v>
      </c>
      <c r="Y191">
        <v>9.3842671857432905E-2</v>
      </c>
    </row>
    <row r="192" spans="1:25" x14ac:dyDescent="0.25">
      <c r="A192" s="118" t="s">
        <v>14</v>
      </c>
      <c r="B192">
        <v>-0.1184296411597584</v>
      </c>
      <c r="C192">
        <v>-0.1121072474223952</v>
      </c>
      <c r="D192">
        <v>-7.1557657036883257E-2</v>
      </c>
      <c r="H192" s="118" t="s">
        <v>72</v>
      </c>
      <c r="I192">
        <v>0.15909811813999569</v>
      </c>
      <c r="J192">
        <v>8.3331272303915266E-2</v>
      </c>
      <c r="K192">
        <v>5.4024489833115863E-2</v>
      </c>
      <c r="O192" s="118" t="s">
        <v>73</v>
      </c>
      <c r="P192">
        <v>3.9705920894979301E-3</v>
      </c>
      <c r="Q192">
        <v>-8.7189504003400732E-3</v>
      </c>
    </row>
    <row r="193" spans="1:25" x14ac:dyDescent="0.25">
      <c r="A193" s="118" t="s">
        <v>17</v>
      </c>
      <c r="B193">
        <v>6.4544858958168723E-3</v>
      </c>
      <c r="C193">
        <v>3.8138809866082812E-2</v>
      </c>
      <c r="D193">
        <v>1.917781882307848E-2</v>
      </c>
      <c r="H193" s="118" t="s">
        <v>74</v>
      </c>
      <c r="I193">
        <v>-0.21462108496194859</v>
      </c>
      <c r="J193">
        <v>-4.4675788449633658E-2</v>
      </c>
      <c r="K193">
        <v>-1.1058475889240379E-2</v>
      </c>
      <c r="O193" s="118" t="s">
        <v>75</v>
      </c>
      <c r="P193">
        <v>-0.1434242693264276</v>
      </c>
      <c r="Q193">
        <v>-0.19655104517188501</v>
      </c>
    </row>
    <row r="194" spans="1:25" x14ac:dyDescent="0.25">
      <c r="A194" s="118" t="s">
        <v>20</v>
      </c>
      <c r="B194">
        <v>0.50580682648965802</v>
      </c>
      <c r="C194">
        <v>2.307672690337186E-3</v>
      </c>
      <c r="D194">
        <v>-6.5859698012364756E-2</v>
      </c>
      <c r="H194" s="118" t="s">
        <v>76</v>
      </c>
      <c r="I194">
        <v>-3.4778560455032963E-2</v>
      </c>
      <c r="J194">
        <v>3.0922992380498358E-2</v>
      </c>
      <c r="K194">
        <v>1.279487828552227E-2</v>
      </c>
      <c r="O194" s="118" t="s">
        <v>77</v>
      </c>
      <c r="P194">
        <v>8.5327286274743203E-2</v>
      </c>
      <c r="Q194">
        <v>2.1762420695099281E-2</v>
      </c>
      <c r="W194" s="165" t="s">
        <v>89</v>
      </c>
    </row>
    <row r="195" spans="1:25" x14ac:dyDescent="0.25">
      <c r="A195" s="118" t="s">
        <v>23</v>
      </c>
      <c r="B195">
        <v>-0.19295421467191631</v>
      </c>
      <c r="C195">
        <v>-1.094059697054231E-2</v>
      </c>
      <c r="D195">
        <v>1.298123461137817E-2</v>
      </c>
      <c r="H195" s="118" t="s">
        <v>78</v>
      </c>
      <c r="I195">
        <v>0.34940413209383459</v>
      </c>
      <c r="J195">
        <v>2.8261446613465149E-2</v>
      </c>
      <c r="K195">
        <v>-3.1139858161193862E-3</v>
      </c>
      <c r="O195" s="118" t="s">
        <v>79</v>
      </c>
      <c r="P195">
        <v>5.2351088926158397E-2</v>
      </c>
      <c r="Q195">
        <v>4.3916593226809533E-2</v>
      </c>
      <c r="W195" s="118"/>
      <c r="X195" s="118" t="s">
        <v>12</v>
      </c>
      <c r="Y195" s="118" t="s">
        <v>13</v>
      </c>
    </row>
    <row r="196" spans="1:25" x14ac:dyDescent="0.25">
      <c r="W196" s="118" t="s">
        <v>15</v>
      </c>
      <c r="X196">
        <v>-5.3892507996790781E-2</v>
      </c>
      <c r="Y196">
        <v>5.9168819669750468E-2</v>
      </c>
    </row>
    <row r="197" spans="1:25" x14ac:dyDescent="0.25">
      <c r="W197" s="118" t="s">
        <v>18</v>
      </c>
      <c r="X197">
        <v>9.3068162784279887E-2</v>
      </c>
      <c r="Y197">
        <v>0.20432857074051619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118" t="s">
        <v>21</v>
      </c>
      <c r="X198">
        <v>0.22814807357414449</v>
      </c>
      <c r="Y198">
        <v>0.32394324407698399</v>
      </c>
    </row>
    <row r="199" spans="1:25" x14ac:dyDescent="0.25">
      <c r="A199" s="118"/>
      <c r="B199" s="118" t="s">
        <v>12</v>
      </c>
      <c r="C199" s="118" t="s">
        <v>68</v>
      </c>
      <c r="D199" s="118" t="s">
        <v>69</v>
      </c>
      <c r="H199" s="118"/>
      <c r="I199" s="118" t="s">
        <v>13</v>
      </c>
      <c r="J199" s="118" t="s">
        <v>70</v>
      </c>
      <c r="K199" s="118" t="s">
        <v>71</v>
      </c>
      <c r="O199" s="118"/>
      <c r="P199" s="118" t="s">
        <v>12</v>
      </c>
      <c r="Q199" s="118" t="s">
        <v>13</v>
      </c>
      <c r="W199" s="118" t="s">
        <v>24</v>
      </c>
      <c r="X199">
        <v>0.1461193196204216</v>
      </c>
      <c r="Y199">
        <v>0.39680592309989993</v>
      </c>
    </row>
    <row r="200" spans="1:25" x14ac:dyDescent="0.25">
      <c r="A200" s="118" t="s">
        <v>14</v>
      </c>
      <c r="B200">
        <v>3.6106529671483603E-2</v>
      </c>
      <c r="C200">
        <v>-4.0630370683745601E-2</v>
      </c>
      <c r="D200">
        <v>-4.3838321886229832E-2</v>
      </c>
      <c r="H200" s="118" t="s">
        <v>72</v>
      </c>
      <c r="I200">
        <v>6.157207539095421E-2</v>
      </c>
      <c r="J200">
        <v>2.6011225275307411E-2</v>
      </c>
      <c r="K200">
        <v>3.5844063151709342E-2</v>
      </c>
      <c r="O200" s="118" t="s">
        <v>73</v>
      </c>
      <c r="P200">
        <v>6.0622735917674871E-2</v>
      </c>
      <c r="Q200">
        <v>5.9809862615245367E-2</v>
      </c>
      <c r="W200" s="118" t="s">
        <v>25</v>
      </c>
      <c r="X200">
        <v>-0.36757774552886718</v>
      </c>
      <c r="Y200">
        <v>-0.14057155336884711</v>
      </c>
    </row>
    <row r="201" spans="1:25" x14ac:dyDescent="0.25">
      <c r="A201" s="118" t="s">
        <v>17</v>
      </c>
      <c r="B201">
        <v>-0.14274059908213069</v>
      </c>
      <c r="C201">
        <v>-9.7929832357080224E-3</v>
      </c>
      <c r="D201">
        <v>-4.1419671525550934E-3</v>
      </c>
      <c r="H201" s="118" t="s">
        <v>74</v>
      </c>
      <c r="I201">
        <v>6.274352651454794E-2</v>
      </c>
      <c r="J201">
        <v>1.254998901605792E-2</v>
      </c>
      <c r="K201">
        <v>2.628608358702016E-2</v>
      </c>
      <c r="O201" s="118" t="s">
        <v>75</v>
      </c>
      <c r="P201">
        <v>7.1167215178561194E-3</v>
      </c>
      <c r="Q201">
        <v>8.3018796787135765E-3</v>
      </c>
      <c r="W201" s="118" t="s">
        <v>26</v>
      </c>
      <c r="X201">
        <v>0.2054874032551082</v>
      </c>
      <c r="Y201">
        <v>0.40482171238033798</v>
      </c>
    </row>
    <row r="202" spans="1:25" x14ac:dyDescent="0.25">
      <c r="A202" s="118" t="s">
        <v>20</v>
      </c>
      <c r="B202">
        <v>4.305430069512943E-2</v>
      </c>
      <c r="C202">
        <v>-6.2762027053014077E-2</v>
      </c>
      <c r="D202">
        <v>-5.1643573399873452E-2</v>
      </c>
      <c r="H202" s="118" t="s">
        <v>76</v>
      </c>
      <c r="I202">
        <v>-0.104142991259527</v>
      </c>
      <c r="J202">
        <v>-2.7521905943559029E-2</v>
      </c>
      <c r="K202">
        <v>-4.0522753315684883E-2</v>
      </c>
      <c r="O202" s="118" t="s">
        <v>77</v>
      </c>
      <c r="P202">
        <v>0.1544273549505025</v>
      </c>
      <c r="Q202">
        <v>0.1051751975483293</v>
      </c>
      <c r="W202" s="118" t="s">
        <v>28</v>
      </c>
      <c r="X202">
        <v>0.1840673613396111</v>
      </c>
      <c r="Y202">
        <v>0.31533392682965028</v>
      </c>
    </row>
    <row r="203" spans="1:25" x14ac:dyDescent="0.25">
      <c r="A203" s="118" t="s">
        <v>23</v>
      </c>
      <c r="B203">
        <v>4.3634628644370468E-2</v>
      </c>
      <c r="C203">
        <v>-9.5281110601422567E-2</v>
      </c>
      <c r="D203">
        <v>-8.8991852541837738E-2</v>
      </c>
      <c r="H203" s="118" t="s">
        <v>78</v>
      </c>
      <c r="I203">
        <v>0.20866740451164381</v>
      </c>
      <c r="J203">
        <v>3.2786477207659093E-2</v>
      </c>
      <c r="K203">
        <v>4.4183530092535742E-2</v>
      </c>
      <c r="O203" s="118" t="s">
        <v>79</v>
      </c>
      <c r="P203">
        <v>0.13004536303057601</v>
      </c>
      <c r="Q203">
        <v>0.1820007085385307</v>
      </c>
      <c r="W203" s="118" t="s">
        <v>29</v>
      </c>
      <c r="X203">
        <v>0.22933339245823561</v>
      </c>
      <c r="Y203">
        <v>0.2203265145997764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118"/>
      <c r="B207" s="118" t="s">
        <v>12</v>
      </c>
      <c r="C207" s="118" t="s">
        <v>68</v>
      </c>
      <c r="D207" s="118" t="s">
        <v>69</v>
      </c>
      <c r="H207" s="118"/>
      <c r="I207" s="118" t="s">
        <v>13</v>
      </c>
      <c r="J207" s="118" t="s">
        <v>70</v>
      </c>
      <c r="K207" s="118" t="s">
        <v>71</v>
      </c>
      <c r="O207" s="118"/>
      <c r="P207" s="118" t="s">
        <v>12</v>
      </c>
      <c r="Q207" s="118" t="s">
        <v>13</v>
      </c>
      <c r="W207" s="118"/>
      <c r="X207" s="118" t="s">
        <v>12</v>
      </c>
      <c r="Y207" s="118" t="s">
        <v>13</v>
      </c>
    </row>
    <row r="208" spans="1:25" x14ac:dyDescent="0.25">
      <c r="A208" s="118" t="s">
        <v>14</v>
      </c>
      <c r="B208">
        <v>-0.33486192053236102</v>
      </c>
      <c r="C208">
        <v>-2.3307676997647978E-3</v>
      </c>
      <c r="D208">
        <v>2.1728699847681641E-2</v>
      </c>
      <c r="H208" s="118" t="s">
        <v>72</v>
      </c>
      <c r="I208">
        <v>0.56496251325350644</v>
      </c>
      <c r="J208">
        <v>0.59714227974605938</v>
      </c>
      <c r="K208">
        <v>0.55159242727204494</v>
      </c>
      <c r="O208" s="118" t="s">
        <v>73</v>
      </c>
      <c r="P208">
        <v>0.38389653426275588</v>
      </c>
      <c r="Q208">
        <v>0.6175279209398018</v>
      </c>
      <c r="W208" s="118" t="s">
        <v>15</v>
      </c>
      <c r="X208">
        <v>6.7025864522893596E-3</v>
      </c>
      <c r="Y208">
        <v>-4.5442138966107441E-3</v>
      </c>
    </row>
    <row r="209" spans="1:25" x14ac:dyDescent="0.25">
      <c r="A209" s="118" t="s">
        <v>17</v>
      </c>
      <c r="B209">
        <v>0.1161363213810558</v>
      </c>
      <c r="C209">
        <v>0.33998127493315011</v>
      </c>
      <c r="D209">
        <v>0.33144008432441718</v>
      </c>
      <c r="H209" s="118" t="s">
        <v>74</v>
      </c>
      <c r="I209">
        <v>0.62151427787156099</v>
      </c>
      <c r="J209">
        <v>0.637298632047271</v>
      </c>
      <c r="K209">
        <v>0.60647839610460608</v>
      </c>
      <c r="O209" s="118" t="s">
        <v>75</v>
      </c>
      <c r="P209">
        <v>0.29962057928240288</v>
      </c>
      <c r="Q209">
        <v>0.62747736875646587</v>
      </c>
      <c r="W209" s="118" t="s">
        <v>18</v>
      </c>
      <c r="X209">
        <v>-4.1042494647506511E-3</v>
      </c>
      <c r="Y209">
        <v>-3.1159789614698199E-2</v>
      </c>
    </row>
    <row r="210" spans="1:25" x14ac:dyDescent="0.25">
      <c r="A210" s="118" t="s">
        <v>20</v>
      </c>
      <c r="B210">
        <v>0.50160652930677552</v>
      </c>
      <c r="C210">
        <v>0.28335761468791859</v>
      </c>
      <c r="D210">
        <v>0.26533396589687941</v>
      </c>
      <c r="H210" s="118" t="s">
        <v>76</v>
      </c>
      <c r="I210">
        <v>0.58605777091119593</v>
      </c>
      <c r="J210">
        <v>0.557435327441271</v>
      </c>
      <c r="K210">
        <v>0.53452279341845177</v>
      </c>
      <c r="O210" s="118" t="s">
        <v>77</v>
      </c>
      <c r="P210">
        <v>0.1571077068576413</v>
      </c>
      <c r="Q210">
        <v>0.60242631965744853</v>
      </c>
      <c r="W210" s="118" t="s">
        <v>21</v>
      </c>
      <c r="X210">
        <v>5.7795937816871923E-2</v>
      </c>
      <c r="Y210">
        <v>3.034616655970121E-2</v>
      </c>
    </row>
    <row r="211" spans="1:25" x14ac:dyDescent="0.25">
      <c r="A211" s="118" t="s">
        <v>23</v>
      </c>
      <c r="B211">
        <v>0.26402789155420459</v>
      </c>
      <c r="C211">
        <v>0.1854718996368151</v>
      </c>
      <c r="D211">
        <v>0.1853779109018901</v>
      </c>
      <c r="H211" s="118" t="s">
        <v>78</v>
      </c>
      <c r="I211">
        <v>0.80307221512616966</v>
      </c>
      <c r="J211">
        <v>0.69803351431965954</v>
      </c>
      <c r="K211">
        <v>0.71965555991030439</v>
      </c>
      <c r="O211" s="118" t="s">
        <v>79</v>
      </c>
      <c r="P211">
        <v>0.22813683684335759</v>
      </c>
      <c r="Q211">
        <v>0.48549746841751368</v>
      </c>
      <c r="W211" s="118" t="s">
        <v>24</v>
      </c>
      <c r="X211">
        <v>0.2364922913619118</v>
      </c>
      <c r="Y211">
        <v>0.21168289929204359</v>
      </c>
    </row>
    <row r="212" spans="1:25" x14ac:dyDescent="0.25">
      <c r="W212" s="118" t="s">
        <v>25</v>
      </c>
      <c r="X212">
        <v>-0.1121771740333244</v>
      </c>
      <c r="Y212">
        <v>-0.16876686964034149</v>
      </c>
    </row>
    <row r="213" spans="1:25" x14ac:dyDescent="0.25">
      <c r="W213" s="118" t="s">
        <v>26</v>
      </c>
      <c r="X213">
        <v>-2.2359646335477581E-3</v>
      </c>
      <c r="Y213">
        <v>-4.5050180352349069E-2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18" t="s">
        <v>28</v>
      </c>
      <c r="X214">
        <v>0.39844921434368508</v>
      </c>
      <c r="Y214">
        <v>0.34289247759169972</v>
      </c>
    </row>
    <row r="215" spans="1:25" x14ac:dyDescent="0.25">
      <c r="A215" s="118"/>
      <c r="B215" s="118" t="s">
        <v>12</v>
      </c>
      <c r="C215" s="118" t="s">
        <v>68</v>
      </c>
      <c r="D215" s="118" t="s">
        <v>69</v>
      </c>
      <c r="H215" s="118"/>
      <c r="I215" s="118" t="s">
        <v>13</v>
      </c>
      <c r="J215" s="118" t="s">
        <v>70</v>
      </c>
      <c r="K215" s="118" t="s">
        <v>71</v>
      </c>
      <c r="O215" s="118"/>
      <c r="P215" s="118" t="s">
        <v>12</v>
      </c>
      <c r="Q215" s="118" t="s">
        <v>13</v>
      </c>
      <c r="W215" s="118" t="s">
        <v>29</v>
      </c>
      <c r="X215">
        <v>-4.808202446370387E-3</v>
      </c>
      <c r="Y215">
        <v>-2.528187239139304E-2</v>
      </c>
    </row>
    <row r="216" spans="1:25" x14ac:dyDescent="0.25">
      <c r="A216" s="118" t="s">
        <v>14</v>
      </c>
      <c r="B216">
        <v>3.7558688646252489E-3</v>
      </c>
      <c r="C216">
        <v>-1.651658016862859E-2</v>
      </c>
      <c r="D216">
        <v>-1.3147720583312339E-2</v>
      </c>
      <c r="H216" s="118" t="s">
        <v>72</v>
      </c>
      <c r="I216">
        <v>4.9190114388968337E-2</v>
      </c>
      <c r="J216">
        <v>-3.1204955730118319E-2</v>
      </c>
      <c r="K216">
        <v>-2.057857217111466E-2</v>
      </c>
      <c r="O216" s="118" t="s">
        <v>73</v>
      </c>
      <c r="P216">
        <v>0.16226179040148869</v>
      </c>
      <c r="Q216">
        <v>0.14082339226020821</v>
      </c>
    </row>
    <row r="217" spans="1:25" x14ac:dyDescent="0.25">
      <c r="A217" s="118" t="s">
        <v>17</v>
      </c>
      <c r="B217">
        <v>2.5580661133173779E-2</v>
      </c>
      <c r="C217">
        <v>7.4110723285862712E-2</v>
      </c>
      <c r="D217">
        <v>5.0568508092388408E-2</v>
      </c>
      <c r="H217" s="118" t="s">
        <v>74</v>
      </c>
      <c r="I217">
        <v>0.1381575447142786</v>
      </c>
      <c r="J217">
        <v>2.0084996171844751E-2</v>
      </c>
      <c r="K217">
        <v>3.3446297551859662E-2</v>
      </c>
      <c r="O217" s="118" t="s">
        <v>75</v>
      </c>
      <c r="P217">
        <v>2.887355222496445E-2</v>
      </c>
      <c r="Q217">
        <v>7.6970995354771213E-2</v>
      </c>
    </row>
    <row r="218" spans="1:25" x14ac:dyDescent="0.25">
      <c r="A218" s="118" t="s">
        <v>20</v>
      </c>
      <c r="B218">
        <v>6.4549816544031857E-2</v>
      </c>
      <c r="C218">
        <v>2.761498791152639E-2</v>
      </c>
      <c r="D218">
        <v>2.057478290175923E-2</v>
      </c>
      <c r="H218" s="118" t="s">
        <v>76</v>
      </c>
      <c r="I218">
        <v>-9.2000364091509981E-2</v>
      </c>
      <c r="J218">
        <v>7.5191087464666309E-2</v>
      </c>
      <c r="K218">
        <v>5.7929965318550498E-2</v>
      </c>
      <c r="O218" s="118" t="s">
        <v>77</v>
      </c>
      <c r="P218">
        <v>3.4688818624529022E-2</v>
      </c>
      <c r="Q218">
        <v>-3.108257931590009E-2</v>
      </c>
      <c r="W218" s="165" t="s">
        <v>94</v>
      </c>
    </row>
    <row r="219" spans="1:25" x14ac:dyDescent="0.25">
      <c r="A219" s="118" t="s">
        <v>23</v>
      </c>
      <c r="B219">
        <v>0.19739893617662549</v>
      </c>
      <c r="C219">
        <v>4.9527648095018771E-2</v>
      </c>
      <c r="D219">
        <v>4.7453891440523657E-2</v>
      </c>
      <c r="H219" s="118" t="s">
        <v>78</v>
      </c>
      <c r="I219">
        <v>0.18168146487884659</v>
      </c>
      <c r="J219">
        <v>-2.281031009828852E-2</v>
      </c>
      <c r="K219">
        <v>-9.6606041102968113E-3</v>
      </c>
      <c r="O219" s="118" t="s">
        <v>79</v>
      </c>
      <c r="P219">
        <v>0.16927914104217881</v>
      </c>
      <c r="Q219">
        <v>0.2018997614350915</v>
      </c>
      <c r="W219" s="118"/>
      <c r="X219" s="118" t="s">
        <v>12</v>
      </c>
      <c r="Y219" s="118" t="s">
        <v>13</v>
      </c>
    </row>
    <row r="220" spans="1:25" x14ac:dyDescent="0.25">
      <c r="W220" s="118" t="s">
        <v>15</v>
      </c>
      <c r="X220">
        <v>-6.9677245936469699E-3</v>
      </c>
      <c r="Y220">
        <v>-4.8754408962605406E-3</v>
      </c>
    </row>
    <row r="221" spans="1:25" x14ac:dyDescent="0.25">
      <c r="W221" s="118" t="s">
        <v>18</v>
      </c>
      <c r="X221">
        <v>-0.128765743471939</v>
      </c>
      <c r="Y221">
        <v>-0.15078009571098741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18" t="s">
        <v>21</v>
      </c>
      <c r="X222">
        <v>4.1043481579406647E-2</v>
      </c>
      <c r="Y222">
        <v>9.0672993201692864E-2</v>
      </c>
    </row>
    <row r="223" spans="1:25" x14ac:dyDescent="0.25">
      <c r="A223" s="118"/>
      <c r="B223" s="118" t="s">
        <v>12</v>
      </c>
      <c r="C223" s="118" t="s">
        <v>68</v>
      </c>
      <c r="D223" s="118" t="s">
        <v>69</v>
      </c>
      <c r="H223" s="118"/>
      <c r="I223" s="118" t="s">
        <v>13</v>
      </c>
      <c r="J223" s="118" t="s">
        <v>70</v>
      </c>
      <c r="K223" s="118" t="s">
        <v>71</v>
      </c>
      <c r="O223" s="118"/>
      <c r="P223" s="118" t="s">
        <v>12</v>
      </c>
      <c r="Q223" s="118" t="s">
        <v>13</v>
      </c>
      <c r="W223" s="118" t="s">
        <v>24</v>
      </c>
      <c r="X223">
        <v>9.6073660385483983E-2</v>
      </c>
      <c r="Y223">
        <v>7.2953832880324088E-2</v>
      </c>
    </row>
    <row r="224" spans="1:25" x14ac:dyDescent="0.25">
      <c r="A224" s="118" t="s">
        <v>14</v>
      </c>
      <c r="B224">
        <v>-0.44442690188455469</v>
      </c>
      <c r="C224">
        <v>-0.18802343057131249</v>
      </c>
      <c r="D224">
        <v>-9.4701151073071158E-2</v>
      </c>
      <c r="H224" s="118" t="s">
        <v>72</v>
      </c>
      <c r="I224">
        <v>0.18558332409416789</v>
      </c>
      <c r="J224">
        <v>8.0736597238615329E-2</v>
      </c>
      <c r="K224">
        <v>4.5757219492530601E-2</v>
      </c>
      <c r="O224" s="118" t="s">
        <v>73</v>
      </c>
      <c r="P224">
        <v>-0.10055734714733849</v>
      </c>
      <c r="Q224">
        <v>-2.2411277192102241E-2</v>
      </c>
      <c r="W224" s="118" t="s">
        <v>25</v>
      </c>
      <c r="X224">
        <v>2.7710683198055919E-2</v>
      </c>
      <c r="Y224">
        <v>1.3647724093793679E-2</v>
      </c>
    </row>
    <row r="225" spans="1:25" x14ac:dyDescent="0.25">
      <c r="A225" s="118" t="s">
        <v>17</v>
      </c>
      <c r="B225">
        <v>-1.9876512996178271E-2</v>
      </c>
      <c r="C225">
        <v>2.9763910645899842E-2</v>
      </c>
      <c r="D225">
        <v>1.3280515691112859E-2</v>
      </c>
      <c r="H225" s="118" t="s">
        <v>74</v>
      </c>
      <c r="I225">
        <v>-0.56646186118950936</v>
      </c>
      <c r="J225">
        <v>-5.6557426443633388E-2</v>
      </c>
      <c r="K225">
        <v>-4.2351295863450197E-2</v>
      </c>
      <c r="O225" s="118" t="s">
        <v>75</v>
      </c>
      <c r="P225">
        <v>-0.43668294253628698</v>
      </c>
      <c r="Q225">
        <v>-0.57415471058446432</v>
      </c>
      <c r="W225" s="118" t="s">
        <v>26</v>
      </c>
      <c r="X225">
        <v>-9.1135895909926698E-2</v>
      </c>
      <c r="Y225">
        <v>-0.136770955862202</v>
      </c>
    </row>
    <row r="226" spans="1:25" x14ac:dyDescent="0.25">
      <c r="A226" s="118" t="s">
        <v>20</v>
      </c>
      <c r="B226">
        <v>0.11183325257205851</v>
      </c>
      <c r="C226">
        <v>0.11764512079793869</v>
      </c>
      <c r="D226">
        <v>5.5349077194873093E-2</v>
      </c>
      <c r="H226" s="118" t="s">
        <v>76</v>
      </c>
      <c r="I226">
        <v>8.9557636362121648E-2</v>
      </c>
      <c r="J226">
        <v>1.01893475917736E-2</v>
      </c>
      <c r="K226">
        <v>-3.6186725916201199E-3</v>
      </c>
      <c r="O226" s="118" t="s">
        <v>77</v>
      </c>
      <c r="P226">
        <v>-0.1497945629581745</v>
      </c>
      <c r="Q226">
        <v>4.4017080397838942E-2</v>
      </c>
      <c r="W226" s="118" t="s">
        <v>28</v>
      </c>
      <c r="X226">
        <v>7.4456962476879246E-2</v>
      </c>
      <c r="Y226">
        <v>0.1051547625974437</v>
      </c>
    </row>
    <row r="227" spans="1:25" x14ac:dyDescent="0.25">
      <c r="A227" s="118" t="s">
        <v>23</v>
      </c>
      <c r="B227">
        <v>-0.11450444193594669</v>
      </c>
      <c r="C227">
        <v>6.3766312388236074E-2</v>
      </c>
      <c r="D227">
        <v>5.2736870948291187E-2</v>
      </c>
      <c r="H227" s="118" t="s">
        <v>78</v>
      </c>
      <c r="I227">
        <v>3.9092568105780622E-2</v>
      </c>
      <c r="J227">
        <v>1.7777343540116331E-2</v>
      </c>
      <c r="K227">
        <v>7.1867771207391757E-3</v>
      </c>
      <c r="O227" s="118" t="s">
        <v>79</v>
      </c>
      <c r="P227">
        <v>-0.15124800709867459</v>
      </c>
      <c r="Q227">
        <v>6.9004697587036123E-3</v>
      </c>
      <c r="W227" s="118" t="s">
        <v>29</v>
      </c>
      <c r="X227">
        <v>8.2945515905856582E-2</v>
      </c>
      <c r="Y227">
        <v>8.3362615473074872E-2</v>
      </c>
    </row>
    <row r="230" spans="1:25" x14ac:dyDescent="0.25">
      <c r="W230" s="165" t="s">
        <v>98</v>
      </c>
    </row>
    <row r="231" spans="1:25" x14ac:dyDescent="0.25">
      <c r="W231" s="118"/>
      <c r="X231" s="118" t="s">
        <v>12</v>
      </c>
      <c r="Y231" s="118" t="s">
        <v>13</v>
      </c>
    </row>
    <row r="232" spans="1:25" x14ac:dyDescent="0.25">
      <c r="W232" s="118" t="s">
        <v>15</v>
      </c>
      <c r="X232">
        <v>-0.14062730498176551</v>
      </c>
      <c r="Y232">
        <v>0.1020860432148695</v>
      </c>
    </row>
    <row r="233" spans="1:25" x14ac:dyDescent="0.25">
      <c r="W233" s="118" t="s">
        <v>18</v>
      </c>
      <c r="X233">
        <v>0.11273366319782629</v>
      </c>
      <c r="Y233">
        <v>0.59270323977355543</v>
      </c>
    </row>
    <row r="234" spans="1:25" x14ac:dyDescent="0.25">
      <c r="W234" s="118" t="s">
        <v>21</v>
      </c>
      <c r="X234">
        <v>0.26375392674843628</v>
      </c>
      <c r="Y234">
        <v>0.68330493809442994</v>
      </c>
    </row>
    <row r="235" spans="1:25" x14ac:dyDescent="0.25">
      <c r="W235" s="118" t="s">
        <v>24</v>
      </c>
      <c r="X235">
        <v>0.27120537970977798</v>
      </c>
      <c r="Y235">
        <v>0.6372903764810629</v>
      </c>
    </row>
    <row r="236" spans="1:25" x14ac:dyDescent="0.25">
      <c r="W236" s="118" t="s">
        <v>25</v>
      </c>
      <c r="X236">
        <v>-0.3940734852814049</v>
      </c>
      <c r="Y236">
        <v>-5.1246116465546176E-4</v>
      </c>
    </row>
    <row r="237" spans="1:25" x14ac:dyDescent="0.25">
      <c r="W237" s="118" t="s">
        <v>26</v>
      </c>
      <c r="X237">
        <v>0.21400450829279261</v>
      </c>
      <c r="Y237">
        <v>0.68253092473980836</v>
      </c>
    </row>
    <row r="238" spans="1:25" x14ac:dyDescent="0.25">
      <c r="W238" s="118" t="s">
        <v>28</v>
      </c>
      <c r="X238">
        <v>0.45814553513514139</v>
      </c>
      <c r="Y238">
        <v>0.83689788286648625</v>
      </c>
    </row>
    <row r="239" spans="1:25" x14ac:dyDescent="0.25">
      <c r="W239" s="118" t="s">
        <v>29</v>
      </c>
      <c r="X239">
        <v>0.30824337990925332</v>
      </c>
      <c r="Y239">
        <v>0.61236379686523179</v>
      </c>
    </row>
    <row r="242" spans="1:25" x14ac:dyDescent="0.25">
      <c r="W242" s="165" t="s">
        <v>106</v>
      </c>
    </row>
    <row r="243" spans="1:25" x14ac:dyDescent="0.25">
      <c r="W243" s="118"/>
      <c r="X243" s="118" t="s">
        <v>12</v>
      </c>
      <c r="Y243" s="118" t="s">
        <v>13</v>
      </c>
    </row>
    <row r="244" spans="1:25" x14ac:dyDescent="0.25">
      <c r="W244" s="118" t="s">
        <v>15</v>
      </c>
      <c r="X244">
        <v>-6.2576186864077676E-2</v>
      </c>
      <c r="Y244">
        <v>-4.8216151833428332E-2</v>
      </c>
    </row>
    <row r="245" spans="1:25" x14ac:dyDescent="0.25">
      <c r="W245" s="118" t="s">
        <v>18</v>
      </c>
      <c r="X245">
        <v>-3.2206501567187372E-2</v>
      </c>
      <c r="Y245">
        <v>8.6681580799234607E-3</v>
      </c>
    </row>
    <row r="246" spans="1:25" x14ac:dyDescent="0.25">
      <c r="W246" s="118" t="s">
        <v>21</v>
      </c>
      <c r="X246">
        <v>8.4022663428012304E-2</v>
      </c>
      <c r="Y246">
        <v>0.1014180374055734</v>
      </c>
    </row>
    <row r="247" spans="1:25" x14ac:dyDescent="0.25">
      <c r="W247" s="118" t="s">
        <v>24</v>
      </c>
      <c r="X247">
        <v>-1.7014564083633929E-2</v>
      </c>
      <c r="Y247">
        <v>-2.2331920512062189E-2</v>
      </c>
    </row>
    <row r="248" spans="1:25" x14ac:dyDescent="0.25">
      <c r="W248" s="118" t="s">
        <v>25</v>
      </c>
      <c r="X248">
        <v>-2.852980825363248E-2</v>
      </c>
      <c r="Y248">
        <v>-4.814091210323275E-2</v>
      </c>
    </row>
    <row r="249" spans="1:25" x14ac:dyDescent="0.25">
      <c r="W249" s="118" t="s">
        <v>26</v>
      </c>
      <c r="X249">
        <v>-0.11432569829984141</v>
      </c>
      <c r="Y249">
        <v>-0.14005184682559421</v>
      </c>
    </row>
    <row r="250" spans="1:25" x14ac:dyDescent="0.25">
      <c r="W250" s="118" t="s">
        <v>28</v>
      </c>
      <c r="X250">
        <v>0.10836432586865601</v>
      </c>
      <c r="Y250">
        <v>9.8657418308712261E-2</v>
      </c>
    </row>
    <row r="251" spans="1:25" x14ac:dyDescent="0.25">
      <c r="W251" s="118" t="s">
        <v>29</v>
      </c>
      <c r="X251">
        <v>0.16676232852846559</v>
      </c>
      <c r="Y251">
        <v>0.14576526453084429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18"/>
      <c r="X255" s="118" t="s">
        <v>12</v>
      </c>
      <c r="Y255" s="118" t="s">
        <v>13</v>
      </c>
    </row>
    <row r="256" spans="1:25" x14ac:dyDescent="0.25">
      <c r="W256" s="118" t="s">
        <v>15</v>
      </c>
      <c r="X256">
        <v>4.1614595689969412E-2</v>
      </c>
      <c r="Y256">
        <v>1.014928014063543E-2</v>
      </c>
    </row>
    <row r="257" spans="1:25" x14ac:dyDescent="0.25">
      <c r="W257" s="118" t="s">
        <v>18</v>
      </c>
      <c r="X257">
        <v>-0.14156442674628689</v>
      </c>
      <c r="Y257">
        <v>6.2202761145528952E-2</v>
      </c>
    </row>
    <row r="258" spans="1:25" x14ac:dyDescent="0.25">
      <c r="A258" s="165" t="s">
        <v>195</v>
      </c>
      <c r="J258" s="165" t="s">
        <v>196</v>
      </c>
      <c r="W258" s="118" t="s">
        <v>21</v>
      </c>
      <c r="X258">
        <v>-0.19720384485554429</v>
      </c>
      <c r="Y258">
        <v>-1.160217985125208E-2</v>
      </c>
    </row>
    <row r="259" spans="1:25" x14ac:dyDescent="0.25">
      <c r="A259" s="119"/>
      <c r="B259" s="119" t="s">
        <v>101</v>
      </c>
      <c r="C259" s="119" t="s">
        <v>102</v>
      </c>
      <c r="D259" s="119" t="s">
        <v>103</v>
      </c>
      <c r="E259" s="119" t="s">
        <v>104</v>
      </c>
      <c r="J259" s="119"/>
      <c r="K259" s="119" t="s">
        <v>101</v>
      </c>
      <c r="L259" s="119" t="s">
        <v>102</v>
      </c>
      <c r="M259" s="119" t="s">
        <v>103</v>
      </c>
      <c r="N259" s="119" t="s">
        <v>104</v>
      </c>
      <c r="W259" s="118" t="s">
        <v>24</v>
      </c>
      <c r="X259">
        <v>5.6022256359969762E-2</v>
      </c>
      <c r="Y259">
        <v>0.19204322930748699</v>
      </c>
    </row>
    <row r="260" spans="1:25" x14ac:dyDescent="0.25">
      <c r="A260" s="119" t="s">
        <v>15</v>
      </c>
      <c r="B260">
        <v>16.6015625</v>
      </c>
      <c r="C260">
        <v>36.003282481495582</v>
      </c>
      <c r="D260">
        <v>66.40625</v>
      </c>
      <c r="E260">
        <v>73.2421875</v>
      </c>
      <c r="J260" s="119" t="s">
        <v>12</v>
      </c>
      <c r="K260">
        <v>3.3333333333333333E-2</v>
      </c>
      <c r="L260">
        <v>1.748682990298408</v>
      </c>
      <c r="M260">
        <v>0.73333333333333328</v>
      </c>
      <c r="N260">
        <v>2</v>
      </c>
      <c r="W260" s="118" t="s">
        <v>25</v>
      </c>
      <c r="X260">
        <v>-0.44581211270745269</v>
      </c>
      <c r="Y260">
        <v>-0.58785084511180652</v>
      </c>
    </row>
    <row r="261" spans="1:25" x14ac:dyDescent="0.25">
      <c r="A261" s="119" t="s">
        <v>25</v>
      </c>
      <c r="B261">
        <v>49.8046875</v>
      </c>
      <c r="C261">
        <v>39.983325094289938</v>
      </c>
      <c r="D261">
        <v>51.7578125</v>
      </c>
      <c r="E261">
        <v>102.5390625</v>
      </c>
      <c r="J261" s="119" t="s">
        <v>105</v>
      </c>
      <c r="K261">
        <v>3.3333333333333333E-2</v>
      </c>
      <c r="L261">
        <v>-2.1251169584622218</v>
      </c>
      <c r="M261">
        <v>0.43333333333333329</v>
      </c>
      <c r="N261">
        <v>1.0666666666666671</v>
      </c>
      <c r="W261" s="118" t="s">
        <v>26</v>
      </c>
      <c r="X261">
        <v>-0.18139536746235169</v>
      </c>
      <c r="Y261">
        <v>-3.7419744183763107E-2</v>
      </c>
    </row>
    <row r="262" spans="1:25" x14ac:dyDescent="0.25">
      <c r="A262" s="119" t="s">
        <v>18</v>
      </c>
      <c r="B262">
        <v>36.1328125</v>
      </c>
      <c r="C262">
        <v>63.341946511304492</v>
      </c>
      <c r="D262">
        <v>95.703125</v>
      </c>
      <c r="E262">
        <v>125</v>
      </c>
      <c r="W262" s="118" t="s">
        <v>28</v>
      </c>
      <c r="X262">
        <v>0.100696564754523</v>
      </c>
      <c r="Y262">
        <v>0.1916554473683911</v>
      </c>
    </row>
    <row r="263" spans="1:25" x14ac:dyDescent="0.25">
      <c r="A263" s="119" t="s">
        <v>26</v>
      </c>
      <c r="B263">
        <v>46.875</v>
      </c>
      <c r="C263">
        <v>95.371987010460657</v>
      </c>
      <c r="D263">
        <v>149.4140625</v>
      </c>
      <c r="E263">
        <v>264.6484375</v>
      </c>
      <c r="W263" s="118" t="s">
        <v>29</v>
      </c>
      <c r="X263">
        <v>-6.6818192600203039E-2</v>
      </c>
      <c r="Y263">
        <v>-7.7307355782821148E-3</v>
      </c>
    </row>
    <row r="264" spans="1:25" x14ac:dyDescent="0.25">
      <c r="A264" s="119" t="s">
        <v>21</v>
      </c>
      <c r="B264">
        <v>71.2890625</v>
      </c>
      <c r="C264">
        <v>131.53525410744521</v>
      </c>
      <c r="D264">
        <v>218.75</v>
      </c>
      <c r="E264">
        <v>309.5703125</v>
      </c>
    </row>
    <row r="265" spans="1:25" x14ac:dyDescent="0.25">
      <c r="A265" s="119" t="s">
        <v>28</v>
      </c>
      <c r="B265">
        <v>49.8046875</v>
      </c>
      <c r="C265">
        <v>102.47335416132481</v>
      </c>
      <c r="D265">
        <v>173.828125</v>
      </c>
      <c r="E265">
        <v>268.5546875</v>
      </c>
    </row>
    <row r="266" spans="1:25" x14ac:dyDescent="0.25">
      <c r="A266" s="119" t="s">
        <v>24</v>
      </c>
      <c r="B266">
        <v>49.8046875</v>
      </c>
      <c r="C266">
        <v>98.366668436092567</v>
      </c>
      <c r="D266">
        <v>154.296875</v>
      </c>
      <c r="E266">
        <v>273.4375</v>
      </c>
    </row>
    <row r="267" spans="1:25" x14ac:dyDescent="0.25">
      <c r="A267" s="119" t="s">
        <v>29</v>
      </c>
      <c r="B267">
        <v>49.8046875</v>
      </c>
      <c r="C267">
        <v>96.839610852137</v>
      </c>
      <c r="D267">
        <v>159.1796875</v>
      </c>
      <c r="E267">
        <v>276.3671875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119"/>
      <c r="B271" s="119" t="s">
        <v>101</v>
      </c>
      <c r="C271" s="119" t="s">
        <v>102</v>
      </c>
      <c r="D271" s="119" t="s">
        <v>103</v>
      </c>
      <c r="E271" s="119" t="s">
        <v>104</v>
      </c>
      <c r="J271" s="119"/>
      <c r="K271" s="119" t="s">
        <v>101</v>
      </c>
      <c r="L271" s="119" t="s">
        <v>102</v>
      </c>
      <c r="M271" s="119" t="s">
        <v>103</v>
      </c>
      <c r="N271" s="119" t="s">
        <v>104</v>
      </c>
    </row>
    <row r="272" spans="1:25" x14ac:dyDescent="0.25">
      <c r="A272" s="119" t="s">
        <v>15</v>
      </c>
      <c r="B272">
        <v>19.53125</v>
      </c>
      <c r="C272">
        <v>33.958266791267292</v>
      </c>
      <c r="D272">
        <v>63.4765625</v>
      </c>
      <c r="E272">
        <v>70.3125</v>
      </c>
      <c r="J272" s="119" t="s">
        <v>12</v>
      </c>
      <c r="K272">
        <v>0.42857142857142849</v>
      </c>
      <c r="L272">
        <v>0.37568037796270293</v>
      </c>
      <c r="M272">
        <v>0.71428571428571419</v>
      </c>
      <c r="N272">
        <v>0.71428571428571419</v>
      </c>
    </row>
    <row r="273" spans="1:14" x14ac:dyDescent="0.25">
      <c r="A273" s="119" t="s">
        <v>25</v>
      </c>
      <c r="B273">
        <v>49.8046875</v>
      </c>
      <c r="C273">
        <v>35.733710644716098</v>
      </c>
      <c r="D273">
        <v>45.8984375</v>
      </c>
      <c r="E273">
        <v>53.7109375</v>
      </c>
      <c r="J273" s="119" t="s">
        <v>105</v>
      </c>
      <c r="K273">
        <v>0.42857142857142849</v>
      </c>
      <c r="L273">
        <v>0.33875414871373771</v>
      </c>
      <c r="M273">
        <v>0.5714285714285714</v>
      </c>
      <c r="N273">
        <v>0.71428571428571419</v>
      </c>
    </row>
    <row r="274" spans="1:14" x14ac:dyDescent="0.25">
      <c r="A274" s="119" t="s">
        <v>18</v>
      </c>
      <c r="B274">
        <v>48.828125</v>
      </c>
      <c r="C274">
        <v>66.049394884211424</v>
      </c>
      <c r="D274">
        <v>122.0703125</v>
      </c>
      <c r="E274">
        <v>240.234375</v>
      </c>
    </row>
    <row r="275" spans="1:14" x14ac:dyDescent="0.25">
      <c r="A275" s="119" t="s">
        <v>26</v>
      </c>
      <c r="B275">
        <v>23.4375</v>
      </c>
      <c r="C275">
        <v>85.23775902231489</v>
      </c>
      <c r="D275">
        <v>147.4609375</v>
      </c>
      <c r="E275">
        <v>258.7890625</v>
      </c>
    </row>
    <row r="276" spans="1:14" x14ac:dyDescent="0.25">
      <c r="A276" s="119" t="s">
        <v>21</v>
      </c>
      <c r="B276">
        <v>112.3046875</v>
      </c>
      <c r="C276">
        <v>135.87060327326361</v>
      </c>
      <c r="D276">
        <v>220.703125</v>
      </c>
      <c r="E276">
        <v>319.3359375</v>
      </c>
    </row>
    <row r="277" spans="1:14" x14ac:dyDescent="0.25">
      <c r="A277" s="119" t="s">
        <v>28</v>
      </c>
      <c r="B277">
        <v>49.8046875</v>
      </c>
      <c r="C277">
        <v>117.3947167073962</v>
      </c>
      <c r="D277">
        <v>207.03125</v>
      </c>
      <c r="E277">
        <v>300.78125</v>
      </c>
    </row>
    <row r="278" spans="1:14" x14ac:dyDescent="0.25">
      <c r="A278" s="119" t="s">
        <v>24</v>
      </c>
      <c r="B278">
        <v>49.8046875</v>
      </c>
      <c r="C278">
        <v>53.053227319081643</v>
      </c>
      <c r="D278">
        <v>162.109375</v>
      </c>
      <c r="E278">
        <v>251.953125</v>
      </c>
    </row>
    <row r="279" spans="1:14" x14ac:dyDescent="0.25">
      <c r="A279" s="119" t="s">
        <v>29</v>
      </c>
      <c r="B279">
        <v>83.0078125</v>
      </c>
      <c r="C279">
        <v>117.6500451523587</v>
      </c>
      <c r="D279">
        <v>205.078125</v>
      </c>
      <c r="E279">
        <v>274.4140625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119"/>
      <c r="B283" s="119" t="s">
        <v>101</v>
      </c>
      <c r="C283" s="119" t="s">
        <v>102</v>
      </c>
      <c r="D283" s="119" t="s">
        <v>103</v>
      </c>
      <c r="E283" s="119" t="s">
        <v>104</v>
      </c>
      <c r="J283" s="119"/>
      <c r="K283" s="119" t="s">
        <v>101</v>
      </c>
      <c r="L283" s="119" t="s">
        <v>102</v>
      </c>
      <c r="M283" s="119" t="s">
        <v>103</v>
      </c>
      <c r="N283" s="119" t="s">
        <v>104</v>
      </c>
    </row>
    <row r="284" spans="1:14" x14ac:dyDescent="0.25">
      <c r="A284" s="119" t="s">
        <v>15</v>
      </c>
      <c r="B284">
        <v>16.6015625</v>
      </c>
      <c r="C284">
        <v>38.143331038541447</v>
      </c>
      <c r="D284">
        <v>64.453125</v>
      </c>
      <c r="E284">
        <v>72.265625</v>
      </c>
      <c r="J284" s="119" t="s">
        <v>12</v>
      </c>
      <c r="K284">
        <v>0.4</v>
      </c>
      <c r="L284">
        <v>0.4671975373125557</v>
      </c>
      <c r="M284">
        <v>0.60000000000000009</v>
      </c>
      <c r="N284">
        <v>0.8</v>
      </c>
    </row>
    <row r="285" spans="1:14" x14ac:dyDescent="0.25">
      <c r="A285" s="119" t="s">
        <v>25</v>
      </c>
      <c r="B285">
        <v>49.8046875</v>
      </c>
      <c r="C285">
        <v>-34.713949608328193</v>
      </c>
      <c r="D285">
        <v>52.734375</v>
      </c>
      <c r="E285">
        <v>102.5390625</v>
      </c>
      <c r="J285" s="119" t="s">
        <v>105</v>
      </c>
      <c r="K285">
        <v>0.4</v>
      </c>
      <c r="L285">
        <v>0.4150871094127162</v>
      </c>
      <c r="M285">
        <v>0.60000000000000009</v>
      </c>
      <c r="N285">
        <v>0.8</v>
      </c>
    </row>
    <row r="286" spans="1:14" x14ac:dyDescent="0.25">
      <c r="A286" s="119" t="s">
        <v>18</v>
      </c>
      <c r="B286">
        <v>72.265625</v>
      </c>
      <c r="C286">
        <v>89.377376172625389</v>
      </c>
      <c r="D286">
        <v>96.6796875</v>
      </c>
      <c r="E286">
        <v>194.3359375</v>
      </c>
    </row>
    <row r="287" spans="1:14" x14ac:dyDescent="0.25">
      <c r="A287" s="119" t="s">
        <v>26</v>
      </c>
      <c r="B287">
        <v>40.0390625</v>
      </c>
      <c r="C287">
        <v>52.660131401587122</v>
      </c>
      <c r="D287">
        <v>56.640625</v>
      </c>
      <c r="E287">
        <v>76.171875</v>
      </c>
    </row>
    <row r="288" spans="1:14" x14ac:dyDescent="0.25">
      <c r="A288" s="119" t="s">
        <v>21</v>
      </c>
      <c r="B288">
        <v>81.0546875</v>
      </c>
      <c r="C288">
        <v>104.3831680171477</v>
      </c>
      <c r="D288">
        <v>173.828125</v>
      </c>
      <c r="E288">
        <v>217.7734375</v>
      </c>
    </row>
    <row r="289" spans="1:14" x14ac:dyDescent="0.25">
      <c r="A289" s="119" t="s">
        <v>28</v>
      </c>
      <c r="B289">
        <v>49.8046875</v>
      </c>
      <c r="C289">
        <v>60.987216265598072</v>
      </c>
      <c r="D289">
        <v>88.8671875</v>
      </c>
      <c r="E289">
        <v>144.53125</v>
      </c>
    </row>
    <row r="290" spans="1:14" x14ac:dyDescent="0.25">
      <c r="A290" s="119" t="s">
        <v>24</v>
      </c>
      <c r="B290">
        <v>49.8046875</v>
      </c>
      <c r="C290">
        <v>79.003792785490489</v>
      </c>
      <c r="D290">
        <v>106.4453125</v>
      </c>
      <c r="E290">
        <v>187.5</v>
      </c>
    </row>
    <row r="291" spans="1:14" x14ac:dyDescent="0.25">
      <c r="A291" s="119" t="s">
        <v>29</v>
      </c>
      <c r="B291">
        <v>53.7109375</v>
      </c>
      <c r="C291">
        <v>98.43921592697609</v>
      </c>
      <c r="D291">
        <v>135.7421875</v>
      </c>
      <c r="E291">
        <v>222.65625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119"/>
      <c r="B295" s="119" t="s">
        <v>101</v>
      </c>
      <c r="C295" s="119" t="s">
        <v>102</v>
      </c>
      <c r="D295" s="119" t="s">
        <v>103</v>
      </c>
      <c r="E295" s="119" t="s">
        <v>104</v>
      </c>
      <c r="J295" s="119"/>
      <c r="K295" s="119" t="s">
        <v>101</v>
      </c>
      <c r="L295" s="119" t="s">
        <v>102</v>
      </c>
      <c r="M295" s="119" t="s">
        <v>103</v>
      </c>
      <c r="N295" s="119" t="s">
        <v>104</v>
      </c>
    </row>
    <row r="296" spans="1:14" x14ac:dyDescent="0.25">
      <c r="A296" s="119" t="s">
        <v>15</v>
      </c>
      <c r="B296">
        <v>17.578125</v>
      </c>
      <c r="C296">
        <v>37.442775440186963</v>
      </c>
      <c r="D296">
        <v>64.453125</v>
      </c>
      <c r="E296">
        <v>72.265625</v>
      </c>
      <c r="J296" s="119" t="s">
        <v>12</v>
      </c>
      <c r="K296">
        <v>3.3333333333333333E-2</v>
      </c>
      <c r="L296">
        <v>0.83184836271423468</v>
      </c>
      <c r="M296">
        <v>0.33333333333333331</v>
      </c>
      <c r="N296">
        <v>1.1000000000000001</v>
      </c>
    </row>
    <row r="297" spans="1:14" x14ac:dyDescent="0.25">
      <c r="A297" s="119" t="s">
        <v>25</v>
      </c>
      <c r="B297">
        <v>49.8046875</v>
      </c>
      <c r="C297">
        <v>48.608049779092077</v>
      </c>
      <c r="D297">
        <v>45.8984375</v>
      </c>
      <c r="E297">
        <v>104.4921875</v>
      </c>
      <c r="J297" s="119" t="s">
        <v>105</v>
      </c>
      <c r="K297">
        <v>3.3333333333333333E-2</v>
      </c>
      <c r="L297">
        <v>1.614854164492846</v>
      </c>
      <c r="M297">
        <v>2.6</v>
      </c>
      <c r="N297">
        <v>2.8</v>
      </c>
    </row>
    <row r="298" spans="1:14" x14ac:dyDescent="0.25">
      <c r="A298" s="119" t="s">
        <v>18</v>
      </c>
      <c r="B298">
        <v>46.875</v>
      </c>
      <c r="C298">
        <v>71.050339500585281</v>
      </c>
      <c r="D298">
        <v>103.515625</v>
      </c>
      <c r="E298">
        <v>116.2109375</v>
      </c>
    </row>
    <row r="299" spans="1:14" x14ac:dyDescent="0.25">
      <c r="A299" s="119" t="s">
        <v>26</v>
      </c>
      <c r="B299">
        <v>51.7578125</v>
      </c>
      <c r="C299">
        <v>52.621837941327499</v>
      </c>
      <c r="D299">
        <v>83.984375</v>
      </c>
      <c r="E299">
        <v>98.6328125</v>
      </c>
    </row>
    <row r="300" spans="1:14" x14ac:dyDescent="0.25">
      <c r="A300" s="119" t="s">
        <v>21</v>
      </c>
      <c r="B300">
        <v>98.6328125</v>
      </c>
      <c r="C300">
        <v>104.73289253186471</v>
      </c>
      <c r="D300">
        <v>139.6484375</v>
      </c>
      <c r="E300">
        <v>199.21875</v>
      </c>
    </row>
    <row r="301" spans="1:14" x14ac:dyDescent="0.25">
      <c r="A301" s="119" t="s">
        <v>28</v>
      </c>
      <c r="B301">
        <v>49.8046875</v>
      </c>
      <c r="C301">
        <v>56.394485460277437</v>
      </c>
      <c r="D301">
        <v>93.75</v>
      </c>
      <c r="E301">
        <v>151.3671875</v>
      </c>
    </row>
    <row r="302" spans="1:14" x14ac:dyDescent="0.25">
      <c r="A302" s="119" t="s">
        <v>24</v>
      </c>
      <c r="B302">
        <v>49.8046875</v>
      </c>
      <c r="C302">
        <v>82.574358061389603</v>
      </c>
      <c r="D302">
        <v>102.5390625</v>
      </c>
      <c r="E302">
        <v>171.875</v>
      </c>
    </row>
    <row r="303" spans="1:14" x14ac:dyDescent="0.25">
      <c r="A303" s="119" t="s">
        <v>29</v>
      </c>
      <c r="B303">
        <v>50.78125</v>
      </c>
      <c r="C303">
        <v>87.420507663906221</v>
      </c>
      <c r="D303">
        <v>99.609375</v>
      </c>
      <c r="E303">
        <v>196.2890625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119"/>
      <c r="B307" s="119" t="s">
        <v>101</v>
      </c>
      <c r="C307" s="119" t="s">
        <v>102</v>
      </c>
      <c r="D307" s="119" t="s">
        <v>103</v>
      </c>
      <c r="E307" s="119" t="s">
        <v>104</v>
      </c>
      <c r="J307" s="119"/>
      <c r="K307" s="119" t="s">
        <v>101</v>
      </c>
      <c r="L307" s="119" t="s">
        <v>102</v>
      </c>
      <c r="M307" s="119" t="s">
        <v>103</v>
      </c>
      <c r="N307" s="119" t="s">
        <v>104</v>
      </c>
    </row>
    <row r="308" spans="1:14" x14ac:dyDescent="0.25">
      <c r="A308" s="119" t="s">
        <v>15</v>
      </c>
      <c r="B308">
        <v>17.578125</v>
      </c>
      <c r="C308">
        <v>37.992248820082636</v>
      </c>
      <c r="D308">
        <v>66.40625</v>
      </c>
      <c r="E308">
        <v>73.2421875</v>
      </c>
      <c r="J308" s="119" t="s">
        <v>12</v>
      </c>
      <c r="K308">
        <v>0.16666666666666671</v>
      </c>
      <c r="L308">
        <v>0.74208572422140961</v>
      </c>
      <c r="M308">
        <v>0.56666666666666665</v>
      </c>
      <c r="N308">
        <v>0.96666666666666667</v>
      </c>
    </row>
    <row r="309" spans="1:14" x14ac:dyDescent="0.25">
      <c r="A309" s="119" t="s">
        <v>25</v>
      </c>
      <c r="B309">
        <v>49.8046875</v>
      </c>
      <c r="C309">
        <v>43.03026538367881</v>
      </c>
      <c r="D309">
        <v>52.734375</v>
      </c>
      <c r="E309">
        <v>102.5390625</v>
      </c>
      <c r="J309" s="119" t="s">
        <v>105</v>
      </c>
      <c r="K309">
        <v>0.16666666666666671</v>
      </c>
      <c r="L309">
        <v>1.312532688345081</v>
      </c>
      <c r="M309">
        <v>0.36666666666666659</v>
      </c>
      <c r="N309">
        <v>0.96666666666666667</v>
      </c>
    </row>
    <row r="310" spans="1:14" x14ac:dyDescent="0.25">
      <c r="A310" s="119" t="s">
        <v>18</v>
      </c>
      <c r="B310">
        <v>35.15625</v>
      </c>
      <c r="C310">
        <v>55.969224727392579</v>
      </c>
      <c r="D310">
        <v>87.890625</v>
      </c>
      <c r="E310">
        <v>110.3515625</v>
      </c>
    </row>
    <row r="311" spans="1:14" x14ac:dyDescent="0.25">
      <c r="A311" s="119" t="s">
        <v>26</v>
      </c>
      <c r="B311">
        <v>41.9921875</v>
      </c>
      <c r="C311">
        <v>76.783545925144011</v>
      </c>
      <c r="D311">
        <v>112.3046875</v>
      </c>
      <c r="E311">
        <v>180.6640625</v>
      </c>
    </row>
    <row r="312" spans="1:14" x14ac:dyDescent="0.25">
      <c r="A312" s="119" t="s">
        <v>21</v>
      </c>
      <c r="B312">
        <v>60.546875</v>
      </c>
      <c r="C312">
        <v>111.85414844363549</v>
      </c>
      <c r="D312">
        <v>183.59375</v>
      </c>
      <c r="E312">
        <v>294.921875</v>
      </c>
    </row>
    <row r="313" spans="1:14" x14ac:dyDescent="0.25">
      <c r="A313" s="119" t="s">
        <v>28</v>
      </c>
      <c r="B313">
        <v>49.8046875</v>
      </c>
      <c r="C313">
        <v>76.953066546506975</v>
      </c>
      <c r="D313">
        <v>126.953125</v>
      </c>
      <c r="E313">
        <v>211.9140625</v>
      </c>
    </row>
    <row r="314" spans="1:14" x14ac:dyDescent="0.25">
      <c r="A314" s="119" t="s">
        <v>24</v>
      </c>
      <c r="B314">
        <v>49.8046875</v>
      </c>
      <c r="C314">
        <v>102.64163584673889</v>
      </c>
      <c r="D314">
        <v>166.015625</v>
      </c>
      <c r="E314">
        <v>252.9296875</v>
      </c>
    </row>
    <row r="315" spans="1:14" x14ac:dyDescent="0.25">
      <c r="A315" s="119" t="s">
        <v>29</v>
      </c>
      <c r="B315">
        <v>55.6640625</v>
      </c>
      <c r="C315">
        <v>101.56663834191011</v>
      </c>
      <c r="D315">
        <v>166.015625</v>
      </c>
      <c r="E315">
        <v>246.09375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119"/>
      <c r="B319" s="119" t="s">
        <v>101</v>
      </c>
      <c r="C319" s="119" t="s">
        <v>102</v>
      </c>
      <c r="D319" s="119" t="s">
        <v>103</v>
      </c>
      <c r="E319" s="119" t="s">
        <v>104</v>
      </c>
      <c r="J319" s="119"/>
      <c r="K319" s="119" t="s">
        <v>101</v>
      </c>
      <c r="L319" s="119" t="s">
        <v>102</v>
      </c>
      <c r="M319" s="119" t="s">
        <v>103</v>
      </c>
      <c r="N319" s="119" t="s">
        <v>104</v>
      </c>
    </row>
    <row r="320" spans="1:14" x14ac:dyDescent="0.25">
      <c r="A320" s="119" t="s">
        <v>15</v>
      </c>
      <c r="B320">
        <v>19.53125</v>
      </c>
      <c r="C320">
        <v>32.79246266526772</v>
      </c>
      <c r="D320">
        <v>64.453125</v>
      </c>
      <c r="E320">
        <v>71.2890625</v>
      </c>
      <c r="J320" s="119" t="s">
        <v>12</v>
      </c>
      <c r="K320">
        <v>0.1</v>
      </c>
      <c r="L320">
        <v>2.0003359300901411</v>
      </c>
      <c r="M320">
        <v>0.23333333333333331</v>
      </c>
      <c r="N320">
        <v>0.56666666666666665</v>
      </c>
    </row>
    <row r="321" spans="1:14" x14ac:dyDescent="0.25">
      <c r="A321" s="119" t="s">
        <v>25</v>
      </c>
      <c r="B321">
        <v>49.8046875</v>
      </c>
      <c r="C321">
        <v>49.768637900613371</v>
      </c>
      <c r="D321">
        <v>51.7578125</v>
      </c>
      <c r="E321">
        <v>56.640625</v>
      </c>
      <c r="J321" s="119" t="s">
        <v>105</v>
      </c>
      <c r="K321">
        <v>0.1</v>
      </c>
      <c r="L321">
        <v>1.205283036782119</v>
      </c>
      <c r="M321">
        <v>0.16666666666666671</v>
      </c>
      <c r="N321">
        <v>0.46666666666666667</v>
      </c>
    </row>
    <row r="322" spans="1:14" x14ac:dyDescent="0.25">
      <c r="A322" s="119" t="s">
        <v>18</v>
      </c>
      <c r="B322">
        <v>23.4375</v>
      </c>
      <c r="C322">
        <v>79.061600416932734</v>
      </c>
      <c r="D322">
        <v>103.515625</v>
      </c>
      <c r="E322">
        <v>322.265625</v>
      </c>
    </row>
    <row r="323" spans="1:14" x14ac:dyDescent="0.25">
      <c r="A323" s="119" t="s">
        <v>26</v>
      </c>
      <c r="B323">
        <v>23.4375</v>
      </c>
      <c r="C323">
        <v>67.390738341172167</v>
      </c>
      <c r="D323">
        <v>130.859375</v>
      </c>
      <c r="E323">
        <v>219.7265625</v>
      </c>
    </row>
    <row r="324" spans="1:14" x14ac:dyDescent="0.25">
      <c r="A324" s="119" t="s">
        <v>21</v>
      </c>
      <c r="B324">
        <v>104.4921875</v>
      </c>
      <c r="C324">
        <v>129.76771156109359</v>
      </c>
      <c r="D324">
        <v>214.84375</v>
      </c>
      <c r="E324">
        <v>315.4296875</v>
      </c>
    </row>
    <row r="325" spans="1:14" x14ac:dyDescent="0.25">
      <c r="A325" s="119" t="s">
        <v>28</v>
      </c>
      <c r="B325">
        <v>49.8046875</v>
      </c>
      <c r="C325">
        <v>106.3038716308144</v>
      </c>
      <c r="D325">
        <v>212.890625</v>
      </c>
      <c r="E325">
        <v>272.4609375</v>
      </c>
    </row>
    <row r="326" spans="1:14" x14ac:dyDescent="0.25">
      <c r="A326" s="119" t="s">
        <v>24</v>
      </c>
      <c r="B326">
        <v>49.8046875</v>
      </c>
      <c r="C326">
        <v>16.74730370879886</v>
      </c>
      <c r="D326">
        <v>109.375</v>
      </c>
      <c r="E326">
        <v>217.7734375</v>
      </c>
    </row>
    <row r="327" spans="1:14" x14ac:dyDescent="0.25">
      <c r="A327" s="119" t="s">
        <v>29</v>
      </c>
      <c r="B327">
        <v>74.21875</v>
      </c>
      <c r="C327">
        <v>115.7896078915025</v>
      </c>
      <c r="D327">
        <v>206.0546875</v>
      </c>
      <c r="E327">
        <v>283.203125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119"/>
      <c r="B331" s="119" t="s">
        <v>101</v>
      </c>
      <c r="C331" s="119" t="s">
        <v>102</v>
      </c>
      <c r="D331" s="119" t="s">
        <v>103</v>
      </c>
      <c r="E331" s="119" t="s">
        <v>104</v>
      </c>
      <c r="J331" s="119"/>
      <c r="K331" s="119" t="s">
        <v>101</v>
      </c>
      <c r="L331" s="119" t="s">
        <v>102</v>
      </c>
      <c r="M331" s="119" t="s">
        <v>103</v>
      </c>
      <c r="N331" s="119" t="s">
        <v>104</v>
      </c>
    </row>
    <row r="332" spans="1:14" x14ac:dyDescent="0.25">
      <c r="A332" s="119" t="s">
        <v>15</v>
      </c>
      <c r="B332">
        <v>17.578125</v>
      </c>
      <c r="C332">
        <v>36.758969093963422</v>
      </c>
      <c r="D332">
        <v>63.4765625</v>
      </c>
      <c r="E332">
        <v>70.3125</v>
      </c>
      <c r="J332" s="119" t="s">
        <v>12</v>
      </c>
      <c r="K332">
        <v>0.42857142857142849</v>
      </c>
      <c r="L332">
        <v>0.58060259658589164</v>
      </c>
      <c r="M332">
        <v>0.71428571428571419</v>
      </c>
      <c r="N332">
        <v>1.285714285714286</v>
      </c>
    </row>
    <row r="333" spans="1:14" x14ac:dyDescent="0.25">
      <c r="A333" s="119" t="s">
        <v>25</v>
      </c>
      <c r="B333">
        <v>49.8046875</v>
      </c>
      <c r="C333">
        <v>2.9435152582419288</v>
      </c>
      <c r="D333">
        <v>51.7578125</v>
      </c>
      <c r="E333">
        <v>53.7109375</v>
      </c>
      <c r="J333" s="119" t="s">
        <v>105</v>
      </c>
      <c r="K333">
        <v>0.2857142857142857</v>
      </c>
      <c r="L333">
        <v>0.39945940326948998</v>
      </c>
      <c r="M333">
        <v>0.5714285714285714</v>
      </c>
      <c r="N333">
        <v>0.71428571428571419</v>
      </c>
    </row>
    <row r="334" spans="1:14" x14ac:dyDescent="0.25">
      <c r="A334" s="119" t="s">
        <v>18</v>
      </c>
      <c r="B334">
        <v>35.15625</v>
      </c>
      <c r="C334">
        <v>81.436391768953754</v>
      </c>
      <c r="D334">
        <v>129.8828125</v>
      </c>
      <c r="E334">
        <v>181.640625</v>
      </c>
    </row>
    <row r="335" spans="1:14" x14ac:dyDescent="0.25">
      <c r="A335" s="119" t="s">
        <v>26</v>
      </c>
      <c r="B335">
        <v>35.15625</v>
      </c>
      <c r="C335">
        <v>51.648676635343392</v>
      </c>
      <c r="D335">
        <v>81.0546875</v>
      </c>
      <c r="E335">
        <v>95.703125</v>
      </c>
    </row>
    <row r="336" spans="1:14" x14ac:dyDescent="0.25">
      <c r="A336" s="119" t="s">
        <v>21</v>
      </c>
      <c r="B336">
        <v>112.3046875</v>
      </c>
      <c r="C336">
        <v>127.04050750642359</v>
      </c>
      <c r="D336">
        <v>217.7734375</v>
      </c>
      <c r="E336">
        <v>284.1796875</v>
      </c>
    </row>
    <row r="337" spans="1:14" x14ac:dyDescent="0.25">
      <c r="A337" s="119" t="s">
        <v>28</v>
      </c>
      <c r="B337">
        <v>34.1796875</v>
      </c>
      <c r="C337">
        <v>65.081280919670206</v>
      </c>
      <c r="D337">
        <v>93.75</v>
      </c>
      <c r="E337">
        <v>129.8828125</v>
      </c>
    </row>
    <row r="338" spans="1:14" x14ac:dyDescent="0.25">
      <c r="A338" s="119" t="s">
        <v>24</v>
      </c>
      <c r="B338">
        <v>49.8046875</v>
      </c>
      <c r="C338">
        <v>108.3574931858402</v>
      </c>
      <c r="D338">
        <v>174.8046875</v>
      </c>
      <c r="E338">
        <v>243.1640625</v>
      </c>
    </row>
    <row r="339" spans="1:14" x14ac:dyDescent="0.25">
      <c r="A339" s="119" t="s">
        <v>29</v>
      </c>
      <c r="B339">
        <v>56.640625</v>
      </c>
      <c r="C339">
        <v>101.9267747335182</v>
      </c>
      <c r="D339">
        <v>169.921875</v>
      </c>
      <c r="E339">
        <v>250.9765625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119"/>
      <c r="B343" s="119" t="s">
        <v>101</v>
      </c>
      <c r="C343" s="119" t="s">
        <v>102</v>
      </c>
      <c r="D343" s="119" t="s">
        <v>103</v>
      </c>
      <c r="E343" s="119" t="s">
        <v>104</v>
      </c>
      <c r="J343" s="119"/>
      <c r="K343" s="119" t="s">
        <v>101</v>
      </c>
      <c r="L343" s="119" t="s">
        <v>102</v>
      </c>
      <c r="M343" s="119" t="s">
        <v>103</v>
      </c>
      <c r="N343" s="119" t="s">
        <v>104</v>
      </c>
    </row>
    <row r="344" spans="1:14" x14ac:dyDescent="0.25">
      <c r="A344" s="119" t="s">
        <v>15</v>
      </c>
      <c r="B344">
        <v>17.578125</v>
      </c>
      <c r="C344">
        <v>33.874331676337732</v>
      </c>
      <c r="D344">
        <v>64.453125</v>
      </c>
      <c r="E344">
        <v>72.265625</v>
      </c>
      <c r="J344" s="119" t="s">
        <v>12</v>
      </c>
      <c r="K344">
        <v>3.3333333333333333E-2</v>
      </c>
      <c r="L344">
        <v>-0.26492386624896758</v>
      </c>
      <c r="M344">
        <v>0.1</v>
      </c>
      <c r="N344">
        <v>0.33333333333333331</v>
      </c>
    </row>
    <row r="345" spans="1:14" x14ac:dyDescent="0.25">
      <c r="A345" s="119" t="s">
        <v>25</v>
      </c>
      <c r="B345">
        <v>49.8046875</v>
      </c>
      <c r="C345">
        <v>34.97870773642498</v>
      </c>
      <c r="D345">
        <v>52.734375</v>
      </c>
      <c r="E345">
        <v>102.5390625</v>
      </c>
      <c r="J345" s="119" t="s">
        <v>105</v>
      </c>
      <c r="K345">
        <v>3.3333333333333333E-2</v>
      </c>
      <c r="L345">
        <v>2.189346962963088</v>
      </c>
      <c r="M345">
        <v>0.16666666666666671</v>
      </c>
      <c r="N345">
        <v>0.46666666666666667</v>
      </c>
    </row>
    <row r="346" spans="1:14" x14ac:dyDescent="0.25">
      <c r="A346" s="119" t="s">
        <v>18</v>
      </c>
      <c r="B346">
        <v>36.1328125</v>
      </c>
      <c r="C346">
        <v>83.496789548367502</v>
      </c>
      <c r="D346">
        <v>120.1171875</v>
      </c>
      <c r="E346">
        <v>190.4296875</v>
      </c>
    </row>
    <row r="347" spans="1:14" x14ac:dyDescent="0.25">
      <c r="A347" s="119" t="s">
        <v>26</v>
      </c>
      <c r="B347">
        <v>47.8515625</v>
      </c>
      <c r="C347">
        <v>53.069225816947707</v>
      </c>
      <c r="D347">
        <v>77.1484375</v>
      </c>
      <c r="E347">
        <v>104.4921875</v>
      </c>
    </row>
    <row r="348" spans="1:14" x14ac:dyDescent="0.25">
      <c r="A348" s="119" t="s">
        <v>21</v>
      </c>
      <c r="B348">
        <v>95.703125</v>
      </c>
      <c r="C348">
        <v>122.3857483922075</v>
      </c>
      <c r="D348">
        <v>222.65625</v>
      </c>
      <c r="E348">
        <v>294.921875</v>
      </c>
    </row>
    <row r="349" spans="1:14" x14ac:dyDescent="0.25">
      <c r="A349" s="119" t="s">
        <v>28</v>
      </c>
      <c r="B349">
        <v>35.15625</v>
      </c>
      <c r="C349">
        <v>77.102424093201677</v>
      </c>
      <c r="D349">
        <v>112.3046875</v>
      </c>
      <c r="E349">
        <v>205.078125</v>
      </c>
    </row>
    <row r="350" spans="1:14" x14ac:dyDescent="0.25">
      <c r="A350" s="119" t="s">
        <v>24</v>
      </c>
      <c r="B350">
        <v>49.8046875</v>
      </c>
      <c r="C350">
        <v>105.858566659251</v>
      </c>
      <c r="D350">
        <v>163.0859375</v>
      </c>
      <c r="E350">
        <v>243.1640625</v>
      </c>
    </row>
    <row r="351" spans="1:14" x14ac:dyDescent="0.25">
      <c r="A351" s="119" t="s">
        <v>29</v>
      </c>
      <c r="B351">
        <v>67.3828125</v>
      </c>
      <c r="C351">
        <v>111.4219219067199</v>
      </c>
      <c r="D351">
        <v>179.6875</v>
      </c>
      <c r="E351">
        <v>273.4375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119"/>
      <c r="B355" s="119" t="s">
        <v>101</v>
      </c>
      <c r="C355" s="119" t="s">
        <v>102</v>
      </c>
      <c r="D355" s="119" t="s">
        <v>103</v>
      </c>
      <c r="E355" s="119" t="s">
        <v>104</v>
      </c>
      <c r="J355" s="119"/>
      <c r="K355" s="119" t="s">
        <v>101</v>
      </c>
      <c r="L355" s="119" t="s">
        <v>102</v>
      </c>
      <c r="M355" s="119" t="s">
        <v>103</v>
      </c>
      <c r="N355" s="119" t="s">
        <v>104</v>
      </c>
    </row>
    <row r="356" spans="1:14" x14ac:dyDescent="0.25">
      <c r="A356" s="119" t="s">
        <v>15</v>
      </c>
      <c r="B356">
        <v>17.578125</v>
      </c>
      <c r="C356">
        <v>39.372279577057313</v>
      </c>
      <c r="D356">
        <v>63.4765625</v>
      </c>
      <c r="E356">
        <v>72.265625</v>
      </c>
      <c r="J356" s="119" t="s">
        <v>12</v>
      </c>
      <c r="K356">
        <v>0.1333333333333333</v>
      </c>
      <c r="L356">
        <v>0.32553772720883462</v>
      </c>
      <c r="M356">
        <v>0.3</v>
      </c>
      <c r="N356">
        <v>0.66666666666666663</v>
      </c>
    </row>
    <row r="357" spans="1:14" x14ac:dyDescent="0.25">
      <c r="A357" s="119" t="s">
        <v>25</v>
      </c>
      <c r="B357">
        <v>49.8046875</v>
      </c>
      <c r="C357">
        <v>50.4040057887632</v>
      </c>
      <c r="D357">
        <v>51.7578125</v>
      </c>
      <c r="E357">
        <v>102.5390625</v>
      </c>
      <c r="J357" s="119" t="s">
        <v>105</v>
      </c>
      <c r="K357">
        <v>0.2</v>
      </c>
      <c r="L357">
        <v>0.57992418908321108</v>
      </c>
      <c r="M357">
        <v>0.26666666666666672</v>
      </c>
      <c r="N357">
        <v>0.46666666666666667</v>
      </c>
    </row>
    <row r="358" spans="1:14" x14ac:dyDescent="0.25">
      <c r="A358" s="119" t="s">
        <v>18</v>
      </c>
      <c r="B358">
        <v>39.0625</v>
      </c>
      <c r="C358">
        <v>55.506464358947198</v>
      </c>
      <c r="D358">
        <v>51.7578125</v>
      </c>
      <c r="E358">
        <v>85.9375</v>
      </c>
    </row>
    <row r="359" spans="1:14" x14ac:dyDescent="0.25">
      <c r="A359" s="119" t="s">
        <v>26</v>
      </c>
      <c r="B359">
        <v>39.0625</v>
      </c>
      <c r="C359">
        <v>104.60850266625501</v>
      </c>
      <c r="D359">
        <v>141.6015625</v>
      </c>
      <c r="E359">
        <v>212.890625</v>
      </c>
    </row>
    <row r="360" spans="1:14" x14ac:dyDescent="0.25">
      <c r="A360" s="119" t="s">
        <v>21</v>
      </c>
      <c r="B360">
        <v>119.140625</v>
      </c>
      <c r="C360">
        <v>124.2801430609962</v>
      </c>
      <c r="D360">
        <v>163.0859375</v>
      </c>
      <c r="E360">
        <v>246.09375</v>
      </c>
    </row>
    <row r="361" spans="1:14" x14ac:dyDescent="0.25">
      <c r="A361" s="119" t="s">
        <v>28</v>
      </c>
      <c r="B361">
        <v>49.8046875</v>
      </c>
      <c r="C361">
        <v>85.933226681843919</v>
      </c>
      <c r="D361">
        <v>133.7890625</v>
      </c>
      <c r="E361">
        <v>180.6640625</v>
      </c>
    </row>
    <row r="362" spans="1:14" x14ac:dyDescent="0.25">
      <c r="A362" s="119" t="s">
        <v>24</v>
      </c>
      <c r="B362">
        <v>49.8046875</v>
      </c>
      <c r="C362">
        <v>91.24337687751094</v>
      </c>
      <c r="D362">
        <v>126.953125</v>
      </c>
      <c r="E362">
        <v>208.984375</v>
      </c>
    </row>
    <row r="363" spans="1:14" x14ac:dyDescent="0.25">
      <c r="A363" s="119" t="s">
        <v>29</v>
      </c>
      <c r="B363">
        <v>54.6875</v>
      </c>
      <c r="C363">
        <v>96.957960914200086</v>
      </c>
      <c r="D363">
        <v>139.6484375</v>
      </c>
      <c r="E363">
        <v>228.515625</v>
      </c>
    </row>
    <row r="390" spans="1:5" x14ac:dyDescent="0.25">
      <c r="A390" s="165" t="s">
        <v>180</v>
      </c>
    </row>
    <row r="391" spans="1:5" x14ac:dyDescent="0.25">
      <c r="A391" s="119"/>
      <c r="B391" s="119" t="s">
        <v>101</v>
      </c>
      <c r="C391" s="119" t="s">
        <v>102</v>
      </c>
      <c r="D391" s="119" t="s">
        <v>103</v>
      </c>
      <c r="E391" s="119" t="s">
        <v>104</v>
      </c>
    </row>
    <row r="392" spans="1:5" x14ac:dyDescent="0.25">
      <c r="A392" s="119" t="s">
        <v>15</v>
      </c>
      <c r="B392">
        <v>0.9765625</v>
      </c>
      <c r="C392">
        <v>3.2332700259500342</v>
      </c>
      <c r="D392">
        <v>5.859375</v>
      </c>
      <c r="E392">
        <v>7.8125</v>
      </c>
    </row>
    <row r="393" spans="1:5" x14ac:dyDescent="0.25">
      <c r="A393" s="119" t="s">
        <v>25</v>
      </c>
      <c r="B393">
        <v>0.9765625</v>
      </c>
      <c r="C393">
        <v>3.0651265754096162</v>
      </c>
      <c r="D393">
        <v>5.859375</v>
      </c>
      <c r="E393">
        <v>6.8359375</v>
      </c>
    </row>
    <row r="394" spans="1:5" x14ac:dyDescent="0.25">
      <c r="A394" s="119" t="s">
        <v>18</v>
      </c>
      <c r="B394">
        <v>0.9765625</v>
      </c>
      <c r="C394">
        <v>4.8874977740559222</v>
      </c>
      <c r="D394">
        <v>6.8359375</v>
      </c>
      <c r="E394">
        <v>8.7890625</v>
      </c>
    </row>
    <row r="395" spans="1:5" x14ac:dyDescent="0.25">
      <c r="A395" s="119" t="s">
        <v>26</v>
      </c>
      <c r="B395">
        <v>0.9765625</v>
      </c>
      <c r="C395">
        <v>5.3208720743255524</v>
      </c>
      <c r="D395">
        <v>6.8359375</v>
      </c>
      <c r="E395">
        <v>8.7890625</v>
      </c>
    </row>
    <row r="396" spans="1:5" x14ac:dyDescent="0.25">
      <c r="A396" s="119" t="s">
        <v>21</v>
      </c>
      <c r="B396">
        <v>0.9765625</v>
      </c>
      <c r="C396">
        <v>5.2733001408537206</v>
      </c>
      <c r="D396">
        <v>6.8359375</v>
      </c>
      <c r="E396">
        <v>8.7890625</v>
      </c>
    </row>
    <row r="397" spans="1:5" x14ac:dyDescent="0.25">
      <c r="A397" s="119" t="s">
        <v>28</v>
      </c>
      <c r="B397">
        <v>0.9765625</v>
      </c>
      <c r="C397">
        <v>1.286999839106614</v>
      </c>
      <c r="D397">
        <v>1.953125</v>
      </c>
      <c r="E397">
        <v>3.90625</v>
      </c>
    </row>
    <row r="398" spans="1:5" x14ac:dyDescent="0.25">
      <c r="A398" s="119" t="s">
        <v>24</v>
      </c>
      <c r="B398">
        <v>1.953125</v>
      </c>
      <c r="C398">
        <v>5.60308431797041</v>
      </c>
      <c r="D398">
        <v>6.8359375</v>
      </c>
      <c r="E398">
        <v>8.7890625</v>
      </c>
    </row>
    <row r="399" spans="1:5" x14ac:dyDescent="0.25">
      <c r="A399" s="119" t="s">
        <v>29</v>
      </c>
      <c r="B399">
        <v>0.9765625</v>
      </c>
      <c r="C399">
        <v>1.4391557876621111</v>
      </c>
      <c r="D399">
        <v>2.9296875</v>
      </c>
      <c r="E399">
        <v>2.9296875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2267.41995969447</v>
      </c>
      <c r="L409" s="155" t="s">
        <v>141</v>
      </c>
      <c r="M409">
        <v>0.80283715941640854</v>
      </c>
      <c r="N409">
        <v>1</v>
      </c>
      <c r="O409">
        <v>0.55987467733058238</v>
      </c>
      <c r="P409">
        <v>0.38031309825166543</v>
      </c>
      <c r="Q409">
        <v>1</v>
      </c>
      <c r="R409">
        <v>1</v>
      </c>
      <c r="S409">
        <v>0.99999999999999989</v>
      </c>
      <c r="T409">
        <v>1</v>
      </c>
    </row>
    <row r="410" spans="1:20" x14ac:dyDescent="0.25">
      <c r="A410" s="154" t="s">
        <v>141</v>
      </c>
      <c r="B410">
        <v>18.82780019988795</v>
      </c>
      <c r="C410">
        <v>21.668407874836809</v>
      </c>
      <c r="D410">
        <v>10.506925512539</v>
      </c>
      <c r="E410">
        <v>1.305931164848013</v>
      </c>
      <c r="G410" s="154" t="s">
        <v>142</v>
      </c>
      <c r="H410">
        <v>129.08682729299559</v>
      </c>
      <c r="L410" s="155" t="s">
        <v>142</v>
      </c>
      <c r="M410">
        <v>0.78596569652817705</v>
      </c>
      <c r="N410">
        <v>0.97265754840830454</v>
      </c>
      <c r="O410">
        <v>0.2951081555321915</v>
      </c>
      <c r="P410">
        <v>0.30405989402427019</v>
      </c>
      <c r="Q410">
        <v>0.7099149620748062</v>
      </c>
      <c r="R410">
        <v>0.59002582567385153</v>
      </c>
      <c r="S410">
        <v>0.74030869759757889</v>
      </c>
      <c r="T410">
        <v>0.50615866665602727</v>
      </c>
    </row>
    <row r="411" spans="1:20" x14ac:dyDescent="0.25">
      <c r="A411" s="154" t="s">
        <v>142</v>
      </c>
      <c r="B411">
        <v>4.0453651374644091</v>
      </c>
      <c r="C411">
        <v>-3.0855035656736689</v>
      </c>
      <c r="D411">
        <v>6.5275113200769237</v>
      </c>
      <c r="E411">
        <v>5.2935505622903207</v>
      </c>
      <c r="G411" s="154" t="s">
        <v>143</v>
      </c>
      <c r="H411">
        <v>74.140149105609339</v>
      </c>
      <c r="L411" s="155" t="s">
        <v>143</v>
      </c>
      <c r="M411">
        <v>0.78922031399259041</v>
      </c>
      <c r="N411">
        <v>0.91483956412410605</v>
      </c>
      <c r="O411">
        <v>0.1975256242141703</v>
      </c>
      <c r="P411">
        <v>0.28929487984577379</v>
      </c>
      <c r="Q411">
        <v>0.70996957907670877</v>
      </c>
      <c r="R411">
        <v>0.579013074102665</v>
      </c>
      <c r="S411">
        <v>0.84750593301928367</v>
      </c>
      <c r="T411">
        <v>0.4639210071955126</v>
      </c>
    </row>
    <row r="412" spans="1:20" x14ac:dyDescent="0.25">
      <c r="A412" s="154" t="s">
        <v>143</v>
      </c>
      <c r="B412">
        <v>2.715884659765607</v>
      </c>
      <c r="C412">
        <v>2.3056421703570091</v>
      </c>
      <c r="D412">
        <v>2.8132614831230338</v>
      </c>
      <c r="E412">
        <v>-0.29754470125050719</v>
      </c>
      <c r="G412" s="154" t="s">
        <v>144</v>
      </c>
      <c r="H412">
        <v>88.4240168870773</v>
      </c>
      <c r="L412" s="155" t="s">
        <v>144</v>
      </c>
      <c r="M412">
        <v>0.82170590979510072</v>
      </c>
      <c r="N412">
        <v>0.85345587477401352</v>
      </c>
      <c r="O412">
        <v>0.20986269469602681</v>
      </c>
      <c r="P412">
        <v>0.28224318772665058</v>
      </c>
      <c r="Q412">
        <v>0.78796339948239091</v>
      </c>
      <c r="R412">
        <v>0.57753076123138269</v>
      </c>
      <c r="S412">
        <v>0.64096389850130964</v>
      </c>
      <c r="T412">
        <v>0.51025754070026785</v>
      </c>
    </row>
    <row r="413" spans="1:20" x14ac:dyDescent="0.25">
      <c r="A413" s="154" t="s">
        <v>144</v>
      </c>
      <c r="B413">
        <v>2.1096216209865708</v>
      </c>
      <c r="C413">
        <v>-0.66424007832587095</v>
      </c>
      <c r="D413">
        <v>3.427042809662499</v>
      </c>
      <c r="E413">
        <v>-1.5504144654969509</v>
      </c>
      <c r="G413" s="154" t="s">
        <v>145</v>
      </c>
      <c r="H413">
        <v>101.3058972229053</v>
      </c>
      <c r="L413" s="155" t="s">
        <v>145</v>
      </c>
      <c r="M413">
        <v>0.81173839928507585</v>
      </c>
      <c r="N413">
        <v>0.71010792772449494</v>
      </c>
      <c r="O413">
        <v>0.20163179552793381</v>
      </c>
      <c r="P413">
        <v>0.29001540678862098</v>
      </c>
      <c r="Q413">
        <v>0.75059402193864555</v>
      </c>
      <c r="R413">
        <v>0.54187184401726829</v>
      </c>
      <c r="S413">
        <v>0.70464543610390618</v>
      </c>
      <c r="T413">
        <v>0.41152376477845531</v>
      </c>
    </row>
    <row r="414" spans="1:20" x14ac:dyDescent="0.25">
      <c r="A414" s="154" t="s">
        <v>145</v>
      </c>
      <c r="B414">
        <v>2.280894144981215</v>
      </c>
      <c r="C414">
        <v>9.5617787957547537E-2</v>
      </c>
      <c r="D414">
        <v>4.4404986347695852</v>
      </c>
      <c r="E414">
        <v>-0.85644414683461512</v>
      </c>
      <c r="G414" s="154" t="s">
        <v>146</v>
      </c>
      <c r="H414">
        <v>150.5632460958868</v>
      </c>
      <c r="L414" s="155" t="s">
        <v>146</v>
      </c>
      <c r="M414">
        <v>0.87076405166167836</v>
      </c>
      <c r="N414">
        <v>0.7941130032884991</v>
      </c>
      <c r="O414">
        <v>1</v>
      </c>
      <c r="P414">
        <v>1</v>
      </c>
      <c r="Q414">
        <v>0.7325810135594597</v>
      </c>
      <c r="R414">
        <v>0.97180173918590029</v>
      </c>
      <c r="S414">
        <v>0.72229460414438174</v>
      </c>
      <c r="T414">
        <v>0.53895445416560117</v>
      </c>
    </row>
    <row r="415" spans="1:20" x14ac:dyDescent="0.25">
      <c r="A415" s="154" t="s">
        <v>146</v>
      </c>
      <c r="B415">
        <v>3.6253180560341671</v>
      </c>
      <c r="C415">
        <v>-0.64858255133732123</v>
      </c>
      <c r="D415">
        <v>3.4635138651383151</v>
      </c>
      <c r="E415">
        <v>0.6379654781466656</v>
      </c>
      <c r="G415" s="154" t="s">
        <v>147</v>
      </c>
      <c r="H415">
        <v>87.77659321024376</v>
      </c>
      <c r="L415" s="155" t="s">
        <v>147</v>
      </c>
      <c r="M415">
        <v>0.7842331978628676</v>
      </c>
      <c r="N415">
        <v>0.66304266953202551</v>
      </c>
      <c r="O415">
        <v>0.40840370053908498</v>
      </c>
      <c r="P415">
        <v>0.37781558256311309</v>
      </c>
      <c r="Q415">
        <v>0.68156093449658239</v>
      </c>
      <c r="R415">
        <v>0.485536001651519</v>
      </c>
      <c r="S415">
        <v>0.68880315242561607</v>
      </c>
      <c r="T415">
        <v>0.41669177433587362</v>
      </c>
    </row>
    <row r="416" spans="1:20" x14ac:dyDescent="0.25">
      <c r="A416" s="154" t="s">
        <v>147</v>
      </c>
      <c r="B416">
        <v>2.4844938480853478</v>
      </c>
      <c r="C416">
        <v>1.8654812865929331</v>
      </c>
      <c r="D416">
        <v>3.188616639961714</v>
      </c>
      <c r="E416">
        <v>-1.6361051734404319</v>
      </c>
      <c r="G416" s="154" t="s">
        <v>148</v>
      </c>
      <c r="H416">
        <v>94.798712099593061</v>
      </c>
      <c r="L416" s="155" t="s">
        <v>148</v>
      </c>
      <c r="M416">
        <v>0.79426182727531991</v>
      </c>
      <c r="N416">
        <v>0.72598678863939548</v>
      </c>
      <c r="O416">
        <v>0.18204607435915751</v>
      </c>
      <c r="P416">
        <v>0.26861700713591752</v>
      </c>
      <c r="Q416">
        <v>0.69433423513885584</v>
      </c>
      <c r="R416">
        <v>0.57923837162271397</v>
      </c>
      <c r="S416">
        <v>0.69644310848173308</v>
      </c>
      <c r="T416">
        <v>0.47831846911888892</v>
      </c>
    </row>
    <row r="417" spans="1:20" x14ac:dyDescent="0.25">
      <c r="A417" s="154" t="s">
        <v>148</v>
      </c>
      <c r="B417">
        <v>3.4598891707469952</v>
      </c>
      <c r="C417">
        <v>-3.603483642053798E-2</v>
      </c>
      <c r="D417">
        <v>4.4646774342099116</v>
      </c>
      <c r="E417">
        <v>-2.848520747354506</v>
      </c>
      <c r="G417" s="154" t="s">
        <v>149</v>
      </c>
      <c r="H417">
        <v>103.76736624047351</v>
      </c>
      <c r="L417" s="155" t="s">
        <v>149</v>
      </c>
      <c r="M417">
        <v>0.81365708257374847</v>
      </c>
      <c r="N417">
        <v>0.77947805546356475</v>
      </c>
      <c r="O417">
        <v>0.16656263430750559</v>
      </c>
      <c r="P417">
        <v>0.35704568519677332</v>
      </c>
      <c r="Q417">
        <v>0.63758547807834698</v>
      </c>
      <c r="R417">
        <v>0.57562686558420895</v>
      </c>
      <c r="S417">
        <v>0.71361783001147006</v>
      </c>
      <c r="T417">
        <v>0.39770451656977579</v>
      </c>
    </row>
    <row r="418" spans="1:20" x14ac:dyDescent="0.25">
      <c r="A418" s="154" t="s">
        <v>149</v>
      </c>
      <c r="B418">
        <v>2.8055139403298091</v>
      </c>
      <c r="C418">
        <v>-0.61613431484569881</v>
      </c>
      <c r="D418">
        <v>4.0980791903639746</v>
      </c>
      <c r="E418">
        <v>2.9438487648336702</v>
      </c>
      <c r="G418" s="154" t="s">
        <v>150</v>
      </c>
      <c r="H418">
        <v>141.11173463631059</v>
      </c>
      <c r="L418" s="155" t="s">
        <v>150</v>
      </c>
      <c r="M418">
        <v>0.7954417176751889</v>
      </c>
      <c r="N418">
        <v>0.76708478346292297</v>
      </c>
      <c r="O418">
        <v>0.1666364412263889</v>
      </c>
      <c r="P418">
        <v>0.28665265193592698</v>
      </c>
      <c r="Q418">
        <v>0.69893485968184599</v>
      </c>
      <c r="R418">
        <v>0.51853231115209453</v>
      </c>
      <c r="S418">
        <v>0.64746170343269693</v>
      </c>
      <c r="T418">
        <v>0.42188098541071928</v>
      </c>
    </row>
    <row r="419" spans="1:20" x14ac:dyDescent="0.25">
      <c r="A419" s="154" t="s">
        <v>150</v>
      </c>
      <c r="B419">
        <v>3.439884575111209</v>
      </c>
      <c r="C419">
        <v>1.636176135538971</v>
      </c>
      <c r="D419">
        <v>4.4514232158359093</v>
      </c>
      <c r="E419">
        <v>-6.4706361054441954</v>
      </c>
      <c r="G419" s="154" t="s">
        <v>151</v>
      </c>
      <c r="H419">
        <v>131.48976418489079</v>
      </c>
      <c r="L419" s="155" t="s">
        <v>151</v>
      </c>
      <c r="M419">
        <v>0.78903535727338403</v>
      </c>
      <c r="N419">
        <v>0.70973988766041052</v>
      </c>
      <c r="O419">
        <v>0.22503762796825841</v>
      </c>
      <c r="P419">
        <v>0.29010373511762449</v>
      </c>
      <c r="Q419">
        <v>0.86186106338930568</v>
      </c>
      <c r="R419">
        <v>0.70849296676512408</v>
      </c>
      <c r="S419">
        <v>0.7588872362135215</v>
      </c>
      <c r="T419">
        <v>0.46479775978598831</v>
      </c>
    </row>
    <row r="420" spans="1:20" x14ac:dyDescent="0.25">
      <c r="A420" s="154" t="s">
        <v>151</v>
      </c>
      <c r="B420">
        <v>3.9548284973538381</v>
      </c>
      <c r="C420">
        <v>-3.3340985701107728</v>
      </c>
      <c r="D420">
        <v>5.7555858851744821</v>
      </c>
      <c r="E420">
        <v>6.3364744437058613</v>
      </c>
      <c r="G420" s="154" t="s">
        <v>152</v>
      </c>
      <c r="H420">
        <v>94.576715634278827</v>
      </c>
      <c r="L420" s="155" t="s">
        <v>152</v>
      </c>
      <c r="M420">
        <v>1</v>
      </c>
      <c r="N420">
        <v>0.77177188081571502</v>
      </c>
      <c r="O420">
        <v>0.27604039912484818</v>
      </c>
      <c r="P420">
        <v>0.3561662437097558</v>
      </c>
      <c r="Q420">
        <v>0.73969520256731958</v>
      </c>
      <c r="R420">
        <v>0.50993383370093626</v>
      </c>
      <c r="S420">
        <v>0.73006364723415029</v>
      </c>
      <c r="T420">
        <v>0.51732912664470232</v>
      </c>
    </row>
    <row r="421" spans="1:20" x14ac:dyDescent="0.25">
      <c r="A421" s="154" t="s">
        <v>152</v>
      </c>
      <c r="B421">
        <v>1.904684506527871</v>
      </c>
      <c r="C421">
        <v>-0.85977702290739322</v>
      </c>
      <c r="D421">
        <v>3.2435929912184061</v>
      </c>
      <c r="E421">
        <v>2.5595643073331442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33.040681522919243</v>
      </c>
      <c r="L432" s="155" t="s">
        <v>155</v>
      </c>
      <c r="M432">
        <v>0.8608055944519879</v>
      </c>
      <c r="N432">
        <v>4.0580523489185637E-2</v>
      </c>
      <c r="O432">
        <v>0.60541491349456777</v>
      </c>
      <c r="P432">
        <v>1</v>
      </c>
      <c r="Q432">
        <v>0.80061456850345192</v>
      </c>
      <c r="R432">
        <v>0.60719681030974304</v>
      </c>
      <c r="S432">
        <v>0.95276387242464522</v>
      </c>
      <c r="T432">
        <v>1</v>
      </c>
    </row>
    <row r="433" spans="1:20" x14ac:dyDescent="0.25">
      <c r="A433" s="154" t="s">
        <v>141</v>
      </c>
      <c r="B433">
        <v>1.7744749286944721</v>
      </c>
      <c r="C433">
        <v>-1.859186496748084</v>
      </c>
      <c r="D433">
        <v>1.6803004230031999</v>
      </c>
      <c r="E433">
        <v>2.894129662451256</v>
      </c>
      <c r="G433" s="154" t="s">
        <v>142</v>
      </c>
      <c r="H433">
        <v>41.2308339089954</v>
      </c>
      <c r="L433" s="155" t="s">
        <v>156</v>
      </c>
      <c r="M433">
        <v>1</v>
      </c>
      <c r="N433">
        <v>0.37465198717217868</v>
      </c>
      <c r="O433">
        <v>1</v>
      </c>
      <c r="P433">
        <v>0.99254070623595192</v>
      </c>
      <c r="Q433">
        <v>1</v>
      </c>
      <c r="R433">
        <v>1</v>
      </c>
      <c r="S433">
        <v>1</v>
      </c>
      <c r="T433">
        <v>0.9722606757443566</v>
      </c>
    </row>
    <row r="434" spans="1:20" x14ac:dyDescent="0.25">
      <c r="A434" s="154" t="s">
        <v>142</v>
      </c>
      <c r="B434">
        <v>2.114001542693702</v>
      </c>
      <c r="C434">
        <v>0.7898337361688148</v>
      </c>
      <c r="D434">
        <v>4.0022208172195963</v>
      </c>
      <c r="E434">
        <v>-2.0252581714270899</v>
      </c>
      <c r="G434" s="154" t="s">
        <v>143</v>
      </c>
      <c r="H434">
        <v>20.71548388998049</v>
      </c>
      <c r="L434" s="155" t="s">
        <v>157</v>
      </c>
      <c r="M434">
        <v>0.76542201888205419</v>
      </c>
      <c r="N434">
        <v>0.85519846190424909</v>
      </c>
      <c r="O434">
        <v>0.65610044658249023</v>
      </c>
      <c r="P434">
        <v>7.0975575628971055E-2</v>
      </c>
      <c r="Q434">
        <v>0.27341930063961167</v>
      </c>
      <c r="R434">
        <v>0.5548045267875622</v>
      </c>
      <c r="S434">
        <v>0.2415867727846859</v>
      </c>
      <c r="T434">
        <v>0.54557770119618354</v>
      </c>
    </row>
    <row r="435" spans="1:20" x14ac:dyDescent="0.25">
      <c r="A435" s="154" t="s">
        <v>143</v>
      </c>
      <c r="B435">
        <v>0.77782805179912229</v>
      </c>
      <c r="C435">
        <v>-0.41654506384893991</v>
      </c>
      <c r="D435">
        <v>1.9636601594699361</v>
      </c>
      <c r="E435">
        <v>1.944063932076695</v>
      </c>
      <c r="G435" s="154" t="s">
        <v>144</v>
      </c>
      <c r="H435">
        <v>11.135458284524651</v>
      </c>
      <c r="L435" s="155" t="s">
        <v>158</v>
      </c>
      <c r="M435">
        <v>0.87935366947776838</v>
      </c>
      <c r="N435">
        <v>0.68061773736277209</v>
      </c>
      <c r="O435">
        <v>0.48300580532964782</v>
      </c>
      <c r="P435">
        <v>9.9557912671959736E-2</v>
      </c>
      <c r="Q435">
        <v>0.25846842579340779</v>
      </c>
      <c r="R435">
        <v>0.40522469369749692</v>
      </c>
      <c r="S435">
        <v>0.29946869054616287</v>
      </c>
      <c r="T435">
        <v>0.49640101173544238</v>
      </c>
    </row>
    <row r="436" spans="1:20" x14ac:dyDescent="0.25">
      <c r="A436" s="154" t="s">
        <v>144</v>
      </c>
      <c r="B436">
        <v>0.76431095917049419</v>
      </c>
      <c r="C436">
        <v>0.24109690380260551</v>
      </c>
      <c r="D436">
        <v>1.8541348168334379</v>
      </c>
      <c r="E436">
        <v>-1.669471012438267</v>
      </c>
      <c r="G436" s="154" t="s">
        <v>145</v>
      </c>
      <c r="H436">
        <v>9.0022241814425836</v>
      </c>
      <c r="L436" s="155" t="s">
        <v>159</v>
      </c>
      <c r="M436">
        <v>0.84044089902940533</v>
      </c>
      <c r="N436">
        <v>0.9530547320223185</v>
      </c>
      <c r="O436">
        <v>0.54363062747193336</v>
      </c>
      <c r="P436">
        <v>8.5653829553660618E-2</v>
      </c>
      <c r="Q436">
        <v>0.20601986497229921</v>
      </c>
      <c r="R436">
        <v>0.31188097729982123</v>
      </c>
      <c r="S436">
        <v>0.25601152748625572</v>
      </c>
      <c r="T436">
        <v>0.44922915399252461</v>
      </c>
    </row>
    <row r="437" spans="1:20" x14ac:dyDescent="0.25">
      <c r="A437" s="154" t="s">
        <v>145</v>
      </c>
      <c r="B437">
        <v>0.60421820703309759</v>
      </c>
      <c r="C437">
        <v>4.1313739571246519E-3</v>
      </c>
      <c r="D437">
        <v>0.94090629607305343</v>
      </c>
      <c r="E437">
        <v>0.4688641095059069</v>
      </c>
      <c r="G437" s="154" t="s">
        <v>146</v>
      </c>
      <c r="H437">
        <v>10.54920486052178</v>
      </c>
      <c r="L437" s="155" t="s">
        <v>160</v>
      </c>
      <c r="M437">
        <v>0.78688086775342714</v>
      </c>
      <c r="N437">
        <v>0.99999999999999989</v>
      </c>
      <c r="O437">
        <v>0.39907737495014151</v>
      </c>
      <c r="P437">
        <v>5.9290210104821557E-2</v>
      </c>
      <c r="Q437">
        <v>0.22467102059178229</v>
      </c>
      <c r="R437">
        <v>0.19813571137779309</v>
      </c>
      <c r="S437">
        <v>0.17490944355528931</v>
      </c>
      <c r="T437">
        <v>0.37940846853401189</v>
      </c>
    </row>
    <row r="438" spans="1:20" x14ac:dyDescent="0.25">
      <c r="A438" s="154" t="s">
        <v>146</v>
      </c>
      <c r="B438">
        <v>0.88405733202454595</v>
      </c>
      <c r="C438">
        <v>-0.6001468167205809</v>
      </c>
      <c r="D438">
        <v>0.89442643192131444</v>
      </c>
      <c r="E438">
        <v>1.3871794814395479</v>
      </c>
      <c r="G438" s="154" t="s">
        <v>147</v>
      </c>
      <c r="H438">
        <v>25.591404137076999</v>
      </c>
      <c r="L438" s="155" t="s">
        <v>187</v>
      </c>
      <c r="M438">
        <v>0.85428286045781487</v>
      </c>
      <c r="N438">
        <v>0.95063585805278983</v>
      </c>
      <c r="O438">
        <v>0.63381241231951313</v>
      </c>
      <c r="P438">
        <v>8.3458846711972456E-2</v>
      </c>
      <c r="Q438">
        <v>0.22604232698469851</v>
      </c>
      <c r="R438">
        <v>0.47834063261943588</v>
      </c>
      <c r="S438">
        <v>0.2316035631640386</v>
      </c>
      <c r="T438">
        <v>0.55716286903942969</v>
      </c>
    </row>
    <row r="439" spans="1:20" x14ac:dyDescent="0.25">
      <c r="A439" s="154" t="s">
        <v>147</v>
      </c>
      <c r="B439">
        <v>1.1271436490346609</v>
      </c>
      <c r="C439">
        <v>0.39780552059377089</v>
      </c>
      <c r="D439">
        <v>1.6004995059019771</v>
      </c>
      <c r="E439">
        <v>-1.6758304853581141</v>
      </c>
      <c r="G439" s="154" t="s">
        <v>148</v>
      </c>
      <c r="H439">
        <v>11.2806969532097</v>
      </c>
    </row>
    <row r="440" spans="1:20" x14ac:dyDescent="0.25">
      <c r="A440" s="154" t="s">
        <v>148</v>
      </c>
      <c r="B440">
        <v>0.79208357257450968</v>
      </c>
      <c r="C440">
        <v>0.77064084905584307</v>
      </c>
      <c r="D440">
        <v>0.77405268943061167</v>
      </c>
      <c r="E440">
        <v>0.27009148430118612</v>
      </c>
      <c r="G440" s="154" t="s">
        <v>149</v>
      </c>
      <c r="H440">
        <v>34.22605675937217</v>
      </c>
    </row>
    <row r="441" spans="1:20" x14ac:dyDescent="0.25">
      <c r="A441" s="154" t="s">
        <v>149</v>
      </c>
      <c r="B441">
        <v>3.081374564433506</v>
      </c>
      <c r="C441">
        <v>-3.0213386862752598</v>
      </c>
      <c r="D441">
        <v>5.1220417345532647</v>
      </c>
      <c r="E441">
        <v>5.2820578280000978</v>
      </c>
      <c r="G441" s="154" t="s">
        <v>150</v>
      </c>
      <c r="H441">
        <v>32.841401935933902</v>
      </c>
    </row>
    <row r="442" spans="1:20" x14ac:dyDescent="0.25">
      <c r="A442" s="154" t="s">
        <v>150</v>
      </c>
      <c r="B442">
        <v>1.5426158459039629</v>
      </c>
      <c r="C442">
        <v>1.692725043863009</v>
      </c>
      <c r="D442">
        <v>2.0886956534122332</v>
      </c>
      <c r="E442">
        <v>-3.6517568574631181</v>
      </c>
      <c r="G442" s="154" t="s">
        <v>151</v>
      </c>
      <c r="H442">
        <v>20.862612461608549</v>
      </c>
    </row>
    <row r="443" spans="1:20" x14ac:dyDescent="0.25">
      <c r="A443" s="154" t="s">
        <v>151</v>
      </c>
      <c r="B443">
        <v>1.2045910631942509</v>
      </c>
      <c r="C443">
        <v>1.5072308277678521</v>
      </c>
      <c r="D443">
        <v>2.0194590403533348</v>
      </c>
      <c r="E443">
        <v>-2.4649236470208291</v>
      </c>
      <c r="G443" s="154" t="s">
        <v>152</v>
      </c>
      <c r="H443">
        <v>13.524191572447281</v>
      </c>
    </row>
    <row r="444" spans="1:20" x14ac:dyDescent="0.25">
      <c r="A444" s="154" t="s">
        <v>152</v>
      </c>
      <c r="B444">
        <v>0.81079505007445452</v>
      </c>
      <c r="C444">
        <v>0.1200014489835263</v>
      </c>
      <c r="D444">
        <v>1.22586768288514</v>
      </c>
      <c r="E444">
        <v>-0.53067451845389491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632.26653088508021</v>
      </c>
      <c r="L455" s="155" t="s">
        <v>155</v>
      </c>
      <c r="M455">
        <v>0.90890568888701706</v>
      </c>
      <c r="N455">
        <v>0.95195084617018344</v>
      </c>
      <c r="O455">
        <v>0.15882170737966231</v>
      </c>
      <c r="P455">
        <v>0.15247481391116741</v>
      </c>
      <c r="Q455">
        <v>0.45879984339198759</v>
      </c>
      <c r="R455">
        <v>0.51578975811384498</v>
      </c>
      <c r="S455">
        <v>0.57276739594195569</v>
      </c>
      <c r="T455">
        <v>1</v>
      </c>
    </row>
    <row r="456" spans="1:20" x14ac:dyDescent="0.25">
      <c r="A456" s="154" t="s">
        <v>155</v>
      </c>
      <c r="B456">
        <v>38.747666220975248</v>
      </c>
      <c r="C456">
        <v>-104.7316386027392</v>
      </c>
      <c r="D456">
        <v>40.591850224100497</v>
      </c>
      <c r="E456">
        <v>108.3362082251638</v>
      </c>
      <c r="G456" s="154" t="s">
        <v>156</v>
      </c>
      <c r="H456">
        <v>1109.837431920716</v>
      </c>
      <c r="L456" s="155" t="s">
        <v>156</v>
      </c>
      <c r="M456">
        <v>1</v>
      </c>
      <c r="N456">
        <v>0.86337162187530903</v>
      </c>
      <c r="O456">
        <v>0.20595834509141381</v>
      </c>
      <c r="P456">
        <v>0.21570953816446861</v>
      </c>
      <c r="Q456">
        <v>1</v>
      </c>
      <c r="R456">
        <v>0.99773172737580917</v>
      </c>
      <c r="S456">
        <v>1</v>
      </c>
      <c r="T456">
        <v>0.87852438407310107</v>
      </c>
    </row>
    <row r="457" spans="1:20" x14ac:dyDescent="0.25">
      <c r="A457" s="154" t="s">
        <v>156</v>
      </c>
      <c r="B457">
        <v>22.142948392708909</v>
      </c>
      <c r="C457">
        <v>60.745950429176283</v>
      </c>
      <c r="D457">
        <v>11.680059168797589</v>
      </c>
      <c r="E457">
        <v>-28.900151329353619</v>
      </c>
      <c r="G457" s="154" t="s">
        <v>157</v>
      </c>
      <c r="H457">
        <v>1806.6107279508819</v>
      </c>
      <c r="L457" s="155" t="s">
        <v>157</v>
      </c>
      <c r="M457">
        <v>0.92959916363868444</v>
      </c>
      <c r="N457">
        <v>0.79056103176798398</v>
      </c>
      <c r="O457">
        <v>0.1966360796091802</v>
      </c>
      <c r="P457">
        <v>9.3113792873900869E-2</v>
      </c>
      <c r="Q457">
        <v>0.33711762628245251</v>
      </c>
      <c r="R457">
        <v>1</v>
      </c>
      <c r="S457">
        <v>0.3535289804308247</v>
      </c>
      <c r="T457">
        <v>0.45179000539944991</v>
      </c>
    </row>
    <row r="458" spans="1:20" x14ac:dyDescent="0.25">
      <c r="A458" s="154" t="s">
        <v>157</v>
      </c>
      <c r="B458">
        <v>17.02596071920437</v>
      </c>
      <c r="C458">
        <v>29.936767609336052</v>
      </c>
      <c r="D458">
        <v>19.506206176418221</v>
      </c>
      <c r="E458">
        <v>-66.587803854690108</v>
      </c>
      <c r="G458" s="154" t="s">
        <v>158</v>
      </c>
      <c r="H458">
        <v>103.9776286230514</v>
      </c>
      <c r="L458" s="155" t="s">
        <v>158</v>
      </c>
      <c r="M458">
        <v>0.92192803585844485</v>
      </c>
      <c r="N458">
        <v>0.81038905356073443</v>
      </c>
      <c r="O458">
        <v>0.21926030491724069</v>
      </c>
      <c r="P458">
        <v>9.4387205668309229E-2</v>
      </c>
      <c r="Q458">
        <v>0.26309985930708057</v>
      </c>
      <c r="R458">
        <v>0.76855690556977097</v>
      </c>
      <c r="S458">
        <v>0.30642487647733391</v>
      </c>
      <c r="T458">
        <v>0.51665318646936897</v>
      </c>
    </row>
    <row r="459" spans="1:20" x14ac:dyDescent="0.25">
      <c r="A459" s="154" t="s">
        <v>158</v>
      </c>
      <c r="B459">
        <v>3.6527732732169271</v>
      </c>
      <c r="C459">
        <v>-4.3890121656407413</v>
      </c>
      <c r="D459">
        <v>9.6659212940564618</v>
      </c>
      <c r="E459">
        <v>20.224212411665309</v>
      </c>
      <c r="G459" s="154" t="s">
        <v>159</v>
      </c>
      <c r="H459">
        <v>158.7257450865487</v>
      </c>
      <c r="L459" s="155" t="s">
        <v>159</v>
      </c>
      <c r="M459">
        <v>0.97524332142488035</v>
      </c>
      <c r="N459">
        <v>1</v>
      </c>
      <c r="O459">
        <v>1</v>
      </c>
      <c r="P459">
        <v>1</v>
      </c>
      <c r="Q459">
        <v>0.51243483525072286</v>
      </c>
      <c r="R459">
        <v>0.93158036981880554</v>
      </c>
      <c r="S459">
        <v>0.51339240487470805</v>
      </c>
      <c r="T459">
        <v>0.92357110656660502</v>
      </c>
    </row>
    <row r="460" spans="1:20" x14ac:dyDescent="0.25">
      <c r="A460" s="154" t="s">
        <v>159</v>
      </c>
      <c r="B460">
        <v>5.7202352117404276</v>
      </c>
      <c r="C460">
        <v>7.6882511968428027</v>
      </c>
      <c r="D460">
        <v>8.2135189546205414</v>
      </c>
      <c r="E460">
        <v>-15.70225546399371</v>
      </c>
      <c r="G460" s="154" t="s">
        <v>160</v>
      </c>
      <c r="H460">
        <v>11.85648469509951</v>
      </c>
    </row>
    <row r="461" spans="1:20" x14ac:dyDescent="0.25">
      <c r="A461" s="154" t="s">
        <v>160</v>
      </c>
      <c r="B461">
        <v>1.538338628407879</v>
      </c>
      <c r="C461">
        <v>2.9978608043830741</v>
      </c>
      <c r="D461">
        <v>1.939710000793109</v>
      </c>
      <c r="E461">
        <v>-5.6829362473670137</v>
      </c>
      <c r="G461" s="154" t="s">
        <v>187</v>
      </c>
      <c r="H461">
        <v>70.796298819059047</v>
      </c>
    </row>
    <row r="462" spans="1:20" x14ac:dyDescent="0.25">
      <c r="A462" s="154" t="s">
        <v>187</v>
      </c>
      <c r="B462">
        <v>3.1060465120248928</v>
      </c>
      <c r="C462">
        <v>-8.7511891486947899</v>
      </c>
      <c r="D462">
        <v>5.3462904689421737</v>
      </c>
      <c r="E462">
        <v>14.314244852785439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624.5308771961968</v>
      </c>
      <c r="L478" s="155" t="s">
        <v>141</v>
      </c>
      <c r="M478">
        <v>0.9287159879593655</v>
      </c>
      <c r="N478">
        <v>0.85887554159671908</v>
      </c>
      <c r="O478">
        <v>0.30864571395495111</v>
      </c>
      <c r="P478">
        <v>0.22373570169446899</v>
      </c>
      <c r="Q478">
        <v>0.61267337451021364</v>
      </c>
      <c r="R478">
        <v>0.64814633489702711</v>
      </c>
      <c r="S478">
        <v>0.48151051306510639</v>
      </c>
      <c r="T478">
        <v>0.35880956263493069</v>
      </c>
    </row>
    <row r="479" spans="1:20" x14ac:dyDescent="0.25">
      <c r="A479" s="154" t="s">
        <v>155</v>
      </c>
      <c r="B479">
        <v>12.06848959741575</v>
      </c>
      <c r="C479">
        <v>-29.968555553443231</v>
      </c>
      <c r="D479">
        <v>25.735364993377491</v>
      </c>
      <c r="E479">
        <v>80.975643557462547</v>
      </c>
      <c r="G479" s="154" t="s">
        <v>156</v>
      </c>
      <c r="H479">
        <v>1087.6530568533001</v>
      </c>
      <c r="L479" s="155" t="s">
        <v>142</v>
      </c>
      <c r="M479">
        <v>0.94385810559778005</v>
      </c>
      <c r="N479">
        <v>0.86130932544764494</v>
      </c>
      <c r="O479">
        <v>0.47368064592540049</v>
      </c>
      <c r="P479">
        <v>0.174659948973061</v>
      </c>
      <c r="Q479">
        <v>0.45396440502126217</v>
      </c>
      <c r="R479">
        <v>0.34992714420770321</v>
      </c>
      <c r="S479">
        <v>0.38315666715803642</v>
      </c>
      <c r="T479">
        <v>0.25287835984719431</v>
      </c>
    </row>
    <row r="480" spans="1:20" x14ac:dyDescent="0.25">
      <c r="A480" s="154" t="s">
        <v>156</v>
      </c>
      <c r="B480">
        <v>7.2494918914867794</v>
      </c>
      <c r="C480">
        <v>-16.665929862043861</v>
      </c>
      <c r="D480">
        <v>17.27896315526036</v>
      </c>
      <c r="E480">
        <v>13.37101964465556</v>
      </c>
      <c r="G480" s="154" t="s">
        <v>157</v>
      </c>
      <c r="H480">
        <v>567.15010246115992</v>
      </c>
      <c r="L480" s="155" t="s">
        <v>143</v>
      </c>
      <c r="M480">
        <v>1</v>
      </c>
      <c r="N480">
        <v>0.98087848015289658</v>
      </c>
      <c r="O480">
        <v>0.66422847368580429</v>
      </c>
      <c r="P480">
        <v>0.36154744923448451</v>
      </c>
      <c r="Q480">
        <v>0.51801959837226519</v>
      </c>
      <c r="R480">
        <v>0.58066125371821586</v>
      </c>
      <c r="S480">
        <v>0.48607332920565699</v>
      </c>
      <c r="T480">
        <v>0.47938863042767721</v>
      </c>
    </row>
    <row r="481" spans="1:20" x14ac:dyDescent="0.25">
      <c r="A481" s="154" t="s">
        <v>157</v>
      </c>
      <c r="B481">
        <v>14.80042637741901</v>
      </c>
      <c r="C481">
        <v>54.725618171578112</v>
      </c>
      <c r="D481">
        <v>26.016175365400709</v>
      </c>
      <c r="E481">
        <v>-101.01259707739651</v>
      </c>
      <c r="G481" s="154" t="s">
        <v>158</v>
      </c>
      <c r="H481">
        <v>115.0889316955967</v>
      </c>
      <c r="L481" s="155" t="s">
        <v>144</v>
      </c>
      <c r="M481">
        <v>0.94433148328865391</v>
      </c>
      <c r="N481">
        <v>0.82414167471365951</v>
      </c>
      <c r="O481">
        <v>0.59803290050930968</v>
      </c>
      <c r="P481">
        <v>0.41092180226452041</v>
      </c>
      <c r="Q481">
        <v>0.45291898276411868</v>
      </c>
      <c r="R481">
        <v>0.66323913263703227</v>
      </c>
      <c r="S481">
        <v>0.59947254684236051</v>
      </c>
      <c r="T481">
        <v>0.79471024868714379</v>
      </c>
    </row>
    <row r="482" spans="1:20" x14ac:dyDescent="0.25">
      <c r="A482" s="154" t="s">
        <v>158</v>
      </c>
      <c r="B482">
        <v>5.3193217468103926</v>
      </c>
      <c r="C482">
        <v>-18.850904545452849</v>
      </c>
      <c r="D482">
        <v>11.65558089084808</v>
      </c>
      <c r="E482">
        <v>38.417957084038797</v>
      </c>
      <c r="G482" s="154" t="s">
        <v>159</v>
      </c>
      <c r="H482">
        <v>105.55847632286989</v>
      </c>
      <c r="L482" s="155" t="s">
        <v>145</v>
      </c>
      <c r="M482">
        <v>0.95304759810198869</v>
      </c>
      <c r="N482">
        <v>0.8569574316289541</v>
      </c>
      <c r="O482">
        <v>0.48617173422857141</v>
      </c>
      <c r="P482">
        <v>0.3097908816679063</v>
      </c>
      <c r="Q482">
        <v>0.44042402539321701</v>
      </c>
      <c r="R482">
        <v>0.47653569389344191</v>
      </c>
      <c r="S482">
        <v>0.40694403129182732</v>
      </c>
      <c r="T482">
        <v>0.31889160782767889</v>
      </c>
    </row>
    <row r="483" spans="1:20" x14ac:dyDescent="0.25">
      <c r="A483" s="154" t="s">
        <v>159</v>
      </c>
      <c r="B483">
        <v>2.5383270634950632</v>
      </c>
      <c r="C483">
        <v>-2.0027570123176401</v>
      </c>
      <c r="D483">
        <v>4.3275224733581403</v>
      </c>
      <c r="E483">
        <v>-9.130193927867321</v>
      </c>
      <c r="L483" s="155" t="s">
        <v>146</v>
      </c>
      <c r="M483">
        <v>0.95609744033458066</v>
      </c>
      <c r="N483">
        <v>0.91435395586991297</v>
      </c>
      <c r="O483">
        <v>0.31505943134638209</v>
      </c>
      <c r="P483">
        <v>0.38518277417423202</v>
      </c>
      <c r="Q483">
        <v>0.49867311696511452</v>
      </c>
      <c r="R483">
        <v>0.67514267139549955</v>
      </c>
      <c r="S483">
        <v>0.39808024193543401</v>
      </c>
      <c r="T483">
        <v>0.62035453932472662</v>
      </c>
    </row>
    <row r="484" spans="1:20" x14ac:dyDescent="0.25">
      <c r="L484" s="155" t="s">
        <v>147</v>
      </c>
      <c r="M484">
        <v>0.94399929676018712</v>
      </c>
      <c r="N484">
        <v>0.79574626154009043</v>
      </c>
      <c r="O484">
        <v>0.1578245615645171</v>
      </c>
      <c r="P484">
        <v>0.14549788060011429</v>
      </c>
      <c r="Q484">
        <v>0.37066194263647168</v>
      </c>
      <c r="R484">
        <v>0.27561270891489198</v>
      </c>
      <c r="S484">
        <v>0.48599178440518143</v>
      </c>
      <c r="T484">
        <v>0.23175200592974779</v>
      </c>
    </row>
    <row r="485" spans="1:20" x14ac:dyDescent="0.25">
      <c r="L485" s="155" t="s">
        <v>148</v>
      </c>
      <c r="M485">
        <v>0.94386576885486051</v>
      </c>
      <c r="N485">
        <v>1</v>
      </c>
      <c r="O485">
        <v>0.24732563626273579</v>
      </c>
      <c r="P485">
        <v>0.22468371196579251</v>
      </c>
      <c r="Q485">
        <v>0.48667321634070537</v>
      </c>
      <c r="R485">
        <v>0.30008909371969261</v>
      </c>
      <c r="S485">
        <v>0.49447971463965401</v>
      </c>
      <c r="T485">
        <v>0.24331891694053359</v>
      </c>
    </row>
    <row r="486" spans="1:20" x14ac:dyDescent="0.25">
      <c r="L486" s="155" t="s">
        <v>149</v>
      </c>
      <c r="M486">
        <v>0.9536233848017992</v>
      </c>
      <c r="N486">
        <v>0.64517978733443915</v>
      </c>
      <c r="O486">
        <v>1</v>
      </c>
      <c r="P486">
        <v>0.61885113241993639</v>
      </c>
      <c r="Q486">
        <v>0.71237447861900838</v>
      </c>
      <c r="R486">
        <v>1</v>
      </c>
      <c r="S486">
        <v>0.66805379059604664</v>
      </c>
      <c r="T486">
        <v>1</v>
      </c>
    </row>
    <row r="487" spans="1:20" x14ac:dyDescent="0.25">
      <c r="L487" s="155" t="s">
        <v>150</v>
      </c>
      <c r="M487">
        <v>0.90355765476770566</v>
      </c>
      <c r="N487">
        <v>0.6521361652896579</v>
      </c>
      <c r="O487">
        <v>0.94108445643915206</v>
      </c>
      <c r="P487">
        <v>1</v>
      </c>
      <c r="Q487">
        <v>1</v>
      </c>
      <c r="R487">
        <v>0.50704866946784422</v>
      </c>
      <c r="S487">
        <v>1</v>
      </c>
      <c r="T487">
        <v>0.46628933191925259</v>
      </c>
    </row>
    <row r="488" spans="1:20" x14ac:dyDescent="0.25">
      <c r="L488" s="155" t="s">
        <v>151</v>
      </c>
      <c r="M488">
        <v>0.90347077998738645</v>
      </c>
      <c r="N488">
        <v>0.63873545011260302</v>
      </c>
      <c r="O488">
        <v>0.37695222011880353</v>
      </c>
      <c r="P488">
        <v>0.26014272701724278</v>
      </c>
      <c r="Q488">
        <v>0.5353351400586116</v>
      </c>
      <c r="R488">
        <v>0.30990984384403958</v>
      </c>
      <c r="S488">
        <v>0.46359588593251161</v>
      </c>
      <c r="T488">
        <v>0.36058601686595121</v>
      </c>
    </row>
    <row r="489" spans="1:20" x14ac:dyDescent="0.25">
      <c r="L489" s="155" t="s">
        <v>152</v>
      </c>
      <c r="M489">
        <v>0.9428121223510737</v>
      </c>
      <c r="N489">
        <v>0.58864286824482193</v>
      </c>
      <c r="O489">
        <v>0.32011798521829199</v>
      </c>
      <c r="P489">
        <v>0.21998880856045891</v>
      </c>
      <c r="Q489">
        <v>0.45092035208245979</v>
      </c>
      <c r="R489">
        <v>0.26040394175254722</v>
      </c>
      <c r="S489">
        <v>0.47912921783084722</v>
      </c>
      <c r="T489">
        <v>0.23649124447976611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4231.6906274145003</v>
      </c>
      <c r="L501" s="155" t="s">
        <v>141</v>
      </c>
      <c r="M501">
        <v>0.83432568021271603</v>
      </c>
      <c r="N501">
        <v>0.19136241465175199</v>
      </c>
      <c r="O501">
        <v>0.58262231591910496</v>
      </c>
      <c r="P501">
        <v>0.70893575542920539</v>
      </c>
      <c r="Q501">
        <v>0.59833737676659682</v>
      </c>
      <c r="R501">
        <v>1</v>
      </c>
      <c r="S501">
        <v>0.81380152048068544</v>
      </c>
      <c r="T501">
        <v>0.74678933048909957</v>
      </c>
    </row>
    <row r="502" spans="1:20" x14ac:dyDescent="0.25">
      <c r="A502" s="154" t="s">
        <v>141</v>
      </c>
      <c r="B502">
        <v>46.001519103801343</v>
      </c>
      <c r="C502">
        <v>51.318746683060994</v>
      </c>
      <c r="D502">
        <v>10.473433756223359</v>
      </c>
      <c r="E502">
        <v>4.9277132596604813</v>
      </c>
      <c r="G502" s="154" t="s">
        <v>142</v>
      </c>
      <c r="H502">
        <v>401.5458012364889</v>
      </c>
      <c r="L502" s="155" t="s">
        <v>142</v>
      </c>
      <c r="M502">
        <v>0.8934314077607326</v>
      </c>
      <c r="N502">
        <v>0.14100321919723771</v>
      </c>
      <c r="O502">
        <v>0.29996654703735748</v>
      </c>
      <c r="P502">
        <v>0.42412182787141339</v>
      </c>
      <c r="Q502">
        <v>0.58521628022022276</v>
      </c>
      <c r="R502">
        <v>0.21306288296977699</v>
      </c>
      <c r="S502">
        <v>0.25114164988135262</v>
      </c>
      <c r="T502">
        <v>0.67752546936764479</v>
      </c>
    </row>
    <row r="503" spans="1:20" x14ac:dyDescent="0.25">
      <c r="A503" s="154" t="s">
        <v>142</v>
      </c>
      <c r="B503">
        <v>6.6637458829864729</v>
      </c>
      <c r="C503">
        <v>-0.228696714119766</v>
      </c>
      <c r="D503">
        <v>9.9924430205435861</v>
      </c>
      <c r="E503">
        <v>-3.2646780267696749</v>
      </c>
      <c r="G503" s="154" t="s">
        <v>143</v>
      </c>
      <c r="H503">
        <v>345.50091840010867</v>
      </c>
      <c r="L503" s="155" t="s">
        <v>143</v>
      </c>
      <c r="M503">
        <v>0.90588705413061077</v>
      </c>
      <c r="N503">
        <v>0.1416299955936399</v>
      </c>
      <c r="O503">
        <v>0.23340822614468221</v>
      </c>
      <c r="P503">
        <v>0.33445179398596092</v>
      </c>
      <c r="Q503">
        <v>0.48683346294433649</v>
      </c>
      <c r="R503">
        <v>0.19464536355390991</v>
      </c>
      <c r="S503">
        <v>0.2406717821328514</v>
      </c>
      <c r="T503">
        <v>0.74295296664469324</v>
      </c>
    </row>
    <row r="504" spans="1:20" x14ac:dyDescent="0.25">
      <c r="A504" s="154" t="s">
        <v>143</v>
      </c>
      <c r="B504">
        <v>7.0256156894428772</v>
      </c>
      <c r="C504">
        <v>-1.9523146922485659</v>
      </c>
      <c r="D504">
        <v>5.6549384399630984</v>
      </c>
      <c r="E504">
        <v>2.256060021690744</v>
      </c>
      <c r="G504" s="154" t="s">
        <v>144</v>
      </c>
      <c r="H504">
        <v>372.38017833714719</v>
      </c>
      <c r="L504" s="155" t="s">
        <v>144</v>
      </c>
      <c r="M504">
        <v>0.9583072292780862</v>
      </c>
      <c r="N504">
        <v>0.12452886755674859</v>
      </c>
      <c r="O504">
        <v>0.45876094252491062</v>
      </c>
      <c r="P504">
        <v>0.48495583829301342</v>
      </c>
      <c r="Q504">
        <v>0.50528835721680243</v>
      </c>
      <c r="R504">
        <v>0.19171445669108381</v>
      </c>
      <c r="S504">
        <v>0.48978878114700058</v>
      </c>
      <c r="T504">
        <v>0.74126826993972483</v>
      </c>
    </row>
    <row r="505" spans="1:20" x14ac:dyDescent="0.25">
      <c r="A505" s="154" t="s">
        <v>144</v>
      </c>
      <c r="B505">
        <v>7.3670381351909686</v>
      </c>
      <c r="C505">
        <v>-0.73172939731498632</v>
      </c>
      <c r="D505">
        <v>7.3652757808504408</v>
      </c>
      <c r="E505">
        <v>3.2926937848749538</v>
      </c>
      <c r="G505" s="154" t="s">
        <v>145</v>
      </c>
      <c r="H505">
        <v>409.47164770989411</v>
      </c>
      <c r="L505" s="155" t="s">
        <v>145</v>
      </c>
      <c r="M505">
        <v>0.96315881987622931</v>
      </c>
      <c r="N505">
        <v>8.7269076616342894E-2</v>
      </c>
      <c r="O505">
        <v>0.56486210358020983</v>
      </c>
      <c r="P505">
        <v>0.60745323482403846</v>
      </c>
      <c r="Q505">
        <v>0.57695735277597537</v>
      </c>
      <c r="R505">
        <v>0.27813208070307133</v>
      </c>
      <c r="S505">
        <v>0.5568044086024343</v>
      </c>
      <c r="T505">
        <v>0.75659643481209404</v>
      </c>
    </row>
    <row r="506" spans="1:20" x14ac:dyDescent="0.25">
      <c r="A506" s="154" t="s">
        <v>145</v>
      </c>
      <c r="B506">
        <v>7.3005128477915058</v>
      </c>
      <c r="C506">
        <v>2.95254855201711</v>
      </c>
      <c r="D506">
        <v>7.6497887759259431</v>
      </c>
      <c r="E506">
        <v>-6.7749218694286801</v>
      </c>
      <c r="G506" s="154" t="s">
        <v>146</v>
      </c>
      <c r="H506">
        <v>300.33093368978922</v>
      </c>
      <c r="L506" s="155" t="s">
        <v>146</v>
      </c>
      <c r="M506">
        <v>0.90567802566724631</v>
      </c>
      <c r="N506">
        <v>0.14153451652729601</v>
      </c>
      <c r="O506">
        <v>1</v>
      </c>
      <c r="P506">
        <v>0.83106920574518539</v>
      </c>
      <c r="Q506">
        <v>0.71602041114959702</v>
      </c>
      <c r="R506">
        <v>0.24286176439052709</v>
      </c>
      <c r="S506">
        <v>0.68277392091128852</v>
      </c>
      <c r="T506">
        <v>0.7908220650630694</v>
      </c>
    </row>
    <row r="507" spans="1:20" x14ac:dyDescent="0.25">
      <c r="A507" s="154" t="s">
        <v>146</v>
      </c>
      <c r="B507">
        <v>8.8141144637655664</v>
      </c>
      <c r="C507">
        <v>-3.689898861123416</v>
      </c>
      <c r="D507">
        <v>11.811666093521319</v>
      </c>
      <c r="E507">
        <v>3.526177886024787</v>
      </c>
      <c r="G507" s="154" t="s">
        <v>147</v>
      </c>
      <c r="H507">
        <v>393.30168863360302</v>
      </c>
      <c r="L507" s="155" t="s">
        <v>147</v>
      </c>
      <c r="M507">
        <v>0.95279533826430496</v>
      </c>
      <c r="N507">
        <v>0.46978102261453009</v>
      </c>
      <c r="O507">
        <v>0.53840804717486301</v>
      </c>
      <c r="P507">
        <v>0.92619056421216761</v>
      </c>
      <c r="Q507">
        <v>1</v>
      </c>
      <c r="R507">
        <v>0.29509423437276933</v>
      </c>
      <c r="S507">
        <v>1</v>
      </c>
      <c r="T507">
        <v>1</v>
      </c>
    </row>
    <row r="508" spans="1:20" x14ac:dyDescent="0.25">
      <c r="A508" s="154" t="s">
        <v>147</v>
      </c>
      <c r="B508">
        <v>6.9345491129777992</v>
      </c>
      <c r="C508">
        <v>-0.16428451208389161</v>
      </c>
      <c r="D508">
        <v>9.8119781266748198</v>
      </c>
      <c r="E508">
        <v>3.4838253235350449</v>
      </c>
      <c r="G508" s="154" t="s">
        <v>148</v>
      </c>
      <c r="H508">
        <v>342.09221890040658</v>
      </c>
      <c r="L508" s="155" t="s">
        <v>148</v>
      </c>
      <c r="M508">
        <v>0.93297502606755556</v>
      </c>
      <c r="N508">
        <v>0.71632870098451573</v>
      </c>
      <c r="O508">
        <v>0.27062072561525152</v>
      </c>
      <c r="P508">
        <v>0.84770204715285802</v>
      </c>
      <c r="Q508">
        <v>0.51570484254362947</v>
      </c>
      <c r="R508">
        <v>0.18296989048250409</v>
      </c>
      <c r="S508">
        <v>0.27171276109626658</v>
      </c>
      <c r="T508">
        <v>0.69879002249156885</v>
      </c>
    </row>
    <row r="509" spans="1:20" x14ac:dyDescent="0.25">
      <c r="A509" s="154" t="s">
        <v>148</v>
      </c>
      <c r="B509">
        <v>6.3171709098979312</v>
      </c>
      <c r="C509">
        <v>-1.6437664391819129</v>
      </c>
      <c r="D509">
        <v>6.7591522137700224</v>
      </c>
      <c r="E509">
        <v>-1.188438869054353</v>
      </c>
      <c r="G509" s="154" t="s">
        <v>149</v>
      </c>
      <c r="H509">
        <v>1925.3156559731001</v>
      </c>
      <c r="L509" s="155" t="s">
        <v>149</v>
      </c>
      <c r="M509">
        <v>0.95491664418115174</v>
      </c>
      <c r="N509">
        <v>0.71107368373219437</v>
      </c>
      <c r="O509">
        <v>0.25383690390976471</v>
      </c>
      <c r="P509">
        <v>0.32929500343197771</v>
      </c>
      <c r="Q509">
        <v>0.55320650930715243</v>
      </c>
      <c r="R509">
        <v>0.19688647973485709</v>
      </c>
      <c r="S509">
        <v>0.26153981259687831</v>
      </c>
      <c r="T509">
        <v>0.76975522172281297</v>
      </c>
    </row>
    <row r="510" spans="1:20" x14ac:dyDescent="0.25">
      <c r="A510" s="154" t="s">
        <v>149</v>
      </c>
      <c r="B510">
        <v>15.16486667496981</v>
      </c>
      <c r="C510">
        <v>-26.915196447700549</v>
      </c>
      <c r="D510">
        <v>25.787569066917111</v>
      </c>
      <c r="E510">
        <v>42.944607250855277</v>
      </c>
      <c r="G510" s="154" t="s">
        <v>150</v>
      </c>
      <c r="H510">
        <v>3417.5314414323352</v>
      </c>
      <c r="L510" s="155" t="s">
        <v>150</v>
      </c>
      <c r="M510">
        <v>0.99712628714463891</v>
      </c>
      <c r="N510">
        <v>0.68497207243652081</v>
      </c>
      <c r="O510">
        <v>0.38640035303780218</v>
      </c>
      <c r="P510">
        <v>0.42017519083532878</v>
      </c>
      <c r="Q510">
        <v>0.69910994494372725</v>
      </c>
      <c r="R510">
        <v>0.19061070897327109</v>
      </c>
      <c r="S510">
        <v>0.45315382509303309</v>
      </c>
      <c r="T510">
        <v>0.71719167957192487</v>
      </c>
    </row>
    <row r="511" spans="1:20" x14ac:dyDescent="0.25">
      <c r="A511" s="154" t="s">
        <v>150</v>
      </c>
      <c r="B511">
        <v>19.317580680093311</v>
      </c>
      <c r="C511">
        <v>16.29860917715164</v>
      </c>
      <c r="D511">
        <v>33.51296730770845</v>
      </c>
      <c r="E511">
        <v>-38.461426599736782</v>
      </c>
      <c r="G511" s="154" t="s">
        <v>151</v>
      </c>
      <c r="H511">
        <v>664.82994565597096</v>
      </c>
      <c r="L511" s="155" t="s">
        <v>151</v>
      </c>
      <c r="M511">
        <v>1</v>
      </c>
      <c r="N511">
        <v>1</v>
      </c>
      <c r="O511">
        <v>0.72227302112726866</v>
      </c>
      <c r="P511">
        <v>0.61520524084285566</v>
      </c>
      <c r="Q511">
        <v>0.986328972949572</v>
      </c>
      <c r="R511">
        <v>0.20822132123438791</v>
      </c>
      <c r="S511">
        <v>0.85607490472730552</v>
      </c>
      <c r="T511">
        <v>0.71230273266896538</v>
      </c>
    </row>
    <row r="512" spans="1:20" x14ac:dyDescent="0.25">
      <c r="A512" s="154" t="s">
        <v>151</v>
      </c>
      <c r="B512">
        <v>6.0537705450636654</v>
      </c>
      <c r="C512">
        <v>9.1324377872197715</v>
      </c>
      <c r="D512">
        <v>10.68474028036192</v>
      </c>
      <c r="E512">
        <v>-9.7002066652153491</v>
      </c>
      <c r="G512" s="154" t="s">
        <v>152</v>
      </c>
      <c r="H512">
        <v>264.68085658333581</v>
      </c>
      <c r="L512" s="155" t="s">
        <v>152</v>
      </c>
      <c r="M512">
        <v>0.96773564055039596</v>
      </c>
      <c r="N512">
        <v>0.93663792911718013</v>
      </c>
      <c r="O512">
        <v>0.3514177664868734</v>
      </c>
      <c r="P512">
        <v>1</v>
      </c>
      <c r="Q512">
        <v>0.8224774563896361</v>
      </c>
      <c r="R512">
        <v>0.27109607111052381</v>
      </c>
      <c r="S512">
        <v>0.38013972661340611</v>
      </c>
      <c r="T512">
        <v>0.95053676901921702</v>
      </c>
    </row>
    <row r="513" spans="1:20" x14ac:dyDescent="0.25">
      <c r="A513" s="154" t="s">
        <v>152</v>
      </c>
      <c r="B513">
        <v>6.1215336826028848</v>
      </c>
      <c r="C513">
        <v>-2.4062456753386852</v>
      </c>
      <c r="D513">
        <v>5.2012923096638639</v>
      </c>
      <c r="E513">
        <v>1.4862325716724341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23.243425546787329</v>
      </c>
      <c r="L524" s="155" t="s">
        <v>141</v>
      </c>
      <c r="M524">
        <v>0.9155421683824041</v>
      </c>
      <c r="N524">
        <v>0.78092186582142264</v>
      </c>
      <c r="O524">
        <v>0.7810481131214051</v>
      </c>
      <c r="P524">
        <v>0.72255805317433364</v>
      </c>
      <c r="Q524">
        <v>0.93624451507574691</v>
      </c>
      <c r="R524">
        <v>0.95924302082871138</v>
      </c>
      <c r="S524">
        <v>1</v>
      </c>
      <c r="T524">
        <v>1</v>
      </c>
    </row>
    <row r="525" spans="1:20" x14ac:dyDescent="0.25">
      <c r="A525" s="154" t="s">
        <v>141</v>
      </c>
      <c r="B525">
        <v>0.9377084252515332</v>
      </c>
      <c r="C525">
        <v>-0.26315719807063198</v>
      </c>
      <c r="D525">
        <v>2.7535216520369699</v>
      </c>
      <c r="E525">
        <v>2.5026069305166829</v>
      </c>
      <c r="G525" s="154" t="s">
        <v>142</v>
      </c>
      <c r="H525">
        <v>27.49283514674114</v>
      </c>
      <c r="L525" s="155" t="s">
        <v>142</v>
      </c>
      <c r="M525">
        <v>0.90571961024092962</v>
      </c>
      <c r="N525">
        <v>0.9198186994047598</v>
      </c>
      <c r="O525">
        <v>0.84970082851817019</v>
      </c>
      <c r="P525">
        <v>0.61845699208591631</v>
      </c>
      <c r="Q525">
        <v>0.93038508375127182</v>
      </c>
      <c r="R525">
        <v>0.91636211680243485</v>
      </c>
      <c r="S525">
        <v>0.8740491400847834</v>
      </c>
      <c r="T525">
        <v>0.90376711728227599</v>
      </c>
    </row>
    <row r="526" spans="1:20" x14ac:dyDescent="0.25">
      <c r="A526" s="154" t="s">
        <v>142</v>
      </c>
      <c r="B526">
        <v>1.5563483557482101</v>
      </c>
      <c r="C526">
        <v>0.76098380059323223</v>
      </c>
      <c r="D526">
        <v>1.4495771805188959</v>
      </c>
      <c r="E526">
        <v>-0.25353821811530991</v>
      </c>
      <c r="G526" s="154" t="s">
        <v>143</v>
      </c>
      <c r="H526">
        <v>32.963490451832271</v>
      </c>
      <c r="L526" s="155" t="s">
        <v>143</v>
      </c>
      <c r="M526">
        <v>0.9366346429059268</v>
      </c>
      <c r="N526">
        <v>1</v>
      </c>
      <c r="O526">
        <v>0.78575029402390351</v>
      </c>
      <c r="P526">
        <v>0.85092398723883644</v>
      </c>
      <c r="Q526">
        <v>0.90132537526767098</v>
      </c>
      <c r="R526">
        <v>0.96535763555131138</v>
      </c>
      <c r="S526">
        <v>0.85222341243730015</v>
      </c>
      <c r="T526">
        <v>0.93452235022299912</v>
      </c>
    </row>
    <row r="527" spans="1:20" x14ac:dyDescent="0.25">
      <c r="A527" s="154" t="s">
        <v>143</v>
      </c>
      <c r="B527">
        <v>1.796749972546501</v>
      </c>
      <c r="C527">
        <v>-0.68701102278454562</v>
      </c>
      <c r="D527">
        <v>2.5841224153724891</v>
      </c>
      <c r="E527">
        <v>1.521216441722631</v>
      </c>
      <c r="G527" s="154" t="s">
        <v>144</v>
      </c>
      <c r="H527">
        <v>45.436743712250212</v>
      </c>
      <c r="L527" s="155" t="s">
        <v>144</v>
      </c>
      <c r="M527">
        <v>0.94612911079576834</v>
      </c>
      <c r="N527">
        <v>0.93453979787750074</v>
      </c>
      <c r="O527">
        <v>0.77655935505040763</v>
      </c>
      <c r="P527">
        <v>0.67678008606270379</v>
      </c>
      <c r="Q527">
        <v>0.91564489764242329</v>
      </c>
      <c r="R527">
        <v>0.94518600670458697</v>
      </c>
      <c r="S527">
        <v>0.98970302302735391</v>
      </c>
      <c r="T527">
        <v>0.84876939704109955</v>
      </c>
    </row>
    <row r="528" spans="1:20" x14ac:dyDescent="0.25">
      <c r="A528" s="154" t="s">
        <v>144</v>
      </c>
      <c r="B528">
        <v>1.6484535688669419</v>
      </c>
      <c r="C528">
        <v>-0.18974646126155401</v>
      </c>
      <c r="D528">
        <v>3.468478850463073</v>
      </c>
      <c r="E528">
        <v>0.45216394944997851</v>
      </c>
      <c r="G528" s="154" t="s">
        <v>145</v>
      </c>
      <c r="H528">
        <v>24.68202405616287</v>
      </c>
      <c r="L528" s="155" t="s">
        <v>145</v>
      </c>
      <c r="M528">
        <v>0.95532742981577579</v>
      </c>
      <c r="N528">
        <v>0.92563666120462662</v>
      </c>
      <c r="O528">
        <v>0.71382628166847628</v>
      </c>
      <c r="P528">
        <v>0.66080286587648196</v>
      </c>
      <c r="Q528">
        <v>0.84104461519609697</v>
      </c>
      <c r="R528">
        <v>0.87193137785006847</v>
      </c>
      <c r="S528">
        <v>0.83869589396994537</v>
      </c>
      <c r="T528">
        <v>0.91353405715041225</v>
      </c>
    </row>
    <row r="529" spans="1:20" x14ac:dyDescent="0.25">
      <c r="A529" s="154" t="s">
        <v>145</v>
      </c>
      <c r="B529">
        <v>1.424627556775802</v>
      </c>
      <c r="C529">
        <v>0.34610348273810121</v>
      </c>
      <c r="D529">
        <v>1.8004925945937651</v>
      </c>
      <c r="E529">
        <v>-1.2961048110681079</v>
      </c>
      <c r="G529" s="154" t="s">
        <v>146</v>
      </c>
      <c r="H529">
        <v>15.84095579031152</v>
      </c>
      <c r="L529" s="155" t="s">
        <v>146</v>
      </c>
      <c r="M529">
        <v>0.9573377388494333</v>
      </c>
      <c r="N529">
        <v>0.92719890272182814</v>
      </c>
      <c r="O529">
        <v>0.701582272760922</v>
      </c>
      <c r="P529">
        <v>0.62316250585130739</v>
      </c>
      <c r="Q529">
        <v>1</v>
      </c>
      <c r="R529">
        <v>0.87893684754776091</v>
      </c>
      <c r="S529">
        <v>0.85305446110863947</v>
      </c>
      <c r="T529">
        <v>0.94753778640779618</v>
      </c>
    </row>
    <row r="530" spans="1:20" x14ac:dyDescent="0.25">
      <c r="A530" s="154" t="s">
        <v>146</v>
      </c>
      <c r="B530">
        <v>1.1152199943527159</v>
      </c>
      <c r="C530">
        <v>-4.8181598343286079E-2</v>
      </c>
      <c r="D530">
        <v>1.573731334666149</v>
      </c>
      <c r="E530">
        <v>-0.23689588811102449</v>
      </c>
      <c r="G530" s="154" t="s">
        <v>147</v>
      </c>
      <c r="H530">
        <v>24.259011864285991</v>
      </c>
      <c r="L530" s="155" t="s">
        <v>147</v>
      </c>
      <c r="M530">
        <v>0.92908423575778909</v>
      </c>
      <c r="N530">
        <v>0.92306373490834481</v>
      </c>
      <c r="O530">
        <v>0.79093672728951459</v>
      </c>
      <c r="P530">
        <v>0.96019147777122982</v>
      </c>
      <c r="Q530">
        <v>0.98362260447097183</v>
      </c>
      <c r="R530">
        <v>0.85410589191442599</v>
      </c>
      <c r="S530">
        <v>0.81498862421749318</v>
      </c>
      <c r="T530">
        <v>0.903428839576086</v>
      </c>
    </row>
    <row r="531" spans="1:20" x14ac:dyDescent="0.25">
      <c r="A531" s="154" t="s">
        <v>147</v>
      </c>
      <c r="B531">
        <v>1.272642608903144</v>
      </c>
      <c r="C531">
        <v>0.15850984500432841</v>
      </c>
      <c r="D531">
        <v>1.9562924983902179</v>
      </c>
      <c r="E531">
        <v>0.47183187726839282</v>
      </c>
      <c r="G531" s="154" t="s">
        <v>148</v>
      </c>
      <c r="H531">
        <v>19.378784487067271</v>
      </c>
      <c r="L531" s="155" t="s">
        <v>148</v>
      </c>
      <c r="M531">
        <v>0.91945368977424302</v>
      </c>
      <c r="N531">
        <v>0.75229365673100612</v>
      </c>
      <c r="O531">
        <v>0.80197982221349562</v>
      </c>
      <c r="P531">
        <v>0.60616088863831941</v>
      </c>
      <c r="Q531">
        <v>0.8951519973054598</v>
      </c>
      <c r="R531">
        <v>0.86206164282842357</v>
      </c>
      <c r="S531">
        <v>0.82641398422139745</v>
      </c>
      <c r="T531">
        <v>0.95403722821704606</v>
      </c>
    </row>
    <row r="532" spans="1:20" x14ac:dyDescent="0.25">
      <c r="A532" s="154" t="s">
        <v>148</v>
      </c>
      <c r="B532">
        <v>1.135235906997055</v>
      </c>
      <c r="C532">
        <v>-1.442916050731436</v>
      </c>
      <c r="D532">
        <v>1.448375500459685</v>
      </c>
      <c r="E532">
        <v>2.0168121490513369</v>
      </c>
      <c r="G532" s="154" t="s">
        <v>149</v>
      </c>
      <c r="H532">
        <v>24.729530859985349</v>
      </c>
      <c r="L532" s="155" t="s">
        <v>149</v>
      </c>
      <c r="M532">
        <v>0.92447112346323523</v>
      </c>
      <c r="N532">
        <v>0.83928719813383856</v>
      </c>
      <c r="O532">
        <v>0.72501667526151725</v>
      </c>
      <c r="P532">
        <v>0.65289398577861335</v>
      </c>
      <c r="Q532">
        <v>0.90775855493010849</v>
      </c>
      <c r="R532">
        <v>1</v>
      </c>
      <c r="S532">
        <v>0.7726217143230506</v>
      </c>
      <c r="T532">
        <v>0.97326707475079655</v>
      </c>
    </row>
    <row r="533" spans="1:20" x14ac:dyDescent="0.25">
      <c r="A533" s="154" t="s">
        <v>149</v>
      </c>
      <c r="B533">
        <v>1.484215188004244</v>
      </c>
      <c r="C533">
        <v>-2.3667516272988721E-2</v>
      </c>
      <c r="D533">
        <v>2.6249677401881959</v>
      </c>
      <c r="E533">
        <v>-0.97661877459740931</v>
      </c>
      <c r="G533" s="154" t="s">
        <v>150</v>
      </c>
      <c r="H533">
        <v>29.189757230357031</v>
      </c>
      <c r="L533" s="155" t="s">
        <v>150</v>
      </c>
      <c r="M533">
        <v>0.97490061767429426</v>
      </c>
      <c r="N533">
        <v>0.95015365070101854</v>
      </c>
      <c r="O533">
        <v>0.74784626102944229</v>
      </c>
      <c r="P533">
        <v>0.7301451242935183</v>
      </c>
      <c r="Q533">
        <v>0.89739153949423955</v>
      </c>
      <c r="R533">
        <v>0.87369033041330613</v>
      </c>
      <c r="S533">
        <v>0.82236409477181616</v>
      </c>
      <c r="T533">
        <v>0.94486565765484853</v>
      </c>
    </row>
    <row r="534" spans="1:20" x14ac:dyDescent="0.25">
      <c r="A534" s="154" t="s">
        <v>150</v>
      </c>
      <c r="B534">
        <v>1.9647077245082889</v>
      </c>
      <c r="C534">
        <v>-2.0316791068209419</v>
      </c>
      <c r="D534">
        <v>3.9507816835900029</v>
      </c>
      <c r="E534">
        <v>4.7155922438668112</v>
      </c>
      <c r="G534" s="154" t="s">
        <v>151</v>
      </c>
      <c r="H534">
        <v>41.822087405526197</v>
      </c>
      <c r="L534" s="155" t="s">
        <v>151</v>
      </c>
      <c r="M534">
        <v>0.9035231421735499</v>
      </c>
      <c r="N534">
        <v>0.81860489645827261</v>
      </c>
      <c r="O534">
        <v>1</v>
      </c>
      <c r="P534">
        <v>1</v>
      </c>
      <c r="Q534">
        <v>0.89155119101386149</v>
      </c>
      <c r="R534">
        <v>0.99448630752228939</v>
      </c>
      <c r="S534">
        <v>0.78464056071865274</v>
      </c>
      <c r="T534">
        <v>0.92632094599712589</v>
      </c>
    </row>
    <row r="535" spans="1:20" x14ac:dyDescent="0.25">
      <c r="A535" s="154" t="s">
        <v>151</v>
      </c>
      <c r="B535">
        <v>2.70249019838562</v>
      </c>
      <c r="C535">
        <v>2.1930177559221198</v>
      </c>
      <c r="D535">
        <v>4.1073095272508002</v>
      </c>
      <c r="E535">
        <v>-4.5641358809077701</v>
      </c>
      <c r="G535" s="154" t="s">
        <v>152</v>
      </c>
      <c r="H535">
        <v>24.428007313647001</v>
      </c>
      <c r="L535" s="155" t="s">
        <v>152</v>
      </c>
      <c r="M535">
        <v>1</v>
      </c>
      <c r="N535">
        <v>0.8253153523131419</v>
      </c>
      <c r="O535">
        <v>0.79649216624474783</v>
      </c>
      <c r="P535">
        <v>0.78349286653688344</v>
      </c>
      <c r="Q535">
        <v>0.82128761481642443</v>
      </c>
      <c r="R535">
        <v>0.93929706020419379</v>
      </c>
      <c r="S535">
        <v>0.75977279242483886</v>
      </c>
      <c r="T535">
        <v>0.92675232205332148</v>
      </c>
    </row>
    <row r="536" spans="1:20" x14ac:dyDescent="0.25">
      <c r="A536" s="154" t="s">
        <v>152</v>
      </c>
      <c r="B536">
        <v>0.93599483303136644</v>
      </c>
      <c r="C536">
        <v>-0.79640801308384357</v>
      </c>
      <c r="D536">
        <v>2.255484690996497</v>
      </c>
      <c r="E536">
        <v>2.1058469375901518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4825.7337253975793</v>
      </c>
      <c r="L547" s="155" t="s">
        <v>155</v>
      </c>
      <c r="M547">
        <v>0.84086913728905854</v>
      </c>
      <c r="N547">
        <v>1</v>
      </c>
      <c r="O547">
        <v>4.6287847644437587E-2</v>
      </c>
      <c r="P547">
        <v>0.21372057293618299</v>
      </c>
      <c r="Q547">
        <v>0.18321852187364801</v>
      </c>
      <c r="R547">
        <v>0.30274537442683952</v>
      </c>
      <c r="S547">
        <v>0.26810928537392731</v>
      </c>
      <c r="T547">
        <v>0.2557519724195283</v>
      </c>
    </row>
    <row r="548" spans="1:20" x14ac:dyDescent="0.25">
      <c r="A548" s="154" t="s">
        <v>141</v>
      </c>
      <c r="B548">
        <v>59.355330819123907</v>
      </c>
      <c r="C548">
        <v>-34.37478744043603</v>
      </c>
      <c r="D548">
        <v>24.180964376571971</v>
      </c>
      <c r="E548">
        <v>25.741872870924929</v>
      </c>
      <c r="G548" s="154" t="s">
        <v>142</v>
      </c>
      <c r="H548">
        <v>757.7833423612974</v>
      </c>
      <c r="L548" s="155" t="s">
        <v>156</v>
      </c>
      <c r="M548">
        <v>0.85712376957236525</v>
      </c>
      <c r="N548">
        <v>0.68314652265715903</v>
      </c>
      <c r="O548">
        <v>0.81401904552203963</v>
      </c>
      <c r="P548">
        <v>0.82611623675317847</v>
      </c>
      <c r="Q548">
        <v>1</v>
      </c>
      <c r="R548">
        <v>0.92132355528129972</v>
      </c>
      <c r="S548">
        <v>1</v>
      </c>
      <c r="T548">
        <v>0.59435468994705043</v>
      </c>
    </row>
    <row r="549" spans="1:20" x14ac:dyDescent="0.25">
      <c r="A549" s="154" t="s">
        <v>142</v>
      </c>
      <c r="B549">
        <v>8.494355775240642</v>
      </c>
      <c r="C549">
        <v>-4.0831447870559394</v>
      </c>
      <c r="D549">
        <v>11.970019006699831</v>
      </c>
      <c r="E549">
        <v>-1.8975826835424059</v>
      </c>
      <c r="G549" s="154" t="s">
        <v>143</v>
      </c>
      <c r="H549">
        <v>253.31131158800079</v>
      </c>
      <c r="L549" s="155" t="s">
        <v>157</v>
      </c>
      <c r="M549">
        <v>1</v>
      </c>
      <c r="N549">
        <v>0.63774900854613903</v>
      </c>
      <c r="O549">
        <v>1</v>
      </c>
      <c r="P549">
        <v>1</v>
      </c>
      <c r="Q549">
        <v>0.70890198483149613</v>
      </c>
      <c r="R549">
        <v>0.99999999999999989</v>
      </c>
      <c r="S549">
        <v>0.72339187645531611</v>
      </c>
      <c r="T549">
        <v>1</v>
      </c>
    </row>
    <row r="550" spans="1:20" x14ac:dyDescent="0.25">
      <c r="A550" s="154" t="s">
        <v>143</v>
      </c>
      <c r="B550">
        <v>5.0360978074796003</v>
      </c>
      <c r="C550">
        <v>6.427358182928808</v>
      </c>
      <c r="D550">
        <v>4.6452739345878618</v>
      </c>
      <c r="E550">
        <v>-8.7566164801918731</v>
      </c>
      <c r="G550" s="154" t="s">
        <v>144</v>
      </c>
      <c r="H550">
        <v>248.58350081454239</v>
      </c>
      <c r="L550" s="155" t="s">
        <v>158</v>
      </c>
      <c r="M550">
        <v>0.7876496445818334</v>
      </c>
      <c r="N550">
        <v>0.70079273116670715</v>
      </c>
      <c r="O550">
        <v>4.7463022672168932E-2</v>
      </c>
      <c r="P550">
        <v>0.27795656850285572</v>
      </c>
      <c r="Q550">
        <v>0.2478344857616927</v>
      </c>
      <c r="R550">
        <v>0.75706347993129564</v>
      </c>
      <c r="S550">
        <v>0.28427729051601902</v>
      </c>
      <c r="T550">
        <v>0.28471473743184328</v>
      </c>
    </row>
    <row r="551" spans="1:20" x14ac:dyDescent="0.25">
      <c r="A551" s="154" t="s">
        <v>144</v>
      </c>
      <c r="B551">
        <v>3.6091543500987262</v>
      </c>
      <c r="C551">
        <v>-3.9452433725365519</v>
      </c>
      <c r="D551">
        <v>7.0100921847736162</v>
      </c>
      <c r="E551">
        <v>4.3771000050486153</v>
      </c>
      <c r="G551" s="154" t="s">
        <v>145</v>
      </c>
      <c r="H551">
        <v>364.44622503760837</v>
      </c>
      <c r="L551" s="155" t="s">
        <v>159</v>
      </c>
      <c r="M551">
        <v>0.85302344879206671</v>
      </c>
      <c r="N551">
        <v>0.57284286959549979</v>
      </c>
      <c r="O551">
        <v>3.6314846633424568E-2</v>
      </c>
      <c r="P551">
        <v>0.24299168531186899</v>
      </c>
      <c r="Q551">
        <v>0.28029437439909721</v>
      </c>
      <c r="R551">
        <v>0.28283610796412229</v>
      </c>
      <c r="S551">
        <v>0.38667979983079681</v>
      </c>
      <c r="T551">
        <v>0.2901171902684595</v>
      </c>
    </row>
    <row r="552" spans="1:20" x14ac:dyDescent="0.25">
      <c r="A552" s="154" t="s">
        <v>145</v>
      </c>
      <c r="B552">
        <v>5.1472967360727679</v>
      </c>
      <c r="C552">
        <v>-3.6299439465433618</v>
      </c>
      <c r="D552">
        <v>6.5972214819956587</v>
      </c>
      <c r="E552">
        <v>4.8477600854755023</v>
      </c>
      <c r="G552" s="154" t="s">
        <v>146</v>
      </c>
      <c r="H552">
        <v>598.03387708524838</v>
      </c>
      <c r="L552" s="155" t="s">
        <v>160</v>
      </c>
      <c r="M552">
        <v>0.81382079363256088</v>
      </c>
      <c r="N552">
        <v>0.73835775474892928</v>
      </c>
      <c r="O552">
        <v>3.7307676255879697E-2</v>
      </c>
      <c r="P552">
        <v>0.2619073828309616</v>
      </c>
      <c r="Q552">
        <v>0.3172236657748434</v>
      </c>
      <c r="R552">
        <v>0.29153023878312218</v>
      </c>
      <c r="S552">
        <v>0.30352551721852689</v>
      </c>
      <c r="T552">
        <v>0.26663368000162962</v>
      </c>
    </row>
    <row r="553" spans="1:20" x14ac:dyDescent="0.25">
      <c r="A553" s="154" t="s">
        <v>146</v>
      </c>
      <c r="B553">
        <v>9.0133402720954336</v>
      </c>
      <c r="C553">
        <v>8.0361852928017008</v>
      </c>
      <c r="D553">
        <v>12.528737412538</v>
      </c>
      <c r="E553">
        <v>-10.140891767068659</v>
      </c>
      <c r="G553" s="154" t="s">
        <v>147</v>
      </c>
      <c r="H553">
        <v>342.91625540520602</v>
      </c>
      <c r="L553" s="155" t="s">
        <v>187</v>
      </c>
      <c r="M553">
        <v>0.87395358491392272</v>
      </c>
      <c r="N553">
        <v>0.62934467361473834</v>
      </c>
      <c r="O553">
        <v>2.7926590178146929E-2</v>
      </c>
      <c r="P553">
        <v>0.20140478729586789</v>
      </c>
      <c r="Q553">
        <v>0.22323374149114961</v>
      </c>
      <c r="R553">
        <v>0.26745242513023221</v>
      </c>
      <c r="S553">
        <v>0.32821106828192048</v>
      </c>
      <c r="T553">
        <v>0.2403640587282892</v>
      </c>
    </row>
    <row r="554" spans="1:20" x14ac:dyDescent="0.25">
      <c r="A554" s="154" t="s">
        <v>147</v>
      </c>
      <c r="B554">
        <v>5.6860101422344282</v>
      </c>
      <c r="C554">
        <v>-3.7168572134284221</v>
      </c>
      <c r="D554">
        <v>6.735992405706428</v>
      </c>
      <c r="E554">
        <v>4.8837562308170517</v>
      </c>
      <c r="G554" s="154" t="s">
        <v>148</v>
      </c>
      <c r="H554">
        <v>135.55258306936429</v>
      </c>
    </row>
    <row r="555" spans="1:20" x14ac:dyDescent="0.25">
      <c r="A555" s="154" t="s">
        <v>148</v>
      </c>
      <c r="B555">
        <v>3.1330473656194311</v>
      </c>
      <c r="C555">
        <v>0.46995274990766039</v>
      </c>
      <c r="D555">
        <v>2.7973406762874808</v>
      </c>
      <c r="E555">
        <v>-0.1148136827721294</v>
      </c>
      <c r="G555" s="154" t="s">
        <v>149</v>
      </c>
      <c r="H555">
        <v>198.12447610502949</v>
      </c>
    </row>
    <row r="556" spans="1:20" x14ac:dyDescent="0.25">
      <c r="A556" s="154" t="s">
        <v>149</v>
      </c>
      <c r="B556">
        <v>4.0092560296303477</v>
      </c>
      <c r="C556">
        <v>2.3522546759066949</v>
      </c>
      <c r="D556">
        <v>7.3453895338887492</v>
      </c>
      <c r="E556">
        <v>-7.345895023325407</v>
      </c>
      <c r="G556" s="154" t="s">
        <v>150</v>
      </c>
      <c r="H556">
        <v>205.2718163744947</v>
      </c>
    </row>
    <row r="557" spans="1:20" x14ac:dyDescent="0.25">
      <c r="A557" s="154" t="s">
        <v>150</v>
      </c>
      <c r="B557">
        <v>3.6034452073902301</v>
      </c>
      <c r="C557">
        <v>-0.23633775080236921</v>
      </c>
      <c r="D557">
        <v>6.3740199371991926</v>
      </c>
      <c r="E557">
        <v>3.9408549407902962</v>
      </c>
      <c r="G557" s="154" t="s">
        <v>151</v>
      </c>
      <c r="H557">
        <v>461.3050154414093</v>
      </c>
    </row>
    <row r="558" spans="1:20" x14ac:dyDescent="0.25">
      <c r="A558" s="154" t="s">
        <v>151</v>
      </c>
      <c r="B558">
        <v>6.9349456774552989</v>
      </c>
      <c r="C558">
        <v>-4.481579682716073</v>
      </c>
      <c r="D558">
        <v>14.373051774860469</v>
      </c>
      <c r="E558">
        <v>10.39565251553655</v>
      </c>
      <c r="G558" s="154" t="s">
        <v>152</v>
      </c>
      <c r="H558">
        <v>309.06735097332529</v>
      </c>
    </row>
    <row r="559" spans="1:20" x14ac:dyDescent="0.25">
      <c r="A559" s="154" t="s">
        <v>152</v>
      </c>
      <c r="B559">
        <v>6.6352881732608511</v>
      </c>
      <c r="C559">
        <v>2.9592086745426029</v>
      </c>
      <c r="D559">
        <v>8.2025131288629343</v>
      </c>
      <c r="E559">
        <v>-7.744991394808352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1470.29523036409</v>
      </c>
      <c r="L570" s="155" t="s">
        <v>141</v>
      </c>
      <c r="M570">
        <v>0.97453246432818563</v>
      </c>
      <c r="N570">
        <v>0.79829608277519737</v>
      </c>
      <c r="O570">
        <v>0.92014037083497124</v>
      </c>
      <c r="P570">
        <v>0.56036287138898722</v>
      </c>
      <c r="Q570">
        <v>0.88298574516036554</v>
      </c>
      <c r="R570">
        <v>0.77222468611081596</v>
      </c>
      <c r="S570">
        <v>0.8098627832731351</v>
      </c>
      <c r="T570">
        <v>0.84989170466295783</v>
      </c>
    </row>
    <row r="571" spans="1:20" x14ac:dyDescent="0.25">
      <c r="A571" s="154" t="s">
        <v>141</v>
      </c>
      <c r="B571">
        <v>24.194612433290239</v>
      </c>
      <c r="C571">
        <v>-11.804789919625181</v>
      </c>
      <c r="D571">
        <v>17.704506171237551</v>
      </c>
      <c r="E571">
        <v>9.8353920204475589</v>
      </c>
      <c r="G571" s="154" t="s">
        <v>142</v>
      </c>
      <c r="H571">
        <v>128.74112268002651</v>
      </c>
      <c r="L571" s="155" t="s">
        <v>142</v>
      </c>
      <c r="M571">
        <v>0.99379622350696717</v>
      </c>
      <c r="N571">
        <v>0.87096246697692326</v>
      </c>
      <c r="O571">
        <v>0.90803612876222739</v>
      </c>
      <c r="P571">
        <v>0.74455011437631757</v>
      </c>
      <c r="Q571">
        <v>0.83086081042644833</v>
      </c>
      <c r="R571">
        <v>0.82708160141310372</v>
      </c>
      <c r="S571">
        <v>0.83656911752860408</v>
      </c>
      <c r="T571">
        <v>0.79014379371145793</v>
      </c>
    </row>
    <row r="572" spans="1:20" x14ac:dyDescent="0.25">
      <c r="A572" s="154" t="s">
        <v>142</v>
      </c>
      <c r="B572">
        <v>2.504027598988555</v>
      </c>
      <c r="C572">
        <v>-1.133138577984103</v>
      </c>
      <c r="D572">
        <v>4.3339290039396703</v>
      </c>
      <c r="E572">
        <v>-0.31715488152354782</v>
      </c>
      <c r="G572" s="154" t="s">
        <v>143</v>
      </c>
      <c r="H572">
        <v>91.998303447452088</v>
      </c>
      <c r="L572" s="155" t="s">
        <v>143</v>
      </c>
      <c r="M572">
        <v>0.94024999553413613</v>
      </c>
      <c r="N572">
        <v>0.8522827649430067</v>
      </c>
      <c r="O572">
        <v>0.88802891582499455</v>
      </c>
      <c r="P572">
        <v>0.5696303229372004</v>
      </c>
      <c r="Q572">
        <v>0.87169821595436625</v>
      </c>
      <c r="R572">
        <v>0.81371554111750333</v>
      </c>
      <c r="S572">
        <v>0.94022292444521771</v>
      </c>
      <c r="T572">
        <v>0.76374795588772804</v>
      </c>
    </row>
    <row r="573" spans="1:20" x14ac:dyDescent="0.25">
      <c r="A573" s="154" t="s">
        <v>143</v>
      </c>
      <c r="B573">
        <v>1.6508789848577059</v>
      </c>
      <c r="C573">
        <v>0.65988778742403542</v>
      </c>
      <c r="D573">
        <v>4.6996792590427079</v>
      </c>
      <c r="E573">
        <v>-4.5340054041033904</v>
      </c>
      <c r="G573" s="154" t="s">
        <v>144</v>
      </c>
      <c r="H573">
        <v>77.696491686194506</v>
      </c>
      <c r="L573" s="155" t="s">
        <v>144</v>
      </c>
      <c r="M573">
        <v>1</v>
      </c>
      <c r="N573">
        <v>0.92641720030477015</v>
      </c>
      <c r="O573">
        <v>0.80501727559459446</v>
      </c>
      <c r="P573">
        <v>0.63424017858840798</v>
      </c>
      <c r="Q573">
        <v>0.83016837885287009</v>
      </c>
      <c r="R573">
        <v>0.76722545864430813</v>
      </c>
      <c r="S573">
        <v>0.86710176393822702</v>
      </c>
      <c r="T573">
        <v>0.7753027610095804</v>
      </c>
    </row>
    <row r="574" spans="1:20" x14ac:dyDescent="0.25">
      <c r="A574" s="154" t="s">
        <v>144</v>
      </c>
      <c r="B574">
        <v>1.9339547147459439</v>
      </c>
      <c r="C574">
        <v>-0.83314100420693671</v>
      </c>
      <c r="D574">
        <v>3.70875076553371</v>
      </c>
      <c r="E574">
        <v>-0.44621869469891612</v>
      </c>
      <c r="G574" s="154" t="s">
        <v>145</v>
      </c>
      <c r="H574">
        <v>43.32679051669038</v>
      </c>
      <c r="L574" s="155" t="s">
        <v>145</v>
      </c>
      <c r="M574">
        <v>0.99612976567445222</v>
      </c>
      <c r="N574">
        <v>1</v>
      </c>
      <c r="O574">
        <v>0.94843482314014937</v>
      </c>
      <c r="P574">
        <v>0.58445515032658613</v>
      </c>
      <c r="Q574">
        <v>0.79580110595684939</v>
      </c>
      <c r="R574">
        <v>0.69003093801175308</v>
      </c>
      <c r="S574">
        <v>0.86809075506201394</v>
      </c>
      <c r="T574">
        <v>0.79613879598675108</v>
      </c>
    </row>
    <row r="575" spans="1:20" x14ac:dyDescent="0.25">
      <c r="A575" s="154" t="s">
        <v>145</v>
      </c>
      <c r="B575">
        <v>2.059065544357455</v>
      </c>
      <c r="C575">
        <v>-1.138577871679318</v>
      </c>
      <c r="D575">
        <v>2.7944696918444221</v>
      </c>
      <c r="E575">
        <v>1.1874091954064441</v>
      </c>
      <c r="G575" s="154" t="s">
        <v>146</v>
      </c>
      <c r="H575">
        <v>192.17892051580071</v>
      </c>
      <c r="L575" s="155" t="s">
        <v>146</v>
      </c>
      <c r="M575">
        <v>0.92863426935494298</v>
      </c>
      <c r="N575">
        <v>0.91666585556238611</v>
      </c>
      <c r="O575">
        <v>0.78198747031644322</v>
      </c>
      <c r="P575">
        <v>0.57592675086224521</v>
      </c>
      <c r="Q575">
        <v>0.83754420514212702</v>
      </c>
      <c r="R575">
        <v>1</v>
      </c>
      <c r="S575">
        <v>1</v>
      </c>
      <c r="T575">
        <v>0.90141966948046981</v>
      </c>
    </row>
    <row r="576" spans="1:20" x14ac:dyDescent="0.25">
      <c r="A576" s="154" t="s">
        <v>146</v>
      </c>
      <c r="B576">
        <v>4.8720504827132869</v>
      </c>
      <c r="C576">
        <v>7.2797209925643987E-3</v>
      </c>
      <c r="D576">
        <v>6.1099277373242016</v>
      </c>
      <c r="E576">
        <v>-0.43140330759759848</v>
      </c>
      <c r="G576" s="154" t="s">
        <v>147</v>
      </c>
      <c r="H576">
        <v>317.52827074377598</v>
      </c>
      <c r="L576" s="155" t="s">
        <v>147</v>
      </c>
      <c r="M576">
        <v>0.91281434925666893</v>
      </c>
      <c r="N576">
        <v>0.93411747247611343</v>
      </c>
      <c r="O576">
        <v>0.99738847126072583</v>
      </c>
      <c r="P576">
        <v>0.86600238741074209</v>
      </c>
      <c r="Q576">
        <v>0.80625771645149347</v>
      </c>
      <c r="R576">
        <v>0.7772622368083284</v>
      </c>
      <c r="S576">
        <v>0.88274965930044968</v>
      </c>
      <c r="T576">
        <v>0.7921587001576198</v>
      </c>
    </row>
    <row r="577" spans="1:20" x14ac:dyDescent="0.25">
      <c r="A577" s="154" t="s">
        <v>147</v>
      </c>
      <c r="B577">
        <v>5.7509232583283652</v>
      </c>
      <c r="C577">
        <v>1.669023765250268</v>
      </c>
      <c r="D577">
        <v>6.8631163306535816</v>
      </c>
      <c r="E577">
        <v>6.7787418559923767</v>
      </c>
      <c r="G577" s="154" t="s">
        <v>148</v>
      </c>
      <c r="H577">
        <v>135.08067573211159</v>
      </c>
      <c r="L577" s="155" t="s">
        <v>148</v>
      </c>
      <c r="M577">
        <v>0.90632916150057241</v>
      </c>
      <c r="N577">
        <v>0.52852511252691026</v>
      </c>
      <c r="O577">
        <v>0.92638764550587793</v>
      </c>
      <c r="P577">
        <v>1</v>
      </c>
      <c r="Q577">
        <v>0.91169315488035074</v>
      </c>
      <c r="R577">
        <v>0.84196284887833783</v>
      </c>
      <c r="S577">
        <v>0.84738126052689122</v>
      </c>
      <c r="T577">
        <v>0.95135768890538563</v>
      </c>
    </row>
    <row r="578" spans="1:20" x14ac:dyDescent="0.25">
      <c r="A578" s="154" t="s">
        <v>148</v>
      </c>
      <c r="B578">
        <v>3.4919890495661039</v>
      </c>
      <c r="C578">
        <v>2.1094299852970049</v>
      </c>
      <c r="D578">
        <v>6.0100663890871298</v>
      </c>
      <c r="E578">
        <v>-5.3532700278916963</v>
      </c>
      <c r="G578" s="154" t="s">
        <v>149</v>
      </c>
      <c r="H578">
        <v>60.889176632632598</v>
      </c>
      <c r="L578" s="155" t="s">
        <v>149</v>
      </c>
      <c r="M578">
        <v>0.90824255952310384</v>
      </c>
      <c r="N578">
        <v>0.65839603331376317</v>
      </c>
      <c r="O578">
        <v>1</v>
      </c>
      <c r="P578">
        <v>0.62311557302431742</v>
      </c>
      <c r="Q578">
        <v>0.86297549637027182</v>
      </c>
      <c r="R578">
        <v>0.86193077961462683</v>
      </c>
      <c r="S578">
        <v>0.89688495198291684</v>
      </c>
      <c r="T578">
        <v>1</v>
      </c>
    </row>
    <row r="579" spans="1:20" x14ac:dyDescent="0.25">
      <c r="A579" s="154" t="s">
        <v>149</v>
      </c>
      <c r="B579">
        <v>1.528688509562186</v>
      </c>
      <c r="C579">
        <v>-2.5768955856536011</v>
      </c>
      <c r="D579">
        <v>2.1787893072365989</v>
      </c>
      <c r="E579">
        <v>-0.94048795101073357</v>
      </c>
      <c r="G579" s="154" t="s">
        <v>150</v>
      </c>
      <c r="H579">
        <v>106.3374762181721</v>
      </c>
      <c r="L579" s="155" t="s">
        <v>150</v>
      </c>
      <c r="M579">
        <v>0.93165547333771292</v>
      </c>
      <c r="N579">
        <v>0.67165033590641121</v>
      </c>
      <c r="O579">
        <v>0.97490213791218083</v>
      </c>
      <c r="P579">
        <v>0.53887979304534395</v>
      </c>
      <c r="Q579">
        <v>1</v>
      </c>
      <c r="R579">
        <v>0.95891513439676257</v>
      </c>
      <c r="S579">
        <v>0.85863155609816155</v>
      </c>
      <c r="T579">
        <v>0.9297813497545302</v>
      </c>
    </row>
    <row r="580" spans="1:20" x14ac:dyDescent="0.25">
      <c r="A580" s="154" t="s">
        <v>150</v>
      </c>
      <c r="B580">
        <v>3.9520925945338941</v>
      </c>
      <c r="C580">
        <v>3.1961568567084231</v>
      </c>
      <c r="D580">
        <v>4.2104596520445572</v>
      </c>
      <c r="E580">
        <v>-1.7267566980205109</v>
      </c>
      <c r="G580" s="154" t="s">
        <v>151</v>
      </c>
      <c r="H580">
        <v>159.90819428805781</v>
      </c>
      <c r="L580" s="155" t="s">
        <v>151</v>
      </c>
      <c r="M580">
        <v>0.91295680301286231</v>
      </c>
      <c r="N580">
        <v>0.704577103010818</v>
      </c>
      <c r="O580">
        <v>0.86994377390216726</v>
      </c>
      <c r="P580">
        <v>0.5980066317567776</v>
      </c>
      <c r="Q580">
        <v>0.84886558701481851</v>
      </c>
      <c r="R580">
        <v>0.88135865350308351</v>
      </c>
      <c r="S580">
        <v>0.89870714892264192</v>
      </c>
      <c r="T580">
        <v>0.83203268702039834</v>
      </c>
    </row>
    <row r="581" spans="1:20" x14ac:dyDescent="0.25">
      <c r="A581" s="154" t="s">
        <v>151</v>
      </c>
      <c r="B581">
        <v>3.7418249768942649</v>
      </c>
      <c r="C581">
        <v>-6.9225411003673729</v>
      </c>
      <c r="D581">
        <v>4.1863235973943738</v>
      </c>
      <c r="E581">
        <v>5.1618559918908824</v>
      </c>
      <c r="G581" s="154" t="s">
        <v>152</v>
      </c>
      <c r="H581">
        <v>173.1049626976849</v>
      </c>
      <c r="L581" s="155" t="s">
        <v>152</v>
      </c>
      <c r="M581">
        <v>0.89986238890113135</v>
      </c>
      <c r="N581">
        <v>0.88757407500476093</v>
      </c>
      <c r="O581">
        <v>0.94093437988048489</v>
      </c>
      <c r="P581">
        <v>0.51007948572529771</v>
      </c>
      <c r="Q581">
        <v>0.89041192572704686</v>
      </c>
      <c r="R581">
        <v>0.82482631734072143</v>
      </c>
      <c r="S581">
        <v>0.90178952510513843</v>
      </c>
      <c r="T581">
        <v>0.90806332109744892</v>
      </c>
    </row>
    <row r="582" spans="1:20" x14ac:dyDescent="0.25">
      <c r="A582" s="154" t="s">
        <v>152</v>
      </c>
      <c r="B582">
        <v>4.827348853497007</v>
      </c>
      <c r="C582">
        <v>4.8714741695935304</v>
      </c>
      <c r="D582">
        <v>4.3442905958352016</v>
      </c>
      <c r="E582">
        <v>-3.9719667290395471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69.656301896059702</v>
      </c>
      <c r="L593" s="155" t="s">
        <v>141</v>
      </c>
      <c r="M593">
        <v>0.96013507139832832</v>
      </c>
      <c r="N593">
        <v>2.7668563951044799E-2</v>
      </c>
      <c r="O593">
        <v>0.58397555839558501</v>
      </c>
      <c r="P593">
        <v>0.49872648100496908</v>
      </c>
      <c r="Q593">
        <v>0.99999999999999989</v>
      </c>
      <c r="R593">
        <v>0.82141411445501367</v>
      </c>
      <c r="S593">
        <v>0.52096418034192538</v>
      </c>
      <c r="T593">
        <v>1</v>
      </c>
    </row>
    <row r="594" spans="1:20" x14ac:dyDescent="0.25">
      <c r="A594" s="154" t="s">
        <v>155</v>
      </c>
      <c r="B594">
        <v>2.0897219358912822</v>
      </c>
      <c r="C594">
        <v>-3.6901704149504511</v>
      </c>
      <c r="D594">
        <v>2.51508824036903</v>
      </c>
      <c r="E594">
        <v>-8.9467171806966128</v>
      </c>
      <c r="G594" s="154" t="s">
        <v>156</v>
      </c>
      <c r="H594">
        <v>1893.233576861677</v>
      </c>
      <c r="L594" s="155" t="s">
        <v>142</v>
      </c>
      <c r="M594">
        <v>0.96458533636739396</v>
      </c>
      <c r="N594">
        <v>5.9910969787568692E-2</v>
      </c>
      <c r="O594">
        <v>0.9466537196329925</v>
      </c>
      <c r="P594">
        <v>0.7559962941871593</v>
      </c>
      <c r="Q594">
        <v>0.98037842945982145</v>
      </c>
      <c r="R594">
        <v>1</v>
      </c>
      <c r="S594">
        <v>0.78350711126959571</v>
      </c>
      <c r="T594">
        <v>0.77217352689510965</v>
      </c>
    </row>
    <row r="595" spans="1:20" x14ac:dyDescent="0.25">
      <c r="A595" s="154" t="s">
        <v>156</v>
      </c>
      <c r="B595">
        <v>5.5607454236840121</v>
      </c>
      <c r="C595">
        <v>12.6993884124395</v>
      </c>
      <c r="D595">
        <v>59.563348442313021</v>
      </c>
      <c r="E595">
        <v>136.2731510186513</v>
      </c>
      <c r="G595" s="154" t="s">
        <v>157</v>
      </c>
      <c r="H595">
        <v>1468.6262204156501</v>
      </c>
      <c r="L595" s="155" t="s">
        <v>143</v>
      </c>
      <c r="M595">
        <v>0.978910903544704</v>
      </c>
      <c r="N595">
        <v>0.77688730018967234</v>
      </c>
      <c r="O595">
        <v>0.36627743082891517</v>
      </c>
      <c r="P595">
        <v>0.36293379137008391</v>
      </c>
      <c r="Q595">
        <v>0.68973217510242013</v>
      </c>
      <c r="R595">
        <v>0.36587790726030028</v>
      </c>
      <c r="S595">
        <v>0.42384449216771142</v>
      </c>
      <c r="T595">
        <v>0.65939877855378048</v>
      </c>
    </row>
    <row r="596" spans="1:20" x14ac:dyDescent="0.25">
      <c r="A596" s="154" t="s">
        <v>157</v>
      </c>
      <c r="B596">
        <v>7.4077258273869999</v>
      </c>
      <c r="C596">
        <v>-18.33291704636952</v>
      </c>
      <c r="D596">
        <v>8.3111455025283192</v>
      </c>
      <c r="E596">
        <v>-41.82967063383051</v>
      </c>
      <c r="G596" s="154" t="s">
        <v>158</v>
      </c>
      <c r="H596">
        <v>1272.066913812052</v>
      </c>
      <c r="L596" s="155" t="s">
        <v>144</v>
      </c>
      <c r="M596">
        <v>0.9523680962428307</v>
      </c>
      <c r="N596">
        <v>0.9366178523558808</v>
      </c>
      <c r="O596">
        <v>0.31634294970101251</v>
      </c>
      <c r="P596">
        <v>0.68941761918083366</v>
      </c>
      <c r="Q596">
        <v>0.63551070043615843</v>
      </c>
      <c r="R596">
        <v>0.45619229375997677</v>
      </c>
      <c r="S596">
        <v>0.39892163525797703</v>
      </c>
      <c r="T596">
        <v>0.73617252596356297</v>
      </c>
    </row>
    <row r="597" spans="1:20" x14ac:dyDescent="0.25">
      <c r="A597" s="154" t="s">
        <v>158</v>
      </c>
      <c r="B597">
        <v>6.0282268050814487</v>
      </c>
      <c r="C597">
        <v>-0.41226364747669692</v>
      </c>
      <c r="D597">
        <v>19.390513361933241</v>
      </c>
      <c r="E597">
        <v>-76.900748496596677</v>
      </c>
      <c r="G597" s="154" t="s">
        <v>159</v>
      </c>
      <c r="H597">
        <v>221.69600749195101</v>
      </c>
      <c r="L597" s="155" t="s">
        <v>145</v>
      </c>
      <c r="M597">
        <v>0.95235789526214887</v>
      </c>
      <c r="N597">
        <v>0.94354849980372602</v>
      </c>
      <c r="O597">
        <v>1</v>
      </c>
      <c r="P597">
        <v>0.68251002729116461</v>
      </c>
      <c r="Q597">
        <v>0.76507668012350638</v>
      </c>
      <c r="R597">
        <v>0.42731702451465697</v>
      </c>
      <c r="S597">
        <v>1</v>
      </c>
      <c r="T597">
        <v>0.8205172420116752</v>
      </c>
    </row>
    <row r="598" spans="1:20" x14ac:dyDescent="0.25">
      <c r="A598" s="154" t="s">
        <v>159</v>
      </c>
      <c r="B598">
        <v>4.2004676148695177</v>
      </c>
      <c r="C598">
        <v>1.1884785857446329E-2</v>
      </c>
      <c r="D598">
        <v>5.3011846695121552</v>
      </c>
      <c r="E598">
        <v>28.87106072242074</v>
      </c>
      <c r="G598" s="154" t="s">
        <v>160</v>
      </c>
      <c r="H598">
        <v>235.52304569805031</v>
      </c>
      <c r="L598" s="155" t="s">
        <v>146</v>
      </c>
      <c r="M598">
        <v>0.9715558354516749</v>
      </c>
      <c r="N598">
        <v>0.98361013273913067</v>
      </c>
      <c r="O598">
        <v>0.48808307541980012</v>
      </c>
      <c r="P598">
        <v>0.99971795139695463</v>
      </c>
      <c r="Q598">
        <v>0.66911301346688001</v>
      </c>
      <c r="R598">
        <v>0.46388049998990633</v>
      </c>
      <c r="S598">
        <v>0.47834602151626737</v>
      </c>
      <c r="T598">
        <v>0.76738410222607767</v>
      </c>
    </row>
    <row r="599" spans="1:20" x14ac:dyDescent="0.25">
      <c r="A599" s="154" t="s">
        <v>160</v>
      </c>
      <c r="B599">
        <v>3.481541622953753</v>
      </c>
      <c r="C599">
        <v>4.2209209092431683</v>
      </c>
      <c r="D599">
        <v>10.868410924723619</v>
      </c>
      <c r="E599">
        <v>-25.299545931112249</v>
      </c>
      <c r="G599" s="154" t="s">
        <v>187</v>
      </c>
      <c r="H599">
        <v>129.0724804192574</v>
      </c>
      <c r="L599" s="155" t="s">
        <v>147</v>
      </c>
      <c r="M599">
        <v>0.9955395198049688</v>
      </c>
      <c r="N599">
        <v>1</v>
      </c>
      <c r="O599">
        <v>0.45646328787905921</v>
      </c>
      <c r="P599">
        <v>1</v>
      </c>
      <c r="Q599">
        <v>0.90526229171018302</v>
      </c>
      <c r="R599">
        <v>0.46043939400529948</v>
      </c>
      <c r="S599">
        <v>0.76743683177886357</v>
      </c>
      <c r="T599">
        <v>0.78770491417720201</v>
      </c>
    </row>
    <row r="600" spans="1:20" x14ac:dyDescent="0.25">
      <c r="A600" s="154" t="s">
        <v>187</v>
      </c>
      <c r="B600">
        <v>4.34924702406453</v>
      </c>
      <c r="C600">
        <v>9.1664499704163802</v>
      </c>
      <c r="D600">
        <v>5.4311482935231483</v>
      </c>
      <c r="E600">
        <v>2.1591168145417532</v>
      </c>
      <c r="L600" s="155" t="s">
        <v>148</v>
      </c>
      <c r="M600">
        <v>0.95527955487069904</v>
      </c>
      <c r="N600">
        <v>0.95619168951328626</v>
      </c>
      <c r="O600">
        <v>0.45594392665062172</v>
      </c>
      <c r="P600">
        <v>0.37474895757768878</v>
      </c>
      <c r="Q600">
        <v>0.95374442025797179</v>
      </c>
      <c r="R600">
        <v>0.48255886229314748</v>
      </c>
      <c r="S600">
        <v>0.77027953328153831</v>
      </c>
      <c r="T600">
        <v>0.6387523604970744</v>
      </c>
    </row>
    <row r="601" spans="1:20" x14ac:dyDescent="0.25">
      <c r="L601" s="155" t="s">
        <v>149</v>
      </c>
      <c r="M601">
        <v>1</v>
      </c>
      <c r="N601">
        <v>0.93228135728023287</v>
      </c>
      <c r="O601">
        <v>0.77014045653783247</v>
      </c>
      <c r="P601">
        <v>0.46073548333750841</v>
      </c>
      <c r="Q601">
        <v>0.7788907011938746</v>
      </c>
      <c r="R601">
        <v>0.31035531023478391</v>
      </c>
      <c r="S601">
        <v>0.72417268112580713</v>
      </c>
      <c r="T601">
        <v>0.57442486090989198</v>
      </c>
    </row>
    <row r="602" spans="1:20" x14ac:dyDescent="0.25">
      <c r="L602" s="155" t="s">
        <v>150</v>
      </c>
      <c r="M602">
        <v>0.98687555358986934</v>
      </c>
      <c r="N602">
        <v>0.57963539196121738</v>
      </c>
      <c r="O602">
        <v>0.29522431678416189</v>
      </c>
      <c r="P602">
        <v>0.3338622569405989</v>
      </c>
      <c r="Q602">
        <v>0.711788104983755</v>
      </c>
      <c r="R602">
        <v>0.32559007317334943</v>
      </c>
      <c r="S602">
        <v>0.34366307220292158</v>
      </c>
      <c r="T602">
        <v>0.52585275012378563</v>
      </c>
    </row>
    <row r="603" spans="1:20" x14ac:dyDescent="0.25">
      <c r="L603" s="155" t="s">
        <v>151</v>
      </c>
      <c r="M603">
        <v>0.95448919076472838</v>
      </c>
      <c r="N603">
        <v>0.53916416597900929</v>
      </c>
      <c r="O603">
        <v>0.56980892489500834</v>
      </c>
      <c r="P603">
        <v>0.39184176958921108</v>
      </c>
      <c r="Q603">
        <v>0.71275257113909074</v>
      </c>
      <c r="R603">
        <v>0.42003955297212381</v>
      </c>
      <c r="S603">
        <v>0.86587084026616623</v>
      </c>
      <c r="T603">
        <v>0.59703836045931402</v>
      </c>
    </row>
    <row r="604" spans="1:20" x14ac:dyDescent="0.25">
      <c r="L604" s="155" t="s">
        <v>152</v>
      </c>
      <c r="M604">
        <v>0.96581182482189998</v>
      </c>
      <c r="N604">
        <v>0.71282724057338565</v>
      </c>
      <c r="O604">
        <v>0.46157690817217811</v>
      </c>
      <c r="P604">
        <v>0.41270206853903868</v>
      </c>
      <c r="Q604">
        <v>0.65115013675073274</v>
      </c>
      <c r="R604">
        <v>0.33862597146946982</v>
      </c>
      <c r="S604">
        <v>0.38060624498814749</v>
      </c>
      <c r="T604">
        <v>0.58523321595581368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D397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179</v>
      </c>
    </row>
    <row r="2" spans="1:18" x14ac:dyDescent="0.25">
      <c r="A2" s="165" t="s">
        <v>2</v>
      </c>
      <c r="B2" s="2">
        <v>22</v>
      </c>
      <c r="C2" s="165" t="s">
        <v>183</v>
      </c>
      <c r="D2" s="2">
        <v>67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82"/>
      <c r="I7" s="82" t="s">
        <v>12</v>
      </c>
      <c r="J7" s="82" t="s">
        <v>13</v>
      </c>
      <c r="P7" s="82"/>
      <c r="Q7" s="82" t="s">
        <v>12</v>
      </c>
      <c r="R7" s="82" t="s">
        <v>13</v>
      </c>
    </row>
    <row r="8" spans="1:18" x14ac:dyDescent="0.25">
      <c r="A8" s="165" t="s">
        <v>14</v>
      </c>
      <c r="B8">
        <v>25.682840243485138</v>
      </c>
      <c r="C8">
        <v>7.5341341260170349</v>
      </c>
      <c r="H8" s="82" t="s">
        <v>15</v>
      </c>
      <c r="I8">
        <v>0.56192042981154922</v>
      </c>
      <c r="J8">
        <v>0.35116148428733313</v>
      </c>
      <c r="P8" s="82" t="s">
        <v>16</v>
      </c>
      <c r="Q8">
        <v>0.56873877348672086</v>
      </c>
      <c r="R8">
        <v>-0.6377272088657292</v>
      </c>
    </row>
    <row r="9" spans="1:18" x14ac:dyDescent="0.25">
      <c r="A9" s="165" t="s">
        <v>17</v>
      </c>
      <c r="B9">
        <v>181.3684496634985</v>
      </c>
      <c r="C9">
        <v>59.712415407942601</v>
      </c>
      <c r="H9" s="82" t="s">
        <v>18</v>
      </c>
      <c r="I9">
        <v>0.53113924002978175</v>
      </c>
      <c r="J9">
        <v>0.24582215546682459</v>
      </c>
      <c r="P9" s="82" t="s">
        <v>19</v>
      </c>
      <c r="Q9">
        <v>5.5310410344796281</v>
      </c>
      <c r="R9">
        <v>7.3758497450212754</v>
      </c>
    </row>
    <row r="10" spans="1:18" x14ac:dyDescent="0.25">
      <c r="A10" s="165" t="s">
        <v>20</v>
      </c>
      <c r="B10">
        <v>10.239959981168409</v>
      </c>
      <c r="C10">
        <v>10.54806229688641</v>
      </c>
      <c r="H10" s="82" t="s">
        <v>21</v>
      </c>
      <c r="I10">
        <v>0.12703117197658151</v>
      </c>
      <c r="J10">
        <v>0.15523385331205819</v>
      </c>
      <c r="P10" s="82" t="s">
        <v>22</v>
      </c>
      <c r="Q10">
        <v>31.702356378599841</v>
      </c>
      <c r="R10">
        <v>43.602765435370173</v>
      </c>
    </row>
    <row r="11" spans="1:18" x14ac:dyDescent="0.25">
      <c r="A11" s="165" t="s">
        <v>23</v>
      </c>
      <c r="B11">
        <v>2.6228467758431311</v>
      </c>
      <c r="C11">
        <v>6.5217696883107701</v>
      </c>
      <c r="H11" s="82" t="s">
        <v>24</v>
      </c>
      <c r="I11">
        <v>9.7707422254744047E-2</v>
      </c>
      <c r="J11">
        <v>6.6168433711044777E-2</v>
      </c>
    </row>
    <row r="12" spans="1:18" x14ac:dyDescent="0.25">
      <c r="H12" s="82" t="s">
        <v>25</v>
      </c>
      <c r="I12">
        <v>0.45782838670114229</v>
      </c>
      <c r="J12">
        <v>0.25697459011747598</v>
      </c>
    </row>
    <row r="13" spans="1:18" x14ac:dyDescent="0.25">
      <c r="H13" s="82" t="s">
        <v>26</v>
      </c>
      <c r="I13">
        <v>0.41677506519244978</v>
      </c>
      <c r="J13">
        <v>0.2725558590792666</v>
      </c>
      <c r="P13" s="82" t="s">
        <v>27</v>
      </c>
      <c r="Q13">
        <v>538.77157437389315</v>
      </c>
    </row>
    <row r="14" spans="1:18" x14ac:dyDescent="0.25">
      <c r="H14" s="82" t="s">
        <v>28</v>
      </c>
      <c r="I14">
        <v>0.222194336094653</v>
      </c>
      <c r="J14">
        <v>0.25029519428574531</v>
      </c>
    </row>
    <row r="15" spans="1:18" x14ac:dyDescent="0.25">
      <c r="H15" s="82" t="s">
        <v>29</v>
      </c>
      <c r="I15">
        <v>0.31279114227562921</v>
      </c>
      <c r="J15">
        <v>0.2225415747363696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82"/>
      <c r="I20" s="82" t="s">
        <v>12</v>
      </c>
      <c r="J20" s="82" t="s">
        <v>13</v>
      </c>
      <c r="P20" s="82"/>
      <c r="Q20" s="82" t="s">
        <v>12</v>
      </c>
      <c r="R20" s="82" t="s">
        <v>13</v>
      </c>
    </row>
    <row r="21" spans="1:18" x14ac:dyDescent="0.25">
      <c r="A21" s="165" t="s">
        <v>14</v>
      </c>
      <c r="B21">
        <v>18.930766220436549</v>
      </c>
      <c r="C21">
        <v>8.3950297079687282</v>
      </c>
      <c r="H21" s="82" t="s">
        <v>15</v>
      </c>
      <c r="I21">
        <v>0.34256168069293391</v>
      </c>
      <c r="J21">
        <v>0.37060798695895358</v>
      </c>
      <c r="P21" s="82" t="s">
        <v>16</v>
      </c>
      <c r="Q21">
        <v>-4.069699221900056E-3</v>
      </c>
      <c r="R21">
        <v>-0.45619810530497501</v>
      </c>
    </row>
    <row r="22" spans="1:18" x14ac:dyDescent="0.25">
      <c r="A22" s="165" t="s">
        <v>17</v>
      </c>
      <c r="B22">
        <v>61.941879251609762</v>
      </c>
      <c r="C22">
        <v>27.006410047868201</v>
      </c>
      <c r="H22" s="82" t="s">
        <v>18</v>
      </c>
      <c r="I22">
        <v>0.35009461248400081</v>
      </c>
      <c r="J22">
        <v>0.35717308720033492</v>
      </c>
      <c r="P22" s="82" t="s">
        <v>19</v>
      </c>
      <c r="Q22">
        <v>3.877575471494966</v>
      </c>
      <c r="R22">
        <v>6.8815895697927392</v>
      </c>
    </row>
    <row r="23" spans="1:18" x14ac:dyDescent="0.25">
      <c r="A23" s="165" t="s">
        <v>20</v>
      </c>
      <c r="B23">
        <v>7.1831796722861876</v>
      </c>
      <c r="C23">
        <v>5.9470645814580543</v>
      </c>
      <c r="H23" s="82" t="s">
        <v>21</v>
      </c>
      <c r="I23">
        <v>0.61068212193776283</v>
      </c>
      <c r="J23">
        <v>0.53821834975466465</v>
      </c>
      <c r="P23" s="82" t="s">
        <v>22</v>
      </c>
      <c r="Q23">
        <v>23.559154526823558</v>
      </c>
      <c r="R23">
        <v>41.079806888355272</v>
      </c>
    </row>
    <row r="24" spans="1:18" x14ac:dyDescent="0.25">
      <c r="A24" s="165" t="s">
        <v>23</v>
      </c>
      <c r="B24">
        <v>2.2800380693474449</v>
      </c>
      <c r="C24">
        <v>2.503752284742256</v>
      </c>
      <c r="H24" s="82" t="s">
        <v>24</v>
      </c>
      <c r="I24">
        <v>0.50114448473656248</v>
      </c>
      <c r="J24">
        <v>0.46136680925950052</v>
      </c>
    </row>
    <row r="25" spans="1:18" x14ac:dyDescent="0.25">
      <c r="H25" s="82" t="s">
        <v>25</v>
      </c>
      <c r="I25">
        <v>0.39925825267923248</v>
      </c>
      <c r="J25">
        <v>0.46032824190988131</v>
      </c>
    </row>
    <row r="26" spans="1:18" x14ac:dyDescent="0.25">
      <c r="H26" s="82" t="s">
        <v>26</v>
      </c>
      <c r="I26">
        <v>0.19079488033587461</v>
      </c>
      <c r="J26">
        <v>0.23423549493777779</v>
      </c>
      <c r="P26" s="82" t="s">
        <v>27</v>
      </c>
      <c r="Q26">
        <v>269.56750702056871</v>
      </c>
    </row>
    <row r="27" spans="1:18" x14ac:dyDescent="0.25">
      <c r="H27" s="82" t="s">
        <v>28</v>
      </c>
      <c r="I27">
        <v>0.52152683622849583</v>
      </c>
      <c r="J27">
        <v>0.42803620329165548</v>
      </c>
    </row>
    <row r="28" spans="1:18" x14ac:dyDescent="0.25">
      <c r="H28" s="82" t="s">
        <v>29</v>
      </c>
      <c r="I28">
        <v>0.4139289992790513</v>
      </c>
      <c r="J28">
        <v>0.36636311944764172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82"/>
      <c r="I33" s="82" t="s">
        <v>12</v>
      </c>
      <c r="J33" s="82" t="s">
        <v>13</v>
      </c>
      <c r="P33" s="82"/>
      <c r="Q33" s="82" t="s">
        <v>12</v>
      </c>
      <c r="R33" s="82" t="s">
        <v>13</v>
      </c>
    </row>
    <row r="34" spans="1:18" x14ac:dyDescent="0.25">
      <c r="A34" s="165" t="s">
        <v>14</v>
      </c>
      <c r="B34">
        <v>11.326966383917011</v>
      </c>
      <c r="C34">
        <v>5.8598913518045759</v>
      </c>
      <c r="H34" s="82" t="s">
        <v>15</v>
      </c>
      <c r="I34">
        <v>0.20969995456157961</v>
      </c>
      <c r="J34">
        <v>0.22378007817023951</v>
      </c>
      <c r="P34" s="82" t="s">
        <v>16</v>
      </c>
      <c r="Q34">
        <v>-4.358362176588189</v>
      </c>
      <c r="R34">
        <v>5.3500853987455814</v>
      </c>
    </row>
    <row r="35" spans="1:18" x14ac:dyDescent="0.25">
      <c r="A35" s="165" t="s">
        <v>17</v>
      </c>
      <c r="B35">
        <v>33.719192439236558</v>
      </c>
      <c r="C35">
        <v>19.657376863916831</v>
      </c>
      <c r="H35" s="82" t="s">
        <v>18</v>
      </c>
      <c r="I35">
        <v>0.17401789877022089</v>
      </c>
      <c r="J35">
        <v>0.21006241286239261</v>
      </c>
      <c r="P35" s="82" t="s">
        <v>19</v>
      </c>
      <c r="Q35">
        <v>31.474338656843699</v>
      </c>
      <c r="R35">
        <v>34.216445180098098</v>
      </c>
    </row>
    <row r="36" spans="1:18" x14ac:dyDescent="0.25">
      <c r="A36" s="165" t="s">
        <v>20</v>
      </c>
      <c r="B36">
        <v>41.963981546532601</v>
      </c>
      <c r="C36">
        <v>26.260871581961439</v>
      </c>
      <c r="H36" s="82" t="s">
        <v>21</v>
      </c>
      <c r="I36">
        <v>0.42085098961495487</v>
      </c>
      <c r="J36">
        <v>0.30335296453783389</v>
      </c>
      <c r="P36" s="82" t="s">
        <v>22</v>
      </c>
      <c r="Q36">
        <v>109.6136987077104</v>
      </c>
      <c r="R36">
        <v>115.8624582014408</v>
      </c>
    </row>
    <row r="37" spans="1:18" x14ac:dyDescent="0.25">
      <c r="A37" s="165" t="s">
        <v>23</v>
      </c>
      <c r="B37">
        <v>18.683176974314819</v>
      </c>
      <c r="C37">
        <v>7.9915095294675638</v>
      </c>
      <c r="H37" s="82" t="s">
        <v>24</v>
      </c>
      <c r="I37">
        <v>0.41005798614012889</v>
      </c>
      <c r="J37">
        <v>0.46265634909310871</v>
      </c>
    </row>
    <row r="38" spans="1:18" x14ac:dyDescent="0.25">
      <c r="H38" s="82" t="s">
        <v>25</v>
      </c>
      <c r="I38">
        <v>0.27138686406304702</v>
      </c>
      <c r="J38">
        <v>0.23374758395374279</v>
      </c>
    </row>
    <row r="39" spans="1:18" x14ac:dyDescent="0.25">
      <c r="H39" s="82" t="s">
        <v>26</v>
      </c>
      <c r="I39">
        <v>0.40847210121706279</v>
      </c>
      <c r="J39">
        <v>0.4403062885798778</v>
      </c>
      <c r="P39" s="82" t="s">
        <v>27</v>
      </c>
      <c r="Q39">
        <v>1981.521231681658</v>
      </c>
    </row>
    <row r="40" spans="1:18" x14ac:dyDescent="0.25">
      <c r="H40" s="82" t="s">
        <v>28</v>
      </c>
      <c r="I40">
        <v>0.36342000172607808</v>
      </c>
      <c r="J40">
        <v>0.3521252264461352</v>
      </c>
    </row>
    <row r="41" spans="1:18" x14ac:dyDescent="0.25">
      <c r="H41" s="82" t="s">
        <v>29</v>
      </c>
      <c r="I41">
        <v>0.34614672082671633</v>
      </c>
      <c r="J41">
        <v>0.2373152131690025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82"/>
      <c r="I46" s="82" t="s">
        <v>12</v>
      </c>
      <c r="J46" s="82" t="s">
        <v>13</v>
      </c>
      <c r="P46" s="82"/>
      <c r="Q46" s="82" t="s">
        <v>12</v>
      </c>
      <c r="R46" s="82" t="s">
        <v>13</v>
      </c>
    </row>
    <row r="47" spans="1:18" x14ac:dyDescent="0.25">
      <c r="A47" s="165" t="s">
        <v>14</v>
      </c>
      <c r="B47">
        <v>11.658306538628519</v>
      </c>
      <c r="C47">
        <v>5.5775241386318957</v>
      </c>
      <c r="H47" s="82" t="s">
        <v>15</v>
      </c>
      <c r="I47">
        <v>0.42747001122759548</v>
      </c>
      <c r="J47">
        <v>0.52318475225626837</v>
      </c>
      <c r="P47" s="82" t="s">
        <v>16</v>
      </c>
      <c r="Q47">
        <v>12.65611580862047</v>
      </c>
      <c r="R47">
        <v>-15.67492032783538</v>
      </c>
    </row>
    <row r="48" spans="1:18" x14ac:dyDescent="0.25">
      <c r="A48" s="165" t="s">
        <v>17</v>
      </c>
      <c r="B48">
        <v>62.783512949296643</v>
      </c>
      <c r="C48">
        <v>24.607248257985329</v>
      </c>
      <c r="H48" s="82" t="s">
        <v>18</v>
      </c>
      <c r="I48">
        <v>0.51380792647382878</v>
      </c>
      <c r="J48">
        <v>0.49520426434731257</v>
      </c>
      <c r="P48" s="82" t="s">
        <v>19</v>
      </c>
      <c r="Q48">
        <v>47.131991416000638</v>
      </c>
      <c r="R48">
        <v>67.433613269655581</v>
      </c>
    </row>
    <row r="49" spans="1:18" x14ac:dyDescent="0.25">
      <c r="A49" s="165" t="s">
        <v>20</v>
      </c>
      <c r="B49">
        <v>62.267026509254578</v>
      </c>
      <c r="C49">
        <v>19.621416728015401</v>
      </c>
      <c r="H49" s="82" t="s">
        <v>21</v>
      </c>
      <c r="I49">
        <v>0.18572517855417531</v>
      </c>
      <c r="J49">
        <v>0.16939754642840649</v>
      </c>
      <c r="P49" s="82" t="s">
        <v>22</v>
      </c>
      <c r="Q49">
        <v>152.60984066512131</v>
      </c>
      <c r="R49">
        <v>232.89737790218209</v>
      </c>
    </row>
    <row r="50" spans="1:18" x14ac:dyDescent="0.25">
      <c r="A50" s="165" t="s">
        <v>23</v>
      </c>
      <c r="B50">
        <v>23.34236944685728</v>
      </c>
      <c r="C50">
        <v>6.8345788231160567</v>
      </c>
      <c r="H50" s="82" t="s">
        <v>24</v>
      </c>
      <c r="I50">
        <v>0.28017366674232258</v>
      </c>
      <c r="J50">
        <v>0.28291513583452699</v>
      </c>
    </row>
    <row r="51" spans="1:18" x14ac:dyDescent="0.25">
      <c r="H51" s="82" t="s">
        <v>25</v>
      </c>
      <c r="I51">
        <v>0.2420372888145666</v>
      </c>
      <c r="J51">
        <v>0.24646076681426171</v>
      </c>
    </row>
    <row r="52" spans="1:18" x14ac:dyDescent="0.25">
      <c r="H52" s="82" t="s">
        <v>26</v>
      </c>
      <c r="I52">
        <v>0.37631767820958678</v>
      </c>
      <c r="J52">
        <v>0.42391007783145668</v>
      </c>
      <c r="P52" s="82" t="s">
        <v>27</v>
      </c>
      <c r="Q52">
        <v>13628.974097176741</v>
      </c>
    </row>
    <row r="53" spans="1:18" x14ac:dyDescent="0.25">
      <c r="H53" s="82" t="s">
        <v>28</v>
      </c>
      <c r="I53">
        <v>0.55124602257238409</v>
      </c>
      <c r="J53">
        <v>0.63378939274010981</v>
      </c>
    </row>
    <row r="54" spans="1:18" x14ac:dyDescent="0.25">
      <c r="H54" s="82" t="s">
        <v>29</v>
      </c>
      <c r="I54">
        <v>0.41776873395277092</v>
      </c>
      <c r="J54">
        <v>0.6131260683588341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82"/>
      <c r="I59" s="82" t="s">
        <v>12</v>
      </c>
      <c r="J59" s="82" t="s">
        <v>13</v>
      </c>
      <c r="P59" s="82"/>
      <c r="Q59" s="82" t="s">
        <v>12</v>
      </c>
      <c r="R59" s="82" t="s">
        <v>13</v>
      </c>
    </row>
    <row r="60" spans="1:18" x14ac:dyDescent="0.25">
      <c r="A60" s="165" t="s">
        <v>14</v>
      </c>
      <c r="B60">
        <v>42.607960740449577</v>
      </c>
      <c r="C60">
        <v>29.057143015365561</v>
      </c>
      <c r="H60" s="82" t="s">
        <v>15</v>
      </c>
      <c r="I60">
        <v>5.7561085261176578E-2</v>
      </c>
      <c r="J60">
        <v>7.502657461042625E-2</v>
      </c>
      <c r="P60" s="82" t="s">
        <v>16</v>
      </c>
      <c r="Q60">
        <v>-0.21235042438036791</v>
      </c>
      <c r="R60">
        <v>1.998490252502471</v>
      </c>
    </row>
    <row r="61" spans="1:18" x14ac:dyDescent="0.25">
      <c r="A61" s="165" t="s">
        <v>17</v>
      </c>
      <c r="B61">
        <v>228.75834732640951</v>
      </c>
      <c r="C61">
        <v>164.34428090144621</v>
      </c>
      <c r="H61" s="82" t="s">
        <v>18</v>
      </c>
      <c r="I61">
        <v>0.1531361278255762</v>
      </c>
      <c r="J61">
        <v>0.15117357635666451</v>
      </c>
      <c r="P61" s="82" t="s">
        <v>19</v>
      </c>
      <c r="Q61">
        <v>32.315062041422863</v>
      </c>
      <c r="R61">
        <v>26.633926654951871</v>
      </c>
    </row>
    <row r="62" spans="1:18" x14ac:dyDescent="0.25">
      <c r="A62" s="165" t="s">
        <v>20</v>
      </c>
      <c r="B62">
        <v>96.196844502810791</v>
      </c>
      <c r="C62">
        <v>42.597480681132637</v>
      </c>
      <c r="H62" s="82" t="s">
        <v>21</v>
      </c>
      <c r="I62">
        <v>0.13124707922171869</v>
      </c>
      <c r="J62">
        <v>0.1230670525968879</v>
      </c>
      <c r="P62" s="82" t="s">
        <v>22</v>
      </c>
      <c r="Q62">
        <v>188.2462748890139</v>
      </c>
      <c r="R62">
        <v>203.95817534285561</v>
      </c>
    </row>
    <row r="63" spans="1:18" x14ac:dyDescent="0.25">
      <c r="A63" s="165" t="s">
        <v>23</v>
      </c>
      <c r="B63">
        <v>14.157751360055389</v>
      </c>
      <c r="C63">
        <v>21.70181868284563</v>
      </c>
      <c r="H63" s="82" t="s">
        <v>24</v>
      </c>
      <c r="I63">
        <v>4.3786639817985647E-2</v>
      </c>
      <c r="J63">
        <v>9.6629077830799534E-2</v>
      </c>
    </row>
    <row r="64" spans="1:18" x14ac:dyDescent="0.25">
      <c r="H64" s="82" t="s">
        <v>25</v>
      </c>
      <c r="I64">
        <v>0.24290021262284411</v>
      </c>
      <c r="J64">
        <v>0.22577949165653169</v>
      </c>
    </row>
    <row r="65" spans="1:18" x14ac:dyDescent="0.25">
      <c r="H65" s="82" t="s">
        <v>26</v>
      </c>
      <c r="I65">
        <v>0.1648173374751371</v>
      </c>
      <c r="J65">
        <v>0.14358002644628989</v>
      </c>
      <c r="P65" s="82" t="s">
        <v>27</v>
      </c>
      <c r="Q65">
        <v>20134.568152182979</v>
      </c>
    </row>
    <row r="66" spans="1:18" x14ac:dyDescent="0.25">
      <c r="H66" s="82" t="s">
        <v>28</v>
      </c>
      <c r="I66">
        <v>9.0621212105299664E-2</v>
      </c>
      <c r="J66">
        <v>7.3879525674694815E-2</v>
      </c>
    </row>
    <row r="67" spans="1:18" x14ac:dyDescent="0.25">
      <c r="H67" s="82" t="s">
        <v>29</v>
      </c>
      <c r="I67">
        <v>6.1165374888428138E-2</v>
      </c>
      <c r="J67">
        <v>7.3884694430300032E-2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82"/>
      <c r="I72" s="82" t="s">
        <v>12</v>
      </c>
      <c r="J72" s="82" t="s">
        <v>13</v>
      </c>
      <c r="P72" s="82"/>
      <c r="Q72" s="82" t="s">
        <v>12</v>
      </c>
      <c r="R72" s="82" t="s">
        <v>13</v>
      </c>
    </row>
    <row r="73" spans="1:18" x14ac:dyDescent="0.25">
      <c r="A73" s="165" t="s">
        <v>14</v>
      </c>
      <c r="B73">
        <v>7.8770587286604066</v>
      </c>
      <c r="C73">
        <v>4.8463104379036572</v>
      </c>
      <c r="H73" s="82" t="s">
        <v>15</v>
      </c>
      <c r="I73">
        <v>0.14742937260618211</v>
      </c>
      <c r="J73">
        <v>0.14614106295428569</v>
      </c>
      <c r="P73" s="82" t="s">
        <v>16</v>
      </c>
      <c r="Q73">
        <v>0.1048819602187638</v>
      </c>
      <c r="R73">
        <v>-0.45211411401946661</v>
      </c>
    </row>
    <row r="74" spans="1:18" x14ac:dyDescent="0.25">
      <c r="A74" s="165" t="s">
        <v>17</v>
      </c>
      <c r="B74">
        <v>29.435337542098068</v>
      </c>
      <c r="C74">
        <v>16.192208952306931</v>
      </c>
      <c r="H74" s="82" t="s">
        <v>18</v>
      </c>
      <c r="I74">
        <v>0.2234523931627044</v>
      </c>
      <c r="J74">
        <v>0.1706457453285268</v>
      </c>
      <c r="P74" s="82" t="s">
        <v>19</v>
      </c>
      <c r="Q74">
        <v>4.7104851061440627</v>
      </c>
      <c r="R74">
        <v>8.4154892054608599</v>
      </c>
    </row>
    <row r="75" spans="1:18" x14ac:dyDescent="0.25">
      <c r="A75" s="165" t="s">
        <v>20</v>
      </c>
      <c r="B75">
        <v>9.4609029044369155</v>
      </c>
      <c r="C75">
        <v>5.5627339970731891</v>
      </c>
      <c r="H75" s="82" t="s">
        <v>21</v>
      </c>
      <c r="I75">
        <v>0.1325515066229126</v>
      </c>
      <c r="J75">
        <v>9.267407543561422E-2</v>
      </c>
      <c r="P75" s="82" t="s">
        <v>22</v>
      </c>
      <c r="Q75">
        <v>23.54961202221148</v>
      </c>
      <c r="R75">
        <v>40.216979629130961</v>
      </c>
    </row>
    <row r="76" spans="1:18" x14ac:dyDescent="0.25">
      <c r="A76" s="165" t="s">
        <v>23</v>
      </c>
      <c r="B76">
        <v>2.5398698155492019</v>
      </c>
      <c r="C76">
        <v>1.918255794445318</v>
      </c>
      <c r="H76" s="82" t="s">
        <v>24</v>
      </c>
      <c r="I76">
        <v>0.1268397825751654</v>
      </c>
      <c r="J76">
        <v>0.10042538100999809</v>
      </c>
    </row>
    <row r="77" spans="1:18" x14ac:dyDescent="0.25">
      <c r="H77" s="82" t="s">
        <v>25</v>
      </c>
      <c r="I77">
        <v>0.1377103067771159</v>
      </c>
      <c r="J77">
        <v>0.1676825904915471</v>
      </c>
    </row>
    <row r="78" spans="1:18" x14ac:dyDescent="0.25">
      <c r="H78" s="82" t="s">
        <v>26</v>
      </c>
      <c r="I78">
        <v>6.7663848313539401E-2</v>
      </c>
      <c r="J78">
        <v>7.3009615331033909E-2</v>
      </c>
      <c r="P78" s="82" t="s">
        <v>27</v>
      </c>
      <c r="Q78">
        <v>253.16955220249301</v>
      </c>
    </row>
    <row r="79" spans="1:18" x14ac:dyDescent="0.25">
      <c r="H79" s="82" t="s">
        <v>28</v>
      </c>
      <c r="I79">
        <v>0.12708758339116771</v>
      </c>
      <c r="J79">
        <v>0.10899516006092649</v>
      </c>
    </row>
    <row r="80" spans="1:18" x14ac:dyDescent="0.25">
      <c r="H80" s="82" t="s">
        <v>29</v>
      </c>
      <c r="I80">
        <v>0.15590826196974089</v>
      </c>
      <c r="J80">
        <v>0.1059774355479431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82"/>
      <c r="I85" s="82" t="s">
        <v>12</v>
      </c>
      <c r="J85" s="82" t="s">
        <v>13</v>
      </c>
      <c r="P85" s="82"/>
      <c r="Q85" s="82" t="s">
        <v>12</v>
      </c>
      <c r="R85" s="82" t="s">
        <v>13</v>
      </c>
    </row>
    <row r="86" spans="1:18" x14ac:dyDescent="0.25">
      <c r="A86" s="165" t="s">
        <v>14</v>
      </c>
      <c r="B86">
        <v>18.44187849140302</v>
      </c>
      <c r="C86">
        <v>14.753349639049089</v>
      </c>
      <c r="H86" s="82" t="s">
        <v>15</v>
      </c>
      <c r="I86">
        <v>0.2856227762336197</v>
      </c>
      <c r="J86">
        <v>0.24492066392538411</v>
      </c>
      <c r="P86" s="82" t="s">
        <v>16</v>
      </c>
      <c r="Q86">
        <v>-1.2031241207451351</v>
      </c>
      <c r="R86">
        <v>1.417698924544726</v>
      </c>
    </row>
    <row r="87" spans="1:18" x14ac:dyDescent="0.25">
      <c r="A87" s="165" t="s">
        <v>17</v>
      </c>
      <c r="B87">
        <v>256.26694982360868</v>
      </c>
      <c r="C87">
        <v>108.65710429260319</v>
      </c>
      <c r="H87" s="82" t="s">
        <v>18</v>
      </c>
      <c r="I87">
        <v>0.25082489663978758</v>
      </c>
      <c r="J87">
        <v>0.29773885027872032</v>
      </c>
      <c r="P87" s="82" t="s">
        <v>19</v>
      </c>
      <c r="Q87">
        <v>26.394837949150109</v>
      </c>
      <c r="R87">
        <v>38.70768154045075</v>
      </c>
    </row>
    <row r="88" spans="1:18" x14ac:dyDescent="0.25">
      <c r="A88" s="165" t="s">
        <v>20</v>
      </c>
      <c r="B88">
        <v>59.778413315828793</v>
      </c>
      <c r="C88">
        <v>39.119740560655842</v>
      </c>
      <c r="H88" s="82" t="s">
        <v>21</v>
      </c>
      <c r="I88">
        <v>0.26747237080622122</v>
      </c>
      <c r="J88">
        <v>0.18643490047608061</v>
      </c>
      <c r="P88" s="82" t="s">
        <v>22</v>
      </c>
      <c r="Q88">
        <v>176.54524382379901</v>
      </c>
      <c r="R88">
        <v>235.12996282800239</v>
      </c>
    </row>
    <row r="89" spans="1:18" x14ac:dyDescent="0.25">
      <c r="A89" s="165" t="s">
        <v>23</v>
      </c>
      <c r="B89">
        <v>60.948167140655457</v>
      </c>
      <c r="C89">
        <v>19.934179731861668</v>
      </c>
      <c r="H89" s="82" t="s">
        <v>24</v>
      </c>
      <c r="I89">
        <v>0.27831106728182492</v>
      </c>
      <c r="J89">
        <v>0.18183284870652061</v>
      </c>
    </row>
    <row r="90" spans="1:18" x14ac:dyDescent="0.25">
      <c r="H90" s="82" t="s">
        <v>25</v>
      </c>
      <c r="I90">
        <v>0.31389965068880932</v>
      </c>
      <c r="J90">
        <v>0.27281723005464181</v>
      </c>
    </row>
    <row r="91" spans="1:18" x14ac:dyDescent="0.25">
      <c r="H91" s="82" t="s">
        <v>26</v>
      </c>
      <c r="I91">
        <v>0.27665417197829978</v>
      </c>
      <c r="J91">
        <v>0.33793703467489739</v>
      </c>
      <c r="P91" s="82" t="s">
        <v>27</v>
      </c>
      <c r="Q91">
        <v>18199.45057280322</v>
      </c>
    </row>
    <row r="92" spans="1:18" x14ac:dyDescent="0.25">
      <c r="H92" s="82" t="s">
        <v>28</v>
      </c>
      <c r="I92">
        <v>0.48895013978275348</v>
      </c>
      <c r="J92">
        <v>0.39531223173851149</v>
      </c>
    </row>
    <row r="93" spans="1:18" x14ac:dyDescent="0.25">
      <c r="H93" s="82" t="s">
        <v>29</v>
      </c>
      <c r="I93">
        <v>0.34786343737137199</v>
      </c>
      <c r="J93">
        <v>0.31940921857271259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82"/>
      <c r="I98" s="82" t="s">
        <v>12</v>
      </c>
      <c r="J98" s="82" t="s">
        <v>13</v>
      </c>
      <c r="P98" s="82"/>
      <c r="Q98" s="82" t="s">
        <v>12</v>
      </c>
      <c r="R98" s="82" t="s">
        <v>13</v>
      </c>
    </row>
    <row r="99" spans="1:18" x14ac:dyDescent="0.25">
      <c r="A99" s="165" t="s">
        <v>14</v>
      </c>
      <c r="B99">
        <v>8.677131985485202</v>
      </c>
      <c r="C99">
        <v>8.8165794500380876</v>
      </c>
      <c r="H99" s="82" t="s">
        <v>15</v>
      </c>
      <c r="I99">
        <v>0.16185640251200131</v>
      </c>
      <c r="J99">
        <v>0.1152448968718795</v>
      </c>
      <c r="P99" s="82" t="s">
        <v>16</v>
      </c>
      <c r="Q99">
        <v>-0.28845068800122747</v>
      </c>
      <c r="R99">
        <v>0.48057837319927649</v>
      </c>
    </row>
    <row r="100" spans="1:18" x14ac:dyDescent="0.25">
      <c r="A100" s="165" t="s">
        <v>17</v>
      </c>
      <c r="B100">
        <v>55.915136976497351</v>
      </c>
      <c r="C100">
        <v>44.119096102784638</v>
      </c>
      <c r="H100" s="82" t="s">
        <v>18</v>
      </c>
      <c r="I100">
        <v>8.8024219118002345E-2</v>
      </c>
      <c r="J100">
        <v>9.1513200424739052E-2</v>
      </c>
      <c r="P100" s="82" t="s">
        <v>19</v>
      </c>
      <c r="Q100">
        <v>5.3720776940359301</v>
      </c>
      <c r="R100">
        <v>6.7713051710919938</v>
      </c>
    </row>
    <row r="101" spans="1:18" x14ac:dyDescent="0.25">
      <c r="A101" s="165" t="s">
        <v>20</v>
      </c>
      <c r="B101">
        <v>9.0880304061442274</v>
      </c>
      <c r="C101">
        <v>6.9785456751120538</v>
      </c>
      <c r="H101" s="82" t="s">
        <v>21</v>
      </c>
      <c r="I101">
        <v>0.1395436149217284</v>
      </c>
      <c r="J101">
        <v>7.6143708346934472E-2</v>
      </c>
      <c r="P101" s="82" t="s">
        <v>22</v>
      </c>
      <c r="Q101">
        <v>36.363087691364463</v>
      </c>
      <c r="R101">
        <v>48.895301476441091</v>
      </c>
    </row>
    <row r="102" spans="1:18" x14ac:dyDescent="0.25">
      <c r="A102" s="165" t="s">
        <v>23</v>
      </c>
      <c r="B102">
        <v>3.3903966968878509</v>
      </c>
      <c r="C102">
        <v>4.934399507780034</v>
      </c>
      <c r="H102" s="82" t="s">
        <v>24</v>
      </c>
      <c r="I102">
        <v>0.2213151045942286</v>
      </c>
      <c r="J102">
        <v>9.154915531574781E-2</v>
      </c>
    </row>
    <row r="103" spans="1:18" x14ac:dyDescent="0.25">
      <c r="H103" s="82" t="s">
        <v>25</v>
      </c>
      <c r="I103">
        <v>6.5734065499930272E-2</v>
      </c>
      <c r="J103">
        <v>6.3479868448918328E-2</v>
      </c>
    </row>
    <row r="104" spans="1:18" x14ac:dyDescent="0.25">
      <c r="H104" s="82" t="s">
        <v>26</v>
      </c>
      <c r="I104">
        <v>8.6332594746322641E-2</v>
      </c>
      <c r="J104">
        <v>8.1265150932146576E-2</v>
      </c>
      <c r="P104" s="82" t="s">
        <v>27</v>
      </c>
      <c r="Q104">
        <v>664.59172905861362</v>
      </c>
    </row>
    <row r="105" spans="1:18" x14ac:dyDescent="0.25">
      <c r="H105" s="82" t="s">
        <v>28</v>
      </c>
      <c r="I105">
        <v>0.14867151504629719</v>
      </c>
      <c r="J105">
        <v>4.7836597569722777E-2</v>
      </c>
    </row>
    <row r="106" spans="1:18" x14ac:dyDescent="0.25">
      <c r="H106" s="82" t="s">
        <v>29</v>
      </c>
      <c r="I106">
        <v>0.2142517889721238</v>
      </c>
      <c r="J106">
        <v>9.1836437060292903E-2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82"/>
      <c r="I111" s="82" t="s">
        <v>12</v>
      </c>
      <c r="J111" s="82" t="s">
        <v>13</v>
      </c>
      <c r="P111" s="82"/>
      <c r="Q111" s="82" t="s">
        <v>12</v>
      </c>
      <c r="R111" s="82" t="s">
        <v>13</v>
      </c>
    </row>
    <row r="112" spans="1:18" x14ac:dyDescent="0.25">
      <c r="A112" s="165" t="s">
        <v>14</v>
      </c>
      <c r="B112">
        <v>6.1339634842715709</v>
      </c>
      <c r="C112">
        <v>4.2722860710764916</v>
      </c>
      <c r="H112" s="82" t="s">
        <v>15</v>
      </c>
      <c r="I112">
        <v>0.13870690643350411</v>
      </c>
      <c r="J112">
        <v>0.1236134395803304</v>
      </c>
      <c r="P112" s="82" t="s">
        <v>16</v>
      </c>
      <c r="Q112">
        <v>-1.53034288476703</v>
      </c>
      <c r="R112">
        <v>-0.41126394032753327</v>
      </c>
    </row>
    <row r="113" spans="1:18" x14ac:dyDescent="0.25">
      <c r="A113" s="165" t="s">
        <v>17</v>
      </c>
      <c r="B113">
        <v>24.434535043869399</v>
      </c>
      <c r="C113">
        <v>17.471958630066251</v>
      </c>
      <c r="H113" s="82" t="s">
        <v>18</v>
      </c>
      <c r="I113">
        <v>0.14206608701024251</v>
      </c>
      <c r="J113">
        <v>0.1206410539982974</v>
      </c>
      <c r="P113" s="82" t="s">
        <v>19</v>
      </c>
      <c r="Q113">
        <v>13.962597524934621</v>
      </c>
      <c r="R113">
        <v>12.207327304302851</v>
      </c>
    </row>
    <row r="114" spans="1:18" x14ac:dyDescent="0.25">
      <c r="A114" s="165" t="s">
        <v>20</v>
      </c>
      <c r="B114">
        <v>8.7058842575416495</v>
      </c>
      <c r="C114">
        <v>7.5319069010028672</v>
      </c>
      <c r="H114" s="82" t="s">
        <v>21</v>
      </c>
      <c r="I114">
        <v>0.14608767942064491</v>
      </c>
      <c r="J114">
        <v>0.15656681682178619</v>
      </c>
      <c r="P114" s="82" t="s">
        <v>22</v>
      </c>
      <c r="Q114">
        <v>73.687596288958517</v>
      </c>
      <c r="R114">
        <v>49.075003242215487</v>
      </c>
    </row>
    <row r="115" spans="1:18" x14ac:dyDescent="0.25">
      <c r="A115" s="165" t="s">
        <v>23</v>
      </c>
      <c r="B115">
        <v>2.718677711683632</v>
      </c>
      <c r="C115">
        <v>3.310435890387049</v>
      </c>
      <c r="H115" s="82" t="s">
        <v>24</v>
      </c>
      <c r="I115">
        <v>0.13444900888398659</v>
      </c>
      <c r="J115">
        <v>0.22883203432697691</v>
      </c>
    </row>
    <row r="116" spans="1:18" x14ac:dyDescent="0.25">
      <c r="H116" s="82" t="s">
        <v>25</v>
      </c>
      <c r="I116">
        <v>0.13090162547459411</v>
      </c>
      <c r="J116">
        <v>0.16661583037210001</v>
      </c>
    </row>
    <row r="117" spans="1:18" x14ac:dyDescent="0.25">
      <c r="H117" s="82" t="s">
        <v>26</v>
      </c>
      <c r="I117">
        <v>0.22172389576877061</v>
      </c>
      <c r="J117">
        <v>0.25963309084377251</v>
      </c>
      <c r="P117" s="82" t="s">
        <v>27</v>
      </c>
      <c r="Q117">
        <v>1733.830563350296</v>
      </c>
    </row>
    <row r="118" spans="1:18" x14ac:dyDescent="0.25">
      <c r="H118" s="82" t="s">
        <v>28</v>
      </c>
      <c r="I118">
        <v>0.15469341561078639</v>
      </c>
      <c r="J118">
        <v>0.19092194041545671</v>
      </c>
    </row>
    <row r="119" spans="1:18" x14ac:dyDescent="0.25">
      <c r="H119" s="82" t="s">
        <v>29</v>
      </c>
      <c r="I119">
        <v>0.1957192259792937</v>
      </c>
      <c r="J119">
        <v>0.21861522924485841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6.8063692438809644</v>
      </c>
      <c r="C146">
        <v>2.6533041200693162</v>
      </c>
    </row>
    <row r="147" spans="1:25" x14ac:dyDescent="0.25">
      <c r="A147" s="165" t="s">
        <v>17</v>
      </c>
      <c r="B147">
        <v>13.182922151866389</v>
      </c>
      <c r="C147">
        <v>5.0298090227781413</v>
      </c>
    </row>
    <row r="148" spans="1:25" x14ac:dyDescent="0.25">
      <c r="A148" s="165" t="s">
        <v>20</v>
      </c>
      <c r="B148">
        <v>6.2820316093927184</v>
      </c>
      <c r="C148">
        <v>4.5163984063562204</v>
      </c>
    </row>
    <row r="149" spans="1:25" x14ac:dyDescent="0.25">
      <c r="A149" s="165" t="s">
        <v>23</v>
      </c>
      <c r="B149">
        <v>1.8040782049106081</v>
      </c>
      <c r="C149">
        <v>1.6468774199180041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83"/>
      <c r="B159" s="83" t="s">
        <v>12</v>
      </c>
      <c r="C159" s="83" t="s">
        <v>68</v>
      </c>
      <c r="D159" s="83" t="s">
        <v>69</v>
      </c>
      <c r="H159" s="83"/>
      <c r="I159" s="83" t="s">
        <v>13</v>
      </c>
      <c r="J159" s="83" t="s">
        <v>70</v>
      </c>
      <c r="K159" s="83" t="s">
        <v>71</v>
      </c>
      <c r="O159" s="83"/>
      <c r="P159" s="83" t="s">
        <v>12</v>
      </c>
      <c r="Q159" s="83" t="s">
        <v>13</v>
      </c>
      <c r="W159" s="83"/>
      <c r="X159" s="83" t="s">
        <v>12</v>
      </c>
      <c r="Y159" s="83" t="s">
        <v>13</v>
      </c>
    </row>
    <row r="160" spans="1:25" x14ac:dyDescent="0.25">
      <c r="A160" s="83" t="s">
        <v>14</v>
      </c>
      <c r="B160">
        <v>0.28089914465715782</v>
      </c>
      <c r="C160">
        <v>8.6015626151064145E-2</v>
      </c>
      <c r="D160">
        <v>2.6814953276020091E-2</v>
      </c>
      <c r="H160" s="83" t="s">
        <v>72</v>
      </c>
      <c r="I160">
        <v>3.4348089515493112E-2</v>
      </c>
      <c r="J160">
        <v>7.0108972007503476E-2</v>
      </c>
      <c r="K160">
        <v>2.6517832282849318E-2</v>
      </c>
      <c r="O160" s="83" t="s">
        <v>73</v>
      </c>
      <c r="P160">
        <v>0.23804163897000921</v>
      </c>
      <c r="Q160">
        <v>3.3571720293640681E-2</v>
      </c>
      <c r="W160" s="83" t="s">
        <v>15</v>
      </c>
      <c r="X160">
        <v>0.23160447990689689</v>
      </c>
      <c r="Y160">
        <v>3.3211343665521219E-2</v>
      </c>
    </row>
    <row r="161" spans="1:25" x14ac:dyDescent="0.25">
      <c r="A161" s="83" t="s">
        <v>17</v>
      </c>
      <c r="B161">
        <v>0.13999915795725509</v>
      </c>
      <c r="C161">
        <v>7.7973579043685404E-2</v>
      </c>
      <c r="D161">
        <v>2.7011578288570991E-2</v>
      </c>
      <c r="H161" s="83" t="s">
        <v>74</v>
      </c>
      <c r="I161">
        <v>-3.5772549199460648E-3</v>
      </c>
      <c r="J161">
        <v>5.0704887473031167E-2</v>
      </c>
      <c r="K161">
        <v>2.5117215867154759E-2</v>
      </c>
      <c r="O161" s="83" t="s">
        <v>75</v>
      </c>
      <c r="P161">
        <v>0.12024572450703409</v>
      </c>
      <c r="Q161">
        <v>-1.9172497960404551E-2</v>
      </c>
      <c r="W161" s="83" t="s">
        <v>18</v>
      </c>
      <c r="X161">
        <v>0.1458693103007388</v>
      </c>
      <c r="Y161">
        <v>7.4792253264648653E-4</v>
      </c>
    </row>
    <row r="162" spans="1:25" x14ac:dyDescent="0.25">
      <c r="A162" s="83" t="s">
        <v>20</v>
      </c>
      <c r="B162">
        <v>2.183147741235246E-2</v>
      </c>
      <c r="C162">
        <v>-6.9268978094822076E-2</v>
      </c>
      <c r="D162">
        <v>-0.1138342520841865</v>
      </c>
      <c r="H162" s="83" t="s">
        <v>76</v>
      </c>
      <c r="I162">
        <v>1.282764402484325E-2</v>
      </c>
      <c r="J162">
        <v>0.1107400907995412</v>
      </c>
      <c r="K162">
        <v>7.2045353562325429E-2</v>
      </c>
      <c r="O162" s="83" t="s">
        <v>77</v>
      </c>
      <c r="P162">
        <v>0.16381790915823599</v>
      </c>
      <c r="Q162">
        <v>1.0829079602428361E-2</v>
      </c>
      <c r="W162" s="83" t="s">
        <v>21</v>
      </c>
      <c r="X162">
        <v>0.11024433794854779</v>
      </c>
      <c r="Y162">
        <v>-1.7447265691870769E-2</v>
      </c>
    </row>
    <row r="163" spans="1:25" x14ac:dyDescent="0.25">
      <c r="A163" s="83" t="s">
        <v>23</v>
      </c>
      <c r="B163">
        <v>0.26125171657333718</v>
      </c>
      <c r="C163">
        <v>1.8427047442574139E-2</v>
      </c>
      <c r="D163">
        <v>-5.3430507065617839E-4</v>
      </c>
      <c r="H163" s="83" t="s">
        <v>78</v>
      </c>
      <c r="I163">
        <v>2.541425561080133E-2</v>
      </c>
      <c r="J163">
        <v>2.9384553959090572E-2</v>
      </c>
      <c r="K163">
        <v>-6.2612526882041674E-3</v>
      </c>
      <c r="O163" s="83" t="s">
        <v>79</v>
      </c>
      <c r="P163">
        <v>0.18590876680469101</v>
      </c>
      <c r="Q163">
        <v>3.384889873419232E-2</v>
      </c>
      <c r="W163" s="83" t="s">
        <v>24</v>
      </c>
      <c r="X163">
        <v>2.8627136708656291E-2</v>
      </c>
      <c r="Y163">
        <v>8.7436929796963318E-4</v>
      </c>
    </row>
    <row r="164" spans="1:25" x14ac:dyDescent="0.25">
      <c r="W164" s="83" t="s">
        <v>25</v>
      </c>
      <c r="X164">
        <v>0.1247911855994559</v>
      </c>
      <c r="Y164">
        <v>-1.296690259672908E-2</v>
      </c>
    </row>
    <row r="165" spans="1:25" x14ac:dyDescent="0.25">
      <c r="W165" s="83" t="s">
        <v>26</v>
      </c>
      <c r="X165">
        <v>0.16543353572038111</v>
      </c>
      <c r="Y165">
        <v>2.0790178139132798E-2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83" t="s">
        <v>28</v>
      </c>
      <c r="X166">
        <v>0.26616468935550491</v>
      </c>
      <c r="Y166">
        <v>2.8133603799684961E-2</v>
      </c>
    </row>
    <row r="167" spans="1:25" x14ac:dyDescent="0.25">
      <c r="A167" s="83"/>
      <c r="B167" s="83" t="s">
        <v>12</v>
      </c>
      <c r="C167" s="83" t="s">
        <v>68</v>
      </c>
      <c r="D167" s="83" t="s">
        <v>69</v>
      </c>
      <c r="H167" s="83"/>
      <c r="I167" s="83" t="s">
        <v>13</v>
      </c>
      <c r="J167" s="83" t="s">
        <v>70</v>
      </c>
      <c r="K167" s="83" t="s">
        <v>71</v>
      </c>
      <c r="O167" s="83"/>
      <c r="P167" s="83" t="s">
        <v>12</v>
      </c>
      <c r="Q167" s="83" t="s">
        <v>13</v>
      </c>
      <c r="W167" s="83" t="s">
        <v>29</v>
      </c>
      <c r="X167">
        <v>0.2090995360151453</v>
      </c>
      <c r="Y167">
        <v>7.3416709718288939E-2</v>
      </c>
    </row>
    <row r="168" spans="1:25" x14ac:dyDescent="0.25">
      <c r="A168" s="83" t="s">
        <v>14</v>
      </c>
      <c r="B168">
        <v>6.6893369013127105E-2</v>
      </c>
      <c r="C168">
        <v>9.5926119948340952E-2</v>
      </c>
      <c r="D168">
        <v>1.1827663487807109E-2</v>
      </c>
      <c r="H168" s="83" t="s">
        <v>72</v>
      </c>
      <c r="I168">
        <v>0.58810083431308136</v>
      </c>
      <c r="J168">
        <v>-9.2870740109006866E-2</v>
      </c>
      <c r="K168">
        <v>-0.20973110960520411</v>
      </c>
      <c r="O168" s="83" t="s">
        <v>73</v>
      </c>
      <c r="P168">
        <v>0.3407901911413182</v>
      </c>
      <c r="Q168">
        <v>0.4034764421457851</v>
      </c>
    </row>
    <row r="169" spans="1:25" x14ac:dyDescent="0.25">
      <c r="A169" s="83" t="s">
        <v>17</v>
      </c>
      <c r="B169">
        <v>0.1587242661121554</v>
      </c>
      <c r="C169">
        <v>-4.0756884810465098E-2</v>
      </c>
      <c r="D169">
        <v>-0.10699111867096241</v>
      </c>
      <c r="H169" s="83" t="s">
        <v>74</v>
      </c>
      <c r="I169">
        <v>0.55881148402691827</v>
      </c>
      <c r="J169">
        <v>-8.2270666032698642E-2</v>
      </c>
      <c r="K169">
        <v>-0.2197644227138873</v>
      </c>
      <c r="O169" s="83" t="s">
        <v>75</v>
      </c>
      <c r="P169">
        <v>0.58930176923257027</v>
      </c>
      <c r="Q169">
        <v>0.57362702662862852</v>
      </c>
    </row>
    <row r="170" spans="1:25" x14ac:dyDescent="0.25">
      <c r="A170" s="83" t="s">
        <v>20</v>
      </c>
      <c r="B170">
        <v>0.470437215630231</v>
      </c>
      <c r="C170">
        <v>-0.16375514273218361</v>
      </c>
      <c r="D170">
        <v>-0.19494880908142459</v>
      </c>
      <c r="H170" s="83" t="s">
        <v>76</v>
      </c>
      <c r="I170">
        <v>1.354533347365436E-2</v>
      </c>
      <c r="J170">
        <v>0.21297599756272181</v>
      </c>
      <c r="K170">
        <v>0.1081360264208312</v>
      </c>
      <c r="O170" s="83" t="s">
        <v>77</v>
      </c>
      <c r="P170">
        <v>-0.26425328659164499</v>
      </c>
      <c r="Q170">
        <v>-0.1797980994368176</v>
      </c>
      <c r="W170" s="165" t="s">
        <v>81</v>
      </c>
    </row>
    <row r="171" spans="1:25" x14ac:dyDescent="0.25">
      <c r="A171" s="83" t="s">
        <v>23</v>
      </c>
      <c r="B171">
        <v>0.525873520167213</v>
      </c>
      <c r="C171">
        <v>-0.17625041409795081</v>
      </c>
      <c r="D171">
        <v>-0.21618551779239259</v>
      </c>
      <c r="H171" s="83" t="s">
        <v>78</v>
      </c>
      <c r="I171">
        <v>0.50008542594616878</v>
      </c>
      <c r="J171">
        <v>-0.22324543013154691</v>
      </c>
      <c r="K171">
        <v>-0.25016165706717952</v>
      </c>
      <c r="O171" s="83" t="s">
        <v>79</v>
      </c>
      <c r="P171">
        <v>0.6270561615946505</v>
      </c>
      <c r="Q171">
        <v>0.58690720193839896</v>
      </c>
      <c r="W171" s="83"/>
      <c r="X171" s="83" t="s">
        <v>12</v>
      </c>
      <c r="Y171" s="83" t="s">
        <v>13</v>
      </c>
    </row>
    <row r="172" spans="1:25" x14ac:dyDescent="0.25">
      <c r="W172" s="83" t="s">
        <v>15</v>
      </c>
      <c r="X172">
        <v>8.8047052231321352E-2</v>
      </c>
      <c r="Y172">
        <v>0.15589608815731271</v>
      </c>
    </row>
    <row r="173" spans="1:25" x14ac:dyDescent="0.25">
      <c r="W173" s="83" t="s">
        <v>18</v>
      </c>
      <c r="X173">
        <v>0.2349583407151859</v>
      </c>
      <c r="Y173">
        <v>0.28471144510539459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83" t="s">
        <v>21</v>
      </c>
      <c r="X174">
        <v>0.58096273842570911</v>
      </c>
      <c r="Y174">
        <v>0.53566153895282542</v>
      </c>
    </row>
    <row r="175" spans="1:25" x14ac:dyDescent="0.25">
      <c r="A175" s="83"/>
      <c r="B175" s="83" t="s">
        <v>12</v>
      </c>
      <c r="C175" s="83" t="s">
        <v>68</v>
      </c>
      <c r="D175" s="83" t="s">
        <v>69</v>
      </c>
      <c r="H175" s="83"/>
      <c r="I175" s="83" t="s">
        <v>13</v>
      </c>
      <c r="J175" s="83" t="s">
        <v>70</v>
      </c>
      <c r="K175" s="83" t="s">
        <v>71</v>
      </c>
      <c r="O175" s="83"/>
      <c r="P175" s="83" t="s">
        <v>12</v>
      </c>
      <c r="Q175" s="83" t="s">
        <v>13</v>
      </c>
      <c r="W175" s="83" t="s">
        <v>24</v>
      </c>
      <c r="X175">
        <v>0.56167256085977557</v>
      </c>
      <c r="Y175">
        <v>0.52393073769473575</v>
      </c>
    </row>
    <row r="176" spans="1:25" x14ac:dyDescent="0.25">
      <c r="A176" s="83" t="s">
        <v>14</v>
      </c>
      <c r="B176">
        <v>-7.944798915708845E-2</v>
      </c>
      <c r="C176">
        <v>-0.14342129802906431</v>
      </c>
      <c r="D176">
        <v>-0.1362087085470241</v>
      </c>
      <c r="H176" s="83" t="s">
        <v>72</v>
      </c>
      <c r="I176">
        <v>0.20367232716532449</v>
      </c>
      <c r="J176">
        <v>0.53925508622371854</v>
      </c>
      <c r="K176">
        <v>0.53239821995818748</v>
      </c>
      <c r="O176" s="83" t="s">
        <v>73</v>
      </c>
      <c r="P176">
        <v>-0.19499047731299651</v>
      </c>
      <c r="Q176">
        <v>-0.23596821029880949</v>
      </c>
      <c r="W176" s="83" t="s">
        <v>25</v>
      </c>
      <c r="X176">
        <v>7.9279952857208166E-2</v>
      </c>
      <c r="Y176">
        <v>0.14341968733767479</v>
      </c>
    </row>
    <row r="177" spans="1:25" x14ac:dyDescent="0.25">
      <c r="A177" s="83" t="s">
        <v>17</v>
      </c>
      <c r="B177">
        <v>-0.2015215006709512</v>
      </c>
      <c r="C177">
        <v>-7.1167035284707596E-3</v>
      </c>
      <c r="D177">
        <v>-3.3174084094307339E-2</v>
      </c>
      <c r="H177" s="83" t="s">
        <v>74</v>
      </c>
      <c r="I177">
        <v>-0.35337849764284918</v>
      </c>
      <c r="J177">
        <v>-0.1087093026542965</v>
      </c>
      <c r="K177">
        <v>-9.8612591939164079E-2</v>
      </c>
      <c r="O177" s="83" t="s">
        <v>75</v>
      </c>
      <c r="P177">
        <v>-0.33310577186419049</v>
      </c>
      <c r="Q177">
        <v>0.2622631780754574</v>
      </c>
      <c r="W177" s="83" t="s">
        <v>26</v>
      </c>
      <c r="X177">
        <v>0.16640573765381739</v>
      </c>
      <c r="Y177">
        <v>0.14730071774741499</v>
      </c>
    </row>
    <row r="178" spans="1:25" x14ac:dyDescent="0.25">
      <c r="A178" s="83" t="s">
        <v>20</v>
      </c>
      <c r="B178">
        <v>-0.32964200710519242</v>
      </c>
      <c r="C178">
        <v>0.39488542348497702</v>
      </c>
      <c r="D178">
        <v>0.40829795073412811</v>
      </c>
      <c r="H178" s="83" t="s">
        <v>76</v>
      </c>
      <c r="I178">
        <v>-0.2607095310671918</v>
      </c>
      <c r="J178">
        <v>-0.14829946227103791</v>
      </c>
      <c r="K178">
        <v>-0.14076103617785729</v>
      </c>
      <c r="O178" s="83" t="s">
        <v>77</v>
      </c>
      <c r="P178">
        <v>-0.1552892378035369</v>
      </c>
      <c r="Q178">
        <v>-0.1887839629177912</v>
      </c>
      <c r="W178" s="83" t="s">
        <v>28</v>
      </c>
      <c r="X178">
        <v>0.60297000805354395</v>
      </c>
      <c r="Y178">
        <v>0.56054771699851502</v>
      </c>
    </row>
    <row r="179" spans="1:25" x14ac:dyDescent="0.25">
      <c r="A179" s="83" t="s">
        <v>23</v>
      </c>
      <c r="B179">
        <v>-0.32495819664262399</v>
      </c>
      <c r="C179">
        <v>0.47021901958296042</v>
      </c>
      <c r="D179">
        <v>0.47970828454415798</v>
      </c>
      <c r="H179" s="83" t="s">
        <v>78</v>
      </c>
      <c r="I179">
        <v>-0.28185902379757921</v>
      </c>
      <c r="J179">
        <v>-0.29248543433201363</v>
      </c>
      <c r="K179">
        <v>-0.28937073308264688</v>
      </c>
      <c r="O179" s="83" t="s">
        <v>79</v>
      </c>
      <c r="P179">
        <v>-0.28735223419345779</v>
      </c>
      <c r="Q179">
        <v>0.17779386639477801</v>
      </c>
      <c r="W179" s="83" t="s">
        <v>29</v>
      </c>
      <c r="X179">
        <v>0.56113467352201529</v>
      </c>
      <c r="Y179">
        <v>0.51958509622885907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83"/>
      <c r="B183" s="83" t="s">
        <v>12</v>
      </c>
      <c r="C183" s="83" t="s">
        <v>68</v>
      </c>
      <c r="D183" s="83" t="s">
        <v>69</v>
      </c>
      <c r="H183" s="83"/>
      <c r="I183" s="83" t="s">
        <v>13</v>
      </c>
      <c r="J183" s="83" t="s">
        <v>70</v>
      </c>
      <c r="K183" s="83" t="s">
        <v>71</v>
      </c>
      <c r="O183" s="83"/>
      <c r="P183" s="83" t="s">
        <v>12</v>
      </c>
      <c r="Q183" s="83" t="s">
        <v>13</v>
      </c>
      <c r="W183" s="83"/>
      <c r="X183" s="83" t="s">
        <v>12</v>
      </c>
      <c r="Y183" s="83" t="s">
        <v>13</v>
      </c>
    </row>
    <row r="184" spans="1:25" x14ac:dyDescent="0.25">
      <c r="A184" s="83" t="s">
        <v>14</v>
      </c>
      <c r="B184">
        <v>6.4864717367643474E-2</v>
      </c>
      <c r="C184">
        <v>0.23806182965357781</v>
      </c>
      <c r="D184">
        <v>-1.0582359080062191E-2</v>
      </c>
      <c r="H184" s="83" t="s">
        <v>72</v>
      </c>
      <c r="I184">
        <v>0.38120854092106998</v>
      </c>
      <c r="J184">
        <v>0.52116908657442773</v>
      </c>
      <c r="K184">
        <v>-4.4062079628893143E-2</v>
      </c>
      <c r="O184" s="83" t="s">
        <v>73</v>
      </c>
      <c r="P184">
        <v>9.7443837533340606E-3</v>
      </c>
      <c r="Q184">
        <v>0.39232454655218302</v>
      </c>
      <c r="W184" s="83" t="s">
        <v>15</v>
      </c>
      <c r="X184">
        <v>-0.1257627158257501</v>
      </c>
      <c r="Y184">
        <v>-0.12363997098045711</v>
      </c>
    </row>
    <row r="185" spans="1:25" x14ac:dyDescent="0.25">
      <c r="A185" s="83" t="s">
        <v>17</v>
      </c>
      <c r="B185">
        <v>9.4015429142454698E-2</v>
      </c>
      <c r="C185">
        <v>0.32972238906822082</v>
      </c>
      <c r="D185">
        <v>1.174062904367733E-2</v>
      </c>
      <c r="H185" s="83" t="s">
        <v>74</v>
      </c>
      <c r="I185">
        <v>6.9853537784766134E-2</v>
      </c>
      <c r="J185">
        <v>0.196121383458497</v>
      </c>
      <c r="K185">
        <v>-0.10353106707212251</v>
      </c>
      <c r="O185" s="83" t="s">
        <v>75</v>
      </c>
      <c r="P185">
        <v>-0.27292426952629978</v>
      </c>
      <c r="Q185">
        <v>0.14056732490636051</v>
      </c>
      <c r="W185" s="83" t="s">
        <v>18</v>
      </c>
      <c r="X185">
        <v>-0.23832973570651711</v>
      </c>
      <c r="Y185">
        <v>-0.1277441257886944</v>
      </c>
    </row>
    <row r="186" spans="1:25" x14ac:dyDescent="0.25">
      <c r="A186" s="83" t="s">
        <v>20</v>
      </c>
      <c r="B186">
        <v>0.18711728624202911</v>
      </c>
      <c r="C186">
        <v>-0.15358617590275181</v>
      </c>
      <c r="D186">
        <v>-0.28634281831540148</v>
      </c>
      <c r="H186" s="83" t="s">
        <v>76</v>
      </c>
      <c r="I186">
        <v>0.52681198310617161</v>
      </c>
      <c r="J186">
        <v>0.58397002359491601</v>
      </c>
      <c r="K186">
        <v>4.0799374060509888E-2</v>
      </c>
      <c r="O186" s="83" t="s">
        <v>77</v>
      </c>
      <c r="P186">
        <v>6.0275761524855968E-2</v>
      </c>
      <c r="Q186">
        <v>0.50975420050716369</v>
      </c>
      <c r="W186" s="83" t="s">
        <v>21</v>
      </c>
      <c r="X186">
        <v>-0.31418791776163157</v>
      </c>
      <c r="Y186">
        <v>0.18901147341652361</v>
      </c>
    </row>
    <row r="187" spans="1:25" x14ac:dyDescent="0.25">
      <c r="A187" s="83" t="s">
        <v>23</v>
      </c>
      <c r="B187">
        <v>5.3853375388657768E-2</v>
      </c>
      <c r="C187">
        <v>0.18357482812955189</v>
      </c>
      <c r="D187">
        <v>-0.10895667370661551</v>
      </c>
      <c r="H187" s="83" t="s">
        <v>78</v>
      </c>
      <c r="I187">
        <v>0.23717874080926429</v>
      </c>
      <c r="J187">
        <v>0.48450302015579</v>
      </c>
      <c r="K187">
        <v>-3.9075818434917087E-2</v>
      </c>
      <c r="O187" s="83" t="s">
        <v>79</v>
      </c>
      <c r="P187">
        <v>-2.204748663046287E-3</v>
      </c>
      <c r="Q187">
        <v>0.29901270907832461</v>
      </c>
      <c r="W187" s="83" t="s">
        <v>24</v>
      </c>
      <c r="X187">
        <v>-0.32433566557858812</v>
      </c>
      <c r="Y187">
        <v>0.26483904688970478</v>
      </c>
    </row>
    <row r="188" spans="1:25" x14ac:dyDescent="0.25">
      <c r="W188" s="83" t="s">
        <v>25</v>
      </c>
      <c r="X188">
        <v>-0.25296455651599542</v>
      </c>
      <c r="Y188">
        <v>-0.2017919337122451</v>
      </c>
    </row>
    <row r="189" spans="1:25" x14ac:dyDescent="0.25">
      <c r="W189" s="83" t="s">
        <v>26</v>
      </c>
      <c r="X189">
        <v>-0.2396622211308051</v>
      </c>
      <c r="Y189">
        <v>-0.13173426139493799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83" t="s">
        <v>28</v>
      </c>
      <c r="X190">
        <v>-0.29434780840580471</v>
      </c>
      <c r="Y190">
        <v>9.7195938493815623E-2</v>
      </c>
    </row>
    <row r="191" spans="1:25" x14ac:dyDescent="0.25">
      <c r="A191" s="83"/>
      <c r="B191" s="83" t="s">
        <v>12</v>
      </c>
      <c r="C191" s="83" t="s">
        <v>68</v>
      </c>
      <c r="D191" s="83" t="s">
        <v>69</v>
      </c>
      <c r="H191" s="83"/>
      <c r="I191" s="83" t="s">
        <v>13</v>
      </c>
      <c r="J191" s="83" t="s">
        <v>70</v>
      </c>
      <c r="K191" s="83" t="s">
        <v>71</v>
      </c>
      <c r="O191" s="83"/>
      <c r="P191" s="83" t="s">
        <v>12</v>
      </c>
      <c r="Q191" s="83" t="s">
        <v>13</v>
      </c>
      <c r="W191" s="83" t="s">
        <v>29</v>
      </c>
      <c r="X191">
        <v>-0.13842673172666259</v>
      </c>
      <c r="Y191">
        <v>-0.103649110476847</v>
      </c>
    </row>
    <row r="192" spans="1:25" x14ac:dyDescent="0.25">
      <c r="A192" s="83" t="s">
        <v>14</v>
      </c>
      <c r="B192">
        <v>7.4211700750854218E-2</v>
      </c>
      <c r="C192">
        <v>-1.1816416339657521E-2</v>
      </c>
      <c r="D192">
        <v>-1.9244913695813961E-2</v>
      </c>
      <c r="H192" s="83" t="s">
        <v>72</v>
      </c>
      <c r="I192">
        <v>4.8830780858033648E-2</v>
      </c>
      <c r="J192">
        <v>8.8443556853270253E-2</v>
      </c>
      <c r="K192">
        <v>7.2165661000605008E-2</v>
      </c>
      <c r="O192" s="83" t="s">
        <v>73</v>
      </c>
      <c r="P192">
        <v>6.9203019265618337E-2</v>
      </c>
      <c r="Q192">
        <v>4.7560569167061521E-2</v>
      </c>
    </row>
    <row r="193" spans="1:25" x14ac:dyDescent="0.25">
      <c r="A193" s="83" t="s">
        <v>17</v>
      </c>
      <c r="B193">
        <v>9.8227552372612992E-2</v>
      </c>
      <c r="C193">
        <v>-1.009383365777556E-2</v>
      </c>
      <c r="D193">
        <v>-7.1956702365740402E-3</v>
      </c>
      <c r="H193" s="83" t="s">
        <v>74</v>
      </c>
      <c r="I193">
        <v>-6.3270188672822376E-3</v>
      </c>
      <c r="J193">
        <v>5.1407269504392228E-2</v>
      </c>
      <c r="K193">
        <v>3.2389921950554082E-2</v>
      </c>
      <c r="O193" s="83" t="s">
        <v>75</v>
      </c>
      <c r="P193">
        <v>5.8939482961124431E-2</v>
      </c>
      <c r="Q193">
        <v>-8.9795212994664437E-3</v>
      </c>
    </row>
    <row r="194" spans="1:25" x14ac:dyDescent="0.25">
      <c r="A194" s="83" t="s">
        <v>20</v>
      </c>
      <c r="B194">
        <v>-0.1100538739438205</v>
      </c>
      <c r="C194">
        <v>-1.0608136943743201E-2</v>
      </c>
      <c r="D194">
        <v>-2.3782547703306869E-2</v>
      </c>
      <c r="H194" s="83" t="s">
        <v>76</v>
      </c>
      <c r="I194">
        <v>-1.55208489032727E-2</v>
      </c>
      <c r="J194">
        <v>-4.0540799166186837E-2</v>
      </c>
      <c r="K194">
        <v>-3.0388314130092901E-2</v>
      </c>
      <c r="O194" s="83" t="s">
        <v>77</v>
      </c>
      <c r="P194">
        <v>0.12534740236270811</v>
      </c>
      <c r="Q194">
        <v>-2.0322188738800439E-2</v>
      </c>
      <c r="W194" s="165" t="s">
        <v>89</v>
      </c>
    </row>
    <row r="195" spans="1:25" x14ac:dyDescent="0.25">
      <c r="A195" s="83" t="s">
        <v>23</v>
      </c>
      <c r="B195">
        <v>-7.7967484811366061E-2</v>
      </c>
      <c r="C195">
        <v>1.198364175277084E-2</v>
      </c>
      <c r="D195">
        <v>1.781134052156462E-2</v>
      </c>
      <c r="H195" s="83" t="s">
        <v>78</v>
      </c>
      <c r="I195">
        <v>5.4539097699371271E-2</v>
      </c>
      <c r="J195">
        <v>8.4961003670761162E-2</v>
      </c>
      <c r="K195">
        <v>7.2985027174458414E-2</v>
      </c>
      <c r="O195" s="83" t="s">
        <v>79</v>
      </c>
      <c r="P195">
        <v>8.6959783668141805E-2</v>
      </c>
      <c r="Q195">
        <v>5.8292175708582479E-2</v>
      </c>
      <c r="W195" s="83"/>
      <c r="X195" s="83" t="s">
        <v>12</v>
      </c>
      <c r="Y195" s="83" t="s">
        <v>13</v>
      </c>
    </row>
    <row r="196" spans="1:25" x14ac:dyDescent="0.25">
      <c r="W196" s="83" t="s">
        <v>15</v>
      </c>
      <c r="X196">
        <v>2.49319718082923E-3</v>
      </c>
      <c r="Y196">
        <v>0.41776062444404588</v>
      </c>
    </row>
    <row r="197" spans="1:25" x14ac:dyDescent="0.25">
      <c r="W197" s="83" t="s">
        <v>18</v>
      </c>
      <c r="X197">
        <v>6.8673795164370666E-2</v>
      </c>
      <c r="Y197">
        <v>0.51985433243162904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83" t="s">
        <v>21</v>
      </c>
      <c r="X198">
        <v>0.14194204518757361</v>
      </c>
      <c r="Y198">
        <v>0.32162220700907512</v>
      </c>
    </row>
    <row r="199" spans="1:25" x14ac:dyDescent="0.25">
      <c r="A199" s="83"/>
      <c r="B199" s="83" t="s">
        <v>12</v>
      </c>
      <c r="C199" s="83" t="s">
        <v>68</v>
      </c>
      <c r="D199" s="83" t="s">
        <v>69</v>
      </c>
      <c r="H199" s="83"/>
      <c r="I199" s="83" t="s">
        <v>13</v>
      </c>
      <c r="J199" s="83" t="s">
        <v>70</v>
      </c>
      <c r="K199" s="83" t="s">
        <v>71</v>
      </c>
      <c r="O199" s="83"/>
      <c r="P199" s="83" t="s">
        <v>12</v>
      </c>
      <c r="Q199" s="83" t="s">
        <v>13</v>
      </c>
      <c r="W199" s="83" t="s">
        <v>24</v>
      </c>
      <c r="X199">
        <v>7.6368185620650675E-2</v>
      </c>
      <c r="Y199">
        <v>0.41355967249467301</v>
      </c>
    </row>
    <row r="200" spans="1:25" x14ac:dyDescent="0.25">
      <c r="A200" s="83" t="s">
        <v>14</v>
      </c>
      <c r="B200">
        <v>0.13613290588653609</v>
      </c>
      <c r="C200">
        <v>-1.03143699227977E-2</v>
      </c>
      <c r="D200">
        <v>-4.0155213560603129E-4</v>
      </c>
      <c r="H200" s="83" t="s">
        <v>72</v>
      </c>
      <c r="I200">
        <v>1.3036465616742311E-2</v>
      </c>
      <c r="J200">
        <v>-3.1616843482976519E-2</v>
      </c>
      <c r="K200">
        <v>-2.687087654713494E-2</v>
      </c>
      <c r="O200" s="83" t="s">
        <v>73</v>
      </c>
      <c r="P200">
        <v>0.1178400706400743</v>
      </c>
      <c r="Q200">
        <v>1.159979880169637E-2</v>
      </c>
      <c r="W200" s="83" t="s">
        <v>25</v>
      </c>
      <c r="X200">
        <v>-0.1934895971920424</v>
      </c>
      <c r="Y200">
        <v>0.2664994529930611</v>
      </c>
    </row>
    <row r="201" spans="1:25" x14ac:dyDescent="0.25">
      <c r="A201" s="83" t="s">
        <v>17</v>
      </c>
      <c r="B201">
        <v>0.24089825373342141</v>
      </c>
      <c r="C201">
        <v>2.4993712954084601E-2</v>
      </c>
      <c r="D201">
        <v>3.5169648751344137E-2</v>
      </c>
      <c r="H201" s="83" t="s">
        <v>74</v>
      </c>
      <c r="I201">
        <v>5.5867311504272807E-2</v>
      </c>
      <c r="J201">
        <v>4.6054288944502603E-3</v>
      </c>
      <c r="K201">
        <v>6.4533934040290116E-3</v>
      </c>
      <c r="O201" s="83" t="s">
        <v>75</v>
      </c>
      <c r="P201">
        <v>0.13839151004390779</v>
      </c>
      <c r="Q201">
        <v>5.7979175955890458E-2</v>
      </c>
      <c r="W201" s="83" t="s">
        <v>26</v>
      </c>
      <c r="X201">
        <v>-5.3729566908078841E-2</v>
      </c>
      <c r="Y201">
        <v>0.32460411825798358</v>
      </c>
    </row>
    <row r="202" spans="1:25" x14ac:dyDescent="0.25">
      <c r="A202" s="83" t="s">
        <v>20</v>
      </c>
      <c r="B202">
        <v>8.3560605847825847E-2</v>
      </c>
      <c r="C202">
        <v>4.595025192083093E-2</v>
      </c>
      <c r="D202">
        <v>3.7561142621755132E-2</v>
      </c>
      <c r="H202" s="83" t="s">
        <v>76</v>
      </c>
      <c r="I202">
        <v>0.221748375231478</v>
      </c>
      <c r="J202">
        <v>-3.3143150709431281E-2</v>
      </c>
      <c r="K202">
        <v>-2.9547647175135749E-2</v>
      </c>
      <c r="O202" s="83" t="s">
        <v>77</v>
      </c>
      <c r="P202">
        <v>0.26587315834938718</v>
      </c>
      <c r="Q202">
        <v>0.22453713577943529</v>
      </c>
      <c r="W202" s="83" t="s">
        <v>28</v>
      </c>
      <c r="X202">
        <v>9.4431617316445227E-2</v>
      </c>
      <c r="Y202">
        <v>0.50170525771187502</v>
      </c>
    </row>
    <row r="203" spans="1:25" x14ac:dyDescent="0.25">
      <c r="A203" s="83" t="s">
        <v>23</v>
      </c>
      <c r="B203">
        <v>0.12166250784301701</v>
      </c>
      <c r="C203">
        <v>5.8445164181691371E-2</v>
      </c>
      <c r="D203">
        <v>5.296727660496451E-2</v>
      </c>
      <c r="H203" s="83" t="s">
        <v>78</v>
      </c>
      <c r="I203">
        <v>0.1445077702812233</v>
      </c>
      <c r="J203">
        <v>-0.1101743060279568</v>
      </c>
      <c r="K203">
        <v>-0.1298745749834552</v>
      </c>
      <c r="O203" s="83" t="s">
        <v>79</v>
      </c>
      <c r="P203">
        <v>8.9650767987529245E-2</v>
      </c>
      <c r="Q203">
        <v>0.13631072635091129</v>
      </c>
      <c r="W203" s="83" t="s">
        <v>29</v>
      </c>
      <c r="X203">
        <v>5.7656192767042307E-2</v>
      </c>
      <c r="Y203">
        <v>0.46687339321276999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83"/>
      <c r="B207" s="83" t="s">
        <v>12</v>
      </c>
      <c r="C207" s="83" t="s">
        <v>68</v>
      </c>
      <c r="D207" s="83" t="s">
        <v>69</v>
      </c>
      <c r="H207" s="83"/>
      <c r="I207" s="83" t="s">
        <v>13</v>
      </c>
      <c r="J207" s="83" t="s">
        <v>70</v>
      </c>
      <c r="K207" s="83" t="s">
        <v>71</v>
      </c>
      <c r="O207" s="83"/>
      <c r="P207" s="83" t="s">
        <v>12</v>
      </c>
      <c r="Q207" s="83" t="s">
        <v>13</v>
      </c>
      <c r="W207" s="83"/>
      <c r="X207" s="83" t="s">
        <v>12</v>
      </c>
      <c r="Y207" s="83" t="s">
        <v>13</v>
      </c>
    </row>
    <row r="208" spans="1:25" x14ac:dyDescent="0.25">
      <c r="A208" s="83" t="s">
        <v>14</v>
      </c>
      <c r="B208">
        <v>-6.3586421752006628E-2</v>
      </c>
      <c r="C208">
        <v>-5.8855019443848799E-2</v>
      </c>
      <c r="D208">
        <v>-7.2496973158914083E-2</v>
      </c>
      <c r="H208" s="83" t="s">
        <v>72</v>
      </c>
      <c r="I208">
        <v>-0.1801793186224124</v>
      </c>
      <c r="J208">
        <v>-0.17467103496722461</v>
      </c>
      <c r="K208">
        <v>-0.14137909693225509</v>
      </c>
      <c r="O208" s="83" t="s">
        <v>73</v>
      </c>
      <c r="P208">
        <v>-8.5800025875524696E-2</v>
      </c>
      <c r="Q208">
        <v>-0.2496293666203897</v>
      </c>
      <c r="W208" s="83" t="s">
        <v>15</v>
      </c>
      <c r="X208">
        <v>5.3594840879803513E-2</v>
      </c>
      <c r="Y208">
        <v>4.0496326070630168E-2</v>
      </c>
    </row>
    <row r="209" spans="1:25" x14ac:dyDescent="0.25">
      <c r="A209" s="83" t="s">
        <v>17</v>
      </c>
      <c r="B209">
        <v>-0.31103644587779561</v>
      </c>
      <c r="C209">
        <v>-0.13060049608403371</v>
      </c>
      <c r="D209">
        <v>-0.10696828581907999</v>
      </c>
      <c r="H209" s="83" t="s">
        <v>74</v>
      </c>
      <c r="I209">
        <v>-0.2202218960933911</v>
      </c>
      <c r="J209">
        <v>-0.21400557899198361</v>
      </c>
      <c r="K209">
        <v>-0.16069914172218039</v>
      </c>
      <c r="O209" s="83" t="s">
        <v>75</v>
      </c>
      <c r="P209">
        <v>0.1168476424162304</v>
      </c>
      <c r="Q209">
        <v>-8.7129324372825306E-2</v>
      </c>
      <c r="W209" s="83" t="s">
        <v>18</v>
      </c>
      <c r="X209">
        <v>0.11744029296593921</v>
      </c>
      <c r="Y209">
        <v>-1.330611567118972E-2</v>
      </c>
    </row>
    <row r="210" spans="1:25" x14ac:dyDescent="0.25">
      <c r="A210" s="83" t="s">
        <v>20</v>
      </c>
      <c r="B210">
        <v>-6.4772146684479476E-2</v>
      </c>
      <c r="C210">
        <v>2.0318714301086921E-2</v>
      </c>
      <c r="D210">
        <v>-1.332147824713632E-2</v>
      </c>
      <c r="H210" s="83" t="s">
        <v>76</v>
      </c>
      <c r="I210">
        <v>-0.1976491044052627</v>
      </c>
      <c r="J210">
        <v>-0.215959418947514</v>
      </c>
      <c r="K210">
        <v>-0.18684862578283401</v>
      </c>
      <c r="O210" s="83" t="s">
        <v>77</v>
      </c>
      <c r="P210">
        <v>-0.2196880267509112</v>
      </c>
      <c r="Q210">
        <v>-0.22470672924535171</v>
      </c>
      <c r="W210" s="83" t="s">
        <v>21</v>
      </c>
      <c r="X210">
        <v>-4.9812726138860307E-2</v>
      </c>
      <c r="Y210">
        <v>-2.7583910309395481E-2</v>
      </c>
    </row>
    <row r="211" spans="1:25" x14ac:dyDescent="0.25">
      <c r="A211" s="83" t="s">
        <v>23</v>
      </c>
      <c r="B211">
        <v>-0.1189712138230279</v>
      </c>
      <c r="C211">
        <v>-1.716542161060548E-2</v>
      </c>
      <c r="D211">
        <v>1.073079978566065E-2</v>
      </c>
      <c r="H211" s="83" t="s">
        <v>78</v>
      </c>
      <c r="I211">
        <v>0.19123483490357551</v>
      </c>
      <c r="J211">
        <v>2.1168320785709131E-2</v>
      </c>
      <c r="K211">
        <v>5.7111038692937939E-2</v>
      </c>
      <c r="O211" s="83" t="s">
        <v>79</v>
      </c>
      <c r="P211">
        <v>0.1129842494840903</v>
      </c>
      <c r="Q211">
        <v>0.22791354206482739</v>
      </c>
      <c r="W211" s="83" t="s">
        <v>24</v>
      </c>
      <c r="X211">
        <v>-1.6691802443290549E-2</v>
      </c>
      <c r="Y211">
        <v>-2.8188968252036109E-2</v>
      </c>
    </row>
    <row r="212" spans="1:25" x14ac:dyDescent="0.25">
      <c r="W212" s="83" t="s">
        <v>25</v>
      </c>
      <c r="X212">
        <v>4.1763011288621858E-2</v>
      </c>
      <c r="Y212">
        <v>-2.1079300786284651E-2</v>
      </c>
    </row>
    <row r="213" spans="1:25" x14ac:dyDescent="0.25">
      <c r="W213" s="83" t="s">
        <v>26</v>
      </c>
      <c r="X213">
        <v>5.2336999670824898E-2</v>
      </c>
      <c r="Y213">
        <v>3.8859647663787501E-2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83" t="s">
        <v>28</v>
      </c>
      <c r="X214">
        <v>8.2192524109847204E-2</v>
      </c>
      <c r="Y214">
        <v>1.4532043143533929E-2</v>
      </c>
    </row>
    <row r="215" spans="1:25" x14ac:dyDescent="0.25">
      <c r="A215" s="83"/>
      <c r="B215" s="83" t="s">
        <v>12</v>
      </c>
      <c r="C215" s="83" t="s">
        <v>68</v>
      </c>
      <c r="D215" s="83" t="s">
        <v>69</v>
      </c>
      <c r="H215" s="83"/>
      <c r="I215" s="83" t="s">
        <v>13</v>
      </c>
      <c r="J215" s="83" t="s">
        <v>70</v>
      </c>
      <c r="K215" s="83" t="s">
        <v>71</v>
      </c>
      <c r="O215" s="83"/>
      <c r="P215" s="83" t="s">
        <v>12</v>
      </c>
      <c r="Q215" s="83" t="s">
        <v>13</v>
      </c>
      <c r="W215" s="83" t="s">
        <v>29</v>
      </c>
      <c r="X215">
        <v>-2.7616038190829161E-2</v>
      </c>
      <c r="Y215">
        <v>-4.9723565039255881E-2</v>
      </c>
    </row>
    <row r="216" spans="1:25" x14ac:dyDescent="0.25">
      <c r="A216" s="83" t="s">
        <v>14</v>
      </c>
      <c r="B216">
        <v>6.2411632862233973E-2</v>
      </c>
      <c r="C216">
        <v>-2.3098648044676019E-2</v>
      </c>
      <c r="D216">
        <v>-3.3335188326603322E-2</v>
      </c>
      <c r="H216" s="83" t="s">
        <v>72</v>
      </c>
      <c r="I216">
        <v>-6.2962929351557936E-2</v>
      </c>
      <c r="J216">
        <v>5.2015108882466209E-2</v>
      </c>
      <c r="K216">
        <v>5.2967026642827077E-2</v>
      </c>
      <c r="O216" s="83" t="s">
        <v>73</v>
      </c>
      <c r="P216">
        <v>-3.9234596150802617E-2</v>
      </c>
      <c r="Q216">
        <v>-5.9898291290262792E-2</v>
      </c>
    </row>
    <row r="217" spans="1:25" x14ac:dyDescent="0.25">
      <c r="A217" s="83" t="s">
        <v>17</v>
      </c>
      <c r="B217">
        <v>-7.0457962118149586E-2</v>
      </c>
      <c r="C217">
        <v>-2.5645170299494782E-2</v>
      </c>
      <c r="D217">
        <v>-2.947101992719765E-2</v>
      </c>
      <c r="H217" s="83" t="s">
        <v>74</v>
      </c>
      <c r="I217">
        <v>-0.18560049722849881</v>
      </c>
      <c r="J217">
        <v>1.192702606389778E-2</v>
      </c>
      <c r="K217">
        <v>2.6873800593617929E-3</v>
      </c>
      <c r="O217" s="83" t="s">
        <v>75</v>
      </c>
      <c r="P217">
        <v>-0.15861967787745179</v>
      </c>
      <c r="Q217">
        <v>-0.1773591156856181</v>
      </c>
    </row>
    <row r="218" spans="1:25" x14ac:dyDescent="0.25">
      <c r="A218" s="83" t="s">
        <v>20</v>
      </c>
      <c r="B218">
        <v>0.1151016430277169</v>
      </c>
      <c r="C218">
        <v>-0.12932702715006139</v>
      </c>
      <c r="D218">
        <v>-0.14953244598997281</v>
      </c>
      <c r="H218" s="83" t="s">
        <v>76</v>
      </c>
      <c r="I218">
        <v>-0.17632015893528649</v>
      </c>
      <c r="J218">
        <v>8.4147502704748064E-2</v>
      </c>
      <c r="K218">
        <v>7.2195263018719258E-2</v>
      </c>
      <c r="O218" s="83" t="s">
        <v>77</v>
      </c>
      <c r="P218">
        <v>-0.1203186475990507</v>
      </c>
      <c r="Q218">
        <v>-0.14612052086743069</v>
      </c>
      <c r="W218" s="165" t="s">
        <v>94</v>
      </c>
    </row>
    <row r="219" spans="1:25" x14ac:dyDescent="0.25">
      <c r="A219" s="83" t="s">
        <v>23</v>
      </c>
      <c r="B219">
        <v>-5.3379845743248368E-2</v>
      </c>
      <c r="C219">
        <v>-0.12731544258477329</v>
      </c>
      <c r="D219">
        <v>-0.15296742187437579</v>
      </c>
      <c r="H219" s="83" t="s">
        <v>78</v>
      </c>
      <c r="I219">
        <v>-9.8478026264595911E-2</v>
      </c>
      <c r="J219">
        <v>0.14819643758652121</v>
      </c>
      <c r="K219">
        <v>0.1249993640712809</v>
      </c>
      <c r="O219" s="83" t="s">
        <v>79</v>
      </c>
      <c r="P219">
        <v>-0.1101349973054575</v>
      </c>
      <c r="Q219">
        <v>-0.15115567633770521</v>
      </c>
      <c r="W219" s="83"/>
      <c r="X219" s="83" t="s">
        <v>12</v>
      </c>
      <c r="Y219" s="83" t="s">
        <v>13</v>
      </c>
    </row>
    <row r="220" spans="1:25" x14ac:dyDescent="0.25">
      <c r="W220" s="83" t="s">
        <v>15</v>
      </c>
      <c r="X220">
        <v>0.1091451719993662</v>
      </c>
      <c r="Y220">
        <v>1.4890025088877479E-2</v>
      </c>
    </row>
    <row r="221" spans="1:25" x14ac:dyDescent="0.25">
      <c r="W221" s="83" t="s">
        <v>18</v>
      </c>
      <c r="X221">
        <v>0.24664245725540679</v>
      </c>
      <c r="Y221">
        <v>0.2123759850135718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83" t="s">
        <v>21</v>
      </c>
      <c r="X222">
        <v>9.4224032847795278E-2</v>
      </c>
      <c r="Y222">
        <v>9.8473353793888954E-2</v>
      </c>
    </row>
    <row r="223" spans="1:25" x14ac:dyDescent="0.25">
      <c r="A223" s="83"/>
      <c r="B223" s="83" t="s">
        <v>12</v>
      </c>
      <c r="C223" s="83" t="s">
        <v>68</v>
      </c>
      <c r="D223" s="83" t="s">
        <v>69</v>
      </c>
      <c r="H223" s="83"/>
      <c r="I223" s="83" t="s">
        <v>13</v>
      </c>
      <c r="J223" s="83" t="s">
        <v>70</v>
      </c>
      <c r="K223" s="83" t="s">
        <v>71</v>
      </c>
      <c r="O223" s="83"/>
      <c r="P223" s="83" t="s">
        <v>12</v>
      </c>
      <c r="Q223" s="83" t="s">
        <v>13</v>
      </c>
      <c r="W223" s="83" t="s">
        <v>24</v>
      </c>
      <c r="X223">
        <v>4.2951727040942363E-2</v>
      </c>
      <c r="Y223">
        <v>4.048731360607985E-2</v>
      </c>
    </row>
    <row r="224" spans="1:25" x14ac:dyDescent="0.25">
      <c r="A224" s="83" t="s">
        <v>14</v>
      </c>
      <c r="B224">
        <v>3.729833297010765E-2</v>
      </c>
      <c r="C224">
        <v>0.17524265628688651</v>
      </c>
      <c r="D224">
        <v>3.7786218200815347E-2</v>
      </c>
      <c r="H224" s="83" t="s">
        <v>72</v>
      </c>
      <c r="I224">
        <v>0.15479547562862861</v>
      </c>
      <c r="J224">
        <v>0.1411264653871741</v>
      </c>
      <c r="K224">
        <v>9.8007161827639494E-2</v>
      </c>
      <c r="O224" s="83" t="s">
        <v>73</v>
      </c>
      <c r="P224">
        <v>0.12132166969334809</v>
      </c>
      <c r="Q224">
        <v>0.21473636046826791</v>
      </c>
      <c r="W224" s="83" t="s">
        <v>25</v>
      </c>
      <c r="X224">
        <v>0.1431291204476039</v>
      </c>
      <c r="Y224">
        <v>6.7638589523710421E-2</v>
      </c>
    </row>
    <row r="225" spans="1:25" x14ac:dyDescent="0.25">
      <c r="A225" s="83" t="s">
        <v>17</v>
      </c>
      <c r="B225">
        <v>0.1209776812932193</v>
      </c>
      <c r="C225">
        <v>0.1385089833314643</v>
      </c>
      <c r="D225">
        <v>3.4958922733908368E-2</v>
      </c>
      <c r="H225" s="83" t="s">
        <v>74</v>
      </c>
      <c r="I225">
        <v>0.1248798682984377</v>
      </c>
      <c r="J225">
        <v>0.1816561599102447</v>
      </c>
      <c r="K225">
        <v>0.1330181056089062</v>
      </c>
      <c r="O225" s="83" t="s">
        <v>75</v>
      </c>
      <c r="P225">
        <v>7.1624682623786684E-2</v>
      </c>
      <c r="Q225">
        <v>0.15790300569547211</v>
      </c>
      <c r="W225" s="83" t="s">
        <v>26</v>
      </c>
      <c r="X225">
        <v>0.104097566332959</v>
      </c>
      <c r="Y225">
        <v>0.14407618397679331</v>
      </c>
    </row>
    <row r="226" spans="1:25" x14ac:dyDescent="0.25">
      <c r="A226" s="83" t="s">
        <v>20</v>
      </c>
      <c r="B226">
        <v>0.22202357271154299</v>
      </c>
      <c r="C226">
        <v>0.2249723502152674</v>
      </c>
      <c r="D226">
        <v>2.1643697937213019E-2</v>
      </c>
      <c r="H226" s="83" t="s">
        <v>76</v>
      </c>
      <c r="I226">
        <v>0.23990854355169891</v>
      </c>
      <c r="J226">
        <v>0.26233030805997642</v>
      </c>
      <c r="K226">
        <v>0.10661804468906499</v>
      </c>
      <c r="O226" s="83" t="s">
        <v>77</v>
      </c>
      <c r="P226">
        <v>0.14952051676224881</v>
      </c>
      <c r="Q226">
        <v>0.2516597071613631</v>
      </c>
      <c r="W226" s="83" t="s">
        <v>28</v>
      </c>
      <c r="X226">
        <v>5.8865741268906958E-2</v>
      </c>
      <c r="Y226">
        <v>8.8306450358396682E-2</v>
      </c>
    </row>
    <row r="227" spans="1:25" x14ac:dyDescent="0.25">
      <c r="A227" s="83" t="s">
        <v>23</v>
      </c>
      <c r="B227">
        <v>0.23503839512315619</v>
      </c>
      <c r="C227">
        <v>6.9099026559584331E-2</v>
      </c>
      <c r="D227">
        <v>7.5827812662818666E-3</v>
      </c>
      <c r="H227" s="83" t="s">
        <v>78</v>
      </c>
      <c r="I227">
        <v>0.32707987830397128</v>
      </c>
      <c r="J227">
        <v>0.41642178824286119</v>
      </c>
      <c r="K227">
        <v>0.16530353718633481</v>
      </c>
      <c r="O227" s="83" t="s">
        <v>79</v>
      </c>
      <c r="P227">
        <v>0.1367966795724766</v>
      </c>
      <c r="Q227">
        <v>0.27487565961098598</v>
      </c>
      <c r="W227" s="83" t="s">
        <v>29</v>
      </c>
      <c r="X227">
        <v>6.9460940464201162E-2</v>
      </c>
      <c r="Y227">
        <v>6.3959155530378259E-2</v>
      </c>
    </row>
    <row r="230" spans="1:25" x14ac:dyDescent="0.25">
      <c r="W230" s="165" t="s">
        <v>98</v>
      </c>
    </row>
    <row r="231" spans="1:25" x14ac:dyDescent="0.25">
      <c r="W231" s="83"/>
      <c r="X231" s="83" t="s">
        <v>12</v>
      </c>
      <c r="Y231" s="83" t="s">
        <v>13</v>
      </c>
    </row>
    <row r="232" spans="1:25" x14ac:dyDescent="0.25">
      <c r="W232" s="83" t="s">
        <v>15</v>
      </c>
      <c r="X232">
        <v>-3.1166493454807209E-2</v>
      </c>
      <c r="Y232">
        <v>-0.1237534439174037</v>
      </c>
    </row>
    <row r="233" spans="1:25" x14ac:dyDescent="0.25">
      <c r="W233" s="83" t="s">
        <v>18</v>
      </c>
      <c r="X233">
        <v>-0.18843769383493469</v>
      </c>
      <c r="Y233">
        <v>-0.1523615171528836</v>
      </c>
    </row>
    <row r="234" spans="1:25" x14ac:dyDescent="0.25">
      <c r="W234" s="83" t="s">
        <v>21</v>
      </c>
      <c r="X234">
        <v>-8.68556762989426E-2</v>
      </c>
      <c r="Y234">
        <v>-6.0425380746927512E-3</v>
      </c>
    </row>
    <row r="235" spans="1:25" x14ac:dyDescent="0.25">
      <c r="W235" s="83" t="s">
        <v>24</v>
      </c>
      <c r="X235">
        <v>-0.1334631230501637</v>
      </c>
      <c r="Y235">
        <v>-0.13721083626125091</v>
      </c>
    </row>
    <row r="236" spans="1:25" x14ac:dyDescent="0.25">
      <c r="W236" s="83" t="s">
        <v>25</v>
      </c>
      <c r="X236">
        <v>5.6732991070756238E-2</v>
      </c>
      <c r="Y236">
        <v>-0.1087655820169954</v>
      </c>
    </row>
    <row r="237" spans="1:25" x14ac:dyDescent="0.25">
      <c r="W237" s="83" t="s">
        <v>26</v>
      </c>
      <c r="X237">
        <v>5.6405150747792461E-2</v>
      </c>
      <c r="Y237">
        <v>0.20854365626137369</v>
      </c>
    </row>
    <row r="238" spans="1:25" x14ac:dyDescent="0.25">
      <c r="W238" s="83" t="s">
        <v>28</v>
      </c>
      <c r="X238">
        <v>-6.9134507612257673E-2</v>
      </c>
      <c r="Y238">
        <v>0.10992300622726001</v>
      </c>
    </row>
    <row r="239" spans="1:25" x14ac:dyDescent="0.25">
      <c r="W239" s="83" t="s">
        <v>29</v>
      </c>
      <c r="X239">
        <v>-0.14866730298822109</v>
      </c>
      <c r="Y239">
        <v>-2.2985912085959959E-2</v>
      </c>
    </row>
    <row r="242" spans="1:25" x14ac:dyDescent="0.25">
      <c r="W242" s="165" t="s">
        <v>106</v>
      </c>
    </row>
    <row r="243" spans="1:25" x14ac:dyDescent="0.25">
      <c r="W243" s="83"/>
      <c r="X243" s="83" t="s">
        <v>12</v>
      </c>
      <c r="Y243" s="83" t="s">
        <v>13</v>
      </c>
    </row>
    <row r="244" spans="1:25" x14ac:dyDescent="0.25">
      <c r="W244" s="83" t="s">
        <v>15</v>
      </c>
      <c r="X244">
        <v>-3.5111420125308108E-2</v>
      </c>
      <c r="Y244">
        <v>-4.5411613974219972E-2</v>
      </c>
    </row>
    <row r="245" spans="1:25" x14ac:dyDescent="0.25">
      <c r="W245" s="83" t="s">
        <v>18</v>
      </c>
      <c r="X245">
        <v>-0.1034688915537532</v>
      </c>
      <c r="Y245">
        <v>-0.12604527618383701</v>
      </c>
    </row>
    <row r="246" spans="1:25" x14ac:dyDescent="0.25">
      <c r="W246" s="83" t="s">
        <v>21</v>
      </c>
      <c r="X246">
        <v>7.8702068440500553E-2</v>
      </c>
      <c r="Y246">
        <v>0.1110335433418336</v>
      </c>
    </row>
    <row r="247" spans="1:25" x14ac:dyDescent="0.25">
      <c r="W247" s="83" t="s">
        <v>24</v>
      </c>
      <c r="X247">
        <v>-1.157802686123454E-2</v>
      </c>
      <c r="Y247">
        <v>-3.8181657546777019E-3</v>
      </c>
    </row>
    <row r="248" spans="1:25" x14ac:dyDescent="0.25">
      <c r="W248" s="83" t="s">
        <v>25</v>
      </c>
      <c r="X248">
        <v>-0.14801043460419369</v>
      </c>
      <c r="Y248">
        <v>-0.16188567750726429</v>
      </c>
    </row>
    <row r="249" spans="1:25" x14ac:dyDescent="0.25">
      <c r="W249" s="83" t="s">
        <v>26</v>
      </c>
      <c r="X249">
        <v>-6.5246415919480993E-2</v>
      </c>
      <c r="Y249">
        <v>-8.6067488430656175E-2</v>
      </c>
    </row>
    <row r="250" spans="1:25" x14ac:dyDescent="0.25">
      <c r="W250" s="83" t="s">
        <v>28</v>
      </c>
      <c r="X250">
        <v>1.811462814508444E-3</v>
      </c>
      <c r="Y250">
        <v>-4.4366258735262561E-3</v>
      </c>
    </row>
    <row r="251" spans="1:25" x14ac:dyDescent="0.25">
      <c r="W251" s="83" t="s">
        <v>29</v>
      </c>
      <c r="X251">
        <v>-2.0024152343278329E-2</v>
      </c>
      <c r="Y251">
        <v>-6.7270296602399346E-3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83"/>
      <c r="X255" s="83" t="s">
        <v>12</v>
      </c>
      <c r="Y255" s="83" t="s">
        <v>13</v>
      </c>
    </row>
    <row r="256" spans="1:25" x14ac:dyDescent="0.25">
      <c r="W256" s="83" t="s">
        <v>15</v>
      </c>
      <c r="X256">
        <v>0.17691577286791971</v>
      </c>
      <c r="Y256">
        <v>0.2438771881182544</v>
      </c>
    </row>
    <row r="257" spans="1:25" x14ac:dyDescent="0.25">
      <c r="W257" s="83" t="s">
        <v>18</v>
      </c>
      <c r="X257">
        <v>0.16837511028310739</v>
      </c>
      <c r="Y257">
        <v>0.2594518003546385</v>
      </c>
    </row>
    <row r="258" spans="1:25" x14ac:dyDescent="0.25">
      <c r="A258" s="165" t="s">
        <v>195</v>
      </c>
      <c r="J258" s="165" t="s">
        <v>196</v>
      </c>
      <c r="W258" s="83" t="s">
        <v>21</v>
      </c>
      <c r="X258">
        <v>0.30179068473238058</v>
      </c>
      <c r="Y258">
        <v>0.32198371149852723</v>
      </c>
    </row>
    <row r="259" spans="1:25" x14ac:dyDescent="0.25">
      <c r="A259" s="84"/>
      <c r="B259" s="84" t="s">
        <v>101</v>
      </c>
      <c r="C259" s="84" t="s">
        <v>102</v>
      </c>
      <c r="D259" s="84" t="s">
        <v>103</v>
      </c>
      <c r="E259" s="84" t="s">
        <v>104</v>
      </c>
      <c r="J259" s="84"/>
      <c r="K259" s="84" t="s">
        <v>101</v>
      </c>
      <c r="L259" s="84" t="s">
        <v>102</v>
      </c>
      <c r="M259" s="84" t="s">
        <v>103</v>
      </c>
      <c r="N259" s="84" t="s">
        <v>104</v>
      </c>
      <c r="W259" s="83" t="s">
        <v>24</v>
      </c>
      <c r="X259">
        <v>0.19531943292836371</v>
      </c>
      <c r="Y259">
        <v>0.16562151951373519</v>
      </c>
    </row>
    <row r="260" spans="1:25" x14ac:dyDescent="0.25">
      <c r="A260" s="84" t="s">
        <v>15</v>
      </c>
      <c r="B260">
        <v>30.2734375</v>
      </c>
      <c r="C260">
        <v>66.459244435591856</v>
      </c>
      <c r="D260">
        <v>114.2578125</v>
      </c>
      <c r="E260">
        <v>138.671875</v>
      </c>
      <c r="J260" s="84" t="s">
        <v>12</v>
      </c>
      <c r="K260">
        <v>8.3333333333333329E-2</v>
      </c>
      <c r="L260">
        <v>-2.6506015537938401</v>
      </c>
      <c r="M260">
        <v>0.58333333333333326</v>
      </c>
      <c r="N260">
        <v>1.416666666666667</v>
      </c>
      <c r="W260" s="83" t="s">
        <v>25</v>
      </c>
      <c r="X260">
        <v>0.1226263374082627</v>
      </c>
      <c r="Y260">
        <v>0.27376077841009477</v>
      </c>
    </row>
    <row r="261" spans="1:25" x14ac:dyDescent="0.25">
      <c r="A261" s="84" t="s">
        <v>25</v>
      </c>
      <c r="B261">
        <v>31.25</v>
      </c>
      <c r="C261">
        <v>71.553320680766831</v>
      </c>
      <c r="D261">
        <v>89.84375</v>
      </c>
      <c r="E261">
        <v>181.640625</v>
      </c>
      <c r="J261" s="84" t="s">
        <v>105</v>
      </c>
      <c r="K261">
        <v>8.3333333333333329E-2</v>
      </c>
      <c r="L261">
        <v>0.30611103219996422</v>
      </c>
      <c r="M261">
        <v>0.58333333333333326</v>
      </c>
      <c r="N261">
        <v>1.416666666666667</v>
      </c>
      <c r="W261" s="83" t="s">
        <v>26</v>
      </c>
      <c r="X261">
        <v>0.1960149434280532</v>
      </c>
      <c r="Y261">
        <v>0.31677526732454048</v>
      </c>
    </row>
    <row r="262" spans="1:25" x14ac:dyDescent="0.25">
      <c r="A262" s="84" t="s">
        <v>18</v>
      </c>
      <c r="B262">
        <v>29.296875</v>
      </c>
      <c r="C262">
        <v>49.512963358600267</v>
      </c>
      <c r="D262">
        <v>69.3359375</v>
      </c>
      <c r="E262">
        <v>94.7265625</v>
      </c>
      <c r="W262" s="83" t="s">
        <v>28</v>
      </c>
      <c r="X262">
        <v>0.35674958373660198</v>
      </c>
      <c r="Y262">
        <v>0.39522856864680078</v>
      </c>
    </row>
    <row r="263" spans="1:25" x14ac:dyDescent="0.25">
      <c r="A263" s="84" t="s">
        <v>26</v>
      </c>
      <c r="B263">
        <v>43.9453125</v>
      </c>
      <c r="C263">
        <v>66.843037937580604</v>
      </c>
      <c r="D263">
        <v>87.890625</v>
      </c>
      <c r="E263">
        <v>147.4609375</v>
      </c>
      <c r="W263" s="83" t="s">
        <v>29</v>
      </c>
      <c r="X263">
        <v>0.26263988838412622</v>
      </c>
      <c r="Y263">
        <v>0.34882553177410858</v>
      </c>
    </row>
    <row r="264" spans="1:25" x14ac:dyDescent="0.25">
      <c r="A264" s="84" t="s">
        <v>21</v>
      </c>
      <c r="B264">
        <v>30.2734375</v>
      </c>
      <c r="C264">
        <v>-78.687409747761535</v>
      </c>
      <c r="D264">
        <v>123.046875</v>
      </c>
      <c r="E264">
        <v>182.6171875</v>
      </c>
    </row>
    <row r="265" spans="1:25" x14ac:dyDescent="0.25">
      <c r="A265" s="84" t="s">
        <v>28</v>
      </c>
      <c r="B265">
        <v>46.875</v>
      </c>
      <c r="C265">
        <v>107.68825943328569</v>
      </c>
      <c r="D265">
        <v>206.0546875</v>
      </c>
      <c r="E265">
        <v>298.828125</v>
      </c>
    </row>
    <row r="266" spans="1:25" x14ac:dyDescent="0.25">
      <c r="A266" s="84" t="s">
        <v>24</v>
      </c>
      <c r="B266">
        <v>29.296875</v>
      </c>
      <c r="C266">
        <v>33.556110914174717</v>
      </c>
      <c r="D266">
        <v>63.4765625</v>
      </c>
      <c r="E266">
        <v>175.78125</v>
      </c>
    </row>
    <row r="267" spans="1:25" x14ac:dyDescent="0.25">
      <c r="A267" s="84" t="s">
        <v>29</v>
      </c>
      <c r="B267">
        <v>31.25</v>
      </c>
      <c r="C267">
        <v>83.35873652971118</v>
      </c>
      <c r="D267">
        <v>120.1171875</v>
      </c>
      <c r="E267">
        <v>279.296875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84"/>
      <c r="B271" s="84" t="s">
        <v>101</v>
      </c>
      <c r="C271" s="84" t="s">
        <v>102</v>
      </c>
      <c r="D271" s="84" t="s">
        <v>103</v>
      </c>
      <c r="E271" s="84" t="s">
        <v>104</v>
      </c>
      <c r="J271" s="84"/>
      <c r="K271" s="84" t="s">
        <v>101</v>
      </c>
      <c r="L271" s="84" t="s">
        <v>102</v>
      </c>
      <c r="M271" s="84" t="s">
        <v>103</v>
      </c>
      <c r="N271" s="84" t="s">
        <v>104</v>
      </c>
    </row>
    <row r="272" spans="1:25" x14ac:dyDescent="0.25">
      <c r="A272" s="84" t="s">
        <v>15</v>
      </c>
      <c r="B272">
        <v>31.25</v>
      </c>
      <c r="C272">
        <v>63.864201279323467</v>
      </c>
      <c r="D272">
        <v>104.4921875</v>
      </c>
      <c r="E272">
        <v>138.671875</v>
      </c>
      <c r="J272" s="84" t="s">
        <v>12</v>
      </c>
      <c r="K272">
        <v>0.2857142857142857</v>
      </c>
      <c r="L272">
        <v>0.38692236203789709</v>
      </c>
      <c r="M272">
        <v>0.5714285714285714</v>
      </c>
      <c r="N272">
        <v>0.71428571428571419</v>
      </c>
    </row>
    <row r="273" spans="1:14" x14ac:dyDescent="0.25">
      <c r="A273" s="84" t="s">
        <v>25</v>
      </c>
      <c r="B273">
        <v>32.2265625</v>
      </c>
      <c r="C273">
        <v>65.175355568771053</v>
      </c>
      <c r="D273">
        <v>95.703125</v>
      </c>
      <c r="E273">
        <v>163.0859375</v>
      </c>
      <c r="J273" s="84" t="s">
        <v>105</v>
      </c>
      <c r="K273">
        <v>0.2857142857142857</v>
      </c>
      <c r="L273">
        <v>0.42182843257672648</v>
      </c>
      <c r="M273">
        <v>0.5714285714285714</v>
      </c>
      <c r="N273">
        <v>0.71428571428571419</v>
      </c>
    </row>
    <row r="274" spans="1:14" x14ac:dyDescent="0.25">
      <c r="A274" s="84" t="s">
        <v>18</v>
      </c>
      <c r="B274">
        <v>31.25</v>
      </c>
      <c r="C274">
        <v>58.956966666173557</v>
      </c>
      <c r="D274">
        <v>83.984375</v>
      </c>
      <c r="E274">
        <v>123.046875</v>
      </c>
    </row>
    <row r="275" spans="1:14" x14ac:dyDescent="0.25">
      <c r="A275" s="84" t="s">
        <v>26</v>
      </c>
      <c r="B275">
        <v>49.8046875</v>
      </c>
      <c r="C275">
        <v>71.390829544446049</v>
      </c>
      <c r="D275">
        <v>102.5390625</v>
      </c>
      <c r="E275">
        <v>139.6484375</v>
      </c>
    </row>
    <row r="276" spans="1:14" x14ac:dyDescent="0.25">
      <c r="A276" s="84" t="s">
        <v>21</v>
      </c>
      <c r="B276">
        <v>20.5078125</v>
      </c>
      <c r="C276">
        <v>135.97263064896441</v>
      </c>
      <c r="D276">
        <v>499.0234375</v>
      </c>
      <c r="E276">
        <v>500</v>
      </c>
    </row>
    <row r="277" spans="1:14" x14ac:dyDescent="0.25">
      <c r="A277" s="84" t="s">
        <v>28</v>
      </c>
      <c r="B277">
        <v>16.6015625</v>
      </c>
      <c r="C277">
        <v>69.226702951131927</v>
      </c>
      <c r="D277">
        <v>161.1328125</v>
      </c>
      <c r="E277">
        <v>267.578125</v>
      </c>
    </row>
    <row r="278" spans="1:14" x14ac:dyDescent="0.25">
      <c r="A278" s="84" t="s">
        <v>24</v>
      </c>
      <c r="B278">
        <v>27.34375</v>
      </c>
      <c r="C278">
        <v>53.707358733162813</v>
      </c>
      <c r="D278">
        <v>51.7578125</v>
      </c>
      <c r="E278">
        <v>212.890625</v>
      </c>
    </row>
    <row r="279" spans="1:14" x14ac:dyDescent="0.25">
      <c r="A279" s="84" t="s">
        <v>29</v>
      </c>
      <c r="B279">
        <v>27.34375</v>
      </c>
      <c r="C279">
        <v>62.439961215551499</v>
      </c>
      <c r="D279">
        <v>81.0546875</v>
      </c>
      <c r="E279">
        <v>246.09375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84"/>
      <c r="B283" s="84" t="s">
        <v>101</v>
      </c>
      <c r="C283" s="84" t="s">
        <v>102</v>
      </c>
      <c r="D283" s="84" t="s">
        <v>103</v>
      </c>
      <c r="E283" s="84" t="s">
        <v>104</v>
      </c>
      <c r="J283" s="84"/>
      <c r="K283" s="84" t="s">
        <v>101</v>
      </c>
      <c r="L283" s="84" t="s">
        <v>102</v>
      </c>
      <c r="M283" s="84" t="s">
        <v>103</v>
      </c>
      <c r="N283" s="84" t="s">
        <v>104</v>
      </c>
    </row>
    <row r="284" spans="1:14" x14ac:dyDescent="0.25">
      <c r="A284" s="84" t="s">
        <v>15</v>
      </c>
      <c r="B284">
        <v>28.3203125</v>
      </c>
      <c r="C284">
        <v>60.849663552008508</v>
      </c>
      <c r="D284">
        <v>71.2890625</v>
      </c>
      <c r="E284">
        <v>133.7890625</v>
      </c>
      <c r="J284" s="84" t="s">
        <v>12</v>
      </c>
      <c r="K284">
        <v>0.14285714285714279</v>
      </c>
      <c r="L284">
        <v>0.37174917815677722</v>
      </c>
      <c r="M284">
        <v>0.42857142857142849</v>
      </c>
      <c r="N284">
        <v>0.5714285714285714</v>
      </c>
    </row>
    <row r="285" spans="1:14" x14ac:dyDescent="0.25">
      <c r="A285" s="84" t="s">
        <v>25</v>
      </c>
      <c r="B285">
        <v>41.9921875</v>
      </c>
      <c r="C285">
        <v>72.387715164678283</v>
      </c>
      <c r="D285">
        <v>82.03125</v>
      </c>
      <c r="E285">
        <v>170.8984375</v>
      </c>
      <c r="J285" s="84" t="s">
        <v>105</v>
      </c>
      <c r="K285">
        <v>0.14285714285714279</v>
      </c>
      <c r="L285">
        <v>0.28520912178618008</v>
      </c>
      <c r="M285">
        <v>0.42857142857142849</v>
      </c>
      <c r="N285">
        <v>0.42857142857142849</v>
      </c>
    </row>
    <row r="286" spans="1:14" x14ac:dyDescent="0.25">
      <c r="A286" s="84" t="s">
        <v>18</v>
      </c>
      <c r="B286">
        <v>49.8046875</v>
      </c>
      <c r="C286">
        <v>76.042004246169597</v>
      </c>
      <c r="D286">
        <v>108.3984375</v>
      </c>
      <c r="E286">
        <v>166.9921875</v>
      </c>
    </row>
    <row r="287" spans="1:14" x14ac:dyDescent="0.25">
      <c r="A287" s="84" t="s">
        <v>26</v>
      </c>
      <c r="B287">
        <v>44.921875</v>
      </c>
      <c r="C287">
        <v>75.757763376837744</v>
      </c>
      <c r="D287">
        <v>88.8671875</v>
      </c>
      <c r="E287">
        <v>144.53125</v>
      </c>
    </row>
    <row r="288" spans="1:14" x14ac:dyDescent="0.25">
      <c r="A288" s="84" t="s">
        <v>21</v>
      </c>
      <c r="B288">
        <v>65.4296875</v>
      </c>
      <c r="C288">
        <v>108.6556875110312</v>
      </c>
      <c r="D288">
        <v>112.3046875</v>
      </c>
      <c r="E288">
        <v>199.21875</v>
      </c>
    </row>
    <row r="289" spans="1:14" x14ac:dyDescent="0.25">
      <c r="A289" s="84" t="s">
        <v>28</v>
      </c>
      <c r="B289">
        <v>50.78125</v>
      </c>
      <c r="C289">
        <v>100.9544864675175</v>
      </c>
      <c r="D289">
        <v>147.4609375</v>
      </c>
      <c r="E289">
        <v>228.515625</v>
      </c>
    </row>
    <row r="290" spans="1:14" x14ac:dyDescent="0.25">
      <c r="A290" s="84" t="s">
        <v>24</v>
      </c>
      <c r="B290">
        <v>44.921875</v>
      </c>
      <c r="C290">
        <v>82.763040392557429</v>
      </c>
      <c r="D290">
        <v>81.0546875</v>
      </c>
      <c r="E290">
        <v>163.0859375</v>
      </c>
    </row>
    <row r="291" spans="1:14" x14ac:dyDescent="0.25">
      <c r="A291" s="84" t="s">
        <v>29</v>
      </c>
      <c r="B291">
        <v>49.8046875</v>
      </c>
      <c r="C291">
        <v>84.46184233131801</v>
      </c>
      <c r="D291">
        <v>113.28125</v>
      </c>
      <c r="E291">
        <v>222.65625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84"/>
      <c r="B295" s="84" t="s">
        <v>101</v>
      </c>
      <c r="C295" s="84" t="s">
        <v>102</v>
      </c>
      <c r="D295" s="84" t="s">
        <v>103</v>
      </c>
      <c r="E295" s="84" t="s">
        <v>104</v>
      </c>
      <c r="J295" s="84"/>
      <c r="K295" s="84" t="s">
        <v>101</v>
      </c>
      <c r="L295" s="84" t="s">
        <v>102</v>
      </c>
      <c r="M295" s="84" t="s">
        <v>103</v>
      </c>
      <c r="N295" s="84" t="s">
        <v>104</v>
      </c>
    </row>
    <row r="296" spans="1:14" x14ac:dyDescent="0.25">
      <c r="A296" s="84" t="s">
        <v>15</v>
      </c>
      <c r="B296">
        <v>27.34375</v>
      </c>
      <c r="C296">
        <v>49.133498389128569</v>
      </c>
      <c r="D296">
        <v>74.21875</v>
      </c>
      <c r="E296">
        <v>124.0234375</v>
      </c>
      <c r="J296" s="84" t="s">
        <v>12</v>
      </c>
      <c r="K296">
        <v>3.3333333333333333E-2</v>
      </c>
      <c r="L296">
        <v>0.36365721916989119</v>
      </c>
      <c r="M296">
        <v>0.3</v>
      </c>
      <c r="N296">
        <v>0.73333333333333328</v>
      </c>
    </row>
    <row r="297" spans="1:14" x14ac:dyDescent="0.25">
      <c r="A297" s="84" t="s">
        <v>25</v>
      </c>
      <c r="B297">
        <v>21.484375</v>
      </c>
      <c r="C297">
        <v>85.236496559052355</v>
      </c>
      <c r="D297">
        <v>104.4921875</v>
      </c>
      <c r="E297">
        <v>255.859375</v>
      </c>
      <c r="J297" s="84" t="s">
        <v>105</v>
      </c>
      <c r="K297">
        <v>3.3333333333333333E-2</v>
      </c>
      <c r="L297">
        <v>0.93937315014899048</v>
      </c>
      <c r="M297">
        <v>0.36666666666666659</v>
      </c>
      <c r="N297">
        <v>1.966666666666667</v>
      </c>
    </row>
    <row r="298" spans="1:14" x14ac:dyDescent="0.25">
      <c r="A298" s="84" t="s">
        <v>18</v>
      </c>
      <c r="B298">
        <v>44.921875</v>
      </c>
      <c r="C298">
        <v>68.71605957548455</v>
      </c>
      <c r="D298">
        <v>107.421875</v>
      </c>
      <c r="E298">
        <v>162.109375</v>
      </c>
    </row>
    <row r="299" spans="1:14" x14ac:dyDescent="0.25">
      <c r="A299" s="84" t="s">
        <v>26</v>
      </c>
      <c r="B299">
        <v>49.8046875</v>
      </c>
      <c r="C299">
        <v>78.650186797329113</v>
      </c>
      <c r="D299">
        <v>109.375</v>
      </c>
      <c r="E299">
        <v>162.109375</v>
      </c>
    </row>
    <row r="300" spans="1:14" x14ac:dyDescent="0.25">
      <c r="A300" s="84" t="s">
        <v>21</v>
      </c>
      <c r="B300">
        <v>57.6171875</v>
      </c>
      <c r="C300">
        <v>98.394290249676345</v>
      </c>
      <c r="D300">
        <v>123.046875</v>
      </c>
      <c r="E300">
        <v>187.5</v>
      </c>
    </row>
    <row r="301" spans="1:14" x14ac:dyDescent="0.25">
      <c r="A301" s="84" t="s">
        <v>28</v>
      </c>
      <c r="B301">
        <v>57.6171875</v>
      </c>
      <c r="C301">
        <v>-510.9730438468568</v>
      </c>
      <c r="D301">
        <v>78.125</v>
      </c>
      <c r="E301">
        <v>104.4921875</v>
      </c>
    </row>
    <row r="302" spans="1:14" x14ac:dyDescent="0.25">
      <c r="A302" s="84" t="s">
        <v>24</v>
      </c>
      <c r="B302">
        <v>46.875</v>
      </c>
      <c r="C302">
        <v>64.314755394736252</v>
      </c>
      <c r="D302">
        <v>71.2890625</v>
      </c>
      <c r="E302">
        <v>103.515625</v>
      </c>
    </row>
    <row r="303" spans="1:14" x14ac:dyDescent="0.25">
      <c r="A303" s="84" t="s">
        <v>29</v>
      </c>
      <c r="B303">
        <v>28.3203125</v>
      </c>
      <c r="C303">
        <v>88.031866033882508</v>
      </c>
      <c r="D303">
        <v>134.765625</v>
      </c>
      <c r="E303">
        <v>215.8203125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84"/>
      <c r="B307" s="84" t="s">
        <v>101</v>
      </c>
      <c r="C307" s="84" t="s">
        <v>102</v>
      </c>
      <c r="D307" s="84" t="s">
        <v>103</v>
      </c>
      <c r="E307" s="84" t="s">
        <v>104</v>
      </c>
      <c r="J307" s="84"/>
      <c r="K307" s="84" t="s">
        <v>101</v>
      </c>
      <c r="L307" s="84" t="s">
        <v>102</v>
      </c>
      <c r="M307" s="84" t="s">
        <v>103</v>
      </c>
      <c r="N307" s="84" t="s">
        <v>104</v>
      </c>
    </row>
    <row r="308" spans="1:14" x14ac:dyDescent="0.25">
      <c r="A308" s="84" t="s">
        <v>15</v>
      </c>
      <c r="B308">
        <v>32.2265625</v>
      </c>
      <c r="C308">
        <v>72.982239268065811</v>
      </c>
      <c r="D308">
        <v>108.3984375</v>
      </c>
      <c r="E308">
        <v>144.53125</v>
      </c>
      <c r="J308" s="84" t="s">
        <v>12</v>
      </c>
      <c r="K308">
        <v>0.1</v>
      </c>
      <c r="L308">
        <v>-0.25440870335940352</v>
      </c>
      <c r="M308">
        <v>0.66666666666666663</v>
      </c>
      <c r="N308">
        <v>2.2000000000000002</v>
      </c>
    </row>
    <row r="309" spans="1:14" x14ac:dyDescent="0.25">
      <c r="A309" s="84" t="s">
        <v>25</v>
      </c>
      <c r="B309">
        <v>50.78125</v>
      </c>
      <c r="C309">
        <v>68.898110617602669</v>
      </c>
      <c r="D309">
        <v>105.46875</v>
      </c>
      <c r="E309">
        <v>161.1328125</v>
      </c>
      <c r="J309" s="84" t="s">
        <v>105</v>
      </c>
      <c r="K309">
        <v>3.3333333333333333E-2</v>
      </c>
      <c r="L309">
        <v>2.3620864995871691</v>
      </c>
      <c r="M309">
        <v>0.93333333333333335</v>
      </c>
      <c r="N309">
        <v>2.5</v>
      </c>
    </row>
    <row r="310" spans="1:14" x14ac:dyDescent="0.25">
      <c r="A310" s="84" t="s">
        <v>18</v>
      </c>
      <c r="B310">
        <v>32.2265625</v>
      </c>
      <c r="C310">
        <v>60.117188763145393</v>
      </c>
      <c r="D310">
        <v>77.1484375</v>
      </c>
      <c r="E310">
        <v>135.7421875</v>
      </c>
    </row>
    <row r="311" spans="1:14" x14ac:dyDescent="0.25">
      <c r="A311" s="84" t="s">
        <v>26</v>
      </c>
      <c r="B311">
        <v>40.0390625</v>
      </c>
      <c r="C311">
        <v>73.216425124566598</v>
      </c>
      <c r="D311">
        <v>96.6796875</v>
      </c>
      <c r="E311">
        <v>155.2734375</v>
      </c>
    </row>
    <row r="312" spans="1:14" x14ac:dyDescent="0.25">
      <c r="A312" s="84" t="s">
        <v>21</v>
      </c>
      <c r="B312">
        <v>11.71875</v>
      </c>
      <c r="C312">
        <v>59.60858795780166</v>
      </c>
      <c r="D312">
        <v>80.078125</v>
      </c>
      <c r="E312">
        <v>192.3828125</v>
      </c>
    </row>
    <row r="313" spans="1:14" x14ac:dyDescent="0.25">
      <c r="A313" s="84" t="s">
        <v>28</v>
      </c>
      <c r="B313">
        <v>54.6875</v>
      </c>
      <c r="C313">
        <v>94.477423767434146</v>
      </c>
      <c r="D313">
        <v>139.6484375</v>
      </c>
      <c r="E313">
        <v>279.296875</v>
      </c>
    </row>
    <row r="314" spans="1:14" x14ac:dyDescent="0.25">
      <c r="A314" s="84" t="s">
        <v>24</v>
      </c>
      <c r="B314">
        <v>28.3203125</v>
      </c>
      <c r="C314">
        <v>58.043854280825109</v>
      </c>
      <c r="D314">
        <v>88.8671875</v>
      </c>
      <c r="E314">
        <v>149.4140625</v>
      </c>
    </row>
    <row r="315" spans="1:14" x14ac:dyDescent="0.25">
      <c r="A315" s="84" t="s">
        <v>29</v>
      </c>
      <c r="B315">
        <v>42.96875</v>
      </c>
      <c r="C315">
        <v>64.866206785004778</v>
      </c>
      <c r="D315">
        <v>93.75</v>
      </c>
      <c r="E315">
        <v>151.3671875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84"/>
      <c r="B319" s="84" t="s">
        <v>101</v>
      </c>
      <c r="C319" s="84" t="s">
        <v>102</v>
      </c>
      <c r="D319" s="84" t="s">
        <v>103</v>
      </c>
      <c r="E319" s="84" t="s">
        <v>104</v>
      </c>
      <c r="J319" s="84"/>
      <c r="K319" s="84" t="s">
        <v>101</v>
      </c>
      <c r="L319" s="84" t="s">
        <v>102</v>
      </c>
      <c r="M319" s="84" t="s">
        <v>103</v>
      </c>
      <c r="N319" s="84" t="s">
        <v>104</v>
      </c>
    </row>
    <row r="320" spans="1:14" x14ac:dyDescent="0.25">
      <c r="A320" s="84" t="s">
        <v>15</v>
      </c>
      <c r="B320">
        <v>49.8046875</v>
      </c>
      <c r="C320">
        <v>69.882721956033691</v>
      </c>
      <c r="D320">
        <v>111.328125</v>
      </c>
      <c r="E320">
        <v>143.5546875</v>
      </c>
      <c r="J320" s="84" t="s">
        <v>12</v>
      </c>
      <c r="K320">
        <v>6.6666666666666666E-2</v>
      </c>
      <c r="L320">
        <v>-2.832832476670843</v>
      </c>
      <c r="M320">
        <v>0.33333333333333331</v>
      </c>
      <c r="N320">
        <v>0.6333333333333333</v>
      </c>
    </row>
    <row r="321" spans="1:14" x14ac:dyDescent="0.25">
      <c r="A321" s="84" t="s">
        <v>25</v>
      </c>
      <c r="B321">
        <v>49.8046875</v>
      </c>
      <c r="C321">
        <v>78.341259324718706</v>
      </c>
      <c r="D321">
        <v>104.4921875</v>
      </c>
      <c r="E321">
        <v>195.3125</v>
      </c>
      <c r="J321" s="84" t="s">
        <v>105</v>
      </c>
      <c r="K321">
        <v>6.6666666666666666E-2</v>
      </c>
      <c r="L321">
        <v>-1.912890343290415</v>
      </c>
      <c r="M321">
        <v>0.33333333333333331</v>
      </c>
      <c r="N321">
        <v>0.6333333333333333</v>
      </c>
    </row>
    <row r="322" spans="1:14" x14ac:dyDescent="0.25">
      <c r="A322" s="84" t="s">
        <v>18</v>
      </c>
      <c r="B322">
        <v>34.1796875</v>
      </c>
      <c r="C322">
        <v>69.702721157042461</v>
      </c>
      <c r="D322">
        <v>100.5859375</v>
      </c>
      <c r="E322">
        <v>164.0625</v>
      </c>
    </row>
    <row r="323" spans="1:14" x14ac:dyDescent="0.25">
      <c r="A323" s="84" t="s">
        <v>26</v>
      </c>
      <c r="B323">
        <v>49.8046875</v>
      </c>
      <c r="C323">
        <v>67.266228514225432</v>
      </c>
      <c r="D323">
        <v>116.2109375</v>
      </c>
      <c r="E323">
        <v>166.9921875</v>
      </c>
    </row>
    <row r="324" spans="1:14" x14ac:dyDescent="0.25">
      <c r="A324" s="84" t="s">
        <v>21</v>
      </c>
      <c r="B324">
        <v>22.4609375</v>
      </c>
      <c r="C324">
        <v>18.43420412583049</v>
      </c>
      <c r="D324">
        <v>254.8828125</v>
      </c>
      <c r="E324">
        <v>463.8671875</v>
      </c>
    </row>
    <row r="325" spans="1:14" x14ac:dyDescent="0.25">
      <c r="A325" s="84" t="s">
        <v>28</v>
      </c>
      <c r="B325">
        <v>21.484375</v>
      </c>
      <c r="C325">
        <v>83.095222177748326</v>
      </c>
      <c r="D325">
        <v>154.296875</v>
      </c>
      <c r="E325">
        <v>279.296875</v>
      </c>
    </row>
    <row r="326" spans="1:14" x14ac:dyDescent="0.25">
      <c r="A326" s="84" t="s">
        <v>24</v>
      </c>
      <c r="B326">
        <v>27.34375</v>
      </c>
      <c r="C326">
        <v>77.584967433763012</v>
      </c>
      <c r="D326">
        <v>52.734375</v>
      </c>
      <c r="E326">
        <v>401.3671875</v>
      </c>
    </row>
    <row r="327" spans="1:14" x14ac:dyDescent="0.25">
      <c r="A327" s="84" t="s">
        <v>29</v>
      </c>
      <c r="B327">
        <v>28.3203125</v>
      </c>
      <c r="C327">
        <v>72.809570509437378</v>
      </c>
      <c r="D327">
        <v>105.46875</v>
      </c>
      <c r="E327">
        <v>340.8203125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84"/>
      <c r="B331" s="84" t="s">
        <v>101</v>
      </c>
      <c r="C331" s="84" t="s">
        <v>102</v>
      </c>
      <c r="D331" s="84" t="s">
        <v>103</v>
      </c>
      <c r="E331" s="84" t="s">
        <v>104</v>
      </c>
      <c r="J331" s="84"/>
      <c r="K331" s="84" t="s">
        <v>101</v>
      </c>
      <c r="L331" s="84" t="s">
        <v>102</v>
      </c>
      <c r="M331" s="84" t="s">
        <v>103</v>
      </c>
      <c r="N331" s="84" t="s">
        <v>104</v>
      </c>
    </row>
    <row r="332" spans="1:14" x14ac:dyDescent="0.25">
      <c r="A332" s="84" t="s">
        <v>15</v>
      </c>
      <c r="B332">
        <v>31.25</v>
      </c>
      <c r="C332">
        <v>71.375908890608301</v>
      </c>
      <c r="D332">
        <v>108.3984375</v>
      </c>
      <c r="E332">
        <v>171.875</v>
      </c>
      <c r="J332" s="84" t="s">
        <v>12</v>
      </c>
      <c r="K332">
        <v>0.14285714285714279</v>
      </c>
      <c r="L332">
        <v>0.4851768732307456</v>
      </c>
      <c r="M332">
        <v>0.2857142857142857</v>
      </c>
      <c r="N332">
        <v>0.71428571428571419</v>
      </c>
    </row>
    <row r="333" spans="1:14" x14ac:dyDescent="0.25">
      <c r="A333" s="84" t="s">
        <v>25</v>
      </c>
      <c r="B333">
        <v>32.2265625</v>
      </c>
      <c r="C333">
        <v>61.892619017443828</v>
      </c>
      <c r="D333">
        <v>91.796875</v>
      </c>
      <c r="E333">
        <v>144.53125</v>
      </c>
      <c r="J333" s="84" t="s">
        <v>105</v>
      </c>
      <c r="K333">
        <v>0.14285714285714279</v>
      </c>
      <c r="L333">
        <v>0.45824924863219119</v>
      </c>
      <c r="M333">
        <v>0.5714285714285714</v>
      </c>
      <c r="N333">
        <v>1.285714285714286</v>
      </c>
    </row>
    <row r="334" spans="1:14" x14ac:dyDescent="0.25">
      <c r="A334" s="84" t="s">
        <v>18</v>
      </c>
      <c r="B334">
        <v>41.015625</v>
      </c>
      <c r="C334">
        <v>87.691848967374881</v>
      </c>
      <c r="D334">
        <v>154.296875</v>
      </c>
      <c r="E334">
        <v>208.0078125</v>
      </c>
    </row>
    <row r="335" spans="1:14" x14ac:dyDescent="0.25">
      <c r="A335" s="84" t="s">
        <v>26</v>
      </c>
      <c r="B335">
        <v>33.203125</v>
      </c>
      <c r="C335">
        <v>58.091542119148919</v>
      </c>
      <c r="D335">
        <v>89.84375</v>
      </c>
      <c r="E335">
        <v>113.28125</v>
      </c>
    </row>
    <row r="336" spans="1:14" x14ac:dyDescent="0.25">
      <c r="A336" s="84" t="s">
        <v>21</v>
      </c>
      <c r="B336">
        <v>43.9453125</v>
      </c>
      <c r="C336">
        <v>94.554413958026885</v>
      </c>
      <c r="D336">
        <v>159.1796875</v>
      </c>
      <c r="E336">
        <v>268.5546875</v>
      </c>
    </row>
    <row r="337" spans="1:14" x14ac:dyDescent="0.25">
      <c r="A337" s="84" t="s">
        <v>28</v>
      </c>
      <c r="B337">
        <v>40.0390625</v>
      </c>
      <c r="C337">
        <v>82.276721990576917</v>
      </c>
      <c r="D337">
        <v>133.7890625</v>
      </c>
      <c r="E337">
        <v>295.8984375</v>
      </c>
    </row>
    <row r="338" spans="1:14" x14ac:dyDescent="0.25">
      <c r="A338" s="84" t="s">
        <v>24</v>
      </c>
      <c r="B338">
        <v>37.109375</v>
      </c>
      <c r="C338">
        <v>56.940588623140187</v>
      </c>
      <c r="D338">
        <v>76.171875</v>
      </c>
      <c r="E338">
        <v>120.1171875</v>
      </c>
    </row>
    <row r="339" spans="1:14" x14ac:dyDescent="0.25">
      <c r="A339" s="84" t="s">
        <v>29</v>
      </c>
      <c r="B339">
        <v>41.9921875</v>
      </c>
      <c r="C339">
        <v>74.853260734377287</v>
      </c>
      <c r="D339">
        <v>116.2109375</v>
      </c>
      <c r="E339">
        <v>187.5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84"/>
      <c r="B343" s="84" t="s">
        <v>101</v>
      </c>
      <c r="C343" s="84" t="s">
        <v>102</v>
      </c>
      <c r="D343" s="84" t="s">
        <v>103</v>
      </c>
      <c r="E343" s="84" t="s">
        <v>104</v>
      </c>
      <c r="J343" s="84"/>
      <c r="K343" s="84" t="s">
        <v>101</v>
      </c>
      <c r="L343" s="84" t="s">
        <v>102</v>
      </c>
      <c r="M343" s="84" t="s">
        <v>103</v>
      </c>
      <c r="N343" s="84" t="s">
        <v>104</v>
      </c>
    </row>
    <row r="344" spans="1:14" x14ac:dyDescent="0.25">
      <c r="A344" s="84" t="s">
        <v>15</v>
      </c>
      <c r="B344">
        <v>28.3203125</v>
      </c>
      <c r="C344">
        <v>68.155952408501648</v>
      </c>
      <c r="D344">
        <v>103.515625</v>
      </c>
      <c r="E344">
        <v>142.578125</v>
      </c>
      <c r="J344" s="84" t="s">
        <v>12</v>
      </c>
      <c r="K344">
        <v>3.3333333333333333E-2</v>
      </c>
      <c r="L344">
        <v>1.399724260691676</v>
      </c>
      <c r="M344">
        <v>0.2</v>
      </c>
      <c r="N344">
        <v>0.4</v>
      </c>
    </row>
    <row r="345" spans="1:14" x14ac:dyDescent="0.25">
      <c r="A345" s="84" t="s">
        <v>25</v>
      </c>
      <c r="B345">
        <v>41.9921875</v>
      </c>
      <c r="C345">
        <v>72.64386827091603</v>
      </c>
      <c r="D345">
        <v>107.421875</v>
      </c>
      <c r="E345">
        <v>166.015625</v>
      </c>
      <c r="J345" s="84" t="s">
        <v>105</v>
      </c>
      <c r="K345">
        <v>3.3333333333333333E-2</v>
      </c>
      <c r="L345">
        <v>0.91794246438947757</v>
      </c>
      <c r="M345">
        <v>0.2</v>
      </c>
      <c r="N345">
        <v>0.4</v>
      </c>
    </row>
    <row r="346" spans="1:14" x14ac:dyDescent="0.25">
      <c r="A346" s="84" t="s">
        <v>18</v>
      </c>
      <c r="B346">
        <v>35.15625</v>
      </c>
      <c r="C346">
        <v>64.716820684383748</v>
      </c>
      <c r="D346">
        <v>91.796875</v>
      </c>
      <c r="E346">
        <v>154.296875</v>
      </c>
    </row>
    <row r="347" spans="1:14" x14ac:dyDescent="0.25">
      <c r="A347" s="84" t="s">
        <v>26</v>
      </c>
      <c r="B347">
        <v>52.734375</v>
      </c>
      <c r="C347">
        <v>66.544680589096288</v>
      </c>
      <c r="D347">
        <v>97.65625</v>
      </c>
      <c r="E347">
        <v>124.0234375</v>
      </c>
    </row>
    <row r="348" spans="1:14" x14ac:dyDescent="0.25">
      <c r="A348" s="84" t="s">
        <v>21</v>
      </c>
      <c r="B348">
        <v>27.34375</v>
      </c>
      <c r="C348">
        <v>99.182369477132028</v>
      </c>
      <c r="D348">
        <v>184.5703125</v>
      </c>
      <c r="E348">
        <v>462.890625</v>
      </c>
    </row>
    <row r="349" spans="1:14" x14ac:dyDescent="0.25">
      <c r="A349" s="84" t="s">
        <v>28</v>
      </c>
      <c r="B349">
        <v>34.1796875</v>
      </c>
      <c r="C349">
        <v>65.890242370969148</v>
      </c>
      <c r="D349">
        <v>259.765625</v>
      </c>
      <c r="E349">
        <v>315.4296875</v>
      </c>
    </row>
    <row r="350" spans="1:14" x14ac:dyDescent="0.25">
      <c r="A350" s="84" t="s">
        <v>24</v>
      </c>
      <c r="B350">
        <v>31.25</v>
      </c>
      <c r="C350">
        <v>-232.045577616776</v>
      </c>
      <c r="D350">
        <v>57.6171875</v>
      </c>
      <c r="E350">
        <v>66.40625</v>
      </c>
    </row>
    <row r="351" spans="1:14" x14ac:dyDescent="0.25">
      <c r="A351" s="84" t="s">
        <v>29</v>
      </c>
      <c r="B351">
        <v>29.296875</v>
      </c>
      <c r="C351">
        <v>-11.215937426639069</v>
      </c>
      <c r="D351">
        <v>79.1015625</v>
      </c>
      <c r="E351">
        <v>148.4375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84"/>
      <c r="B355" s="84" t="s">
        <v>101</v>
      </c>
      <c r="C355" s="84" t="s">
        <v>102</v>
      </c>
      <c r="D355" s="84" t="s">
        <v>103</v>
      </c>
      <c r="E355" s="84" t="s">
        <v>104</v>
      </c>
      <c r="J355" s="84"/>
      <c r="K355" s="84" t="s">
        <v>101</v>
      </c>
      <c r="L355" s="84" t="s">
        <v>102</v>
      </c>
      <c r="M355" s="84" t="s">
        <v>103</v>
      </c>
      <c r="N355" s="84" t="s">
        <v>104</v>
      </c>
    </row>
    <row r="356" spans="1:14" x14ac:dyDescent="0.25">
      <c r="A356" s="84" t="s">
        <v>15</v>
      </c>
      <c r="B356">
        <v>24.4140625</v>
      </c>
      <c r="C356">
        <v>47.568323999816243</v>
      </c>
      <c r="D356">
        <v>51.7578125</v>
      </c>
      <c r="E356">
        <v>95.703125</v>
      </c>
      <c r="J356" s="84" t="s">
        <v>12</v>
      </c>
      <c r="K356">
        <v>6.6666666666666666E-2</v>
      </c>
      <c r="L356">
        <v>1.0661663485293349</v>
      </c>
      <c r="M356">
        <v>0.4</v>
      </c>
      <c r="N356">
        <v>2.3666666666666671</v>
      </c>
    </row>
    <row r="357" spans="1:14" x14ac:dyDescent="0.25">
      <c r="A357" s="84" t="s">
        <v>25</v>
      </c>
      <c r="B357">
        <v>53.7109375</v>
      </c>
      <c r="C357">
        <v>48.401235642746393</v>
      </c>
      <c r="D357">
        <v>86.9140625</v>
      </c>
      <c r="E357">
        <v>146.484375</v>
      </c>
      <c r="J357" s="84" t="s">
        <v>105</v>
      </c>
      <c r="K357">
        <v>2.0333333333333332</v>
      </c>
      <c r="L357">
        <v>1.85999432866333</v>
      </c>
      <c r="M357">
        <v>2.4</v>
      </c>
      <c r="N357">
        <v>2.9333333333333331</v>
      </c>
    </row>
    <row r="358" spans="1:14" x14ac:dyDescent="0.25">
      <c r="A358" s="84" t="s">
        <v>18</v>
      </c>
      <c r="B358">
        <v>27.34375</v>
      </c>
      <c r="C358">
        <v>77.851757315874181</v>
      </c>
      <c r="D358">
        <v>106.4453125</v>
      </c>
      <c r="E358">
        <v>168.9453125</v>
      </c>
    </row>
    <row r="359" spans="1:14" x14ac:dyDescent="0.25">
      <c r="A359" s="84" t="s">
        <v>26</v>
      </c>
      <c r="B359">
        <v>49.8046875</v>
      </c>
      <c r="C359">
        <v>74.940237429020542</v>
      </c>
      <c r="D359">
        <v>97.65625</v>
      </c>
      <c r="E359">
        <v>152.34375</v>
      </c>
    </row>
    <row r="360" spans="1:14" x14ac:dyDescent="0.25">
      <c r="A360" s="84" t="s">
        <v>21</v>
      </c>
      <c r="B360">
        <v>19.53125</v>
      </c>
      <c r="C360">
        <v>134.58049722016219</v>
      </c>
      <c r="D360">
        <v>192.3828125</v>
      </c>
      <c r="E360">
        <v>439.453125</v>
      </c>
    </row>
    <row r="361" spans="1:14" x14ac:dyDescent="0.25">
      <c r="A361" s="84" t="s">
        <v>28</v>
      </c>
      <c r="B361">
        <v>24.4140625</v>
      </c>
      <c r="C361">
        <v>156.73985122421709</v>
      </c>
      <c r="D361">
        <v>284.1796875</v>
      </c>
      <c r="E361">
        <v>448.2421875</v>
      </c>
    </row>
    <row r="362" spans="1:14" x14ac:dyDescent="0.25">
      <c r="A362" s="84" t="s">
        <v>24</v>
      </c>
      <c r="B362">
        <v>29.296875</v>
      </c>
      <c r="C362">
        <v>-153.08068232972181</v>
      </c>
      <c r="D362">
        <v>41.015625</v>
      </c>
      <c r="E362">
        <v>67.3828125</v>
      </c>
    </row>
    <row r="363" spans="1:14" x14ac:dyDescent="0.25">
      <c r="A363" s="84" t="s">
        <v>29</v>
      </c>
      <c r="B363">
        <v>27.34375</v>
      </c>
      <c r="C363">
        <v>83.326611043897998</v>
      </c>
      <c r="D363">
        <v>90.8203125</v>
      </c>
      <c r="E363">
        <v>214.84375</v>
      </c>
    </row>
    <row r="390" spans="1:5" x14ac:dyDescent="0.25">
      <c r="A390" s="165" t="s">
        <v>180</v>
      </c>
    </row>
    <row r="391" spans="1:5" x14ac:dyDescent="0.25">
      <c r="A391" s="84"/>
      <c r="B391" s="84" t="s">
        <v>101</v>
      </c>
      <c r="C391" s="84" t="s">
        <v>102</v>
      </c>
      <c r="D391" s="84" t="s">
        <v>103</v>
      </c>
      <c r="E391" s="84" t="s">
        <v>104</v>
      </c>
    </row>
    <row r="392" spans="1:5" x14ac:dyDescent="0.25">
      <c r="A392" s="84" t="s">
        <v>15</v>
      </c>
      <c r="B392">
        <v>0.9765625</v>
      </c>
      <c r="C392">
        <v>3.3584800684070131</v>
      </c>
      <c r="D392">
        <v>5.859375</v>
      </c>
      <c r="E392">
        <v>7.8125</v>
      </c>
    </row>
    <row r="393" spans="1:5" x14ac:dyDescent="0.25">
      <c r="A393" s="84" t="s">
        <v>25</v>
      </c>
      <c r="B393">
        <v>0.9765625</v>
      </c>
      <c r="C393">
        <v>3.2062611807116732</v>
      </c>
      <c r="D393">
        <v>5.859375</v>
      </c>
      <c r="E393">
        <v>6.8359375</v>
      </c>
    </row>
    <row r="394" spans="1:5" x14ac:dyDescent="0.25">
      <c r="A394" s="84" t="s">
        <v>18</v>
      </c>
      <c r="B394">
        <v>0.9765625</v>
      </c>
      <c r="C394">
        <v>3.5887604144713432</v>
      </c>
      <c r="D394">
        <v>5.859375</v>
      </c>
      <c r="E394">
        <v>7.8125</v>
      </c>
    </row>
    <row r="395" spans="1:5" x14ac:dyDescent="0.25">
      <c r="A395" s="84" t="s">
        <v>26</v>
      </c>
      <c r="B395">
        <v>0.9765625</v>
      </c>
      <c r="C395">
        <v>3.2298296725072602</v>
      </c>
      <c r="D395">
        <v>5.859375</v>
      </c>
      <c r="E395">
        <v>6.8359375</v>
      </c>
    </row>
    <row r="396" spans="1:5" x14ac:dyDescent="0.25">
      <c r="A396" s="84" t="s">
        <v>21</v>
      </c>
      <c r="B396">
        <v>0.9765625</v>
      </c>
      <c r="C396">
        <v>3.7216937754623221</v>
      </c>
      <c r="D396">
        <v>5.859375</v>
      </c>
      <c r="E396">
        <v>7.8125</v>
      </c>
    </row>
    <row r="397" spans="1:5" x14ac:dyDescent="0.25">
      <c r="A397" s="84" t="s">
        <v>28</v>
      </c>
      <c r="B397">
        <v>0.9765625</v>
      </c>
      <c r="C397">
        <v>4.8420979067540797</v>
      </c>
      <c r="D397">
        <v>5.859375</v>
      </c>
      <c r="E397">
        <v>7.8125</v>
      </c>
    </row>
    <row r="398" spans="1:5" x14ac:dyDescent="0.25">
      <c r="A398" s="84" t="s">
        <v>24</v>
      </c>
      <c r="B398">
        <v>0.9765625</v>
      </c>
      <c r="C398">
        <v>3.6507998788557572</v>
      </c>
      <c r="D398">
        <v>5.859375</v>
      </c>
      <c r="E398">
        <v>7.8125</v>
      </c>
    </row>
    <row r="399" spans="1:5" x14ac:dyDescent="0.25">
      <c r="A399" s="84" t="s">
        <v>29</v>
      </c>
      <c r="B399">
        <v>0.9765625</v>
      </c>
      <c r="C399">
        <v>3.7823661053749582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526.32883703552807</v>
      </c>
      <c r="L409" s="155" t="s">
        <v>141</v>
      </c>
      <c r="M409">
        <v>0.88078087904943736</v>
      </c>
      <c r="N409">
        <v>0.74407648809303584</v>
      </c>
      <c r="O409">
        <v>1</v>
      </c>
      <c r="P409">
        <v>0.74975816759322411</v>
      </c>
      <c r="Q409">
        <v>0.87207239261526304</v>
      </c>
      <c r="R409">
        <v>1</v>
      </c>
      <c r="S409">
        <v>0.84418995715103595</v>
      </c>
      <c r="T409">
        <v>0.88679903252463033</v>
      </c>
    </row>
    <row r="410" spans="1:20" x14ac:dyDescent="0.25">
      <c r="A410" s="154" t="s">
        <v>141</v>
      </c>
      <c r="B410">
        <v>7.8359490550335682</v>
      </c>
      <c r="C410">
        <v>4.8072944326262874</v>
      </c>
      <c r="D410">
        <v>8.6661127341500563</v>
      </c>
      <c r="E410">
        <v>-5.3586256976901323</v>
      </c>
      <c r="G410" s="154" t="s">
        <v>142</v>
      </c>
      <c r="H410">
        <v>215.65633829829389</v>
      </c>
      <c r="L410" s="155" t="s">
        <v>142</v>
      </c>
      <c r="M410">
        <v>1</v>
      </c>
      <c r="N410">
        <v>1</v>
      </c>
      <c r="O410">
        <v>0.89588416448763009</v>
      </c>
      <c r="P410">
        <v>1</v>
      </c>
      <c r="Q410">
        <v>1</v>
      </c>
      <c r="R410">
        <v>0.95681265096686297</v>
      </c>
      <c r="S410">
        <v>0.83820551837059809</v>
      </c>
      <c r="T410">
        <v>1</v>
      </c>
    </row>
    <row r="411" spans="1:20" x14ac:dyDescent="0.25">
      <c r="A411" s="154" t="s">
        <v>142</v>
      </c>
      <c r="B411">
        <v>5.3195365693893804</v>
      </c>
      <c r="C411">
        <v>-3.119229782192817</v>
      </c>
      <c r="D411">
        <v>7.8630787471723211</v>
      </c>
      <c r="E411">
        <v>1.163257599878607</v>
      </c>
      <c r="G411" s="154" t="s">
        <v>143</v>
      </c>
      <c r="H411">
        <v>231.93814479582221</v>
      </c>
      <c r="L411" s="155" t="s">
        <v>143</v>
      </c>
      <c r="M411">
        <v>0.59531358566030901</v>
      </c>
      <c r="N411">
        <v>0.6704667296017095</v>
      </c>
      <c r="O411">
        <v>0.60351135583844207</v>
      </c>
      <c r="P411">
        <v>0.5341122114805068</v>
      </c>
      <c r="Q411">
        <v>0.81401204178562014</v>
      </c>
      <c r="R411">
        <v>0.88306274181335231</v>
      </c>
      <c r="S411">
        <v>0.83717761978171146</v>
      </c>
      <c r="T411">
        <v>0.40187274869102529</v>
      </c>
    </row>
    <row r="412" spans="1:20" x14ac:dyDescent="0.25">
      <c r="A412" s="154" t="s">
        <v>143</v>
      </c>
      <c r="B412">
        <v>4.7392742788745874</v>
      </c>
      <c r="C412">
        <v>-1.177186792504012</v>
      </c>
      <c r="D412">
        <v>5.6731771939175264</v>
      </c>
      <c r="E412">
        <v>3.806856314333694</v>
      </c>
      <c r="G412" s="154" t="s">
        <v>144</v>
      </c>
      <c r="H412">
        <v>112.8214916962156</v>
      </c>
      <c r="L412" s="155" t="s">
        <v>144</v>
      </c>
      <c r="M412">
        <v>0.46578324127912768</v>
      </c>
      <c r="N412">
        <v>0.82356298544585971</v>
      </c>
      <c r="O412">
        <v>0.67329577775331628</v>
      </c>
      <c r="P412">
        <v>0.78493737456953505</v>
      </c>
      <c r="Q412">
        <v>0.71201091776708636</v>
      </c>
      <c r="R412">
        <v>0.64035088398770235</v>
      </c>
      <c r="S412">
        <v>0.82415554585376616</v>
      </c>
      <c r="T412">
        <v>0.4136895144393492</v>
      </c>
    </row>
    <row r="413" spans="1:20" x14ac:dyDescent="0.25">
      <c r="A413" s="154" t="s">
        <v>144</v>
      </c>
      <c r="B413">
        <v>3.782171317873424</v>
      </c>
      <c r="C413">
        <v>4.354653464781947</v>
      </c>
      <c r="D413">
        <v>3.7293124804897522</v>
      </c>
      <c r="E413">
        <v>-5.135890151042017</v>
      </c>
      <c r="G413" s="154" t="s">
        <v>145</v>
      </c>
      <c r="H413">
        <v>236.92739455245871</v>
      </c>
      <c r="L413" s="155" t="s">
        <v>145</v>
      </c>
      <c r="M413">
        <v>0.76544654908363474</v>
      </c>
      <c r="N413">
        <v>0.78945559031760437</v>
      </c>
      <c r="O413">
        <v>0.89845672429327872</v>
      </c>
      <c r="P413">
        <v>0.62320168477831339</v>
      </c>
      <c r="Q413">
        <v>0.90841375758904697</v>
      </c>
      <c r="R413">
        <v>0.73506511468216096</v>
      </c>
      <c r="S413">
        <v>1</v>
      </c>
      <c r="T413">
        <v>0.89966421755291126</v>
      </c>
    </row>
    <row r="414" spans="1:20" x14ac:dyDescent="0.25">
      <c r="A414" s="154" t="s">
        <v>145</v>
      </c>
      <c r="B414">
        <v>5.9156877129795724</v>
      </c>
      <c r="C414">
        <v>0.94674053501477717</v>
      </c>
      <c r="D414">
        <v>7.352775404478864</v>
      </c>
      <c r="E414">
        <v>1.8544975842040119</v>
      </c>
      <c r="G414" s="154" t="s">
        <v>146</v>
      </c>
      <c r="H414">
        <v>163.54578700803461</v>
      </c>
      <c r="L414" s="155" t="s">
        <v>146</v>
      </c>
      <c r="M414">
        <v>0.5044557196372973</v>
      </c>
      <c r="N414">
        <v>0.65478309693455783</v>
      </c>
      <c r="O414">
        <v>0.67298579079967191</v>
      </c>
      <c r="P414">
        <v>0.65341248808831964</v>
      </c>
      <c r="Q414">
        <v>0.67692855823760878</v>
      </c>
      <c r="R414">
        <v>0.67920365038710551</v>
      </c>
      <c r="S414">
        <v>0.80368545165986383</v>
      </c>
      <c r="T414">
        <v>0.37532297010358451</v>
      </c>
    </row>
    <row r="415" spans="1:20" x14ac:dyDescent="0.25">
      <c r="A415" s="154" t="s">
        <v>146</v>
      </c>
      <c r="B415">
        <v>2.737616283681128</v>
      </c>
      <c r="C415">
        <v>-5.6734295020414356</v>
      </c>
      <c r="D415">
        <v>4.0642458191176178</v>
      </c>
      <c r="E415">
        <v>2.9991720999532632</v>
      </c>
      <c r="G415" s="154" t="s">
        <v>147</v>
      </c>
      <c r="H415">
        <v>206.10088310038191</v>
      </c>
      <c r="L415" s="155" t="s">
        <v>147</v>
      </c>
      <c r="M415">
        <v>0.44100403376923891</v>
      </c>
      <c r="N415">
        <v>0.85717077550731291</v>
      </c>
      <c r="O415">
        <v>0.41044072995875919</v>
      </c>
      <c r="P415">
        <v>0.54595892134734225</v>
      </c>
      <c r="Q415">
        <v>0.74184421957509816</v>
      </c>
      <c r="R415">
        <v>0.645506381497441</v>
      </c>
      <c r="S415">
        <v>0.75578341480605049</v>
      </c>
      <c r="T415">
        <v>0.29080138037203618</v>
      </c>
    </row>
    <row r="416" spans="1:20" x14ac:dyDescent="0.25">
      <c r="A416" s="154" t="s">
        <v>147</v>
      </c>
      <c r="B416">
        <v>4.7774606585615791</v>
      </c>
      <c r="C416">
        <v>2.0307189889652748</v>
      </c>
      <c r="D416">
        <v>7.9567348400060496</v>
      </c>
      <c r="E416">
        <v>-2.9517938585244941</v>
      </c>
      <c r="G416" s="154" t="s">
        <v>148</v>
      </c>
      <c r="H416">
        <v>105.4565822502467</v>
      </c>
      <c r="L416" s="155" t="s">
        <v>148</v>
      </c>
      <c r="M416">
        <v>0.41323378397212968</v>
      </c>
      <c r="N416">
        <v>0.66116525228977385</v>
      </c>
      <c r="O416">
        <v>0.51162596661829596</v>
      </c>
      <c r="P416">
        <v>0.42594337242997238</v>
      </c>
      <c r="Q416">
        <v>0.72608868498035017</v>
      </c>
      <c r="R416">
        <v>0.60113785700110045</v>
      </c>
      <c r="S416">
        <v>0.74791129405114509</v>
      </c>
      <c r="T416">
        <v>0.33737996830525607</v>
      </c>
    </row>
    <row r="417" spans="1:20" x14ac:dyDescent="0.25">
      <c r="A417" s="154" t="s">
        <v>148</v>
      </c>
      <c r="B417">
        <v>2.9243288442355331</v>
      </c>
      <c r="C417">
        <v>1.798701461994235</v>
      </c>
      <c r="D417">
        <v>3.6380057524880129</v>
      </c>
      <c r="E417">
        <v>-0.20486978566544201</v>
      </c>
      <c r="G417" s="154" t="s">
        <v>149</v>
      </c>
      <c r="H417">
        <v>110.4331851046741</v>
      </c>
      <c r="L417" s="155" t="s">
        <v>149</v>
      </c>
      <c r="M417">
        <v>0.35094412783022833</v>
      </c>
      <c r="N417">
        <v>0.5899345807404166</v>
      </c>
      <c r="O417">
        <v>0.40065550925902982</v>
      </c>
      <c r="P417">
        <v>0.38022548096194753</v>
      </c>
      <c r="Q417">
        <v>0.69599987491685578</v>
      </c>
      <c r="R417">
        <v>0.56617472064807262</v>
      </c>
      <c r="S417">
        <v>0.82781491501075677</v>
      </c>
      <c r="T417">
        <v>0.78139652283442851</v>
      </c>
    </row>
    <row r="418" spans="1:20" x14ac:dyDescent="0.25">
      <c r="A418" s="154" t="s">
        <v>149</v>
      </c>
      <c r="B418">
        <v>2.8087268432328401</v>
      </c>
      <c r="C418">
        <v>-2.773950543167031</v>
      </c>
      <c r="D418">
        <v>4.731968754198574</v>
      </c>
      <c r="E418">
        <v>4.1412781963677716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212.21233660288669</v>
      </c>
      <c r="L432" s="155" t="s">
        <v>155</v>
      </c>
      <c r="M432">
        <v>0.52868480878330493</v>
      </c>
      <c r="N432">
        <v>0.5329551485306504</v>
      </c>
      <c r="O432">
        <v>0.71731712485318422</v>
      </c>
      <c r="P432">
        <v>0.77043000736767753</v>
      </c>
      <c r="Q432">
        <v>0.1765343855475148</v>
      </c>
      <c r="R432">
        <v>0.20586493097362271</v>
      </c>
      <c r="S432">
        <v>0.11745524875976709</v>
      </c>
      <c r="T432">
        <v>0.26667790483155202</v>
      </c>
    </row>
    <row r="433" spans="1:20" x14ac:dyDescent="0.25">
      <c r="A433" s="154" t="s">
        <v>141</v>
      </c>
      <c r="B433">
        <v>6.7741445810370404</v>
      </c>
      <c r="C433">
        <v>0.96853725455657402</v>
      </c>
      <c r="D433">
        <v>12.78673071647275</v>
      </c>
      <c r="E433">
        <v>-6.2544058559651701</v>
      </c>
      <c r="G433" s="154" t="s">
        <v>142</v>
      </c>
      <c r="H433">
        <v>44.551891528112932</v>
      </c>
      <c r="L433" s="155" t="s">
        <v>156</v>
      </c>
      <c r="M433">
        <v>0.38841951280026749</v>
      </c>
      <c r="N433">
        <v>0.54018883991281919</v>
      </c>
      <c r="O433">
        <v>0.84175388007729279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154" t="s">
        <v>142</v>
      </c>
      <c r="B434">
        <v>2.630624950320438</v>
      </c>
      <c r="C434">
        <v>-1.6875775128645121</v>
      </c>
      <c r="D434">
        <v>4.332809592960615</v>
      </c>
      <c r="E434">
        <v>4.9326074031636171</v>
      </c>
      <c r="G434" s="154" t="s">
        <v>143</v>
      </c>
      <c r="H434">
        <v>57.042008448419473</v>
      </c>
      <c r="L434" s="155" t="s">
        <v>157</v>
      </c>
      <c r="M434">
        <v>0.99999999999999989</v>
      </c>
      <c r="N434">
        <v>1</v>
      </c>
      <c r="O434">
        <v>0.84384495458921061</v>
      </c>
      <c r="P434">
        <v>0.69805862079926717</v>
      </c>
      <c r="Q434">
        <v>0.83756706179533291</v>
      </c>
      <c r="R434">
        <v>0.95781364416254733</v>
      </c>
      <c r="S434">
        <v>0.74630049566814716</v>
      </c>
      <c r="T434">
        <v>0.99231864230171529</v>
      </c>
    </row>
    <row r="435" spans="1:20" x14ac:dyDescent="0.25">
      <c r="A435" s="154" t="s">
        <v>143</v>
      </c>
      <c r="B435">
        <v>3.7589021274983998</v>
      </c>
      <c r="C435">
        <v>-0.25934439042717089</v>
      </c>
      <c r="D435">
        <v>4.7288887067739118</v>
      </c>
      <c r="E435">
        <v>-0.49215770123376751</v>
      </c>
      <c r="G435" s="154" t="s">
        <v>144</v>
      </c>
      <c r="H435">
        <v>50.912165950551717</v>
      </c>
      <c r="L435" s="155" t="s">
        <v>158</v>
      </c>
      <c r="M435">
        <v>0.66177310576595694</v>
      </c>
      <c r="N435">
        <v>0.78645752167155658</v>
      </c>
      <c r="O435">
        <v>1</v>
      </c>
      <c r="P435">
        <v>0.68990854883381092</v>
      </c>
      <c r="Q435">
        <v>0.17481660713244329</v>
      </c>
      <c r="R435">
        <v>0.19132009681480069</v>
      </c>
      <c r="S435">
        <v>0.1487784318576314</v>
      </c>
      <c r="T435">
        <v>0.2350193128761181</v>
      </c>
    </row>
    <row r="436" spans="1:20" x14ac:dyDescent="0.25">
      <c r="A436" s="154" t="s">
        <v>144</v>
      </c>
      <c r="B436">
        <v>2.5569792334707531</v>
      </c>
      <c r="C436">
        <v>2.5976616281154712</v>
      </c>
      <c r="D436">
        <v>2.278934338990823</v>
      </c>
      <c r="E436">
        <v>-3.7855755239236402</v>
      </c>
      <c r="G436" s="154" t="s">
        <v>145</v>
      </c>
      <c r="H436">
        <v>22.099592513755258</v>
      </c>
      <c r="L436" s="155" t="s">
        <v>159</v>
      </c>
      <c r="M436">
        <v>0.42212677960410627</v>
      </c>
      <c r="N436">
        <v>0.42707195648755047</v>
      </c>
      <c r="O436">
        <v>0.7133477175027535</v>
      </c>
      <c r="P436">
        <v>0.74792951698726895</v>
      </c>
      <c r="Q436">
        <v>0.23496079544888759</v>
      </c>
      <c r="R436">
        <v>0.20493322056214719</v>
      </c>
      <c r="S436">
        <v>0.16589139154567881</v>
      </c>
      <c r="T436">
        <v>0.35496660209725678</v>
      </c>
    </row>
    <row r="437" spans="1:20" x14ac:dyDescent="0.25">
      <c r="A437" s="154" t="s">
        <v>145</v>
      </c>
      <c r="B437">
        <v>1.3142609396407361</v>
      </c>
      <c r="C437">
        <v>-0.21321745609168069</v>
      </c>
      <c r="D437">
        <v>2.492278188290141</v>
      </c>
      <c r="E437">
        <v>-0.1613312362815246</v>
      </c>
      <c r="G437" s="154" t="s">
        <v>146</v>
      </c>
      <c r="H437">
        <v>35.874123954067343</v>
      </c>
      <c r="L437" s="155" t="s">
        <v>160</v>
      </c>
      <c r="M437">
        <v>0.44634867235196762</v>
      </c>
      <c r="N437">
        <v>0.52975387036292976</v>
      </c>
      <c r="O437">
        <v>0.65078568114540658</v>
      </c>
      <c r="P437">
        <v>0.76804592388845905</v>
      </c>
      <c r="Q437">
        <v>0.17068583260760481</v>
      </c>
      <c r="R437">
        <v>0.1893436978643224</v>
      </c>
      <c r="S437">
        <v>0.1230002777246411</v>
      </c>
      <c r="T437">
        <v>0.21967197840856301</v>
      </c>
    </row>
    <row r="438" spans="1:20" x14ac:dyDescent="0.25">
      <c r="A438" s="154" t="s">
        <v>146</v>
      </c>
      <c r="B438">
        <v>2.0577232145937172</v>
      </c>
      <c r="C438">
        <v>-1.9394169798486149</v>
      </c>
      <c r="D438">
        <v>4.4831906685366976</v>
      </c>
      <c r="E438">
        <v>4.2108016798500474</v>
      </c>
      <c r="G438" s="154" t="s">
        <v>147</v>
      </c>
      <c r="H438">
        <v>31.694790943653349</v>
      </c>
      <c r="L438" s="155" t="s">
        <v>187</v>
      </c>
      <c r="M438">
        <v>0.4450619399762672</v>
      </c>
      <c r="N438">
        <v>0.522169348279657</v>
      </c>
      <c r="O438">
        <v>0.56951125129275781</v>
      </c>
      <c r="P438">
        <v>0.57155870938964659</v>
      </c>
      <c r="Q438">
        <v>0.20349245462193091</v>
      </c>
      <c r="R438">
        <v>0.2221636944237686</v>
      </c>
      <c r="S438">
        <v>0.19117318742782849</v>
      </c>
      <c r="T438">
        <v>0.29193524186625369</v>
      </c>
    </row>
    <row r="439" spans="1:20" x14ac:dyDescent="0.25">
      <c r="A439" s="154" t="s">
        <v>147</v>
      </c>
      <c r="B439">
        <v>1.6816972804725629</v>
      </c>
      <c r="C439">
        <v>0.16266563480832921</v>
      </c>
      <c r="D439">
        <v>3.65599225528491</v>
      </c>
      <c r="E439">
        <v>-1.084457420612513</v>
      </c>
      <c r="G439" s="154" t="s">
        <v>148</v>
      </c>
      <c r="H439">
        <v>33.42808242459293</v>
      </c>
    </row>
    <row r="440" spans="1:20" x14ac:dyDescent="0.25">
      <c r="A440" s="154" t="s">
        <v>148</v>
      </c>
      <c r="B440">
        <v>2.4128637761014549</v>
      </c>
      <c r="C440">
        <v>-3.2011792307693501</v>
      </c>
      <c r="D440">
        <v>4.161058123806221</v>
      </c>
      <c r="E440">
        <v>5.1021601423946823</v>
      </c>
      <c r="G440" s="154" t="s">
        <v>149</v>
      </c>
      <c r="H440">
        <v>35.461083316322238</v>
      </c>
    </row>
    <row r="441" spans="1:20" x14ac:dyDescent="0.25">
      <c r="A441" s="154" t="s">
        <v>149</v>
      </c>
      <c r="B441">
        <v>2.45264421824819</v>
      </c>
      <c r="C441">
        <v>2.2860021109521611</v>
      </c>
      <c r="D441">
        <v>4.579526956600783</v>
      </c>
      <c r="E441">
        <v>-4.6637424538219134</v>
      </c>
      <c r="G441" s="154" t="s">
        <v>150</v>
      </c>
      <c r="H441">
        <v>25.618800207218321</v>
      </c>
    </row>
    <row r="442" spans="1:20" x14ac:dyDescent="0.25">
      <c r="A442" s="154" t="s">
        <v>150</v>
      </c>
      <c r="B442">
        <v>1.728738660329443</v>
      </c>
      <c r="C442">
        <v>1.4489156046117331</v>
      </c>
      <c r="D442">
        <v>2.7567785860839829</v>
      </c>
      <c r="E442">
        <v>-3.084698602901466</v>
      </c>
      <c r="G442" s="154" t="s">
        <v>151</v>
      </c>
      <c r="H442">
        <v>11.805773772533369</v>
      </c>
    </row>
    <row r="443" spans="1:20" x14ac:dyDescent="0.25">
      <c r="A443" s="154" t="s">
        <v>151</v>
      </c>
      <c r="B443">
        <v>0.80420431431522266</v>
      </c>
      <c r="C443">
        <v>0.34917517140660848</v>
      </c>
      <c r="D443">
        <v>1.0531284877692439</v>
      </c>
      <c r="E443">
        <v>-0.19245132183951191</v>
      </c>
      <c r="G443" s="154" t="s">
        <v>152</v>
      </c>
      <c r="H443">
        <v>13.699343785573349</v>
      </c>
    </row>
    <row r="444" spans="1:20" x14ac:dyDescent="0.25">
      <c r="A444" s="154" t="s">
        <v>152</v>
      </c>
      <c r="B444">
        <v>0.73835586336948078</v>
      </c>
      <c r="C444">
        <v>-0.56128110967654166</v>
      </c>
      <c r="D444">
        <v>2.0097204411714018</v>
      </c>
      <c r="E444">
        <v>-9.442709548055354E-4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70.208795817617229</v>
      </c>
      <c r="L455" s="155" t="s">
        <v>155</v>
      </c>
      <c r="M455">
        <v>0.40142160861438603</v>
      </c>
      <c r="N455">
        <v>0.66542691162152701</v>
      </c>
      <c r="O455">
        <v>0.50886873729271531</v>
      </c>
      <c r="P455">
        <v>0.87164945132780081</v>
      </c>
      <c r="Q455">
        <v>1</v>
      </c>
      <c r="R455">
        <v>1</v>
      </c>
      <c r="S455">
        <v>1</v>
      </c>
      <c r="T455">
        <v>0.6870494436337351</v>
      </c>
    </row>
    <row r="456" spans="1:20" x14ac:dyDescent="0.25">
      <c r="A456" s="154" t="s">
        <v>155</v>
      </c>
      <c r="B456">
        <v>5.9093700141219729</v>
      </c>
      <c r="C456">
        <v>-3.0427996469238749</v>
      </c>
      <c r="D456">
        <v>7.7853004691838663</v>
      </c>
      <c r="E456">
        <v>8.3979024285055601</v>
      </c>
      <c r="G456" s="154" t="s">
        <v>156</v>
      </c>
      <c r="H456">
        <v>621.69386207221419</v>
      </c>
      <c r="L456" s="155" t="s">
        <v>156</v>
      </c>
      <c r="M456">
        <v>0.6172926942152559</v>
      </c>
      <c r="N456">
        <v>0.71170378926307232</v>
      </c>
      <c r="O456">
        <v>0.3829998649881623</v>
      </c>
      <c r="P456">
        <v>0.53803566465190333</v>
      </c>
      <c r="Q456">
        <v>0.42675991126456692</v>
      </c>
      <c r="R456">
        <v>0.36437676880766529</v>
      </c>
      <c r="S456">
        <v>0.42118042213515933</v>
      </c>
      <c r="T456">
        <v>0.34488374134458671</v>
      </c>
    </row>
    <row r="457" spans="1:20" x14ac:dyDescent="0.25">
      <c r="A457" s="154" t="s">
        <v>156</v>
      </c>
      <c r="B457">
        <v>41.143341440886338</v>
      </c>
      <c r="C457">
        <v>-98.356899361305551</v>
      </c>
      <c r="D457">
        <v>43.180307427453442</v>
      </c>
      <c r="E457">
        <v>105.06966603771821</v>
      </c>
      <c r="G457" s="154" t="s">
        <v>157</v>
      </c>
      <c r="H457">
        <v>1085.2463452718521</v>
      </c>
      <c r="L457" s="155" t="s">
        <v>157</v>
      </c>
      <c r="M457">
        <v>0.54437088097571396</v>
      </c>
      <c r="N457">
        <v>0.58290199751121163</v>
      </c>
      <c r="O457">
        <v>0.35753122483402411</v>
      </c>
      <c r="P457">
        <v>0.4548715780905852</v>
      </c>
      <c r="Q457">
        <v>0.1046667791972619</v>
      </c>
      <c r="R457">
        <v>0.24011612105060581</v>
      </c>
      <c r="S457">
        <v>9.3530284816613629E-2</v>
      </c>
      <c r="T457">
        <v>0.27936386086628212</v>
      </c>
    </row>
    <row r="458" spans="1:20" x14ac:dyDescent="0.25">
      <c r="A458" s="154" t="s">
        <v>157</v>
      </c>
      <c r="B458">
        <v>29.63015952439352</v>
      </c>
      <c r="C458">
        <v>86.48555186133531</v>
      </c>
      <c r="D458">
        <v>33.834425876228998</v>
      </c>
      <c r="E458">
        <v>-103.3820558121174</v>
      </c>
      <c r="G458" s="154" t="s">
        <v>158</v>
      </c>
      <c r="H458">
        <v>74.034903296842501</v>
      </c>
      <c r="L458" s="155" t="s">
        <v>158</v>
      </c>
      <c r="M458">
        <v>1</v>
      </c>
      <c r="N458">
        <v>1</v>
      </c>
      <c r="O458">
        <v>1</v>
      </c>
      <c r="P458">
        <v>1</v>
      </c>
      <c r="Q458">
        <v>0.15061714482105901</v>
      </c>
      <c r="R458">
        <v>0.33066009019858411</v>
      </c>
      <c r="S458">
        <v>0.15651432960964609</v>
      </c>
      <c r="T458">
        <v>0.46464786755768789</v>
      </c>
    </row>
    <row r="459" spans="1:20" x14ac:dyDescent="0.25">
      <c r="A459" s="154" t="s">
        <v>158</v>
      </c>
      <c r="B459">
        <v>3.611539865754704</v>
      </c>
      <c r="C459">
        <v>-2.882877826023662</v>
      </c>
      <c r="D459">
        <v>4.948300859347091</v>
      </c>
      <c r="E459">
        <v>2.4650704330884849</v>
      </c>
      <c r="G459" s="154" t="s">
        <v>159</v>
      </c>
      <c r="H459">
        <v>44.927899450201643</v>
      </c>
      <c r="L459" s="155" t="s">
        <v>159</v>
      </c>
      <c r="M459">
        <v>0.4122775637037796</v>
      </c>
      <c r="N459">
        <v>0.49206417629751542</v>
      </c>
      <c r="O459">
        <v>0.60812987755702241</v>
      </c>
      <c r="P459">
        <v>0.6464607782060463</v>
      </c>
      <c r="Q459">
        <v>0.15137416970069709</v>
      </c>
      <c r="R459">
        <v>0.71309347745125728</v>
      </c>
      <c r="S459">
        <v>0.1071254479044482</v>
      </c>
      <c r="T459">
        <v>1</v>
      </c>
    </row>
    <row r="460" spans="1:20" x14ac:dyDescent="0.25">
      <c r="A460" s="154" t="s">
        <v>159</v>
      </c>
      <c r="B460">
        <v>1.6714087075225581</v>
      </c>
      <c r="C460">
        <v>3.666878456105843</v>
      </c>
      <c r="D460">
        <v>4.6105106338935791</v>
      </c>
      <c r="E460">
        <v>14.438351816879671</v>
      </c>
      <c r="G460" s="154" t="s">
        <v>160</v>
      </c>
      <c r="H460">
        <v>44.579942201346462</v>
      </c>
      <c r="L460" s="155" t="s">
        <v>160</v>
      </c>
      <c r="M460">
        <v>0.45473248900193741</v>
      </c>
      <c r="N460">
        <v>0.44118689449873177</v>
      </c>
      <c r="O460">
        <v>0.39823815678382252</v>
      </c>
      <c r="P460">
        <v>0.54654886753496734</v>
      </c>
      <c r="Q460">
        <v>0.1203648049277827</v>
      </c>
      <c r="R460">
        <v>0.25066965204724762</v>
      </c>
      <c r="S460">
        <v>8.9323830423522696E-2</v>
      </c>
      <c r="T460">
        <v>0.36426732137615803</v>
      </c>
    </row>
    <row r="461" spans="1:20" x14ac:dyDescent="0.25">
      <c r="A461" s="154" t="s">
        <v>160</v>
      </c>
      <c r="B461">
        <v>4.6619377789411924</v>
      </c>
      <c r="C461">
        <v>-17.172198887687351</v>
      </c>
      <c r="D461">
        <v>4.2179794546450466</v>
      </c>
      <c r="E461">
        <v>17.49820230517604</v>
      </c>
      <c r="G461" s="154" t="s">
        <v>187</v>
      </c>
      <c r="H461">
        <v>34.186877221056641</v>
      </c>
      <c r="L461" s="155" t="s">
        <v>187</v>
      </c>
      <c r="M461">
        <v>0.61218216932519931</v>
      </c>
      <c r="N461">
        <v>0.88790682348155026</v>
      </c>
      <c r="O461">
        <v>0.38933228589499558</v>
      </c>
      <c r="P461">
        <v>0.52585399029009339</v>
      </c>
      <c r="Q461">
        <v>0.1426427620187124</v>
      </c>
      <c r="R461">
        <v>0.33035964347419428</v>
      </c>
      <c r="S461">
        <v>0.15058434810087759</v>
      </c>
      <c r="T461">
        <v>0.38009463806031241</v>
      </c>
    </row>
    <row r="462" spans="1:20" x14ac:dyDescent="0.25">
      <c r="A462" s="154" t="s">
        <v>187</v>
      </c>
      <c r="B462">
        <v>1.8090267236110149</v>
      </c>
      <c r="C462">
        <v>0.79896749805660727</v>
      </c>
      <c r="D462">
        <v>2.1253322254864928</v>
      </c>
      <c r="E462">
        <v>-7.048938441872143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461.72007378426952</v>
      </c>
      <c r="L478" s="155" t="s">
        <v>141</v>
      </c>
      <c r="M478">
        <v>1</v>
      </c>
      <c r="N478">
        <v>1</v>
      </c>
      <c r="O478">
        <v>1</v>
      </c>
      <c r="P478">
        <v>1</v>
      </c>
      <c r="Q478">
        <v>0.33308070758464647</v>
      </c>
      <c r="R478">
        <v>1</v>
      </c>
      <c r="S478">
        <v>0.96961768159481965</v>
      </c>
      <c r="T478">
        <v>1</v>
      </c>
    </row>
    <row r="479" spans="1:20" x14ac:dyDescent="0.25">
      <c r="A479" s="154" t="s">
        <v>155</v>
      </c>
      <c r="B479">
        <v>1.714105131186737</v>
      </c>
      <c r="C479">
        <v>-1.5410075583262159</v>
      </c>
      <c r="D479">
        <v>47.731585530627093</v>
      </c>
      <c r="E479">
        <v>110.94048236606299</v>
      </c>
      <c r="G479" s="154" t="s">
        <v>156</v>
      </c>
      <c r="H479">
        <v>747.13687564556017</v>
      </c>
      <c r="L479" s="155" t="s">
        <v>142</v>
      </c>
      <c r="M479">
        <v>0.52600313659254516</v>
      </c>
      <c r="N479">
        <v>0.7674718461807909</v>
      </c>
      <c r="O479">
        <v>0.42524051107905458</v>
      </c>
      <c r="P479">
        <v>0.42491839423060901</v>
      </c>
      <c r="Q479">
        <v>1</v>
      </c>
      <c r="R479">
        <v>0.6586982905895119</v>
      </c>
      <c r="S479">
        <v>1</v>
      </c>
      <c r="T479">
        <v>0.61776246781685729</v>
      </c>
    </row>
    <row r="480" spans="1:20" x14ac:dyDescent="0.25">
      <c r="A480" s="154" t="s">
        <v>156</v>
      </c>
      <c r="B480">
        <v>4.7766262085393141</v>
      </c>
      <c r="C480">
        <v>-7.3615130847246801</v>
      </c>
      <c r="D480">
        <v>41.751518880677629</v>
      </c>
      <c r="E480">
        <v>-102.6818229124179</v>
      </c>
      <c r="G480" s="154" t="s">
        <v>157</v>
      </c>
      <c r="H480">
        <v>14.61568316536682</v>
      </c>
      <c r="L480" s="155" t="s">
        <v>143</v>
      </c>
      <c r="M480">
        <v>0.1358574297173977</v>
      </c>
      <c r="N480">
        <v>0.14870237129197211</v>
      </c>
      <c r="O480">
        <v>0.1337143583948637</v>
      </c>
      <c r="P480">
        <v>9.581389320868211E-2</v>
      </c>
      <c r="Q480">
        <v>0.1021480436228992</v>
      </c>
      <c r="R480">
        <v>0.16847854337431231</v>
      </c>
      <c r="S480">
        <v>0.195144907452628</v>
      </c>
      <c r="T480">
        <v>9.203734475606061E-2</v>
      </c>
    </row>
    <row r="481" spans="1:20" x14ac:dyDescent="0.25">
      <c r="A481" s="154" t="s">
        <v>157</v>
      </c>
      <c r="B481">
        <v>1.0706445005433609</v>
      </c>
      <c r="C481">
        <v>1.812961110127395</v>
      </c>
      <c r="D481">
        <v>1.376918003412843</v>
      </c>
      <c r="E481">
        <v>-3.3292968829072711</v>
      </c>
      <c r="G481" s="154" t="s">
        <v>158</v>
      </c>
      <c r="H481">
        <v>172.7271983008055</v>
      </c>
      <c r="L481" s="155" t="s">
        <v>144</v>
      </c>
      <c r="M481">
        <v>0.13902926918152231</v>
      </c>
      <c r="N481">
        <v>0.11587422262011871</v>
      </c>
      <c r="O481">
        <v>0.1676067859378885</v>
      </c>
      <c r="P481">
        <v>8.4709872617683132E-2</v>
      </c>
      <c r="Q481">
        <v>8.0413349199089282E-2</v>
      </c>
      <c r="R481">
        <v>0.12508160581759081</v>
      </c>
      <c r="S481">
        <v>0.1701438277926654</v>
      </c>
      <c r="T481">
        <v>8.7294017110299882E-2</v>
      </c>
    </row>
    <row r="482" spans="1:20" x14ac:dyDescent="0.25">
      <c r="A482" s="154" t="s">
        <v>158</v>
      </c>
      <c r="B482">
        <v>2.8295799839570779</v>
      </c>
      <c r="C482">
        <v>11.998087537203499</v>
      </c>
      <c r="D482">
        <v>5.2985791172439756</v>
      </c>
      <c r="E482">
        <v>8.6825531331579686</v>
      </c>
      <c r="G482" s="154" t="s">
        <v>159</v>
      </c>
      <c r="H482">
        <v>4383.9289582643423</v>
      </c>
      <c r="L482" s="155" t="s">
        <v>145</v>
      </c>
      <c r="M482">
        <v>0.17723790222354191</v>
      </c>
      <c r="N482">
        <v>0.16258212915892151</v>
      </c>
      <c r="O482">
        <v>0.1318556388414952</v>
      </c>
      <c r="P482">
        <v>0.1090642085853246</v>
      </c>
      <c r="Q482">
        <v>7.0091334373722447E-2</v>
      </c>
      <c r="R482">
        <v>0.127582579897737</v>
      </c>
      <c r="S482">
        <v>0.16409189040805239</v>
      </c>
      <c r="T482">
        <v>8.3171088136845206E-2</v>
      </c>
    </row>
    <row r="483" spans="1:20" x14ac:dyDescent="0.25">
      <c r="A483" s="154" t="s">
        <v>159</v>
      </c>
      <c r="B483">
        <v>18.812331005492801</v>
      </c>
      <c r="C483">
        <v>49.113968350747562</v>
      </c>
      <c r="D483">
        <v>22.968853574507548</v>
      </c>
      <c r="E483">
        <v>-89.084381789664121</v>
      </c>
      <c r="G483" s="154" t="s">
        <v>160</v>
      </c>
      <c r="H483">
        <v>422.21200825681052</v>
      </c>
      <c r="L483" s="155" t="s">
        <v>146</v>
      </c>
      <c r="M483">
        <v>0.13136126418854979</v>
      </c>
      <c r="N483">
        <v>0.16145805894804541</v>
      </c>
      <c r="O483">
        <v>0.15208390867525309</v>
      </c>
      <c r="P483">
        <v>0.18926599307351311</v>
      </c>
      <c r="Q483">
        <v>9.0764027673998465E-2</v>
      </c>
      <c r="R483">
        <v>0.15363901098965921</v>
      </c>
      <c r="S483">
        <v>0.1849052791941338</v>
      </c>
      <c r="T483">
        <v>0.12586581179074449</v>
      </c>
    </row>
    <row r="484" spans="1:20" x14ac:dyDescent="0.25">
      <c r="A484" s="154" t="s">
        <v>160</v>
      </c>
      <c r="B484">
        <v>15.59748530261415</v>
      </c>
      <c r="C484">
        <v>41.433784359220809</v>
      </c>
      <c r="D484">
        <v>8.6783104163514651</v>
      </c>
      <c r="E484">
        <v>-29.360717636862059</v>
      </c>
      <c r="G484" s="154" t="s">
        <v>187</v>
      </c>
      <c r="H484">
        <v>56.999827773172427</v>
      </c>
      <c r="L484" s="155" t="s">
        <v>147</v>
      </c>
      <c r="M484">
        <v>0.1841051628175551</v>
      </c>
      <c r="N484">
        <v>0.26385646508314142</v>
      </c>
      <c r="O484">
        <v>0.21377746544466891</v>
      </c>
      <c r="P484">
        <v>0.26211067648451708</v>
      </c>
      <c r="Q484">
        <v>0.1202233009124819</v>
      </c>
      <c r="R484">
        <v>0.18301209043469899</v>
      </c>
      <c r="S484">
        <v>0.1588880111513814</v>
      </c>
      <c r="T484">
        <v>0.107237904732256</v>
      </c>
    </row>
    <row r="485" spans="1:20" x14ac:dyDescent="0.25">
      <c r="A485" s="154" t="s">
        <v>187</v>
      </c>
      <c r="B485">
        <v>2.4040227954883662</v>
      </c>
      <c r="C485">
        <v>-6.883009178892598</v>
      </c>
      <c r="D485">
        <v>2.2125504821748212</v>
      </c>
      <c r="E485">
        <v>-4.8804641160054638</v>
      </c>
      <c r="L485" s="155" t="s">
        <v>148</v>
      </c>
      <c r="M485">
        <v>0.14504821176991819</v>
      </c>
      <c r="N485">
        <v>0.23247025497148521</v>
      </c>
      <c r="O485">
        <v>0.24191936563406249</v>
      </c>
      <c r="P485">
        <v>0.19806856174335519</v>
      </c>
      <c r="Q485">
        <v>9.4161825978128888E-2</v>
      </c>
      <c r="R485">
        <v>0.13025999223841481</v>
      </c>
      <c r="S485">
        <v>0.13443593027600589</v>
      </c>
      <c r="T485">
        <v>8.5057914116072858E-2</v>
      </c>
    </row>
    <row r="486" spans="1:20" x14ac:dyDescent="0.25">
      <c r="L486" s="155" t="s">
        <v>149</v>
      </c>
      <c r="M486">
        <v>0.20364829873136039</v>
      </c>
      <c r="N486">
        <v>0.27732679734150628</v>
      </c>
      <c r="O486">
        <v>0.24442616890607591</v>
      </c>
      <c r="P486">
        <v>0.26369339821029403</v>
      </c>
      <c r="Q486">
        <v>8.4805648661565508E-2</v>
      </c>
      <c r="R486">
        <v>0.158524409562073</v>
      </c>
      <c r="S486">
        <v>0.12793393013373039</v>
      </c>
      <c r="T486">
        <v>0.1033551798342774</v>
      </c>
    </row>
    <row r="487" spans="1:20" x14ac:dyDescent="0.25">
      <c r="L487" s="155" t="s">
        <v>150</v>
      </c>
      <c r="M487">
        <v>0.19862340758862529</v>
      </c>
      <c r="N487">
        <v>0.29350354719806843</v>
      </c>
      <c r="O487">
        <v>0.22206655474084619</v>
      </c>
      <c r="P487">
        <v>0.2272365127530134</v>
      </c>
      <c r="Q487">
        <v>8.592697383241972E-2</v>
      </c>
      <c r="R487">
        <v>0.1399447792365163</v>
      </c>
      <c r="S487">
        <v>0.13012781201615389</v>
      </c>
      <c r="T487">
        <v>9.0060978348538309E-2</v>
      </c>
    </row>
    <row r="488" spans="1:20" x14ac:dyDescent="0.25">
      <c r="L488" s="155" t="s">
        <v>151</v>
      </c>
      <c r="M488">
        <v>0.17518371334342819</v>
      </c>
      <c r="N488">
        <v>0.2768781215759587</v>
      </c>
      <c r="O488">
        <v>0.2177858257589437</v>
      </c>
      <c r="P488">
        <v>0.2297463310367468</v>
      </c>
      <c r="Q488">
        <v>8.0142835345304447E-2</v>
      </c>
      <c r="R488">
        <v>0.16136595352866401</v>
      </c>
      <c r="S488">
        <v>0.13822031758389541</v>
      </c>
      <c r="T488">
        <v>0.1165603481475157</v>
      </c>
    </row>
    <row r="489" spans="1:20" x14ac:dyDescent="0.25">
      <c r="L489" s="155" t="s">
        <v>152</v>
      </c>
      <c r="M489">
        <v>0.1935920440222097</v>
      </c>
      <c r="N489">
        <v>0.30339855045001551</v>
      </c>
      <c r="O489">
        <v>0.21208505828343699</v>
      </c>
      <c r="P489">
        <v>0.2379611069445462</v>
      </c>
      <c r="Q489">
        <v>8.6562001046618348E-2</v>
      </c>
      <c r="R489">
        <v>0.140027928075352</v>
      </c>
      <c r="S489">
        <v>0.12757560523618069</v>
      </c>
      <c r="T489">
        <v>0.22737121862066609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15240.038917170859</v>
      </c>
      <c r="L501" s="155" t="s">
        <v>141</v>
      </c>
      <c r="M501">
        <v>0.9040309192808097</v>
      </c>
      <c r="N501">
        <v>0.78795623578223306</v>
      </c>
      <c r="O501">
        <v>0.8746262822926848</v>
      </c>
      <c r="P501">
        <v>0.84032025047427861</v>
      </c>
      <c r="Q501">
        <v>1</v>
      </c>
      <c r="R501">
        <v>1</v>
      </c>
      <c r="S501">
        <v>0.61428167859860827</v>
      </c>
      <c r="T501">
        <v>0.37588441856297111</v>
      </c>
    </row>
    <row r="502" spans="1:20" x14ac:dyDescent="0.25">
      <c r="A502" s="154" t="s">
        <v>141</v>
      </c>
      <c r="B502">
        <v>37.403904404658903</v>
      </c>
      <c r="C502">
        <v>-12.140009698170379</v>
      </c>
      <c r="D502">
        <v>50.603262808567841</v>
      </c>
      <c r="E502">
        <v>53.573741953836127</v>
      </c>
      <c r="G502" s="154" t="s">
        <v>142</v>
      </c>
      <c r="H502">
        <v>11326.31903217378</v>
      </c>
      <c r="L502" s="155" t="s">
        <v>142</v>
      </c>
      <c r="M502">
        <v>1</v>
      </c>
      <c r="N502">
        <v>0.91406866381098817</v>
      </c>
      <c r="O502">
        <v>1</v>
      </c>
      <c r="P502">
        <v>0.75856651455606761</v>
      </c>
      <c r="Q502">
        <v>0.99661825362279477</v>
      </c>
      <c r="R502">
        <v>0.7951187349961536</v>
      </c>
      <c r="S502">
        <v>0.55145440052331685</v>
      </c>
      <c r="T502">
        <v>0.44127940418106948</v>
      </c>
    </row>
    <row r="503" spans="1:20" x14ac:dyDescent="0.25">
      <c r="A503" s="154" t="s">
        <v>142</v>
      </c>
      <c r="B503">
        <v>45.716047243164113</v>
      </c>
      <c r="C503">
        <v>35.665235104865289</v>
      </c>
      <c r="D503">
        <v>28.04368948678464</v>
      </c>
      <c r="E503">
        <v>-37.917494510310519</v>
      </c>
      <c r="G503" s="154" t="s">
        <v>143</v>
      </c>
      <c r="H503">
        <v>164.6972168373463</v>
      </c>
      <c r="L503" s="155" t="s">
        <v>143</v>
      </c>
      <c r="M503">
        <v>0.90997179369389281</v>
      </c>
      <c r="N503">
        <v>0.9672354232876863</v>
      </c>
      <c r="O503">
        <v>0.88310115234498232</v>
      </c>
      <c r="P503">
        <v>0.98227068253781902</v>
      </c>
      <c r="Q503">
        <v>0.90958780643472237</v>
      </c>
      <c r="R503">
        <v>0.96764114091738884</v>
      </c>
      <c r="S503">
        <v>0.54339558751788386</v>
      </c>
      <c r="T503">
        <v>0.45455931720474879</v>
      </c>
    </row>
    <row r="504" spans="1:20" x14ac:dyDescent="0.25">
      <c r="A504" s="154" t="s">
        <v>143</v>
      </c>
      <c r="B504">
        <v>6.3892583886720287</v>
      </c>
      <c r="C504">
        <v>-4.6838836395602916</v>
      </c>
      <c r="D504">
        <v>15.1458856905096</v>
      </c>
      <c r="E504">
        <v>-8.5659953206546131</v>
      </c>
      <c r="G504" s="154" t="s">
        <v>144</v>
      </c>
      <c r="H504">
        <v>241.99945799584339</v>
      </c>
      <c r="L504" s="155" t="s">
        <v>144</v>
      </c>
      <c r="M504">
        <v>0.97533406630490105</v>
      </c>
      <c r="N504">
        <v>0.87105443768482527</v>
      </c>
      <c r="O504">
        <v>0.90845907789816105</v>
      </c>
      <c r="P504">
        <v>0.81932972195669296</v>
      </c>
      <c r="Q504">
        <v>0.84816162634327696</v>
      </c>
      <c r="R504">
        <v>0.82217447622530393</v>
      </c>
      <c r="S504">
        <v>0.57718564107751502</v>
      </c>
      <c r="T504">
        <v>0.43807215599385491</v>
      </c>
    </row>
    <row r="505" spans="1:20" x14ac:dyDescent="0.25">
      <c r="A505" s="154" t="s">
        <v>144</v>
      </c>
      <c r="B505">
        <v>4.3766322726926239</v>
      </c>
      <c r="C505">
        <v>8.2194428675434335</v>
      </c>
      <c r="D505">
        <v>6.1744651020682033</v>
      </c>
      <c r="E505">
        <v>-5.6396900670241976</v>
      </c>
      <c r="G505" s="154" t="s">
        <v>145</v>
      </c>
      <c r="H505">
        <v>1584.9280733790699</v>
      </c>
      <c r="L505" s="155" t="s">
        <v>145</v>
      </c>
      <c r="M505">
        <v>0.80260870810842377</v>
      </c>
      <c r="N505">
        <v>0.91256429061126709</v>
      </c>
      <c r="O505">
        <v>0.86766123985726173</v>
      </c>
      <c r="P505">
        <v>0.85581714027883116</v>
      </c>
      <c r="Q505">
        <v>0.87082824105000212</v>
      </c>
      <c r="R505">
        <v>0.98498336927910024</v>
      </c>
      <c r="S505">
        <v>0.52359927982386956</v>
      </c>
      <c r="T505">
        <v>0.51263921929242839</v>
      </c>
    </row>
    <row r="506" spans="1:20" x14ac:dyDescent="0.25">
      <c r="A506" s="154" t="s">
        <v>145</v>
      </c>
      <c r="B506">
        <v>36.953061177055872</v>
      </c>
      <c r="C506">
        <v>-22.968751372960352</v>
      </c>
      <c r="D506">
        <v>14.5134292174001</v>
      </c>
      <c r="E506">
        <v>10.82955739236125</v>
      </c>
      <c r="G506" s="154" t="s">
        <v>146</v>
      </c>
      <c r="H506">
        <v>3648.7976498966918</v>
      </c>
      <c r="L506" s="155" t="s">
        <v>146</v>
      </c>
      <c r="M506">
        <v>0.95061873249886986</v>
      </c>
      <c r="N506">
        <v>0.99999999999999989</v>
      </c>
      <c r="O506">
        <v>0.77518394539609536</v>
      </c>
      <c r="P506">
        <v>0.88639529640504844</v>
      </c>
      <c r="Q506">
        <v>0.91631947987936491</v>
      </c>
      <c r="R506">
        <v>0.92878987908245869</v>
      </c>
      <c r="S506">
        <v>0.66612627461373097</v>
      </c>
      <c r="T506">
        <v>1</v>
      </c>
    </row>
    <row r="507" spans="1:20" x14ac:dyDescent="0.25">
      <c r="A507" s="154" t="s">
        <v>146</v>
      </c>
      <c r="B507">
        <v>37.673790886935294</v>
      </c>
      <c r="C507">
        <v>-2.337196385249432</v>
      </c>
      <c r="D507">
        <v>20.069959940580262</v>
      </c>
      <c r="E507">
        <v>8.1196146674254912</v>
      </c>
      <c r="G507" s="154" t="s">
        <v>147</v>
      </c>
      <c r="H507">
        <v>412.21178113899151</v>
      </c>
      <c r="L507" s="155" t="s">
        <v>147</v>
      </c>
      <c r="M507">
        <v>0.73882115868194675</v>
      </c>
      <c r="N507">
        <v>0.75097375335337468</v>
      </c>
      <c r="O507">
        <v>0.78393412238658877</v>
      </c>
      <c r="P507">
        <v>1</v>
      </c>
      <c r="Q507">
        <v>0.98193931110269883</v>
      </c>
      <c r="R507">
        <v>0.87969377506497948</v>
      </c>
      <c r="S507">
        <v>0.53997917203812107</v>
      </c>
      <c r="T507">
        <v>0.40047756857586869</v>
      </c>
    </row>
    <row r="508" spans="1:20" x14ac:dyDescent="0.25">
      <c r="A508" s="154" t="s">
        <v>147</v>
      </c>
      <c r="B508">
        <v>7.4904377613416377</v>
      </c>
      <c r="C508">
        <v>-7.5540898915369601</v>
      </c>
      <c r="D508">
        <v>10.797691767684251</v>
      </c>
      <c r="E508">
        <v>5.5244617608805928</v>
      </c>
      <c r="G508" s="154" t="s">
        <v>148</v>
      </c>
      <c r="H508">
        <v>219.14614899939741</v>
      </c>
      <c r="L508" s="155" t="s">
        <v>148</v>
      </c>
      <c r="M508">
        <v>0.8132981266346595</v>
      </c>
      <c r="N508">
        <v>0.80704968096617857</v>
      </c>
      <c r="O508">
        <v>0.83549707495327519</v>
      </c>
      <c r="P508">
        <v>0.67860798661755362</v>
      </c>
      <c r="Q508">
        <v>0.82300982918039489</v>
      </c>
      <c r="R508">
        <v>0.73269275572163928</v>
      </c>
      <c r="S508">
        <v>0.60234518874410981</v>
      </c>
      <c r="T508">
        <v>0.40713324856114808</v>
      </c>
    </row>
    <row r="509" spans="1:20" x14ac:dyDescent="0.25">
      <c r="A509" s="154" t="s">
        <v>148</v>
      </c>
      <c r="B509">
        <v>4.728430550577956</v>
      </c>
      <c r="C509">
        <v>2.2067559491127242</v>
      </c>
      <c r="D509">
        <v>4.9867589900080986</v>
      </c>
      <c r="E509">
        <v>-2.249738341046752</v>
      </c>
      <c r="G509" s="154" t="s">
        <v>149</v>
      </c>
      <c r="H509">
        <v>165.19990815800409</v>
      </c>
      <c r="L509" s="155" t="s">
        <v>149</v>
      </c>
      <c r="M509">
        <v>0.72791278377388169</v>
      </c>
      <c r="N509">
        <v>0.79097427786370755</v>
      </c>
      <c r="O509">
        <v>0.75662953068143368</v>
      </c>
      <c r="P509">
        <v>0.73677122839791476</v>
      </c>
      <c r="Q509">
        <v>0.97303422513218518</v>
      </c>
      <c r="R509">
        <v>0.8078097075327566</v>
      </c>
      <c r="S509">
        <v>1</v>
      </c>
      <c r="T509">
        <v>0.44005089747171899</v>
      </c>
    </row>
    <row r="510" spans="1:20" x14ac:dyDescent="0.25">
      <c r="A510" s="154" t="s">
        <v>149</v>
      </c>
      <c r="B510">
        <v>4.0078873465938134</v>
      </c>
      <c r="C510">
        <v>0.52427987028430978</v>
      </c>
      <c r="D510">
        <v>5.1135428973324446</v>
      </c>
      <c r="E510">
        <v>0.15646122698275319</v>
      </c>
      <c r="G510" s="154" t="s">
        <v>150</v>
      </c>
      <c r="H510">
        <v>178.9945786485147</v>
      </c>
      <c r="L510" s="155" t="s">
        <v>150</v>
      </c>
      <c r="M510">
        <v>0.8400299665731068</v>
      </c>
      <c r="N510">
        <v>0.95924149450935225</v>
      </c>
      <c r="O510">
        <v>0.73200695176270925</v>
      </c>
      <c r="P510">
        <v>0.603950389394589</v>
      </c>
      <c r="Q510">
        <v>0.92719988243201867</v>
      </c>
      <c r="R510">
        <v>0.88621488767085321</v>
      </c>
      <c r="S510">
        <v>0.56698669065654672</v>
      </c>
      <c r="T510">
        <v>0.409677518989495</v>
      </c>
    </row>
    <row r="511" spans="1:20" x14ac:dyDescent="0.25">
      <c r="A511" s="154" t="s">
        <v>150</v>
      </c>
      <c r="B511">
        <v>4.5570692687035539</v>
      </c>
      <c r="C511">
        <v>2.8862742200807472</v>
      </c>
      <c r="D511">
        <v>4.3987725939673696</v>
      </c>
      <c r="E511">
        <v>-1.50068847274557</v>
      </c>
      <c r="G511" s="154" t="s">
        <v>151</v>
      </c>
      <c r="H511">
        <v>186.16196048777971</v>
      </c>
      <c r="L511" s="155" t="s">
        <v>151</v>
      </c>
      <c r="M511">
        <v>0.82916166093735411</v>
      </c>
      <c r="N511">
        <v>0.79409432711773831</v>
      </c>
      <c r="O511">
        <v>0.60015005676336686</v>
      </c>
      <c r="P511">
        <v>0.55515333489429308</v>
      </c>
      <c r="Q511">
        <v>0.89237220222040692</v>
      </c>
      <c r="R511">
        <v>0.87624279122735671</v>
      </c>
      <c r="S511">
        <v>0.56151760658661076</v>
      </c>
      <c r="T511">
        <v>0.34580966767811289</v>
      </c>
    </row>
    <row r="512" spans="1:20" x14ac:dyDescent="0.25">
      <c r="A512" s="154" t="s">
        <v>151</v>
      </c>
      <c r="B512">
        <v>4.0448160750505924</v>
      </c>
      <c r="C512">
        <v>-4.8733045842561227</v>
      </c>
      <c r="D512">
        <v>4.6810847854241642</v>
      </c>
      <c r="E512">
        <v>4.3965791012335718</v>
      </c>
      <c r="G512" s="154" t="s">
        <v>152</v>
      </c>
      <c r="H512">
        <v>203.26082939741181</v>
      </c>
      <c r="L512" s="155" t="s">
        <v>152</v>
      </c>
      <c r="M512">
        <v>0.67611778725889005</v>
      </c>
      <c r="N512">
        <v>0.71000459241424307</v>
      </c>
      <c r="O512">
        <v>0.59260878630313896</v>
      </c>
      <c r="P512">
        <v>0.55668501065069353</v>
      </c>
      <c r="Q512">
        <v>0.90382148443053034</v>
      </c>
      <c r="R512">
        <v>0.80835233710113852</v>
      </c>
      <c r="S512">
        <v>0.60435779309374382</v>
      </c>
      <c r="T512">
        <v>0.39673738324721891</v>
      </c>
    </row>
    <row r="513" spans="1:20" x14ac:dyDescent="0.25">
      <c r="A513" s="154" t="s">
        <v>152</v>
      </c>
      <c r="B513">
        <v>4.4637862392217134</v>
      </c>
      <c r="C513">
        <v>2.508130659716246</v>
      </c>
      <c r="D513">
        <v>5.6659811066316932</v>
      </c>
      <c r="E513">
        <v>-2.7468244868042251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75.664826214004549</v>
      </c>
      <c r="L524" s="155" t="s">
        <v>141</v>
      </c>
      <c r="M524">
        <v>0.99999999999999989</v>
      </c>
      <c r="N524">
        <v>1</v>
      </c>
      <c r="O524">
        <v>1</v>
      </c>
      <c r="P524">
        <v>1</v>
      </c>
      <c r="Q524">
        <v>0.98909214568576298</v>
      </c>
      <c r="R524">
        <v>1</v>
      </c>
      <c r="S524">
        <v>1</v>
      </c>
      <c r="T524">
        <v>1</v>
      </c>
    </row>
    <row r="525" spans="1:20" x14ac:dyDescent="0.25">
      <c r="A525" s="154" t="s">
        <v>141</v>
      </c>
      <c r="B525">
        <v>3.0325570622815108</v>
      </c>
      <c r="C525">
        <v>0.12624632371838559</v>
      </c>
      <c r="D525">
        <v>5.8404420279966001</v>
      </c>
      <c r="E525">
        <v>-3.289131018218951</v>
      </c>
      <c r="G525" s="154" t="s">
        <v>142</v>
      </c>
      <c r="H525">
        <v>37.112017826146428</v>
      </c>
      <c r="L525" s="155" t="s">
        <v>142</v>
      </c>
      <c r="M525">
        <v>0.49612562585740738</v>
      </c>
      <c r="N525">
        <v>0.74595515646773269</v>
      </c>
      <c r="O525">
        <v>0.6687859723405073</v>
      </c>
      <c r="P525">
        <v>0.74573181483311535</v>
      </c>
      <c r="Q525">
        <v>0.948192902466923</v>
      </c>
      <c r="R525">
        <v>0.77972536020158734</v>
      </c>
      <c r="S525">
        <v>0.80333663750704176</v>
      </c>
      <c r="T525">
        <v>0.69715871221673431</v>
      </c>
    </row>
    <row r="526" spans="1:20" x14ac:dyDescent="0.25">
      <c r="A526" s="154" t="s">
        <v>142</v>
      </c>
      <c r="B526">
        <v>3.2351718393741091</v>
      </c>
      <c r="C526">
        <v>-1.8514164978531771</v>
      </c>
      <c r="D526">
        <v>5.1677729738063434</v>
      </c>
      <c r="E526">
        <v>2.5191877045173929</v>
      </c>
      <c r="G526" s="154" t="s">
        <v>143</v>
      </c>
      <c r="H526">
        <v>22.21715096885551</v>
      </c>
      <c r="L526" s="155" t="s">
        <v>143</v>
      </c>
      <c r="M526">
        <v>0.44980679571504428</v>
      </c>
      <c r="N526">
        <v>0.71475860486209408</v>
      </c>
      <c r="O526">
        <v>0.72308312630157956</v>
      </c>
      <c r="P526">
        <v>0.895224418306801</v>
      </c>
      <c r="Q526">
        <v>1</v>
      </c>
      <c r="R526">
        <v>0.80827011137972649</v>
      </c>
      <c r="S526">
        <v>0.92089829232838682</v>
      </c>
      <c r="T526">
        <v>0.78663506197072275</v>
      </c>
    </row>
    <row r="527" spans="1:20" x14ac:dyDescent="0.25">
      <c r="A527" s="154" t="s">
        <v>143</v>
      </c>
      <c r="B527">
        <v>1.6755385680167061</v>
      </c>
      <c r="C527">
        <v>1.822197057750137</v>
      </c>
      <c r="D527">
        <v>2.0803481131416959</v>
      </c>
      <c r="E527">
        <v>-2.1332843231116301</v>
      </c>
      <c r="G527" s="154" t="s">
        <v>144</v>
      </c>
      <c r="H527">
        <v>32.406859856827218</v>
      </c>
      <c r="L527" s="155" t="s">
        <v>144</v>
      </c>
      <c r="M527">
        <v>0.53579890854872669</v>
      </c>
      <c r="N527">
        <v>0.85149442418133803</v>
      </c>
      <c r="O527">
        <v>0.85568877268595045</v>
      </c>
      <c r="P527">
        <v>0.73083158417200511</v>
      </c>
      <c r="Q527">
        <v>0.92497619856038737</v>
      </c>
      <c r="R527">
        <v>0.75821971185572878</v>
      </c>
      <c r="S527">
        <v>0.86779480086326322</v>
      </c>
      <c r="T527">
        <v>0.70569722193775453</v>
      </c>
    </row>
    <row r="528" spans="1:20" x14ac:dyDescent="0.25">
      <c r="A528" s="154" t="s">
        <v>144</v>
      </c>
      <c r="B528">
        <v>1.3459471589630809</v>
      </c>
      <c r="C528">
        <v>1.0906097377018851</v>
      </c>
      <c r="D528">
        <v>1.697236875171068</v>
      </c>
      <c r="E528">
        <v>-2.592683809716172</v>
      </c>
      <c r="G528" s="154" t="s">
        <v>145</v>
      </c>
      <c r="H528">
        <v>96.369122093580302</v>
      </c>
      <c r="L528" s="155" t="s">
        <v>145</v>
      </c>
      <c r="M528">
        <v>0.54061134932114852</v>
      </c>
      <c r="N528">
        <v>0.70206706345835479</v>
      </c>
      <c r="O528">
        <v>0.76219170449491114</v>
      </c>
      <c r="P528">
        <v>0.66446075617524414</v>
      </c>
      <c r="Q528">
        <v>0.91958308980022374</v>
      </c>
      <c r="R528">
        <v>0.73740548192204347</v>
      </c>
      <c r="S528">
        <v>0.87744270309334516</v>
      </c>
      <c r="T528">
        <v>0.6978941147295783</v>
      </c>
    </row>
    <row r="529" spans="1:20" x14ac:dyDescent="0.25">
      <c r="A529" s="154" t="s">
        <v>145</v>
      </c>
      <c r="B529">
        <v>6.8088480759715742</v>
      </c>
      <c r="C529">
        <v>-6.4223648078164564</v>
      </c>
      <c r="D529">
        <v>11.62956871694635</v>
      </c>
      <c r="E529">
        <v>12.49849786316901</v>
      </c>
      <c r="G529" s="154" t="s">
        <v>146</v>
      </c>
      <c r="H529">
        <v>52.949069830699983</v>
      </c>
      <c r="L529" s="155" t="s">
        <v>146</v>
      </c>
      <c r="M529">
        <v>0.40945601290889011</v>
      </c>
      <c r="N529">
        <v>0.65957862756561925</v>
      </c>
      <c r="O529">
        <v>0.66466670080487156</v>
      </c>
      <c r="P529">
        <v>0.63534922431452956</v>
      </c>
      <c r="Q529">
        <v>0.93227955580483302</v>
      </c>
      <c r="R529">
        <v>0.83212908231277116</v>
      </c>
      <c r="S529">
        <v>0.86622435219956895</v>
      </c>
      <c r="T529">
        <v>0.75476998339937185</v>
      </c>
    </row>
    <row r="530" spans="1:20" x14ac:dyDescent="0.25">
      <c r="A530" s="154" t="s">
        <v>146</v>
      </c>
      <c r="B530">
        <v>3.573446680027633</v>
      </c>
      <c r="C530">
        <v>2.43069733940606</v>
      </c>
      <c r="D530">
        <v>5.4453590990911689</v>
      </c>
      <c r="E530">
        <v>-5.0472646948427196</v>
      </c>
      <c r="G530" s="154" t="s">
        <v>147</v>
      </c>
      <c r="H530">
        <v>43.634164230106506</v>
      </c>
      <c r="L530" s="155" t="s">
        <v>147</v>
      </c>
      <c r="M530">
        <v>0.4105678891766244</v>
      </c>
      <c r="N530">
        <v>0.71316019523628227</v>
      </c>
      <c r="O530">
        <v>0.613834405709062</v>
      </c>
      <c r="P530">
        <v>0.69773755228204559</v>
      </c>
      <c r="Q530">
        <v>0.91609330908846331</v>
      </c>
      <c r="R530">
        <v>0.97290382067154324</v>
      </c>
      <c r="S530">
        <v>0.85072115452445274</v>
      </c>
      <c r="T530">
        <v>0.6890215657299853</v>
      </c>
    </row>
    <row r="531" spans="1:20" x14ac:dyDescent="0.25">
      <c r="A531" s="154" t="s">
        <v>147</v>
      </c>
      <c r="B531">
        <v>2.4751108188919102</v>
      </c>
      <c r="C531">
        <v>2.6840433488364002</v>
      </c>
      <c r="D531">
        <v>4.5504573878602468</v>
      </c>
      <c r="E531">
        <v>-4.1040078413393566</v>
      </c>
      <c r="G531" s="154" t="s">
        <v>148</v>
      </c>
      <c r="H531">
        <v>24.008989017670391</v>
      </c>
      <c r="L531" s="155" t="s">
        <v>148</v>
      </c>
      <c r="M531">
        <v>0.35034667930100488</v>
      </c>
      <c r="N531">
        <v>0.72698772348686891</v>
      </c>
      <c r="O531">
        <v>0.49386343710762293</v>
      </c>
      <c r="P531">
        <v>0.62677311413556047</v>
      </c>
      <c r="Q531">
        <v>0.86686752969723724</v>
      </c>
      <c r="R531">
        <v>0.91894835347464399</v>
      </c>
      <c r="S531">
        <v>0.94893975042065981</v>
      </c>
      <c r="T531">
        <v>0.68974931095862158</v>
      </c>
    </row>
    <row r="532" spans="1:20" x14ac:dyDescent="0.25">
      <c r="A532" s="154" t="s">
        <v>148</v>
      </c>
      <c r="B532">
        <v>1.311688817202461</v>
      </c>
      <c r="C532">
        <v>-2.63954179742906</v>
      </c>
      <c r="D532">
        <v>1.93493833343092</v>
      </c>
      <c r="E532">
        <v>3.3957739909989129</v>
      </c>
      <c r="G532" s="154" t="s">
        <v>149</v>
      </c>
      <c r="H532">
        <v>53.391174078599072</v>
      </c>
      <c r="L532" s="155" t="s">
        <v>149</v>
      </c>
      <c r="M532">
        <v>0.41400809641842551</v>
      </c>
      <c r="N532">
        <v>0.61653556936131082</v>
      </c>
      <c r="O532">
        <v>0.56034082831196885</v>
      </c>
      <c r="P532">
        <v>0.92364148317086481</v>
      </c>
      <c r="Q532">
        <v>0.97403499837199514</v>
      </c>
      <c r="R532">
        <v>0.83686366329359818</v>
      </c>
      <c r="S532">
        <v>0.97137737516980982</v>
      </c>
      <c r="T532">
        <v>0.75195623554795277</v>
      </c>
    </row>
    <row r="533" spans="1:20" x14ac:dyDescent="0.25">
      <c r="A533" s="154" t="s">
        <v>149</v>
      </c>
      <c r="B533">
        <v>4.2025423723111146</v>
      </c>
      <c r="C533">
        <v>3.0947321959410639</v>
      </c>
      <c r="D533">
        <v>6.7542402927097118</v>
      </c>
      <c r="E533">
        <v>-5.1158045255813249</v>
      </c>
      <c r="G533" s="154" t="s">
        <v>150</v>
      </c>
      <c r="H533">
        <v>15.154608504845131</v>
      </c>
      <c r="L533" s="155" t="s">
        <v>150</v>
      </c>
      <c r="M533">
        <v>0.38333346925595169</v>
      </c>
      <c r="N533">
        <v>0.57062802881381025</v>
      </c>
      <c r="O533">
        <v>0.60376634294185461</v>
      </c>
      <c r="P533">
        <v>0.67469866028491066</v>
      </c>
      <c r="Q533">
        <v>0.94355703075107011</v>
      </c>
      <c r="R533">
        <v>0.81971587076981267</v>
      </c>
      <c r="S533">
        <v>0.90872670028016944</v>
      </c>
      <c r="T533">
        <v>0.707579583953726</v>
      </c>
    </row>
    <row r="534" spans="1:20" x14ac:dyDescent="0.25">
      <c r="A534" s="154" t="s">
        <v>150</v>
      </c>
      <c r="B534">
        <v>1.144559744261797</v>
      </c>
      <c r="C534">
        <v>-0.9603889792523812</v>
      </c>
      <c r="D534">
        <v>2.0296280309436958</v>
      </c>
      <c r="E534">
        <v>0.51312747783478374</v>
      </c>
      <c r="G534" s="154" t="s">
        <v>151</v>
      </c>
      <c r="H534">
        <v>29.096500544788348</v>
      </c>
      <c r="L534" s="155" t="s">
        <v>151</v>
      </c>
      <c r="M534">
        <v>0.43244550233352291</v>
      </c>
      <c r="N534">
        <v>0.69138162223226762</v>
      </c>
      <c r="O534">
        <v>0.64850007757917139</v>
      </c>
      <c r="P534">
        <v>0.64193285366512909</v>
      </c>
      <c r="Q534">
        <v>0.94036657862042461</v>
      </c>
      <c r="R534">
        <v>0.82863681540579748</v>
      </c>
      <c r="S534">
        <v>0.89783402878813645</v>
      </c>
      <c r="T534">
        <v>0.82238113501974586</v>
      </c>
    </row>
    <row r="535" spans="1:20" x14ac:dyDescent="0.25">
      <c r="A535" s="154" t="s">
        <v>151</v>
      </c>
      <c r="B535">
        <v>2.8035394379440879</v>
      </c>
      <c r="C535">
        <v>2.8750009134475278</v>
      </c>
      <c r="D535">
        <v>3.48212225361817</v>
      </c>
      <c r="E535">
        <v>-2.98680926384095</v>
      </c>
      <c r="G535" s="154" t="s">
        <v>152</v>
      </c>
      <c r="H535">
        <v>30.425791137026771</v>
      </c>
      <c r="L535" s="155" t="s">
        <v>152</v>
      </c>
      <c r="M535">
        <v>0.53646622414170952</v>
      </c>
      <c r="N535">
        <v>0.63373818713604357</v>
      </c>
      <c r="O535">
        <v>0.62090938025082998</v>
      </c>
      <c r="P535">
        <v>0.79609978832930106</v>
      </c>
      <c r="Q535">
        <v>0.93761102186988954</v>
      </c>
      <c r="R535">
        <v>0.96691598602787132</v>
      </c>
      <c r="S535">
        <v>0.91073116045032931</v>
      </c>
      <c r="T535">
        <v>0.86769513276023957</v>
      </c>
    </row>
    <row r="536" spans="1:20" x14ac:dyDescent="0.25">
      <c r="A536" s="154" t="s">
        <v>152</v>
      </c>
      <c r="B536">
        <v>2.390403215514052</v>
      </c>
      <c r="C536">
        <v>-0.99166993258233516</v>
      </c>
      <c r="D536">
        <v>2.839690252139091</v>
      </c>
      <c r="E536">
        <v>0.91757694832233672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565.36214238863943</v>
      </c>
      <c r="L547" s="155" t="s">
        <v>155</v>
      </c>
      <c r="M547">
        <v>1</v>
      </c>
      <c r="N547">
        <v>1</v>
      </c>
      <c r="O547">
        <v>0.76487262322733396</v>
      </c>
      <c r="P547">
        <v>0.87472587424209225</v>
      </c>
      <c r="Q547">
        <v>0.93813675410821462</v>
      </c>
      <c r="R547">
        <v>0.68660114489622681</v>
      </c>
      <c r="S547">
        <v>0.82662248976386188</v>
      </c>
      <c r="T547">
        <v>0.79329119398693793</v>
      </c>
    </row>
    <row r="548" spans="1:20" x14ac:dyDescent="0.25">
      <c r="A548" s="154" t="s">
        <v>141</v>
      </c>
      <c r="B548">
        <v>6.6239760535276409</v>
      </c>
      <c r="C548">
        <v>-9.0424072528255337</v>
      </c>
      <c r="D548">
        <v>8.2182233085510834</v>
      </c>
      <c r="E548">
        <v>2.0000101058125068</v>
      </c>
      <c r="G548" s="154" t="s">
        <v>142</v>
      </c>
      <c r="H548">
        <v>727.9020123316235</v>
      </c>
      <c r="L548" s="155" t="s">
        <v>156</v>
      </c>
      <c r="M548">
        <v>0.77012523309761594</v>
      </c>
      <c r="N548">
        <v>0.68351812536667811</v>
      </c>
      <c r="O548">
        <v>1</v>
      </c>
      <c r="P548">
        <v>0.88416524258940454</v>
      </c>
      <c r="Q548">
        <v>1</v>
      </c>
      <c r="R548">
        <v>1</v>
      </c>
      <c r="S548">
        <v>0.99999999999999989</v>
      </c>
      <c r="T548">
        <v>1</v>
      </c>
    </row>
    <row r="549" spans="1:20" x14ac:dyDescent="0.25">
      <c r="A549" s="154" t="s">
        <v>142</v>
      </c>
      <c r="B549">
        <v>8.3481895645806237</v>
      </c>
      <c r="C549">
        <v>-8.7935433795458309</v>
      </c>
      <c r="D549">
        <v>10.6554218304824</v>
      </c>
      <c r="E549">
        <v>13.73393173568933</v>
      </c>
      <c r="G549" s="154" t="s">
        <v>143</v>
      </c>
      <c r="H549">
        <v>7266.398134752284</v>
      </c>
      <c r="L549" s="155" t="s">
        <v>157</v>
      </c>
      <c r="M549">
        <v>0.85389535142421769</v>
      </c>
      <c r="N549">
        <v>0.68058160937627554</v>
      </c>
      <c r="O549">
        <v>0.83564337878740269</v>
      </c>
      <c r="P549">
        <v>0.87486459603888755</v>
      </c>
      <c r="Q549">
        <v>0.8242669395188098</v>
      </c>
      <c r="R549">
        <v>0.69929334797827036</v>
      </c>
      <c r="S549">
        <v>0.73234810739534062</v>
      </c>
      <c r="T549">
        <v>0.51157302195533516</v>
      </c>
    </row>
    <row r="550" spans="1:20" x14ac:dyDescent="0.25">
      <c r="A550" s="154" t="s">
        <v>143</v>
      </c>
      <c r="B550">
        <v>28.455678176272791</v>
      </c>
      <c r="C550">
        <v>-4.1710212122148489</v>
      </c>
      <c r="D550">
        <v>45.808848693291978</v>
      </c>
      <c r="E550">
        <v>29.097905453807989</v>
      </c>
      <c r="G550" s="154" t="s">
        <v>144</v>
      </c>
      <c r="H550">
        <v>3841.4486063901809</v>
      </c>
      <c r="L550" s="155" t="s">
        <v>158</v>
      </c>
      <c r="M550">
        <v>0.8650958918782955</v>
      </c>
      <c r="N550">
        <v>0.788634522414699</v>
      </c>
      <c r="O550">
        <v>0.90347356186152683</v>
      </c>
      <c r="P550">
        <v>1</v>
      </c>
      <c r="Q550">
        <v>0.87191196680206429</v>
      </c>
      <c r="R550">
        <v>0.7208776471600149</v>
      </c>
      <c r="S550">
        <v>0.83194906477539554</v>
      </c>
      <c r="T550">
        <v>0.57595176435359963</v>
      </c>
    </row>
    <row r="551" spans="1:20" x14ac:dyDescent="0.25">
      <c r="A551" s="154" t="s">
        <v>144</v>
      </c>
      <c r="B551">
        <v>23.71601803349369</v>
      </c>
      <c r="C551">
        <v>26.383510907679089</v>
      </c>
      <c r="D551">
        <v>46.400787704651989</v>
      </c>
      <c r="E551">
        <v>-50.282049584127392</v>
      </c>
      <c r="G551" s="154" t="s">
        <v>145</v>
      </c>
      <c r="H551">
        <v>4771.8639907816269</v>
      </c>
      <c r="L551" s="155" t="s">
        <v>159</v>
      </c>
      <c r="M551">
        <v>0.8644226110729758</v>
      </c>
      <c r="N551">
        <v>0.62511731303975504</v>
      </c>
      <c r="O551">
        <v>0.94196431117265966</v>
      </c>
      <c r="P551">
        <v>0.70583589642526068</v>
      </c>
      <c r="Q551">
        <v>0.88464487483706222</v>
      </c>
      <c r="R551">
        <v>0.67838582013713666</v>
      </c>
      <c r="S551">
        <v>0.88777701465193626</v>
      </c>
      <c r="T551">
        <v>0.58665344608597159</v>
      </c>
    </row>
    <row r="552" spans="1:20" x14ac:dyDescent="0.25">
      <c r="A552" s="154" t="s">
        <v>145</v>
      </c>
      <c r="B552">
        <v>25.0442583546123</v>
      </c>
      <c r="C552">
        <v>6.6298283406843783</v>
      </c>
      <c r="D552">
        <v>43.412493366625291</v>
      </c>
      <c r="E552">
        <v>4.8061822787878921</v>
      </c>
      <c r="G552" s="154" t="s">
        <v>146</v>
      </c>
      <c r="H552">
        <v>11923.94863644762</v>
      </c>
      <c r="L552" s="155" t="s">
        <v>160</v>
      </c>
      <c r="M552">
        <v>0.84087530221979689</v>
      </c>
      <c r="N552">
        <v>0.92338337741716991</v>
      </c>
      <c r="O552">
        <v>0.80521609293792362</v>
      </c>
      <c r="P552">
        <v>0.70661500454647896</v>
      </c>
      <c r="Q552">
        <v>0.82430314655074755</v>
      </c>
      <c r="R552">
        <v>0.64310434664574645</v>
      </c>
      <c r="S552">
        <v>0.77755522866729676</v>
      </c>
      <c r="T552">
        <v>0.5650913902609549</v>
      </c>
    </row>
    <row r="553" spans="1:20" x14ac:dyDescent="0.25">
      <c r="A553" s="154" t="s">
        <v>146</v>
      </c>
      <c r="B553">
        <v>33.143490475215913</v>
      </c>
      <c r="C553">
        <v>-19.43672536147967</v>
      </c>
      <c r="D553">
        <v>53.794600048159779</v>
      </c>
      <c r="E553">
        <v>3.1405965935609448</v>
      </c>
      <c r="G553" s="154" t="s">
        <v>147</v>
      </c>
      <c r="H553">
        <v>4957.7407774741223</v>
      </c>
      <c r="L553" s="155" t="s">
        <v>187</v>
      </c>
      <c r="M553">
        <v>0.88350926662066276</v>
      </c>
      <c r="N553">
        <v>0.95647311861189954</v>
      </c>
      <c r="O553">
        <v>0.90074121292956988</v>
      </c>
      <c r="P553">
        <v>0.68942029505569991</v>
      </c>
      <c r="Q553">
        <v>0.82258969728545139</v>
      </c>
      <c r="R553">
        <v>0.76137391772296181</v>
      </c>
      <c r="S553">
        <v>0.9252301448884257</v>
      </c>
      <c r="T553">
        <v>0.63313491030876734</v>
      </c>
    </row>
    <row r="554" spans="1:20" x14ac:dyDescent="0.25">
      <c r="A554" s="154" t="s">
        <v>147</v>
      </c>
      <c r="B554">
        <v>20.039325510352619</v>
      </c>
      <c r="C554">
        <v>-1.5209181325979371</v>
      </c>
      <c r="D554">
        <v>47.738359500567697</v>
      </c>
      <c r="E554">
        <v>15.44215977968971</v>
      </c>
      <c r="G554" s="154" t="s">
        <v>148</v>
      </c>
      <c r="H554">
        <v>829.54388739543879</v>
      </c>
    </row>
    <row r="555" spans="1:20" x14ac:dyDescent="0.25">
      <c r="A555" s="154" t="s">
        <v>148</v>
      </c>
      <c r="B555">
        <v>9.4971481155607655</v>
      </c>
      <c r="C555">
        <v>-0.47848559599000001</v>
      </c>
      <c r="D555">
        <v>19.199860057581262</v>
      </c>
      <c r="E555">
        <v>-9.1924835976521404</v>
      </c>
      <c r="G555" s="154" t="s">
        <v>149</v>
      </c>
      <c r="H555">
        <v>889.65559605183773</v>
      </c>
    </row>
    <row r="556" spans="1:20" x14ac:dyDescent="0.25">
      <c r="A556" s="154" t="s">
        <v>149</v>
      </c>
      <c r="B556">
        <v>8.1858618231791507</v>
      </c>
      <c r="C556">
        <v>1.3566274074865561</v>
      </c>
      <c r="D556">
        <v>13.87844716913987</v>
      </c>
      <c r="E556">
        <v>1.781615233532204</v>
      </c>
      <c r="G556" s="154" t="s">
        <v>150</v>
      </c>
      <c r="H556">
        <v>978.76544848186802</v>
      </c>
    </row>
    <row r="557" spans="1:20" x14ac:dyDescent="0.25">
      <c r="A557" s="154" t="s">
        <v>150</v>
      </c>
      <c r="B557">
        <v>9.6000406028870344</v>
      </c>
      <c r="C557">
        <v>-8.7363647349357247</v>
      </c>
      <c r="D557">
        <v>16.497526332819291</v>
      </c>
      <c r="E557">
        <v>12.354526164110609</v>
      </c>
      <c r="G557" s="154" t="s">
        <v>151</v>
      </c>
      <c r="H557">
        <v>4012.4732780282761</v>
      </c>
    </row>
    <row r="558" spans="1:20" x14ac:dyDescent="0.25">
      <c r="A558" s="154" t="s">
        <v>151</v>
      </c>
      <c r="B558">
        <v>24.096379278990259</v>
      </c>
      <c r="C558">
        <v>-3.0312319881076171</v>
      </c>
      <c r="D558">
        <v>41.683535894411733</v>
      </c>
      <c r="E558">
        <v>17.787047820188651</v>
      </c>
      <c r="G558" s="154" t="s">
        <v>152</v>
      </c>
      <c r="H558">
        <v>2761.1478839484462</v>
      </c>
    </row>
    <row r="559" spans="1:20" x14ac:dyDescent="0.25">
      <c r="A559" s="154" t="s">
        <v>152</v>
      </c>
      <c r="B559">
        <v>17.812763765420641</v>
      </c>
      <c r="C559">
        <v>6.4062853166804867</v>
      </c>
      <c r="D559">
        <v>32.010935954275872</v>
      </c>
      <c r="E559">
        <v>-23.667088803954989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354.68603401493073</v>
      </c>
      <c r="L570" s="155" t="s">
        <v>141</v>
      </c>
      <c r="M570">
        <v>0.8756187653709111</v>
      </c>
      <c r="N570">
        <v>0.99483620128135464</v>
      </c>
      <c r="O570">
        <v>0.97608927967325765</v>
      </c>
      <c r="P570">
        <v>0.89372690957562717</v>
      </c>
      <c r="Q570">
        <v>0.84032137806054619</v>
      </c>
      <c r="R570">
        <v>0.98102872553022091</v>
      </c>
      <c r="S570">
        <v>1</v>
      </c>
      <c r="T570">
        <v>0.98429475761622287</v>
      </c>
    </row>
    <row r="571" spans="1:20" x14ac:dyDescent="0.25">
      <c r="A571" s="154" t="s">
        <v>141</v>
      </c>
      <c r="B571">
        <v>5.37260292080658</v>
      </c>
      <c r="C571">
        <v>-2.3052609787738869</v>
      </c>
      <c r="D571">
        <v>7.9719482482543906</v>
      </c>
      <c r="E571">
        <v>1.2240831570451141</v>
      </c>
      <c r="G571" s="154" t="s">
        <v>142</v>
      </c>
      <c r="H571">
        <v>189.24785803441901</v>
      </c>
      <c r="L571" s="155" t="s">
        <v>142</v>
      </c>
      <c r="M571">
        <v>0.7078830815670738</v>
      </c>
      <c r="N571">
        <v>0.79322524208394729</v>
      </c>
      <c r="O571">
        <v>0.96894226057621224</v>
      </c>
      <c r="P571">
        <v>0.90130315417133355</v>
      </c>
      <c r="Q571">
        <v>0.7113737746819695</v>
      </c>
      <c r="R571">
        <v>0.89329999146685912</v>
      </c>
      <c r="S571">
        <v>0.83167869106211789</v>
      </c>
      <c r="T571">
        <v>0.92677006383456062</v>
      </c>
    </row>
    <row r="572" spans="1:20" x14ac:dyDescent="0.25">
      <c r="A572" s="154" t="s">
        <v>142</v>
      </c>
      <c r="B572">
        <v>4.3139304314199576</v>
      </c>
      <c r="C572">
        <v>0.39286703830948239</v>
      </c>
      <c r="D572">
        <v>5.5725092002111598</v>
      </c>
      <c r="E572">
        <v>2.0389816860392891</v>
      </c>
      <c r="G572" s="154" t="s">
        <v>143</v>
      </c>
      <c r="H572">
        <v>205.2972124551419</v>
      </c>
      <c r="L572" s="155" t="s">
        <v>143</v>
      </c>
      <c r="M572">
        <v>0.86435422963987607</v>
      </c>
      <c r="N572">
        <v>1</v>
      </c>
      <c r="O572">
        <v>0.76919085898087769</v>
      </c>
      <c r="P572">
        <v>0.94865818667431501</v>
      </c>
      <c r="Q572">
        <v>0.80621761115986768</v>
      </c>
      <c r="R572">
        <v>0.89952411143528077</v>
      </c>
      <c r="S572">
        <v>0.87007010242253524</v>
      </c>
      <c r="T572">
        <v>0.95043048719666545</v>
      </c>
    </row>
    <row r="573" spans="1:20" x14ac:dyDescent="0.25">
      <c r="A573" s="154" t="s">
        <v>143</v>
      </c>
      <c r="B573">
        <v>4.1141282904008722</v>
      </c>
      <c r="C573">
        <v>-2.062133136308447</v>
      </c>
      <c r="D573">
        <v>4.3929919109802462</v>
      </c>
      <c r="E573">
        <v>0.24618543091951611</v>
      </c>
      <c r="G573" s="154" t="s">
        <v>144</v>
      </c>
      <c r="H573">
        <v>229.13587713117599</v>
      </c>
      <c r="L573" s="155" t="s">
        <v>144</v>
      </c>
      <c r="M573">
        <v>0.78392614124534721</v>
      </c>
      <c r="N573">
        <v>0.89389151717213422</v>
      </c>
      <c r="O573">
        <v>1</v>
      </c>
      <c r="P573">
        <v>0.90251244137951303</v>
      </c>
      <c r="Q573">
        <v>0.72495627541358865</v>
      </c>
      <c r="R573">
        <v>1</v>
      </c>
      <c r="S573">
        <v>0.78375981571771514</v>
      </c>
      <c r="T573">
        <v>0.89374487052885665</v>
      </c>
    </row>
    <row r="574" spans="1:20" x14ac:dyDescent="0.25">
      <c r="A574" s="154" t="s">
        <v>144</v>
      </c>
      <c r="B574">
        <v>4.9618871430598839</v>
      </c>
      <c r="C574">
        <v>0.19792937330429961</v>
      </c>
      <c r="D574">
        <v>5.1810704433713584</v>
      </c>
      <c r="E574">
        <v>0.1657851352525635</v>
      </c>
      <c r="G574" s="154" t="s">
        <v>145</v>
      </c>
      <c r="H574">
        <v>202.20270102909939</v>
      </c>
      <c r="L574" s="155" t="s">
        <v>145</v>
      </c>
      <c r="M574">
        <v>0.98909589508343909</v>
      </c>
      <c r="N574">
        <v>0.74553805180909016</v>
      </c>
      <c r="O574">
        <v>0.84195798022967394</v>
      </c>
      <c r="P574">
        <v>0.79242856076396939</v>
      </c>
      <c r="Q574">
        <v>0.74715822947539201</v>
      </c>
      <c r="R574">
        <v>0.83236131770774957</v>
      </c>
      <c r="S574">
        <v>0.8198633047571896</v>
      </c>
      <c r="T574">
        <v>0.95833068479860473</v>
      </c>
    </row>
    <row r="575" spans="1:20" x14ac:dyDescent="0.25">
      <c r="A575" s="154" t="s">
        <v>145</v>
      </c>
      <c r="B575">
        <v>3.9553676779905231</v>
      </c>
      <c r="C575">
        <v>-0.1043490527986032</v>
      </c>
      <c r="D575">
        <v>5.4278507998257872</v>
      </c>
      <c r="E575">
        <v>1.813515148115328</v>
      </c>
      <c r="G575" s="154" t="s">
        <v>146</v>
      </c>
      <c r="H575">
        <v>210.4728384112444</v>
      </c>
      <c r="L575" s="155" t="s">
        <v>146</v>
      </c>
      <c r="M575">
        <v>0.82433498002146588</v>
      </c>
      <c r="N575">
        <v>0.8431022400341005</v>
      </c>
      <c r="O575">
        <v>0.86680145069868852</v>
      </c>
      <c r="P575">
        <v>0.80070568939089626</v>
      </c>
      <c r="Q575">
        <v>1</v>
      </c>
      <c r="R575">
        <v>0.95602365416954782</v>
      </c>
      <c r="S575">
        <v>0.79209912606342214</v>
      </c>
      <c r="T575">
        <v>0.94629806006639272</v>
      </c>
    </row>
    <row r="576" spans="1:20" x14ac:dyDescent="0.25">
      <c r="A576" s="154" t="s">
        <v>146</v>
      </c>
      <c r="B576">
        <v>4.7674281884169378</v>
      </c>
      <c r="C576">
        <v>6.4301089500499513</v>
      </c>
      <c r="D576">
        <v>4.741026609865882</v>
      </c>
      <c r="E576">
        <v>-3.108158860725188</v>
      </c>
      <c r="G576" s="154" t="s">
        <v>147</v>
      </c>
      <c r="H576">
        <v>311.06222286266882</v>
      </c>
      <c r="L576" s="155" t="s">
        <v>147</v>
      </c>
      <c r="M576">
        <v>0.82203250224865532</v>
      </c>
      <c r="N576">
        <v>0.8332276637513496</v>
      </c>
      <c r="O576">
        <v>0.75056950585772231</v>
      </c>
      <c r="P576">
        <v>0.71747256415829408</v>
      </c>
      <c r="Q576">
        <v>0.78937177037620954</v>
      </c>
      <c r="R576">
        <v>0.79724050997855878</v>
      </c>
      <c r="S576">
        <v>0.77005860763997169</v>
      </c>
      <c r="T576">
        <v>0.9088226455355447</v>
      </c>
    </row>
    <row r="577" spans="1:20" x14ac:dyDescent="0.25">
      <c r="A577" s="154" t="s">
        <v>147</v>
      </c>
      <c r="B577">
        <v>6.2656232098520714</v>
      </c>
      <c r="C577">
        <v>-4.9046107818614937</v>
      </c>
      <c r="D577">
        <v>7.6136566716133247</v>
      </c>
      <c r="E577">
        <v>4.8506567041048916</v>
      </c>
      <c r="G577" s="154" t="s">
        <v>148</v>
      </c>
      <c r="H577">
        <v>271.05240949783331</v>
      </c>
      <c r="L577" s="155" t="s">
        <v>148</v>
      </c>
      <c r="M577">
        <v>0.75568211281466036</v>
      </c>
      <c r="N577">
        <v>0.85073980303520724</v>
      </c>
      <c r="O577">
        <v>0.70315307743409339</v>
      </c>
      <c r="P577">
        <v>1</v>
      </c>
      <c r="Q577">
        <v>0.74050685134896255</v>
      </c>
      <c r="R577">
        <v>0.8321249520788061</v>
      </c>
      <c r="S577">
        <v>0.7803645197403859</v>
      </c>
      <c r="T577">
        <v>0.88714534963631364</v>
      </c>
    </row>
    <row r="578" spans="1:20" x14ac:dyDescent="0.25">
      <c r="A578" s="154" t="s">
        <v>148</v>
      </c>
      <c r="B578">
        <v>7.110893899433175</v>
      </c>
      <c r="C578">
        <v>1.5588822813811309</v>
      </c>
      <c r="D578">
        <v>11.236753638672379</v>
      </c>
      <c r="E578">
        <v>-4.9651152417078022</v>
      </c>
      <c r="G578" s="154" t="s">
        <v>149</v>
      </c>
      <c r="H578">
        <v>123.66323697921391</v>
      </c>
      <c r="L578" s="155" t="s">
        <v>149</v>
      </c>
      <c r="M578">
        <v>0.76407753405964418</v>
      </c>
      <c r="N578">
        <v>0.79544974775719124</v>
      </c>
      <c r="O578">
        <v>0.8504419766763518</v>
      </c>
      <c r="P578">
        <v>0.91865116054070761</v>
      </c>
      <c r="Q578">
        <v>0.68344274705402352</v>
      </c>
      <c r="R578">
        <v>0.91113708636281898</v>
      </c>
      <c r="S578">
        <v>0.86915471182706183</v>
      </c>
      <c r="T578">
        <v>1</v>
      </c>
    </row>
    <row r="579" spans="1:20" x14ac:dyDescent="0.25">
      <c r="A579" s="154" t="s">
        <v>149</v>
      </c>
      <c r="B579">
        <v>2.943488454613064</v>
      </c>
      <c r="C579">
        <v>1.727703175226825</v>
      </c>
      <c r="D579">
        <v>3.204002426712167</v>
      </c>
      <c r="E579">
        <v>-1.1886528981325839</v>
      </c>
      <c r="G579" s="154" t="s">
        <v>150</v>
      </c>
      <c r="H579">
        <v>210.81643324238331</v>
      </c>
      <c r="L579" s="155" t="s">
        <v>150</v>
      </c>
      <c r="M579">
        <v>0.74109822910148992</v>
      </c>
      <c r="N579">
        <v>0.64523210843674839</v>
      </c>
      <c r="O579">
        <v>0.86147812290089698</v>
      </c>
      <c r="P579">
        <v>0.87822611662470718</v>
      </c>
      <c r="Q579">
        <v>0.75455629502650778</v>
      </c>
      <c r="R579">
        <v>0.93835175262782455</v>
      </c>
      <c r="S579">
        <v>0.80717450478839414</v>
      </c>
      <c r="T579">
        <v>0.84805556216491929</v>
      </c>
    </row>
    <row r="580" spans="1:20" x14ac:dyDescent="0.25">
      <c r="A580" s="154" t="s">
        <v>150</v>
      </c>
      <c r="B580">
        <v>3.5850917164834661</v>
      </c>
      <c r="C580">
        <v>-3.6829920457238758</v>
      </c>
      <c r="D580">
        <v>5.9123389859515996</v>
      </c>
      <c r="E580">
        <v>2.8269203782696648</v>
      </c>
      <c r="G580" s="154" t="s">
        <v>151</v>
      </c>
      <c r="H580">
        <v>136.82008432013251</v>
      </c>
      <c r="L580" s="155" t="s">
        <v>151</v>
      </c>
      <c r="M580">
        <v>0.9628266662583741</v>
      </c>
      <c r="N580">
        <v>0.83562142777928761</v>
      </c>
      <c r="O580">
        <v>0.94009885999180243</v>
      </c>
      <c r="P580">
        <v>0.99899513110493432</v>
      </c>
      <c r="Q580">
        <v>0.74486787916898367</v>
      </c>
      <c r="R580">
        <v>0.97040183915903955</v>
      </c>
      <c r="S580">
        <v>0.91955123105806436</v>
      </c>
      <c r="T580">
        <v>0.97637270375907736</v>
      </c>
    </row>
    <row r="581" spans="1:20" x14ac:dyDescent="0.25">
      <c r="A581" s="154" t="s">
        <v>151</v>
      </c>
      <c r="B581">
        <v>3.1870300595279808</v>
      </c>
      <c r="C581">
        <v>4.4661929859595633</v>
      </c>
      <c r="D581">
        <v>3.1494521159565658</v>
      </c>
      <c r="E581">
        <v>-4.0289286524016514</v>
      </c>
      <c r="G581" s="154" t="s">
        <v>152</v>
      </c>
      <c r="H581">
        <v>94.671935712651916</v>
      </c>
      <c r="L581" s="155" t="s">
        <v>152</v>
      </c>
      <c r="M581">
        <v>1</v>
      </c>
      <c r="N581">
        <v>0.85514002053194738</v>
      </c>
      <c r="O581">
        <v>0.85876453359664362</v>
      </c>
      <c r="P581">
        <v>0.73646086120460641</v>
      </c>
      <c r="Q581">
        <v>0.73589870697668247</v>
      </c>
      <c r="R581">
        <v>0.89658417920665689</v>
      </c>
      <c r="S581">
        <v>0.85557103613239371</v>
      </c>
      <c r="T581">
        <v>0.97223527244715557</v>
      </c>
    </row>
    <row r="582" spans="1:20" x14ac:dyDescent="0.25">
      <c r="A582" s="154" t="s">
        <v>152</v>
      </c>
      <c r="B582">
        <v>4.4611622080281146</v>
      </c>
      <c r="C582">
        <v>-5.1777017652105526</v>
      </c>
      <c r="D582">
        <v>6.6426972710634207</v>
      </c>
      <c r="E582">
        <v>5.8938337937804199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189.6868819606874</v>
      </c>
      <c r="L593" s="155" t="s">
        <v>141</v>
      </c>
      <c r="M593">
        <v>0.48574786772132272</v>
      </c>
      <c r="N593">
        <v>0.56871325642688053</v>
      </c>
      <c r="O593">
        <v>0.29177127233258687</v>
      </c>
      <c r="P593">
        <v>0.48812711944851761</v>
      </c>
      <c r="Q593">
        <v>0.232058534080957</v>
      </c>
      <c r="R593">
        <v>0.1802364063186308</v>
      </c>
      <c r="S593">
        <v>4.1338414783671742E-2</v>
      </c>
      <c r="T593">
        <v>0.13367055218588669</v>
      </c>
    </row>
    <row r="594" spans="1:20" x14ac:dyDescent="0.25">
      <c r="A594" s="154" t="s">
        <v>155</v>
      </c>
      <c r="B594">
        <v>6.6258278003104234</v>
      </c>
      <c r="C594">
        <v>-20.430401152428061</v>
      </c>
      <c r="D594">
        <v>4.4601611681938618</v>
      </c>
      <c r="E594">
        <v>-1.339525820765316</v>
      </c>
      <c r="G594" s="154" t="s">
        <v>156</v>
      </c>
      <c r="H594">
        <v>287.14518407787381</v>
      </c>
      <c r="L594" s="155" t="s">
        <v>142</v>
      </c>
      <c r="M594">
        <v>0.41177891088718599</v>
      </c>
      <c r="N594">
        <v>0.6111544238584512</v>
      </c>
      <c r="O594">
        <v>0.2180918571731037</v>
      </c>
      <c r="P594">
        <v>0.51022648117938429</v>
      </c>
      <c r="Q594">
        <v>0.23206196208414751</v>
      </c>
      <c r="R594">
        <v>0.22623123769553269</v>
      </c>
      <c r="S594">
        <v>0.20075835295772651</v>
      </c>
      <c r="T594">
        <v>0.1236049037612011</v>
      </c>
    </row>
    <row r="595" spans="1:20" x14ac:dyDescent="0.25">
      <c r="A595" s="154" t="s">
        <v>156</v>
      </c>
      <c r="B595">
        <v>7.1564826661195546</v>
      </c>
      <c r="C595">
        <v>-24.194723850219511</v>
      </c>
      <c r="D595">
        <v>10.00750106768823</v>
      </c>
      <c r="E595">
        <v>26.48639441883558</v>
      </c>
      <c r="G595" s="154" t="s">
        <v>157</v>
      </c>
      <c r="H595">
        <v>191.66561656041941</v>
      </c>
      <c r="L595" s="155" t="s">
        <v>143</v>
      </c>
      <c r="M595">
        <v>0.56988371884809796</v>
      </c>
      <c r="N595">
        <v>1</v>
      </c>
      <c r="O595">
        <v>0.51948881289480997</v>
      </c>
      <c r="P595">
        <v>0.93260215100796762</v>
      </c>
      <c r="Q595">
        <v>0.38685310561946701</v>
      </c>
      <c r="R595">
        <v>0.39490058139952489</v>
      </c>
      <c r="S595">
        <v>0.17636128453293831</v>
      </c>
      <c r="T595">
        <v>0.86088865524546354</v>
      </c>
    </row>
    <row r="596" spans="1:20" x14ac:dyDescent="0.25">
      <c r="A596" s="154" t="s">
        <v>157</v>
      </c>
      <c r="B596">
        <v>9.5228000124175605</v>
      </c>
      <c r="C596">
        <v>24.860414440465739</v>
      </c>
      <c r="D596">
        <v>10.04971916162264</v>
      </c>
      <c r="E596">
        <v>-35.748625879644223</v>
      </c>
      <c r="G596" s="154" t="s">
        <v>158</v>
      </c>
      <c r="H596">
        <v>180.28273560375001</v>
      </c>
      <c r="L596" s="155" t="s">
        <v>144</v>
      </c>
      <c r="M596">
        <v>0.47912776250506778</v>
      </c>
      <c r="N596">
        <v>0.62777259415373055</v>
      </c>
      <c r="O596">
        <v>0.59753646758606493</v>
      </c>
      <c r="P596">
        <v>0.64807998340169692</v>
      </c>
      <c r="Q596">
        <v>0.59237022662740335</v>
      </c>
      <c r="R596">
        <v>0.45094194675070559</v>
      </c>
      <c r="S596">
        <v>0.17037660900632459</v>
      </c>
      <c r="T596">
        <v>0.64711392284838787</v>
      </c>
    </row>
    <row r="597" spans="1:20" x14ac:dyDescent="0.25">
      <c r="A597" s="154" t="s">
        <v>158</v>
      </c>
      <c r="B597">
        <v>2.8686037131746489</v>
      </c>
      <c r="C597">
        <v>-6.0879948206445356</v>
      </c>
      <c r="D597">
        <v>9.0930451040066629</v>
      </c>
      <c r="E597">
        <v>-5.5857294930428978</v>
      </c>
      <c r="G597" s="154" t="s">
        <v>159</v>
      </c>
      <c r="H597">
        <v>939.60310351682347</v>
      </c>
      <c r="L597" s="155" t="s">
        <v>145</v>
      </c>
      <c r="M597">
        <v>0.49095609671606782</v>
      </c>
      <c r="N597">
        <v>0.67934751581959851</v>
      </c>
      <c r="O597">
        <v>0.41840330804405962</v>
      </c>
      <c r="P597">
        <v>0.71139868624169933</v>
      </c>
      <c r="Q597">
        <v>0.57633901040480029</v>
      </c>
      <c r="R597">
        <v>0.35863401692772678</v>
      </c>
      <c r="S597">
        <v>7.1392440784920491E-2</v>
      </c>
      <c r="T597">
        <v>0.35645495342130518</v>
      </c>
    </row>
    <row r="598" spans="1:20" x14ac:dyDescent="0.25">
      <c r="A598" s="154" t="s">
        <v>159</v>
      </c>
      <c r="B598">
        <v>18.859146261750041</v>
      </c>
      <c r="C598">
        <v>32.692512085665037</v>
      </c>
      <c r="D598">
        <v>9.1841781869554815</v>
      </c>
      <c r="E598">
        <v>2.973295471783175</v>
      </c>
      <c r="G598" s="154" t="s">
        <v>160</v>
      </c>
      <c r="H598">
        <v>107.7642330225767</v>
      </c>
      <c r="L598" s="155" t="s">
        <v>146</v>
      </c>
      <c r="M598">
        <v>0.78949434788321649</v>
      </c>
      <c r="N598">
        <v>0.77715800406146529</v>
      </c>
      <c r="O598">
        <v>0.68176776659782445</v>
      </c>
      <c r="P598">
        <v>0.91077665233094218</v>
      </c>
      <c r="Q598">
        <v>0.85805359779195767</v>
      </c>
      <c r="R598">
        <v>0.66201499949760445</v>
      </c>
      <c r="S598">
        <v>0.45300606765787321</v>
      </c>
      <c r="T598">
        <v>0.57114249605367462</v>
      </c>
    </row>
    <row r="599" spans="1:20" x14ac:dyDescent="0.25">
      <c r="A599" s="154" t="s">
        <v>160</v>
      </c>
      <c r="B599">
        <v>4.8427322144479383</v>
      </c>
      <c r="C599">
        <v>-18.502196504456141</v>
      </c>
      <c r="D599">
        <v>4.1916017003306836</v>
      </c>
      <c r="E599">
        <v>9.3687511113690078</v>
      </c>
      <c r="G599" s="154" t="s">
        <v>187</v>
      </c>
      <c r="H599">
        <v>11.34786901475757</v>
      </c>
      <c r="L599" s="155" t="s">
        <v>147</v>
      </c>
      <c r="M599">
        <v>1</v>
      </c>
      <c r="N599">
        <v>0.9442738140068595</v>
      </c>
      <c r="O599">
        <v>0.99999999999999989</v>
      </c>
      <c r="P599">
        <v>1</v>
      </c>
      <c r="Q599">
        <v>0.97212170050073021</v>
      </c>
      <c r="R599">
        <v>1</v>
      </c>
      <c r="S599">
        <v>1</v>
      </c>
      <c r="T599">
        <v>1</v>
      </c>
    </row>
    <row r="600" spans="1:20" x14ac:dyDescent="0.25">
      <c r="A600" s="154" t="s">
        <v>187</v>
      </c>
      <c r="B600">
        <v>0.98882937573623442</v>
      </c>
      <c r="C600">
        <v>0.95247242355655926</v>
      </c>
      <c r="D600">
        <v>1.570669731099138</v>
      </c>
      <c r="E600">
        <v>0.96797184495719601</v>
      </c>
      <c r="L600" s="155" t="s">
        <v>148</v>
      </c>
      <c r="M600">
        <v>0.35409258080790751</v>
      </c>
      <c r="N600">
        <v>0.52840947638848668</v>
      </c>
      <c r="O600">
        <v>0.27297163685283532</v>
      </c>
      <c r="P600">
        <v>0.58865070795625762</v>
      </c>
      <c r="Q600">
        <v>0.32321769384766957</v>
      </c>
      <c r="R600">
        <v>0.2873225337254377</v>
      </c>
      <c r="S600">
        <v>5.7006046495600628E-2</v>
      </c>
      <c r="T600">
        <v>0.27206526389073371</v>
      </c>
    </row>
    <row r="601" spans="1:20" x14ac:dyDescent="0.25">
      <c r="L601" s="155" t="s">
        <v>149</v>
      </c>
      <c r="M601">
        <v>0.3590837330963117</v>
      </c>
      <c r="N601">
        <v>0.3652053749608361</v>
      </c>
      <c r="O601">
        <v>0.18906181348988349</v>
      </c>
      <c r="P601">
        <v>0.40761249783770509</v>
      </c>
      <c r="Q601">
        <v>0.2880085342443342</v>
      </c>
      <c r="R601">
        <v>0.23116901493977821</v>
      </c>
      <c r="S601">
        <v>4.3990677797093959E-2</v>
      </c>
      <c r="T601">
        <v>0.288143853616257</v>
      </c>
    </row>
    <row r="602" spans="1:20" x14ac:dyDescent="0.25">
      <c r="L602" s="155" t="s">
        <v>150</v>
      </c>
      <c r="M602">
        <v>0.34048354763012639</v>
      </c>
      <c r="N602">
        <v>0.40798101973006551</v>
      </c>
      <c r="O602">
        <v>0.37992083575897528</v>
      </c>
      <c r="P602">
        <v>0.44951456278483298</v>
      </c>
      <c r="Q602">
        <v>0.29150444762134448</v>
      </c>
      <c r="R602">
        <v>0.237274202463089</v>
      </c>
      <c r="S602">
        <v>4.3253856627428942E-2</v>
      </c>
      <c r="T602">
        <v>0.23896514256063409</v>
      </c>
    </row>
    <row r="603" spans="1:20" x14ac:dyDescent="0.25">
      <c r="L603" s="155" t="s">
        <v>151</v>
      </c>
      <c r="M603">
        <v>0.53230751813134325</v>
      </c>
      <c r="N603">
        <v>0.93500757635863807</v>
      </c>
      <c r="O603">
        <v>0.5627525501033499</v>
      </c>
      <c r="P603">
        <v>0.56854765809559082</v>
      </c>
      <c r="Q603">
        <v>0.55030518168327991</v>
      </c>
      <c r="R603">
        <v>0.40890482069224499</v>
      </c>
      <c r="S603">
        <v>0.25565550330586301</v>
      </c>
      <c r="T603">
        <v>0.44200414377830349</v>
      </c>
    </row>
    <row r="604" spans="1:20" x14ac:dyDescent="0.25">
      <c r="L604" s="155" t="s">
        <v>152</v>
      </c>
      <c r="M604">
        <v>0.52726746763443932</v>
      </c>
      <c r="N604">
        <v>0.84882160614986268</v>
      </c>
      <c r="O604">
        <v>0.51251131493892754</v>
      </c>
      <c r="P604">
        <v>0.65341627689362791</v>
      </c>
      <c r="Q604">
        <v>1</v>
      </c>
      <c r="R604">
        <v>0.44224647223398861</v>
      </c>
      <c r="S604">
        <v>0.2449087401045075</v>
      </c>
      <c r="T604">
        <v>0.7419935913649105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D405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168</v>
      </c>
    </row>
    <row r="2" spans="1:18" x14ac:dyDescent="0.25">
      <c r="A2" s="165" t="s">
        <v>2</v>
      </c>
      <c r="B2" s="2">
        <v>23</v>
      </c>
      <c r="C2" s="165" t="s">
        <v>183</v>
      </c>
      <c r="D2" s="2">
        <v>50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11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58"/>
      <c r="I7" s="58" t="s">
        <v>12</v>
      </c>
      <c r="J7" s="58" t="s">
        <v>13</v>
      </c>
      <c r="P7" s="58"/>
      <c r="Q7" s="58" t="s">
        <v>12</v>
      </c>
      <c r="R7" s="58" t="s">
        <v>13</v>
      </c>
    </row>
    <row r="8" spans="1:18" x14ac:dyDescent="0.25">
      <c r="A8" s="165" t="s">
        <v>14</v>
      </c>
      <c r="B8">
        <v>8.3730235157090949</v>
      </c>
      <c r="C8">
        <v>10.953151416820351</v>
      </c>
      <c r="H8" s="58" t="s">
        <v>15</v>
      </c>
      <c r="I8">
        <v>0.10926786956648581</v>
      </c>
      <c r="J8">
        <v>9.567439477972095E-2</v>
      </c>
      <c r="P8" s="58" t="s">
        <v>16</v>
      </c>
      <c r="Q8">
        <v>0.19497419818967909</v>
      </c>
      <c r="R8">
        <v>-0.35395311313007699</v>
      </c>
    </row>
    <row r="9" spans="1:18" x14ac:dyDescent="0.25">
      <c r="A9" s="165" t="s">
        <v>17</v>
      </c>
      <c r="B9">
        <v>27.08498618541535</v>
      </c>
      <c r="C9">
        <v>15.69182103285257</v>
      </c>
      <c r="H9" s="58" t="s">
        <v>18</v>
      </c>
      <c r="I9">
        <v>4.5670610888105631E-2</v>
      </c>
      <c r="J9">
        <v>8.0159834408620359E-2</v>
      </c>
      <c r="P9" s="58" t="s">
        <v>19</v>
      </c>
      <c r="Q9">
        <v>6.0387704765494714</v>
      </c>
      <c r="R9">
        <v>5.9424804385373697</v>
      </c>
    </row>
    <row r="10" spans="1:18" x14ac:dyDescent="0.25">
      <c r="A10" s="165" t="s">
        <v>20</v>
      </c>
      <c r="B10">
        <v>11.720607536547419</v>
      </c>
      <c r="C10">
        <v>6.7589578995456838</v>
      </c>
      <c r="H10" s="58" t="s">
        <v>21</v>
      </c>
      <c r="I10">
        <v>0.25532273460035249</v>
      </c>
      <c r="J10">
        <v>0.26016461070042352</v>
      </c>
      <c r="P10" s="58" t="s">
        <v>22</v>
      </c>
      <c r="Q10">
        <v>67.083269719250964</v>
      </c>
      <c r="R10">
        <v>38.21666132799426</v>
      </c>
    </row>
    <row r="11" spans="1:18" x14ac:dyDescent="0.25">
      <c r="A11" s="165" t="s">
        <v>23</v>
      </c>
      <c r="B11">
        <v>11.22502523135396</v>
      </c>
      <c r="C11">
        <v>8.3845973168686854</v>
      </c>
      <c r="H11" s="58" t="s">
        <v>24</v>
      </c>
      <c r="I11">
        <v>0.13364906325380821</v>
      </c>
      <c r="J11">
        <v>0.18071924569655229</v>
      </c>
    </row>
    <row r="12" spans="1:18" x14ac:dyDescent="0.25">
      <c r="H12" s="58" t="s">
        <v>25</v>
      </c>
      <c r="I12">
        <v>0.12894898158123161</v>
      </c>
      <c r="J12">
        <v>9.3491534759584966E-2</v>
      </c>
    </row>
    <row r="13" spans="1:18" x14ac:dyDescent="0.25">
      <c r="H13" s="58" t="s">
        <v>26</v>
      </c>
      <c r="I13">
        <v>0.13257922111650519</v>
      </c>
      <c r="J13">
        <v>0.11945843875820431</v>
      </c>
      <c r="P13" s="58" t="s">
        <v>27</v>
      </c>
      <c r="Q13">
        <v>1889.818480946921</v>
      </c>
    </row>
    <row r="14" spans="1:18" x14ac:dyDescent="0.25">
      <c r="H14" s="58" t="s">
        <v>28</v>
      </c>
      <c r="I14">
        <v>0.32909072229496489</v>
      </c>
      <c r="J14">
        <v>0.27151396327352412</v>
      </c>
    </row>
    <row r="15" spans="1:18" x14ac:dyDescent="0.25">
      <c r="H15" s="58" t="s">
        <v>29</v>
      </c>
      <c r="I15">
        <v>0.23531608534854959</v>
      </c>
      <c r="J15">
        <v>0.16518534276301031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58"/>
      <c r="I20" s="58" t="s">
        <v>12</v>
      </c>
      <c r="J20" s="58" t="s">
        <v>13</v>
      </c>
      <c r="P20" s="58"/>
      <c r="Q20" s="58" t="s">
        <v>12</v>
      </c>
      <c r="R20" s="58" t="s">
        <v>13</v>
      </c>
    </row>
    <row r="21" spans="1:18" x14ac:dyDescent="0.25">
      <c r="A21" s="165" t="s">
        <v>14</v>
      </c>
      <c r="B21">
        <v>5.4443524807441426</v>
      </c>
      <c r="C21">
        <v>8.4008245719158463</v>
      </c>
      <c r="H21" s="58" t="s">
        <v>15</v>
      </c>
      <c r="I21">
        <v>0.25349950037738328</v>
      </c>
      <c r="J21">
        <v>0.22533930144482411</v>
      </c>
      <c r="P21" s="58" t="s">
        <v>16</v>
      </c>
      <c r="Q21">
        <v>0.18105080939441351</v>
      </c>
      <c r="R21">
        <v>-0.31148849896133368</v>
      </c>
    </row>
    <row r="22" spans="1:18" x14ac:dyDescent="0.25">
      <c r="A22" s="165" t="s">
        <v>17</v>
      </c>
      <c r="B22">
        <v>14.974419496179641</v>
      </c>
      <c r="C22">
        <v>7.5794898470461796</v>
      </c>
      <c r="H22" s="58" t="s">
        <v>18</v>
      </c>
      <c r="I22">
        <v>0.32470889114397672</v>
      </c>
      <c r="J22">
        <v>0.29151068311955131</v>
      </c>
      <c r="P22" s="58" t="s">
        <v>19</v>
      </c>
      <c r="Q22">
        <v>3.6796104716883979</v>
      </c>
      <c r="R22">
        <v>5.2930623687123974</v>
      </c>
    </row>
    <row r="23" spans="1:18" x14ac:dyDescent="0.25">
      <c r="A23" s="165" t="s">
        <v>20</v>
      </c>
      <c r="B23">
        <v>2.2702419327256731</v>
      </c>
      <c r="C23">
        <v>4.9909365381185333</v>
      </c>
      <c r="H23" s="58" t="s">
        <v>21</v>
      </c>
      <c r="I23">
        <v>0.55048111139839506</v>
      </c>
      <c r="J23">
        <v>0.40111650807029359</v>
      </c>
      <c r="P23" s="58" t="s">
        <v>22</v>
      </c>
      <c r="Q23">
        <v>15.69083873746616</v>
      </c>
      <c r="R23">
        <v>27.071596864365361</v>
      </c>
    </row>
    <row r="24" spans="1:18" x14ac:dyDescent="0.25">
      <c r="A24" s="165" t="s">
        <v>23</v>
      </c>
      <c r="B24">
        <v>3.0111123506539501</v>
      </c>
      <c r="C24">
        <v>4.4817402540182716</v>
      </c>
      <c r="H24" s="58" t="s">
        <v>24</v>
      </c>
      <c r="I24">
        <v>0.28454733636788759</v>
      </c>
      <c r="J24">
        <v>0.335059776931801</v>
      </c>
    </row>
    <row r="25" spans="1:18" x14ac:dyDescent="0.25">
      <c r="H25" s="58" t="s">
        <v>25</v>
      </c>
      <c r="I25">
        <v>0.36137234416364877</v>
      </c>
      <c r="J25">
        <v>0.27483092438702622</v>
      </c>
    </row>
    <row r="26" spans="1:18" x14ac:dyDescent="0.25">
      <c r="H26" s="58" t="s">
        <v>26</v>
      </c>
      <c r="I26">
        <v>0.24117829163106419</v>
      </c>
      <c r="J26">
        <v>0.32144184804514409</v>
      </c>
      <c r="P26" s="58" t="s">
        <v>27</v>
      </c>
      <c r="Q26">
        <v>169.78880499921809</v>
      </c>
    </row>
    <row r="27" spans="1:18" x14ac:dyDescent="0.25">
      <c r="H27" s="58" t="s">
        <v>28</v>
      </c>
      <c r="I27">
        <v>0.58031342812857545</v>
      </c>
      <c r="J27">
        <v>0.60048164091419487</v>
      </c>
    </row>
    <row r="28" spans="1:18" x14ac:dyDescent="0.25">
      <c r="H28" s="58" t="s">
        <v>29</v>
      </c>
      <c r="I28">
        <v>0.61761728447756348</v>
      </c>
      <c r="J28">
        <v>0.61772317353464157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58"/>
      <c r="I33" s="58" t="s">
        <v>12</v>
      </c>
      <c r="J33" s="58" t="s">
        <v>13</v>
      </c>
      <c r="P33" s="58"/>
      <c r="Q33" s="58" t="s">
        <v>12</v>
      </c>
      <c r="R33" s="58" t="s">
        <v>13</v>
      </c>
    </row>
    <row r="34" spans="1:18" x14ac:dyDescent="0.25">
      <c r="A34" s="165" t="s">
        <v>14</v>
      </c>
      <c r="B34">
        <v>5.2743062694859892</v>
      </c>
      <c r="C34">
        <v>7.8943055038094583</v>
      </c>
      <c r="H34" s="58" t="s">
        <v>15</v>
      </c>
      <c r="I34">
        <v>0.29979774181673902</v>
      </c>
      <c r="J34">
        <v>0.55070872410696559</v>
      </c>
      <c r="P34" s="58" t="s">
        <v>16</v>
      </c>
      <c r="Q34">
        <v>0.60133480547764462</v>
      </c>
      <c r="R34">
        <v>-0.6041015991554769</v>
      </c>
    </row>
    <row r="35" spans="1:18" x14ac:dyDescent="0.25">
      <c r="A35" s="165" t="s">
        <v>17</v>
      </c>
      <c r="B35">
        <v>15.62536777123529</v>
      </c>
      <c r="C35">
        <v>7.7763371544216779</v>
      </c>
      <c r="H35" s="58" t="s">
        <v>18</v>
      </c>
      <c r="I35">
        <v>0.30987610485136452</v>
      </c>
      <c r="J35">
        <v>0.46470033959902818</v>
      </c>
      <c r="P35" s="58" t="s">
        <v>19</v>
      </c>
      <c r="Q35">
        <v>31.332588091078499</v>
      </c>
      <c r="R35">
        <v>29.879084826121488</v>
      </c>
    </row>
    <row r="36" spans="1:18" x14ac:dyDescent="0.25">
      <c r="A36" s="165" t="s">
        <v>20</v>
      </c>
      <c r="B36">
        <v>21.21974607670429</v>
      </c>
      <c r="C36">
        <v>21.31761376233742</v>
      </c>
      <c r="H36" s="58" t="s">
        <v>21</v>
      </c>
      <c r="I36">
        <v>0.51916235831205404</v>
      </c>
      <c r="J36">
        <v>0.48328214913804168</v>
      </c>
      <c r="P36" s="58" t="s">
        <v>22</v>
      </c>
      <c r="Q36">
        <v>105.9592916076126</v>
      </c>
      <c r="R36">
        <v>100.40785423748019</v>
      </c>
    </row>
    <row r="37" spans="1:18" x14ac:dyDescent="0.25">
      <c r="A37" s="165" t="s">
        <v>23</v>
      </c>
      <c r="B37">
        <v>19.411717540032392</v>
      </c>
      <c r="C37">
        <v>18.249844390647841</v>
      </c>
      <c r="H37" s="58" t="s">
        <v>24</v>
      </c>
      <c r="I37">
        <v>0.29970059225746187</v>
      </c>
      <c r="J37">
        <v>0.4501302267680522</v>
      </c>
    </row>
    <row r="38" spans="1:18" x14ac:dyDescent="0.25">
      <c r="H38" s="58" t="s">
        <v>25</v>
      </c>
      <c r="I38">
        <v>0.29934605221615812</v>
      </c>
      <c r="J38">
        <v>0.37445318352237528</v>
      </c>
    </row>
    <row r="39" spans="1:18" x14ac:dyDescent="0.25">
      <c r="H39" s="58" t="s">
        <v>26</v>
      </c>
      <c r="I39">
        <v>0.42936385817576128</v>
      </c>
      <c r="J39">
        <v>0.4843700236907108</v>
      </c>
      <c r="P39" s="58" t="s">
        <v>27</v>
      </c>
      <c r="Q39">
        <v>1366.986421869449</v>
      </c>
    </row>
    <row r="40" spans="1:18" x14ac:dyDescent="0.25">
      <c r="H40" s="58" t="s">
        <v>28</v>
      </c>
      <c r="I40">
        <v>0.54267666697061301</v>
      </c>
      <c r="J40">
        <v>0.44105952436216223</v>
      </c>
    </row>
    <row r="41" spans="1:18" x14ac:dyDescent="0.25">
      <c r="H41" s="58" t="s">
        <v>29</v>
      </c>
      <c r="I41">
        <v>0.37843392725049951</v>
      </c>
      <c r="J41">
        <v>0.40049371012529639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58"/>
      <c r="I46" s="58" t="s">
        <v>12</v>
      </c>
      <c r="J46" s="58" t="s">
        <v>13</v>
      </c>
      <c r="P46" s="58"/>
      <c r="Q46" s="58" t="s">
        <v>12</v>
      </c>
      <c r="R46" s="58" t="s">
        <v>13</v>
      </c>
    </row>
    <row r="47" spans="1:18" x14ac:dyDescent="0.25">
      <c r="A47" s="165" t="s">
        <v>14</v>
      </c>
      <c r="B47">
        <v>8.6354352520454434</v>
      </c>
      <c r="C47">
        <v>9.9315049704840881</v>
      </c>
      <c r="H47" s="58" t="s">
        <v>15</v>
      </c>
      <c r="I47">
        <v>0.21060225001516281</v>
      </c>
      <c r="J47">
        <v>0.26739564601513321</v>
      </c>
      <c r="P47" s="58" t="s">
        <v>16</v>
      </c>
      <c r="Q47">
        <v>-6.2083382838247712</v>
      </c>
      <c r="R47">
        <v>4.6797674873933186</v>
      </c>
    </row>
    <row r="48" spans="1:18" x14ac:dyDescent="0.25">
      <c r="A48" s="165" t="s">
        <v>17</v>
      </c>
      <c r="B48">
        <v>22.645286399296211</v>
      </c>
      <c r="C48">
        <v>9.6007310936981192</v>
      </c>
      <c r="H48" s="58" t="s">
        <v>18</v>
      </c>
      <c r="I48">
        <v>0.1879700169437446</v>
      </c>
      <c r="J48">
        <v>0.16327179084038909</v>
      </c>
      <c r="P48" s="58" t="s">
        <v>19</v>
      </c>
      <c r="Q48">
        <v>14.10469843158366</v>
      </c>
      <c r="R48">
        <v>20.84336065980122</v>
      </c>
    </row>
    <row r="49" spans="1:18" x14ac:dyDescent="0.25">
      <c r="A49" s="165" t="s">
        <v>20</v>
      </c>
      <c r="B49">
        <v>8.4874074283701013</v>
      </c>
      <c r="C49">
        <v>26.09328202662746</v>
      </c>
      <c r="H49" s="58" t="s">
        <v>21</v>
      </c>
      <c r="I49">
        <v>0.63843399752012731</v>
      </c>
      <c r="J49">
        <v>0.69130740031292448</v>
      </c>
      <c r="P49" s="58" t="s">
        <v>22</v>
      </c>
      <c r="Q49">
        <v>60.908573859233712</v>
      </c>
      <c r="R49">
        <v>86.094386303078039</v>
      </c>
    </row>
    <row r="50" spans="1:18" x14ac:dyDescent="0.25">
      <c r="A50" s="165" t="s">
        <v>23</v>
      </c>
      <c r="B50">
        <v>5.3030662450725412</v>
      </c>
      <c r="C50">
        <v>20.999745074449031</v>
      </c>
      <c r="H50" s="58" t="s">
        <v>24</v>
      </c>
      <c r="I50">
        <v>0.39852392856160762</v>
      </c>
      <c r="J50">
        <v>0.44505331903444889</v>
      </c>
    </row>
    <row r="51" spans="1:18" x14ac:dyDescent="0.25">
      <c r="H51" s="58" t="s">
        <v>25</v>
      </c>
      <c r="I51">
        <v>0.1016213635548483</v>
      </c>
      <c r="J51">
        <v>0.1247106534098112</v>
      </c>
    </row>
    <row r="52" spans="1:18" x14ac:dyDescent="0.25">
      <c r="H52" s="58" t="s">
        <v>26</v>
      </c>
      <c r="I52">
        <v>0.31258422642053341</v>
      </c>
      <c r="J52">
        <v>0.29434750860673381</v>
      </c>
      <c r="P52" s="58" t="s">
        <v>27</v>
      </c>
      <c r="Q52">
        <v>1776.8962074483279</v>
      </c>
    </row>
    <row r="53" spans="1:18" x14ac:dyDescent="0.25">
      <c r="H53" s="58" t="s">
        <v>28</v>
      </c>
      <c r="I53">
        <v>0.38790196398819282</v>
      </c>
      <c r="J53">
        <v>0.41952563839160228</v>
      </c>
    </row>
    <row r="54" spans="1:18" x14ac:dyDescent="0.25">
      <c r="H54" s="58" t="s">
        <v>29</v>
      </c>
      <c r="I54">
        <v>0.4390200948902987</v>
      </c>
      <c r="J54">
        <v>0.4936228823263058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58"/>
      <c r="I59" s="58" t="s">
        <v>12</v>
      </c>
      <c r="J59" s="58" t="s">
        <v>13</v>
      </c>
      <c r="P59" s="58"/>
      <c r="Q59" s="58" t="s">
        <v>12</v>
      </c>
      <c r="R59" s="58" t="s">
        <v>13</v>
      </c>
    </row>
    <row r="60" spans="1:18" x14ac:dyDescent="0.25">
      <c r="A60" s="165" t="s">
        <v>14</v>
      </c>
      <c r="B60">
        <v>19.29338121023266</v>
      </c>
      <c r="C60">
        <v>19.6178317177982</v>
      </c>
      <c r="H60" s="58" t="s">
        <v>15</v>
      </c>
      <c r="I60">
        <v>7.4273528149291002E-2</v>
      </c>
      <c r="J60">
        <v>8.4287648748835223E-2</v>
      </c>
      <c r="P60" s="58" t="s">
        <v>16</v>
      </c>
      <c r="Q60">
        <v>-0.24265671555442581</v>
      </c>
      <c r="R60">
        <v>-1.836277733862856</v>
      </c>
    </row>
    <row r="61" spans="1:18" x14ac:dyDescent="0.25">
      <c r="A61" s="165" t="s">
        <v>17</v>
      </c>
      <c r="B61">
        <v>49.591239153921947</v>
      </c>
      <c r="C61">
        <v>34.043589217089988</v>
      </c>
      <c r="H61" s="58" t="s">
        <v>18</v>
      </c>
      <c r="I61">
        <v>6.7930502275056384E-2</v>
      </c>
      <c r="J61">
        <v>6.936630721977427E-2</v>
      </c>
      <c r="P61" s="58" t="s">
        <v>19</v>
      </c>
      <c r="Q61">
        <v>26.836652187768141</v>
      </c>
      <c r="R61">
        <v>29.927640622772799</v>
      </c>
    </row>
    <row r="62" spans="1:18" x14ac:dyDescent="0.25">
      <c r="A62" s="165" t="s">
        <v>20</v>
      </c>
      <c r="B62">
        <v>39.811756752286762</v>
      </c>
      <c r="C62">
        <v>37.843286520746346</v>
      </c>
      <c r="H62" s="58" t="s">
        <v>21</v>
      </c>
      <c r="I62">
        <v>0.1602826396345669</v>
      </c>
      <c r="J62">
        <v>9.4828429343676426E-2</v>
      </c>
      <c r="P62" s="58" t="s">
        <v>22</v>
      </c>
      <c r="Q62">
        <v>164.57556953740661</v>
      </c>
      <c r="R62">
        <v>194.73685007829809</v>
      </c>
    </row>
    <row r="63" spans="1:18" x14ac:dyDescent="0.25">
      <c r="A63" s="165" t="s">
        <v>23</v>
      </c>
      <c r="B63">
        <v>40.996910206357278</v>
      </c>
      <c r="C63">
        <v>39.156745028531077</v>
      </c>
      <c r="H63" s="58" t="s">
        <v>24</v>
      </c>
      <c r="I63">
        <v>7.8792103724264734E-2</v>
      </c>
      <c r="J63">
        <v>4.4852353295668647E-2</v>
      </c>
    </row>
    <row r="64" spans="1:18" x14ac:dyDescent="0.25">
      <c r="H64" s="58" t="s">
        <v>25</v>
      </c>
      <c r="I64">
        <v>5.1954851324147039E-2</v>
      </c>
      <c r="J64">
        <v>6.2054986653256483E-2</v>
      </c>
    </row>
    <row r="65" spans="1:18" x14ac:dyDescent="0.25">
      <c r="H65" s="58" t="s">
        <v>26</v>
      </c>
      <c r="I65">
        <v>5.0989562505072542E-2</v>
      </c>
      <c r="J65">
        <v>6.9549623255360196E-2</v>
      </c>
      <c r="P65" s="58" t="s">
        <v>27</v>
      </c>
      <c r="Q65">
        <v>15057.462431948579</v>
      </c>
    </row>
    <row r="66" spans="1:18" x14ac:dyDescent="0.25">
      <c r="H66" s="58" t="s">
        <v>28</v>
      </c>
      <c r="I66">
        <v>0.14381199630124741</v>
      </c>
      <c r="J66">
        <v>0.13943469917825621</v>
      </c>
    </row>
    <row r="67" spans="1:18" x14ac:dyDescent="0.25">
      <c r="H67" s="58" t="s">
        <v>29</v>
      </c>
      <c r="I67">
        <v>0.44598968960712249</v>
      </c>
      <c r="J67">
        <v>0.12632695330235441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58"/>
      <c r="I72" s="58" t="s">
        <v>12</v>
      </c>
      <c r="J72" s="58" t="s">
        <v>13</v>
      </c>
      <c r="P72" s="58"/>
      <c r="Q72" s="58" t="s">
        <v>12</v>
      </c>
      <c r="R72" s="58" t="s">
        <v>13</v>
      </c>
    </row>
    <row r="73" spans="1:18" x14ac:dyDescent="0.25">
      <c r="A73" s="165" t="s">
        <v>14</v>
      </c>
      <c r="B73">
        <v>5.2064556623253804</v>
      </c>
      <c r="C73">
        <v>8.6954570577613044</v>
      </c>
      <c r="H73" s="58" t="s">
        <v>15</v>
      </c>
      <c r="I73">
        <v>0.1485213364919255</v>
      </c>
      <c r="J73">
        <v>5.2496174049538921E-2</v>
      </c>
      <c r="P73" s="58" t="s">
        <v>16</v>
      </c>
      <c r="Q73">
        <v>-0.24444207508041729</v>
      </c>
      <c r="R73">
        <v>0.11370972546245151</v>
      </c>
    </row>
    <row r="74" spans="1:18" x14ac:dyDescent="0.25">
      <c r="A74" s="165" t="s">
        <v>17</v>
      </c>
      <c r="B74">
        <v>14.62176273624447</v>
      </c>
      <c r="C74">
        <v>7.4480311475810037</v>
      </c>
      <c r="H74" s="58" t="s">
        <v>18</v>
      </c>
      <c r="I74">
        <v>0.17744258081596209</v>
      </c>
      <c r="J74">
        <v>9.9222983854799107E-2</v>
      </c>
      <c r="P74" s="58" t="s">
        <v>19</v>
      </c>
      <c r="Q74">
        <v>4.7214694642347164</v>
      </c>
      <c r="R74">
        <v>5.1990818157961316</v>
      </c>
    </row>
    <row r="75" spans="1:18" x14ac:dyDescent="0.25">
      <c r="A75" s="165" t="s">
        <v>20</v>
      </c>
      <c r="B75">
        <v>2.2551355511765818</v>
      </c>
      <c r="C75">
        <v>3.566815785780908</v>
      </c>
      <c r="H75" s="58" t="s">
        <v>21</v>
      </c>
      <c r="I75">
        <v>0.10961366095325829</v>
      </c>
      <c r="J75">
        <v>5.6719358636196607E-2</v>
      </c>
      <c r="P75" s="58" t="s">
        <v>22</v>
      </c>
      <c r="Q75">
        <v>25.61222407487876</v>
      </c>
      <c r="R75">
        <v>28.055712675889271</v>
      </c>
    </row>
    <row r="76" spans="1:18" x14ac:dyDescent="0.25">
      <c r="A76" s="165" t="s">
        <v>23</v>
      </c>
      <c r="B76">
        <v>3.6474100100139339</v>
      </c>
      <c r="C76">
        <v>4.5692133743766048</v>
      </c>
      <c r="H76" s="58" t="s">
        <v>24</v>
      </c>
      <c r="I76">
        <v>0.16994387281318371</v>
      </c>
      <c r="J76">
        <v>9.4949503694565979E-2</v>
      </c>
    </row>
    <row r="77" spans="1:18" x14ac:dyDescent="0.25">
      <c r="H77" s="58" t="s">
        <v>25</v>
      </c>
      <c r="I77">
        <v>0.13915260274030231</v>
      </c>
      <c r="J77">
        <v>8.1415773998884236E-2</v>
      </c>
    </row>
    <row r="78" spans="1:18" x14ac:dyDescent="0.25">
      <c r="H78" s="58" t="s">
        <v>26</v>
      </c>
      <c r="I78">
        <v>8.8766091899390484E-2</v>
      </c>
      <c r="J78">
        <v>0.10348772073983779</v>
      </c>
      <c r="P78" s="58" t="s">
        <v>27</v>
      </c>
      <c r="Q78">
        <v>211.46885197323931</v>
      </c>
    </row>
    <row r="79" spans="1:18" x14ac:dyDescent="0.25">
      <c r="H79" s="58" t="s">
        <v>28</v>
      </c>
      <c r="I79">
        <v>0.12433015478094631</v>
      </c>
      <c r="J79">
        <v>7.8138165159865741E-2</v>
      </c>
    </row>
    <row r="80" spans="1:18" x14ac:dyDescent="0.25">
      <c r="H80" s="58" t="s">
        <v>29</v>
      </c>
      <c r="I80">
        <v>8.8435826070208209E-2</v>
      </c>
      <c r="J80">
        <v>6.6030357672698978E-2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58"/>
      <c r="I85" s="58" t="s">
        <v>12</v>
      </c>
      <c r="J85" s="58" t="s">
        <v>13</v>
      </c>
      <c r="P85" s="58"/>
      <c r="Q85" s="58" t="s">
        <v>12</v>
      </c>
      <c r="R85" s="58" t="s">
        <v>13</v>
      </c>
    </row>
    <row r="86" spans="1:18" x14ac:dyDescent="0.25">
      <c r="A86" s="165" t="s">
        <v>14</v>
      </c>
      <c r="B86">
        <v>13.065221224317501</v>
      </c>
      <c r="C86">
        <v>20.53597044923017</v>
      </c>
      <c r="H86" s="58" t="s">
        <v>15</v>
      </c>
      <c r="I86">
        <v>0.26084012519111949</v>
      </c>
      <c r="J86">
        <v>0.27054828996570979</v>
      </c>
      <c r="P86" s="58" t="s">
        <v>16</v>
      </c>
      <c r="Q86">
        <v>1.514847821733051</v>
      </c>
      <c r="R86">
        <v>-3.441016687438851</v>
      </c>
    </row>
    <row r="87" spans="1:18" x14ac:dyDescent="0.25">
      <c r="A87" s="165" t="s">
        <v>17</v>
      </c>
      <c r="B87">
        <v>54.982472647226508</v>
      </c>
      <c r="C87">
        <v>34.775627375615251</v>
      </c>
      <c r="H87" s="58" t="s">
        <v>18</v>
      </c>
      <c r="I87">
        <v>0.33651649300260011</v>
      </c>
      <c r="J87">
        <v>0.18556018247023279</v>
      </c>
      <c r="P87" s="58" t="s">
        <v>19</v>
      </c>
      <c r="Q87">
        <v>14.46244504979993</v>
      </c>
      <c r="R87">
        <v>23.812374265677931</v>
      </c>
    </row>
    <row r="88" spans="1:18" x14ac:dyDescent="0.25">
      <c r="A88" s="165" t="s">
        <v>20</v>
      </c>
      <c r="B88">
        <v>25.503208540138139</v>
      </c>
      <c r="C88">
        <v>45.521458890171559</v>
      </c>
      <c r="H88" s="58" t="s">
        <v>21</v>
      </c>
      <c r="I88">
        <v>0.45477821018803932</v>
      </c>
      <c r="J88">
        <v>0.55189313215557012</v>
      </c>
      <c r="P88" s="58" t="s">
        <v>22</v>
      </c>
      <c r="Q88">
        <v>82.019299090175053</v>
      </c>
      <c r="R88">
        <v>170.95736757125761</v>
      </c>
    </row>
    <row r="89" spans="1:18" x14ac:dyDescent="0.25">
      <c r="A89" s="165" t="s">
        <v>23</v>
      </c>
      <c r="B89">
        <v>34.81677111805034</v>
      </c>
      <c r="C89">
        <v>48.778869520984223</v>
      </c>
      <c r="H89" s="58" t="s">
        <v>24</v>
      </c>
      <c r="I89">
        <v>0.53815786657733067</v>
      </c>
      <c r="J89">
        <v>0.38085279651121412</v>
      </c>
    </row>
    <row r="90" spans="1:18" x14ac:dyDescent="0.25">
      <c r="H90" s="58" t="s">
        <v>25</v>
      </c>
      <c r="I90">
        <v>0.51409946529845896</v>
      </c>
      <c r="J90">
        <v>0.37095603112039399</v>
      </c>
    </row>
    <row r="91" spans="1:18" x14ac:dyDescent="0.25">
      <c r="H91" s="58" t="s">
        <v>26</v>
      </c>
      <c r="I91">
        <v>0.47255598278939859</v>
      </c>
      <c r="J91">
        <v>0.44079710218594459</v>
      </c>
      <c r="P91" s="58" t="s">
        <v>27</v>
      </c>
      <c r="Q91">
        <v>5493.0653844482886</v>
      </c>
    </row>
    <row r="92" spans="1:18" x14ac:dyDescent="0.25">
      <c r="H92" s="58" t="s">
        <v>28</v>
      </c>
      <c r="I92">
        <v>0.48281347461801849</v>
      </c>
      <c r="J92">
        <v>0.27894588851537472</v>
      </c>
    </row>
    <row r="93" spans="1:18" x14ac:dyDescent="0.25">
      <c r="H93" s="58" t="s">
        <v>29</v>
      </c>
      <c r="I93">
        <v>0.40150856967147569</v>
      </c>
      <c r="J93">
        <v>0.40951167114080322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58"/>
      <c r="I98" s="58" t="s">
        <v>12</v>
      </c>
      <c r="J98" s="58" t="s">
        <v>13</v>
      </c>
      <c r="P98" s="58"/>
      <c r="Q98" s="58" t="s">
        <v>12</v>
      </c>
      <c r="R98" s="58" t="s">
        <v>13</v>
      </c>
    </row>
    <row r="99" spans="1:18" x14ac:dyDescent="0.25">
      <c r="A99" s="165" t="s">
        <v>14</v>
      </c>
      <c r="B99">
        <v>9.1629209818610757</v>
      </c>
      <c r="C99">
        <v>12.166073971786391</v>
      </c>
      <c r="H99" s="58" t="s">
        <v>15</v>
      </c>
      <c r="I99">
        <v>0.13963876917683471</v>
      </c>
      <c r="J99">
        <v>9.5001966460897147E-2</v>
      </c>
      <c r="P99" s="58" t="s">
        <v>16</v>
      </c>
      <c r="Q99">
        <v>0.19448654021710901</v>
      </c>
      <c r="R99">
        <v>-0.5959106694975933</v>
      </c>
    </row>
    <row r="100" spans="1:18" x14ac:dyDescent="0.25">
      <c r="A100" s="165" t="s">
        <v>17</v>
      </c>
      <c r="B100">
        <v>24.693368417591699</v>
      </c>
      <c r="C100">
        <v>18.120467697426871</v>
      </c>
      <c r="H100" s="58" t="s">
        <v>18</v>
      </c>
      <c r="I100">
        <v>0.14159422142542011</v>
      </c>
      <c r="J100">
        <v>7.4137119017006814E-2</v>
      </c>
      <c r="P100" s="58" t="s">
        <v>19</v>
      </c>
      <c r="Q100">
        <v>5.1319514818260652</v>
      </c>
      <c r="R100">
        <v>7.2388692318033456</v>
      </c>
    </row>
    <row r="101" spans="1:18" x14ac:dyDescent="0.25">
      <c r="A101" s="165" t="s">
        <v>20</v>
      </c>
      <c r="B101">
        <v>8.0117043852589198</v>
      </c>
      <c r="C101">
        <v>14.01995945480367</v>
      </c>
      <c r="H101" s="58" t="s">
        <v>21</v>
      </c>
      <c r="I101">
        <v>0.1131495694462539</v>
      </c>
      <c r="J101">
        <v>0.1365025442828553</v>
      </c>
      <c r="P101" s="58" t="s">
        <v>22</v>
      </c>
      <c r="Q101">
        <v>25.603240128783611</v>
      </c>
      <c r="R101">
        <v>45.430425399896237</v>
      </c>
    </row>
    <row r="102" spans="1:18" x14ac:dyDescent="0.25">
      <c r="A102" s="165" t="s">
        <v>23</v>
      </c>
      <c r="B102">
        <v>8.8862188910329589</v>
      </c>
      <c r="C102">
        <v>12.54247550550531</v>
      </c>
      <c r="H102" s="58" t="s">
        <v>24</v>
      </c>
      <c r="I102">
        <v>0.18363760731478149</v>
      </c>
      <c r="J102">
        <v>8.6624691765048431E-2</v>
      </c>
    </row>
    <row r="103" spans="1:18" x14ac:dyDescent="0.25">
      <c r="H103" s="58" t="s">
        <v>25</v>
      </c>
      <c r="I103">
        <v>0.1364831072199017</v>
      </c>
      <c r="J103">
        <v>0.1005965681245917</v>
      </c>
    </row>
    <row r="104" spans="1:18" x14ac:dyDescent="0.25">
      <c r="H104" s="58" t="s">
        <v>26</v>
      </c>
      <c r="I104">
        <v>0.1455065955498632</v>
      </c>
      <c r="J104">
        <v>8.7889790619631564E-2</v>
      </c>
      <c r="P104" s="58" t="s">
        <v>27</v>
      </c>
      <c r="Q104">
        <v>484.73012845696871</v>
      </c>
    </row>
    <row r="105" spans="1:18" x14ac:dyDescent="0.25">
      <c r="H105" s="58" t="s">
        <v>28</v>
      </c>
      <c r="I105">
        <v>0.18135193076114409</v>
      </c>
      <c r="J105">
        <v>0.25168907388601952</v>
      </c>
    </row>
    <row r="106" spans="1:18" x14ac:dyDescent="0.25">
      <c r="H106" s="58" t="s">
        <v>29</v>
      </c>
      <c r="I106">
        <v>0.22227160699532009</v>
      </c>
      <c r="J106">
        <v>0.2362111963414997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58"/>
      <c r="I111" s="58" t="s">
        <v>12</v>
      </c>
      <c r="J111" s="58" t="s">
        <v>13</v>
      </c>
      <c r="P111" s="58"/>
      <c r="Q111" s="58" t="s">
        <v>12</v>
      </c>
      <c r="R111" s="58" t="s">
        <v>13</v>
      </c>
    </row>
    <row r="112" spans="1:18" x14ac:dyDescent="0.25">
      <c r="A112" s="165" t="s">
        <v>14</v>
      </c>
      <c r="B112">
        <v>6.7064133078406529</v>
      </c>
      <c r="C112">
        <v>7.9291348109268229</v>
      </c>
      <c r="H112" s="58" t="s">
        <v>15</v>
      </c>
      <c r="I112">
        <v>9.0705534439180557E-2</v>
      </c>
      <c r="J112">
        <v>9.3895431756650341E-2</v>
      </c>
      <c r="P112" s="58" t="s">
        <v>16</v>
      </c>
      <c r="Q112">
        <v>0.72665420038138717</v>
      </c>
      <c r="R112">
        <v>-0.73506134103789711</v>
      </c>
    </row>
    <row r="113" spans="1:18" x14ac:dyDescent="0.25">
      <c r="A113" s="165" t="s">
        <v>17</v>
      </c>
      <c r="B113">
        <v>20.189746890587109</v>
      </c>
      <c r="C113">
        <v>8.5957838707179324</v>
      </c>
      <c r="H113" s="58" t="s">
        <v>18</v>
      </c>
      <c r="I113">
        <v>0.1049661991910895</v>
      </c>
      <c r="J113">
        <v>0.1370492430187428</v>
      </c>
      <c r="P113" s="58" t="s">
        <v>19</v>
      </c>
      <c r="Q113">
        <v>7.4923469889929732</v>
      </c>
      <c r="R113">
        <v>17.567744221552172</v>
      </c>
    </row>
    <row r="114" spans="1:18" x14ac:dyDescent="0.25">
      <c r="A114" s="165" t="s">
        <v>20</v>
      </c>
      <c r="B114">
        <v>9.7823148824177562</v>
      </c>
      <c r="C114">
        <v>25.900712517300789</v>
      </c>
      <c r="H114" s="58" t="s">
        <v>21</v>
      </c>
      <c r="I114">
        <v>0.18389946281989639</v>
      </c>
      <c r="J114">
        <v>0.22723881109197269</v>
      </c>
      <c r="P114" s="58" t="s">
        <v>22</v>
      </c>
      <c r="Q114">
        <v>33.872594954853987</v>
      </c>
      <c r="R114">
        <v>71.366388497843786</v>
      </c>
    </row>
    <row r="115" spans="1:18" x14ac:dyDescent="0.25">
      <c r="A115" s="165" t="s">
        <v>23</v>
      </c>
      <c r="B115">
        <v>6.9887113505765059</v>
      </c>
      <c r="C115">
        <v>24.881717215677661</v>
      </c>
      <c r="H115" s="58" t="s">
        <v>24</v>
      </c>
      <c r="I115">
        <v>0.29714227810672073</v>
      </c>
      <c r="J115">
        <v>0.21001060231754101</v>
      </c>
    </row>
    <row r="116" spans="1:18" x14ac:dyDescent="0.25">
      <c r="H116" s="58" t="s">
        <v>25</v>
      </c>
      <c r="I116">
        <v>0.1157202601076862</v>
      </c>
      <c r="J116">
        <v>0.1202109973752488</v>
      </c>
    </row>
    <row r="117" spans="1:18" x14ac:dyDescent="0.25">
      <c r="H117" s="58" t="s">
        <v>26</v>
      </c>
      <c r="I117">
        <v>0.36824175205665249</v>
      </c>
      <c r="J117">
        <v>0.21507470343140569</v>
      </c>
      <c r="P117" s="58" t="s">
        <v>27</v>
      </c>
      <c r="Q117">
        <v>1529.6722646059479</v>
      </c>
    </row>
    <row r="118" spans="1:18" x14ac:dyDescent="0.25">
      <c r="H118" s="58" t="s">
        <v>28</v>
      </c>
      <c r="I118">
        <v>0.1812517208983446</v>
      </c>
      <c r="J118">
        <v>0.13797192056518329</v>
      </c>
    </row>
    <row r="119" spans="1:18" x14ac:dyDescent="0.25">
      <c r="H119" s="58" t="s">
        <v>29</v>
      </c>
      <c r="I119">
        <v>0.30248523184980541</v>
      </c>
      <c r="J119">
        <v>0.16288203817461561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11.115776287693199</v>
      </c>
      <c r="C146">
        <v>13.74693027069722</v>
      </c>
    </row>
    <row r="147" spans="1:25" x14ac:dyDescent="0.25">
      <c r="A147" s="165" t="s">
        <v>17</v>
      </c>
      <c r="B147">
        <v>12.957437937093429</v>
      </c>
      <c r="C147">
        <v>8.490692385629762</v>
      </c>
    </row>
    <row r="148" spans="1:25" x14ac:dyDescent="0.25">
      <c r="A148" s="165" t="s">
        <v>20</v>
      </c>
      <c r="B148">
        <v>4.2799971877550957</v>
      </c>
      <c r="C148">
        <v>11.71798436211885</v>
      </c>
    </row>
    <row r="149" spans="1:25" x14ac:dyDescent="0.25">
      <c r="A149" s="165" t="s">
        <v>23</v>
      </c>
      <c r="B149">
        <v>3.5887130413101369</v>
      </c>
      <c r="C149">
        <v>3.8301855223662291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59"/>
      <c r="B159" s="59" t="s">
        <v>12</v>
      </c>
      <c r="C159" s="59" t="s">
        <v>68</v>
      </c>
      <c r="D159" s="59" t="s">
        <v>69</v>
      </c>
      <c r="H159" s="59"/>
      <c r="I159" s="59" t="s">
        <v>13</v>
      </c>
      <c r="J159" s="59" t="s">
        <v>70</v>
      </c>
      <c r="K159" s="59" t="s">
        <v>71</v>
      </c>
      <c r="O159" s="59"/>
      <c r="P159" s="59" t="s">
        <v>12</v>
      </c>
      <c r="Q159" s="59" t="s">
        <v>13</v>
      </c>
      <c r="W159" s="59"/>
      <c r="X159" s="59" t="s">
        <v>12</v>
      </c>
      <c r="Y159" s="59" t="s">
        <v>13</v>
      </c>
    </row>
    <row r="160" spans="1:25" x14ac:dyDescent="0.25">
      <c r="A160" s="59" t="s">
        <v>14</v>
      </c>
      <c r="B160">
        <v>-3.7569501650328192E-2</v>
      </c>
      <c r="C160">
        <v>1.6215647149877881E-2</v>
      </c>
      <c r="D160">
        <v>1.58841169162184E-2</v>
      </c>
      <c r="H160" s="59" t="s">
        <v>72</v>
      </c>
      <c r="I160">
        <v>0.24681579012197619</v>
      </c>
      <c r="J160">
        <v>-3.048363492196874E-2</v>
      </c>
      <c r="K160">
        <v>-3.8286338043790058E-2</v>
      </c>
      <c r="O160" s="59" t="s">
        <v>73</v>
      </c>
      <c r="P160">
        <v>4.1659380059416579E-2</v>
      </c>
      <c r="Q160">
        <v>1.705888969530945E-2</v>
      </c>
      <c r="W160" s="59" t="s">
        <v>15</v>
      </c>
      <c r="X160">
        <v>0.20603236153199209</v>
      </c>
      <c r="Y160">
        <v>0.16413868829251041</v>
      </c>
    </row>
    <row r="161" spans="1:25" x14ac:dyDescent="0.25">
      <c r="A161" s="59" t="s">
        <v>17</v>
      </c>
      <c r="B161">
        <v>-7.1373979601387694E-2</v>
      </c>
      <c r="C161">
        <v>7.2484384380398031E-2</v>
      </c>
      <c r="D161">
        <v>7.2337388385452547E-2</v>
      </c>
      <c r="H161" s="59" t="s">
        <v>74</v>
      </c>
      <c r="I161">
        <v>-0.13848479347387421</v>
      </c>
      <c r="J161">
        <v>4.7825531414553554E-3</v>
      </c>
      <c r="K161">
        <v>8.1437354914092111E-3</v>
      </c>
      <c r="O161" s="59" t="s">
        <v>75</v>
      </c>
      <c r="P161">
        <v>0.2334053622223691</v>
      </c>
      <c r="Q161">
        <v>0.1603813566695094</v>
      </c>
      <c r="W161" s="59" t="s">
        <v>18</v>
      </c>
      <c r="X161">
        <v>4.3741589338977087E-2</v>
      </c>
      <c r="Y161">
        <v>3.9668232101161098E-2</v>
      </c>
    </row>
    <row r="162" spans="1:25" x14ac:dyDescent="0.25">
      <c r="A162" s="59" t="s">
        <v>20</v>
      </c>
      <c r="B162">
        <v>0.47740125432317332</v>
      </c>
      <c r="C162">
        <v>7.2536668576983099E-2</v>
      </c>
      <c r="D162">
        <v>9.4253612133380557E-3</v>
      </c>
      <c r="H162" s="59" t="s">
        <v>76</v>
      </c>
      <c r="I162">
        <v>-3.1722786886202413E-2</v>
      </c>
      <c r="J162">
        <v>5.9751525001236219E-2</v>
      </c>
      <c r="K162">
        <v>7.351012612821016E-2</v>
      </c>
      <c r="O162" s="59" t="s">
        <v>77</v>
      </c>
      <c r="P162">
        <v>-4.7827543717580308E-2</v>
      </c>
      <c r="Q162">
        <v>-7.7744535747509896E-3</v>
      </c>
      <c r="W162" s="59" t="s">
        <v>21</v>
      </c>
      <c r="X162">
        <v>0.44038421219712892</v>
      </c>
      <c r="Y162">
        <v>0.1649821533080727</v>
      </c>
    </row>
    <row r="163" spans="1:25" x14ac:dyDescent="0.25">
      <c r="A163" s="59" t="s">
        <v>23</v>
      </c>
      <c r="B163">
        <v>0.33604629144222148</v>
      </c>
      <c r="C163">
        <v>7.5621977089130293E-2</v>
      </c>
      <c r="D163">
        <v>1.8679015776112081E-2</v>
      </c>
      <c r="H163" s="59" t="s">
        <v>78</v>
      </c>
      <c r="I163">
        <v>0.12244469972470649</v>
      </c>
      <c r="J163">
        <v>7.2453869810788578E-4</v>
      </c>
      <c r="K163">
        <v>7.647458751263608E-3</v>
      </c>
      <c r="O163" s="59" t="s">
        <v>79</v>
      </c>
      <c r="P163">
        <v>5.2090101004878681E-2</v>
      </c>
      <c r="Q163">
        <v>9.0657056566036079E-2</v>
      </c>
      <c r="W163" s="59" t="s">
        <v>24</v>
      </c>
      <c r="X163">
        <v>0.35644410645842212</v>
      </c>
      <c r="Y163">
        <v>0.1306677372104823</v>
      </c>
    </row>
    <row r="164" spans="1:25" x14ac:dyDescent="0.25">
      <c r="W164" s="59" t="s">
        <v>25</v>
      </c>
      <c r="X164">
        <v>7.9604592085824349E-2</v>
      </c>
      <c r="Y164">
        <v>5.6956927248139923E-2</v>
      </c>
    </row>
    <row r="165" spans="1:25" x14ac:dyDescent="0.25">
      <c r="W165" s="59" t="s">
        <v>26</v>
      </c>
      <c r="X165">
        <v>0.1950178145366894</v>
      </c>
      <c r="Y165">
        <v>0.19340957860459679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59" t="s">
        <v>28</v>
      </c>
      <c r="X166">
        <v>0.32492008799344679</v>
      </c>
      <c r="Y166">
        <v>0.17311877426608999</v>
      </c>
    </row>
    <row r="167" spans="1:25" x14ac:dyDescent="0.25">
      <c r="A167" s="59"/>
      <c r="B167" s="59" t="s">
        <v>12</v>
      </c>
      <c r="C167" s="59" t="s">
        <v>68</v>
      </c>
      <c r="D167" s="59" t="s">
        <v>69</v>
      </c>
      <c r="H167" s="59"/>
      <c r="I167" s="59" t="s">
        <v>13</v>
      </c>
      <c r="J167" s="59" t="s">
        <v>70</v>
      </c>
      <c r="K167" s="59" t="s">
        <v>71</v>
      </c>
      <c r="O167" s="59"/>
      <c r="P167" s="59" t="s">
        <v>12</v>
      </c>
      <c r="Q167" s="59" t="s">
        <v>13</v>
      </c>
      <c r="W167" s="59" t="s">
        <v>29</v>
      </c>
      <c r="X167">
        <v>0.28532596778151781</v>
      </c>
      <c r="Y167">
        <v>0.31423492686850152</v>
      </c>
    </row>
    <row r="168" spans="1:25" x14ac:dyDescent="0.25">
      <c r="A168" s="59" t="s">
        <v>14</v>
      </c>
      <c r="B168">
        <v>-1.9209314432721818E-2</v>
      </c>
      <c r="C168">
        <v>0.1145877336327368</v>
      </c>
      <c r="D168">
        <v>0.1234907558278887</v>
      </c>
      <c r="H168" s="59" t="s">
        <v>72</v>
      </c>
      <c r="I168">
        <v>0.59326571554050012</v>
      </c>
      <c r="J168">
        <v>1.6522273174669859E-2</v>
      </c>
      <c r="K168">
        <v>-1.3671219495748829E-2</v>
      </c>
      <c r="O168" s="59" t="s">
        <v>73</v>
      </c>
      <c r="P168">
        <v>0.80765788558465335</v>
      </c>
      <c r="Q168">
        <v>0.79183151718338296</v>
      </c>
    </row>
    <row r="169" spans="1:25" x14ac:dyDescent="0.25">
      <c r="A169" s="59" t="s">
        <v>17</v>
      </c>
      <c r="B169">
        <v>2.608056491262423E-2</v>
      </c>
      <c r="C169">
        <v>-3.971628828810151E-2</v>
      </c>
      <c r="D169">
        <v>-2.8851977175808979E-2</v>
      </c>
      <c r="H169" s="59" t="s">
        <v>74</v>
      </c>
      <c r="I169">
        <v>0.71737957972781197</v>
      </c>
      <c r="J169">
        <v>0.1983856808351403</v>
      </c>
      <c r="K169">
        <v>0.150986824561193</v>
      </c>
      <c r="O169" s="59" t="s">
        <v>75</v>
      </c>
      <c r="P169">
        <v>0.55943569455141073</v>
      </c>
      <c r="Q169">
        <v>0.55145000642318209</v>
      </c>
    </row>
    <row r="170" spans="1:25" x14ac:dyDescent="0.25">
      <c r="A170" s="59" t="s">
        <v>20</v>
      </c>
      <c r="B170">
        <v>0.41529257000855091</v>
      </c>
      <c r="C170">
        <v>0.31135296151832059</v>
      </c>
      <c r="D170">
        <v>0.2758888177417772</v>
      </c>
      <c r="H170" s="59" t="s">
        <v>76</v>
      </c>
      <c r="I170">
        <v>-0.1115391871358293</v>
      </c>
      <c r="J170">
        <v>5.4404370867718953E-2</v>
      </c>
      <c r="K170">
        <v>5.9154046523061693E-2</v>
      </c>
      <c r="O170" s="59" t="s">
        <v>77</v>
      </c>
      <c r="P170">
        <v>6.980897505850224E-2</v>
      </c>
      <c r="Q170">
        <v>7.8636438773947076E-2</v>
      </c>
      <c r="W170" s="165" t="s">
        <v>81</v>
      </c>
    </row>
    <row r="171" spans="1:25" x14ac:dyDescent="0.25">
      <c r="A171" s="59" t="s">
        <v>23</v>
      </c>
      <c r="B171">
        <v>0.63444969242118798</v>
      </c>
      <c r="C171">
        <v>0.47867558328993581</v>
      </c>
      <c r="D171">
        <v>0.44898660079544161</v>
      </c>
      <c r="H171" s="59" t="s">
        <v>78</v>
      </c>
      <c r="I171">
        <v>0.70248518770752033</v>
      </c>
      <c r="J171">
        <v>8.7247077445325755E-2</v>
      </c>
      <c r="K171">
        <v>3.8089692793076578E-2</v>
      </c>
      <c r="O171" s="59" t="s">
        <v>79</v>
      </c>
      <c r="P171">
        <v>0.65450550064844282</v>
      </c>
      <c r="Q171">
        <v>0.65198920162375851</v>
      </c>
      <c r="W171" s="59"/>
      <c r="X171" s="59" t="s">
        <v>12</v>
      </c>
      <c r="Y171" s="59" t="s">
        <v>13</v>
      </c>
    </row>
    <row r="172" spans="1:25" x14ac:dyDescent="0.25">
      <c r="W172" s="59" t="s">
        <v>15</v>
      </c>
      <c r="X172">
        <v>5.6521733036001963E-2</v>
      </c>
      <c r="Y172">
        <v>0.11424653404551791</v>
      </c>
    </row>
    <row r="173" spans="1:25" x14ac:dyDescent="0.25">
      <c r="W173" s="59" t="s">
        <v>18</v>
      </c>
      <c r="X173">
        <v>7.6427848908349111E-2</v>
      </c>
      <c r="Y173">
        <v>8.0323159513522299E-2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59" t="s">
        <v>21</v>
      </c>
      <c r="X174">
        <v>0.72177269327478877</v>
      </c>
      <c r="Y174">
        <v>0.67992569572954797</v>
      </c>
    </row>
    <row r="175" spans="1:25" x14ac:dyDescent="0.25">
      <c r="A175" s="59"/>
      <c r="B175" s="59" t="s">
        <v>12</v>
      </c>
      <c r="C175" s="59" t="s">
        <v>68</v>
      </c>
      <c r="D175" s="59" t="s">
        <v>69</v>
      </c>
      <c r="H175" s="59"/>
      <c r="I175" s="59" t="s">
        <v>13</v>
      </c>
      <c r="J175" s="59" t="s">
        <v>70</v>
      </c>
      <c r="K175" s="59" t="s">
        <v>71</v>
      </c>
      <c r="O175" s="59"/>
      <c r="P175" s="59" t="s">
        <v>12</v>
      </c>
      <c r="Q175" s="59" t="s">
        <v>13</v>
      </c>
      <c r="W175" s="59" t="s">
        <v>24</v>
      </c>
      <c r="X175">
        <v>0.61639038992363648</v>
      </c>
      <c r="Y175">
        <v>0.59448131399134607</v>
      </c>
    </row>
    <row r="176" spans="1:25" x14ac:dyDescent="0.25">
      <c r="A176" s="59" t="s">
        <v>14</v>
      </c>
      <c r="B176">
        <v>-0.2270241103912477</v>
      </c>
      <c r="C176">
        <v>-0.16693052506302461</v>
      </c>
      <c r="D176">
        <v>-0.2819960367241458</v>
      </c>
      <c r="H176" s="59" t="s">
        <v>72</v>
      </c>
      <c r="I176">
        <v>-0.29971315022535833</v>
      </c>
      <c r="J176">
        <v>0.1022577063477447</v>
      </c>
      <c r="K176">
        <v>0.1012671371779655</v>
      </c>
      <c r="O176" s="59" t="s">
        <v>73</v>
      </c>
      <c r="P176">
        <v>0.61011648048813305</v>
      </c>
      <c r="Q176">
        <v>0.63736874785873265</v>
      </c>
      <c r="W176" s="59" t="s">
        <v>25</v>
      </c>
      <c r="X176">
        <v>1.400320220862949E-2</v>
      </c>
      <c r="Y176">
        <v>4.7358913906070242E-2</v>
      </c>
    </row>
    <row r="177" spans="1:25" x14ac:dyDescent="0.25">
      <c r="A177" s="59" t="s">
        <v>17</v>
      </c>
      <c r="B177">
        <v>-0.25524251882394489</v>
      </c>
      <c r="C177">
        <v>2.0042387212961959E-2</v>
      </c>
      <c r="D177">
        <v>-7.5856604070357386E-3</v>
      </c>
      <c r="H177" s="59" t="s">
        <v>74</v>
      </c>
      <c r="I177">
        <v>0.57730689090556186</v>
      </c>
      <c r="J177">
        <v>-0.17443019213956251</v>
      </c>
      <c r="K177">
        <v>-0.18028187331186951</v>
      </c>
      <c r="O177" s="59" t="s">
        <v>75</v>
      </c>
      <c r="P177">
        <v>-0.3905293842962938</v>
      </c>
      <c r="Q177">
        <v>-0.44863008064483362</v>
      </c>
      <c r="W177" s="59" t="s">
        <v>26</v>
      </c>
      <c r="X177">
        <v>8.9184563839853209E-2</v>
      </c>
      <c r="Y177">
        <v>0.13279005502399721</v>
      </c>
    </row>
    <row r="178" spans="1:25" x14ac:dyDescent="0.25">
      <c r="A178" s="59" t="s">
        <v>20</v>
      </c>
      <c r="B178">
        <v>0.60292518502640957</v>
      </c>
      <c r="C178">
        <v>7.3876908006445627E-2</v>
      </c>
      <c r="D178">
        <v>9.3092644221448154E-2</v>
      </c>
      <c r="H178" s="59" t="s">
        <v>76</v>
      </c>
      <c r="I178">
        <v>-0.46858116375765518</v>
      </c>
      <c r="J178">
        <v>0.24281145266929899</v>
      </c>
      <c r="K178">
        <v>0.2375911464374143</v>
      </c>
      <c r="O178" s="59" t="s">
        <v>77</v>
      </c>
      <c r="P178">
        <v>0.31722423320186488</v>
      </c>
      <c r="Q178">
        <v>0.1034368564186664</v>
      </c>
      <c r="W178" s="59" t="s">
        <v>28</v>
      </c>
      <c r="X178">
        <v>0.69592436005904257</v>
      </c>
      <c r="Y178">
        <v>0.67808656140684498</v>
      </c>
    </row>
    <row r="179" spans="1:25" x14ac:dyDescent="0.25">
      <c r="A179" s="59" t="s">
        <v>23</v>
      </c>
      <c r="B179">
        <v>0.58662291132880728</v>
      </c>
      <c r="C179">
        <v>2.6184053484826102E-2</v>
      </c>
      <c r="D179">
        <v>6.3525668115667608E-2</v>
      </c>
      <c r="H179" s="59" t="s">
        <v>78</v>
      </c>
      <c r="I179">
        <v>0.5801788912743614</v>
      </c>
      <c r="J179">
        <v>-5.69887980738314E-2</v>
      </c>
      <c r="K179">
        <v>-6.9426433745206503E-2</v>
      </c>
      <c r="O179" s="59" t="s">
        <v>79</v>
      </c>
      <c r="P179">
        <v>-4.9620730788768989E-2</v>
      </c>
      <c r="Q179">
        <v>-0.26100316997503148</v>
      </c>
      <c r="W179" s="59" t="s">
        <v>29</v>
      </c>
      <c r="X179">
        <v>0.77791123350495361</v>
      </c>
      <c r="Y179">
        <v>0.74909333231629727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59"/>
      <c r="B183" s="59" t="s">
        <v>12</v>
      </c>
      <c r="C183" s="59" t="s">
        <v>68</v>
      </c>
      <c r="D183" s="59" t="s">
        <v>69</v>
      </c>
      <c r="H183" s="59"/>
      <c r="I183" s="59" t="s">
        <v>13</v>
      </c>
      <c r="J183" s="59" t="s">
        <v>70</v>
      </c>
      <c r="K183" s="59" t="s">
        <v>71</v>
      </c>
      <c r="O183" s="59"/>
      <c r="P183" s="59" t="s">
        <v>12</v>
      </c>
      <c r="Q183" s="59" t="s">
        <v>13</v>
      </c>
      <c r="W183" s="59"/>
      <c r="X183" s="59" t="s">
        <v>12</v>
      </c>
      <c r="Y183" s="59" t="s">
        <v>13</v>
      </c>
    </row>
    <row r="184" spans="1:25" x14ac:dyDescent="0.25">
      <c r="A184" s="59" t="s">
        <v>14</v>
      </c>
      <c r="B184">
        <v>0.33571157583064382</v>
      </c>
      <c r="C184">
        <v>0.34588292571139068</v>
      </c>
      <c r="D184">
        <v>0.16786865855235969</v>
      </c>
      <c r="H184" s="59" t="s">
        <v>72</v>
      </c>
      <c r="I184">
        <v>0.61079161340115773</v>
      </c>
      <c r="J184">
        <v>0.49451051367902221</v>
      </c>
      <c r="K184">
        <v>0.25864957177737791</v>
      </c>
      <c r="O184" s="59" t="s">
        <v>73</v>
      </c>
      <c r="P184">
        <v>0.70394286264903605</v>
      </c>
      <c r="Q184">
        <v>0.63310012803898441</v>
      </c>
      <c r="W184" s="59" t="s">
        <v>15</v>
      </c>
      <c r="X184">
        <v>8.3469429136308032E-2</v>
      </c>
      <c r="Y184">
        <v>9.3377802041751182E-2</v>
      </c>
    </row>
    <row r="185" spans="1:25" x14ac:dyDescent="0.25">
      <c r="A185" s="59" t="s">
        <v>17</v>
      </c>
      <c r="B185">
        <v>0.31009549792379931</v>
      </c>
      <c r="C185">
        <v>0.1691208722856358</v>
      </c>
      <c r="D185">
        <v>5.4824259496394849E-2</v>
      </c>
      <c r="H185" s="59" t="s">
        <v>74</v>
      </c>
      <c r="I185">
        <v>0.61657418461378777</v>
      </c>
      <c r="J185">
        <v>0.4535856767300171</v>
      </c>
      <c r="K185">
        <v>0.28982119724399458</v>
      </c>
      <c r="O185" s="59" t="s">
        <v>75</v>
      </c>
      <c r="P185">
        <v>0.661330527009099</v>
      </c>
      <c r="Q185">
        <v>0.60899574673322365</v>
      </c>
      <c r="W185" s="59" t="s">
        <v>18</v>
      </c>
      <c r="X185">
        <v>-0.209595727047859</v>
      </c>
      <c r="Y185">
        <v>-0.28982824980564642</v>
      </c>
    </row>
    <row r="186" spans="1:25" x14ac:dyDescent="0.25">
      <c r="A186" s="59" t="s">
        <v>20</v>
      </c>
      <c r="B186">
        <v>0.65394123383384251</v>
      </c>
      <c r="C186">
        <v>0.57503927560566648</v>
      </c>
      <c r="D186">
        <v>0.4105307344140392</v>
      </c>
      <c r="H186" s="59" t="s">
        <v>76</v>
      </c>
      <c r="I186">
        <v>8.7483016224008101E-2</v>
      </c>
      <c r="J186">
        <v>-3.9566190750150033E-2</v>
      </c>
      <c r="K186">
        <v>-0.1343210428237811</v>
      </c>
      <c r="O186" s="59" t="s">
        <v>77</v>
      </c>
      <c r="P186">
        <v>0.23136293919774609</v>
      </c>
      <c r="Q186">
        <v>0.21397814006550481</v>
      </c>
      <c r="W186" s="59" t="s">
        <v>21</v>
      </c>
      <c r="X186">
        <v>0.56650393178374447</v>
      </c>
      <c r="Y186">
        <v>0.53431102855251078</v>
      </c>
    </row>
    <row r="187" spans="1:25" x14ac:dyDescent="0.25">
      <c r="A187" s="59" t="s">
        <v>23</v>
      </c>
      <c r="B187">
        <v>0.39762158889808469</v>
      </c>
      <c r="C187">
        <v>0.31960599938026352</v>
      </c>
      <c r="D187">
        <v>0.1429277613273591</v>
      </c>
      <c r="H187" s="59" t="s">
        <v>78</v>
      </c>
      <c r="I187">
        <v>0.57841542040510319</v>
      </c>
      <c r="J187">
        <v>0.43558733020867357</v>
      </c>
      <c r="K187">
        <v>0.2040362218459785</v>
      </c>
      <c r="O187" s="59" t="s">
        <v>79</v>
      </c>
      <c r="P187">
        <v>0.59573050193027788</v>
      </c>
      <c r="Q187">
        <v>0.58924567858298038</v>
      </c>
      <c r="W187" s="59" t="s">
        <v>24</v>
      </c>
      <c r="X187">
        <v>0.4220294137137805</v>
      </c>
      <c r="Y187">
        <v>0.41686231657920869</v>
      </c>
    </row>
    <row r="188" spans="1:25" x14ac:dyDescent="0.25">
      <c r="W188" s="59" t="s">
        <v>25</v>
      </c>
      <c r="X188">
        <v>-6.0532491784278553E-2</v>
      </c>
      <c r="Y188">
        <v>-0.11935206266895169</v>
      </c>
    </row>
    <row r="189" spans="1:25" x14ac:dyDescent="0.25">
      <c r="W189" s="59" t="s">
        <v>26</v>
      </c>
      <c r="X189">
        <v>-9.5665496300428102E-2</v>
      </c>
      <c r="Y189">
        <v>-0.34279070778268561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59" t="s">
        <v>28</v>
      </c>
      <c r="X190">
        <v>0.59981357371254951</v>
      </c>
      <c r="Y190">
        <v>0.6049361800355727</v>
      </c>
    </row>
    <row r="191" spans="1:25" x14ac:dyDescent="0.25">
      <c r="A191" s="59"/>
      <c r="B191" s="59" t="s">
        <v>12</v>
      </c>
      <c r="C191" s="59" t="s">
        <v>68</v>
      </c>
      <c r="D191" s="59" t="s">
        <v>69</v>
      </c>
      <c r="H191" s="59"/>
      <c r="I191" s="59" t="s">
        <v>13</v>
      </c>
      <c r="J191" s="59" t="s">
        <v>70</v>
      </c>
      <c r="K191" s="59" t="s">
        <v>71</v>
      </c>
      <c r="O191" s="59"/>
      <c r="P191" s="59" t="s">
        <v>12</v>
      </c>
      <c r="Q191" s="59" t="s">
        <v>13</v>
      </c>
      <c r="W191" s="59" t="s">
        <v>29</v>
      </c>
      <c r="X191">
        <v>0.56171005419336095</v>
      </c>
      <c r="Y191">
        <v>0.60790172263295428</v>
      </c>
    </row>
    <row r="192" spans="1:25" x14ac:dyDescent="0.25">
      <c r="A192" s="59" t="s">
        <v>14</v>
      </c>
      <c r="B192">
        <v>-8.5092146226032186E-2</v>
      </c>
      <c r="C192">
        <v>-9.3020105781856988E-2</v>
      </c>
      <c r="D192">
        <v>-0.10859747714281889</v>
      </c>
      <c r="H192" s="59" t="s">
        <v>72</v>
      </c>
      <c r="I192">
        <v>2.7604900086949801E-3</v>
      </c>
      <c r="J192">
        <v>5.3050443468098007E-2</v>
      </c>
      <c r="K192">
        <v>4.1817292109588351E-2</v>
      </c>
      <c r="O192" s="59" t="s">
        <v>73</v>
      </c>
      <c r="P192">
        <v>8.8267909768987782E-2</v>
      </c>
      <c r="Q192">
        <v>0.1060574781008447</v>
      </c>
    </row>
    <row r="193" spans="1:25" x14ac:dyDescent="0.25">
      <c r="A193" s="59" t="s">
        <v>17</v>
      </c>
      <c r="B193">
        <v>-7.4142302248494038E-2</v>
      </c>
      <c r="C193">
        <v>9.6639881003479609E-3</v>
      </c>
      <c r="D193">
        <v>-1.3515689081545381E-2</v>
      </c>
      <c r="H193" s="59" t="s">
        <v>74</v>
      </c>
      <c r="I193">
        <v>7.9819028316973767E-2</v>
      </c>
      <c r="J193">
        <v>-7.37390900567019E-2</v>
      </c>
      <c r="K193">
        <v>-7.6499783588397416E-2</v>
      </c>
      <c r="O193" s="59" t="s">
        <v>75</v>
      </c>
      <c r="P193">
        <v>-4.2486315890614072E-2</v>
      </c>
      <c r="Q193">
        <v>-2.037731454007085E-2</v>
      </c>
    </row>
    <row r="194" spans="1:25" x14ac:dyDescent="0.25">
      <c r="A194" s="59" t="s">
        <v>20</v>
      </c>
      <c r="B194">
        <v>-1.3025944857756039E-2</v>
      </c>
      <c r="C194">
        <v>-9.9260027713108309E-3</v>
      </c>
      <c r="D194">
        <v>4.872625254700523E-3</v>
      </c>
      <c r="H194" s="59" t="s">
        <v>76</v>
      </c>
      <c r="I194">
        <v>-8.9920316156455668E-2</v>
      </c>
      <c r="J194">
        <v>-6.5804701572617877E-2</v>
      </c>
      <c r="K194">
        <v>-9.382564856985097E-2</v>
      </c>
      <c r="O194" s="59" t="s">
        <v>77</v>
      </c>
      <c r="P194">
        <v>-7.8887334415615462E-2</v>
      </c>
      <c r="Q194">
        <v>-7.5757013133992121E-2</v>
      </c>
      <c r="W194" s="165" t="s">
        <v>89</v>
      </c>
    </row>
    <row r="195" spans="1:25" x14ac:dyDescent="0.25">
      <c r="A195" s="59" t="s">
        <v>23</v>
      </c>
      <c r="B195">
        <v>9.284464448342962E-2</v>
      </c>
      <c r="C195">
        <v>8.6808347865635679E-3</v>
      </c>
      <c r="D195">
        <v>1.6661044440965861E-2</v>
      </c>
      <c r="H195" s="59" t="s">
        <v>78</v>
      </c>
      <c r="I195">
        <v>4.7721228050399987E-2</v>
      </c>
      <c r="J195">
        <v>1.3816127602879249E-2</v>
      </c>
      <c r="K195">
        <v>1.677694577528344E-2</v>
      </c>
      <c r="O195" s="59" t="s">
        <v>79</v>
      </c>
      <c r="P195">
        <v>-1.6304647339457232E-2</v>
      </c>
      <c r="Q195">
        <v>-4.4103769898190058E-2</v>
      </c>
      <c r="W195" s="59"/>
      <c r="X195" s="59" t="s">
        <v>12</v>
      </c>
      <c r="Y195" s="59" t="s">
        <v>13</v>
      </c>
    </row>
    <row r="196" spans="1:25" x14ac:dyDescent="0.25">
      <c r="W196" s="59" t="s">
        <v>15</v>
      </c>
      <c r="X196">
        <v>0.7215417433180813</v>
      </c>
      <c r="Y196">
        <v>0.6337516151238447</v>
      </c>
    </row>
    <row r="197" spans="1:25" x14ac:dyDescent="0.25">
      <c r="W197" s="59" t="s">
        <v>18</v>
      </c>
      <c r="X197">
        <v>0.51039849456802022</v>
      </c>
      <c r="Y197">
        <v>0.5067725780893596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59" t="s">
        <v>21</v>
      </c>
      <c r="X198">
        <v>0.70050837177525793</v>
      </c>
      <c r="Y198">
        <v>0.65842404409865307</v>
      </c>
    </row>
    <row r="199" spans="1:25" x14ac:dyDescent="0.25">
      <c r="A199" s="59"/>
      <c r="B199" s="59" t="s">
        <v>12</v>
      </c>
      <c r="C199" s="59" t="s">
        <v>68</v>
      </c>
      <c r="D199" s="59" t="s">
        <v>69</v>
      </c>
      <c r="H199" s="59"/>
      <c r="I199" s="59" t="s">
        <v>13</v>
      </c>
      <c r="J199" s="59" t="s">
        <v>70</v>
      </c>
      <c r="K199" s="59" t="s">
        <v>71</v>
      </c>
      <c r="O199" s="59"/>
      <c r="P199" s="59" t="s">
        <v>12</v>
      </c>
      <c r="Q199" s="59" t="s">
        <v>13</v>
      </c>
      <c r="W199" s="59" t="s">
        <v>24</v>
      </c>
      <c r="X199">
        <v>0.61770807487229129</v>
      </c>
      <c r="Y199">
        <v>0.54378641042322662</v>
      </c>
    </row>
    <row r="200" spans="1:25" x14ac:dyDescent="0.25">
      <c r="A200" s="59" t="s">
        <v>14</v>
      </c>
      <c r="B200">
        <v>9.2760810457442458E-2</v>
      </c>
      <c r="C200">
        <v>4.4066727520851737E-2</v>
      </c>
      <c r="D200">
        <v>4.158423914930278E-2</v>
      </c>
      <c r="H200" s="59" t="s">
        <v>72</v>
      </c>
      <c r="I200">
        <v>-9.5997416462663007E-2</v>
      </c>
      <c r="J200">
        <v>5.0519143906443027E-2</v>
      </c>
      <c r="K200">
        <v>4.3199851523905583E-2</v>
      </c>
      <c r="O200" s="59" t="s">
        <v>73</v>
      </c>
      <c r="P200">
        <v>-7.0837054278834674E-2</v>
      </c>
      <c r="Q200">
        <v>-3.238971269968896E-3</v>
      </c>
      <c r="W200" s="59" t="s">
        <v>25</v>
      </c>
      <c r="X200">
        <v>0.66115955108106728</v>
      </c>
      <c r="Y200">
        <v>0.60880383184530529</v>
      </c>
    </row>
    <row r="201" spans="1:25" x14ac:dyDescent="0.25">
      <c r="A201" s="59" t="s">
        <v>17</v>
      </c>
      <c r="B201">
        <v>3.779400056791412E-2</v>
      </c>
      <c r="C201">
        <v>7.6764657196984713E-3</v>
      </c>
      <c r="D201">
        <v>6.444766266424682E-3</v>
      </c>
      <c r="H201" s="59" t="s">
        <v>74</v>
      </c>
      <c r="I201">
        <v>-2.1353399069260659E-3</v>
      </c>
      <c r="J201">
        <v>5.1043972111781327E-2</v>
      </c>
      <c r="K201">
        <v>4.8257588420497627E-2</v>
      </c>
      <c r="O201" s="59" t="s">
        <v>75</v>
      </c>
      <c r="P201">
        <v>-2.2733354332249621E-2</v>
      </c>
      <c r="Q201">
        <v>-1.737398829036054E-3</v>
      </c>
      <c r="W201" s="59" t="s">
        <v>26</v>
      </c>
      <c r="X201">
        <v>0.57508492001027445</v>
      </c>
      <c r="Y201">
        <v>0.5843061441742009</v>
      </c>
    </row>
    <row r="202" spans="1:25" x14ac:dyDescent="0.25">
      <c r="A202" s="59" t="s">
        <v>20</v>
      </c>
      <c r="B202">
        <v>0.1207921553336832</v>
      </c>
      <c r="C202">
        <v>4.5720042018074829E-2</v>
      </c>
      <c r="D202">
        <v>4.9783362764445782E-2</v>
      </c>
      <c r="H202" s="59" t="s">
        <v>76</v>
      </c>
      <c r="I202">
        <v>5.1225378611215102E-4</v>
      </c>
      <c r="J202">
        <v>8.3707955201751991E-2</v>
      </c>
      <c r="K202">
        <v>7.8222469994421839E-2</v>
      </c>
      <c r="O202" s="59" t="s">
        <v>77</v>
      </c>
      <c r="P202">
        <v>-5.2994121144943999E-2</v>
      </c>
      <c r="Q202">
        <v>-5.0329747798891863E-2</v>
      </c>
      <c r="W202" s="59" t="s">
        <v>28</v>
      </c>
      <c r="X202">
        <v>0.69505660646174328</v>
      </c>
      <c r="Y202">
        <v>0.70003936418847923</v>
      </c>
    </row>
    <row r="203" spans="1:25" x14ac:dyDescent="0.25">
      <c r="A203" s="59" t="s">
        <v>23</v>
      </c>
      <c r="B203">
        <v>4.481717618188745E-2</v>
      </c>
      <c r="C203">
        <v>2.2507915107621412E-2</v>
      </c>
      <c r="D203">
        <v>3.0379731468128571E-2</v>
      </c>
      <c r="H203" s="59" t="s">
        <v>78</v>
      </c>
      <c r="I203">
        <v>-0.11712037019475011</v>
      </c>
      <c r="J203">
        <v>5.3514734281374661E-2</v>
      </c>
      <c r="K203">
        <v>5.4956248213105623E-2</v>
      </c>
      <c r="O203" s="59" t="s">
        <v>79</v>
      </c>
      <c r="P203">
        <v>-9.2092224627746314E-2</v>
      </c>
      <c r="Q203">
        <v>-4.1651946604454461E-2</v>
      </c>
      <c r="W203" s="59" t="s">
        <v>29</v>
      </c>
      <c r="X203">
        <v>0.70160446346890926</v>
      </c>
      <c r="Y203">
        <v>0.64946246567839083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59"/>
      <c r="B207" s="59" t="s">
        <v>12</v>
      </c>
      <c r="C207" s="59" t="s">
        <v>68</v>
      </c>
      <c r="D207" s="59" t="s">
        <v>69</v>
      </c>
      <c r="H207" s="59"/>
      <c r="I207" s="59" t="s">
        <v>13</v>
      </c>
      <c r="J207" s="59" t="s">
        <v>70</v>
      </c>
      <c r="K207" s="59" t="s">
        <v>71</v>
      </c>
      <c r="O207" s="59"/>
      <c r="P207" s="59" t="s">
        <v>12</v>
      </c>
      <c r="Q207" s="59" t="s">
        <v>13</v>
      </c>
      <c r="W207" s="59"/>
      <c r="X207" s="59" t="s">
        <v>12</v>
      </c>
      <c r="Y207" s="59" t="s">
        <v>13</v>
      </c>
    </row>
    <row r="208" spans="1:25" x14ac:dyDescent="0.25">
      <c r="A208" s="59" t="s">
        <v>14</v>
      </c>
      <c r="B208">
        <v>0.1010906390401735</v>
      </c>
      <c r="C208">
        <v>0.1111202263300312</v>
      </c>
      <c r="D208">
        <v>9.6927934679520086E-2</v>
      </c>
      <c r="H208" s="59" t="s">
        <v>72</v>
      </c>
      <c r="I208">
        <v>-0.32608125556533729</v>
      </c>
      <c r="J208">
        <v>-3.443592342426343E-2</v>
      </c>
      <c r="K208">
        <v>-2.031158932163115E-2</v>
      </c>
      <c r="O208" s="59" t="s">
        <v>73</v>
      </c>
      <c r="P208">
        <v>0.2595681839444553</v>
      </c>
      <c r="Q208">
        <v>0.73179308885884353</v>
      </c>
      <c r="W208" s="59" t="s">
        <v>15</v>
      </c>
      <c r="X208">
        <v>7.4377710816178569E-2</v>
      </c>
      <c r="Y208">
        <v>-1.0043044141013299E-2</v>
      </c>
    </row>
    <row r="209" spans="1:25" x14ac:dyDescent="0.25">
      <c r="A209" s="59" t="s">
        <v>17</v>
      </c>
      <c r="B209">
        <v>-0.1416593328917839</v>
      </c>
      <c r="C209">
        <v>-2.9439766294374792E-3</v>
      </c>
      <c r="D209">
        <v>-4.1479059544931432E-2</v>
      </c>
      <c r="H209" s="59" t="s">
        <v>74</v>
      </c>
      <c r="I209">
        <v>0.6794517018953361</v>
      </c>
      <c r="J209">
        <v>-0.2301740523810481</v>
      </c>
      <c r="K209">
        <v>-0.25052814076527741</v>
      </c>
      <c r="O209" s="59" t="s">
        <v>75</v>
      </c>
      <c r="P209">
        <v>-2.4790963223949709E-2</v>
      </c>
      <c r="Q209">
        <v>-0.5723127138150601</v>
      </c>
      <c r="W209" s="59" t="s">
        <v>18</v>
      </c>
      <c r="X209">
        <v>-4.4761317188291058E-2</v>
      </c>
      <c r="Y209">
        <v>-3.5387056464105483E-2</v>
      </c>
    </row>
    <row r="210" spans="1:25" x14ac:dyDescent="0.25">
      <c r="A210" s="59" t="s">
        <v>20</v>
      </c>
      <c r="B210">
        <v>0.35953179610489111</v>
      </c>
      <c r="C210">
        <v>-0.1309437907890233</v>
      </c>
      <c r="D210">
        <v>-0.17013578556267731</v>
      </c>
      <c r="H210" s="59" t="s">
        <v>76</v>
      </c>
      <c r="I210">
        <v>-0.53733301466479733</v>
      </c>
      <c r="J210">
        <v>4.0167911039229273E-2</v>
      </c>
      <c r="K210">
        <v>1.6171097279887209E-2</v>
      </c>
      <c r="O210" s="59" t="s">
        <v>77</v>
      </c>
      <c r="P210">
        <v>-7.8816711212965893E-2</v>
      </c>
      <c r="Q210">
        <v>0.1907526836165965</v>
      </c>
      <c r="W210" s="59" t="s">
        <v>21</v>
      </c>
      <c r="X210">
        <v>7.9440595807052497E-2</v>
      </c>
      <c r="Y210">
        <v>9.7456144571246392E-2</v>
      </c>
    </row>
    <row r="211" spans="1:25" x14ac:dyDescent="0.25">
      <c r="A211" s="59" t="s">
        <v>23</v>
      </c>
      <c r="B211">
        <v>0.34358455569721758</v>
      </c>
      <c r="C211">
        <v>-0.14117055552846819</v>
      </c>
      <c r="D211">
        <v>-0.17682014328714921</v>
      </c>
      <c r="H211" s="59" t="s">
        <v>78</v>
      </c>
      <c r="I211">
        <v>0.69011580029571606</v>
      </c>
      <c r="J211">
        <v>-0.2617832653072526</v>
      </c>
      <c r="K211">
        <v>-0.27246976839121578</v>
      </c>
      <c r="O211" s="59" t="s">
        <v>79</v>
      </c>
      <c r="P211">
        <v>0.15342439564247959</v>
      </c>
      <c r="Q211">
        <v>-0.18225750208015981</v>
      </c>
      <c r="W211" s="59" t="s">
        <v>24</v>
      </c>
      <c r="X211">
        <v>-1.413923808314776E-2</v>
      </c>
      <c r="Y211">
        <v>-3.7482666021982067E-2</v>
      </c>
    </row>
    <row r="212" spans="1:25" x14ac:dyDescent="0.25">
      <c r="W212" s="59" t="s">
        <v>25</v>
      </c>
      <c r="X212">
        <v>-2.7361404133484389E-2</v>
      </c>
      <c r="Y212">
        <v>-2.906743156685981E-2</v>
      </c>
    </row>
    <row r="213" spans="1:25" x14ac:dyDescent="0.25">
      <c r="W213" s="59" t="s">
        <v>26</v>
      </c>
      <c r="X213">
        <v>1.974169731912807E-2</v>
      </c>
      <c r="Y213">
        <v>-2.6379647714891961E-2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59" t="s">
        <v>28</v>
      </c>
      <c r="X214">
        <v>4.245789698421476E-2</v>
      </c>
      <c r="Y214">
        <v>3.653728838487854E-2</v>
      </c>
    </row>
    <row r="215" spans="1:25" x14ac:dyDescent="0.25">
      <c r="A215" s="59"/>
      <c r="B215" s="59" t="s">
        <v>12</v>
      </c>
      <c r="C215" s="59" t="s">
        <v>68</v>
      </c>
      <c r="D215" s="59" t="s">
        <v>69</v>
      </c>
      <c r="H215" s="59"/>
      <c r="I215" s="59" t="s">
        <v>13</v>
      </c>
      <c r="J215" s="59" t="s">
        <v>70</v>
      </c>
      <c r="K215" s="59" t="s">
        <v>71</v>
      </c>
      <c r="O215" s="59"/>
      <c r="P215" s="59" t="s">
        <v>12</v>
      </c>
      <c r="Q215" s="59" t="s">
        <v>13</v>
      </c>
      <c r="W215" s="59" t="s">
        <v>29</v>
      </c>
      <c r="X215">
        <v>7.8554766206991741E-2</v>
      </c>
      <c r="Y215">
        <v>4.5024596010069362E-2</v>
      </c>
    </row>
    <row r="216" spans="1:25" x14ac:dyDescent="0.25">
      <c r="A216" s="59" t="s">
        <v>14</v>
      </c>
      <c r="B216">
        <v>-6.2575197136365085E-2</v>
      </c>
      <c r="C216">
        <v>8.9043302245794514E-2</v>
      </c>
      <c r="D216">
        <v>7.3288432831353237E-2</v>
      </c>
      <c r="H216" s="59" t="s">
        <v>72</v>
      </c>
      <c r="I216">
        <v>-1.9473962039225572E-2</v>
      </c>
      <c r="J216">
        <v>-3.4362969105282928E-2</v>
      </c>
      <c r="K216">
        <v>-3.1008784563836621E-2</v>
      </c>
      <c r="O216" s="59" t="s">
        <v>73</v>
      </c>
      <c r="P216">
        <v>-8.6431835335807616E-2</v>
      </c>
      <c r="Q216">
        <v>-9.4850064466202311E-3</v>
      </c>
    </row>
    <row r="217" spans="1:25" x14ac:dyDescent="0.25">
      <c r="A217" s="59" t="s">
        <v>17</v>
      </c>
      <c r="B217">
        <v>3.795187846569939E-2</v>
      </c>
      <c r="C217">
        <v>0.1137656632190578</v>
      </c>
      <c r="D217">
        <v>9.9230919862605557E-2</v>
      </c>
      <c r="H217" s="59" t="s">
        <v>74</v>
      </c>
      <c r="I217">
        <v>-6.5257818932735329E-2</v>
      </c>
      <c r="J217">
        <v>1.549096488428083E-2</v>
      </c>
      <c r="K217">
        <v>1.251090874761266E-2</v>
      </c>
      <c r="O217" s="59" t="s">
        <v>75</v>
      </c>
      <c r="P217">
        <v>-0.12760414486180971</v>
      </c>
      <c r="Q217">
        <v>-0.13097537311138871</v>
      </c>
    </row>
    <row r="218" spans="1:25" x14ac:dyDescent="0.25">
      <c r="A218" s="59" t="s">
        <v>20</v>
      </c>
      <c r="B218">
        <v>1.6477003528039109E-2</v>
      </c>
      <c r="C218">
        <v>3.5971989468028202E-2</v>
      </c>
      <c r="D218">
        <v>1.375302299442112E-2</v>
      </c>
      <c r="H218" s="59" t="s">
        <v>76</v>
      </c>
      <c r="I218">
        <v>-2.0736631661091111E-2</v>
      </c>
      <c r="J218">
        <v>-3.623425850021436E-3</v>
      </c>
      <c r="K218">
        <v>-1.7842503800445442E-2</v>
      </c>
      <c r="O218" s="59" t="s">
        <v>77</v>
      </c>
      <c r="P218">
        <v>-5.2399392937996822E-2</v>
      </c>
      <c r="Q218">
        <v>-7.6092907289267223E-3</v>
      </c>
      <c r="W218" s="165" t="s">
        <v>94</v>
      </c>
    </row>
    <row r="219" spans="1:25" x14ac:dyDescent="0.25">
      <c r="A219" s="59" t="s">
        <v>23</v>
      </c>
      <c r="B219">
        <v>6.2469789452338081E-2</v>
      </c>
      <c r="C219">
        <v>2.9156771537822219E-2</v>
      </c>
      <c r="D219">
        <v>2.2401221045109221E-2</v>
      </c>
      <c r="H219" s="59" t="s">
        <v>78</v>
      </c>
      <c r="I219">
        <v>-0.1216350436353634</v>
      </c>
      <c r="J219">
        <v>-7.5032882922058175E-2</v>
      </c>
      <c r="K219">
        <v>-7.782091937337364E-2</v>
      </c>
      <c r="O219" s="59" t="s">
        <v>79</v>
      </c>
      <c r="P219">
        <v>-0.19766620219326381</v>
      </c>
      <c r="Q219">
        <v>-0.17051620446469379</v>
      </c>
      <c r="W219" s="59"/>
      <c r="X219" s="59" t="s">
        <v>12</v>
      </c>
      <c r="Y219" s="59" t="s">
        <v>13</v>
      </c>
    </row>
    <row r="220" spans="1:25" x14ac:dyDescent="0.25">
      <c r="W220" s="59" t="s">
        <v>15</v>
      </c>
      <c r="X220">
        <v>-2.0536489254913321E-2</v>
      </c>
      <c r="Y220">
        <v>-1.9673004418460029E-3</v>
      </c>
    </row>
    <row r="221" spans="1:25" x14ac:dyDescent="0.25">
      <c r="W221" s="59" t="s">
        <v>18</v>
      </c>
      <c r="X221">
        <v>2.2748281843461209E-2</v>
      </c>
      <c r="Y221">
        <v>3.1321725792213657E-2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59" t="s">
        <v>21</v>
      </c>
      <c r="X222">
        <v>0.2336413589760673</v>
      </c>
      <c r="Y222">
        <v>0.2027197037938297</v>
      </c>
    </row>
    <row r="223" spans="1:25" x14ac:dyDescent="0.25">
      <c r="A223" s="59"/>
      <c r="B223" s="59" t="s">
        <v>12</v>
      </c>
      <c r="C223" s="59" t="s">
        <v>68</v>
      </c>
      <c r="D223" s="59" t="s">
        <v>69</v>
      </c>
      <c r="H223" s="59"/>
      <c r="I223" s="59" t="s">
        <v>13</v>
      </c>
      <c r="J223" s="59" t="s">
        <v>70</v>
      </c>
      <c r="K223" s="59" t="s">
        <v>71</v>
      </c>
      <c r="O223" s="59"/>
      <c r="P223" s="59" t="s">
        <v>12</v>
      </c>
      <c r="Q223" s="59" t="s">
        <v>13</v>
      </c>
      <c r="W223" s="59" t="s">
        <v>24</v>
      </c>
      <c r="X223">
        <v>8.7934952503780098E-2</v>
      </c>
      <c r="Y223">
        <v>5.3534462977874918E-2</v>
      </c>
    </row>
    <row r="224" spans="1:25" x14ac:dyDescent="0.25">
      <c r="A224" s="59" t="s">
        <v>14</v>
      </c>
      <c r="B224">
        <v>0.3444774669675828</v>
      </c>
      <c r="C224">
        <v>0.30533078479590042</v>
      </c>
      <c r="D224">
        <v>0.27278716744518422</v>
      </c>
      <c r="H224" s="59" t="s">
        <v>72</v>
      </c>
      <c r="I224">
        <v>0.46156966083214401</v>
      </c>
      <c r="J224">
        <v>0.1809036648758772</v>
      </c>
      <c r="K224">
        <v>1.730765855939222E-2</v>
      </c>
      <c r="O224" s="59" t="s">
        <v>73</v>
      </c>
      <c r="P224">
        <v>0.27783917129111629</v>
      </c>
      <c r="Q224">
        <v>0.21399810929894941</v>
      </c>
      <c r="W224" s="59" t="s">
        <v>25</v>
      </c>
      <c r="X224">
        <v>3.5762184376827162E-2</v>
      </c>
      <c r="Y224">
        <v>2.8424009872817419E-2</v>
      </c>
    </row>
    <row r="225" spans="1:25" x14ac:dyDescent="0.25">
      <c r="A225" s="59" t="s">
        <v>17</v>
      </c>
      <c r="B225">
        <v>0.20139899175781639</v>
      </c>
      <c r="C225">
        <v>2.2340162222977609E-2</v>
      </c>
      <c r="D225">
        <v>-2.8372268839897789E-3</v>
      </c>
      <c r="H225" s="59" t="s">
        <v>74</v>
      </c>
      <c r="I225">
        <v>0.17572192223798291</v>
      </c>
      <c r="J225">
        <v>0.2246042064231506</v>
      </c>
      <c r="K225">
        <v>1.782448669782772E-2</v>
      </c>
      <c r="O225" s="59" t="s">
        <v>75</v>
      </c>
      <c r="P225">
        <v>0.35289045463567598</v>
      </c>
      <c r="Q225">
        <v>0.43955174238823252</v>
      </c>
      <c r="W225" s="59" t="s">
        <v>26</v>
      </c>
      <c r="X225">
        <v>-2.3242856840932249E-3</v>
      </c>
      <c r="Y225">
        <v>3.1694645253435683E-2</v>
      </c>
    </row>
    <row r="226" spans="1:25" x14ac:dyDescent="0.25">
      <c r="A226" s="59" t="s">
        <v>20</v>
      </c>
      <c r="B226">
        <v>0.31241700419245377</v>
      </c>
      <c r="C226">
        <v>0.35271295533035762</v>
      </c>
      <c r="D226">
        <v>0.31928098060545312</v>
      </c>
      <c r="H226" s="59" t="s">
        <v>76</v>
      </c>
      <c r="I226">
        <v>0.22382421537328481</v>
      </c>
      <c r="J226">
        <v>0.24698657951331179</v>
      </c>
      <c r="K226">
        <v>0.1511793246995401</v>
      </c>
      <c r="O226" s="59" t="s">
        <v>77</v>
      </c>
      <c r="P226">
        <v>0.17580817706474511</v>
      </c>
      <c r="Q226">
        <v>0.33795084455940327</v>
      </c>
      <c r="W226" s="59" t="s">
        <v>28</v>
      </c>
      <c r="X226">
        <v>0.16363311605136979</v>
      </c>
      <c r="Y226">
        <v>0.17342405417877779</v>
      </c>
    </row>
    <row r="227" spans="1:25" x14ac:dyDescent="0.25">
      <c r="A227" s="59" t="s">
        <v>23</v>
      </c>
      <c r="B227">
        <v>0.3408981952756287</v>
      </c>
      <c r="C227">
        <v>0.1761895770411207</v>
      </c>
      <c r="D227">
        <v>0.1402831868797853</v>
      </c>
      <c r="H227" s="59" t="s">
        <v>78</v>
      </c>
      <c r="I227">
        <v>0.19577702972805949</v>
      </c>
      <c r="J227">
        <v>0.23365918545545519</v>
      </c>
      <c r="K227">
        <v>4.5534985251539067E-2</v>
      </c>
      <c r="O227" s="59" t="s">
        <v>79</v>
      </c>
      <c r="P227">
        <v>0.40418834419151312</v>
      </c>
      <c r="Q227">
        <v>0.19854081637522561</v>
      </c>
      <c r="W227" s="59" t="s">
        <v>29</v>
      </c>
      <c r="X227">
        <v>8.5183202763163629E-2</v>
      </c>
      <c r="Y227">
        <v>6.040327531893E-2</v>
      </c>
    </row>
    <row r="230" spans="1:25" x14ac:dyDescent="0.25">
      <c r="W230" s="165" t="s">
        <v>98</v>
      </c>
    </row>
    <row r="231" spans="1:25" x14ac:dyDescent="0.25">
      <c r="W231" s="59"/>
      <c r="X231" s="59" t="s">
        <v>12</v>
      </c>
      <c r="Y231" s="59" t="s">
        <v>13</v>
      </c>
    </row>
    <row r="232" spans="1:25" x14ac:dyDescent="0.25">
      <c r="W232" s="59" t="s">
        <v>15</v>
      </c>
      <c r="X232">
        <v>7.9800808933117556E-2</v>
      </c>
      <c r="Y232">
        <v>0.4798776543396237</v>
      </c>
    </row>
    <row r="233" spans="1:25" x14ac:dyDescent="0.25">
      <c r="W233" s="59" t="s">
        <v>18</v>
      </c>
      <c r="X233">
        <v>-2.8594544062484548E-2</v>
      </c>
      <c r="Y233">
        <v>5.530106356787895E-2</v>
      </c>
    </row>
    <row r="234" spans="1:25" x14ac:dyDescent="0.25">
      <c r="W234" s="59" t="s">
        <v>21</v>
      </c>
      <c r="X234">
        <v>0.1783784507875619</v>
      </c>
      <c r="Y234">
        <v>0.7456948094708381</v>
      </c>
    </row>
    <row r="235" spans="1:25" x14ac:dyDescent="0.25">
      <c r="W235" s="59" t="s">
        <v>24</v>
      </c>
      <c r="X235">
        <v>0.16014372611612329</v>
      </c>
      <c r="Y235">
        <v>0.70155823063471678</v>
      </c>
    </row>
    <row r="236" spans="1:25" x14ac:dyDescent="0.25">
      <c r="W236" s="59" t="s">
        <v>25</v>
      </c>
      <c r="X236">
        <v>0.17268211480526979</v>
      </c>
      <c r="Y236">
        <v>0.24737648874832241</v>
      </c>
    </row>
    <row r="237" spans="1:25" x14ac:dyDescent="0.25">
      <c r="W237" s="59" t="s">
        <v>26</v>
      </c>
      <c r="X237">
        <v>0.1983300777396734</v>
      </c>
      <c r="Y237">
        <v>0.15696534529226519</v>
      </c>
    </row>
    <row r="238" spans="1:25" x14ac:dyDescent="0.25">
      <c r="W238" s="59" t="s">
        <v>28</v>
      </c>
      <c r="X238">
        <v>0.29146055805130722</v>
      </c>
      <c r="Y238">
        <v>0.72457340085924993</v>
      </c>
    </row>
    <row r="239" spans="1:25" x14ac:dyDescent="0.25">
      <c r="W239" s="59" t="s">
        <v>29</v>
      </c>
      <c r="X239">
        <v>0.30608440507474921</v>
      </c>
      <c r="Y239">
        <v>0.7288898292582543</v>
      </c>
    </row>
    <row r="242" spans="1:25" x14ac:dyDescent="0.25">
      <c r="W242" s="165" t="s">
        <v>106</v>
      </c>
    </row>
    <row r="243" spans="1:25" x14ac:dyDescent="0.25">
      <c r="W243" s="59"/>
      <c r="X243" s="59" t="s">
        <v>12</v>
      </c>
      <c r="Y243" s="59" t="s">
        <v>13</v>
      </c>
    </row>
    <row r="244" spans="1:25" x14ac:dyDescent="0.25">
      <c r="W244" s="59" t="s">
        <v>15</v>
      </c>
      <c r="X244">
        <v>-5.8742610615742388E-2</v>
      </c>
      <c r="Y244">
        <v>-2.8576465001280429E-3</v>
      </c>
    </row>
    <row r="245" spans="1:25" x14ac:dyDescent="0.25">
      <c r="W245" s="59" t="s">
        <v>18</v>
      </c>
      <c r="X245">
        <v>-2.9264745813176431E-2</v>
      </c>
      <c r="Y245">
        <v>-3.8432713806421329E-3</v>
      </c>
    </row>
    <row r="246" spans="1:25" x14ac:dyDescent="0.25">
      <c r="W246" s="59" t="s">
        <v>21</v>
      </c>
      <c r="X246">
        <v>0.12885254629037241</v>
      </c>
      <c r="Y246">
        <v>9.7854794242656334E-2</v>
      </c>
    </row>
    <row r="247" spans="1:25" x14ac:dyDescent="0.25">
      <c r="W247" s="59" t="s">
        <v>24</v>
      </c>
      <c r="X247">
        <v>-2.3676953868062419E-3</v>
      </c>
      <c r="Y247">
        <v>7.7592718007764589E-3</v>
      </c>
    </row>
    <row r="248" spans="1:25" x14ac:dyDescent="0.25">
      <c r="W248" s="59" t="s">
        <v>25</v>
      </c>
      <c r="X248">
        <v>-6.6418702123116111E-2</v>
      </c>
      <c r="Y248">
        <v>-6.2622789166476511E-2</v>
      </c>
    </row>
    <row r="249" spans="1:25" x14ac:dyDescent="0.25">
      <c r="W249" s="59" t="s">
        <v>26</v>
      </c>
      <c r="X249">
        <v>-0.1266674180033121</v>
      </c>
      <c r="Y249">
        <v>-0.11287412002697229</v>
      </c>
    </row>
    <row r="250" spans="1:25" x14ac:dyDescent="0.25">
      <c r="W250" s="59" t="s">
        <v>28</v>
      </c>
      <c r="X250">
        <v>7.3419091705336809E-2</v>
      </c>
      <c r="Y250">
        <v>1.387732471417562E-2</v>
      </c>
    </row>
    <row r="251" spans="1:25" x14ac:dyDescent="0.25">
      <c r="W251" s="59" t="s">
        <v>29</v>
      </c>
      <c r="X251">
        <v>3.6521655994616743E-2</v>
      </c>
      <c r="Y251">
        <v>-2.1987446875624719E-2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59"/>
      <c r="X255" s="59" t="s">
        <v>12</v>
      </c>
      <c r="Y255" s="59" t="s">
        <v>13</v>
      </c>
    </row>
    <row r="256" spans="1:25" x14ac:dyDescent="0.25">
      <c r="W256" s="59" t="s">
        <v>15</v>
      </c>
      <c r="X256">
        <v>0.31380311946630562</v>
      </c>
      <c r="Y256">
        <v>0.37023584225496048</v>
      </c>
    </row>
    <row r="257" spans="1:25" x14ac:dyDescent="0.25">
      <c r="W257" s="59" t="s">
        <v>18</v>
      </c>
      <c r="X257">
        <v>0.31082732027573268</v>
      </c>
      <c r="Y257">
        <v>0.36924273722172268</v>
      </c>
    </row>
    <row r="258" spans="1:25" x14ac:dyDescent="0.25">
      <c r="A258" s="165" t="s">
        <v>195</v>
      </c>
      <c r="J258" s="165" t="s">
        <v>196</v>
      </c>
      <c r="W258" s="59" t="s">
        <v>21</v>
      </c>
      <c r="X258">
        <v>0.2433042236656959</v>
      </c>
      <c r="Y258">
        <v>0.40654618879507493</v>
      </c>
    </row>
    <row r="259" spans="1:25" x14ac:dyDescent="0.25">
      <c r="A259" s="60"/>
      <c r="B259" s="60" t="s">
        <v>101</v>
      </c>
      <c r="C259" s="60" t="s">
        <v>102</v>
      </c>
      <c r="D259" s="60" t="s">
        <v>103</v>
      </c>
      <c r="E259" s="60" t="s">
        <v>104</v>
      </c>
      <c r="J259" s="60"/>
      <c r="K259" s="60" t="s">
        <v>101</v>
      </c>
      <c r="L259" s="60" t="s">
        <v>102</v>
      </c>
      <c r="M259" s="60" t="s">
        <v>103</v>
      </c>
      <c r="N259" s="60" t="s">
        <v>104</v>
      </c>
      <c r="W259" s="59" t="s">
        <v>24</v>
      </c>
      <c r="X259">
        <v>0.26439634364692349</v>
      </c>
      <c r="Y259">
        <v>0.42488315411861111</v>
      </c>
    </row>
    <row r="260" spans="1:25" x14ac:dyDescent="0.25">
      <c r="A260" s="60" t="s">
        <v>15</v>
      </c>
      <c r="B260">
        <v>49.8046875</v>
      </c>
      <c r="C260">
        <v>86.901849706986184</v>
      </c>
      <c r="D260">
        <v>140.625</v>
      </c>
      <c r="E260">
        <v>268.5546875</v>
      </c>
      <c r="J260" s="60" t="s">
        <v>12</v>
      </c>
      <c r="K260">
        <v>0.1</v>
      </c>
      <c r="L260">
        <v>1.941484612659107</v>
      </c>
      <c r="M260">
        <v>0.43333333333333329</v>
      </c>
      <c r="N260">
        <v>1.3666666666666669</v>
      </c>
      <c r="W260" s="59" t="s">
        <v>25</v>
      </c>
      <c r="X260">
        <v>0.36387175104639702</v>
      </c>
      <c r="Y260">
        <v>0.28072858558296843</v>
      </c>
    </row>
    <row r="261" spans="1:25" x14ac:dyDescent="0.25">
      <c r="A261" s="60" t="s">
        <v>25</v>
      </c>
      <c r="B261">
        <v>49.8046875</v>
      </c>
      <c r="C261">
        <v>75.66787020490591</v>
      </c>
      <c r="D261">
        <v>135.7421875</v>
      </c>
      <c r="E261">
        <v>263.671875</v>
      </c>
      <c r="J261" s="60" t="s">
        <v>105</v>
      </c>
      <c r="K261">
        <v>0.1</v>
      </c>
      <c r="L261">
        <v>3.1684176310944192</v>
      </c>
      <c r="M261">
        <v>0.23333333333333331</v>
      </c>
      <c r="N261">
        <v>1.1000000000000001</v>
      </c>
      <c r="W261" s="59" t="s">
        <v>26</v>
      </c>
      <c r="X261">
        <v>0.40488567957431021</v>
      </c>
      <c r="Y261">
        <v>0.23457471261412549</v>
      </c>
    </row>
    <row r="262" spans="1:25" x14ac:dyDescent="0.25">
      <c r="A262" s="60" t="s">
        <v>18</v>
      </c>
      <c r="B262">
        <v>53.7109375</v>
      </c>
      <c r="C262">
        <v>92.536183387592928</v>
      </c>
      <c r="D262">
        <v>104.4921875</v>
      </c>
      <c r="E262">
        <v>384.765625</v>
      </c>
      <c r="W262" s="59" t="s">
        <v>28</v>
      </c>
      <c r="X262">
        <v>0.30613831661605329</v>
      </c>
      <c r="Y262">
        <v>0.1930750073975423</v>
      </c>
    </row>
    <row r="263" spans="1:25" x14ac:dyDescent="0.25">
      <c r="A263" s="60" t="s">
        <v>26</v>
      </c>
      <c r="B263">
        <v>61.5234375</v>
      </c>
      <c r="C263">
        <v>103.4299939941499</v>
      </c>
      <c r="D263">
        <v>168.9453125</v>
      </c>
      <c r="E263">
        <v>245.1171875</v>
      </c>
      <c r="W263" s="59" t="s">
        <v>29</v>
      </c>
      <c r="X263">
        <v>0.29408856644738418</v>
      </c>
      <c r="Y263">
        <v>0.22217014222639569</v>
      </c>
    </row>
    <row r="264" spans="1:25" x14ac:dyDescent="0.25">
      <c r="A264" s="60" t="s">
        <v>21</v>
      </c>
      <c r="B264">
        <v>74.21875</v>
      </c>
      <c r="C264">
        <v>113.4408386915368</v>
      </c>
      <c r="D264">
        <v>177.734375</v>
      </c>
      <c r="E264">
        <v>271.484375</v>
      </c>
    </row>
    <row r="265" spans="1:25" x14ac:dyDescent="0.25">
      <c r="A265" s="60" t="s">
        <v>28</v>
      </c>
      <c r="B265">
        <v>49.8046875</v>
      </c>
      <c r="C265">
        <v>109.9815469618883</v>
      </c>
      <c r="D265">
        <v>200.1953125</v>
      </c>
      <c r="E265">
        <v>280.2734375</v>
      </c>
    </row>
    <row r="266" spans="1:25" x14ac:dyDescent="0.25">
      <c r="A266" s="60" t="s">
        <v>24</v>
      </c>
      <c r="B266">
        <v>49.8046875</v>
      </c>
      <c r="C266">
        <v>87.667601703225827</v>
      </c>
      <c r="D266">
        <v>134.765625</v>
      </c>
      <c r="E266">
        <v>228.515625</v>
      </c>
    </row>
    <row r="267" spans="1:25" x14ac:dyDescent="0.25">
      <c r="A267" s="60" t="s">
        <v>29</v>
      </c>
      <c r="B267">
        <v>47.8515625</v>
      </c>
      <c r="C267">
        <v>105.01248751259619</v>
      </c>
      <c r="D267">
        <v>160.15625</v>
      </c>
      <c r="E267">
        <v>310.546875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60"/>
      <c r="B271" s="60" t="s">
        <v>101</v>
      </c>
      <c r="C271" s="60" t="s">
        <v>102</v>
      </c>
      <c r="D271" s="60" t="s">
        <v>103</v>
      </c>
      <c r="E271" s="60" t="s">
        <v>104</v>
      </c>
      <c r="J271" s="60"/>
      <c r="K271" s="60" t="s">
        <v>101</v>
      </c>
      <c r="L271" s="60" t="s">
        <v>102</v>
      </c>
      <c r="M271" s="60" t="s">
        <v>103</v>
      </c>
      <c r="N271" s="60" t="s">
        <v>104</v>
      </c>
    </row>
    <row r="272" spans="1:25" x14ac:dyDescent="0.25">
      <c r="A272" s="60" t="s">
        <v>15</v>
      </c>
      <c r="B272">
        <v>49.8046875</v>
      </c>
      <c r="C272">
        <v>86.083665135724388</v>
      </c>
      <c r="D272">
        <v>175.78125</v>
      </c>
      <c r="E272">
        <v>291.015625</v>
      </c>
      <c r="J272" s="60" t="s">
        <v>12</v>
      </c>
      <c r="K272">
        <v>0.14285714285714279</v>
      </c>
      <c r="L272">
        <v>0.2922229294249688</v>
      </c>
      <c r="M272">
        <v>0.5714285714285714</v>
      </c>
      <c r="N272">
        <v>0.5714285714285714</v>
      </c>
    </row>
    <row r="273" spans="1:14" x14ac:dyDescent="0.25">
      <c r="A273" s="60" t="s">
        <v>25</v>
      </c>
      <c r="B273">
        <v>49.8046875</v>
      </c>
      <c r="C273">
        <v>77.5094718975852</v>
      </c>
      <c r="D273">
        <v>148.4375</v>
      </c>
      <c r="E273">
        <v>284.1796875</v>
      </c>
      <c r="J273" s="60" t="s">
        <v>105</v>
      </c>
      <c r="K273">
        <v>0.14285714285714279</v>
      </c>
      <c r="L273">
        <v>-9.9778118175087388E-2</v>
      </c>
      <c r="M273">
        <v>0.5714285714285714</v>
      </c>
      <c r="N273">
        <v>0.5714285714285714</v>
      </c>
    </row>
    <row r="274" spans="1:14" x14ac:dyDescent="0.25">
      <c r="A274" s="60" t="s">
        <v>18</v>
      </c>
      <c r="B274">
        <v>25.390625</v>
      </c>
      <c r="C274">
        <v>97.979513657802812</v>
      </c>
      <c r="D274">
        <v>205.078125</v>
      </c>
      <c r="E274">
        <v>293.9453125</v>
      </c>
    </row>
    <row r="275" spans="1:14" x14ac:dyDescent="0.25">
      <c r="A275" s="60" t="s">
        <v>26</v>
      </c>
      <c r="B275">
        <v>49.8046875</v>
      </c>
      <c r="C275">
        <v>85.834656204373999</v>
      </c>
      <c r="D275">
        <v>129.8828125</v>
      </c>
      <c r="E275">
        <v>244.140625</v>
      </c>
    </row>
    <row r="276" spans="1:14" x14ac:dyDescent="0.25">
      <c r="A276" s="60" t="s">
        <v>21</v>
      </c>
      <c r="B276">
        <v>49.8046875</v>
      </c>
      <c r="C276">
        <v>21.296583519712641</v>
      </c>
      <c r="D276">
        <v>213.8671875</v>
      </c>
      <c r="E276">
        <v>500</v>
      </c>
    </row>
    <row r="277" spans="1:14" x14ac:dyDescent="0.25">
      <c r="A277" s="60" t="s">
        <v>28</v>
      </c>
      <c r="B277">
        <v>78.125</v>
      </c>
      <c r="C277">
        <v>113.0892278381513</v>
      </c>
      <c r="D277">
        <v>207.03125</v>
      </c>
      <c r="E277">
        <v>302.734375</v>
      </c>
    </row>
    <row r="278" spans="1:14" x14ac:dyDescent="0.25">
      <c r="A278" s="60" t="s">
        <v>24</v>
      </c>
      <c r="B278">
        <v>49.8046875</v>
      </c>
      <c r="C278">
        <v>62.627297658729937</v>
      </c>
      <c r="D278">
        <v>51.7578125</v>
      </c>
      <c r="E278">
        <v>153.3203125</v>
      </c>
    </row>
    <row r="279" spans="1:14" x14ac:dyDescent="0.25">
      <c r="A279" s="60" t="s">
        <v>29</v>
      </c>
      <c r="B279">
        <v>34.1796875</v>
      </c>
      <c r="C279">
        <v>84.984237525706362</v>
      </c>
      <c r="D279">
        <v>166.9921875</v>
      </c>
      <c r="E279">
        <v>261.71875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60"/>
      <c r="B283" s="60" t="s">
        <v>101</v>
      </c>
      <c r="C283" s="60" t="s">
        <v>102</v>
      </c>
      <c r="D283" s="60" t="s">
        <v>103</v>
      </c>
      <c r="E283" s="60" t="s">
        <v>104</v>
      </c>
      <c r="J283" s="60"/>
      <c r="K283" s="60" t="s">
        <v>101</v>
      </c>
      <c r="L283" s="60" t="s">
        <v>102</v>
      </c>
      <c r="M283" s="60" t="s">
        <v>103</v>
      </c>
      <c r="N283" s="60" t="s">
        <v>104</v>
      </c>
    </row>
    <row r="284" spans="1:14" x14ac:dyDescent="0.25">
      <c r="A284" s="60" t="s">
        <v>15</v>
      </c>
      <c r="B284">
        <v>49.8046875</v>
      </c>
      <c r="C284">
        <v>70.794614593061226</v>
      </c>
      <c r="D284">
        <v>115.234375</v>
      </c>
      <c r="E284">
        <v>242.1875</v>
      </c>
      <c r="J284" s="60" t="s">
        <v>12</v>
      </c>
      <c r="K284">
        <v>0.2857142857142857</v>
      </c>
      <c r="L284">
        <v>1.1409250848738139</v>
      </c>
      <c r="M284">
        <v>0.8571428571428571</v>
      </c>
      <c r="N284">
        <v>1.4285714285714279</v>
      </c>
    </row>
    <row r="285" spans="1:14" x14ac:dyDescent="0.25">
      <c r="A285" s="60" t="s">
        <v>25</v>
      </c>
      <c r="B285">
        <v>24.4140625</v>
      </c>
      <c r="C285">
        <v>69.585872977256642</v>
      </c>
      <c r="D285">
        <v>109.375</v>
      </c>
      <c r="E285">
        <v>224.609375</v>
      </c>
      <c r="J285" s="60" t="s">
        <v>105</v>
      </c>
      <c r="K285">
        <v>0.2857142857142857</v>
      </c>
      <c r="L285">
        <v>0.59519102239259525</v>
      </c>
      <c r="M285">
        <v>0.8571428571428571</v>
      </c>
      <c r="N285">
        <v>1.285714285714286</v>
      </c>
    </row>
    <row r="286" spans="1:14" x14ac:dyDescent="0.25">
      <c r="A286" s="60" t="s">
        <v>18</v>
      </c>
      <c r="B286">
        <v>42.96875</v>
      </c>
      <c r="C286">
        <v>77.615091588361281</v>
      </c>
      <c r="D286">
        <v>115.234375</v>
      </c>
      <c r="E286">
        <v>203.125</v>
      </c>
    </row>
    <row r="287" spans="1:14" x14ac:dyDescent="0.25">
      <c r="A287" s="60" t="s">
        <v>26</v>
      </c>
      <c r="B287">
        <v>25.390625</v>
      </c>
      <c r="C287">
        <v>82.045870577821972</v>
      </c>
      <c r="D287">
        <v>97.65625</v>
      </c>
      <c r="E287">
        <v>206.0546875</v>
      </c>
    </row>
    <row r="288" spans="1:14" x14ac:dyDescent="0.25">
      <c r="A288" s="60" t="s">
        <v>21</v>
      </c>
      <c r="B288">
        <v>73.2421875</v>
      </c>
      <c r="C288">
        <v>115.56386528152851</v>
      </c>
      <c r="D288">
        <v>152.34375</v>
      </c>
      <c r="E288">
        <v>212.890625</v>
      </c>
    </row>
    <row r="289" spans="1:14" x14ac:dyDescent="0.25">
      <c r="A289" s="60" t="s">
        <v>28</v>
      </c>
      <c r="B289">
        <v>71.2890625</v>
      </c>
      <c r="C289">
        <v>112.57047089838851</v>
      </c>
      <c r="D289">
        <v>120.1171875</v>
      </c>
      <c r="E289">
        <v>188.4765625</v>
      </c>
    </row>
    <row r="290" spans="1:14" x14ac:dyDescent="0.25">
      <c r="A290" s="60" t="s">
        <v>24</v>
      </c>
      <c r="B290">
        <v>78.125</v>
      </c>
      <c r="C290">
        <v>90.677747659324666</v>
      </c>
      <c r="D290">
        <v>107.421875</v>
      </c>
      <c r="E290">
        <v>167.96875</v>
      </c>
    </row>
    <row r="291" spans="1:14" x14ac:dyDescent="0.25">
      <c r="A291" s="60" t="s">
        <v>29</v>
      </c>
      <c r="B291">
        <v>47.8515625</v>
      </c>
      <c r="C291">
        <v>100.9088839323436</v>
      </c>
      <c r="D291">
        <v>114.2578125</v>
      </c>
      <c r="E291">
        <v>204.1015625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60"/>
      <c r="B295" s="60" t="s">
        <v>101</v>
      </c>
      <c r="C295" s="60" t="s">
        <v>102</v>
      </c>
      <c r="D295" s="60" t="s">
        <v>103</v>
      </c>
      <c r="E295" s="60" t="s">
        <v>104</v>
      </c>
      <c r="J295" s="60"/>
      <c r="K295" s="60" t="s">
        <v>101</v>
      </c>
      <c r="L295" s="60" t="s">
        <v>102</v>
      </c>
      <c r="M295" s="60" t="s">
        <v>103</v>
      </c>
      <c r="N295" s="60" t="s">
        <v>104</v>
      </c>
    </row>
    <row r="296" spans="1:14" x14ac:dyDescent="0.25">
      <c r="A296" s="60" t="s">
        <v>15</v>
      </c>
      <c r="B296">
        <v>49.8046875</v>
      </c>
      <c r="C296">
        <v>74.016805694588882</v>
      </c>
      <c r="D296">
        <v>85.9375</v>
      </c>
      <c r="E296">
        <v>187.5</v>
      </c>
      <c r="J296" s="60" t="s">
        <v>12</v>
      </c>
      <c r="K296">
        <v>3.3333333333333333E-2</v>
      </c>
      <c r="L296">
        <v>0.41731049979294788</v>
      </c>
      <c r="M296">
        <v>0.2</v>
      </c>
      <c r="N296">
        <v>0.83333333333333337</v>
      </c>
    </row>
    <row r="297" spans="1:14" x14ac:dyDescent="0.25">
      <c r="A297" s="60" t="s">
        <v>25</v>
      </c>
      <c r="B297">
        <v>24.4140625</v>
      </c>
      <c r="C297">
        <v>67.424090956180365</v>
      </c>
      <c r="D297">
        <v>102.5390625</v>
      </c>
      <c r="E297">
        <v>227.5390625</v>
      </c>
      <c r="J297" s="60" t="s">
        <v>105</v>
      </c>
      <c r="K297">
        <v>3.3333333333333333E-2</v>
      </c>
      <c r="L297">
        <v>0.67557103909939975</v>
      </c>
      <c r="M297">
        <v>0.5</v>
      </c>
      <c r="N297">
        <v>1.5666666666666671</v>
      </c>
    </row>
    <row r="298" spans="1:14" x14ac:dyDescent="0.25">
      <c r="A298" s="60" t="s">
        <v>18</v>
      </c>
      <c r="B298">
        <v>31.25</v>
      </c>
      <c r="C298">
        <v>76.759715137014226</v>
      </c>
      <c r="D298">
        <v>105.46875</v>
      </c>
      <c r="E298">
        <v>180.6640625</v>
      </c>
    </row>
    <row r="299" spans="1:14" x14ac:dyDescent="0.25">
      <c r="A299" s="60" t="s">
        <v>26</v>
      </c>
      <c r="B299">
        <v>59.5703125</v>
      </c>
      <c r="C299">
        <v>73.900815882065189</v>
      </c>
      <c r="D299">
        <v>85.9375</v>
      </c>
      <c r="E299">
        <v>167.96875</v>
      </c>
    </row>
    <row r="300" spans="1:14" x14ac:dyDescent="0.25">
      <c r="A300" s="60" t="s">
        <v>21</v>
      </c>
      <c r="B300">
        <v>101.5625</v>
      </c>
      <c r="C300">
        <v>107.0094286798</v>
      </c>
      <c r="D300">
        <v>153.3203125</v>
      </c>
      <c r="E300">
        <v>229.4921875</v>
      </c>
    </row>
    <row r="301" spans="1:14" x14ac:dyDescent="0.25">
      <c r="A301" s="60" t="s">
        <v>28</v>
      </c>
      <c r="B301">
        <v>81.0546875</v>
      </c>
      <c r="C301">
        <v>114.9530445148863</v>
      </c>
      <c r="D301">
        <v>133.7890625</v>
      </c>
      <c r="E301">
        <v>211.9140625</v>
      </c>
    </row>
    <row r="302" spans="1:14" x14ac:dyDescent="0.25">
      <c r="A302" s="60" t="s">
        <v>24</v>
      </c>
      <c r="B302">
        <v>30.2734375</v>
      </c>
      <c r="C302">
        <v>73.387399790641965</v>
      </c>
      <c r="D302">
        <v>93.75</v>
      </c>
      <c r="E302">
        <v>212.890625</v>
      </c>
    </row>
    <row r="303" spans="1:14" x14ac:dyDescent="0.25">
      <c r="A303" s="60" t="s">
        <v>29</v>
      </c>
      <c r="B303">
        <v>48.828125</v>
      </c>
      <c r="C303">
        <v>92.196609112224806</v>
      </c>
      <c r="D303">
        <v>119.140625</v>
      </c>
      <c r="E303">
        <v>205.078125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60"/>
      <c r="B307" s="60" t="s">
        <v>101</v>
      </c>
      <c r="C307" s="60" t="s">
        <v>102</v>
      </c>
      <c r="D307" s="60" t="s">
        <v>103</v>
      </c>
      <c r="E307" s="60" t="s">
        <v>104</v>
      </c>
      <c r="J307" s="60"/>
      <c r="K307" s="60" t="s">
        <v>101</v>
      </c>
      <c r="L307" s="60" t="s">
        <v>102</v>
      </c>
      <c r="M307" s="60" t="s">
        <v>103</v>
      </c>
      <c r="N307" s="60" t="s">
        <v>104</v>
      </c>
    </row>
    <row r="308" spans="1:14" x14ac:dyDescent="0.25">
      <c r="A308" s="60" t="s">
        <v>15</v>
      </c>
      <c r="B308">
        <v>49.8046875</v>
      </c>
      <c r="C308">
        <v>77.166135884396667</v>
      </c>
      <c r="D308">
        <v>103.515625</v>
      </c>
      <c r="E308">
        <v>186.5234375</v>
      </c>
      <c r="J308" s="60" t="s">
        <v>12</v>
      </c>
      <c r="K308">
        <v>6.6666666666666666E-2</v>
      </c>
      <c r="L308">
        <v>-7.637040515891429</v>
      </c>
      <c r="M308">
        <v>0.36666666666666659</v>
      </c>
      <c r="N308">
        <v>1.2666666666666671</v>
      </c>
    </row>
    <row r="309" spans="1:14" x14ac:dyDescent="0.25">
      <c r="A309" s="60" t="s">
        <v>25</v>
      </c>
      <c r="B309">
        <v>49.8046875</v>
      </c>
      <c r="C309">
        <v>80.099671826274232</v>
      </c>
      <c r="D309">
        <v>144.53125</v>
      </c>
      <c r="E309">
        <v>247.0703125</v>
      </c>
      <c r="J309" s="60" t="s">
        <v>105</v>
      </c>
      <c r="K309">
        <v>6.6666666666666666E-2</v>
      </c>
      <c r="L309">
        <v>-1.141647500136211</v>
      </c>
      <c r="M309">
        <v>0.26666666666666672</v>
      </c>
      <c r="N309">
        <v>0.7</v>
      </c>
    </row>
    <row r="310" spans="1:14" x14ac:dyDescent="0.25">
      <c r="A310" s="60" t="s">
        <v>18</v>
      </c>
      <c r="B310">
        <v>34.1796875</v>
      </c>
      <c r="C310">
        <v>80.385347356000295</v>
      </c>
      <c r="D310">
        <v>100.5859375</v>
      </c>
      <c r="E310">
        <v>214.84375</v>
      </c>
    </row>
    <row r="311" spans="1:14" x14ac:dyDescent="0.25">
      <c r="A311" s="60" t="s">
        <v>26</v>
      </c>
      <c r="B311">
        <v>54.6875</v>
      </c>
      <c r="C311">
        <v>91.043346492655942</v>
      </c>
      <c r="D311">
        <v>143.5546875</v>
      </c>
      <c r="E311">
        <v>208.984375</v>
      </c>
    </row>
    <row r="312" spans="1:14" x14ac:dyDescent="0.25">
      <c r="A312" s="60" t="s">
        <v>21</v>
      </c>
      <c r="B312">
        <v>90.8203125</v>
      </c>
      <c r="C312">
        <v>107.93427989335559</v>
      </c>
      <c r="D312">
        <v>156.25</v>
      </c>
      <c r="E312">
        <v>217.7734375</v>
      </c>
    </row>
    <row r="313" spans="1:14" x14ac:dyDescent="0.25">
      <c r="A313" s="60" t="s">
        <v>28</v>
      </c>
      <c r="B313">
        <v>65.4296875</v>
      </c>
      <c r="C313">
        <v>109.4633697568577</v>
      </c>
      <c r="D313">
        <v>152.34375</v>
      </c>
      <c r="E313">
        <v>212.890625</v>
      </c>
    </row>
    <row r="314" spans="1:14" x14ac:dyDescent="0.25">
      <c r="A314" s="60" t="s">
        <v>24</v>
      </c>
      <c r="B314">
        <v>49.8046875</v>
      </c>
      <c r="C314">
        <v>98.102042262623812</v>
      </c>
      <c r="D314">
        <v>148.4375</v>
      </c>
      <c r="E314">
        <v>223.6328125</v>
      </c>
    </row>
    <row r="315" spans="1:14" x14ac:dyDescent="0.25">
      <c r="A315" s="60" t="s">
        <v>29</v>
      </c>
      <c r="B315">
        <v>56.640625</v>
      </c>
      <c r="C315">
        <v>93.78670169815247</v>
      </c>
      <c r="D315">
        <v>110.3515625</v>
      </c>
      <c r="E315">
        <v>207.03125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60"/>
      <c r="B319" s="60" t="s">
        <v>101</v>
      </c>
      <c r="C319" s="60" t="s">
        <v>102</v>
      </c>
      <c r="D319" s="60" t="s">
        <v>103</v>
      </c>
      <c r="E319" s="60" t="s">
        <v>104</v>
      </c>
      <c r="J319" s="60"/>
      <c r="K319" s="60" t="s">
        <v>101</v>
      </c>
      <c r="L319" s="60" t="s">
        <v>102</v>
      </c>
      <c r="M319" s="60" t="s">
        <v>103</v>
      </c>
      <c r="N319" s="60" t="s">
        <v>104</v>
      </c>
    </row>
    <row r="320" spans="1:14" x14ac:dyDescent="0.25">
      <c r="A320" s="60" t="s">
        <v>15</v>
      </c>
      <c r="B320">
        <v>49.8046875</v>
      </c>
      <c r="C320">
        <v>85.79474452622479</v>
      </c>
      <c r="D320">
        <v>143.5546875</v>
      </c>
      <c r="E320">
        <v>286.1328125</v>
      </c>
      <c r="J320" s="60" t="s">
        <v>12</v>
      </c>
      <c r="K320">
        <v>3.3333333333333333E-2</v>
      </c>
      <c r="L320">
        <v>3.2278280572353908</v>
      </c>
      <c r="M320">
        <v>0.1333333333333333</v>
      </c>
      <c r="N320">
        <v>0.5</v>
      </c>
    </row>
    <row r="321" spans="1:14" x14ac:dyDescent="0.25">
      <c r="A321" s="60" t="s">
        <v>25</v>
      </c>
      <c r="B321">
        <v>49.8046875</v>
      </c>
      <c r="C321">
        <v>77.476547374265706</v>
      </c>
      <c r="D321">
        <v>139.6484375</v>
      </c>
      <c r="E321">
        <v>304.6875</v>
      </c>
      <c r="J321" s="60" t="s">
        <v>105</v>
      </c>
      <c r="K321">
        <v>3.3333333333333333E-2</v>
      </c>
      <c r="L321">
        <v>2.961261879905241</v>
      </c>
      <c r="M321">
        <v>0.1333333333333333</v>
      </c>
      <c r="N321">
        <v>0.4</v>
      </c>
    </row>
    <row r="322" spans="1:14" x14ac:dyDescent="0.25">
      <c r="A322" s="60" t="s">
        <v>18</v>
      </c>
      <c r="B322">
        <v>25.390625</v>
      </c>
      <c r="C322">
        <v>107.2509489468131</v>
      </c>
      <c r="D322">
        <v>233.3984375</v>
      </c>
      <c r="E322">
        <v>308.59375</v>
      </c>
    </row>
    <row r="323" spans="1:14" x14ac:dyDescent="0.25">
      <c r="A323" s="60" t="s">
        <v>26</v>
      </c>
      <c r="B323">
        <v>49.8046875</v>
      </c>
      <c r="C323">
        <v>89.495165026224655</v>
      </c>
      <c r="D323">
        <v>130.859375</v>
      </c>
      <c r="E323">
        <v>235.3515625</v>
      </c>
    </row>
    <row r="324" spans="1:14" x14ac:dyDescent="0.25">
      <c r="A324" s="60" t="s">
        <v>21</v>
      </c>
      <c r="B324">
        <v>49.8046875</v>
      </c>
      <c r="C324">
        <v>102.5048380410005</v>
      </c>
      <c r="D324">
        <v>208.0078125</v>
      </c>
      <c r="E324">
        <v>318.359375</v>
      </c>
    </row>
    <row r="325" spans="1:14" x14ac:dyDescent="0.25">
      <c r="A325" s="60" t="s">
        <v>28</v>
      </c>
      <c r="B325">
        <v>49.8046875</v>
      </c>
      <c r="C325">
        <v>112.3722444728955</v>
      </c>
      <c r="D325">
        <v>205.078125</v>
      </c>
      <c r="E325">
        <v>294.921875</v>
      </c>
    </row>
    <row r="326" spans="1:14" x14ac:dyDescent="0.25">
      <c r="A326" s="60" t="s">
        <v>24</v>
      </c>
      <c r="B326">
        <v>49.8046875</v>
      </c>
      <c r="C326">
        <v>60.840157184413627</v>
      </c>
      <c r="D326">
        <v>51.7578125</v>
      </c>
      <c r="E326">
        <v>143.5546875</v>
      </c>
    </row>
    <row r="327" spans="1:14" x14ac:dyDescent="0.25">
      <c r="A327" s="60" t="s">
        <v>29</v>
      </c>
      <c r="B327">
        <v>49.8046875</v>
      </c>
      <c r="C327">
        <v>76.088628147674044</v>
      </c>
      <c r="D327">
        <v>165.0390625</v>
      </c>
      <c r="E327">
        <v>250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60"/>
      <c r="B331" s="60" t="s">
        <v>101</v>
      </c>
      <c r="C331" s="60" t="s">
        <v>102</v>
      </c>
      <c r="D331" s="60" t="s">
        <v>103</v>
      </c>
      <c r="E331" s="60" t="s">
        <v>104</v>
      </c>
      <c r="J331" s="60"/>
      <c r="K331" s="60" t="s">
        <v>101</v>
      </c>
      <c r="L331" s="60" t="s">
        <v>102</v>
      </c>
      <c r="M331" s="60" t="s">
        <v>103</v>
      </c>
      <c r="N331" s="60" t="s">
        <v>104</v>
      </c>
    </row>
    <row r="332" spans="1:14" x14ac:dyDescent="0.25">
      <c r="A332" s="60" t="s">
        <v>15</v>
      </c>
      <c r="B332">
        <v>49.8046875</v>
      </c>
      <c r="C332">
        <v>85.80349209702544</v>
      </c>
      <c r="D332">
        <v>128.90625</v>
      </c>
      <c r="E332">
        <v>254.8828125</v>
      </c>
      <c r="J332" s="60" t="s">
        <v>12</v>
      </c>
      <c r="K332">
        <v>0.14285714285714279</v>
      </c>
      <c r="L332">
        <v>-1.0688325496599361E-2</v>
      </c>
      <c r="M332">
        <v>0.5714285714285714</v>
      </c>
      <c r="N332">
        <v>1</v>
      </c>
    </row>
    <row r="333" spans="1:14" x14ac:dyDescent="0.25">
      <c r="A333" s="60" t="s">
        <v>25</v>
      </c>
      <c r="B333">
        <v>25.390625</v>
      </c>
      <c r="C333">
        <v>62.725500096269847</v>
      </c>
      <c r="D333">
        <v>83.0078125</v>
      </c>
      <c r="E333">
        <v>208.0078125</v>
      </c>
      <c r="J333" s="60" t="s">
        <v>105</v>
      </c>
      <c r="K333">
        <v>0.14285714285714279</v>
      </c>
      <c r="L333">
        <v>0.59583318123174811</v>
      </c>
      <c r="M333">
        <v>0.42857142857142849</v>
      </c>
      <c r="N333">
        <v>0.71428571428571419</v>
      </c>
    </row>
    <row r="334" spans="1:14" x14ac:dyDescent="0.25">
      <c r="A334" s="60" t="s">
        <v>18</v>
      </c>
      <c r="B334">
        <v>32.2265625</v>
      </c>
      <c r="C334">
        <v>81.848570579387001</v>
      </c>
      <c r="D334">
        <v>133.7890625</v>
      </c>
      <c r="E334">
        <v>218.75</v>
      </c>
    </row>
    <row r="335" spans="1:14" x14ac:dyDescent="0.25">
      <c r="A335" s="60" t="s">
        <v>26</v>
      </c>
      <c r="B335">
        <v>45.8984375</v>
      </c>
      <c r="C335">
        <v>66.86032787067758</v>
      </c>
      <c r="D335">
        <v>90.8203125</v>
      </c>
      <c r="E335">
        <v>145.5078125</v>
      </c>
    </row>
    <row r="336" spans="1:14" x14ac:dyDescent="0.25">
      <c r="A336" s="60" t="s">
        <v>21</v>
      </c>
      <c r="B336">
        <v>70.3125</v>
      </c>
      <c r="C336">
        <v>103.0719167569311</v>
      </c>
      <c r="D336">
        <v>161.1328125</v>
      </c>
      <c r="E336">
        <v>226.5625</v>
      </c>
    </row>
    <row r="337" spans="1:14" x14ac:dyDescent="0.25">
      <c r="A337" s="60" t="s">
        <v>28</v>
      </c>
      <c r="B337">
        <v>72.265625</v>
      </c>
      <c r="C337">
        <v>108.9100632748801</v>
      </c>
      <c r="D337">
        <v>168.9453125</v>
      </c>
      <c r="E337">
        <v>241.2109375</v>
      </c>
    </row>
    <row r="338" spans="1:14" x14ac:dyDescent="0.25">
      <c r="A338" s="60" t="s">
        <v>24</v>
      </c>
      <c r="B338">
        <v>60.546875</v>
      </c>
      <c r="C338">
        <v>89.987481435318855</v>
      </c>
      <c r="D338">
        <v>128.90625</v>
      </c>
      <c r="E338">
        <v>194.3359375</v>
      </c>
    </row>
    <row r="339" spans="1:14" x14ac:dyDescent="0.25">
      <c r="A339" s="60" t="s">
        <v>29</v>
      </c>
      <c r="B339">
        <v>38.0859375</v>
      </c>
      <c r="C339">
        <v>95.239075955560168</v>
      </c>
      <c r="D339">
        <v>132.8125</v>
      </c>
      <c r="E339">
        <v>250.9765625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60"/>
      <c r="B343" s="60" t="s">
        <v>101</v>
      </c>
      <c r="C343" s="60" t="s">
        <v>102</v>
      </c>
      <c r="D343" s="60" t="s">
        <v>103</v>
      </c>
      <c r="E343" s="60" t="s">
        <v>104</v>
      </c>
      <c r="J343" s="60"/>
      <c r="K343" s="60" t="s">
        <v>101</v>
      </c>
      <c r="L343" s="60" t="s">
        <v>102</v>
      </c>
      <c r="M343" s="60" t="s">
        <v>103</v>
      </c>
      <c r="N343" s="60" t="s">
        <v>104</v>
      </c>
    </row>
    <row r="344" spans="1:14" x14ac:dyDescent="0.25">
      <c r="A344" s="60" t="s">
        <v>15</v>
      </c>
      <c r="B344">
        <v>49.8046875</v>
      </c>
      <c r="C344">
        <v>83.920371783476043</v>
      </c>
      <c r="D344">
        <v>133.7890625</v>
      </c>
      <c r="E344">
        <v>255.859375</v>
      </c>
      <c r="J344" s="60" t="s">
        <v>12</v>
      </c>
      <c r="K344">
        <v>3.3333333333333333E-2</v>
      </c>
      <c r="L344">
        <v>-2.1913609210803169</v>
      </c>
      <c r="M344">
        <v>0.16666666666666671</v>
      </c>
      <c r="N344">
        <v>0.4</v>
      </c>
    </row>
    <row r="345" spans="1:14" x14ac:dyDescent="0.25">
      <c r="A345" s="60" t="s">
        <v>25</v>
      </c>
      <c r="B345">
        <v>25.390625</v>
      </c>
      <c r="C345">
        <v>77.634768612481594</v>
      </c>
      <c r="D345">
        <v>127.9296875</v>
      </c>
      <c r="E345">
        <v>286.1328125</v>
      </c>
      <c r="J345" s="60" t="s">
        <v>105</v>
      </c>
      <c r="K345">
        <v>3.3333333333333333E-2</v>
      </c>
      <c r="L345">
        <v>3.1480960964798239</v>
      </c>
      <c r="M345">
        <v>0.2</v>
      </c>
      <c r="N345">
        <v>0.36666666666666659</v>
      </c>
    </row>
    <row r="346" spans="1:14" x14ac:dyDescent="0.25">
      <c r="A346" s="60" t="s">
        <v>18</v>
      </c>
      <c r="B346">
        <v>25.390625</v>
      </c>
      <c r="C346">
        <v>89.830997560352799</v>
      </c>
      <c r="D346">
        <v>169.921875</v>
      </c>
      <c r="E346">
        <v>253.90625</v>
      </c>
    </row>
    <row r="347" spans="1:14" x14ac:dyDescent="0.25">
      <c r="A347" s="60" t="s">
        <v>26</v>
      </c>
      <c r="B347">
        <v>41.9921875</v>
      </c>
      <c r="C347">
        <v>72.027845439854374</v>
      </c>
      <c r="D347">
        <v>102.5390625</v>
      </c>
      <c r="E347">
        <v>172.8515625</v>
      </c>
    </row>
    <row r="348" spans="1:14" x14ac:dyDescent="0.25">
      <c r="A348" s="60" t="s">
        <v>21</v>
      </c>
      <c r="B348">
        <v>79.1015625</v>
      </c>
      <c r="C348">
        <v>110.9811020315111</v>
      </c>
      <c r="D348">
        <v>186.5234375</v>
      </c>
      <c r="E348">
        <v>274.4140625</v>
      </c>
    </row>
    <row r="349" spans="1:14" x14ac:dyDescent="0.25">
      <c r="A349" s="60" t="s">
        <v>28</v>
      </c>
      <c r="B349">
        <v>68.359375</v>
      </c>
      <c r="C349">
        <v>116.12562953586399</v>
      </c>
      <c r="D349">
        <v>188.4765625</v>
      </c>
      <c r="E349">
        <v>250</v>
      </c>
    </row>
    <row r="350" spans="1:14" x14ac:dyDescent="0.25">
      <c r="A350" s="60" t="s">
        <v>24</v>
      </c>
      <c r="B350">
        <v>49.8046875</v>
      </c>
      <c r="C350">
        <v>62.858981780474373</v>
      </c>
      <c r="D350">
        <v>72.265625</v>
      </c>
      <c r="E350">
        <v>156.25</v>
      </c>
    </row>
    <row r="351" spans="1:14" x14ac:dyDescent="0.25">
      <c r="A351" s="60" t="s">
        <v>29</v>
      </c>
      <c r="B351">
        <v>66.40625</v>
      </c>
      <c r="C351">
        <v>107.80233105389441</v>
      </c>
      <c r="D351">
        <v>198.2421875</v>
      </c>
      <c r="E351">
        <v>265.625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60"/>
      <c r="B355" s="60" t="s">
        <v>101</v>
      </c>
      <c r="C355" s="60" t="s">
        <v>102</v>
      </c>
      <c r="D355" s="60" t="s">
        <v>103</v>
      </c>
      <c r="E355" s="60" t="s">
        <v>104</v>
      </c>
      <c r="J355" s="60"/>
      <c r="K355" s="60" t="s">
        <v>101</v>
      </c>
      <c r="L355" s="60" t="s">
        <v>102</v>
      </c>
      <c r="M355" s="60" t="s">
        <v>103</v>
      </c>
      <c r="N355" s="60" t="s">
        <v>104</v>
      </c>
    </row>
    <row r="356" spans="1:14" x14ac:dyDescent="0.25">
      <c r="A356" s="60" t="s">
        <v>15</v>
      </c>
      <c r="B356">
        <v>49.8046875</v>
      </c>
      <c r="C356">
        <v>75.948146392171637</v>
      </c>
      <c r="D356">
        <v>97.65625</v>
      </c>
      <c r="E356">
        <v>191.40625</v>
      </c>
      <c r="J356" s="60" t="s">
        <v>12</v>
      </c>
      <c r="K356">
        <v>0.1</v>
      </c>
      <c r="L356">
        <v>0.64034212378346722</v>
      </c>
      <c r="M356">
        <v>0.5</v>
      </c>
      <c r="N356">
        <v>1.1333333333333331</v>
      </c>
    </row>
    <row r="357" spans="1:14" x14ac:dyDescent="0.25">
      <c r="A357" s="60" t="s">
        <v>25</v>
      </c>
      <c r="B357">
        <v>49.8046875</v>
      </c>
      <c r="C357">
        <v>78.127697752857884</v>
      </c>
      <c r="D357">
        <v>110.3515625</v>
      </c>
      <c r="E357">
        <v>219.7265625</v>
      </c>
      <c r="J357" s="60" t="s">
        <v>105</v>
      </c>
      <c r="K357">
        <v>0.1</v>
      </c>
      <c r="L357">
        <v>1.1153406445163021</v>
      </c>
      <c r="M357">
        <v>0.66666666666666663</v>
      </c>
      <c r="N357">
        <v>1.4333333333333329</v>
      </c>
    </row>
    <row r="358" spans="1:14" x14ac:dyDescent="0.25">
      <c r="A358" s="60" t="s">
        <v>18</v>
      </c>
      <c r="B358">
        <v>34.1796875</v>
      </c>
      <c r="C358">
        <v>68.355492588591019</v>
      </c>
      <c r="D358">
        <v>84.9609375</v>
      </c>
      <c r="E358">
        <v>188.4765625</v>
      </c>
    </row>
    <row r="359" spans="1:14" x14ac:dyDescent="0.25">
      <c r="A359" s="60" t="s">
        <v>26</v>
      </c>
      <c r="B359">
        <v>27.34375</v>
      </c>
      <c r="C359">
        <v>81.759542927227187</v>
      </c>
      <c r="D359">
        <v>102.5390625</v>
      </c>
      <c r="E359">
        <v>203.125</v>
      </c>
    </row>
    <row r="360" spans="1:14" x14ac:dyDescent="0.25">
      <c r="A360" s="60" t="s">
        <v>21</v>
      </c>
      <c r="B360">
        <v>104.4921875</v>
      </c>
      <c r="C360">
        <v>107.17719765705171</v>
      </c>
      <c r="D360">
        <v>139.6484375</v>
      </c>
      <c r="E360">
        <v>224.609375</v>
      </c>
    </row>
    <row r="361" spans="1:14" x14ac:dyDescent="0.25">
      <c r="A361" s="60" t="s">
        <v>28</v>
      </c>
      <c r="B361">
        <v>86.9140625</v>
      </c>
      <c r="C361">
        <v>119.85949230385739</v>
      </c>
      <c r="D361">
        <v>143.5546875</v>
      </c>
      <c r="E361">
        <v>211.9140625</v>
      </c>
    </row>
    <row r="362" spans="1:14" x14ac:dyDescent="0.25">
      <c r="A362" s="60" t="s">
        <v>24</v>
      </c>
      <c r="B362">
        <v>50.78125</v>
      </c>
      <c r="C362">
        <v>95.295040922345393</v>
      </c>
      <c r="D362">
        <v>103.515625</v>
      </c>
      <c r="E362">
        <v>233.3984375</v>
      </c>
    </row>
    <row r="363" spans="1:14" x14ac:dyDescent="0.25">
      <c r="A363" s="60" t="s">
        <v>29</v>
      </c>
      <c r="B363">
        <v>52.734375</v>
      </c>
      <c r="C363">
        <v>97.177646471581596</v>
      </c>
      <c r="D363">
        <v>91.796875</v>
      </c>
      <c r="E363">
        <v>226.5625</v>
      </c>
    </row>
    <row r="390" spans="1:5" x14ac:dyDescent="0.25">
      <c r="A390" s="165" t="s">
        <v>180</v>
      </c>
    </row>
    <row r="391" spans="1:5" x14ac:dyDescent="0.25">
      <c r="A391" s="60"/>
      <c r="B391" s="60" t="s">
        <v>101</v>
      </c>
      <c r="C391" s="60" t="s">
        <v>102</v>
      </c>
      <c r="D391" s="60" t="s">
        <v>103</v>
      </c>
      <c r="E391" s="60" t="s">
        <v>104</v>
      </c>
    </row>
    <row r="392" spans="1:5" x14ac:dyDescent="0.25">
      <c r="A392" s="60" t="s">
        <v>15</v>
      </c>
      <c r="B392">
        <v>0.9765625</v>
      </c>
      <c r="C392">
        <v>3.2691704290850292</v>
      </c>
      <c r="D392">
        <v>4.8828125</v>
      </c>
      <c r="E392">
        <v>6.8359375</v>
      </c>
    </row>
    <row r="393" spans="1:5" x14ac:dyDescent="0.25">
      <c r="A393" s="60" t="s">
        <v>25</v>
      </c>
      <c r="B393">
        <v>1.953125</v>
      </c>
      <c r="C393">
        <v>3.8061177412030092</v>
      </c>
      <c r="D393">
        <v>5.859375</v>
      </c>
      <c r="E393">
        <v>7.8125</v>
      </c>
    </row>
    <row r="394" spans="1:5" x14ac:dyDescent="0.25">
      <c r="A394" s="60" t="s">
        <v>18</v>
      </c>
      <c r="B394">
        <v>0.9765625</v>
      </c>
      <c r="C394">
        <v>4.0727491055977403</v>
      </c>
      <c r="D394">
        <v>6.8359375</v>
      </c>
      <c r="E394">
        <v>7.8125</v>
      </c>
    </row>
    <row r="395" spans="1:5" x14ac:dyDescent="0.25">
      <c r="A395" s="60" t="s">
        <v>26</v>
      </c>
      <c r="B395">
        <v>0.9765625</v>
      </c>
      <c r="C395">
        <v>3.1723818163682731</v>
      </c>
      <c r="D395">
        <v>4.8828125</v>
      </c>
      <c r="E395">
        <v>6.8359375</v>
      </c>
    </row>
    <row r="396" spans="1:5" x14ac:dyDescent="0.25">
      <c r="A396" s="60" t="s">
        <v>21</v>
      </c>
      <c r="B396">
        <v>2.9296875</v>
      </c>
      <c r="C396">
        <v>3.930518366408283</v>
      </c>
      <c r="D396">
        <v>6.8359375</v>
      </c>
      <c r="E396">
        <v>7.8125</v>
      </c>
    </row>
    <row r="397" spans="1:5" x14ac:dyDescent="0.25">
      <c r="A397" s="60" t="s">
        <v>28</v>
      </c>
      <c r="B397">
        <v>0.9765625</v>
      </c>
      <c r="C397">
        <v>2.4571751680789111</v>
      </c>
      <c r="D397">
        <v>3.90625</v>
      </c>
      <c r="E397">
        <v>4.8828125</v>
      </c>
    </row>
    <row r="398" spans="1:5" x14ac:dyDescent="0.25">
      <c r="A398" s="60" t="s">
        <v>24</v>
      </c>
      <c r="B398">
        <v>1.953125</v>
      </c>
      <c r="C398">
        <v>3.500090660765558</v>
      </c>
      <c r="D398">
        <v>5.859375</v>
      </c>
      <c r="E398">
        <v>7.8125</v>
      </c>
    </row>
    <row r="399" spans="1:5" x14ac:dyDescent="0.25">
      <c r="A399" s="60" t="s">
        <v>29</v>
      </c>
      <c r="B399">
        <v>1.953125</v>
      </c>
      <c r="C399">
        <v>3.2700359373141219</v>
      </c>
      <c r="D399">
        <v>5.859375</v>
      </c>
      <c r="E399">
        <v>6.8359375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1674.769622432271</v>
      </c>
      <c r="L409" s="155" t="s">
        <v>141</v>
      </c>
      <c r="M409">
        <v>0.73241051167829474</v>
      </c>
      <c r="N409">
        <v>0.69495606660540943</v>
      </c>
      <c r="O409">
        <v>0.60928227100396515</v>
      </c>
      <c r="P409">
        <v>0.72660163270252354</v>
      </c>
      <c r="Q409">
        <v>1</v>
      </c>
      <c r="R409">
        <v>0.97888647695302256</v>
      </c>
      <c r="S409">
        <v>1</v>
      </c>
      <c r="T409">
        <v>0.52597583509125445</v>
      </c>
    </row>
    <row r="410" spans="1:20" x14ac:dyDescent="0.25">
      <c r="A410" s="154" t="s">
        <v>141</v>
      </c>
      <c r="B410">
        <v>14.34452768223589</v>
      </c>
      <c r="C410">
        <v>-2.300404433950606</v>
      </c>
      <c r="D410">
        <v>9.1353596082262865</v>
      </c>
      <c r="E410">
        <v>5.6841444799701684</v>
      </c>
      <c r="G410" s="154" t="s">
        <v>142</v>
      </c>
      <c r="H410">
        <v>394.00168196377012</v>
      </c>
      <c r="L410" s="155" t="s">
        <v>142</v>
      </c>
      <c r="M410">
        <v>0.69970009437082947</v>
      </c>
      <c r="N410">
        <v>0.71638272713011319</v>
      </c>
      <c r="O410">
        <v>0.61117481543292895</v>
      </c>
      <c r="P410">
        <v>0.78110701849730568</v>
      </c>
      <c r="Q410">
        <v>0.68225510872760387</v>
      </c>
      <c r="R410">
        <v>1</v>
      </c>
      <c r="S410">
        <v>0.69034764161654993</v>
      </c>
      <c r="T410">
        <v>1</v>
      </c>
    </row>
    <row r="411" spans="1:20" x14ac:dyDescent="0.25">
      <c r="A411" s="154" t="s">
        <v>142</v>
      </c>
      <c r="B411">
        <v>6.1780353192831496</v>
      </c>
      <c r="C411">
        <v>1.955137414146249</v>
      </c>
      <c r="D411">
        <v>7.5691313720186031</v>
      </c>
      <c r="E411">
        <v>-5.5933101728597006</v>
      </c>
      <c r="G411" s="154" t="s">
        <v>143</v>
      </c>
      <c r="H411">
        <v>89.037519244616476</v>
      </c>
      <c r="L411" s="155" t="s">
        <v>143</v>
      </c>
      <c r="M411">
        <v>1</v>
      </c>
      <c r="N411">
        <v>1</v>
      </c>
      <c r="O411">
        <v>1</v>
      </c>
      <c r="P411">
        <v>1</v>
      </c>
      <c r="Q411">
        <v>0.56359914268816758</v>
      </c>
      <c r="R411">
        <v>0.73622295966719331</v>
      </c>
      <c r="S411">
        <v>0.59718561037756301</v>
      </c>
      <c r="T411">
        <v>0.67974872247526974</v>
      </c>
    </row>
    <row r="412" spans="1:20" x14ac:dyDescent="0.25">
      <c r="A412" s="154" t="s">
        <v>143</v>
      </c>
      <c r="B412">
        <v>2.917707106201644</v>
      </c>
      <c r="C412">
        <v>2.6289864277264701</v>
      </c>
      <c r="D412">
        <v>3.0332293564294588</v>
      </c>
      <c r="E412">
        <v>-1.660901642447143</v>
      </c>
      <c r="G412" s="154" t="s">
        <v>144</v>
      </c>
      <c r="H412">
        <v>87.279846327601177</v>
      </c>
      <c r="L412" s="155" t="s">
        <v>144</v>
      </c>
      <c r="M412">
        <v>0.58938912782584696</v>
      </c>
      <c r="N412">
        <v>0.70320766992860984</v>
      </c>
      <c r="O412">
        <v>0.52222561436832271</v>
      </c>
      <c r="P412">
        <v>0.59223679840949206</v>
      </c>
      <c r="Q412">
        <v>0.33694893900389411</v>
      </c>
      <c r="R412">
        <v>0.60869465195757422</v>
      </c>
      <c r="S412">
        <v>0.40818729795623382</v>
      </c>
      <c r="T412">
        <v>0.24902970936413901</v>
      </c>
    </row>
    <row r="413" spans="1:20" x14ac:dyDescent="0.25">
      <c r="A413" s="154" t="s">
        <v>144</v>
      </c>
      <c r="B413">
        <v>2.7806285841455169</v>
      </c>
      <c r="C413">
        <v>-1.2382980072163881</v>
      </c>
      <c r="D413">
        <v>4.3875315980847782</v>
      </c>
      <c r="E413">
        <v>2.9678950542476619</v>
      </c>
      <c r="G413" s="154" t="s">
        <v>145</v>
      </c>
      <c r="H413">
        <v>113.43515048066411</v>
      </c>
      <c r="L413" s="155" t="s">
        <v>145</v>
      </c>
      <c r="M413">
        <v>0.58078394972727099</v>
      </c>
      <c r="N413">
        <v>0.69149880325869517</v>
      </c>
      <c r="O413">
        <v>0.61096207950284909</v>
      </c>
      <c r="P413">
        <v>0.56562823697852649</v>
      </c>
      <c r="Q413">
        <v>0.4773111346650426</v>
      </c>
      <c r="R413">
        <v>0.66675500347003291</v>
      </c>
      <c r="S413">
        <v>0.45424794472098318</v>
      </c>
      <c r="T413">
        <v>0.26283806103415253</v>
      </c>
    </row>
    <row r="414" spans="1:20" x14ac:dyDescent="0.25">
      <c r="A414" s="154" t="s">
        <v>145</v>
      </c>
      <c r="B414">
        <v>2.4630138572767448</v>
      </c>
      <c r="C414">
        <v>-0.99896231469304764</v>
      </c>
      <c r="D414">
        <v>4.6906763199749317</v>
      </c>
      <c r="E414">
        <v>-3.5632301598821181</v>
      </c>
      <c r="G414" s="154" t="s">
        <v>146</v>
      </c>
      <c r="H414">
        <v>150.55649903956589</v>
      </c>
      <c r="L414" s="155" t="s">
        <v>146</v>
      </c>
      <c r="M414">
        <v>0.62138235569610434</v>
      </c>
      <c r="N414">
        <v>0.67901102125918422</v>
      </c>
      <c r="O414">
        <v>0.55069084811837399</v>
      </c>
      <c r="P414">
        <v>0.62287774553302522</v>
      </c>
      <c r="Q414">
        <v>0.42554999849671998</v>
      </c>
      <c r="R414">
        <v>0.54748451274851884</v>
      </c>
      <c r="S414">
        <v>0.5682254765012722</v>
      </c>
      <c r="T414">
        <v>0.27059670455525248</v>
      </c>
    </row>
    <row r="415" spans="1:20" x14ac:dyDescent="0.25">
      <c r="A415" s="154" t="s">
        <v>146</v>
      </c>
      <c r="B415">
        <v>3.1276085165038161</v>
      </c>
      <c r="C415">
        <v>0.74753673195119286</v>
      </c>
      <c r="D415">
        <v>4.8330746164929197</v>
      </c>
      <c r="E415">
        <v>-2.7337693080606398</v>
      </c>
      <c r="G415" s="154" t="s">
        <v>147</v>
      </c>
      <c r="H415">
        <v>90.46392367137706</v>
      </c>
      <c r="L415" s="155" t="s">
        <v>147</v>
      </c>
      <c r="M415">
        <v>0.612013530892066</v>
      </c>
      <c r="N415">
        <v>0.7414804254897237</v>
      </c>
      <c r="O415">
        <v>0.62808432969301964</v>
      </c>
      <c r="P415">
        <v>0.5718605061075035</v>
      </c>
      <c r="Q415">
        <v>0.37910792698959672</v>
      </c>
      <c r="R415">
        <v>0.59189464274689907</v>
      </c>
      <c r="S415">
        <v>0.50659925201305889</v>
      </c>
      <c r="T415">
        <v>0.24489992642112671</v>
      </c>
    </row>
    <row r="416" spans="1:20" x14ac:dyDescent="0.25">
      <c r="A416" s="154" t="s">
        <v>147</v>
      </c>
      <c r="B416">
        <v>3.2350174845131869</v>
      </c>
      <c r="C416">
        <v>0.8605342843397018</v>
      </c>
      <c r="D416">
        <v>2.3814042998815759</v>
      </c>
      <c r="E416">
        <v>1.501018980662348</v>
      </c>
      <c r="G416" s="154" t="s">
        <v>148</v>
      </c>
      <c r="H416">
        <v>99.661732456105668</v>
      </c>
      <c r="L416" s="155" t="s">
        <v>148</v>
      </c>
      <c r="M416">
        <v>0.60488877756235815</v>
      </c>
      <c r="N416">
        <v>0.69247834807587061</v>
      </c>
      <c r="O416">
        <v>0.59836870984436752</v>
      </c>
      <c r="P416">
        <v>0.51443916061640749</v>
      </c>
      <c r="Q416">
        <v>0.3969176157016534</v>
      </c>
      <c r="R416">
        <v>0.62100094692622321</v>
      </c>
      <c r="S416">
        <v>0.45572875216281689</v>
      </c>
      <c r="T416">
        <v>0.246231594005762</v>
      </c>
    </row>
    <row r="417" spans="1:20" x14ac:dyDescent="0.25">
      <c r="A417" s="154" t="s">
        <v>148</v>
      </c>
      <c r="B417">
        <v>2.68923127507394</v>
      </c>
      <c r="C417">
        <v>2.8244481583113878</v>
      </c>
      <c r="D417">
        <v>2.5597602165634838</v>
      </c>
      <c r="E417">
        <v>-0.71148433697637192</v>
      </c>
      <c r="G417" s="154" t="s">
        <v>149</v>
      </c>
      <c r="H417">
        <v>118.63584535620301</v>
      </c>
      <c r="L417" s="155" t="s">
        <v>149</v>
      </c>
      <c r="M417">
        <v>0.64119154228025332</v>
      </c>
      <c r="N417">
        <v>0.74806892193274666</v>
      </c>
      <c r="O417">
        <v>0.66640611402043193</v>
      </c>
      <c r="P417">
        <v>0.54501699403029058</v>
      </c>
      <c r="Q417">
        <v>0.35724864605318102</v>
      </c>
      <c r="R417">
        <v>0.70746411379971197</v>
      </c>
      <c r="S417">
        <v>0.41600111508290921</v>
      </c>
      <c r="T417">
        <v>0.2469998526148354</v>
      </c>
    </row>
    <row r="418" spans="1:20" x14ac:dyDescent="0.25">
      <c r="A418" s="154" t="s">
        <v>149</v>
      </c>
      <c r="B418">
        <v>2.7909912645967259</v>
      </c>
      <c r="C418">
        <v>-3.738810768429575</v>
      </c>
      <c r="D418">
        <v>4.1634343143191179</v>
      </c>
      <c r="E418">
        <v>3.35077999251294</v>
      </c>
      <c r="G418" s="154" t="s">
        <v>150</v>
      </c>
      <c r="H418">
        <v>83.26733997136391</v>
      </c>
      <c r="L418" s="155" t="s">
        <v>150</v>
      </c>
      <c r="M418">
        <v>0.68839983674233451</v>
      </c>
      <c r="N418">
        <v>0.77733746993428454</v>
      </c>
      <c r="O418">
        <v>0.74421436948801778</v>
      </c>
      <c r="P418">
        <v>0.68448554017039964</v>
      </c>
      <c r="Q418">
        <v>0.40801736480682338</v>
      </c>
      <c r="R418">
        <v>0.51635321339068108</v>
      </c>
      <c r="S418">
        <v>0.48945674322430499</v>
      </c>
      <c r="T418">
        <v>0.25262678119928939</v>
      </c>
    </row>
    <row r="419" spans="1:20" x14ac:dyDescent="0.25">
      <c r="A419" s="154" t="s">
        <v>150</v>
      </c>
      <c r="B419">
        <v>2.222264665497967</v>
      </c>
      <c r="C419">
        <v>1.037412364877824</v>
      </c>
      <c r="D419">
        <v>2.6789956101438079</v>
      </c>
      <c r="E419">
        <v>-3.050887687019268</v>
      </c>
      <c r="G419" s="154" t="s">
        <v>151</v>
      </c>
      <c r="H419">
        <v>93.838139500931703</v>
      </c>
      <c r="L419" s="155" t="s">
        <v>151</v>
      </c>
      <c r="M419">
        <v>0.63757606247652088</v>
      </c>
      <c r="N419">
        <v>0.73958613610803037</v>
      </c>
      <c r="O419">
        <v>0.72450905469163007</v>
      </c>
      <c r="P419">
        <v>0.64984400712606671</v>
      </c>
      <c r="Q419">
        <v>0.36541954807620608</v>
      </c>
      <c r="R419">
        <v>0.61287265575193317</v>
      </c>
      <c r="S419">
        <v>0.47309213766485397</v>
      </c>
      <c r="T419">
        <v>0.24377886275268371</v>
      </c>
    </row>
    <row r="420" spans="1:20" x14ac:dyDescent="0.25">
      <c r="A420" s="154" t="s">
        <v>151</v>
      </c>
      <c r="B420">
        <v>3.3154412033389571</v>
      </c>
      <c r="C420">
        <v>-1.413703673916973</v>
      </c>
      <c r="D420">
        <v>2.6545796054603801</v>
      </c>
      <c r="E420">
        <v>2.4132515862971871</v>
      </c>
      <c r="G420" s="154" t="s">
        <v>152</v>
      </c>
      <c r="H420">
        <v>76.110859607383347</v>
      </c>
      <c r="L420" s="155" t="s">
        <v>152</v>
      </c>
      <c r="M420">
        <v>0.59432343856431202</v>
      </c>
      <c r="N420">
        <v>0.67571391273598003</v>
      </c>
      <c r="O420">
        <v>0.59679928653644909</v>
      </c>
      <c r="P420">
        <v>0.56585549016012027</v>
      </c>
      <c r="Q420">
        <v>0.35520707633277809</v>
      </c>
      <c r="R420">
        <v>0.52787528572621589</v>
      </c>
      <c r="S420">
        <v>0.50866928120468069</v>
      </c>
      <c r="T420">
        <v>0.23642766622179009</v>
      </c>
    </row>
    <row r="421" spans="1:20" x14ac:dyDescent="0.25">
      <c r="A421" s="154" t="s">
        <v>152</v>
      </c>
      <c r="B421">
        <v>3.2716276335860979</v>
      </c>
      <c r="C421">
        <v>1.976526816177105</v>
      </c>
      <c r="D421">
        <v>1.7816137220835599</v>
      </c>
      <c r="E421">
        <v>-2.851943340096776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82.397982361207198</v>
      </c>
      <c r="L432" s="155" t="s">
        <v>155</v>
      </c>
      <c r="M432">
        <v>0.88377951456924575</v>
      </c>
      <c r="N432">
        <v>0.95045629847571378</v>
      </c>
      <c r="O432">
        <v>0.79607373094629208</v>
      </c>
      <c r="P432">
        <v>0.82349628043056033</v>
      </c>
      <c r="Q432">
        <v>6.1429704068481278E-2</v>
      </c>
      <c r="R432">
        <v>6.4118416988923677E-2</v>
      </c>
      <c r="S432">
        <v>0.13964895532588359</v>
      </c>
      <c r="T432">
        <v>0.1158759045255229</v>
      </c>
    </row>
    <row r="433" spans="1:20" x14ac:dyDescent="0.25">
      <c r="A433" s="154" t="s">
        <v>141</v>
      </c>
      <c r="B433">
        <v>2.195873281825492</v>
      </c>
      <c r="C433">
        <v>0.38039106322584892</v>
      </c>
      <c r="D433">
        <v>4.3828332439420734</v>
      </c>
      <c r="E433">
        <v>1.03426877852576</v>
      </c>
      <c r="G433" s="154" t="s">
        <v>142</v>
      </c>
      <c r="H433">
        <v>35.040243205730157</v>
      </c>
      <c r="L433" s="155" t="s">
        <v>156</v>
      </c>
      <c r="M433">
        <v>1</v>
      </c>
      <c r="N433">
        <v>0.89142962216465782</v>
      </c>
      <c r="O433">
        <v>0.85943984468297885</v>
      </c>
      <c r="P433">
        <v>0.87287096766879324</v>
      </c>
      <c r="Q433">
        <v>0.22791152854666669</v>
      </c>
      <c r="R433">
        <v>0.5146651517592632</v>
      </c>
      <c r="S433">
        <v>0.16360041864488739</v>
      </c>
      <c r="T433">
        <v>0.36334166140071822</v>
      </c>
    </row>
    <row r="434" spans="1:20" x14ac:dyDescent="0.25">
      <c r="A434" s="154" t="s">
        <v>142</v>
      </c>
      <c r="B434">
        <v>1.4883733219480879</v>
      </c>
      <c r="C434">
        <v>-2.3615807668597268</v>
      </c>
      <c r="D434">
        <v>1.3651680243613</v>
      </c>
      <c r="E434">
        <v>1.105318980375259</v>
      </c>
      <c r="G434" s="154" t="s">
        <v>143</v>
      </c>
      <c r="H434">
        <v>49.623487399975261</v>
      </c>
      <c r="L434" s="155" t="s">
        <v>157</v>
      </c>
      <c r="M434">
        <v>0.97675564857193298</v>
      </c>
      <c r="N434">
        <v>1</v>
      </c>
      <c r="O434">
        <v>0.8866077595342482</v>
      </c>
      <c r="P434">
        <v>0.93491239939218085</v>
      </c>
      <c r="Q434">
        <v>1</v>
      </c>
      <c r="R434">
        <v>0.99999999999999989</v>
      </c>
      <c r="S434">
        <v>0.9866182012619481</v>
      </c>
      <c r="T434">
        <v>0.99999999999999989</v>
      </c>
    </row>
    <row r="435" spans="1:20" x14ac:dyDescent="0.25">
      <c r="A435" s="154" t="s">
        <v>143</v>
      </c>
      <c r="B435">
        <v>3.3235063428571801</v>
      </c>
      <c r="C435">
        <v>3.0451342910298078</v>
      </c>
      <c r="D435">
        <v>6.0102755179903173</v>
      </c>
      <c r="E435">
        <v>-4.7327583060919682</v>
      </c>
      <c r="G435" s="154" t="s">
        <v>144</v>
      </c>
      <c r="H435">
        <v>61.0810631809588</v>
      </c>
      <c r="L435" s="155" t="s">
        <v>158</v>
      </c>
      <c r="M435">
        <v>0.76122497520367005</v>
      </c>
      <c r="N435">
        <v>0.97233286603990599</v>
      </c>
      <c r="O435">
        <v>0.85452789795954776</v>
      </c>
      <c r="P435">
        <v>1</v>
      </c>
      <c r="Q435">
        <v>0.9169617825646148</v>
      </c>
      <c r="R435">
        <v>0.91191254168861757</v>
      </c>
      <c r="S435">
        <v>1</v>
      </c>
      <c r="T435">
        <v>0.8434533847466632</v>
      </c>
    </row>
    <row r="436" spans="1:20" x14ac:dyDescent="0.25">
      <c r="A436" s="154" t="s">
        <v>144</v>
      </c>
      <c r="B436">
        <v>2.649832734495571</v>
      </c>
      <c r="C436">
        <v>-1.993111230632183</v>
      </c>
      <c r="D436">
        <v>2.4867143668232341</v>
      </c>
      <c r="E436">
        <v>0.85423872954192304</v>
      </c>
      <c r="G436" s="154" t="s">
        <v>145</v>
      </c>
      <c r="H436">
        <v>44.963532230795359</v>
      </c>
      <c r="L436" s="155" t="s">
        <v>159</v>
      </c>
      <c r="M436">
        <v>0.74295649564694899</v>
      </c>
      <c r="N436">
        <v>0.84567232049259522</v>
      </c>
      <c r="O436">
        <v>0.82950366531666075</v>
      </c>
      <c r="P436">
        <v>0.86095293558377783</v>
      </c>
      <c r="Q436">
        <v>0.17678423791369141</v>
      </c>
      <c r="R436">
        <v>0.19090117163405751</v>
      </c>
      <c r="S436">
        <v>0.14930322801214579</v>
      </c>
      <c r="T436">
        <v>0.19087541026873561</v>
      </c>
    </row>
    <row r="437" spans="1:20" x14ac:dyDescent="0.25">
      <c r="A437" s="154" t="s">
        <v>145</v>
      </c>
      <c r="B437">
        <v>4.0778209705534962</v>
      </c>
      <c r="C437">
        <v>-0.48861946644527421</v>
      </c>
      <c r="D437">
        <v>5.9014123330724706</v>
      </c>
      <c r="E437">
        <v>1.365854121532168</v>
      </c>
      <c r="G437" s="154" t="s">
        <v>146</v>
      </c>
      <c r="H437">
        <v>25.23366950244532</v>
      </c>
      <c r="L437" s="155" t="s">
        <v>160</v>
      </c>
      <c r="M437">
        <v>0.8387396069322931</v>
      </c>
      <c r="N437">
        <v>0.77592793862270326</v>
      </c>
      <c r="O437">
        <v>1</v>
      </c>
      <c r="P437">
        <v>0.7097829845400917</v>
      </c>
      <c r="Q437">
        <v>0.20251141065447881</v>
      </c>
      <c r="R437">
        <v>0.2139243092068312</v>
      </c>
      <c r="S437">
        <v>0.15151949454112501</v>
      </c>
      <c r="T437">
        <v>0.19283987934699129</v>
      </c>
    </row>
    <row r="438" spans="1:20" x14ac:dyDescent="0.25">
      <c r="A438" s="154" t="s">
        <v>146</v>
      </c>
      <c r="B438">
        <v>1.433811095196982</v>
      </c>
      <c r="C438">
        <v>2.1380665366013019</v>
      </c>
      <c r="D438">
        <v>1.384702160631891</v>
      </c>
      <c r="E438">
        <v>-2.7031814505439331</v>
      </c>
      <c r="G438" s="154" t="s">
        <v>147</v>
      </c>
      <c r="H438">
        <v>25.459319571782039</v>
      </c>
      <c r="L438" s="155" t="s">
        <v>187</v>
      </c>
      <c r="M438">
        <v>0.89705825861368904</v>
      </c>
      <c r="N438">
        <v>0.91443789391230756</v>
      </c>
      <c r="O438">
        <v>0.92669231076420822</v>
      </c>
      <c r="P438">
        <v>0.86820326765850186</v>
      </c>
      <c r="Q438">
        <v>9.2544146430712154E-2</v>
      </c>
      <c r="R438">
        <v>0.1477732333397942</v>
      </c>
      <c r="S438">
        <v>0.14517134676012791</v>
      </c>
      <c r="T438">
        <v>0.1138325683663011</v>
      </c>
    </row>
    <row r="439" spans="1:20" x14ac:dyDescent="0.25">
      <c r="A439" s="154" t="s">
        <v>147</v>
      </c>
      <c r="B439">
        <v>1.6914326037138929</v>
      </c>
      <c r="C439">
        <v>-0.36017999728611649</v>
      </c>
      <c r="D439">
        <v>1.805274897940315</v>
      </c>
      <c r="E439">
        <v>6.1892282433535367E-2</v>
      </c>
      <c r="G439" s="154" t="s">
        <v>148</v>
      </c>
      <c r="H439">
        <v>24.606187893089679</v>
      </c>
    </row>
    <row r="440" spans="1:20" x14ac:dyDescent="0.25">
      <c r="A440" s="154" t="s">
        <v>148</v>
      </c>
      <c r="B440">
        <v>1.005879518687586</v>
      </c>
      <c r="C440">
        <v>0.38244678798154719</v>
      </c>
      <c r="D440">
        <v>1.995541811654074</v>
      </c>
      <c r="E440">
        <v>-0.28766734557197099</v>
      </c>
      <c r="G440" s="154" t="s">
        <v>149</v>
      </c>
      <c r="H440">
        <v>15.87489884693419</v>
      </c>
    </row>
    <row r="441" spans="1:20" x14ac:dyDescent="0.25">
      <c r="A441" s="154" t="s">
        <v>149</v>
      </c>
      <c r="B441">
        <v>1.2836031198158919</v>
      </c>
      <c r="C441">
        <v>1.6276105834224439</v>
      </c>
      <c r="D441">
        <v>1.1206189097329271</v>
      </c>
      <c r="E441">
        <v>-0.84344009402585851</v>
      </c>
      <c r="G441" s="154" t="s">
        <v>150</v>
      </c>
      <c r="H441">
        <v>17.50399198743073</v>
      </c>
    </row>
    <row r="442" spans="1:20" x14ac:dyDescent="0.25">
      <c r="A442" s="154" t="s">
        <v>150</v>
      </c>
      <c r="B442">
        <v>1.353040180791556</v>
      </c>
      <c r="C442">
        <v>-1.473413493234502</v>
      </c>
      <c r="D442">
        <v>1.5554053540988699</v>
      </c>
      <c r="E442">
        <v>2.4856699389542669</v>
      </c>
      <c r="G442" s="154" t="s">
        <v>151</v>
      </c>
      <c r="H442">
        <v>19.704019715182081</v>
      </c>
    </row>
    <row r="443" spans="1:20" x14ac:dyDescent="0.25">
      <c r="A443" s="154" t="s">
        <v>151</v>
      </c>
      <c r="B443">
        <v>0.8822018318642546</v>
      </c>
      <c r="C443">
        <v>1.569076926354845</v>
      </c>
      <c r="D443">
        <v>1.445124914843499</v>
      </c>
      <c r="E443">
        <v>-2.1345139429464872</v>
      </c>
      <c r="G443" s="154" t="s">
        <v>152</v>
      </c>
      <c r="H443">
        <v>15.102175986886341</v>
      </c>
    </row>
    <row r="444" spans="1:20" x14ac:dyDescent="0.25">
      <c r="A444" s="154" t="s">
        <v>152</v>
      </c>
      <c r="B444">
        <v>0.89520410351542912</v>
      </c>
      <c r="C444">
        <v>-0.29340130226970218</v>
      </c>
      <c r="D444">
        <v>1.463531223217593</v>
      </c>
      <c r="E444">
        <v>5.6603557103718782E-2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4.5165328282287902</v>
      </c>
      <c r="L455" s="155" t="s">
        <v>155</v>
      </c>
      <c r="M455">
        <v>0.55205619941305462</v>
      </c>
      <c r="N455">
        <v>0.69044805439468016</v>
      </c>
      <c r="O455">
        <v>0.56414333990839505</v>
      </c>
      <c r="P455">
        <v>0.54247504259515655</v>
      </c>
      <c r="Q455">
        <v>0.31888073201334488</v>
      </c>
      <c r="R455">
        <v>0.25551694599626262</v>
      </c>
      <c r="S455">
        <v>0.47932537491441662</v>
      </c>
      <c r="T455">
        <v>0.26153765131917278</v>
      </c>
    </row>
    <row r="456" spans="1:20" x14ac:dyDescent="0.25">
      <c r="A456" s="154" t="s">
        <v>155</v>
      </c>
      <c r="B456">
        <v>0.51665954921011581</v>
      </c>
      <c r="C456">
        <v>1.082921977411581</v>
      </c>
      <c r="D456">
        <v>0.9436775323084392</v>
      </c>
      <c r="E456">
        <v>-1.4944515843460391</v>
      </c>
      <c r="G456" s="154" t="s">
        <v>156</v>
      </c>
      <c r="H456">
        <v>91.234431805367478</v>
      </c>
      <c r="L456" s="155" t="s">
        <v>156</v>
      </c>
      <c r="M456">
        <v>0.62877382948478655</v>
      </c>
      <c r="N456">
        <v>0.68875498825789816</v>
      </c>
      <c r="O456">
        <v>0.60745394766718797</v>
      </c>
      <c r="P456">
        <v>0.53804846729205535</v>
      </c>
      <c r="Q456">
        <v>1</v>
      </c>
      <c r="R456">
        <v>1</v>
      </c>
      <c r="S456">
        <v>0.88783417035892354</v>
      </c>
      <c r="T456">
        <v>1</v>
      </c>
    </row>
    <row r="457" spans="1:20" x14ac:dyDescent="0.25">
      <c r="A457" s="154" t="s">
        <v>156</v>
      </c>
      <c r="B457">
        <v>3.05363958053369</v>
      </c>
      <c r="C457">
        <v>-6.6208451412315732</v>
      </c>
      <c r="D457">
        <v>2.728730293044006</v>
      </c>
      <c r="E457">
        <v>12.17066406467055</v>
      </c>
      <c r="G457" s="154" t="s">
        <v>157</v>
      </c>
      <c r="H457">
        <v>2904.6788750977498</v>
      </c>
      <c r="L457" s="155" t="s">
        <v>157</v>
      </c>
      <c r="M457">
        <v>0.59440306033947821</v>
      </c>
      <c r="N457">
        <v>0.6956991496390974</v>
      </c>
      <c r="O457">
        <v>0.87539366297173304</v>
      </c>
      <c r="P457">
        <v>0.85835081834299098</v>
      </c>
      <c r="Q457">
        <v>0.41640215293959698</v>
      </c>
      <c r="R457">
        <v>0.61671359914017587</v>
      </c>
      <c r="S457">
        <v>0.66573204815561127</v>
      </c>
      <c r="T457">
        <v>0.46873178101771312</v>
      </c>
    </row>
    <row r="458" spans="1:20" x14ac:dyDescent="0.25">
      <c r="A458" s="154" t="s">
        <v>157</v>
      </c>
      <c r="B458">
        <v>26.201441633167111</v>
      </c>
      <c r="C458">
        <v>-84.961690177550224</v>
      </c>
      <c r="D458">
        <v>22.56233903424415</v>
      </c>
      <c r="E458">
        <v>76.248759435249383</v>
      </c>
      <c r="G458" s="154" t="s">
        <v>158</v>
      </c>
      <c r="H458">
        <v>685.11059182420399</v>
      </c>
      <c r="L458" s="155" t="s">
        <v>158</v>
      </c>
      <c r="M458">
        <v>0.60168996877916436</v>
      </c>
      <c r="N458">
        <v>0.87147025099586217</v>
      </c>
      <c r="O458">
        <v>1</v>
      </c>
      <c r="P458">
        <v>0.84276363061842485</v>
      </c>
      <c r="Q458">
        <v>0.30132270286728913</v>
      </c>
      <c r="R458">
        <v>0.24401607440746981</v>
      </c>
      <c r="S458">
        <v>0.49763377445929469</v>
      </c>
      <c r="T458">
        <v>0.2132227825471513</v>
      </c>
    </row>
    <row r="459" spans="1:20" x14ac:dyDescent="0.25">
      <c r="A459" s="154" t="s">
        <v>158</v>
      </c>
      <c r="B459">
        <v>32.227799679215472</v>
      </c>
      <c r="C459">
        <v>83.52342669100095</v>
      </c>
      <c r="D459">
        <v>32.685509359191492</v>
      </c>
      <c r="E459">
        <v>-79.026508536094155</v>
      </c>
      <c r="G459" s="154" t="s">
        <v>159</v>
      </c>
      <c r="H459">
        <v>68.567138979785256</v>
      </c>
      <c r="L459" s="155" t="s">
        <v>159</v>
      </c>
      <c r="M459">
        <v>0.83838382494937758</v>
      </c>
      <c r="N459">
        <v>0.81157572177893067</v>
      </c>
      <c r="O459">
        <v>0.59877330490897462</v>
      </c>
      <c r="P459">
        <v>0.82648204541162684</v>
      </c>
      <c r="Q459">
        <v>0.8463302599263709</v>
      </c>
      <c r="R459">
        <v>0.86291552203616351</v>
      </c>
      <c r="S459">
        <v>1</v>
      </c>
      <c r="T459">
        <v>0.85029674461291982</v>
      </c>
    </row>
    <row r="460" spans="1:20" x14ac:dyDescent="0.25">
      <c r="A460" s="154" t="s">
        <v>159</v>
      </c>
      <c r="B460">
        <v>4.5730444135034416</v>
      </c>
      <c r="C460">
        <v>6.4377916308096479</v>
      </c>
      <c r="D460">
        <v>3.7510124971566352</v>
      </c>
      <c r="E460">
        <v>-0.53937148552836967</v>
      </c>
      <c r="G460" s="154" t="s">
        <v>160</v>
      </c>
      <c r="H460">
        <v>43.66211909631685</v>
      </c>
      <c r="L460" s="155" t="s">
        <v>160</v>
      </c>
      <c r="M460">
        <v>1</v>
      </c>
      <c r="N460">
        <v>1</v>
      </c>
      <c r="O460">
        <v>0.90846105857574377</v>
      </c>
      <c r="P460">
        <v>1</v>
      </c>
      <c r="Q460">
        <v>0.19837976892335221</v>
      </c>
      <c r="R460">
        <v>0.39196074507430329</v>
      </c>
      <c r="S460">
        <v>0.44418665156638709</v>
      </c>
      <c r="T460">
        <v>0.38228237334945497</v>
      </c>
    </row>
    <row r="461" spans="1:20" x14ac:dyDescent="0.25">
      <c r="A461" s="154" t="s">
        <v>160</v>
      </c>
      <c r="B461">
        <v>3.7380205228946228</v>
      </c>
      <c r="C461">
        <v>3.3675083557198962</v>
      </c>
      <c r="D461">
        <v>5.3544651548649167</v>
      </c>
      <c r="E461">
        <v>-3.5849615909251922</v>
      </c>
      <c r="G461" s="154" t="s">
        <v>187</v>
      </c>
      <c r="H461">
        <v>43.489805355498021</v>
      </c>
      <c r="L461" s="155" t="s">
        <v>187</v>
      </c>
      <c r="M461">
        <v>0.65486741772811563</v>
      </c>
      <c r="N461">
        <v>0.88302009220394373</v>
      </c>
      <c r="O461">
        <v>0.707271333054314</v>
      </c>
      <c r="P461">
        <v>0.88636128802209191</v>
      </c>
      <c r="Q461">
        <v>0.33029397316098041</v>
      </c>
      <c r="R461">
        <v>0.1202686312990327</v>
      </c>
      <c r="S461">
        <v>0.67127932529207091</v>
      </c>
      <c r="T461">
        <v>0.1147451777568898</v>
      </c>
    </row>
    <row r="462" spans="1:20" x14ac:dyDescent="0.25">
      <c r="A462" s="154" t="s">
        <v>187</v>
      </c>
      <c r="B462">
        <v>2.3036804360006968</v>
      </c>
      <c r="C462">
        <v>1.381009977355129</v>
      </c>
      <c r="D462">
        <v>2.8695629481109801</v>
      </c>
      <c r="E462">
        <v>-8.0102476431585448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14.69155155559748</v>
      </c>
      <c r="L478" s="155" t="s">
        <v>141</v>
      </c>
      <c r="M478">
        <v>0.314315475067584</v>
      </c>
      <c r="N478">
        <v>0.38005399235445109</v>
      </c>
      <c r="O478">
        <v>0.31005802384879261</v>
      </c>
      <c r="P478">
        <v>0.2169401027118221</v>
      </c>
      <c r="Q478">
        <v>0.15980633499830121</v>
      </c>
      <c r="R478">
        <v>0.21764721547206969</v>
      </c>
      <c r="S478">
        <v>0.13120762370174119</v>
      </c>
      <c r="T478">
        <v>0.106014026099242</v>
      </c>
    </row>
    <row r="479" spans="1:20" x14ac:dyDescent="0.25">
      <c r="A479" s="154" t="s">
        <v>155</v>
      </c>
      <c r="B479">
        <v>1.1570893324110769</v>
      </c>
      <c r="C479">
        <v>-0.49329556750989989</v>
      </c>
      <c r="D479">
        <v>2.5723720150515401</v>
      </c>
      <c r="E479">
        <v>0.68554506246708091</v>
      </c>
      <c r="G479" s="154" t="s">
        <v>156</v>
      </c>
      <c r="H479">
        <v>846.64994184160639</v>
      </c>
      <c r="L479" s="155" t="s">
        <v>142</v>
      </c>
      <c r="M479">
        <v>0.31703421694841322</v>
      </c>
      <c r="N479">
        <v>0.38317129875053402</v>
      </c>
      <c r="O479">
        <v>0.28209263028663623</v>
      </c>
      <c r="P479">
        <v>0.21126681728099439</v>
      </c>
      <c r="Q479">
        <v>0.1201476335416465</v>
      </c>
      <c r="R479">
        <v>0.1817911564713047</v>
      </c>
      <c r="S479">
        <v>0.12611523631991581</v>
      </c>
      <c r="T479">
        <v>8.5140824400770157E-2</v>
      </c>
    </row>
    <row r="480" spans="1:20" x14ac:dyDescent="0.25">
      <c r="A480" s="154" t="s">
        <v>156</v>
      </c>
      <c r="B480">
        <v>18.932532726131651</v>
      </c>
      <c r="C480">
        <v>-20.20186505867068</v>
      </c>
      <c r="D480">
        <v>30.26057610073698</v>
      </c>
      <c r="E480">
        <v>41.274979345353898</v>
      </c>
      <c r="G480" s="154" t="s">
        <v>157</v>
      </c>
      <c r="H480">
        <v>153.05574196305309</v>
      </c>
      <c r="L480" s="155" t="s">
        <v>143</v>
      </c>
      <c r="M480">
        <v>0.31239150367094748</v>
      </c>
      <c r="N480">
        <v>0.38721465281682088</v>
      </c>
      <c r="O480">
        <v>0.3726608127253595</v>
      </c>
      <c r="P480">
        <v>0.27855045033588821</v>
      </c>
      <c r="Q480">
        <v>0.1221346457052552</v>
      </c>
      <c r="R480">
        <v>0.22826932490740659</v>
      </c>
      <c r="S480">
        <v>0.3238622460050109</v>
      </c>
      <c r="T480">
        <v>0.19005961013742351</v>
      </c>
    </row>
    <row r="481" spans="1:20" x14ac:dyDescent="0.25">
      <c r="A481" s="154" t="s">
        <v>157</v>
      </c>
      <c r="B481">
        <v>6.5263407061560317</v>
      </c>
      <c r="C481">
        <v>29.027506685866008</v>
      </c>
      <c r="D481">
        <v>7.7140616785253364</v>
      </c>
      <c r="E481">
        <v>-42.768179810147863</v>
      </c>
      <c r="G481" s="154" t="s">
        <v>158</v>
      </c>
      <c r="H481">
        <v>66.803600606331912</v>
      </c>
      <c r="L481" s="155" t="s">
        <v>144</v>
      </c>
      <c r="M481">
        <v>0.34343726461149648</v>
      </c>
      <c r="N481">
        <v>0.41936562418809048</v>
      </c>
      <c r="O481">
        <v>0.47704455415081759</v>
      </c>
      <c r="P481">
        <v>0.37536659359773672</v>
      </c>
      <c r="Q481">
        <v>0.15779933779259009</v>
      </c>
      <c r="R481">
        <v>0.21198206130389741</v>
      </c>
      <c r="S481">
        <v>0.28749630947451882</v>
      </c>
      <c r="T481">
        <v>0.1184760779428182</v>
      </c>
    </row>
    <row r="482" spans="1:20" x14ac:dyDescent="0.25">
      <c r="A482" s="154" t="s">
        <v>158</v>
      </c>
      <c r="B482">
        <v>2.544135454594239</v>
      </c>
      <c r="C482">
        <v>-4.7178334381713281E-2</v>
      </c>
      <c r="D482">
        <v>3.1093085342024018</v>
      </c>
      <c r="E482">
        <v>-9.7890946519239002</v>
      </c>
      <c r="G482" s="154" t="s">
        <v>159</v>
      </c>
      <c r="H482">
        <v>447.58558728599138</v>
      </c>
      <c r="L482" s="155" t="s">
        <v>145</v>
      </c>
      <c r="M482">
        <v>0.49574231836256061</v>
      </c>
      <c r="N482">
        <v>0.46283886244221828</v>
      </c>
      <c r="O482">
        <v>0.68888970488635348</v>
      </c>
      <c r="P482">
        <v>0.38526799025497199</v>
      </c>
      <c r="Q482">
        <v>0.1540693642184548</v>
      </c>
      <c r="R482">
        <v>0.13297069488023119</v>
      </c>
      <c r="S482">
        <v>0.2732261939140867</v>
      </c>
      <c r="T482">
        <v>0.17760078286757999</v>
      </c>
    </row>
    <row r="483" spans="1:20" x14ac:dyDescent="0.25">
      <c r="A483" s="154" t="s">
        <v>159</v>
      </c>
      <c r="B483">
        <v>13.209755639114871</v>
      </c>
      <c r="C483">
        <v>-28.335165455242969</v>
      </c>
      <c r="D483">
        <v>25.01259869046935</v>
      </c>
      <c r="E483">
        <v>59.301045071509783</v>
      </c>
      <c r="G483" s="154" t="s">
        <v>160</v>
      </c>
      <c r="H483">
        <v>310.6092290389609</v>
      </c>
      <c r="L483" s="155" t="s">
        <v>146</v>
      </c>
      <c r="M483">
        <v>0.41607798682806679</v>
      </c>
      <c r="N483">
        <v>0.57540098523827499</v>
      </c>
      <c r="O483">
        <v>0.73099203894832543</v>
      </c>
      <c r="P483">
        <v>0.35183444708064021</v>
      </c>
      <c r="Q483">
        <v>0.11376275443678049</v>
      </c>
      <c r="R483">
        <v>0.15414874290346031</v>
      </c>
      <c r="S483">
        <v>0.30430093365031102</v>
      </c>
      <c r="T483">
        <v>0.1233311192150737</v>
      </c>
    </row>
    <row r="484" spans="1:20" x14ac:dyDescent="0.25">
      <c r="A484" s="154" t="s">
        <v>160</v>
      </c>
      <c r="B484">
        <v>7.9283337503680444</v>
      </c>
      <c r="C484">
        <v>5.6634962743993853</v>
      </c>
      <c r="D484">
        <v>12.183612848284969</v>
      </c>
      <c r="E484">
        <v>-13.219553765571311</v>
      </c>
      <c r="G484" s="154" t="s">
        <v>187</v>
      </c>
      <c r="H484">
        <v>576.96462856058417</v>
      </c>
      <c r="L484" s="155" t="s">
        <v>147</v>
      </c>
      <c r="M484">
        <v>0.42375056539469091</v>
      </c>
      <c r="N484">
        <v>0.47849000369796058</v>
      </c>
      <c r="O484">
        <v>0.40298550854086851</v>
      </c>
      <c r="P484">
        <v>0.28474479831259308</v>
      </c>
      <c r="Q484">
        <v>0.10842156711139431</v>
      </c>
      <c r="R484">
        <v>0.1099527512137963</v>
      </c>
      <c r="S484">
        <v>0.30397990267399722</v>
      </c>
      <c r="T484">
        <v>8.13323724598531E-2</v>
      </c>
    </row>
    <row r="485" spans="1:20" x14ac:dyDescent="0.25">
      <c r="A485" s="154" t="s">
        <v>187</v>
      </c>
      <c r="B485">
        <v>10.26982999042009</v>
      </c>
      <c r="C485">
        <v>-29.0947529458956</v>
      </c>
      <c r="D485">
        <v>7.6664051006197722</v>
      </c>
      <c r="E485">
        <v>-2.7337823898116649</v>
      </c>
      <c r="L485" s="155" t="s">
        <v>148</v>
      </c>
      <c r="M485">
        <v>0.36605670789462919</v>
      </c>
      <c r="N485">
        <v>0.42425348200872198</v>
      </c>
      <c r="O485">
        <v>0.35974334561509441</v>
      </c>
      <c r="P485">
        <v>0.2871513596551466</v>
      </c>
      <c r="Q485">
        <v>0.1243924029473632</v>
      </c>
      <c r="R485">
        <v>0.12816182981291591</v>
      </c>
      <c r="S485">
        <v>0.25460945999554518</v>
      </c>
      <c r="T485">
        <v>0.18081549340070011</v>
      </c>
    </row>
    <row r="486" spans="1:20" x14ac:dyDescent="0.25">
      <c r="L486" s="155" t="s">
        <v>149</v>
      </c>
      <c r="M486">
        <v>0.36804229457364468</v>
      </c>
      <c r="N486">
        <v>0.4523316112236328</v>
      </c>
      <c r="O486">
        <v>0.35136673762286241</v>
      </c>
      <c r="P486">
        <v>0.29517826452783791</v>
      </c>
      <c r="Q486">
        <v>0.1166143545259121</v>
      </c>
      <c r="R486">
        <v>0.1242894191824522</v>
      </c>
      <c r="S486">
        <v>0.30132902445601822</v>
      </c>
      <c r="T486">
        <v>0.11989446997840281</v>
      </c>
    </row>
    <row r="487" spans="1:20" x14ac:dyDescent="0.25">
      <c r="L487" s="155" t="s">
        <v>150</v>
      </c>
      <c r="M487">
        <v>0.36534048936886859</v>
      </c>
      <c r="N487">
        <v>0.4331735719211407</v>
      </c>
      <c r="O487">
        <v>0.4510122948461131</v>
      </c>
      <c r="P487">
        <v>0.25365497996698838</v>
      </c>
      <c r="Q487">
        <v>0.1219463348026861</v>
      </c>
      <c r="R487">
        <v>0.1115252912003247</v>
      </c>
      <c r="S487">
        <v>0.24909130001700849</v>
      </c>
      <c r="T487">
        <v>0.13156633749069821</v>
      </c>
    </row>
    <row r="488" spans="1:20" x14ac:dyDescent="0.25">
      <c r="L488" s="155" t="s">
        <v>151</v>
      </c>
      <c r="M488">
        <v>1</v>
      </c>
      <c r="N488">
        <v>1</v>
      </c>
      <c r="O488">
        <v>0.89228859321728393</v>
      </c>
      <c r="P488">
        <v>1</v>
      </c>
      <c r="Q488">
        <v>1</v>
      </c>
      <c r="R488">
        <v>0.99928796813895415</v>
      </c>
      <c r="S488">
        <v>0.98968694966401949</v>
      </c>
      <c r="T488">
        <v>1</v>
      </c>
    </row>
    <row r="489" spans="1:20" x14ac:dyDescent="0.25">
      <c r="L489" s="155" t="s">
        <v>152</v>
      </c>
      <c r="M489">
        <v>0.65622082840742357</v>
      </c>
      <c r="N489">
        <v>0.75020101539745287</v>
      </c>
      <c r="O489">
        <v>1</v>
      </c>
      <c r="P489">
        <v>0.74748379504068696</v>
      </c>
      <c r="Q489">
        <v>0.99953111358360769</v>
      </c>
      <c r="R489">
        <v>1</v>
      </c>
      <c r="S489">
        <v>1</v>
      </c>
      <c r="T489">
        <v>0.99203510817158402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358.64785409693462</v>
      </c>
      <c r="L501" s="155" t="s">
        <v>141</v>
      </c>
      <c r="M501">
        <v>0.63481408047477095</v>
      </c>
      <c r="N501">
        <v>0.64930814282297933</v>
      </c>
      <c r="O501">
        <v>0.65821356271719</v>
      </c>
      <c r="P501">
        <v>0.47241334979724969</v>
      </c>
      <c r="Q501">
        <v>0.99999999999999989</v>
      </c>
      <c r="R501">
        <v>1</v>
      </c>
      <c r="S501">
        <v>0.66155543327084021</v>
      </c>
      <c r="T501">
        <v>0.8260172164709948</v>
      </c>
    </row>
    <row r="502" spans="1:20" x14ac:dyDescent="0.25">
      <c r="A502" s="154" t="s">
        <v>141</v>
      </c>
      <c r="B502">
        <v>7.0389277175149214</v>
      </c>
      <c r="C502">
        <v>12.91868212991751</v>
      </c>
      <c r="D502">
        <v>7.4867873881428464</v>
      </c>
      <c r="E502">
        <v>5.0490436213174963</v>
      </c>
      <c r="G502" s="154" t="s">
        <v>142</v>
      </c>
      <c r="H502">
        <v>263.56520378005661</v>
      </c>
      <c r="L502" s="155" t="s">
        <v>142</v>
      </c>
      <c r="M502">
        <v>0.56862131277042105</v>
      </c>
      <c r="N502">
        <v>0.66406142212739427</v>
      </c>
      <c r="O502">
        <v>0.61488420777627106</v>
      </c>
      <c r="P502">
        <v>0.41335707185782661</v>
      </c>
      <c r="Q502">
        <v>0.54819734015798793</v>
      </c>
      <c r="R502">
        <v>0.71648297858897436</v>
      </c>
      <c r="S502">
        <v>1</v>
      </c>
      <c r="T502">
        <v>0.59517318160082411</v>
      </c>
    </row>
    <row r="503" spans="1:20" x14ac:dyDescent="0.25">
      <c r="A503" s="154" t="s">
        <v>142</v>
      </c>
      <c r="B503">
        <v>4.2169445112483226</v>
      </c>
      <c r="C503">
        <v>-0.30946796470248672</v>
      </c>
      <c r="D503">
        <v>6.9997083233516406</v>
      </c>
      <c r="E503">
        <v>-3.2992951997441899</v>
      </c>
      <c r="G503" s="154" t="s">
        <v>143</v>
      </c>
      <c r="H503">
        <v>245.96341971027309</v>
      </c>
      <c r="L503" s="155" t="s">
        <v>143</v>
      </c>
      <c r="M503">
        <v>0.61110260834282637</v>
      </c>
      <c r="N503">
        <v>0.63721496015828549</v>
      </c>
      <c r="O503">
        <v>0.66234688340329284</v>
      </c>
      <c r="P503">
        <v>0.45371785041848689</v>
      </c>
      <c r="Q503">
        <v>0.47954350673225832</v>
      </c>
      <c r="R503">
        <v>0.71304197946160686</v>
      </c>
      <c r="S503">
        <v>0.38611245611850381</v>
      </c>
      <c r="T503">
        <v>0.65211867632301024</v>
      </c>
    </row>
    <row r="504" spans="1:20" x14ac:dyDescent="0.25">
      <c r="A504" s="154" t="s">
        <v>143</v>
      </c>
      <c r="B504">
        <v>5.020894232153414</v>
      </c>
      <c r="C504">
        <v>-4.3775829596024556</v>
      </c>
      <c r="D504">
        <v>5.1332650559703152</v>
      </c>
      <c r="E504">
        <v>1.9789264840209839</v>
      </c>
      <c r="G504" s="154" t="s">
        <v>144</v>
      </c>
      <c r="H504">
        <v>1049.7244735956499</v>
      </c>
      <c r="L504" s="155" t="s">
        <v>144</v>
      </c>
      <c r="M504">
        <v>0.58957929614596782</v>
      </c>
      <c r="N504">
        <v>0.62575871519363258</v>
      </c>
      <c r="O504">
        <v>0.71492036438502815</v>
      </c>
      <c r="P504">
        <v>0.40246884561452267</v>
      </c>
      <c r="Q504">
        <v>0.55422689315540408</v>
      </c>
      <c r="R504">
        <v>0.8451382386963725</v>
      </c>
      <c r="S504">
        <v>0.36962587942680758</v>
      </c>
      <c r="T504">
        <v>0.58636237980917771</v>
      </c>
    </row>
    <row r="505" spans="1:20" x14ac:dyDescent="0.25">
      <c r="A505" s="154" t="s">
        <v>144</v>
      </c>
      <c r="B505">
        <v>10.048468214935459</v>
      </c>
      <c r="C505">
        <v>9.8976040908479561</v>
      </c>
      <c r="D505">
        <v>10.97207566057507</v>
      </c>
      <c r="E505">
        <v>-3.268671261220728</v>
      </c>
      <c r="G505" s="154" t="s">
        <v>145</v>
      </c>
      <c r="H505">
        <v>1412.512921342666</v>
      </c>
      <c r="L505" s="155" t="s">
        <v>145</v>
      </c>
      <c r="M505">
        <v>0.5991545756661365</v>
      </c>
      <c r="N505">
        <v>0.65293608634867895</v>
      </c>
      <c r="O505">
        <v>0.59113341032454481</v>
      </c>
      <c r="P505">
        <v>0.40588783536434198</v>
      </c>
      <c r="Q505">
        <v>0.35959283760867528</v>
      </c>
      <c r="R505">
        <v>0.78883614488222398</v>
      </c>
      <c r="S505">
        <v>0.81791917812708381</v>
      </c>
      <c r="T505">
        <v>0.48604733180150872</v>
      </c>
    </row>
    <row r="506" spans="1:20" x14ac:dyDescent="0.25">
      <c r="A506" s="154" t="s">
        <v>145</v>
      </c>
      <c r="B506">
        <v>18.081991457010119</v>
      </c>
      <c r="C506">
        <v>7.7763921509469274</v>
      </c>
      <c r="D506">
        <v>24.733124396452649</v>
      </c>
      <c r="E506">
        <v>-15.612539513776991</v>
      </c>
      <c r="G506" s="154" t="s">
        <v>146</v>
      </c>
      <c r="H506">
        <v>753.35194512188173</v>
      </c>
      <c r="L506" s="155" t="s">
        <v>146</v>
      </c>
      <c r="M506">
        <v>0.50429838694626983</v>
      </c>
      <c r="N506">
        <v>0.68506159702505842</v>
      </c>
      <c r="O506">
        <v>0.58096415852752625</v>
      </c>
      <c r="P506">
        <v>0.44081286360278399</v>
      </c>
      <c r="Q506">
        <v>0.38225466018195342</v>
      </c>
      <c r="R506">
        <v>0.71121362035450331</v>
      </c>
      <c r="S506">
        <v>0.32037411983647279</v>
      </c>
      <c r="T506">
        <v>0.57843888907582763</v>
      </c>
    </row>
    <row r="507" spans="1:20" x14ac:dyDescent="0.25">
      <c r="A507" s="154" t="s">
        <v>146</v>
      </c>
      <c r="B507">
        <v>9.0757905913548118</v>
      </c>
      <c r="C507">
        <v>-2.334280291655372</v>
      </c>
      <c r="D507">
        <v>14.562223684518081</v>
      </c>
      <c r="E507">
        <v>-1.887547683232417</v>
      </c>
      <c r="G507" s="154" t="s">
        <v>147</v>
      </c>
      <c r="H507">
        <v>330.57315046164132</v>
      </c>
      <c r="L507" s="155" t="s">
        <v>147</v>
      </c>
      <c r="M507">
        <v>0.59992921142537126</v>
      </c>
      <c r="N507">
        <v>0.65991959982848003</v>
      </c>
      <c r="O507">
        <v>0.60672845780367213</v>
      </c>
      <c r="P507">
        <v>0.45262903843923158</v>
      </c>
      <c r="Q507">
        <v>0.36952848583705211</v>
      </c>
      <c r="R507">
        <v>0.62746747316630047</v>
      </c>
      <c r="S507">
        <v>0.37273500693469552</v>
      </c>
      <c r="T507">
        <v>0.58143469605915743</v>
      </c>
    </row>
    <row r="508" spans="1:20" x14ac:dyDescent="0.25">
      <c r="A508" s="154" t="s">
        <v>147</v>
      </c>
      <c r="B508">
        <v>7.9035149549493564</v>
      </c>
      <c r="C508">
        <v>-11.56347640587131</v>
      </c>
      <c r="D508">
        <v>7.2917551123426723</v>
      </c>
      <c r="E508">
        <v>14.1047962676087</v>
      </c>
      <c r="G508" s="154" t="s">
        <v>148</v>
      </c>
      <c r="H508">
        <v>544.38584397681177</v>
      </c>
      <c r="L508" s="155" t="s">
        <v>148</v>
      </c>
      <c r="M508">
        <v>1</v>
      </c>
      <c r="N508">
        <v>1</v>
      </c>
      <c r="O508">
        <v>1</v>
      </c>
      <c r="P508">
        <v>1</v>
      </c>
      <c r="Q508">
        <v>0.55482340431487209</v>
      </c>
      <c r="R508">
        <v>0.98596471172455769</v>
      </c>
      <c r="S508">
        <v>0.49010841327608728</v>
      </c>
      <c r="T508">
        <v>1</v>
      </c>
    </row>
    <row r="509" spans="1:20" x14ac:dyDescent="0.25">
      <c r="A509" s="154" t="s">
        <v>148</v>
      </c>
      <c r="B509">
        <v>6.5188483459836037</v>
      </c>
      <c r="C509">
        <v>4.3441168293150092</v>
      </c>
      <c r="D509">
        <v>8.7511321748021533</v>
      </c>
      <c r="E509">
        <v>-3.5679814700753618</v>
      </c>
      <c r="G509" s="154" t="s">
        <v>149</v>
      </c>
      <c r="H509">
        <v>166.90005428254551</v>
      </c>
      <c r="L509" s="155" t="s">
        <v>149</v>
      </c>
      <c r="M509">
        <v>0.6420074024470781</v>
      </c>
      <c r="N509">
        <v>0.62411303154070197</v>
      </c>
      <c r="O509">
        <v>0.59325514237577226</v>
      </c>
      <c r="P509">
        <v>0.61348493960074157</v>
      </c>
      <c r="Q509">
        <v>0.48525537112486988</v>
      </c>
      <c r="R509">
        <v>0.76265187286926861</v>
      </c>
      <c r="S509">
        <v>0.36162536292406422</v>
      </c>
      <c r="T509">
        <v>0.62480921495857944</v>
      </c>
    </row>
    <row r="510" spans="1:20" x14ac:dyDescent="0.25">
      <c r="A510" s="154" t="s">
        <v>149</v>
      </c>
      <c r="B510">
        <v>4.2256508812874856</v>
      </c>
      <c r="C510">
        <v>-3.26026743906383</v>
      </c>
      <c r="D510">
        <v>5.6300993880976176</v>
      </c>
      <c r="E510">
        <v>7.9343897312709508</v>
      </c>
      <c r="G510" s="154" t="s">
        <v>150</v>
      </c>
      <c r="H510">
        <v>196.56168295585229</v>
      </c>
      <c r="L510" s="155" t="s">
        <v>150</v>
      </c>
      <c r="M510">
        <v>0.71716824636387488</v>
      </c>
      <c r="N510">
        <v>0.65562845178052798</v>
      </c>
      <c r="O510">
        <v>0.62537658148729758</v>
      </c>
      <c r="P510">
        <v>0.46002056210408171</v>
      </c>
      <c r="Q510">
        <v>0.43329629904311162</v>
      </c>
      <c r="R510">
        <v>0.60884355518912803</v>
      </c>
      <c r="S510">
        <v>0.35528496006321753</v>
      </c>
      <c r="T510">
        <v>0.6503708655295749</v>
      </c>
    </row>
    <row r="511" spans="1:20" x14ac:dyDescent="0.25">
      <c r="A511" s="154" t="s">
        <v>150</v>
      </c>
      <c r="B511">
        <v>3.985985206635378</v>
      </c>
      <c r="C511">
        <v>0.30754415097104582</v>
      </c>
      <c r="D511">
        <v>4.3947110432514256</v>
      </c>
      <c r="E511">
        <v>-3.6381240304236302</v>
      </c>
      <c r="G511" s="154" t="s">
        <v>151</v>
      </c>
      <c r="H511">
        <v>10322.07273633964</v>
      </c>
      <c r="L511" s="155" t="s">
        <v>151</v>
      </c>
      <c r="M511">
        <v>0.69400576685427673</v>
      </c>
      <c r="N511">
        <v>0.62741728877558989</v>
      </c>
      <c r="O511">
        <v>0.5686955715480656</v>
      </c>
      <c r="P511">
        <v>0.58232752610593785</v>
      </c>
      <c r="Q511">
        <v>0.34307697284816968</v>
      </c>
      <c r="R511">
        <v>0.60905163039491816</v>
      </c>
      <c r="S511">
        <v>0.41740103230640507</v>
      </c>
      <c r="T511">
        <v>0.52103371777066987</v>
      </c>
    </row>
    <row r="512" spans="1:20" x14ac:dyDescent="0.25">
      <c r="A512" s="154" t="s">
        <v>151</v>
      </c>
      <c r="B512">
        <v>34.628848264054227</v>
      </c>
      <c r="C512">
        <v>-30.78954698303297</v>
      </c>
      <c r="D512">
        <v>44.637407000861828</v>
      </c>
      <c r="E512">
        <v>26.311235697111471</v>
      </c>
      <c r="G512" s="154" t="s">
        <v>152</v>
      </c>
      <c r="H512">
        <v>4904.8061737859107</v>
      </c>
      <c r="L512" s="155" t="s">
        <v>152</v>
      </c>
      <c r="M512">
        <v>0.78020777057135882</v>
      </c>
      <c r="N512">
        <v>0.79168593367037554</v>
      </c>
      <c r="O512">
        <v>0.56091827817831308</v>
      </c>
      <c r="P512">
        <v>0.5304854161073983</v>
      </c>
      <c r="Q512">
        <v>0.36503395608126338</v>
      </c>
      <c r="R512">
        <v>0.66011411032987111</v>
      </c>
      <c r="S512">
        <v>0.37617050484436199</v>
      </c>
      <c r="T512">
        <v>0.51496875013861509</v>
      </c>
    </row>
    <row r="513" spans="1:20" x14ac:dyDescent="0.25">
      <c r="A513" s="154" t="s">
        <v>152</v>
      </c>
      <c r="B513">
        <v>25.704736451647271</v>
      </c>
      <c r="C513">
        <v>14.484292885117149</v>
      </c>
      <c r="D513">
        <v>61.291265469583728</v>
      </c>
      <c r="E513">
        <v>-46.157293855659297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59.536726880941067</v>
      </c>
      <c r="L524" s="155" t="s">
        <v>141</v>
      </c>
      <c r="M524">
        <v>0.8269313043850951</v>
      </c>
      <c r="N524">
        <v>0.87157337605637919</v>
      </c>
      <c r="O524">
        <v>0.89593904420827031</v>
      </c>
      <c r="P524">
        <v>0.86783787134653911</v>
      </c>
      <c r="Q524">
        <v>0.97783037189257904</v>
      </c>
      <c r="R524">
        <v>0.98769085092524567</v>
      </c>
      <c r="S524">
        <v>0.99588957210789952</v>
      </c>
      <c r="T524">
        <v>0.70361468362260871</v>
      </c>
    </row>
    <row r="525" spans="1:20" x14ac:dyDescent="0.25">
      <c r="A525" s="154" t="s">
        <v>141</v>
      </c>
      <c r="B525">
        <v>2.7732528755603019</v>
      </c>
      <c r="C525">
        <v>-1.4746446556415409</v>
      </c>
      <c r="D525">
        <v>2.4976553272292952</v>
      </c>
      <c r="E525">
        <v>1.1368618650652871</v>
      </c>
      <c r="G525" s="154" t="s">
        <v>142</v>
      </c>
      <c r="H525">
        <v>46.629216680316759</v>
      </c>
      <c r="L525" s="155" t="s">
        <v>142</v>
      </c>
      <c r="M525">
        <v>0.81472486205193573</v>
      </c>
      <c r="N525">
        <v>0.82372203050918646</v>
      </c>
      <c r="O525">
        <v>0.80210805189655476</v>
      </c>
      <c r="P525">
        <v>0.83981989768683574</v>
      </c>
      <c r="Q525">
        <v>1</v>
      </c>
      <c r="R525">
        <v>1</v>
      </c>
      <c r="S525">
        <v>0.95082890263351338</v>
      </c>
      <c r="T525">
        <v>1</v>
      </c>
    </row>
    <row r="526" spans="1:20" x14ac:dyDescent="0.25">
      <c r="A526" s="154" t="s">
        <v>142</v>
      </c>
      <c r="B526">
        <v>1.713313295092791</v>
      </c>
      <c r="C526">
        <v>0.48825322690246759</v>
      </c>
      <c r="D526">
        <v>3.055237110758469</v>
      </c>
      <c r="E526">
        <v>-2.756863733436933</v>
      </c>
      <c r="G526" s="154" t="s">
        <v>143</v>
      </c>
      <c r="H526">
        <v>38.455674334984117</v>
      </c>
      <c r="L526" s="155" t="s">
        <v>143</v>
      </c>
      <c r="M526">
        <v>0.82771862410271346</v>
      </c>
      <c r="N526">
        <v>0.87497382807744351</v>
      </c>
      <c r="O526">
        <v>0.91865905210027776</v>
      </c>
      <c r="P526">
        <v>0.79943294372914719</v>
      </c>
      <c r="Q526">
        <v>0.84570307362592556</v>
      </c>
      <c r="R526">
        <v>0.67890199543054797</v>
      </c>
      <c r="S526">
        <v>0.96483122309242508</v>
      </c>
      <c r="T526">
        <v>0.63319054108557238</v>
      </c>
    </row>
    <row r="527" spans="1:20" x14ac:dyDescent="0.25">
      <c r="A527" s="154" t="s">
        <v>143</v>
      </c>
      <c r="B527">
        <v>3.141405232240456</v>
      </c>
      <c r="C527">
        <v>-1.6061050014269991</v>
      </c>
      <c r="D527">
        <v>5.1387027254790247</v>
      </c>
      <c r="E527">
        <v>3.0454420845218202</v>
      </c>
      <c r="G527" s="154" t="s">
        <v>144</v>
      </c>
      <c r="H527">
        <v>37.052772644223147</v>
      </c>
      <c r="L527" s="155" t="s">
        <v>144</v>
      </c>
      <c r="M527">
        <v>0.77320907255566329</v>
      </c>
      <c r="N527">
        <v>0.80105115621583678</v>
      </c>
      <c r="O527">
        <v>0.96896159567910689</v>
      </c>
      <c r="P527">
        <v>0.78084310931051792</v>
      </c>
      <c r="Q527">
        <v>0.800763527750597</v>
      </c>
      <c r="R527">
        <v>0.47940649638567812</v>
      </c>
      <c r="S527">
        <v>0.92612571021906676</v>
      </c>
      <c r="T527">
        <v>0.55230431072726427</v>
      </c>
    </row>
    <row r="528" spans="1:20" x14ac:dyDescent="0.25">
      <c r="A528" s="154" t="s">
        <v>144</v>
      </c>
      <c r="B528">
        <v>1.453162156523115</v>
      </c>
      <c r="C528">
        <v>0.29717861505413801</v>
      </c>
      <c r="D528">
        <v>2.3277093445549122</v>
      </c>
      <c r="E528">
        <v>0.92772072091827285</v>
      </c>
      <c r="G528" s="154" t="s">
        <v>145</v>
      </c>
      <c r="H528">
        <v>34.663490900201928</v>
      </c>
      <c r="L528" s="155" t="s">
        <v>145</v>
      </c>
      <c r="M528">
        <v>0.95791020537744287</v>
      </c>
      <c r="N528">
        <v>0.8619888685378243</v>
      </c>
      <c r="O528">
        <v>1</v>
      </c>
      <c r="P528">
        <v>0.87595767665166135</v>
      </c>
      <c r="Q528">
        <v>0.79171929753192016</v>
      </c>
      <c r="R528">
        <v>0.65943747808594355</v>
      </c>
      <c r="S528">
        <v>1</v>
      </c>
      <c r="T528">
        <v>0.77721498589995286</v>
      </c>
    </row>
    <row r="529" spans="1:20" x14ac:dyDescent="0.25">
      <c r="A529" s="154" t="s">
        <v>145</v>
      </c>
      <c r="B529">
        <v>1.417201309152069</v>
      </c>
      <c r="C529">
        <v>-0.72227985680058104</v>
      </c>
      <c r="D529">
        <v>1.74041272681788</v>
      </c>
      <c r="E529">
        <v>6.4568219730610873E-2</v>
      </c>
      <c r="G529" s="154" t="s">
        <v>146</v>
      </c>
      <c r="H529">
        <v>31.191980507807571</v>
      </c>
      <c r="L529" s="155" t="s">
        <v>146</v>
      </c>
      <c r="M529">
        <v>0.85942124093391825</v>
      </c>
      <c r="N529">
        <v>0.86471308938172353</v>
      </c>
      <c r="O529">
        <v>0.93429736093432381</v>
      </c>
      <c r="P529">
        <v>0.8805286176629824</v>
      </c>
      <c r="Q529">
        <v>0.73045310847847889</v>
      </c>
      <c r="R529">
        <v>0.55699575743319529</v>
      </c>
      <c r="S529">
        <v>0.94687559971384161</v>
      </c>
      <c r="T529">
        <v>0.59931060296823846</v>
      </c>
    </row>
    <row r="530" spans="1:20" x14ac:dyDescent="0.25">
      <c r="A530" s="154" t="s">
        <v>146</v>
      </c>
      <c r="B530">
        <v>3.017792880326243</v>
      </c>
      <c r="C530">
        <v>-2.7673508243635481</v>
      </c>
      <c r="D530">
        <v>2.8179133232304321</v>
      </c>
      <c r="E530">
        <v>2.3897687628835191</v>
      </c>
      <c r="G530" s="154" t="s">
        <v>147</v>
      </c>
      <c r="H530">
        <v>38.414162323959431</v>
      </c>
      <c r="L530" s="155" t="s">
        <v>147</v>
      </c>
      <c r="M530">
        <v>0.96481105490399122</v>
      </c>
      <c r="N530">
        <v>0.92127797791548804</v>
      </c>
      <c r="O530">
        <v>0.89932245115868226</v>
      </c>
      <c r="P530">
        <v>0.9307555243801453</v>
      </c>
      <c r="Q530">
        <v>0.76067606460845982</v>
      </c>
      <c r="R530">
        <v>0.49164130561470942</v>
      </c>
      <c r="S530">
        <v>0.93863731893033142</v>
      </c>
      <c r="T530">
        <v>0.54780289253974568</v>
      </c>
    </row>
    <row r="531" spans="1:20" x14ac:dyDescent="0.25">
      <c r="A531" s="154" t="s">
        <v>147</v>
      </c>
      <c r="B531">
        <v>2.4998558330441329</v>
      </c>
      <c r="C531">
        <v>1.6123739136916471</v>
      </c>
      <c r="D531">
        <v>2.6214446186683049</v>
      </c>
      <c r="E531">
        <v>-1.646918604977659</v>
      </c>
      <c r="G531" s="154" t="s">
        <v>148</v>
      </c>
      <c r="H531">
        <v>46.931501627531567</v>
      </c>
      <c r="L531" s="155" t="s">
        <v>148</v>
      </c>
      <c r="M531">
        <v>0.85915768708353724</v>
      </c>
      <c r="N531">
        <v>0.87700786712181444</v>
      </c>
      <c r="O531">
        <v>0.84922588953745359</v>
      </c>
      <c r="P531">
        <v>0.87642336088179285</v>
      </c>
      <c r="Q531">
        <v>0.68669213607278368</v>
      </c>
      <c r="R531">
        <v>0.44867171686732482</v>
      </c>
      <c r="S531">
        <v>0.91722262184333581</v>
      </c>
      <c r="T531">
        <v>0.64590844589257013</v>
      </c>
    </row>
    <row r="532" spans="1:20" x14ac:dyDescent="0.25">
      <c r="A532" s="154" t="s">
        <v>148</v>
      </c>
      <c r="B532">
        <v>2.601535218282466</v>
      </c>
      <c r="C532">
        <v>-0.68620367058648191</v>
      </c>
      <c r="D532">
        <v>3.034106429854738</v>
      </c>
      <c r="E532">
        <v>1.0751665075065071</v>
      </c>
      <c r="G532" s="154" t="s">
        <v>149</v>
      </c>
      <c r="H532">
        <v>24.81383419117747</v>
      </c>
      <c r="L532" s="155" t="s">
        <v>149</v>
      </c>
      <c r="M532">
        <v>1</v>
      </c>
      <c r="N532">
        <v>0.86975483224805328</v>
      </c>
      <c r="O532">
        <v>0.848730395973612</v>
      </c>
      <c r="P532">
        <v>0.86652143409410143</v>
      </c>
      <c r="Q532">
        <v>0.68560188150570234</v>
      </c>
      <c r="R532">
        <v>0.41211343959403363</v>
      </c>
      <c r="S532">
        <v>0.95562181809413438</v>
      </c>
      <c r="T532">
        <v>0.47869906355645597</v>
      </c>
    </row>
    <row r="533" spans="1:20" x14ac:dyDescent="0.25">
      <c r="A533" s="154" t="s">
        <v>149</v>
      </c>
      <c r="B533">
        <v>1.296844701068691</v>
      </c>
      <c r="C533">
        <v>0.9690270162134027</v>
      </c>
      <c r="D533">
        <v>1.821531804013248</v>
      </c>
      <c r="E533">
        <v>-0.55957713534139875</v>
      </c>
      <c r="G533" s="154" t="s">
        <v>150</v>
      </c>
      <c r="H533">
        <v>63.91700292869357</v>
      </c>
      <c r="L533" s="155" t="s">
        <v>150</v>
      </c>
      <c r="M533">
        <v>0.82704133910258237</v>
      </c>
      <c r="N533">
        <v>1</v>
      </c>
      <c r="O533">
        <v>0.918936551642344</v>
      </c>
      <c r="P533">
        <v>0.78397096998062199</v>
      </c>
      <c r="Q533">
        <v>0.6563197260117023</v>
      </c>
      <c r="R533">
        <v>0.37135160240417509</v>
      </c>
      <c r="S533">
        <v>0.92377721267940149</v>
      </c>
      <c r="T533">
        <v>0.45932102977880712</v>
      </c>
    </row>
    <row r="534" spans="1:20" x14ac:dyDescent="0.25">
      <c r="A534" s="154" t="s">
        <v>150</v>
      </c>
      <c r="B534">
        <v>2.8046014428946751</v>
      </c>
      <c r="C534">
        <v>-2.5169745239890431</v>
      </c>
      <c r="D534">
        <v>3.5181400321772691</v>
      </c>
      <c r="E534">
        <v>3.443141576674162</v>
      </c>
      <c r="G534" s="154" t="s">
        <v>151</v>
      </c>
      <c r="H534">
        <v>33.442186287209203</v>
      </c>
      <c r="L534" s="155" t="s">
        <v>151</v>
      </c>
      <c r="M534">
        <v>0.82318939687343262</v>
      </c>
      <c r="N534">
        <v>0.88443650700130216</v>
      </c>
      <c r="O534">
        <v>0.84975011469276918</v>
      </c>
      <c r="P534">
        <v>1</v>
      </c>
      <c r="Q534">
        <v>0.79700269564856263</v>
      </c>
      <c r="R534">
        <v>0.35964279581224912</v>
      </c>
      <c r="S534">
        <v>0.91310359755893988</v>
      </c>
      <c r="T534">
        <v>0.4973489232903695</v>
      </c>
    </row>
    <row r="535" spans="1:20" x14ac:dyDescent="0.25">
      <c r="A535" s="154" t="s">
        <v>151</v>
      </c>
      <c r="B535">
        <v>1.684923936457154</v>
      </c>
      <c r="C535">
        <v>1.1592252472220801</v>
      </c>
      <c r="D535">
        <v>3.1199566149147189</v>
      </c>
      <c r="E535">
        <v>-3.265918624913398</v>
      </c>
      <c r="G535" s="154" t="s">
        <v>152</v>
      </c>
      <c r="H535">
        <v>58.191776194153313</v>
      </c>
      <c r="L535" s="155" t="s">
        <v>152</v>
      </c>
      <c r="M535">
        <v>0.9017145483880511</v>
      </c>
      <c r="N535">
        <v>0.87589577733396784</v>
      </c>
      <c r="O535">
        <v>0.88230757563497741</v>
      </c>
      <c r="P535">
        <v>0.98724379949841601</v>
      </c>
      <c r="Q535">
        <v>0.78483075202179919</v>
      </c>
      <c r="R535">
        <v>0.38751144809605709</v>
      </c>
      <c r="S535">
        <v>0.98135089515588458</v>
      </c>
      <c r="T535">
        <v>0.50849061638880377</v>
      </c>
    </row>
    <row r="536" spans="1:20" x14ac:dyDescent="0.25">
      <c r="A536" s="154" t="s">
        <v>152</v>
      </c>
      <c r="B536">
        <v>3.396514132790545</v>
      </c>
      <c r="C536">
        <v>2.3152194773804422</v>
      </c>
      <c r="D536">
        <v>3.0620478059732879</v>
      </c>
      <c r="E536">
        <v>-2.48991638352497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101.4967383836331</v>
      </c>
      <c r="L547" s="155" t="s">
        <v>155</v>
      </c>
      <c r="M547">
        <v>0.57590135977551815</v>
      </c>
      <c r="N547">
        <v>0.83303914452747041</v>
      </c>
      <c r="O547">
        <v>0.65589005069895345</v>
      </c>
      <c r="P547">
        <v>0.79072288267736557</v>
      </c>
      <c r="Q547">
        <v>0.1377033413705093</v>
      </c>
      <c r="R547">
        <v>0.1049087592592495</v>
      </c>
      <c r="S547">
        <v>0.397279248949232</v>
      </c>
      <c r="T547">
        <v>7.1331786020959451E-2</v>
      </c>
    </row>
    <row r="548" spans="1:20" x14ac:dyDescent="0.25">
      <c r="A548" s="154" t="s">
        <v>141</v>
      </c>
      <c r="B548">
        <v>2.4911874777242211</v>
      </c>
      <c r="C548">
        <v>-1.1574778705900579</v>
      </c>
      <c r="D548">
        <v>4.9703167329718898</v>
      </c>
      <c r="E548">
        <v>0.982606852900338</v>
      </c>
      <c r="G548" s="154" t="s">
        <v>142</v>
      </c>
      <c r="H548">
        <v>724.43915933887615</v>
      </c>
      <c r="L548" s="155" t="s">
        <v>156</v>
      </c>
      <c r="M548">
        <v>0.83271071411145181</v>
      </c>
      <c r="N548">
        <v>0.82718688507496596</v>
      </c>
      <c r="O548">
        <v>0.89131192907770129</v>
      </c>
      <c r="P548">
        <v>0.85087032896462855</v>
      </c>
      <c r="Q548">
        <v>0.98039085647261759</v>
      </c>
      <c r="R548">
        <v>0.81864853373486524</v>
      </c>
      <c r="S548">
        <v>0.77125154537918494</v>
      </c>
      <c r="T548">
        <v>0.84993657323607463</v>
      </c>
    </row>
    <row r="549" spans="1:20" x14ac:dyDescent="0.25">
      <c r="A549" s="154" t="s">
        <v>142</v>
      </c>
      <c r="B549">
        <v>7.5542334653330849</v>
      </c>
      <c r="C549">
        <v>9.197745364821575</v>
      </c>
      <c r="D549">
        <v>5.8872001952398261</v>
      </c>
      <c r="E549">
        <v>-10.39640245356466</v>
      </c>
      <c r="G549" s="154" t="s">
        <v>143</v>
      </c>
      <c r="H549">
        <v>687.80162412317259</v>
      </c>
      <c r="L549" s="155" t="s">
        <v>157</v>
      </c>
      <c r="M549">
        <v>1</v>
      </c>
      <c r="N549">
        <v>1</v>
      </c>
      <c r="O549">
        <v>0.80953032809389469</v>
      </c>
      <c r="P549">
        <v>1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154" t="s">
        <v>143</v>
      </c>
      <c r="B550">
        <v>7.47021182870792</v>
      </c>
      <c r="C550">
        <v>-6.5606996630940442</v>
      </c>
      <c r="D550">
        <v>12.07767200042394</v>
      </c>
      <c r="E550">
        <v>7.6991672815522474</v>
      </c>
      <c r="G550" s="154" t="s">
        <v>144</v>
      </c>
      <c r="H550">
        <v>459.08228195663719</v>
      </c>
      <c r="L550" s="155" t="s">
        <v>158</v>
      </c>
      <c r="M550">
        <v>0.6651043688798195</v>
      </c>
      <c r="N550">
        <v>0.84908515741695112</v>
      </c>
      <c r="O550">
        <v>1</v>
      </c>
      <c r="P550">
        <v>0.80807179544439933</v>
      </c>
      <c r="Q550">
        <v>0.24440003421008241</v>
      </c>
      <c r="R550">
        <v>0.39121045905901652</v>
      </c>
      <c r="S550">
        <v>0.36443467381212091</v>
      </c>
      <c r="T550">
        <v>0.43930959186242391</v>
      </c>
    </row>
    <row r="551" spans="1:20" x14ac:dyDescent="0.25">
      <c r="A551" s="154" t="s">
        <v>144</v>
      </c>
      <c r="B551">
        <v>9.1364106608910642</v>
      </c>
      <c r="C551">
        <v>4.0070924258868086</v>
      </c>
      <c r="D551">
        <v>7.3634716082118494</v>
      </c>
      <c r="E551">
        <v>-5.9998982972206036</v>
      </c>
      <c r="G551" s="154" t="s">
        <v>145</v>
      </c>
      <c r="H551">
        <v>829.25441483876443</v>
      </c>
      <c r="L551" s="155" t="s">
        <v>159</v>
      </c>
      <c r="M551">
        <v>0.86019703870925479</v>
      </c>
      <c r="N551">
        <v>0.78807883135510892</v>
      </c>
      <c r="O551">
        <v>0.68678136771883391</v>
      </c>
      <c r="P551">
        <v>0.67583877508792067</v>
      </c>
      <c r="Q551">
        <v>0.32228463068855528</v>
      </c>
      <c r="R551">
        <v>0.18389394996177019</v>
      </c>
      <c r="S551">
        <v>0.4033108652630274</v>
      </c>
      <c r="T551">
        <v>0.18422754511903541</v>
      </c>
    </row>
    <row r="552" spans="1:20" x14ac:dyDescent="0.25">
      <c r="A552" s="154" t="s">
        <v>145</v>
      </c>
      <c r="B552">
        <v>11.097599096517211</v>
      </c>
      <c r="C552">
        <v>-6.2795974216677317</v>
      </c>
      <c r="D552">
        <v>16.048014233709551</v>
      </c>
      <c r="E552">
        <v>7.5101896739243124</v>
      </c>
      <c r="G552" s="154" t="s">
        <v>146</v>
      </c>
      <c r="H552">
        <v>679.86249636739967</v>
      </c>
      <c r="L552" s="155" t="s">
        <v>160</v>
      </c>
      <c r="M552">
        <v>0.66093450205583748</v>
      </c>
      <c r="N552">
        <v>0.95617077348432256</v>
      </c>
      <c r="O552">
        <v>0.76687475349918144</v>
      </c>
      <c r="P552">
        <v>0.78289388285235784</v>
      </c>
      <c r="Q552">
        <v>0.35653583938428868</v>
      </c>
      <c r="R552">
        <v>0.28646580676172018</v>
      </c>
      <c r="S552">
        <v>0.43317954080284038</v>
      </c>
      <c r="T552">
        <v>0.21139007801145429</v>
      </c>
    </row>
    <row r="553" spans="1:20" x14ac:dyDescent="0.25">
      <c r="A553" s="154" t="s">
        <v>146</v>
      </c>
      <c r="B553">
        <v>10.497218065911269</v>
      </c>
      <c r="C553">
        <v>8.1213063408821444</v>
      </c>
      <c r="D553">
        <v>8.5072665245811994</v>
      </c>
      <c r="E553">
        <v>-6.1405891534536634</v>
      </c>
      <c r="G553" s="154" t="s">
        <v>147</v>
      </c>
      <c r="H553">
        <v>738.26526562343645</v>
      </c>
      <c r="L553" s="155" t="s">
        <v>187</v>
      </c>
      <c r="M553">
        <v>0.54461568380626502</v>
      </c>
      <c r="N553">
        <v>0.87041487399873185</v>
      </c>
      <c r="O553">
        <v>0.64033281046198565</v>
      </c>
      <c r="P553">
        <v>0.74156079679087061</v>
      </c>
      <c r="Q553">
        <v>0.14017831452634449</v>
      </c>
      <c r="R553">
        <v>0.11525225006687061</v>
      </c>
      <c r="S553">
        <v>0.37879439089166239</v>
      </c>
      <c r="T553">
        <v>0.1018734892312686</v>
      </c>
    </row>
    <row r="554" spans="1:20" x14ac:dyDescent="0.25">
      <c r="A554" s="154" t="s">
        <v>147</v>
      </c>
      <c r="B554">
        <v>9.9400164115355913</v>
      </c>
      <c r="C554">
        <v>-2.154792847731648</v>
      </c>
      <c r="D554">
        <v>10.351037097208049</v>
      </c>
      <c r="E554">
        <v>2.5939668705763159</v>
      </c>
      <c r="G554" s="154" t="s">
        <v>148</v>
      </c>
      <c r="H554">
        <v>3356.9726612417162</v>
      </c>
    </row>
    <row r="555" spans="1:20" x14ac:dyDescent="0.25">
      <c r="A555" s="154" t="s">
        <v>148</v>
      </c>
      <c r="B555">
        <v>18.400007177617709</v>
      </c>
      <c r="C555">
        <v>-11.0351103001932</v>
      </c>
      <c r="D555">
        <v>27.269062638108711</v>
      </c>
      <c r="E555">
        <v>-5.5702630448260537</v>
      </c>
      <c r="G555" s="154" t="s">
        <v>149</v>
      </c>
      <c r="H555">
        <v>1386.037432786178</v>
      </c>
    </row>
    <row r="556" spans="1:20" x14ac:dyDescent="0.25">
      <c r="A556" s="154" t="s">
        <v>149</v>
      </c>
      <c r="B556">
        <v>13.019716304026391</v>
      </c>
      <c r="C556">
        <v>-4.8280363123388499</v>
      </c>
      <c r="D556">
        <v>20.800340019710131</v>
      </c>
      <c r="E556">
        <v>8.3239754395664587</v>
      </c>
      <c r="G556" s="154" t="s">
        <v>150</v>
      </c>
      <c r="H556">
        <v>1149.0057434244929</v>
      </c>
    </row>
    <row r="557" spans="1:20" x14ac:dyDescent="0.25">
      <c r="A557" s="154" t="s">
        <v>150</v>
      </c>
      <c r="B557">
        <v>11.669968268227059</v>
      </c>
      <c r="C557">
        <v>6.5543067878247152</v>
      </c>
      <c r="D557">
        <v>20.11702173458459</v>
      </c>
      <c r="E557">
        <v>2.7373844598767079</v>
      </c>
      <c r="G557" s="154" t="s">
        <v>151</v>
      </c>
      <c r="H557">
        <v>902.89973502220573</v>
      </c>
    </row>
    <row r="558" spans="1:20" x14ac:dyDescent="0.25">
      <c r="A558" s="154" t="s">
        <v>151</v>
      </c>
      <c r="B558">
        <v>8.5990730406225513</v>
      </c>
      <c r="C558">
        <v>4.5004793878367009</v>
      </c>
      <c r="D558">
        <v>10.78014033667435</v>
      </c>
      <c r="E558">
        <v>-16.978260833374481</v>
      </c>
      <c r="G558" s="154" t="s">
        <v>152</v>
      </c>
      <c r="H558">
        <v>3778.746365983548</v>
      </c>
    </row>
    <row r="559" spans="1:20" x14ac:dyDescent="0.25">
      <c r="A559" s="154" t="s">
        <v>152</v>
      </c>
      <c r="B559">
        <v>17.90361393004623</v>
      </c>
      <c r="C559">
        <v>17.8194798219603</v>
      </c>
      <c r="D559">
        <v>44.457373951604133</v>
      </c>
      <c r="E559">
        <v>-26.06312588890373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161.28826477448891</v>
      </c>
      <c r="L570" s="155" t="s">
        <v>141</v>
      </c>
      <c r="M570">
        <v>0.91335518499292712</v>
      </c>
      <c r="N570">
        <v>0.87119145187929781</v>
      </c>
      <c r="O570">
        <v>0.92724581223758273</v>
      </c>
      <c r="P570">
        <v>0.866136098233935</v>
      </c>
      <c r="Q570">
        <v>0.77323757356605483</v>
      </c>
      <c r="R570">
        <v>0.63783837605058935</v>
      </c>
      <c r="S570">
        <v>0.83512096801128533</v>
      </c>
      <c r="T570">
        <v>0.79841397158270289</v>
      </c>
    </row>
    <row r="571" spans="1:20" x14ac:dyDescent="0.25">
      <c r="A571" s="154" t="s">
        <v>141</v>
      </c>
      <c r="B571">
        <v>5.060000172912118</v>
      </c>
      <c r="C571">
        <v>-0.52931272167199916</v>
      </c>
      <c r="D571">
        <v>4.2370466539565079</v>
      </c>
      <c r="E571">
        <v>-2.926212565834716</v>
      </c>
      <c r="G571" s="154" t="s">
        <v>142</v>
      </c>
      <c r="H571">
        <v>119.30153161125121</v>
      </c>
      <c r="L571" s="155" t="s">
        <v>142</v>
      </c>
      <c r="M571">
        <v>0.87059968419463696</v>
      </c>
      <c r="N571">
        <v>0.78338459607506694</v>
      </c>
      <c r="O571">
        <v>0.93934596141511151</v>
      </c>
      <c r="P571">
        <v>0.88345214576545461</v>
      </c>
      <c r="Q571">
        <v>0.73666757915963677</v>
      </c>
      <c r="R571">
        <v>0.52788284159689969</v>
      </c>
      <c r="S571">
        <v>0.80239964270981279</v>
      </c>
      <c r="T571">
        <v>0.51625243606042537</v>
      </c>
    </row>
    <row r="572" spans="1:20" x14ac:dyDescent="0.25">
      <c r="A572" s="154" t="s">
        <v>142</v>
      </c>
      <c r="B572">
        <v>4.5552557653659989</v>
      </c>
      <c r="C572">
        <v>2.3528981699002691</v>
      </c>
      <c r="D572">
        <v>4.2777170603528774</v>
      </c>
      <c r="E572">
        <v>-1.6998133460595899</v>
      </c>
      <c r="G572" s="154" t="s">
        <v>143</v>
      </c>
      <c r="H572">
        <v>101.71969412368919</v>
      </c>
      <c r="L572" s="155" t="s">
        <v>143</v>
      </c>
      <c r="M572">
        <v>0.99276698470969071</v>
      </c>
      <c r="N572">
        <v>0.92582760477851866</v>
      </c>
      <c r="O572">
        <v>0.88799623048212983</v>
      </c>
      <c r="P572">
        <v>0.89288223055046112</v>
      </c>
      <c r="Q572">
        <v>0.78062347099231355</v>
      </c>
      <c r="R572">
        <v>0.74246811906489307</v>
      </c>
      <c r="S572">
        <v>0.78963005172945722</v>
      </c>
      <c r="T572">
        <v>0.59855598255150932</v>
      </c>
    </row>
    <row r="573" spans="1:20" x14ac:dyDescent="0.25">
      <c r="A573" s="154" t="s">
        <v>143</v>
      </c>
      <c r="B573">
        <v>4.5980844792041884</v>
      </c>
      <c r="C573">
        <v>-4.6211544077310176</v>
      </c>
      <c r="D573">
        <v>3.4813288511519351</v>
      </c>
      <c r="E573">
        <v>3.4229452263987228</v>
      </c>
      <c r="G573" s="154" t="s">
        <v>144</v>
      </c>
      <c r="H573">
        <v>87.81871172356287</v>
      </c>
      <c r="L573" s="155" t="s">
        <v>144</v>
      </c>
      <c r="M573">
        <v>1</v>
      </c>
      <c r="N573">
        <v>0.86940664012039381</v>
      </c>
      <c r="O573">
        <v>0.87004083114560271</v>
      </c>
      <c r="P573">
        <v>0.73043337107385398</v>
      </c>
      <c r="Q573">
        <v>0.86283478218154908</v>
      </c>
      <c r="R573">
        <v>0.69226843808176175</v>
      </c>
      <c r="S573">
        <v>0.7994046301269131</v>
      </c>
      <c r="T573">
        <v>0.52359930951850941</v>
      </c>
    </row>
    <row r="574" spans="1:20" x14ac:dyDescent="0.25">
      <c r="A574" s="154" t="s">
        <v>144</v>
      </c>
      <c r="B574">
        <v>3.3446470969430568</v>
      </c>
      <c r="C574">
        <v>4.075550606503664</v>
      </c>
      <c r="D574">
        <v>3.7527598926321999</v>
      </c>
      <c r="E574">
        <v>-4.471028126478223</v>
      </c>
      <c r="G574" s="154" t="s">
        <v>145</v>
      </c>
      <c r="H574">
        <v>140.0182634318414</v>
      </c>
      <c r="L574" s="155" t="s">
        <v>145</v>
      </c>
      <c r="M574">
        <v>0.88836961029423867</v>
      </c>
      <c r="N574">
        <v>0.88010514398244188</v>
      </c>
      <c r="O574">
        <v>0.8950891410413655</v>
      </c>
      <c r="P574">
        <v>0.81762381189575339</v>
      </c>
      <c r="Q574">
        <v>0.65992754438990542</v>
      </c>
      <c r="R574">
        <v>0.59339364869239108</v>
      </c>
      <c r="S574">
        <v>0.86048520208354273</v>
      </c>
      <c r="T574">
        <v>0.54986710352371548</v>
      </c>
    </row>
    <row r="575" spans="1:20" x14ac:dyDescent="0.25">
      <c r="A575" s="154" t="s">
        <v>145</v>
      </c>
      <c r="B575">
        <v>4.1518326761851831</v>
      </c>
      <c r="C575">
        <v>-3.107666997700512</v>
      </c>
      <c r="D575">
        <v>3.716512613430849</v>
      </c>
      <c r="E575">
        <v>3.6256865815693291</v>
      </c>
      <c r="G575" s="154" t="s">
        <v>146</v>
      </c>
      <c r="H575">
        <v>105.6383957384739</v>
      </c>
      <c r="L575" s="155" t="s">
        <v>146</v>
      </c>
      <c r="M575">
        <v>0.86785638755342742</v>
      </c>
      <c r="N575">
        <v>0.86821158824592715</v>
      </c>
      <c r="O575">
        <v>0.92726363495989739</v>
      </c>
      <c r="P575">
        <v>1</v>
      </c>
      <c r="Q575">
        <v>0.81388897640912949</v>
      </c>
      <c r="R575">
        <v>0.60233210151685501</v>
      </c>
      <c r="S575">
        <v>0.81842324218127671</v>
      </c>
      <c r="T575">
        <v>0.52357902099624598</v>
      </c>
    </row>
    <row r="576" spans="1:20" x14ac:dyDescent="0.25">
      <c r="A576" s="154" t="s">
        <v>146</v>
      </c>
      <c r="B576">
        <v>2.828234629491551</v>
      </c>
      <c r="C576">
        <v>0.79210961794936252</v>
      </c>
      <c r="D576">
        <v>4.0301570036030743</v>
      </c>
      <c r="E576">
        <v>0.80616705682027245</v>
      </c>
      <c r="G576" s="154" t="s">
        <v>147</v>
      </c>
      <c r="H576">
        <v>83.80869136304328</v>
      </c>
      <c r="L576" s="155" t="s">
        <v>147</v>
      </c>
      <c r="M576">
        <v>0.79104300962848839</v>
      </c>
      <c r="N576">
        <v>0.87289016168616718</v>
      </c>
      <c r="O576">
        <v>0.87689739426276958</v>
      </c>
      <c r="P576">
        <v>0.8552138315613057</v>
      </c>
      <c r="Q576">
        <v>1</v>
      </c>
      <c r="R576">
        <v>0.61804447931484052</v>
      </c>
      <c r="S576">
        <v>0.81110691546122871</v>
      </c>
      <c r="T576">
        <v>0.59651369475365579</v>
      </c>
    </row>
    <row r="577" spans="1:20" x14ac:dyDescent="0.25">
      <c r="A577" s="154" t="s">
        <v>147</v>
      </c>
      <c r="B577">
        <v>3.6790114973676382</v>
      </c>
      <c r="C577">
        <v>1.3596000052452359</v>
      </c>
      <c r="D577">
        <v>2.8126643863288301</v>
      </c>
      <c r="E577">
        <v>0.98661290977682325</v>
      </c>
      <c r="G577" s="154" t="s">
        <v>148</v>
      </c>
      <c r="H577">
        <v>94.127410967668737</v>
      </c>
      <c r="L577" s="155" t="s">
        <v>148</v>
      </c>
      <c r="M577">
        <v>0.86967742267352499</v>
      </c>
      <c r="N577">
        <v>0.83230097696372252</v>
      </c>
      <c r="O577">
        <v>0.88131928986514285</v>
      </c>
      <c r="P577">
        <v>0.80606904862201911</v>
      </c>
      <c r="Q577">
        <v>0.79291167129051254</v>
      </c>
      <c r="R577">
        <v>0.73346761379894554</v>
      </c>
      <c r="S577">
        <v>0.76592090344686548</v>
      </c>
      <c r="T577">
        <v>0.5965145070897393</v>
      </c>
    </row>
    <row r="578" spans="1:20" x14ac:dyDescent="0.25">
      <c r="A578" s="154" t="s">
        <v>148</v>
      </c>
      <c r="B578">
        <v>2.5376051583082391</v>
      </c>
      <c r="C578">
        <v>-2.2940117325158639E-2</v>
      </c>
      <c r="D578">
        <v>3.766932286282958</v>
      </c>
      <c r="E578">
        <v>-2.2093901930445621</v>
      </c>
      <c r="G578" s="154" t="s">
        <v>149</v>
      </c>
      <c r="H578">
        <v>233.60232494642281</v>
      </c>
      <c r="L578" s="155" t="s">
        <v>149</v>
      </c>
      <c r="M578">
        <v>0.7972927961408206</v>
      </c>
      <c r="N578">
        <v>0.85507129366235302</v>
      </c>
      <c r="O578">
        <v>0.84204501049258118</v>
      </c>
      <c r="P578">
        <v>0.77001305989764601</v>
      </c>
      <c r="Q578">
        <v>0.70941116772623503</v>
      </c>
      <c r="R578">
        <v>0.58415249924744206</v>
      </c>
      <c r="S578">
        <v>0.77370286242740571</v>
      </c>
      <c r="T578">
        <v>0.59235058657888129</v>
      </c>
    </row>
    <row r="579" spans="1:20" x14ac:dyDescent="0.25">
      <c r="A579" s="154" t="s">
        <v>149</v>
      </c>
      <c r="B579">
        <v>3.4433555884374312</v>
      </c>
      <c r="C579">
        <v>-1.4698005027714101</v>
      </c>
      <c r="D579">
        <v>8.2806732391648339</v>
      </c>
      <c r="E579">
        <v>0.34184122116931542</v>
      </c>
      <c r="G579" s="154" t="s">
        <v>150</v>
      </c>
      <c r="H579">
        <v>106.42585486314481</v>
      </c>
      <c r="L579" s="155" t="s">
        <v>150</v>
      </c>
      <c r="M579">
        <v>0.82116127055002086</v>
      </c>
      <c r="N579">
        <v>0.79647959950248337</v>
      </c>
      <c r="O579">
        <v>0.88941120550075847</v>
      </c>
      <c r="P579">
        <v>0.77792047361894223</v>
      </c>
      <c r="Q579">
        <v>0.87103689013808705</v>
      </c>
      <c r="R579">
        <v>0.86065748351199944</v>
      </c>
      <c r="S579">
        <v>0.73216726820012923</v>
      </c>
      <c r="T579">
        <v>0.62162762008008154</v>
      </c>
    </row>
    <row r="580" spans="1:20" x14ac:dyDescent="0.25">
      <c r="A580" s="154" t="s">
        <v>150</v>
      </c>
      <c r="B580">
        <v>4.6634483842310361</v>
      </c>
      <c r="C580">
        <v>1.744281151697491</v>
      </c>
      <c r="D580">
        <v>2.5407463816279701</v>
      </c>
      <c r="E580">
        <v>-1.261388168214894</v>
      </c>
      <c r="G580" s="154" t="s">
        <v>151</v>
      </c>
      <c r="H580">
        <v>38.728432895779576</v>
      </c>
      <c r="L580" s="155" t="s">
        <v>151</v>
      </c>
      <c r="M580">
        <v>0.89402012212686732</v>
      </c>
      <c r="N580">
        <v>0.87091095992765033</v>
      </c>
      <c r="O580">
        <v>0.88299708380250286</v>
      </c>
      <c r="P580">
        <v>0.76422261883328391</v>
      </c>
      <c r="Q580">
        <v>0.71427480593469095</v>
      </c>
      <c r="R580">
        <v>0.64593571351408841</v>
      </c>
      <c r="S580">
        <v>0.82053613293786232</v>
      </c>
      <c r="T580">
        <v>0.52113402674121034</v>
      </c>
    </row>
    <row r="581" spans="1:20" x14ac:dyDescent="0.25">
      <c r="A581" s="154" t="s">
        <v>151</v>
      </c>
      <c r="B581">
        <v>2.1759473362260859</v>
      </c>
      <c r="C581">
        <v>1.2786180813960051</v>
      </c>
      <c r="D581">
        <v>2.5518128073345658</v>
      </c>
      <c r="E581">
        <v>-2.0939933772075991</v>
      </c>
      <c r="G581" s="154" t="s">
        <v>152</v>
      </c>
      <c r="H581">
        <v>61.026940858378907</v>
      </c>
      <c r="L581" s="155" t="s">
        <v>152</v>
      </c>
      <c r="M581">
        <v>0.97853096233005266</v>
      </c>
      <c r="N581">
        <v>0.99999999999999989</v>
      </c>
      <c r="O581">
        <v>1</v>
      </c>
      <c r="P581">
        <v>0.82106575801867787</v>
      </c>
      <c r="Q581">
        <v>0.82882363250087432</v>
      </c>
      <c r="R581">
        <v>1</v>
      </c>
      <c r="S581">
        <v>1</v>
      </c>
      <c r="T581">
        <v>1</v>
      </c>
    </row>
    <row r="582" spans="1:20" x14ac:dyDescent="0.25">
      <c r="A582" s="154" t="s">
        <v>152</v>
      </c>
      <c r="B582">
        <v>1.919905614158681</v>
      </c>
      <c r="C582">
        <v>0.48177051070157978</v>
      </c>
      <c r="D582">
        <v>3.9677955054674969</v>
      </c>
      <c r="E582">
        <v>-1.6727860029993971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17.17158686103431</v>
      </c>
      <c r="L593" s="155" t="s">
        <v>141</v>
      </c>
      <c r="M593">
        <v>0.34052608129498441</v>
      </c>
      <c r="N593">
        <v>0.38761210840967703</v>
      </c>
      <c r="O593">
        <v>0.23217629884252261</v>
      </c>
      <c r="P593">
        <v>0.19615216077762071</v>
      </c>
      <c r="Q593">
        <v>0.2448368608542309</v>
      </c>
      <c r="R593">
        <v>0.1127621796878681</v>
      </c>
      <c r="S593">
        <v>8.8600429051131538E-2</v>
      </c>
      <c r="T593">
        <v>0.19325283726200149</v>
      </c>
    </row>
    <row r="594" spans="1:20" x14ac:dyDescent="0.25">
      <c r="A594" s="154" t="s">
        <v>155</v>
      </c>
      <c r="B594">
        <v>0.86152384676282867</v>
      </c>
      <c r="C594">
        <v>1.526547453956113</v>
      </c>
      <c r="D594">
        <v>1.455170616709879</v>
      </c>
      <c r="E594">
        <v>-4.6738815022233053</v>
      </c>
      <c r="G594" s="154" t="s">
        <v>156</v>
      </c>
      <c r="H594">
        <v>163.24205875420321</v>
      </c>
      <c r="L594" s="155" t="s">
        <v>142</v>
      </c>
      <c r="M594">
        <v>0.35932129356846532</v>
      </c>
      <c r="N594">
        <v>0.37982573372737671</v>
      </c>
      <c r="O594">
        <v>0.24049312440476961</v>
      </c>
      <c r="P594">
        <v>0.21705264299433721</v>
      </c>
      <c r="Q594">
        <v>0.24314042969928859</v>
      </c>
      <c r="R594">
        <v>0.22840353968899499</v>
      </c>
      <c r="S594">
        <v>9.859372523817439E-2</v>
      </c>
      <c r="T594">
        <v>0.23818353016134261</v>
      </c>
    </row>
    <row r="595" spans="1:20" x14ac:dyDescent="0.25">
      <c r="A595" s="154" t="s">
        <v>156</v>
      </c>
      <c r="B595">
        <v>1.9960616898526209</v>
      </c>
      <c r="C595">
        <v>6.2298676023702981</v>
      </c>
      <c r="D595">
        <v>16.380862511633961</v>
      </c>
      <c r="E595">
        <v>52.966505180456053</v>
      </c>
      <c r="G595" s="154" t="s">
        <v>157</v>
      </c>
      <c r="H595">
        <v>287.29303921248783</v>
      </c>
      <c r="L595" s="155" t="s">
        <v>143</v>
      </c>
      <c r="M595">
        <v>0.41083155450449133</v>
      </c>
      <c r="N595">
        <v>0.41351583206563441</v>
      </c>
      <c r="O595">
        <v>0.26168601269046882</v>
      </c>
      <c r="P595">
        <v>0.22473019211235881</v>
      </c>
      <c r="Q595">
        <v>0.42554966993106641</v>
      </c>
      <c r="R595">
        <v>0.36767390199833749</v>
      </c>
      <c r="S595">
        <v>0.1157569783743149</v>
      </c>
      <c r="T595">
        <v>0.42340742761852701</v>
      </c>
    </row>
    <row r="596" spans="1:20" x14ac:dyDescent="0.25">
      <c r="A596" s="154" t="s">
        <v>157</v>
      </c>
      <c r="B596">
        <v>5.8791552539536616</v>
      </c>
      <c r="C596">
        <v>22.88229091496763</v>
      </c>
      <c r="D596">
        <v>10.368264834158619</v>
      </c>
      <c r="E596">
        <v>-41.11096419684381</v>
      </c>
      <c r="G596" s="154" t="s">
        <v>158</v>
      </c>
      <c r="H596">
        <v>334.16414733817101</v>
      </c>
      <c r="L596" s="155" t="s">
        <v>144</v>
      </c>
      <c r="M596">
        <v>0.42475531038490971</v>
      </c>
      <c r="N596">
        <v>0.38997504766458191</v>
      </c>
      <c r="O596">
        <v>0.31023245314602532</v>
      </c>
      <c r="P596">
        <v>0.22488446432399381</v>
      </c>
      <c r="Q596">
        <v>0.2966253989073469</v>
      </c>
      <c r="R596">
        <v>0.2870072533554055</v>
      </c>
      <c r="S596">
        <v>0.13451758435066011</v>
      </c>
      <c r="T596">
        <v>0.30056499346553878</v>
      </c>
    </row>
    <row r="597" spans="1:20" x14ac:dyDescent="0.25">
      <c r="A597" s="154" t="s">
        <v>158</v>
      </c>
      <c r="B597">
        <v>9.1802193019278526</v>
      </c>
      <c r="C597">
        <v>-21.467193056122539</v>
      </c>
      <c r="D597">
        <v>4.3188904091827514</v>
      </c>
      <c r="E597">
        <v>-16.304916432416871</v>
      </c>
      <c r="G597" s="154" t="s">
        <v>159</v>
      </c>
      <c r="H597">
        <v>58.378242558798583</v>
      </c>
      <c r="L597" s="155" t="s">
        <v>145</v>
      </c>
      <c r="M597">
        <v>0.39307436094845549</v>
      </c>
      <c r="N597">
        <v>0.37859372506400241</v>
      </c>
      <c r="O597">
        <v>0.26809433186157489</v>
      </c>
      <c r="P597">
        <v>0.21308740618688521</v>
      </c>
      <c r="Q597">
        <v>0.24850160277811689</v>
      </c>
      <c r="R597">
        <v>0.26356962950018242</v>
      </c>
      <c r="S597">
        <v>0.1269562802210929</v>
      </c>
      <c r="T597">
        <v>0.25442592253530188</v>
      </c>
    </row>
    <row r="598" spans="1:20" x14ac:dyDescent="0.25">
      <c r="A598" s="154" t="s">
        <v>159</v>
      </c>
      <c r="B598">
        <v>1.642702318118155</v>
      </c>
      <c r="C598">
        <v>-6.6159212688561784</v>
      </c>
      <c r="D598">
        <v>2.6914839462194</v>
      </c>
      <c r="E598">
        <v>-1.021969010165984</v>
      </c>
      <c r="G598" s="154" t="s">
        <v>160</v>
      </c>
      <c r="H598">
        <v>22.31065625248986</v>
      </c>
      <c r="L598" s="155" t="s">
        <v>146</v>
      </c>
      <c r="M598">
        <v>0.42230100250264913</v>
      </c>
      <c r="N598">
        <v>0.38211925938743269</v>
      </c>
      <c r="O598">
        <v>0.28972740833969651</v>
      </c>
      <c r="P598">
        <v>0.2277659273944172</v>
      </c>
      <c r="Q598">
        <v>0.25603021640869672</v>
      </c>
      <c r="R598">
        <v>0.33044352756778239</v>
      </c>
      <c r="S598">
        <v>0.1284574992320148</v>
      </c>
      <c r="T598">
        <v>0.26672463187398471</v>
      </c>
    </row>
    <row r="599" spans="1:20" x14ac:dyDescent="0.25">
      <c r="A599" s="154" t="s">
        <v>160</v>
      </c>
      <c r="B599">
        <v>0.93723905786395389</v>
      </c>
      <c r="C599">
        <v>-2.5404094150164069</v>
      </c>
      <c r="D599">
        <v>1.738475901158713</v>
      </c>
      <c r="E599">
        <v>5.5106982216527847</v>
      </c>
      <c r="G599" s="154" t="s">
        <v>187</v>
      </c>
      <c r="H599">
        <v>31.857405385675271</v>
      </c>
      <c r="L599" s="155" t="s">
        <v>147</v>
      </c>
      <c r="M599">
        <v>0.42832259302839459</v>
      </c>
      <c r="N599">
        <v>0.34348658819039291</v>
      </c>
      <c r="O599">
        <v>0.29053814326121657</v>
      </c>
      <c r="P599">
        <v>0.2449339576219807</v>
      </c>
      <c r="Q599">
        <v>0.25179744915050689</v>
      </c>
      <c r="R599">
        <v>0.34181257590753178</v>
      </c>
      <c r="S599">
        <v>0.1340548322689758</v>
      </c>
      <c r="T599">
        <v>0.25608812722302221</v>
      </c>
    </row>
    <row r="600" spans="1:20" x14ac:dyDescent="0.25">
      <c r="A600" s="154" t="s">
        <v>187</v>
      </c>
      <c r="B600">
        <v>2.8042679690666481</v>
      </c>
      <c r="C600">
        <v>5.0757462634338406</v>
      </c>
      <c r="D600">
        <v>1.37644114948435</v>
      </c>
      <c r="E600">
        <v>-0.51067726364676402</v>
      </c>
      <c r="L600" s="155" t="s">
        <v>148</v>
      </c>
      <c r="M600">
        <v>0.66557644365672475</v>
      </c>
      <c r="N600">
        <v>0.87830934039220954</v>
      </c>
      <c r="O600">
        <v>1</v>
      </c>
      <c r="P600">
        <v>0.83651373708861132</v>
      </c>
      <c r="Q600">
        <v>0.56344089490559113</v>
      </c>
      <c r="R600">
        <v>0.66512141408588576</v>
      </c>
      <c r="S600">
        <v>0.83822627521419524</v>
      </c>
      <c r="T600">
        <v>0.53057136534474514</v>
      </c>
    </row>
    <row r="601" spans="1:20" x14ac:dyDescent="0.25">
      <c r="L601" s="155" t="s">
        <v>149</v>
      </c>
      <c r="M601">
        <v>1</v>
      </c>
      <c r="N601">
        <v>1</v>
      </c>
      <c r="O601">
        <v>0.91441889122833697</v>
      </c>
      <c r="P601">
        <v>0.99999999999999989</v>
      </c>
      <c r="Q601">
        <v>0.88044830927952178</v>
      </c>
      <c r="R601">
        <v>1</v>
      </c>
      <c r="S601">
        <v>0.78642817717619973</v>
      </c>
      <c r="T601">
        <v>1</v>
      </c>
    </row>
    <row r="602" spans="1:20" x14ac:dyDescent="0.25">
      <c r="L602" s="155" t="s">
        <v>150</v>
      </c>
      <c r="M602">
        <v>0.66684327574256541</v>
      </c>
      <c r="N602">
        <v>0.91023767990574855</v>
      </c>
      <c r="O602">
        <v>0.50635332008367706</v>
      </c>
      <c r="P602">
        <v>0.79635203800734711</v>
      </c>
      <c r="Q602">
        <v>0.44385358604590108</v>
      </c>
      <c r="R602">
        <v>0.75830835244792694</v>
      </c>
      <c r="S602">
        <v>0.60644769573464541</v>
      </c>
      <c r="T602">
        <v>0.50835028725070541</v>
      </c>
    </row>
    <row r="603" spans="1:20" x14ac:dyDescent="0.25">
      <c r="L603" s="155" t="s">
        <v>151</v>
      </c>
      <c r="M603">
        <v>0.50047923303390807</v>
      </c>
      <c r="N603">
        <v>0.66509998189159913</v>
      </c>
      <c r="O603">
        <v>0.33376241978980448</v>
      </c>
      <c r="P603">
        <v>0.70078624870177086</v>
      </c>
      <c r="Q603">
        <v>0.18457432385709699</v>
      </c>
      <c r="R603">
        <v>0.43463162146213741</v>
      </c>
      <c r="S603">
        <v>0.20972122236094229</v>
      </c>
      <c r="T603">
        <v>0.31035524814086718</v>
      </c>
    </row>
    <row r="604" spans="1:20" x14ac:dyDescent="0.25">
      <c r="L604" s="155" t="s">
        <v>152</v>
      </c>
      <c r="M604">
        <v>0.86717887749458644</v>
      </c>
      <c r="N604">
        <v>0.8889367745434853</v>
      </c>
      <c r="O604">
        <v>0.62835585983238518</v>
      </c>
      <c r="P604">
        <v>0.62713081212034272</v>
      </c>
      <c r="Q604">
        <v>1</v>
      </c>
      <c r="R604">
        <v>0.80226027056659377</v>
      </c>
      <c r="S604">
        <v>1</v>
      </c>
      <c r="T604">
        <v>0.7208913302905513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D400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167</v>
      </c>
    </row>
    <row r="2" spans="1:18" x14ac:dyDescent="0.25">
      <c r="A2" s="165" t="s">
        <v>2</v>
      </c>
      <c r="B2" s="2">
        <v>22</v>
      </c>
      <c r="C2" s="165" t="s">
        <v>183</v>
      </c>
      <c r="D2" s="2">
        <v>68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85"/>
      <c r="I7" s="85" t="s">
        <v>12</v>
      </c>
      <c r="J7" s="85" t="s">
        <v>13</v>
      </c>
      <c r="P7" s="85"/>
      <c r="Q7" s="85" t="s">
        <v>12</v>
      </c>
      <c r="R7" s="85" t="s">
        <v>13</v>
      </c>
    </row>
    <row r="8" spans="1:18" x14ac:dyDescent="0.25">
      <c r="A8" s="165" t="s">
        <v>14</v>
      </c>
      <c r="B8">
        <v>4.1909403868078883</v>
      </c>
      <c r="C8">
        <v>7.5605095497646282</v>
      </c>
      <c r="H8" s="85" t="s">
        <v>15</v>
      </c>
      <c r="I8">
        <v>7.2135055592347758E-2</v>
      </c>
      <c r="J8">
        <v>6.2285189106958003E-2</v>
      </c>
      <c r="P8" s="85" t="s">
        <v>16</v>
      </c>
      <c r="Q8">
        <v>0.25516272371484577</v>
      </c>
      <c r="R8">
        <v>9.9652300193404916E-2</v>
      </c>
    </row>
    <row r="9" spans="1:18" x14ac:dyDescent="0.25">
      <c r="A9" s="165" t="s">
        <v>17</v>
      </c>
      <c r="B9">
        <v>93.507633894664778</v>
      </c>
      <c r="C9">
        <v>48.815942789831531</v>
      </c>
      <c r="H9" s="85" t="s">
        <v>18</v>
      </c>
      <c r="I9">
        <v>0.18937425705987601</v>
      </c>
      <c r="J9">
        <v>0.21237461856225881</v>
      </c>
      <c r="P9" s="85" t="s">
        <v>19</v>
      </c>
      <c r="Q9">
        <v>6.7896679071397914</v>
      </c>
      <c r="R9">
        <v>8.15872864297679</v>
      </c>
    </row>
    <row r="10" spans="1:18" x14ac:dyDescent="0.25">
      <c r="A10" s="165" t="s">
        <v>20</v>
      </c>
      <c r="B10">
        <v>26.024671387478289</v>
      </c>
      <c r="C10">
        <v>22.839479059630079</v>
      </c>
      <c r="H10" s="85" t="s">
        <v>21</v>
      </c>
      <c r="I10">
        <v>0.1203527133154023</v>
      </c>
      <c r="J10">
        <v>0.1197552562058917</v>
      </c>
      <c r="P10" s="85" t="s">
        <v>22</v>
      </c>
      <c r="Q10">
        <v>40.250693149211941</v>
      </c>
      <c r="R10">
        <v>45.99035419761907</v>
      </c>
    </row>
    <row r="11" spans="1:18" x14ac:dyDescent="0.25">
      <c r="A11" s="165" t="s">
        <v>23</v>
      </c>
      <c r="B11">
        <v>12.840652146170321</v>
      </c>
      <c r="C11">
        <v>9.1382479730012669</v>
      </c>
      <c r="H11" s="85" t="s">
        <v>24</v>
      </c>
      <c r="I11">
        <v>0.13795110553803031</v>
      </c>
      <c r="J11">
        <v>9.5679388667864643E-2</v>
      </c>
    </row>
    <row r="12" spans="1:18" x14ac:dyDescent="0.25">
      <c r="H12" s="85" t="s">
        <v>25</v>
      </c>
      <c r="I12">
        <v>6.9376313163910019E-2</v>
      </c>
      <c r="J12">
        <v>6.4702854640658974E-2</v>
      </c>
    </row>
    <row r="13" spans="1:18" x14ac:dyDescent="0.25">
      <c r="H13" s="85" t="s">
        <v>26</v>
      </c>
      <c r="I13">
        <v>0.1752798335829982</v>
      </c>
      <c r="J13">
        <v>0.1497762232312034</v>
      </c>
      <c r="P13" s="85" t="s">
        <v>27</v>
      </c>
      <c r="Q13">
        <v>771.79476941833127</v>
      </c>
    </row>
    <row r="14" spans="1:18" x14ac:dyDescent="0.25">
      <c r="H14" s="85" t="s">
        <v>28</v>
      </c>
      <c r="I14">
        <v>0.16020308280564749</v>
      </c>
      <c r="J14">
        <v>0.15049401240591201</v>
      </c>
    </row>
    <row r="15" spans="1:18" x14ac:dyDescent="0.25">
      <c r="H15" s="85" t="s">
        <v>29</v>
      </c>
      <c r="I15">
        <v>0.1759143617034056</v>
      </c>
      <c r="J15">
        <v>9.847762327706916E-2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85"/>
      <c r="I20" s="85" t="s">
        <v>12</v>
      </c>
      <c r="J20" s="85" t="s">
        <v>13</v>
      </c>
      <c r="P20" s="85"/>
      <c r="Q20" s="85" t="s">
        <v>12</v>
      </c>
      <c r="R20" s="85" t="s">
        <v>13</v>
      </c>
    </row>
    <row r="21" spans="1:18" x14ac:dyDescent="0.25">
      <c r="A21" s="165" t="s">
        <v>14</v>
      </c>
      <c r="B21">
        <v>5.7200014810732256</v>
      </c>
      <c r="C21">
        <v>6.7206634606926938</v>
      </c>
      <c r="H21" s="85" t="s">
        <v>15</v>
      </c>
      <c r="I21">
        <v>0.41459375492173328</v>
      </c>
      <c r="J21">
        <v>0.33378257404441553</v>
      </c>
      <c r="P21" s="85" t="s">
        <v>16</v>
      </c>
      <c r="Q21">
        <v>-0.3244175202443868</v>
      </c>
      <c r="R21">
        <v>0.33958778534680079</v>
      </c>
    </row>
    <row r="22" spans="1:18" x14ac:dyDescent="0.25">
      <c r="A22" s="165" t="s">
        <v>17</v>
      </c>
      <c r="B22">
        <v>44.368231039339967</v>
      </c>
      <c r="C22">
        <v>10.304029270659189</v>
      </c>
      <c r="H22" s="85" t="s">
        <v>18</v>
      </c>
      <c r="I22">
        <v>0.61980167335328018</v>
      </c>
      <c r="J22">
        <v>0.5574867283224002</v>
      </c>
      <c r="P22" s="85" t="s">
        <v>19</v>
      </c>
      <c r="Q22">
        <v>3.4807769504907382</v>
      </c>
      <c r="R22">
        <v>5.4696175274260526</v>
      </c>
    </row>
    <row r="23" spans="1:18" x14ac:dyDescent="0.25">
      <c r="A23" s="165" t="s">
        <v>20</v>
      </c>
      <c r="B23">
        <v>17.64642932868928</v>
      </c>
      <c r="C23">
        <v>10.10079015600243</v>
      </c>
      <c r="H23" s="85" t="s">
        <v>21</v>
      </c>
      <c r="I23">
        <v>0.45256444626958248</v>
      </c>
      <c r="J23">
        <v>0.5159149763421137</v>
      </c>
      <c r="P23" s="85" t="s">
        <v>22</v>
      </c>
      <c r="Q23">
        <v>27.311276190893761</v>
      </c>
      <c r="R23">
        <v>31.94576461045332</v>
      </c>
    </row>
    <row r="24" spans="1:18" x14ac:dyDescent="0.25">
      <c r="A24" s="165" t="s">
        <v>23</v>
      </c>
      <c r="B24">
        <v>9.0454304306061584</v>
      </c>
      <c r="C24">
        <v>6.1729285666434981</v>
      </c>
      <c r="H24" s="85" t="s">
        <v>24</v>
      </c>
      <c r="I24">
        <v>0.39089043279818819</v>
      </c>
      <c r="J24">
        <v>0.63420135680224154</v>
      </c>
    </row>
    <row r="25" spans="1:18" x14ac:dyDescent="0.25">
      <c r="H25" s="85" t="s">
        <v>25</v>
      </c>
      <c r="I25">
        <v>0.2148447671377052</v>
      </c>
      <c r="J25">
        <v>0.30591705766596511</v>
      </c>
    </row>
    <row r="26" spans="1:18" x14ac:dyDescent="0.25">
      <c r="H26" s="85" t="s">
        <v>26</v>
      </c>
      <c r="I26">
        <v>0.54636305383500394</v>
      </c>
      <c r="J26">
        <v>0.54148138154958791</v>
      </c>
      <c r="P26" s="85" t="s">
        <v>27</v>
      </c>
      <c r="Q26">
        <v>284.63116369127891</v>
      </c>
    </row>
    <row r="27" spans="1:18" x14ac:dyDescent="0.25">
      <c r="H27" s="85" t="s">
        <v>28</v>
      </c>
      <c r="I27">
        <v>0.63182989402590817</v>
      </c>
      <c r="J27">
        <v>0.46951633566326351</v>
      </c>
    </row>
    <row r="28" spans="1:18" x14ac:dyDescent="0.25">
      <c r="H28" s="85" t="s">
        <v>29</v>
      </c>
      <c r="I28">
        <v>0.38816853265526929</v>
      </c>
      <c r="J28">
        <v>0.24763140052016519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85"/>
      <c r="I33" s="85" t="s">
        <v>12</v>
      </c>
      <c r="J33" s="85" t="s">
        <v>13</v>
      </c>
      <c r="P33" s="85"/>
      <c r="Q33" s="85" t="s">
        <v>12</v>
      </c>
      <c r="R33" s="85" t="s">
        <v>13</v>
      </c>
    </row>
    <row r="34" spans="1:18" x14ac:dyDescent="0.25">
      <c r="A34" s="165" t="s">
        <v>14</v>
      </c>
      <c r="B34">
        <v>3.1404221399125638</v>
      </c>
      <c r="C34">
        <v>7.01749406664368</v>
      </c>
      <c r="H34" s="85" t="s">
        <v>15</v>
      </c>
      <c r="I34">
        <v>0.20450071211256651</v>
      </c>
      <c r="J34">
        <v>0.22525535759240939</v>
      </c>
      <c r="P34" s="85" t="s">
        <v>16</v>
      </c>
      <c r="Q34">
        <v>0.32217870028339418</v>
      </c>
      <c r="R34">
        <v>-0.18295895080891991</v>
      </c>
    </row>
    <row r="35" spans="1:18" x14ac:dyDescent="0.25">
      <c r="A35" s="165" t="s">
        <v>17</v>
      </c>
      <c r="B35">
        <v>35.970096426220067</v>
      </c>
      <c r="C35">
        <v>56.066326474479332</v>
      </c>
      <c r="H35" s="85" t="s">
        <v>18</v>
      </c>
      <c r="I35">
        <v>0.38504721593799413</v>
      </c>
      <c r="J35">
        <v>0.43204235062964391</v>
      </c>
      <c r="P35" s="85" t="s">
        <v>19</v>
      </c>
      <c r="Q35">
        <v>35.148014237888383</v>
      </c>
      <c r="R35">
        <v>29.285973772515518</v>
      </c>
    </row>
    <row r="36" spans="1:18" x14ac:dyDescent="0.25">
      <c r="A36" s="165" t="s">
        <v>20</v>
      </c>
      <c r="B36">
        <v>45.066722475900256</v>
      </c>
      <c r="C36">
        <v>33.466365418509433</v>
      </c>
      <c r="H36" s="85" t="s">
        <v>21</v>
      </c>
      <c r="I36">
        <v>0.63791049131787081</v>
      </c>
      <c r="J36">
        <v>0.89088586500463074</v>
      </c>
      <c r="P36" s="85" t="s">
        <v>22</v>
      </c>
      <c r="Q36">
        <v>113.41291302504671</v>
      </c>
      <c r="R36">
        <v>101.58191064463129</v>
      </c>
    </row>
    <row r="37" spans="1:18" x14ac:dyDescent="0.25">
      <c r="A37" s="165" t="s">
        <v>23</v>
      </c>
      <c r="B37">
        <v>12.978167042142999</v>
      </c>
      <c r="C37">
        <v>13.154959498241331</v>
      </c>
      <c r="H37" s="85" t="s">
        <v>24</v>
      </c>
      <c r="I37">
        <v>0.64310731289971013</v>
      </c>
      <c r="J37">
        <v>0.89069876933946457</v>
      </c>
    </row>
    <row r="38" spans="1:18" x14ac:dyDescent="0.25">
      <c r="H38" s="85" t="s">
        <v>25</v>
      </c>
      <c r="I38">
        <v>0.32533400803852092</v>
      </c>
      <c r="J38">
        <v>0.19774148225711211</v>
      </c>
    </row>
    <row r="39" spans="1:18" x14ac:dyDescent="0.25">
      <c r="H39" s="85" t="s">
        <v>26</v>
      </c>
      <c r="I39">
        <v>0.28921148041598471</v>
      </c>
      <c r="J39">
        <v>0.37509321081295049</v>
      </c>
      <c r="P39" s="85" t="s">
        <v>27</v>
      </c>
      <c r="Q39">
        <v>2443.5457352088752</v>
      </c>
    </row>
    <row r="40" spans="1:18" x14ac:dyDescent="0.25">
      <c r="H40" s="85" t="s">
        <v>28</v>
      </c>
      <c r="I40">
        <v>0.39355000554364089</v>
      </c>
      <c r="J40">
        <v>0.44148129277705211</v>
      </c>
    </row>
    <row r="41" spans="1:18" x14ac:dyDescent="0.25">
      <c r="H41" s="85" t="s">
        <v>29</v>
      </c>
      <c r="I41">
        <v>0.62609897208225918</v>
      </c>
      <c r="J41">
        <v>0.51298256526437613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85"/>
      <c r="I46" s="85" t="s">
        <v>12</v>
      </c>
      <c r="J46" s="85" t="s">
        <v>13</v>
      </c>
      <c r="P46" s="85"/>
      <c r="Q46" s="85" t="s">
        <v>12</v>
      </c>
      <c r="R46" s="85" t="s">
        <v>13</v>
      </c>
    </row>
    <row r="47" spans="1:18" x14ac:dyDescent="0.25">
      <c r="A47" s="165" t="s">
        <v>14</v>
      </c>
      <c r="B47">
        <v>3.2298503260027331</v>
      </c>
      <c r="C47">
        <v>6.2540268982835556</v>
      </c>
      <c r="H47" s="85" t="s">
        <v>15</v>
      </c>
      <c r="I47">
        <v>6.6539862638531455E-2</v>
      </c>
      <c r="J47">
        <v>3.872217632685631E-2</v>
      </c>
      <c r="P47" s="85" t="s">
        <v>16</v>
      </c>
      <c r="Q47">
        <v>0.74374606244475261</v>
      </c>
      <c r="R47">
        <v>-1.074695668489833</v>
      </c>
    </row>
    <row r="48" spans="1:18" x14ac:dyDescent="0.25">
      <c r="A48" s="165" t="s">
        <v>17</v>
      </c>
      <c r="B48">
        <v>22.097369298748301</v>
      </c>
      <c r="C48">
        <v>13.78890732158106</v>
      </c>
      <c r="H48" s="85" t="s">
        <v>18</v>
      </c>
      <c r="I48">
        <v>0.27951045718554179</v>
      </c>
      <c r="J48">
        <v>0.19135493763219599</v>
      </c>
      <c r="P48" s="85" t="s">
        <v>19</v>
      </c>
      <c r="Q48">
        <v>12.890965107332899</v>
      </c>
      <c r="R48">
        <v>27.33591218008684</v>
      </c>
    </row>
    <row r="49" spans="1:18" x14ac:dyDescent="0.25">
      <c r="A49" s="165" t="s">
        <v>20</v>
      </c>
      <c r="B49">
        <v>33.852480886236698</v>
      </c>
      <c r="C49">
        <v>19.215471624939759</v>
      </c>
      <c r="H49" s="85" t="s">
        <v>21</v>
      </c>
      <c r="I49">
        <v>0.19297549565586569</v>
      </c>
      <c r="J49">
        <v>0.12535520233622541</v>
      </c>
      <c r="P49" s="85" t="s">
        <v>22</v>
      </c>
      <c r="Q49">
        <v>51.465709775953847</v>
      </c>
      <c r="R49">
        <v>98.038264255664259</v>
      </c>
    </row>
    <row r="50" spans="1:18" x14ac:dyDescent="0.25">
      <c r="A50" s="165" t="s">
        <v>23</v>
      </c>
      <c r="B50">
        <v>16.678770616153539</v>
      </c>
      <c r="C50">
        <v>9.2910849646252824</v>
      </c>
      <c r="H50" s="85" t="s">
        <v>24</v>
      </c>
      <c r="I50">
        <v>0.27469788548517088</v>
      </c>
      <c r="J50">
        <v>0.2296105301808852</v>
      </c>
    </row>
    <row r="51" spans="1:18" x14ac:dyDescent="0.25">
      <c r="H51" s="85" t="s">
        <v>25</v>
      </c>
      <c r="I51">
        <v>0.1084840384061163</v>
      </c>
      <c r="J51">
        <v>0.1154940132366465</v>
      </c>
    </row>
    <row r="52" spans="1:18" x14ac:dyDescent="0.25">
      <c r="H52" s="85" t="s">
        <v>26</v>
      </c>
      <c r="I52">
        <v>0.29613431067795798</v>
      </c>
      <c r="J52">
        <v>0.19896579607089149</v>
      </c>
      <c r="P52" s="85" t="s">
        <v>27</v>
      </c>
      <c r="Q52">
        <v>1598.2537675331321</v>
      </c>
    </row>
    <row r="53" spans="1:18" x14ac:dyDescent="0.25">
      <c r="H53" s="85" t="s">
        <v>28</v>
      </c>
      <c r="I53">
        <v>0.26756129956335423</v>
      </c>
      <c r="J53">
        <v>0.15191629532131279</v>
      </c>
    </row>
    <row r="54" spans="1:18" x14ac:dyDescent="0.25">
      <c r="H54" s="85" t="s">
        <v>29</v>
      </c>
      <c r="I54">
        <v>0.24156441687607699</v>
      </c>
      <c r="J54">
        <v>0.2995016391801919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85"/>
      <c r="I59" s="85" t="s">
        <v>12</v>
      </c>
      <c r="J59" s="85" t="s">
        <v>13</v>
      </c>
      <c r="P59" s="85"/>
      <c r="Q59" s="85" t="s">
        <v>12</v>
      </c>
      <c r="R59" s="85" t="s">
        <v>13</v>
      </c>
    </row>
    <row r="60" spans="1:18" x14ac:dyDescent="0.25">
      <c r="A60" s="165" t="s">
        <v>14</v>
      </c>
      <c r="B60">
        <v>4.7715295756734726</v>
      </c>
      <c r="C60">
        <v>8.4239856022721504</v>
      </c>
      <c r="H60" s="85" t="s">
        <v>15</v>
      </c>
      <c r="I60">
        <v>7.4722053496697319E-2</v>
      </c>
      <c r="J60">
        <v>0.1148160621666911</v>
      </c>
      <c r="P60" s="85" t="s">
        <v>16</v>
      </c>
      <c r="Q60">
        <v>-0.3356026157032016</v>
      </c>
      <c r="R60">
        <v>0.100091097399938</v>
      </c>
    </row>
    <row r="61" spans="1:18" x14ac:dyDescent="0.25">
      <c r="A61" s="165" t="s">
        <v>17</v>
      </c>
      <c r="B61">
        <v>116.1200713816676</v>
      </c>
      <c r="C61">
        <v>48.955755467677022</v>
      </c>
      <c r="H61" s="85" t="s">
        <v>18</v>
      </c>
      <c r="I61">
        <v>0.13296701123566371</v>
      </c>
      <c r="J61">
        <v>0.13037279063814131</v>
      </c>
      <c r="P61" s="85" t="s">
        <v>19</v>
      </c>
      <c r="Q61">
        <v>8.5403848135841347</v>
      </c>
      <c r="R61">
        <v>12.729427812677921</v>
      </c>
    </row>
    <row r="62" spans="1:18" x14ac:dyDescent="0.25">
      <c r="A62" s="165" t="s">
        <v>20</v>
      </c>
      <c r="B62">
        <v>26.892893564229709</v>
      </c>
      <c r="C62">
        <v>41.20273504822778</v>
      </c>
      <c r="H62" s="85" t="s">
        <v>21</v>
      </c>
      <c r="I62">
        <v>0.20209437815203099</v>
      </c>
      <c r="J62">
        <v>0.21800534729315221</v>
      </c>
      <c r="P62" s="85" t="s">
        <v>22</v>
      </c>
      <c r="Q62">
        <v>46.962695205411521</v>
      </c>
      <c r="R62">
        <v>83.051198660364946</v>
      </c>
    </row>
    <row r="63" spans="1:18" x14ac:dyDescent="0.25">
      <c r="A63" s="165" t="s">
        <v>23</v>
      </c>
      <c r="B63">
        <v>16.69929797669155</v>
      </c>
      <c r="C63">
        <v>22.112033864393361</v>
      </c>
      <c r="H63" s="85" t="s">
        <v>24</v>
      </c>
      <c r="I63">
        <v>0.2193499831297045</v>
      </c>
      <c r="J63">
        <v>0.33896175279693908</v>
      </c>
    </row>
    <row r="64" spans="1:18" x14ac:dyDescent="0.25">
      <c r="H64" s="85" t="s">
        <v>25</v>
      </c>
      <c r="I64">
        <v>0.13076604522030011</v>
      </c>
      <c r="J64">
        <v>0.1058831929971734</v>
      </c>
    </row>
    <row r="65" spans="1:18" x14ac:dyDescent="0.25">
      <c r="H65" s="85" t="s">
        <v>26</v>
      </c>
      <c r="I65">
        <v>0.15645592414621781</v>
      </c>
      <c r="J65">
        <v>0.18754389097703419</v>
      </c>
      <c r="P65" s="85" t="s">
        <v>27</v>
      </c>
      <c r="Q65">
        <v>1995.9071368654561</v>
      </c>
    </row>
    <row r="66" spans="1:18" x14ac:dyDescent="0.25">
      <c r="H66" s="85" t="s">
        <v>28</v>
      </c>
      <c r="I66">
        <v>0.19736964401663329</v>
      </c>
      <c r="J66">
        <v>9.9883382879996971E-2</v>
      </c>
    </row>
    <row r="67" spans="1:18" x14ac:dyDescent="0.25">
      <c r="H67" s="85" t="s">
        <v>29</v>
      </c>
      <c r="I67">
        <v>0.17872444011675681</v>
      </c>
      <c r="J67">
        <v>0.31731035990426082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85"/>
      <c r="I72" s="85" t="s">
        <v>12</v>
      </c>
      <c r="J72" s="85" t="s">
        <v>13</v>
      </c>
      <c r="P72" s="85"/>
      <c r="Q72" s="85" t="s">
        <v>12</v>
      </c>
      <c r="R72" s="85" t="s">
        <v>13</v>
      </c>
    </row>
    <row r="73" spans="1:18" x14ac:dyDescent="0.25">
      <c r="A73" s="165" t="s">
        <v>14</v>
      </c>
      <c r="B73">
        <v>3.521153697680476</v>
      </c>
      <c r="C73">
        <v>6.3964672991262557</v>
      </c>
      <c r="H73" s="85" t="s">
        <v>15</v>
      </c>
      <c r="I73">
        <v>0.23385657611442501</v>
      </c>
      <c r="J73">
        <v>0.25579832052927443</v>
      </c>
      <c r="P73" s="85" t="s">
        <v>16</v>
      </c>
      <c r="Q73">
        <v>-0.1677094941641506</v>
      </c>
      <c r="R73">
        <v>0.25364273592341169</v>
      </c>
    </row>
    <row r="74" spans="1:18" x14ac:dyDescent="0.25">
      <c r="A74" s="165" t="s">
        <v>17</v>
      </c>
      <c r="B74">
        <v>18.071403531068999</v>
      </c>
      <c r="C74">
        <v>8.8740645820181481</v>
      </c>
      <c r="H74" s="85" t="s">
        <v>18</v>
      </c>
      <c r="I74">
        <v>0.27340502233714731</v>
      </c>
      <c r="J74">
        <v>0.32488042170555848</v>
      </c>
      <c r="P74" s="85" t="s">
        <v>19</v>
      </c>
      <c r="Q74">
        <v>2.820012787503329</v>
      </c>
      <c r="R74">
        <v>4.3325255999999523</v>
      </c>
    </row>
    <row r="75" spans="1:18" x14ac:dyDescent="0.25">
      <c r="A75" s="165" t="s">
        <v>20</v>
      </c>
      <c r="B75">
        <v>7.9247564157233832</v>
      </c>
      <c r="C75">
        <v>11.763282685409999</v>
      </c>
      <c r="H75" s="85" t="s">
        <v>21</v>
      </c>
      <c r="I75">
        <v>0.1829097097203955</v>
      </c>
      <c r="J75">
        <v>0.2443721547938445</v>
      </c>
      <c r="P75" s="85" t="s">
        <v>22</v>
      </c>
      <c r="Q75">
        <v>15.242046116378321</v>
      </c>
      <c r="R75">
        <v>24.886774436972651</v>
      </c>
    </row>
    <row r="76" spans="1:18" x14ac:dyDescent="0.25">
      <c r="A76" s="165" t="s">
        <v>23</v>
      </c>
      <c r="B76">
        <v>4.4660361928185566</v>
      </c>
      <c r="C76">
        <v>3.205250658675169</v>
      </c>
      <c r="H76" s="85" t="s">
        <v>24</v>
      </c>
      <c r="I76">
        <v>0.12766949694882371</v>
      </c>
      <c r="J76">
        <v>0.16682483014377539</v>
      </c>
    </row>
    <row r="77" spans="1:18" x14ac:dyDescent="0.25">
      <c r="H77" s="85" t="s">
        <v>25</v>
      </c>
      <c r="I77">
        <v>0.17601915788660119</v>
      </c>
      <c r="J77">
        <v>0.1942238944888324</v>
      </c>
    </row>
    <row r="78" spans="1:18" x14ac:dyDescent="0.25">
      <c r="H78" s="85" t="s">
        <v>26</v>
      </c>
      <c r="I78">
        <v>8.3051445342362126E-2</v>
      </c>
      <c r="J78">
        <v>7.9545252301450917E-2</v>
      </c>
      <c r="P78" s="85" t="s">
        <v>27</v>
      </c>
      <c r="Q78">
        <v>115.2238880436317</v>
      </c>
    </row>
    <row r="79" spans="1:18" x14ac:dyDescent="0.25">
      <c r="H79" s="85" t="s">
        <v>28</v>
      </c>
      <c r="I79">
        <v>0.20202973981460781</v>
      </c>
      <c r="J79">
        <v>0.25889353121760689</v>
      </c>
    </row>
    <row r="80" spans="1:18" x14ac:dyDescent="0.25">
      <c r="H80" s="85" t="s">
        <v>29</v>
      </c>
      <c r="I80">
        <v>0.34314563864348557</v>
      </c>
      <c r="J80">
        <v>0.46653636595997239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85"/>
      <c r="I85" s="85" t="s">
        <v>12</v>
      </c>
      <c r="J85" s="85" t="s">
        <v>13</v>
      </c>
      <c r="P85" s="85"/>
      <c r="Q85" s="85" t="s">
        <v>12</v>
      </c>
      <c r="R85" s="85" t="s">
        <v>13</v>
      </c>
    </row>
    <row r="86" spans="1:18" x14ac:dyDescent="0.25">
      <c r="A86" s="165" t="s">
        <v>14</v>
      </c>
      <c r="B86">
        <v>6.4091209999293932</v>
      </c>
      <c r="C86">
        <v>13.800519260355131</v>
      </c>
      <c r="H86" s="85" t="s">
        <v>15</v>
      </c>
      <c r="I86">
        <v>0.32011618464362163</v>
      </c>
      <c r="J86">
        <v>0.28257524803364381</v>
      </c>
      <c r="P86" s="85" t="s">
        <v>16</v>
      </c>
      <c r="Q86">
        <v>-0.31874469285907048</v>
      </c>
      <c r="R86">
        <v>1.698901550190457</v>
      </c>
    </row>
    <row r="87" spans="1:18" x14ac:dyDescent="0.25">
      <c r="A87" s="165" t="s">
        <v>17</v>
      </c>
      <c r="B87">
        <v>111.0373668196934</v>
      </c>
      <c r="C87">
        <v>85.019989958676575</v>
      </c>
      <c r="H87" s="85" t="s">
        <v>18</v>
      </c>
      <c r="I87">
        <v>0.37597899653456462</v>
      </c>
      <c r="J87">
        <v>0.67580736570154121</v>
      </c>
      <c r="P87" s="85" t="s">
        <v>19</v>
      </c>
      <c r="Q87">
        <v>16.11693983535466</v>
      </c>
      <c r="R87">
        <v>19.591876447111851</v>
      </c>
    </row>
    <row r="88" spans="1:18" x14ac:dyDescent="0.25">
      <c r="A88" s="165" t="s">
        <v>20</v>
      </c>
      <c r="B88">
        <v>39.048990611191797</v>
      </c>
      <c r="C88">
        <v>27.66929901271887</v>
      </c>
      <c r="H88" s="85" t="s">
        <v>21</v>
      </c>
      <c r="I88">
        <v>0.480976481543196</v>
      </c>
      <c r="J88">
        <v>0.85538348053282875</v>
      </c>
      <c r="P88" s="85" t="s">
        <v>22</v>
      </c>
      <c r="Q88">
        <v>106.20744460169379</v>
      </c>
      <c r="R88">
        <v>160.0308019226612</v>
      </c>
    </row>
    <row r="89" spans="1:18" x14ac:dyDescent="0.25">
      <c r="A89" s="165" t="s">
        <v>23</v>
      </c>
      <c r="B89">
        <v>15.34412061647703</v>
      </c>
      <c r="C89">
        <v>32.443371919147111</v>
      </c>
      <c r="H89" s="85" t="s">
        <v>24</v>
      </c>
      <c r="I89">
        <v>0.47103478379386732</v>
      </c>
      <c r="J89">
        <v>0.43924666882763891</v>
      </c>
    </row>
    <row r="90" spans="1:18" x14ac:dyDescent="0.25">
      <c r="H90" s="85" t="s">
        <v>25</v>
      </c>
      <c r="I90">
        <v>0.28616303878888749</v>
      </c>
      <c r="J90">
        <v>0.26475921812578429</v>
      </c>
    </row>
    <row r="91" spans="1:18" x14ac:dyDescent="0.25">
      <c r="H91" s="85" t="s">
        <v>26</v>
      </c>
      <c r="I91">
        <v>0.52435234944008613</v>
      </c>
      <c r="J91">
        <v>0.49601815182619358</v>
      </c>
      <c r="P91" s="85" t="s">
        <v>27</v>
      </c>
      <c r="Q91">
        <v>6419.6033289106872</v>
      </c>
    </row>
    <row r="92" spans="1:18" x14ac:dyDescent="0.25">
      <c r="H92" s="85" t="s">
        <v>28</v>
      </c>
      <c r="I92">
        <v>0.40822836473070973</v>
      </c>
      <c r="J92">
        <v>0.64487947623589226</v>
      </c>
    </row>
    <row r="93" spans="1:18" x14ac:dyDescent="0.25">
      <c r="H93" s="85" t="s">
        <v>29</v>
      </c>
      <c r="I93">
        <v>0.3734468545680078</v>
      </c>
      <c r="J93">
        <v>0.29595843338291927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85"/>
      <c r="I98" s="85" t="s">
        <v>12</v>
      </c>
      <c r="J98" s="85" t="s">
        <v>13</v>
      </c>
      <c r="P98" s="85"/>
      <c r="Q98" s="85" t="s">
        <v>12</v>
      </c>
      <c r="R98" s="85" t="s">
        <v>13</v>
      </c>
    </row>
    <row r="99" spans="1:18" x14ac:dyDescent="0.25">
      <c r="A99" s="165" t="s">
        <v>14</v>
      </c>
      <c r="B99">
        <v>4.3112233033503449</v>
      </c>
      <c r="C99">
        <v>7.4954416646524971</v>
      </c>
      <c r="H99" s="85" t="s">
        <v>15</v>
      </c>
      <c r="I99">
        <v>6.4939411182146203E-2</v>
      </c>
      <c r="J99">
        <v>5.3319778350751308E-2</v>
      </c>
      <c r="P99" s="85" t="s">
        <v>16</v>
      </c>
      <c r="Q99">
        <v>-1.9167645842320891</v>
      </c>
      <c r="R99">
        <v>1.780927397461846</v>
      </c>
    </row>
    <row r="100" spans="1:18" x14ac:dyDescent="0.25">
      <c r="A100" s="165" t="s">
        <v>17</v>
      </c>
      <c r="B100">
        <v>89.430218402149862</v>
      </c>
      <c r="C100">
        <v>64.977777663828107</v>
      </c>
      <c r="H100" s="85" t="s">
        <v>18</v>
      </c>
      <c r="I100">
        <v>7.0821717195356834E-2</v>
      </c>
      <c r="J100">
        <v>7.0076859690286458E-2</v>
      </c>
      <c r="P100" s="85" t="s">
        <v>19</v>
      </c>
      <c r="Q100">
        <v>7.5423149107475878</v>
      </c>
      <c r="R100">
        <v>9.65655305717749</v>
      </c>
    </row>
    <row r="101" spans="1:18" x14ac:dyDescent="0.25">
      <c r="A101" s="165" t="s">
        <v>20</v>
      </c>
      <c r="B101">
        <v>37.306411909372919</v>
      </c>
      <c r="C101">
        <v>23.019607280312108</v>
      </c>
      <c r="H101" s="85" t="s">
        <v>21</v>
      </c>
      <c r="I101">
        <v>0.1025465872680487</v>
      </c>
      <c r="J101">
        <v>0.15054154581475809</v>
      </c>
      <c r="P101" s="85" t="s">
        <v>22</v>
      </c>
      <c r="Q101">
        <v>71.995069761857621</v>
      </c>
      <c r="R101">
        <v>82.704313279680335</v>
      </c>
    </row>
    <row r="102" spans="1:18" x14ac:dyDescent="0.25">
      <c r="A102" s="165" t="s">
        <v>23</v>
      </c>
      <c r="B102">
        <v>12.11109358997698</v>
      </c>
      <c r="C102">
        <v>28.849755345956471</v>
      </c>
      <c r="H102" s="85" t="s">
        <v>24</v>
      </c>
      <c r="I102">
        <v>0.1144803022262815</v>
      </c>
      <c r="J102">
        <v>0.1403338024859003</v>
      </c>
    </row>
    <row r="103" spans="1:18" x14ac:dyDescent="0.25">
      <c r="H103" s="85" t="s">
        <v>25</v>
      </c>
      <c r="I103">
        <v>6.2534836459753371E-2</v>
      </c>
      <c r="J103">
        <v>7.664825513462134E-2</v>
      </c>
    </row>
    <row r="104" spans="1:18" x14ac:dyDescent="0.25">
      <c r="H104" s="85" t="s">
        <v>26</v>
      </c>
      <c r="I104">
        <v>8.6063926919438358E-2</v>
      </c>
      <c r="J104">
        <v>9.8051469911806355E-2</v>
      </c>
      <c r="P104" s="85" t="s">
        <v>27</v>
      </c>
      <c r="Q104">
        <v>1739.8238367109409</v>
      </c>
    </row>
    <row r="105" spans="1:18" x14ac:dyDescent="0.25">
      <c r="H105" s="85" t="s">
        <v>28</v>
      </c>
      <c r="I105">
        <v>0.24910395113411349</v>
      </c>
      <c r="J105">
        <v>0.24684288526086229</v>
      </c>
    </row>
    <row r="106" spans="1:18" x14ac:dyDescent="0.25">
      <c r="H106" s="85" t="s">
        <v>29</v>
      </c>
      <c r="I106">
        <v>0.21112265710877731</v>
      </c>
      <c r="J106">
        <v>0.20016628496057881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85"/>
      <c r="I111" s="85" t="s">
        <v>12</v>
      </c>
      <c r="J111" s="85" t="s">
        <v>13</v>
      </c>
      <c r="P111" s="85"/>
      <c r="Q111" s="85" t="s">
        <v>12</v>
      </c>
      <c r="R111" s="85" t="s">
        <v>13</v>
      </c>
    </row>
    <row r="112" spans="1:18" x14ac:dyDescent="0.25">
      <c r="A112" s="165" t="s">
        <v>14</v>
      </c>
      <c r="B112">
        <v>3.9494909380650691</v>
      </c>
      <c r="C112">
        <v>6.4198732859510361</v>
      </c>
      <c r="H112" s="85" t="s">
        <v>15</v>
      </c>
      <c r="I112">
        <v>7.9577476960715321E-2</v>
      </c>
      <c r="J112">
        <v>8.2657381723907547E-2</v>
      </c>
      <c r="P112" s="85" t="s">
        <v>16</v>
      </c>
      <c r="Q112">
        <v>-0.32953359768762502</v>
      </c>
      <c r="R112">
        <v>1.820390366893835</v>
      </c>
    </row>
    <row r="113" spans="1:18" x14ac:dyDescent="0.25">
      <c r="A113" s="165" t="s">
        <v>17</v>
      </c>
      <c r="B113">
        <v>38.796376215066267</v>
      </c>
      <c r="C113">
        <v>22.423994010662192</v>
      </c>
      <c r="H113" s="85" t="s">
        <v>18</v>
      </c>
      <c r="I113">
        <v>0.238482758996693</v>
      </c>
      <c r="J113">
        <v>0.2359100099456149</v>
      </c>
      <c r="P113" s="85" t="s">
        <v>19</v>
      </c>
      <c r="Q113">
        <v>7.2931721321941261</v>
      </c>
      <c r="R113">
        <v>28.187061511574331</v>
      </c>
    </row>
    <row r="114" spans="1:18" x14ac:dyDescent="0.25">
      <c r="A114" s="165" t="s">
        <v>20</v>
      </c>
      <c r="B114">
        <v>48.44593871293123</v>
      </c>
      <c r="C114">
        <v>31.800223868571699</v>
      </c>
      <c r="H114" s="85" t="s">
        <v>21</v>
      </c>
      <c r="I114">
        <v>0.1651645785564862</v>
      </c>
      <c r="J114">
        <v>9.5652777148396345E-2</v>
      </c>
      <c r="P114" s="85" t="s">
        <v>22</v>
      </c>
      <c r="Q114">
        <v>36.539369297529291</v>
      </c>
      <c r="R114">
        <v>101.78502418989611</v>
      </c>
    </row>
    <row r="115" spans="1:18" x14ac:dyDescent="0.25">
      <c r="A115" s="165" t="s">
        <v>23</v>
      </c>
      <c r="B115">
        <v>13.69510206011836</v>
      </c>
      <c r="C115">
        <v>15.42495835690552</v>
      </c>
      <c r="H115" s="85" t="s">
        <v>24</v>
      </c>
      <c r="I115">
        <v>0.10879483415673021</v>
      </c>
      <c r="J115">
        <v>9.7177779891922736E-2</v>
      </c>
    </row>
    <row r="116" spans="1:18" x14ac:dyDescent="0.25">
      <c r="H116" s="85" t="s">
        <v>25</v>
      </c>
      <c r="I116">
        <v>0.1094857336793293</v>
      </c>
      <c r="J116">
        <v>9.2104349436812769E-2</v>
      </c>
    </row>
    <row r="117" spans="1:18" x14ac:dyDescent="0.25">
      <c r="H117" s="85" t="s">
        <v>26</v>
      </c>
      <c r="I117">
        <v>0.14850112590953601</v>
      </c>
      <c r="J117">
        <v>0.15482579921532569</v>
      </c>
      <c r="P117" s="85" t="s">
        <v>27</v>
      </c>
      <c r="Q117">
        <v>1798.1314961146929</v>
      </c>
    </row>
    <row r="118" spans="1:18" x14ac:dyDescent="0.25">
      <c r="H118" s="85" t="s">
        <v>28</v>
      </c>
      <c r="I118">
        <v>0.2026385518272335</v>
      </c>
      <c r="J118">
        <v>0.21400799136954379</v>
      </c>
    </row>
    <row r="119" spans="1:18" x14ac:dyDescent="0.25">
      <c r="H119" s="85" t="s">
        <v>29</v>
      </c>
      <c r="I119">
        <v>0.13361594099972371</v>
      </c>
      <c r="J119">
        <v>0.17037984453472921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4.8938935592748676</v>
      </c>
      <c r="C146">
        <v>6.3430189676119557</v>
      </c>
    </row>
    <row r="147" spans="1:25" x14ac:dyDescent="0.25">
      <c r="A147" s="165" t="s">
        <v>17</v>
      </c>
      <c r="B147">
        <v>17.16367315188635</v>
      </c>
      <c r="C147">
        <v>10.93552741545674</v>
      </c>
    </row>
    <row r="148" spans="1:25" x14ac:dyDescent="0.25">
      <c r="A148" s="165" t="s">
        <v>20</v>
      </c>
      <c r="B148">
        <v>2.635686988601178</v>
      </c>
      <c r="C148">
        <v>2.203190873496077</v>
      </c>
    </row>
    <row r="149" spans="1:25" x14ac:dyDescent="0.25">
      <c r="A149" s="165" t="s">
        <v>23</v>
      </c>
      <c r="B149">
        <v>2.691237818780762</v>
      </c>
      <c r="C149">
        <v>1.416856257548569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86"/>
      <c r="B159" s="86" t="s">
        <v>12</v>
      </c>
      <c r="C159" s="86" t="s">
        <v>68</v>
      </c>
      <c r="D159" s="86" t="s">
        <v>69</v>
      </c>
      <c r="H159" s="86"/>
      <c r="I159" s="86" t="s">
        <v>13</v>
      </c>
      <c r="J159" s="86" t="s">
        <v>70</v>
      </c>
      <c r="K159" s="86" t="s">
        <v>71</v>
      </c>
      <c r="O159" s="86"/>
      <c r="P159" s="86" t="s">
        <v>12</v>
      </c>
      <c r="Q159" s="86" t="s">
        <v>13</v>
      </c>
      <c r="W159" s="86"/>
      <c r="X159" s="86" t="s">
        <v>12</v>
      </c>
      <c r="Y159" s="86" t="s">
        <v>13</v>
      </c>
    </row>
    <row r="160" spans="1:25" x14ac:dyDescent="0.25">
      <c r="A160" s="86" t="s">
        <v>14</v>
      </c>
      <c r="B160">
        <v>0.1496203000429743</v>
      </c>
      <c r="C160">
        <v>8.5959612284270209E-2</v>
      </c>
      <c r="D160">
        <v>0.1016521288996155</v>
      </c>
      <c r="H160" s="86" t="s">
        <v>72</v>
      </c>
      <c r="I160">
        <v>7.5094692644128908E-2</v>
      </c>
      <c r="J160">
        <v>0.15903512287881619</v>
      </c>
      <c r="K160">
        <v>0.16174445000194571</v>
      </c>
      <c r="O160" s="86" t="s">
        <v>73</v>
      </c>
      <c r="P160">
        <v>0.31396278260453009</v>
      </c>
      <c r="Q160">
        <v>0.23642304914217041</v>
      </c>
      <c r="W160" s="86" t="s">
        <v>15</v>
      </c>
      <c r="X160">
        <v>4.2841166985112041E-2</v>
      </c>
      <c r="Y160">
        <v>3.0518236491401809E-2</v>
      </c>
    </row>
    <row r="161" spans="1:25" x14ac:dyDescent="0.25">
      <c r="A161" s="86" t="s">
        <v>17</v>
      </c>
      <c r="B161">
        <v>0.2507856868862901</v>
      </c>
      <c r="C161">
        <v>1.1512714651100771E-2</v>
      </c>
      <c r="D161">
        <v>-2.5125504399744751E-2</v>
      </c>
      <c r="H161" s="86" t="s">
        <v>74</v>
      </c>
      <c r="I161">
        <v>-5.931046056448433E-2</v>
      </c>
      <c r="J161">
        <v>-4.4573069843160458E-2</v>
      </c>
      <c r="K161">
        <v>-3.3644716062668792E-2</v>
      </c>
      <c r="O161" s="86" t="s">
        <v>75</v>
      </c>
      <c r="P161">
        <v>-1.7821506717991271E-2</v>
      </c>
      <c r="Q161">
        <v>4.5163114894879917E-2</v>
      </c>
      <c r="W161" s="86" t="s">
        <v>18</v>
      </c>
      <c r="X161">
        <v>0.17296031041471521</v>
      </c>
      <c r="Y161">
        <v>0.11686253132358029</v>
      </c>
    </row>
    <row r="162" spans="1:25" x14ac:dyDescent="0.25">
      <c r="A162" s="86" t="s">
        <v>20</v>
      </c>
      <c r="B162">
        <v>6.6627706248884352E-2</v>
      </c>
      <c r="C162">
        <v>8.5498190284356193E-2</v>
      </c>
      <c r="D162">
        <v>0.1046297106449938</v>
      </c>
      <c r="H162" s="86" t="s">
        <v>76</v>
      </c>
      <c r="I162">
        <v>6.5561289019109584E-2</v>
      </c>
      <c r="J162">
        <v>-1.8451388452970839E-3</v>
      </c>
      <c r="K162">
        <v>-2.5975528160509812E-2</v>
      </c>
      <c r="O162" s="86" t="s">
        <v>77</v>
      </c>
      <c r="P162">
        <v>0.1442960592218677</v>
      </c>
      <c r="Q162">
        <v>6.2028114533430607E-2</v>
      </c>
      <c r="W162" s="86" t="s">
        <v>21</v>
      </c>
      <c r="X162">
        <v>0.18345358419905139</v>
      </c>
      <c r="Y162">
        <v>0.27910291119079739</v>
      </c>
    </row>
    <row r="163" spans="1:25" x14ac:dyDescent="0.25">
      <c r="A163" s="86" t="s">
        <v>23</v>
      </c>
      <c r="B163">
        <v>-6.3366516910920781E-2</v>
      </c>
      <c r="C163">
        <v>3.0512331817589389E-2</v>
      </c>
      <c r="D163">
        <v>6.7534355326727358E-2</v>
      </c>
      <c r="H163" s="86" t="s">
        <v>78</v>
      </c>
      <c r="I163">
        <v>4.9046454832059723E-2</v>
      </c>
      <c r="J163">
        <v>3.3887066940130453E-2</v>
      </c>
      <c r="K163">
        <v>3.8295966321466389E-2</v>
      </c>
      <c r="O163" s="86" t="s">
        <v>79</v>
      </c>
      <c r="P163">
        <v>0.16662647072756551</v>
      </c>
      <c r="Q163">
        <v>6.5049501506028964E-2</v>
      </c>
      <c r="W163" s="86" t="s">
        <v>24</v>
      </c>
      <c r="X163">
        <v>5.5028785991303467E-2</v>
      </c>
      <c r="Y163">
        <v>7.8537833628275058E-2</v>
      </c>
    </row>
    <row r="164" spans="1:25" x14ac:dyDescent="0.25">
      <c r="W164" s="86" t="s">
        <v>25</v>
      </c>
      <c r="X164">
        <v>0.1007546849418892</v>
      </c>
      <c r="Y164">
        <v>5.4464471999573619E-2</v>
      </c>
    </row>
    <row r="165" spans="1:25" x14ac:dyDescent="0.25">
      <c r="W165" s="86" t="s">
        <v>26</v>
      </c>
      <c r="X165">
        <v>0.22018228729515041</v>
      </c>
      <c r="Y165">
        <v>0.17975356868891221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86" t="s">
        <v>28</v>
      </c>
      <c r="X166">
        <v>0.25753446745473202</v>
      </c>
      <c r="Y166">
        <v>0.29195812868502391</v>
      </c>
    </row>
    <row r="167" spans="1:25" x14ac:dyDescent="0.25">
      <c r="A167" s="86"/>
      <c r="B167" s="86" t="s">
        <v>12</v>
      </c>
      <c r="C167" s="86" t="s">
        <v>68</v>
      </c>
      <c r="D167" s="86" t="s">
        <v>69</v>
      </c>
      <c r="H167" s="86"/>
      <c r="I167" s="86" t="s">
        <v>13</v>
      </c>
      <c r="J167" s="86" t="s">
        <v>70</v>
      </c>
      <c r="K167" s="86" t="s">
        <v>71</v>
      </c>
      <c r="O167" s="86"/>
      <c r="P167" s="86" t="s">
        <v>12</v>
      </c>
      <c r="Q167" s="86" t="s">
        <v>13</v>
      </c>
      <c r="W167" s="86" t="s">
        <v>29</v>
      </c>
      <c r="X167">
        <v>0.29444841052333159</v>
      </c>
      <c r="Y167">
        <v>0.23816450273616971</v>
      </c>
    </row>
    <row r="168" spans="1:25" x14ac:dyDescent="0.25">
      <c r="A168" s="86" t="s">
        <v>14</v>
      </c>
      <c r="B168">
        <v>0.77390738842858886</v>
      </c>
      <c r="C168">
        <v>0.76765474874587858</v>
      </c>
      <c r="D168">
        <v>0.7438206764564318</v>
      </c>
      <c r="H168" s="86" t="s">
        <v>72</v>
      </c>
      <c r="I168">
        <v>0.66926758669170672</v>
      </c>
      <c r="J168">
        <v>0.59828253274718779</v>
      </c>
      <c r="K168">
        <v>0.55980988519572861</v>
      </c>
      <c r="O168" s="86" t="s">
        <v>73</v>
      </c>
      <c r="P168">
        <v>0.58197068515466854</v>
      </c>
      <c r="Q168">
        <v>0.56041108732041223</v>
      </c>
    </row>
    <row r="169" spans="1:25" x14ac:dyDescent="0.25">
      <c r="A169" s="86" t="s">
        <v>17</v>
      </c>
      <c r="B169">
        <v>0.73265282903423179</v>
      </c>
      <c r="C169">
        <v>0.65265934498393385</v>
      </c>
      <c r="D169">
        <v>0.6116675033558211</v>
      </c>
      <c r="H169" s="86" t="s">
        <v>74</v>
      </c>
      <c r="I169">
        <v>0.37097470265545451</v>
      </c>
      <c r="J169">
        <v>0.35966394466920759</v>
      </c>
      <c r="K169">
        <v>0.30294120382505679</v>
      </c>
      <c r="O169" s="86" t="s">
        <v>75</v>
      </c>
      <c r="P169">
        <v>0.43637151300238242</v>
      </c>
      <c r="Q169">
        <v>0.36042273762973398</v>
      </c>
    </row>
    <row r="170" spans="1:25" x14ac:dyDescent="0.25">
      <c r="A170" s="86" t="s">
        <v>20</v>
      </c>
      <c r="B170">
        <v>0.60909440321958652</v>
      </c>
      <c r="C170">
        <v>0.49894872822031378</v>
      </c>
      <c r="D170">
        <v>0.50392973092650839</v>
      </c>
      <c r="H170" s="86" t="s">
        <v>76</v>
      </c>
      <c r="I170">
        <v>0.63279900108259446</v>
      </c>
      <c r="J170">
        <v>0.56443657735066677</v>
      </c>
      <c r="K170">
        <v>0.50613489572528381</v>
      </c>
      <c r="O170" s="86" t="s">
        <v>77</v>
      </c>
      <c r="P170">
        <v>0.48863493618506182</v>
      </c>
      <c r="Q170">
        <v>0.48198709586484939</v>
      </c>
      <c r="W170" s="165" t="s">
        <v>81</v>
      </c>
    </row>
    <row r="171" spans="1:25" x14ac:dyDescent="0.25">
      <c r="A171" s="86" t="s">
        <v>23</v>
      </c>
      <c r="B171">
        <v>-0.1117586299351456</v>
      </c>
      <c r="C171">
        <v>-0.18099552520128759</v>
      </c>
      <c r="D171">
        <v>-0.16363270750742909</v>
      </c>
      <c r="H171" s="86" t="s">
        <v>78</v>
      </c>
      <c r="I171">
        <v>0.72647993097946384</v>
      </c>
      <c r="J171">
        <v>0.61314359151986797</v>
      </c>
      <c r="K171">
        <v>0.54211194092350889</v>
      </c>
      <c r="O171" s="86" t="s">
        <v>79</v>
      </c>
      <c r="P171">
        <v>0.81913296426112647</v>
      </c>
      <c r="Q171">
        <v>0.81261973890944206</v>
      </c>
      <c r="W171" s="86"/>
      <c r="X171" s="86" t="s">
        <v>12</v>
      </c>
      <c r="Y171" s="86" t="s">
        <v>13</v>
      </c>
    </row>
    <row r="172" spans="1:25" x14ac:dyDescent="0.25">
      <c r="W172" s="86" t="s">
        <v>15</v>
      </c>
      <c r="X172">
        <v>0.3898751454533525</v>
      </c>
      <c r="Y172">
        <v>0.35602568147230129</v>
      </c>
    </row>
    <row r="173" spans="1:25" x14ac:dyDescent="0.25">
      <c r="W173" s="86" t="s">
        <v>18</v>
      </c>
      <c r="X173">
        <v>0.84466360472829038</v>
      </c>
      <c r="Y173">
        <v>0.82639612895640591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86" t="s">
        <v>21</v>
      </c>
      <c r="X174">
        <v>0.83352095926576786</v>
      </c>
      <c r="Y174">
        <v>0.81626896225830226</v>
      </c>
    </row>
    <row r="175" spans="1:25" x14ac:dyDescent="0.25">
      <c r="A175" s="86"/>
      <c r="B175" s="86" t="s">
        <v>12</v>
      </c>
      <c r="C175" s="86" t="s">
        <v>68</v>
      </c>
      <c r="D175" s="86" t="s">
        <v>69</v>
      </c>
      <c r="H175" s="86"/>
      <c r="I175" s="86" t="s">
        <v>13</v>
      </c>
      <c r="J175" s="86" t="s">
        <v>70</v>
      </c>
      <c r="K175" s="86" t="s">
        <v>71</v>
      </c>
      <c r="O175" s="86"/>
      <c r="P175" s="86" t="s">
        <v>12</v>
      </c>
      <c r="Q175" s="86" t="s">
        <v>13</v>
      </c>
      <c r="W175" s="86" t="s">
        <v>24</v>
      </c>
      <c r="X175">
        <v>0.76828567526737612</v>
      </c>
      <c r="Y175">
        <v>0.70600724168110318</v>
      </c>
    </row>
    <row r="176" spans="1:25" x14ac:dyDescent="0.25">
      <c r="A176" s="86" t="s">
        <v>14</v>
      </c>
      <c r="B176">
        <v>0.47265455067808659</v>
      </c>
      <c r="C176">
        <v>0.2219810911627681</v>
      </c>
      <c r="D176">
        <v>0.1823996163618081</v>
      </c>
      <c r="H176" s="86" t="s">
        <v>72</v>
      </c>
      <c r="I176">
        <v>0.71673251540067906</v>
      </c>
      <c r="J176">
        <v>0.24426637545609561</v>
      </c>
      <c r="K176">
        <v>0.21360955721675229</v>
      </c>
      <c r="O176" s="86" t="s">
        <v>73</v>
      </c>
      <c r="P176">
        <v>0.5191031156684135</v>
      </c>
      <c r="Q176">
        <v>0.56752357633127903</v>
      </c>
      <c r="W176" s="86" t="s">
        <v>25</v>
      </c>
      <c r="X176">
        <v>0.64744127870108059</v>
      </c>
      <c r="Y176">
        <v>0.63516861253780299</v>
      </c>
    </row>
    <row r="177" spans="1:25" x14ac:dyDescent="0.25">
      <c r="A177" s="86" t="s">
        <v>17</v>
      </c>
      <c r="B177">
        <v>0.66230533056336505</v>
      </c>
      <c r="C177">
        <v>0.27580628970918109</v>
      </c>
      <c r="D177">
        <v>0.25208725189651332</v>
      </c>
      <c r="H177" s="86" t="s">
        <v>74</v>
      </c>
      <c r="I177">
        <v>0.27709172467969512</v>
      </c>
      <c r="J177">
        <v>0.1813729555167152</v>
      </c>
      <c r="K177">
        <v>0.14648224757518019</v>
      </c>
      <c r="O177" s="86" t="s">
        <v>75</v>
      </c>
      <c r="P177">
        <v>0.63180501228923147</v>
      </c>
      <c r="Q177">
        <v>0.65108664843588182</v>
      </c>
      <c r="W177" s="86" t="s">
        <v>26</v>
      </c>
      <c r="X177">
        <v>0.74164715620742672</v>
      </c>
      <c r="Y177">
        <v>0.74296472154752147</v>
      </c>
    </row>
    <row r="178" spans="1:25" x14ac:dyDescent="0.25">
      <c r="A178" s="86" t="s">
        <v>20</v>
      </c>
      <c r="B178">
        <v>0.64525231653073178</v>
      </c>
      <c r="C178">
        <v>0.32226415424835569</v>
      </c>
      <c r="D178">
        <v>0.30392461765786388</v>
      </c>
      <c r="H178" s="86" t="s">
        <v>76</v>
      </c>
      <c r="I178">
        <v>0.76938095439471876</v>
      </c>
      <c r="J178">
        <v>8.1147146940092632E-2</v>
      </c>
      <c r="K178">
        <v>5.7180955643090822E-2</v>
      </c>
      <c r="O178" s="86" t="s">
        <v>77</v>
      </c>
      <c r="P178">
        <v>-9.0924279093794566E-2</v>
      </c>
      <c r="Q178">
        <v>-0.1141100180194906</v>
      </c>
      <c r="W178" s="86" t="s">
        <v>28</v>
      </c>
      <c r="X178">
        <v>0.77713189076900435</v>
      </c>
      <c r="Y178">
        <v>0.75598587091375047</v>
      </c>
    </row>
    <row r="179" spans="1:25" x14ac:dyDescent="0.25">
      <c r="A179" s="86" t="s">
        <v>23</v>
      </c>
      <c r="B179">
        <v>0.52377089774368757</v>
      </c>
      <c r="C179">
        <v>0.33177038906099399</v>
      </c>
      <c r="D179">
        <v>0.29612255714214891</v>
      </c>
      <c r="H179" s="86" t="s">
        <v>78</v>
      </c>
      <c r="I179">
        <v>0.55185474189302985</v>
      </c>
      <c r="J179">
        <v>0.15397637810551679</v>
      </c>
      <c r="K179">
        <v>0.12648910537686089</v>
      </c>
      <c r="O179" s="86" t="s">
        <v>79</v>
      </c>
      <c r="P179">
        <v>0.73038969531229481</v>
      </c>
      <c r="Q179">
        <v>0.8308360525920625</v>
      </c>
      <c r="W179" s="86" t="s">
        <v>29</v>
      </c>
      <c r="X179">
        <v>0.60929829648353961</v>
      </c>
      <c r="Y179">
        <v>0.58427529274514922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86"/>
      <c r="B183" s="86" t="s">
        <v>12</v>
      </c>
      <c r="C183" s="86" t="s">
        <v>68</v>
      </c>
      <c r="D183" s="86" t="s">
        <v>69</v>
      </c>
      <c r="H183" s="86"/>
      <c r="I183" s="86" t="s">
        <v>13</v>
      </c>
      <c r="J183" s="86" t="s">
        <v>70</v>
      </c>
      <c r="K183" s="86" t="s">
        <v>71</v>
      </c>
      <c r="O183" s="86"/>
      <c r="P183" s="86" t="s">
        <v>12</v>
      </c>
      <c r="Q183" s="86" t="s">
        <v>13</v>
      </c>
      <c r="W183" s="86"/>
      <c r="X183" s="86" t="s">
        <v>12</v>
      </c>
      <c r="Y183" s="86" t="s">
        <v>13</v>
      </c>
    </row>
    <row r="184" spans="1:25" x14ac:dyDescent="0.25">
      <c r="A184" s="86" t="s">
        <v>14</v>
      </c>
      <c r="B184">
        <v>-2.1740574979449721E-2</v>
      </c>
      <c r="C184">
        <v>-4.0163998638604169E-2</v>
      </c>
      <c r="D184">
        <v>-6.0711373766038218E-2</v>
      </c>
      <c r="H184" s="86" t="s">
        <v>72</v>
      </c>
      <c r="I184">
        <v>0.15233709276904531</v>
      </c>
      <c r="J184">
        <v>0.1102036023351209</v>
      </c>
      <c r="K184">
        <v>5.5264697872287619E-2</v>
      </c>
      <c r="O184" s="86" t="s">
        <v>73</v>
      </c>
      <c r="P184">
        <v>0.15484228898793281</v>
      </c>
      <c r="Q184">
        <v>0.15863132266572291</v>
      </c>
      <c r="W184" s="86" t="s">
        <v>15</v>
      </c>
      <c r="X184">
        <v>0.2776245661272429</v>
      </c>
      <c r="Y184">
        <v>0.2432379155249125</v>
      </c>
    </row>
    <row r="185" spans="1:25" x14ac:dyDescent="0.25">
      <c r="A185" s="86" t="s">
        <v>17</v>
      </c>
      <c r="B185">
        <v>8.3229136526772295E-3</v>
      </c>
      <c r="C185">
        <v>-6.1351492237749612E-2</v>
      </c>
      <c r="D185">
        <v>-9.106536800978951E-2</v>
      </c>
      <c r="H185" s="86" t="s">
        <v>74</v>
      </c>
      <c r="I185">
        <v>0.13547782335845401</v>
      </c>
      <c r="J185">
        <v>-1.525078834159185E-2</v>
      </c>
      <c r="K185">
        <v>-5.8127336670319232E-2</v>
      </c>
      <c r="O185" s="86" t="s">
        <v>75</v>
      </c>
      <c r="P185">
        <v>0.14602580668475679</v>
      </c>
      <c r="Q185">
        <v>9.1335894290396999E-2</v>
      </c>
      <c r="W185" s="86" t="s">
        <v>18</v>
      </c>
      <c r="X185">
        <v>0.59875979127851475</v>
      </c>
      <c r="Y185">
        <v>0.66952472653385031</v>
      </c>
    </row>
    <row r="186" spans="1:25" x14ac:dyDescent="0.25">
      <c r="A186" s="86" t="s">
        <v>20</v>
      </c>
      <c r="B186">
        <v>9.7428281733383443E-2</v>
      </c>
      <c r="C186">
        <v>3.0345504634828269E-2</v>
      </c>
      <c r="D186">
        <v>1.265987952081837E-2</v>
      </c>
      <c r="H186" s="86" t="s">
        <v>76</v>
      </c>
      <c r="I186">
        <v>4.7340498496704998E-2</v>
      </c>
      <c r="J186">
        <v>-1.441202063826862E-2</v>
      </c>
      <c r="K186">
        <v>-4.8560076607387183E-2</v>
      </c>
      <c r="O186" s="86" t="s">
        <v>77</v>
      </c>
      <c r="P186">
        <v>2.271330887313943E-2</v>
      </c>
      <c r="Q186">
        <v>2.648581108394291E-2</v>
      </c>
      <c r="W186" s="86" t="s">
        <v>21</v>
      </c>
      <c r="X186">
        <v>0.65154183662676768</v>
      </c>
      <c r="Y186">
        <v>0.78715008454300861</v>
      </c>
    </row>
    <row r="187" spans="1:25" x14ac:dyDescent="0.25">
      <c r="A187" s="86" t="s">
        <v>23</v>
      </c>
      <c r="B187">
        <v>8.7400135098093398E-2</v>
      </c>
      <c r="C187">
        <v>7.8008364315130932E-2</v>
      </c>
      <c r="D187">
        <v>4.037436052965649E-2</v>
      </c>
      <c r="H187" s="86" t="s">
        <v>78</v>
      </c>
      <c r="I187">
        <v>0.10663812013030829</v>
      </c>
      <c r="J187">
        <v>5.5785314393404409E-2</v>
      </c>
      <c r="K187">
        <v>5.4974704226481277E-2</v>
      </c>
      <c r="O187" s="86" t="s">
        <v>79</v>
      </c>
      <c r="P187">
        <v>8.8587293638482962E-3</v>
      </c>
      <c r="Q187">
        <v>0.13117237030572379</v>
      </c>
      <c r="W187" s="86" t="s">
        <v>24</v>
      </c>
      <c r="X187">
        <v>0.65572048092305901</v>
      </c>
      <c r="Y187">
        <v>0.71944457096113112</v>
      </c>
    </row>
    <row r="188" spans="1:25" x14ac:dyDescent="0.25">
      <c r="W188" s="86" t="s">
        <v>25</v>
      </c>
      <c r="X188">
        <v>0.40579940260007119</v>
      </c>
      <c r="Y188">
        <v>0.51200417210703686</v>
      </c>
    </row>
    <row r="189" spans="1:25" x14ac:dyDescent="0.25">
      <c r="W189" s="86" t="s">
        <v>26</v>
      </c>
      <c r="X189">
        <v>0.22270002235144579</v>
      </c>
      <c r="Y189">
        <v>0.43973944624101358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86" t="s">
        <v>28</v>
      </c>
      <c r="X190">
        <v>0.56229010025205517</v>
      </c>
      <c r="Y190">
        <v>0.61513479081954392</v>
      </c>
    </row>
    <row r="191" spans="1:25" x14ac:dyDescent="0.25">
      <c r="A191" s="86"/>
      <c r="B191" s="86" t="s">
        <v>12</v>
      </c>
      <c r="C191" s="86" t="s">
        <v>68</v>
      </c>
      <c r="D191" s="86" t="s">
        <v>69</v>
      </c>
      <c r="H191" s="86"/>
      <c r="I191" s="86" t="s">
        <v>13</v>
      </c>
      <c r="J191" s="86" t="s">
        <v>70</v>
      </c>
      <c r="K191" s="86" t="s">
        <v>71</v>
      </c>
      <c r="O191" s="86"/>
      <c r="P191" s="86" t="s">
        <v>12</v>
      </c>
      <c r="Q191" s="86" t="s">
        <v>13</v>
      </c>
      <c r="W191" s="86" t="s">
        <v>29</v>
      </c>
      <c r="X191">
        <v>0.54622294113565817</v>
      </c>
      <c r="Y191">
        <v>0.58189968290883443</v>
      </c>
    </row>
    <row r="192" spans="1:25" x14ac:dyDescent="0.25">
      <c r="A192" s="86" t="s">
        <v>14</v>
      </c>
      <c r="B192">
        <v>0.12311571119754269</v>
      </c>
      <c r="C192">
        <v>9.1286927684658001E-2</v>
      </c>
      <c r="D192">
        <v>6.0268196019637038E-2</v>
      </c>
      <c r="H192" s="86" t="s">
        <v>72</v>
      </c>
      <c r="I192">
        <v>0.52156013935816137</v>
      </c>
      <c r="J192">
        <v>0.1340010025981711</v>
      </c>
      <c r="K192">
        <v>1.62793744037362E-2</v>
      </c>
      <c r="O192" s="86" t="s">
        <v>73</v>
      </c>
      <c r="P192">
        <v>0.30321892023044461</v>
      </c>
      <c r="Q192">
        <v>0.30708510356983099</v>
      </c>
    </row>
    <row r="193" spans="1:25" x14ac:dyDescent="0.25">
      <c r="A193" s="86" t="s">
        <v>17</v>
      </c>
      <c r="B193">
        <v>4.522995488973397E-2</v>
      </c>
      <c r="C193">
        <v>-1.100590378958689E-2</v>
      </c>
      <c r="D193">
        <v>-7.4426170965413057E-3</v>
      </c>
      <c r="H193" s="86" t="s">
        <v>74</v>
      </c>
      <c r="I193">
        <v>0.26727064832284619</v>
      </c>
      <c r="J193">
        <v>0.1010695670323733</v>
      </c>
      <c r="K193">
        <v>-1.06124829811307E-2</v>
      </c>
      <c r="O193" s="86" t="s">
        <v>75</v>
      </c>
      <c r="P193">
        <v>0.17316425739081889</v>
      </c>
      <c r="Q193">
        <v>0.1157019632254581</v>
      </c>
    </row>
    <row r="194" spans="1:25" x14ac:dyDescent="0.25">
      <c r="A194" s="86" t="s">
        <v>20</v>
      </c>
      <c r="B194">
        <v>8.5575896875020513E-2</v>
      </c>
      <c r="C194">
        <v>9.3801325261496177E-2</v>
      </c>
      <c r="D194">
        <v>0.1013088716772417</v>
      </c>
      <c r="H194" s="86" t="s">
        <v>76</v>
      </c>
      <c r="I194">
        <v>-0.1574772195865195</v>
      </c>
      <c r="J194">
        <v>0.1128228705230173</v>
      </c>
      <c r="K194">
        <v>8.4716358705680131E-2</v>
      </c>
      <c r="O194" s="86" t="s">
        <v>77</v>
      </c>
      <c r="P194">
        <v>9.8484829971198229E-2</v>
      </c>
      <c r="Q194">
        <v>-3.9983109644721272E-2</v>
      </c>
      <c r="W194" s="165" t="s">
        <v>89</v>
      </c>
    </row>
    <row r="195" spans="1:25" x14ac:dyDescent="0.25">
      <c r="A195" s="86" t="s">
        <v>23</v>
      </c>
      <c r="B195">
        <v>0.2203093751154257</v>
      </c>
      <c r="C195">
        <v>0.12904527339942101</v>
      </c>
      <c r="D195">
        <v>8.0636787233145518E-2</v>
      </c>
      <c r="H195" s="86" t="s">
        <v>78</v>
      </c>
      <c r="I195">
        <v>0.25041149333602902</v>
      </c>
      <c r="J195">
        <v>9.8898640464926441E-2</v>
      </c>
      <c r="K195">
        <v>1.258729020180026E-2</v>
      </c>
      <c r="O195" s="86" t="s">
        <v>79</v>
      </c>
      <c r="P195">
        <v>0.19074887342259589</v>
      </c>
      <c r="Q195">
        <v>0.25758786671111039</v>
      </c>
      <c r="W195" s="86"/>
      <c r="X195" s="86" t="s">
        <v>12</v>
      </c>
      <c r="Y195" s="86" t="s">
        <v>13</v>
      </c>
    </row>
    <row r="196" spans="1:25" x14ac:dyDescent="0.25">
      <c r="W196" s="86" t="s">
        <v>15</v>
      </c>
      <c r="X196">
        <v>6.6317622845597987E-2</v>
      </c>
      <c r="Y196">
        <v>8.0820941844943386E-2</v>
      </c>
    </row>
    <row r="197" spans="1:25" x14ac:dyDescent="0.25">
      <c r="W197" s="86" t="s">
        <v>18</v>
      </c>
      <c r="X197">
        <v>5.050786516812162E-2</v>
      </c>
      <c r="Y197">
        <v>8.5102740833329221E-2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86" t="s">
        <v>21</v>
      </c>
      <c r="X198">
        <v>0.1604281156087817</v>
      </c>
      <c r="Y198">
        <v>0.18001038331568239</v>
      </c>
    </row>
    <row r="199" spans="1:25" x14ac:dyDescent="0.25">
      <c r="A199" s="86"/>
      <c r="B199" s="86" t="s">
        <v>12</v>
      </c>
      <c r="C199" s="86" t="s">
        <v>68</v>
      </c>
      <c r="D199" s="86" t="s">
        <v>69</v>
      </c>
      <c r="H199" s="86"/>
      <c r="I199" s="86" t="s">
        <v>13</v>
      </c>
      <c r="J199" s="86" t="s">
        <v>70</v>
      </c>
      <c r="K199" s="86" t="s">
        <v>71</v>
      </c>
      <c r="O199" s="86"/>
      <c r="P199" s="86" t="s">
        <v>12</v>
      </c>
      <c r="Q199" s="86" t="s">
        <v>13</v>
      </c>
      <c r="W199" s="86" t="s">
        <v>24</v>
      </c>
      <c r="X199">
        <v>0.14537680459785141</v>
      </c>
      <c r="Y199">
        <v>0.14068932851748159</v>
      </c>
    </row>
    <row r="200" spans="1:25" x14ac:dyDescent="0.25">
      <c r="A200" s="86" t="s">
        <v>14</v>
      </c>
      <c r="B200">
        <v>-2.4386552627652321E-2</v>
      </c>
      <c r="C200">
        <v>-7.3969443426254888E-2</v>
      </c>
      <c r="D200">
        <v>-5.8184032371318917E-2</v>
      </c>
      <c r="H200" s="86" t="s">
        <v>72</v>
      </c>
      <c r="I200">
        <v>0.28915943336027772</v>
      </c>
      <c r="J200">
        <v>-2.5344904186736229E-2</v>
      </c>
      <c r="K200">
        <v>-4.6177221415855098E-2</v>
      </c>
      <c r="O200" s="86" t="s">
        <v>73</v>
      </c>
      <c r="P200">
        <v>9.7594637011529636E-2</v>
      </c>
      <c r="Q200">
        <v>9.2454779744659515E-2</v>
      </c>
      <c r="W200" s="86" t="s">
        <v>25</v>
      </c>
      <c r="X200">
        <v>3.1163010590653819E-2</v>
      </c>
      <c r="Y200">
        <v>0.1128462510067776</v>
      </c>
    </row>
    <row r="201" spans="1:25" x14ac:dyDescent="0.25">
      <c r="A201" s="86" t="s">
        <v>17</v>
      </c>
      <c r="B201">
        <v>0.1074628300218906</v>
      </c>
      <c r="C201">
        <v>3.5752393658800133E-2</v>
      </c>
      <c r="D201">
        <v>2.0065492302841988E-2</v>
      </c>
      <c r="H201" s="86" t="s">
        <v>74</v>
      </c>
      <c r="I201">
        <v>-7.5602986764813113E-2</v>
      </c>
      <c r="J201">
        <v>-3.1832311277939641E-3</v>
      </c>
      <c r="K201">
        <v>2.4961971274525359E-3</v>
      </c>
      <c r="O201" s="86" t="s">
        <v>75</v>
      </c>
      <c r="P201">
        <v>0.21211236665355179</v>
      </c>
      <c r="Q201">
        <v>0.22114760349257309</v>
      </c>
      <c r="W201" s="86" t="s">
        <v>26</v>
      </c>
      <c r="X201">
        <v>0.10488818569454431</v>
      </c>
      <c r="Y201">
        <v>0.21871500338432839</v>
      </c>
    </row>
    <row r="202" spans="1:25" x14ac:dyDescent="0.25">
      <c r="A202" s="86" t="s">
        <v>20</v>
      </c>
      <c r="B202">
        <v>6.4894572334955991E-2</v>
      </c>
      <c r="C202">
        <v>6.0004149882560351E-2</v>
      </c>
      <c r="D202">
        <v>5.5216904757260037E-2</v>
      </c>
      <c r="H202" s="86" t="s">
        <v>76</v>
      </c>
      <c r="I202">
        <v>-6.4067678327209124E-2</v>
      </c>
      <c r="J202">
        <v>9.4682574628376107E-2</v>
      </c>
      <c r="K202">
        <v>8.1138283678166903E-2</v>
      </c>
      <c r="O202" s="86" t="s">
        <v>77</v>
      </c>
      <c r="P202">
        <v>1.6603917195215531E-2</v>
      </c>
      <c r="Q202">
        <v>-8.2940438526169932E-2</v>
      </c>
      <c r="W202" s="86" t="s">
        <v>28</v>
      </c>
      <c r="X202">
        <v>7.0974507599329287E-2</v>
      </c>
      <c r="Y202">
        <v>0.1771717197086238</v>
      </c>
    </row>
    <row r="203" spans="1:25" x14ac:dyDescent="0.25">
      <c r="A203" s="86" t="s">
        <v>23</v>
      </c>
      <c r="B203">
        <v>0.26669467795863</v>
      </c>
      <c r="C203">
        <v>4.8799904640827632E-2</v>
      </c>
      <c r="D203">
        <v>4.4609581598731407E-2</v>
      </c>
      <c r="H203" s="86" t="s">
        <v>78</v>
      </c>
      <c r="I203">
        <v>-0.14114007264983799</v>
      </c>
      <c r="J203">
        <v>7.2460616947605902E-2</v>
      </c>
      <c r="K203">
        <v>7.051297715400251E-2</v>
      </c>
      <c r="O203" s="86" t="s">
        <v>79</v>
      </c>
      <c r="P203">
        <v>0.15306847253401579</v>
      </c>
      <c r="Q203">
        <v>0.21739156980468921</v>
      </c>
      <c r="W203" s="86" t="s">
        <v>29</v>
      </c>
      <c r="X203">
        <v>0.14897960420417999</v>
      </c>
      <c r="Y203">
        <v>0.15492914385127429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86"/>
      <c r="B207" s="86" t="s">
        <v>12</v>
      </c>
      <c r="C207" s="86" t="s">
        <v>68</v>
      </c>
      <c r="D207" s="86" t="s">
        <v>69</v>
      </c>
      <c r="H207" s="86"/>
      <c r="I207" s="86" t="s">
        <v>13</v>
      </c>
      <c r="J207" s="86" t="s">
        <v>70</v>
      </c>
      <c r="K207" s="86" t="s">
        <v>71</v>
      </c>
      <c r="O207" s="86"/>
      <c r="P207" s="86" t="s">
        <v>12</v>
      </c>
      <c r="Q207" s="86" t="s">
        <v>13</v>
      </c>
      <c r="W207" s="86"/>
      <c r="X207" s="86" t="s">
        <v>12</v>
      </c>
      <c r="Y207" s="86" t="s">
        <v>13</v>
      </c>
    </row>
    <row r="208" spans="1:25" x14ac:dyDescent="0.25">
      <c r="A208" s="86" t="s">
        <v>14</v>
      </c>
      <c r="B208">
        <v>-0.1122054138694088</v>
      </c>
      <c r="C208">
        <v>2.7740146716038621E-2</v>
      </c>
      <c r="D208">
        <v>1.6647447854167469E-2</v>
      </c>
      <c r="H208" s="86" t="s">
        <v>72</v>
      </c>
      <c r="I208">
        <v>0.31671664853933451</v>
      </c>
      <c r="J208">
        <v>0.1583920116955376</v>
      </c>
      <c r="K208">
        <v>9.4016663704212675E-2</v>
      </c>
      <c r="O208" s="86" t="s">
        <v>73</v>
      </c>
      <c r="P208">
        <v>0.35918193610200788</v>
      </c>
      <c r="Q208">
        <v>0.5629454203653691</v>
      </c>
      <c r="W208" s="86" t="s">
        <v>15</v>
      </c>
      <c r="X208">
        <v>0.113390785282631</v>
      </c>
      <c r="Y208">
        <v>4.8169975736626132E-2</v>
      </c>
    </row>
    <row r="209" spans="1:25" x14ac:dyDescent="0.25">
      <c r="A209" s="86" t="s">
        <v>17</v>
      </c>
      <c r="B209">
        <v>0.50034768802547702</v>
      </c>
      <c r="C209">
        <v>0.15967999624909571</v>
      </c>
      <c r="D209">
        <v>0.1700838406525732</v>
      </c>
      <c r="H209" s="86" t="s">
        <v>74</v>
      </c>
      <c r="I209">
        <v>0.57069779656963016</v>
      </c>
      <c r="J209">
        <v>0.16012670002159601</v>
      </c>
      <c r="K209">
        <v>0.1212911790975415</v>
      </c>
      <c r="O209" s="86" t="s">
        <v>75</v>
      </c>
      <c r="P209">
        <v>0.21321815364078969</v>
      </c>
      <c r="Q209">
        <v>0.34996372888631422</v>
      </c>
      <c r="W209" s="86" t="s">
        <v>18</v>
      </c>
      <c r="X209">
        <v>0.13867930799252359</v>
      </c>
      <c r="Y209">
        <v>3.633973382036116E-2</v>
      </c>
    </row>
    <row r="210" spans="1:25" x14ac:dyDescent="0.25">
      <c r="A210" s="86" t="s">
        <v>20</v>
      </c>
      <c r="B210">
        <v>0.53341020196307065</v>
      </c>
      <c r="C210">
        <v>0.1831191575030526</v>
      </c>
      <c r="D210">
        <v>0.2098466729034649</v>
      </c>
      <c r="H210" s="86" t="s">
        <v>76</v>
      </c>
      <c r="I210">
        <v>0.51414468320015727</v>
      </c>
      <c r="J210">
        <v>0.1338391576364176</v>
      </c>
      <c r="K210">
        <v>0.1089988702311504</v>
      </c>
      <c r="O210" s="86" t="s">
        <v>77</v>
      </c>
      <c r="P210">
        <v>0.49260742997956181</v>
      </c>
      <c r="Q210">
        <v>0.48815201940120462</v>
      </c>
      <c r="W210" s="86" t="s">
        <v>21</v>
      </c>
      <c r="X210">
        <v>0.40738362821041979</v>
      </c>
      <c r="Y210">
        <v>0.38543300393905439</v>
      </c>
    </row>
    <row r="211" spans="1:25" x14ac:dyDescent="0.25">
      <c r="A211" s="86" t="s">
        <v>23</v>
      </c>
      <c r="B211">
        <v>0.15727530469729761</v>
      </c>
      <c r="C211">
        <v>0.11010773861784889</v>
      </c>
      <c r="D211">
        <v>0.1111908686818615</v>
      </c>
      <c r="H211" s="86" t="s">
        <v>78</v>
      </c>
      <c r="I211">
        <v>0.4518434235766487</v>
      </c>
      <c r="J211">
        <v>0.13323054365064019</v>
      </c>
      <c r="K211">
        <v>8.947849682648315E-2</v>
      </c>
      <c r="O211" s="86" t="s">
        <v>79</v>
      </c>
      <c r="P211">
        <v>0.43506022240913372</v>
      </c>
      <c r="Q211">
        <v>0.53952401901797353</v>
      </c>
      <c r="W211" s="86" t="s">
        <v>24</v>
      </c>
      <c r="X211">
        <v>0.46154582896895952</v>
      </c>
      <c r="Y211">
        <v>0.45380084518755098</v>
      </c>
    </row>
    <row r="212" spans="1:25" x14ac:dyDescent="0.25">
      <c r="W212" s="86" t="s">
        <v>25</v>
      </c>
      <c r="X212">
        <v>0.12209154827525159</v>
      </c>
      <c r="Y212">
        <v>0.1027682666758301</v>
      </c>
    </row>
    <row r="213" spans="1:25" x14ac:dyDescent="0.25">
      <c r="W213" s="86" t="s">
        <v>26</v>
      </c>
      <c r="X213">
        <v>0.17845606820998841</v>
      </c>
      <c r="Y213">
        <v>0.22298668678378189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86" t="s">
        <v>28</v>
      </c>
      <c r="X214">
        <v>0.17946186337629361</v>
      </c>
      <c r="Y214">
        <v>0.23574205339268359</v>
      </c>
    </row>
    <row r="215" spans="1:25" x14ac:dyDescent="0.25">
      <c r="A215" s="86"/>
      <c r="B215" s="86" t="s">
        <v>12</v>
      </c>
      <c r="C215" s="86" t="s">
        <v>68</v>
      </c>
      <c r="D215" s="86" t="s">
        <v>69</v>
      </c>
      <c r="H215" s="86"/>
      <c r="I215" s="86" t="s">
        <v>13</v>
      </c>
      <c r="J215" s="86" t="s">
        <v>70</v>
      </c>
      <c r="K215" s="86" t="s">
        <v>71</v>
      </c>
      <c r="O215" s="86"/>
      <c r="P215" s="86" t="s">
        <v>12</v>
      </c>
      <c r="Q215" s="86" t="s">
        <v>13</v>
      </c>
      <c r="W215" s="86" t="s">
        <v>29</v>
      </c>
      <c r="X215">
        <v>0.29694073806443239</v>
      </c>
      <c r="Y215">
        <v>0.28430309845414509</v>
      </c>
    </row>
    <row r="216" spans="1:25" x14ac:dyDescent="0.25">
      <c r="A216" s="86" t="s">
        <v>14</v>
      </c>
      <c r="B216">
        <v>3.4587166491191042E-2</v>
      </c>
      <c r="C216">
        <v>-1.086410482807214E-2</v>
      </c>
      <c r="D216">
        <v>-1.066492939551269E-2</v>
      </c>
      <c r="H216" s="86" t="s">
        <v>72</v>
      </c>
      <c r="I216">
        <v>2.779213362571839E-2</v>
      </c>
      <c r="J216">
        <v>9.0679918963856493E-2</v>
      </c>
      <c r="K216">
        <v>7.0293387701542323E-2</v>
      </c>
      <c r="O216" s="86" t="s">
        <v>73</v>
      </c>
      <c r="P216">
        <v>6.4186252175952335E-2</v>
      </c>
      <c r="Q216">
        <v>8.110443568190645E-2</v>
      </c>
    </row>
    <row r="217" spans="1:25" x14ac:dyDescent="0.25">
      <c r="A217" s="86" t="s">
        <v>17</v>
      </c>
      <c r="B217">
        <v>9.5528348511492944E-2</v>
      </c>
      <c r="C217">
        <v>-3.295216009857576E-2</v>
      </c>
      <c r="D217">
        <v>-1.476748647726794E-2</v>
      </c>
      <c r="H217" s="86" t="s">
        <v>74</v>
      </c>
      <c r="I217">
        <v>3.5535487151934088E-2</v>
      </c>
      <c r="J217">
        <v>-8.6016586529431102E-2</v>
      </c>
      <c r="K217">
        <v>-6.9964636475085384E-2</v>
      </c>
      <c r="O217" s="86" t="s">
        <v>75</v>
      </c>
      <c r="P217">
        <v>4.2217605011968973E-2</v>
      </c>
      <c r="Q217">
        <v>0.15558875680303411</v>
      </c>
    </row>
    <row r="218" spans="1:25" x14ac:dyDescent="0.25">
      <c r="A218" s="86" t="s">
        <v>20</v>
      </c>
      <c r="B218">
        <v>-4.1106886924846431E-2</v>
      </c>
      <c r="C218">
        <v>-4.0051106502946021E-2</v>
      </c>
      <c r="D218">
        <v>-4.0952231327481693E-2</v>
      </c>
      <c r="H218" s="86" t="s">
        <v>76</v>
      </c>
      <c r="I218">
        <v>4.8875959678966963E-2</v>
      </c>
      <c r="J218">
        <v>-7.8850634778138293E-2</v>
      </c>
      <c r="K218">
        <v>-6.2256058694531609E-2</v>
      </c>
      <c r="O218" s="86" t="s">
        <v>77</v>
      </c>
      <c r="P218">
        <v>6.3953984561658087E-2</v>
      </c>
      <c r="Q218">
        <v>-1.3231374442444521E-2</v>
      </c>
      <c r="W218" s="165" t="s">
        <v>94</v>
      </c>
    </row>
    <row r="219" spans="1:25" x14ac:dyDescent="0.25">
      <c r="A219" s="86" t="s">
        <v>23</v>
      </c>
      <c r="B219">
        <v>-0.1221104691994596</v>
      </c>
      <c r="C219">
        <v>-1.889922992615046E-3</v>
      </c>
      <c r="D219">
        <v>1.9701658675231361E-3</v>
      </c>
      <c r="H219" s="86" t="s">
        <v>78</v>
      </c>
      <c r="I219">
        <v>4.2814813298502917E-2</v>
      </c>
      <c r="J219">
        <v>-9.6114188244900464E-2</v>
      </c>
      <c r="K219">
        <v>-9.4812458595164961E-2</v>
      </c>
      <c r="O219" s="86" t="s">
        <v>79</v>
      </c>
      <c r="P219">
        <v>5.3791572413619669E-2</v>
      </c>
      <c r="Q219">
        <v>8.7344767693572994E-2</v>
      </c>
      <c r="W219" s="86"/>
      <c r="X219" s="86" t="s">
        <v>12</v>
      </c>
      <c r="Y219" s="86" t="s">
        <v>13</v>
      </c>
    </row>
    <row r="220" spans="1:25" x14ac:dyDescent="0.25">
      <c r="W220" s="86" t="s">
        <v>15</v>
      </c>
      <c r="X220">
        <v>-3.327032292734317E-3</v>
      </c>
      <c r="Y220">
        <v>-4.3093792170651062E-2</v>
      </c>
    </row>
    <row r="221" spans="1:25" x14ac:dyDescent="0.25">
      <c r="W221" s="86" t="s">
        <v>18</v>
      </c>
      <c r="X221">
        <v>0.1048912632322825</v>
      </c>
      <c r="Y221">
        <v>3.5344907288273289E-2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86" t="s">
        <v>21</v>
      </c>
      <c r="X222">
        <v>0.24369403182981891</v>
      </c>
      <c r="Y222">
        <v>0.29372503254246041</v>
      </c>
    </row>
    <row r="223" spans="1:25" x14ac:dyDescent="0.25">
      <c r="A223" s="86"/>
      <c r="B223" s="86" t="s">
        <v>12</v>
      </c>
      <c r="C223" s="86" t="s">
        <v>68</v>
      </c>
      <c r="D223" s="86" t="s">
        <v>69</v>
      </c>
      <c r="H223" s="86"/>
      <c r="I223" s="86" t="s">
        <v>13</v>
      </c>
      <c r="J223" s="86" t="s">
        <v>70</v>
      </c>
      <c r="K223" s="86" t="s">
        <v>71</v>
      </c>
      <c r="O223" s="86"/>
      <c r="P223" s="86" t="s">
        <v>12</v>
      </c>
      <c r="Q223" s="86" t="s">
        <v>13</v>
      </c>
      <c r="W223" s="86" t="s">
        <v>24</v>
      </c>
      <c r="X223">
        <v>0.2533141018371734</v>
      </c>
      <c r="Y223">
        <v>0.276900091650844</v>
      </c>
    </row>
    <row r="224" spans="1:25" x14ac:dyDescent="0.25">
      <c r="A224" s="86" t="s">
        <v>14</v>
      </c>
      <c r="B224">
        <v>0.18411982990265099</v>
      </c>
      <c r="C224">
        <v>0.30631812978725992</v>
      </c>
      <c r="D224">
        <v>6.6615887959981829E-2</v>
      </c>
      <c r="H224" s="86" t="s">
        <v>72</v>
      </c>
      <c r="I224">
        <v>0.28485756865065931</v>
      </c>
      <c r="J224">
        <v>0.13804463350802801</v>
      </c>
      <c r="K224">
        <v>9.1453327712378546E-2</v>
      </c>
      <c r="O224" s="86" t="s">
        <v>73</v>
      </c>
      <c r="P224">
        <v>0.17127927409744209</v>
      </c>
      <c r="Q224">
        <v>0.30308530061143168</v>
      </c>
      <c r="W224" s="86" t="s">
        <v>25</v>
      </c>
      <c r="X224">
        <v>-1.5618954534505011E-2</v>
      </c>
      <c r="Y224">
        <v>-2.3125909997182649E-2</v>
      </c>
    </row>
    <row r="225" spans="1:25" x14ac:dyDescent="0.25">
      <c r="A225" s="86" t="s">
        <v>17</v>
      </c>
      <c r="B225">
        <v>0.17111721804196031</v>
      </c>
      <c r="C225">
        <v>0.20777631494064661</v>
      </c>
      <c r="D225">
        <v>0.11168548539030621</v>
      </c>
      <c r="H225" s="86" t="s">
        <v>74</v>
      </c>
      <c r="I225">
        <v>0.27272391300799398</v>
      </c>
      <c r="J225">
        <v>0.28619075624100038</v>
      </c>
      <c r="K225">
        <v>3.8454563774633741E-3</v>
      </c>
      <c r="O225" s="86" t="s">
        <v>75</v>
      </c>
      <c r="P225">
        <v>0.1277163494121526</v>
      </c>
      <c r="Q225">
        <v>0.27243330955806361</v>
      </c>
      <c r="W225" s="86" t="s">
        <v>26</v>
      </c>
      <c r="X225">
        <v>6.1083508935338857E-2</v>
      </c>
      <c r="Y225">
        <v>8.1113548988438006E-2</v>
      </c>
    </row>
    <row r="226" spans="1:25" x14ac:dyDescent="0.25">
      <c r="A226" s="86" t="s">
        <v>20</v>
      </c>
      <c r="B226">
        <v>0.18245365975878339</v>
      </c>
      <c r="C226">
        <v>8.7048945179736964E-3</v>
      </c>
      <c r="D226">
        <v>-3.09898666205881E-2</v>
      </c>
      <c r="H226" s="86" t="s">
        <v>76</v>
      </c>
      <c r="I226">
        <v>0.33913219830816421</v>
      </c>
      <c r="J226">
        <v>0.28899014186326327</v>
      </c>
      <c r="K226">
        <v>5.383096138084853E-2</v>
      </c>
      <c r="O226" s="86" t="s">
        <v>77</v>
      </c>
      <c r="P226">
        <v>0.21461140621144281</v>
      </c>
      <c r="Q226">
        <v>0.3808340047458586</v>
      </c>
      <c r="W226" s="86" t="s">
        <v>28</v>
      </c>
      <c r="X226">
        <v>0.35561176233851061</v>
      </c>
      <c r="Y226">
        <v>0.4085753718861273</v>
      </c>
    </row>
    <row r="227" spans="1:25" x14ac:dyDescent="0.25">
      <c r="A227" s="86" t="s">
        <v>23</v>
      </c>
      <c r="B227">
        <v>0.15697265745488531</v>
      </c>
      <c r="C227">
        <v>0.25319386234043489</v>
      </c>
      <c r="D227">
        <v>1.7775887316112651E-2</v>
      </c>
      <c r="H227" s="86" t="s">
        <v>78</v>
      </c>
      <c r="I227">
        <v>0.30391141459268761</v>
      </c>
      <c r="J227">
        <v>0.18460768328594351</v>
      </c>
      <c r="K227">
        <v>-1.311191648192715E-2</v>
      </c>
      <c r="O227" s="86" t="s">
        <v>79</v>
      </c>
      <c r="P227">
        <v>0.17126158398130639</v>
      </c>
      <c r="Q227">
        <v>0.32703262693246948</v>
      </c>
      <c r="W227" s="86" t="s">
        <v>29</v>
      </c>
      <c r="X227">
        <v>0.19656136354943571</v>
      </c>
      <c r="Y227">
        <v>0.24628493008395469</v>
      </c>
    </row>
    <row r="230" spans="1:25" x14ac:dyDescent="0.25">
      <c r="W230" s="165" t="s">
        <v>98</v>
      </c>
    </row>
    <row r="231" spans="1:25" x14ac:dyDescent="0.25">
      <c r="W231" s="86"/>
      <c r="X231" s="86" t="s">
        <v>12</v>
      </c>
      <c r="Y231" s="86" t="s">
        <v>13</v>
      </c>
    </row>
    <row r="232" spans="1:25" x14ac:dyDescent="0.25">
      <c r="W232" s="86" t="s">
        <v>15</v>
      </c>
      <c r="X232">
        <v>0.46861713933498511</v>
      </c>
      <c r="Y232">
        <v>0.56007936800021085</v>
      </c>
    </row>
    <row r="233" spans="1:25" x14ac:dyDescent="0.25">
      <c r="W233" s="86" t="s">
        <v>18</v>
      </c>
      <c r="X233">
        <v>0.62355544642090577</v>
      </c>
      <c r="Y233">
        <v>0.7184252384371913</v>
      </c>
    </row>
    <row r="234" spans="1:25" x14ac:dyDescent="0.25">
      <c r="W234" s="86" t="s">
        <v>21</v>
      </c>
      <c r="X234">
        <v>0.54969709208746442</v>
      </c>
      <c r="Y234">
        <v>0.67840608286323334</v>
      </c>
    </row>
    <row r="235" spans="1:25" x14ac:dyDescent="0.25">
      <c r="W235" s="86" t="s">
        <v>24</v>
      </c>
      <c r="X235">
        <v>0.31811099789013919</v>
      </c>
      <c r="Y235">
        <v>0.44030088754963059</v>
      </c>
    </row>
    <row r="236" spans="1:25" x14ac:dyDescent="0.25">
      <c r="W236" s="86" t="s">
        <v>25</v>
      </c>
      <c r="X236">
        <v>0.28929780357331891</v>
      </c>
      <c r="Y236">
        <v>0.35582001948709518</v>
      </c>
    </row>
    <row r="237" spans="1:25" x14ac:dyDescent="0.25">
      <c r="W237" s="86" t="s">
        <v>26</v>
      </c>
      <c r="X237">
        <v>0.65088390693222886</v>
      </c>
      <c r="Y237">
        <v>0.79860092696969154</v>
      </c>
    </row>
    <row r="238" spans="1:25" x14ac:dyDescent="0.25">
      <c r="W238" s="86" t="s">
        <v>28</v>
      </c>
      <c r="X238">
        <v>0.45039282947251857</v>
      </c>
      <c r="Y238">
        <v>0.70988525860684737</v>
      </c>
    </row>
    <row r="239" spans="1:25" x14ac:dyDescent="0.25">
      <c r="W239" s="86" t="s">
        <v>29</v>
      </c>
      <c r="X239">
        <v>0.41290397424507869</v>
      </c>
      <c r="Y239">
        <v>0.62108599238302065</v>
      </c>
    </row>
    <row r="242" spans="1:25" x14ac:dyDescent="0.25">
      <c r="W242" s="165" t="s">
        <v>106</v>
      </c>
    </row>
    <row r="243" spans="1:25" x14ac:dyDescent="0.25">
      <c r="W243" s="86"/>
      <c r="X243" s="86" t="s">
        <v>12</v>
      </c>
      <c r="Y243" s="86" t="s">
        <v>13</v>
      </c>
    </row>
    <row r="244" spans="1:25" x14ac:dyDescent="0.25">
      <c r="W244" s="86" t="s">
        <v>15</v>
      </c>
      <c r="X244">
        <v>4.598174945054307E-2</v>
      </c>
      <c r="Y244">
        <v>2.9850641472011209E-2</v>
      </c>
    </row>
    <row r="245" spans="1:25" x14ac:dyDescent="0.25">
      <c r="W245" s="86" t="s">
        <v>18</v>
      </c>
      <c r="X245">
        <v>9.4186410310619362E-2</v>
      </c>
      <c r="Y245">
        <v>5.4912263936361803E-2</v>
      </c>
    </row>
    <row r="246" spans="1:25" x14ac:dyDescent="0.25">
      <c r="W246" s="86" t="s">
        <v>21</v>
      </c>
      <c r="X246">
        <v>-2.4357848982283652E-2</v>
      </c>
      <c r="Y246">
        <v>2.1630744763106599E-2</v>
      </c>
    </row>
    <row r="247" spans="1:25" x14ac:dyDescent="0.25">
      <c r="W247" s="86" t="s">
        <v>24</v>
      </c>
      <c r="X247">
        <v>-5.8094087023652929E-2</v>
      </c>
      <c r="Y247">
        <v>3.8603577863086817E-2</v>
      </c>
    </row>
    <row r="248" spans="1:25" x14ac:dyDescent="0.25">
      <c r="W248" s="86" t="s">
        <v>25</v>
      </c>
      <c r="X248">
        <v>3.7836028637400439E-2</v>
      </c>
      <c r="Y248">
        <v>2.7867806807765409E-2</v>
      </c>
    </row>
    <row r="249" spans="1:25" x14ac:dyDescent="0.25">
      <c r="W249" s="86" t="s">
        <v>26</v>
      </c>
      <c r="X249">
        <v>5.4532361586254963E-2</v>
      </c>
      <c r="Y249">
        <v>5.1721323067789822E-2</v>
      </c>
    </row>
    <row r="250" spans="1:25" x14ac:dyDescent="0.25">
      <c r="W250" s="86" t="s">
        <v>28</v>
      </c>
      <c r="X250">
        <v>8.670689123034872E-2</v>
      </c>
      <c r="Y250">
        <v>0.1552045082064952</v>
      </c>
    </row>
    <row r="251" spans="1:25" x14ac:dyDescent="0.25">
      <c r="W251" s="86" t="s">
        <v>29</v>
      </c>
      <c r="X251">
        <v>0.1102004398895845</v>
      </c>
      <c r="Y251">
        <v>0.12445554697881731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86"/>
      <c r="X255" s="86" t="s">
        <v>12</v>
      </c>
      <c r="Y255" s="86" t="s">
        <v>13</v>
      </c>
    </row>
    <row r="256" spans="1:25" x14ac:dyDescent="0.25">
      <c r="W256" s="86" t="s">
        <v>15</v>
      </c>
      <c r="X256">
        <v>0.2160960448137185</v>
      </c>
      <c r="Y256">
        <v>0.34645590598293102</v>
      </c>
    </row>
    <row r="257" spans="1:25" x14ac:dyDescent="0.25">
      <c r="W257" s="86" t="s">
        <v>18</v>
      </c>
      <c r="X257">
        <v>0.24500123699773141</v>
      </c>
      <c r="Y257">
        <v>0.39915578399175289</v>
      </c>
    </row>
    <row r="258" spans="1:25" x14ac:dyDescent="0.25">
      <c r="A258" s="165" t="s">
        <v>195</v>
      </c>
      <c r="J258" s="165" t="s">
        <v>196</v>
      </c>
      <c r="W258" s="86" t="s">
        <v>21</v>
      </c>
      <c r="X258">
        <v>0.28145013616417403</v>
      </c>
      <c r="Y258">
        <v>0.4734184340056562</v>
      </c>
    </row>
    <row r="259" spans="1:25" x14ac:dyDescent="0.25">
      <c r="A259" s="87"/>
      <c r="B259" s="87" t="s">
        <v>101</v>
      </c>
      <c r="C259" s="87" t="s">
        <v>102</v>
      </c>
      <c r="D259" s="87" t="s">
        <v>103</v>
      </c>
      <c r="E259" s="87" t="s">
        <v>104</v>
      </c>
      <c r="J259" s="87"/>
      <c r="K259" s="87" t="s">
        <v>101</v>
      </c>
      <c r="L259" s="87" t="s">
        <v>102</v>
      </c>
      <c r="M259" s="87" t="s">
        <v>103</v>
      </c>
      <c r="N259" s="87" t="s">
        <v>104</v>
      </c>
      <c r="W259" s="86" t="s">
        <v>24</v>
      </c>
      <c r="X259">
        <v>0.1842731926054654</v>
      </c>
      <c r="Y259">
        <v>0.35760431717086488</v>
      </c>
    </row>
    <row r="260" spans="1:25" x14ac:dyDescent="0.25">
      <c r="A260" s="87" t="s">
        <v>15</v>
      </c>
      <c r="B260">
        <v>36.1328125</v>
      </c>
      <c r="C260">
        <v>73.514806546923211</v>
      </c>
      <c r="D260">
        <v>115.234375</v>
      </c>
      <c r="E260">
        <v>220.703125</v>
      </c>
      <c r="J260" s="87" t="s">
        <v>12</v>
      </c>
      <c r="K260">
        <v>0.16666666666666671</v>
      </c>
      <c r="L260">
        <v>1.2239767040183509</v>
      </c>
      <c r="M260">
        <v>0.53333333333333333</v>
      </c>
      <c r="N260">
        <v>1.2666666666666671</v>
      </c>
      <c r="W260" s="86" t="s">
        <v>25</v>
      </c>
      <c r="X260">
        <v>0.21031606258673399</v>
      </c>
      <c r="Y260">
        <v>0.349426544237805</v>
      </c>
    </row>
    <row r="261" spans="1:25" x14ac:dyDescent="0.25">
      <c r="A261" s="87" t="s">
        <v>25</v>
      </c>
      <c r="B261">
        <v>49.8046875</v>
      </c>
      <c r="C261">
        <v>67.547630239379075</v>
      </c>
      <c r="D261">
        <v>116.2109375</v>
      </c>
      <c r="E261">
        <v>194.3359375</v>
      </c>
      <c r="J261" s="87" t="s">
        <v>105</v>
      </c>
      <c r="K261">
        <v>3.3333333333333333E-2</v>
      </c>
      <c r="L261">
        <v>1.507222358604656</v>
      </c>
      <c r="M261">
        <v>0.5</v>
      </c>
      <c r="N261">
        <v>1.2666666666666671</v>
      </c>
      <c r="W261" s="86" t="s">
        <v>26</v>
      </c>
      <c r="X261">
        <v>0.21334919409062389</v>
      </c>
      <c r="Y261">
        <v>0.34438830526106329</v>
      </c>
    </row>
    <row r="262" spans="1:25" x14ac:dyDescent="0.25">
      <c r="A262" s="87" t="s">
        <v>18</v>
      </c>
      <c r="B262">
        <v>39.0625</v>
      </c>
      <c r="C262">
        <v>57.148769266505099</v>
      </c>
      <c r="D262">
        <v>90.8203125</v>
      </c>
      <c r="E262">
        <v>132.8125</v>
      </c>
      <c r="W262" s="86" t="s">
        <v>28</v>
      </c>
      <c r="X262">
        <v>0.22227168477749559</v>
      </c>
      <c r="Y262">
        <v>0.28840763584436629</v>
      </c>
    </row>
    <row r="263" spans="1:25" x14ac:dyDescent="0.25">
      <c r="A263" s="87" t="s">
        <v>26</v>
      </c>
      <c r="B263">
        <v>71.2890625</v>
      </c>
      <c r="C263">
        <v>110.62955246210051</v>
      </c>
      <c r="D263">
        <v>168.9453125</v>
      </c>
      <c r="E263">
        <v>267.578125</v>
      </c>
      <c r="W263" s="86" t="s">
        <v>29</v>
      </c>
      <c r="X263">
        <v>0.1865160276959405</v>
      </c>
      <c r="Y263">
        <v>0.32024898071000329</v>
      </c>
    </row>
    <row r="264" spans="1:25" x14ac:dyDescent="0.25">
      <c r="A264" s="87" t="s">
        <v>21</v>
      </c>
      <c r="B264">
        <v>95.703125</v>
      </c>
      <c r="C264">
        <v>135.46500086102671</v>
      </c>
      <c r="D264">
        <v>239.2578125</v>
      </c>
      <c r="E264">
        <v>309.5703125</v>
      </c>
    </row>
    <row r="265" spans="1:25" x14ac:dyDescent="0.25">
      <c r="A265" s="87" t="s">
        <v>28</v>
      </c>
      <c r="B265">
        <v>109.375</v>
      </c>
      <c r="C265">
        <v>122.20053486156741</v>
      </c>
      <c r="D265">
        <v>206.0546875</v>
      </c>
      <c r="E265">
        <v>317.3828125</v>
      </c>
    </row>
    <row r="266" spans="1:25" x14ac:dyDescent="0.25">
      <c r="A266" s="87" t="s">
        <v>24</v>
      </c>
      <c r="B266">
        <v>63.4765625</v>
      </c>
      <c r="C266">
        <v>113.8961284039958</v>
      </c>
      <c r="D266">
        <v>163.0859375</v>
      </c>
      <c r="E266">
        <v>298.828125</v>
      </c>
    </row>
    <row r="267" spans="1:25" x14ac:dyDescent="0.25">
      <c r="A267" s="87" t="s">
        <v>29</v>
      </c>
      <c r="B267">
        <v>49.8046875</v>
      </c>
      <c r="C267">
        <v>122.8277021538247</v>
      </c>
      <c r="D267">
        <v>222.65625</v>
      </c>
      <c r="E267">
        <v>315.4296875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87"/>
      <c r="B271" s="87" t="s">
        <v>101</v>
      </c>
      <c r="C271" s="87" t="s">
        <v>102</v>
      </c>
      <c r="D271" s="87" t="s">
        <v>103</v>
      </c>
      <c r="E271" s="87" t="s">
        <v>104</v>
      </c>
      <c r="J271" s="87"/>
      <c r="K271" s="87" t="s">
        <v>101</v>
      </c>
      <c r="L271" s="87" t="s">
        <v>102</v>
      </c>
      <c r="M271" s="87" t="s">
        <v>103</v>
      </c>
      <c r="N271" s="87" t="s">
        <v>104</v>
      </c>
    </row>
    <row r="272" spans="1:25" x14ac:dyDescent="0.25">
      <c r="A272" s="87" t="s">
        <v>15</v>
      </c>
      <c r="B272">
        <v>14.6484375</v>
      </c>
      <c r="C272">
        <v>47.550953631568518</v>
      </c>
      <c r="D272">
        <v>51.7578125</v>
      </c>
      <c r="E272">
        <v>137.6953125</v>
      </c>
      <c r="J272" s="87" t="s">
        <v>12</v>
      </c>
      <c r="K272">
        <v>0.14285714285714279</v>
      </c>
      <c r="L272">
        <v>0.24364656180308611</v>
      </c>
      <c r="M272">
        <v>0.42857142857142849</v>
      </c>
      <c r="N272">
        <v>0.5714285714285714</v>
      </c>
    </row>
    <row r="273" spans="1:14" x14ac:dyDescent="0.25">
      <c r="A273" s="87" t="s">
        <v>25</v>
      </c>
      <c r="B273">
        <v>18.5546875</v>
      </c>
      <c r="C273">
        <v>47.882795007010799</v>
      </c>
      <c r="D273">
        <v>40.0390625</v>
      </c>
      <c r="E273">
        <v>151.3671875</v>
      </c>
      <c r="J273" s="87" t="s">
        <v>105</v>
      </c>
      <c r="K273">
        <v>0.14285714285714279</v>
      </c>
      <c r="L273">
        <v>0.30635399436709831</v>
      </c>
      <c r="M273">
        <v>0.42857142857142849</v>
      </c>
      <c r="N273">
        <v>0.71428571428571419</v>
      </c>
    </row>
    <row r="274" spans="1:14" x14ac:dyDescent="0.25">
      <c r="A274" s="87" t="s">
        <v>18</v>
      </c>
      <c r="B274">
        <v>23.4375</v>
      </c>
      <c r="C274">
        <v>76.555451208548888</v>
      </c>
      <c r="D274">
        <v>104.4921875</v>
      </c>
      <c r="E274">
        <v>296.875</v>
      </c>
    </row>
    <row r="275" spans="1:14" x14ac:dyDescent="0.25">
      <c r="A275" s="87" t="s">
        <v>26</v>
      </c>
      <c r="B275">
        <v>49.8046875</v>
      </c>
      <c r="C275">
        <v>69.02232906103842</v>
      </c>
      <c r="D275">
        <v>124.0234375</v>
      </c>
      <c r="E275">
        <v>183.59375</v>
      </c>
    </row>
    <row r="276" spans="1:14" x14ac:dyDescent="0.25">
      <c r="A276" s="87" t="s">
        <v>21</v>
      </c>
      <c r="B276">
        <v>105.46875</v>
      </c>
      <c r="C276">
        <v>132.94539823782</v>
      </c>
      <c r="D276">
        <v>250</v>
      </c>
      <c r="E276">
        <v>357.421875</v>
      </c>
    </row>
    <row r="277" spans="1:14" x14ac:dyDescent="0.25">
      <c r="A277" s="87" t="s">
        <v>28</v>
      </c>
      <c r="B277">
        <v>99.609375</v>
      </c>
      <c r="C277">
        <v>131.73349154725821</v>
      </c>
      <c r="D277">
        <v>232.421875</v>
      </c>
      <c r="E277">
        <v>361.328125</v>
      </c>
    </row>
    <row r="278" spans="1:14" x14ac:dyDescent="0.25">
      <c r="A278" s="87" t="s">
        <v>24</v>
      </c>
      <c r="B278">
        <v>49.8046875</v>
      </c>
      <c r="C278">
        <v>103.5802840786364</v>
      </c>
      <c r="D278">
        <v>152.34375</v>
      </c>
      <c r="E278">
        <v>284.1796875</v>
      </c>
    </row>
    <row r="279" spans="1:14" x14ac:dyDescent="0.25">
      <c r="A279" s="87" t="s">
        <v>29</v>
      </c>
      <c r="B279">
        <v>49.8046875</v>
      </c>
      <c r="C279">
        <v>85.026093088941735</v>
      </c>
      <c r="D279">
        <v>166.015625</v>
      </c>
      <c r="E279">
        <v>303.7109375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87"/>
      <c r="B283" s="87" t="s">
        <v>101</v>
      </c>
      <c r="C283" s="87" t="s">
        <v>102</v>
      </c>
      <c r="D283" s="87" t="s">
        <v>103</v>
      </c>
      <c r="E283" s="87" t="s">
        <v>104</v>
      </c>
      <c r="J283" s="87"/>
      <c r="K283" s="87" t="s">
        <v>101</v>
      </c>
      <c r="L283" s="87" t="s">
        <v>102</v>
      </c>
      <c r="M283" s="87" t="s">
        <v>103</v>
      </c>
      <c r="N283" s="87" t="s">
        <v>104</v>
      </c>
    </row>
    <row r="284" spans="1:14" x14ac:dyDescent="0.25">
      <c r="A284" s="87" t="s">
        <v>15</v>
      </c>
      <c r="B284">
        <v>14.6484375</v>
      </c>
      <c r="C284">
        <v>60.338501651804243</v>
      </c>
      <c r="D284">
        <v>53.7109375</v>
      </c>
      <c r="E284">
        <v>179.6875</v>
      </c>
      <c r="J284" s="87" t="s">
        <v>12</v>
      </c>
      <c r="K284">
        <v>0.16666666666666671</v>
      </c>
      <c r="L284">
        <v>0.1247251779843996</v>
      </c>
      <c r="M284">
        <v>0.5</v>
      </c>
      <c r="N284">
        <v>0.66666666666666663</v>
      </c>
    </row>
    <row r="285" spans="1:14" x14ac:dyDescent="0.25">
      <c r="A285" s="87" t="s">
        <v>25</v>
      </c>
      <c r="B285">
        <v>15.625</v>
      </c>
      <c r="C285">
        <v>67.734029343057344</v>
      </c>
      <c r="D285">
        <v>70.3125</v>
      </c>
      <c r="E285">
        <v>194.3359375</v>
      </c>
      <c r="J285" s="87" t="s">
        <v>105</v>
      </c>
      <c r="K285">
        <v>0.16666666666666671</v>
      </c>
      <c r="L285">
        <v>2.230172172382372E-2</v>
      </c>
      <c r="M285">
        <v>0.5</v>
      </c>
      <c r="N285">
        <v>0.66666666666666663</v>
      </c>
    </row>
    <row r="286" spans="1:14" x14ac:dyDescent="0.25">
      <c r="A286" s="87" t="s">
        <v>18</v>
      </c>
      <c r="B286">
        <v>90.8203125</v>
      </c>
      <c r="C286">
        <v>98.313948789897225</v>
      </c>
      <c r="D286">
        <v>146.484375</v>
      </c>
      <c r="E286">
        <v>221.6796875</v>
      </c>
    </row>
    <row r="287" spans="1:14" x14ac:dyDescent="0.25">
      <c r="A287" s="87" t="s">
        <v>26</v>
      </c>
      <c r="B287">
        <v>33.203125</v>
      </c>
      <c r="C287">
        <v>57.979198883283694</v>
      </c>
      <c r="D287">
        <v>77.1484375</v>
      </c>
      <c r="E287">
        <v>102.5390625</v>
      </c>
    </row>
    <row r="288" spans="1:14" x14ac:dyDescent="0.25">
      <c r="A288" s="87" t="s">
        <v>21</v>
      </c>
      <c r="B288">
        <v>64.453125</v>
      </c>
      <c r="C288">
        <v>118.7744108072517</v>
      </c>
      <c r="D288">
        <v>143.5546875</v>
      </c>
      <c r="E288">
        <v>237.3046875</v>
      </c>
    </row>
    <row r="289" spans="1:14" x14ac:dyDescent="0.25">
      <c r="A289" s="87" t="s">
        <v>28</v>
      </c>
      <c r="B289">
        <v>47.8515625</v>
      </c>
      <c r="C289">
        <v>115.79296060217879</v>
      </c>
      <c r="D289">
        <v>133.7890625</v>
      </c>
      <c r="E289">
        <v>225.5859375</v>
      </c>
    </row>
    <row r="290" spans="1:14" x14ac:dyDescent="0.25">
      <c r="A290" s="87" t="s">
        <v>24</v>
      </c>
      <c r="B290">
        <v>46.875</v>
      </c>
      <c r="C290">
        <v>110.9809344702371</v>
      </c>
      <c r="D290">
        <v>140.625</v>
      </c>
      <c r="E290">
        <v>240.234375</v>
      </c>
    </row>
    <row r="291" spans="1:14" x14ac:dyDescent="0.25">
      <c r="A291" s="87" t="s">
        <v>29</v>
      </c>
      <c r="B291">
        <v>40.0390625</v>
      </c>
      <c r="C291">
        <v>102.0752349896795</v>
      </c>
      <c r="D291">
        <v>112.3046875</v>
      </c>
      <c r="E291">
        <v>231.4453125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87"/>
      <c r="B295" s="87" t="s">
        <v>101</v>
      </c>
      <c r="C295" s="87" t="s">
        <v>102</v>
      </c>
      <c r="D295" s="87" t="s">
        <v>103</v>
      </c>
      <c r="E295" s="87" t="s">
        <v>104</v>
      </c>
      <c r="J295" s="87"/>
      <c r="K295" s="87" t="s">
        <v>101</v>
      </c>
      <c r="L295" s="87" t="s">
        <v>102</v>
      </c>
      <c r="M295" s="87" t="s">
        <v>103</v>
      </c>
      <c r="N295" s="87" t="s">
        <v>104</v>
      </c>
    </row>
    <row r="296" spans="1:14" x14ac:dyDescent="0.25">
      <c r="A296" s="87" t="s">
        <v>15</v>
      </c>
      <c r="B296">
        <v>16.6015625</v>
      </c>
      <c r="C296">
        <v>57.847185558246139</v>
      </c>
      <c r="D296">
        <v>55.6640625</v>
      </c>
      <c r="E296">
        <v>158.203125</v>
      </c>
      <c r="J296" s="87" t="s">
        <v>12</v>
      </c>
      <c r="K296">
        <v>0.1</v>
      </c>
      <c r="L296">
        <v>1.26067285753602</v>
      </c>
      <c r="M296">
        <v>0.76666666666666661</v>
      </c>
      <c r="N296">
        <v>1.7</v>
      </c>
    </row>
    <row r="297" spans="1:14" x14ac:dyDescent="0.25">
      <c r="A297" s="87" t="s">
        <v>25</v>
      </c>
      <c r="B297">
        <v>49.8046875</v>
      </c>
      <c r="C297">
        <v>82.725061829159813</v>
      </c>
      <c r="D297">
        <v>75.1953125</v>
      </c>
      <c r="E297">
        <v>176.7578125</v>
      </c>
      <c r="J297" s="87" t="s">
        <v>105</v>
      </c>
      <c r="K297">
        <v>0.23333333333333331</v>
      </c>
      <c r="L297">
        <v>0.93447172414806534</v>
      </c>
      <c r="M297">
        <v>0.3</v>
      </c>
      <c r="N297">
        <v>0.96666666666666667</v>
      </c>
    </row>
    <row r="298" spans="1:14" x14ac:dyDescent="0.25">
      <c r="A298" s="87" t="s">
        <v>18</v>
      </c>
      <c r="B298">
        <v>31.25</v>
      </c>
      <c r="C298">
        <v>91.129889897793461</v>
      </c>
      <c r="D298">
        <v>114.2578125</v>
      </c>
      <c r="E298">
        <v>196.2890625</v>
      </c>
    </row>
    <row r="299" spans="1:14" x14ac:dyDescent="0.25">
      <c r="A299" s="87" t="s">
        <v>26</v>
      </c>
      <c r="B299">
        <v>49.8046875</v>
      </c>
      <c r="C299">
        <v>78.834520850959834</v>
      </c>
      <c r="D299">
        <v>104.4921875</v>
      </c>
      <c r="E299">
        <v>160.15625</v>
      </c>
    </row>
    <row r="300" spans="1:14" x14ac:dyDescent="0.25">
      <c r="A300" s="87" t="s">
        <v>21</v>
      </c>
      <c r="B300">
        <v>120.1171875</v>
      </c>
      <c r="C300">
        <v>121.1114487695354</v>
      </c>
      <c r="D300">
        <v>142.578125</v>
      </c>
      <c r="E300">
        <v>249.0234375</v>
      </c>
    </row>
    <row r="301" spans="1:14" x14ac:dyDescent="0.25">
      <c r="A301" s="87" t="s">
        <v>28</v>
      </c>
      <c r="B301">
        <v>98.6328125</v>
      </c>
      <c r="C301">
        <v>130.36712979440259</v>
      </c>
      <c r="D301">
        <v>168.9453125</v>
      </c>
      <c r="E301">
        <v>260.7421875</v>
      </c>
    </row>
    <row r="302" spans="1:14" x14ac:dyDescent="0.25">
      <c r="A302" s="87" t="s">
        <v>24</v>
      </c>
      <c r="B302">
        <v>45.8984375</v>
      </c>
      <c r="C302">
        <v>99.85999889969159</v>
      </c>
      <c r="D302">
        <v>104.4921875</v>
      </c>
      <c r="E302">
        <v>233.3984375</v>
      </c>
    </row>
    <row r="303" spans="1:14" x14ac:dyDescent="0.25">
      <c r="A303" s="87" t="s">
        <v>29</v>
      </c>
      <c r="B303">
        <v>58.59375</v>
      </c>
      <c r="C303">
        <v>100.54306922954881</v>
      </c>
      <c r="D303">
        <v>132.8125</v>
      </c>
      <c r="E303">
        <v>217.7734375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87"/>
      <c r="B307" s="87" t="s">
        <v>101</v>
      </c>
      <c r="C307" s="87" t="s">
        <v>102</v>
      </c>
      <c r="D307" s="87" t="s">
        <v>103</v>
      </c>
      <c r="E307" s="87" t="s">
        <v>104</v>
      </c>
      <c r="J307" s="87"/>
      <c r="K307" s="87" t="s">
        <v>101</v>
      </c>
      <c r="L307" s="87" t="s">
        <v>102</v>
      </c>
      <c r="M307" s="87" t="s">
        <v>103</v>
      </c>
      <c r="N307" s="87" t="s">
        <v>104</v>
      </c>
    </row>
    <row r="308" spans="1:14" x14ac:dyDescent="0.25">
      <c r="A308" s="87" t="s">
        <v>15</v>
      </c>
      <c r="B308">
        <v>34.1796875</v>
      </c>
      <c r="C308">
        <v>73.119625743007845</v>
      </c>
      <c r="D308">
        <v>122.0703125</v>
      </c>
      <c r="E308">
        <v>215.8203125</v>
      </c>
      <c r="J308" s="87" t="s">
        <v>12</v>
      </c>
      <c r="K308">
        <v>0.1333333333333333</v>
      </c>
      <c r="L308">
        <v>1.3379658759495461</v>
      </c>
      <c r="M308">
        <v>0.36666666666666659</v>
      </c>
      <c r="N308">
        <v>1.4</v>
      </c>
    </row>
    <row r="309" spans="1:14" x14ac:dyDescent="0.25">
      <c r="A309" s="87" t="s">
        <v>25</v>
      </c>
      <c r="B309">
        <v>49.8046875</v>
      </c>
      <c r="C309">
        <v>69.280803299394535</v>
      </c>
      <c r="D309">
        <v>123.046875</v>
      </c>
      <c r="E309">
        <v>201.171875</v>
      </c>
      <c r="J309" s="87" t="s">
        <v>105</v>
      </c>
      <c r="K309">
        <v>3.3333333333333333E-2</v>
      </c>
      <c r="L309">
        <v>9.3990436813942022E-2</v>
      </c>
      <c r="M309">
        <v>0.6333333333333333</v>
      </c>
      <c r="N309">
        <v>1.966666666666667</v>
      </c>
    </row>
    <row r="310" spans="1:14" x14ac:dyDescent="0.25">
      <c r="A310" s="87" t="s">
        <v>18</v>
      </c>
      <c r="B310">
        <v>34.1796875</v>
      </c>
      <c r="C310">
        <v>58.653222793638278</v>
      </c>
      <c r="D310">
        <v>85.9375</v>
      </c>
      <c r="E310">
        <v>113.28125</v>
      </c>
    </row>
    <row r="311" spans="1:14" x14ac:dyDescent="0.25">
      <c r="A311" s="87" t="s">
        <v>26</v>
      </c>
      <c r="B311">
        <v>83.0078125</v>
      </c>
      <c r="C311">
        <v>103.37671018794271</v>
      </c>
      <c r="D311">
        <v>147.4609375</v>
      </c>
      <c r="E311">
        <v>237.3046875</v>
      </c>
    </row>
    <row r="312" spans="1:14" x14ac:dyDescent="0.25">
      <c r="A312" s="87" t="s">
        <v>21</v>
      </c>
      <c r="B312">
        <v>80.078125</v>
      </c>
      <c r="C312">
        <v>130.67918065344659</v>
      </c>
      <c r="D312">
        <v>213.8671875</v>
      </c>
      <c r="E312">
        <v>296.875</v>
      </c>
    </row>
    <row r="313" spans="1:14" x14ac:dyDescent="0.25">
      <c r="A313" s="87" t="s">
        <v>28</v>
      </c>
      <c r="B313">
        <v>95.703125</v>
      </c>
      <c r="C313">
        <v>114.540390621217</v>
      </c>
      <c r="D313">
        <v>184.5703125</v>
      </c>
      <c r="E313">
        <v>261.71875</v>
      </c>
    </row>
    <row r="314" spans="1:14" x14ac:dyDescent="0.25">
      <c r="A314" s="87" t="s">
        <v>24</v>
      </c>
      <c r="B314">
        <v>75.1953125</v>
      </c>
      <c r="C314">
        <v>109.853747757047</v>
      </c>
      <c r="D314">
        <v>166.9921875</v>
      </c>
      <c r="E314">
        <v>276.3671875</v>
      </c>
    </row>
    <row r="315" spans="1:14" x14ac:dyDescent="0.25">
      <c r="A315" s="87" t="s">
        <v>29</v>
      </c>
      <c r="B315">
        <v>62.5</v>
      </c>
      <c r="C315">
        <v>108.761209896182</v>
      </c>
      <c r="D315">
        <v>175.78125</v>
      </c>
      <c r="E315">
        <v>291.015625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87"/>
      <c r="B319" s="87" t="s">
        <v>101</v>
      </c>
      <c r="C319" s="87" t="s">
        <v>102</v>
      </c>
      <c r="D319" s="87" t="s">
        <v>103</v>
      </c>
      <c r="E319" s="87" t="s">
        <v>104</v>
      </c>
      <c r="J319" s="87"/>
      <c r="K319" s="87" t="s">
        <v>101</v>
      </c>
      <c r="L319" s="87" t="s">
        <v>102</v>
      </c>
      <c r="M319" s="87" t="s">
        <v>103</v>
      </c>
      <c r="N319" s="87" t="s">
        <v>104</v>
      </c>
    </row>
    <row r="320" spans="1:14" x14ac:dyDescent="0.25">
      <c r="A320" s="87" t="s">
        <v>15</v>
      </c>
      <c r="B320">
        <v>16.6015625</v>
      </c>
      <c r="C320">
        <v>52.92046142734366</v>
      </c>
      <c r="D320">
        <v>47.8515625</v>
      </c>
      <c r="E320">
        <v>158.203125</v>
      </c>
      <c r="J320" s="87" t="s">
        <v>12</v>
      </c>
      <c r="K320">
        <v>6.6666666666666666E-2</v>
      </c>
      <c r="L320">
        <v>-5.4997470135498698</v>
      </c>
      <c r="M320">
        <v>0.4</v>
      </c>
      <c r="N320">
        <v>0.83333333333333337</v>
      </c>
    </row>
    <row r="321" spans="1:14" x14ac:dyDescent="0.25">
      <c r="A321" s="87" t="s">
        <v>25</v>
      </c>
      <c r="B321">
        <v>16.6015625</v>
      </c>
      <c r="C321">
        <v>26.98473885953031</v>
      </c>
      <c r="D321">
        <v>51.7578125</v>
      </c>
      <c r="E321">
        <v>142.578125</v>
      </c>
      <c r="J321" s="87" t="s">
        <v>105</v>
      </c>
      <c r="K321">
        <v>0.1333333333333333</v>
      </c>
      <c r="L321">
        <v>-3.8454007519350979</v>
      </c>
      <c r="M321">
        <v>0.23333333333333331</v>
      </c>
      <c r="N321">
        <v>0.5</v>
      </c>
    </row>
    <row r="322" spans="1:14" x14ac:dyDescent="0.25">
      <c r="A322" s="87" t="s">
        <v>18</v>
      </c>
      <c r="B322">
        <v>22.4609375</v>
      </c>
      <c r="C322">
        <v>70.692239156359392</v>
      </c>
      <c r="D322">
        <v>152.34375</v>
      </c>
      <c r="E322">
        <v>277.34375</v>
      </c>
    </row>
    <row r="323" spans="1:14" x14ac:dyDescent="0.25">
      <c r="A323" s="87" t="s">
        <v>26</v>
      </c>
      <c r="B323">
        <v>49.8046875</v>
      </c>
      <c r="C323">
        <v>69.14258813417058</v>
      </c>
      <c r="D323">
        <v>129.8828125</v>
      </c>
      <c r="E323">
        <v>223.6328125</v>
      </c>
    </row>
    <row r="324" spans="1:14" x14ac:dyDescent="0.25">
      <c r="A324" s="87" t="s">
        <v>21</v>
      </c>
      <c r="B324">
        <v>122.0703125</v>
      </c>
      <c r="C324">
        <v>120.6497097339138</v>
      </c>
      <c r="D324">
        <v>238.28125</v>
      </c>
      <c r="E324">
        <v>328.125</v>
      </c>
    </row>
    <row r="325" spans="1:14" x14ac:dyDescent="0.25">
      <c r="A325" s="87" t="s">
        <v>28</v>
      </c>
      <c r="B325">
        <v>94.7265625</v>
      </c>
      <c r="C325">
        <v>129.5104560122717</v>
      </c>
      <c r="D325">
        <v>242.1875</v>
      </c>
      <c r="E325">
        <v>352.5390625</v>
      </c>
    </row>
    <row r="326" spans="1:14" x14ac:dyDescent="0.25">
      <c r="A326" s="87" t="s">
        <v>24</v>
      </c>
      <c r="B326">
        <v>52.734375</v>
      </c>
      <c r="C326">
        <v>103.7522844114569</v>
      </c>
      <c r="D326">
        <v>157.2265625</v>
      </c>
      <c r="E326">
        <v>297.8515625</v>
      </c>
    </row>
    <row r="327" spans="1:14" x14ac:dyDescent="0.25">
      <c r="A327" s="87" t="s">
        <v>29</v>
      </c>
      <c r="B327">
        <v>49.8046875</v>
      </c>
      <c r="C327">
        <v>61.232392412547277</v>
      </c>
      <c r="D327">
        <v>191.40625</v>
      </c>
      <c r="E327">
        <v>296.875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87"/>
      <c r="B331" s="87" t="s">
        <v>101</v>
      </c>
      <c r="C331" s="87" t="s">
        <v>102</v>
      </c>
      <c r="D331" s="87" t="s">
        <v>103</v>
      </c>
      <c r="E331" s="87" t="s">
        <v>104</v>
      </c>
      <c r="J331" s="87"/>
      <c r="K331" s="87" t="s">
        <v>101</v>
      </c>
      <c r="L331" s="87" t="s">
        <v>102</v>
      </c>
      <c r="M331" s="87" t="s">
        <v>103</v>
      </c>
      <c r="N331" s="87" t="s">
        <v>104</v>
      </c>
    </row>
    <row r="332" spans="1:14" x14ac:dyDescent="0.25">
      <c r="A332" s="87" t="s">
        <v>15</v>
      </c>
      <c r="B332">
        <v>37.109375</v>
      </c>
      <c r="C332">
        <v>75.978020366487669</v>
      </c>
      <c r="D332">
        <v>113.28125</v>
      </c>
      <c r="E332">
        <v>196.2890625</v>
      </c>
      <c r="J332" s="87" t="s">
        <v>12</v>
      </c>
      <c r="K332">
        <v>0.2857142857142857</v>
      </c>
      <c r="L332">
        <v>0.26846096256273339</v>
      </c>
      <c r="M332">
        <v>0.8571428571428571</v>
      </c>
      <c r="N332">
        <v>1.285714285714286</v>
      </c>
    </row>
    <row r="333" spans="1:14" x14ac:dyDescent="0.25">
      <c r="A333" s="87" t="s">
        <v>25</v>
      </c>
      <c r="B333">
        <v>18.5546875</v>
      </c>
      <c r="C333">
        <v>50.959162335053747</v>
      </c>
      <c r="D333">
        <v>101.5625</v>
      </c>
      <c r="E333">
        <v>178.7109375</v>
      </c>
      <c r="J333" s="87" t="s">
        <v>105</v>
      </c>
      <c r="K333">
        <v>0.14285714285714279</v>
      </c>
      <c r="L333">
        <v>0.31081912907316389</v>
      </c>
      <c r="M333">
        <v>0.42857142857142849</v>
      </c>
      <c r="N333">
        <v>0.5714285714285714</v>
      </c>
    </row>
    <row r="334" spans="1:14" x14ac:dyDescent="0.25">
      <c r="A334" s="87" t="s">
        <v>18</v>
      </c>
      <c r="B334">
        <v>58.59375</v>
      </c>
      <c r="C334">
        <v>93.857748237561466</v>
      </c>
      <c r="D334">
        <v>145.5078125</v>
      </c>
      <c r="E334">
        <v>230.46875</v>
      </c>
    </row>
    <row r="335" spans="1:14" x14ac:dyDescent="0.25">
      <c r="A335" s="87" t="s">
        <v>26</v>
      </c>
      <c r="B335">
        <v>38.0859375</v>
      </c>
      <c r="C335">
        <v>57.648851698490773</v>
      </c>
      <c r="D335">
        <v>88.8671875</v>
      </c>
      <c r="E335">
        <v>111.328125</v>
      </c>
    </row>
    <row r="336" spans="1:14" x14ac:dyDescent="0.25">
      <c r="A336" s="87" t="s">
        <v>21</v>
      </c>
      <c r="B336">
        <v>51.7578125</v>
      </c>
      <c r="C336">
        <v>116.5152260535486</v>
      </c>
      <c r="D336">
        <v>197.265625</v>
      </c>
      <c r="E336">
        <v>271.484375</v>
      </c>
    </row>
    <row r="337" spans="1:14" x14ac:dyDescent="0.25">
      <c r="A337" s="87" t="s">
        <v>28</v>
      </c>
      <c r="B337">
        <v>87.890625</v>
      </c>
      <c r="C337">
        <v>116.23690807993501</v>
      </c>
      <c r="D337">
        <v>188.4765625</v>
      </c>
      <c r="E337">
        <v>255.859375</v>
      </c>
    </row>
    <row r="338" spans="1:14" x14ac:dyDescent="0.25">
      <c r="A338" s="87" t="s">
        <v>24</v>
      </c>
      <c r="B338">
        <v>76.171875</v>
      </c>
      <c r="C338">
        <v>106.2995439864704</v>
      </c>
      <c r="D338">
        <v>170.8984375</v>
      </c>
      <c r="E338">
        <v>280.2734375</v>
      </c>
    </row>
    <row r="339" spans="1:14" x14ac:dyDescent="0.25">
      <c r="A339" s="87" t="s">
        <v>29</v>
      </c>
      <c r="B339">
        <v>96.6796875</v>
      </c>
      <c r="C339">
        <v>102.9292826319351</v>
      </c>
      <c r="D339">
        <v>151.3671875</v>
      </c>
      <c r="E339">
        <v>262.6953125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87"/>
      <c r="B343" s="87" t="s">
        <v>101</v>
      </c>
      <c r="C343" s="87" t="s">
        <v>102</v>
      </c>
      <c r="D343" s="87" t="s">
        <v>103</v>
      </c>
      <c r="E343" s="87" t="s">
        <v>104</v>
      </c>
      <c r="J343" s="87"/>
      <c r="K343" s="87" t="s">
        <v>101</v>
      </c>
      <c r="L343" s="87" t="s">
        <v>102</v>
      </c>
      <c r="M343" s="87" t="s">
        <v>103</v>
      </c>
      <c r="N343" s="87" t="s">
        <v>104</v>
      </c>
    </row>
    <row r="344" spans="1:14" x14ac:dyDescent="0.25">
      <c r="A344" s="87" t="s">
        <v>15</v>
      </c>
      <c r="B344">
        <v>17.578125</v>
      </c>
      <c r="C344">
        <v>71.416006690536648</v>
      </c>
      <c r="D344">
        <v>127.9296875</v>
      </c>
      <c r="E344">
        <v>212.890625</v>
      </c>
      <c r="J344" s="87" t="s">
        <v>12</v>
      </c>
      <c r="K344">
        <v>3.3333333333333333E-2</v>
      </c>
      <c r="L344">
        <v>4.0838596927845892</v>
      </c>
      <c r="M344">
        <v>0.43333333333333329</v>
      </c>
      <c r="N344">
        <v>0.83333333333333337</v>
      </c>
    </row>
    <row r="345" spans="1:14" x14ac:dyDescent="0.25">
      <c r="A345" s="87" t="s">
        <v>25</v>
      </c>
      <c r="B345">
        <v>17.578125</v>
      </c>
      <c r="C345">
        <v>60.181407609700081</v>
      </c>
      <c r="D345">
        <v>85.9375</v>
      </c>
      <c r="E345">
        <v>207.03125</v>
      </c>
      <c r="J345" s="87" t="s">
        <v>105</v>
      </c>
      <c r="K345">
        <v>3.3333333333333333E-2</v>
      </c>
      <c r="L345">
        <v>3.1944858862831249</v>
      </c>
      <c r="M345">
        <v>0.3</v>
      </c>
      <c r="N345">
        <v>0.6333333333333333</v>
      </c>
    </row>
    <row r="346" spans="1:14" x14ac:dyDescent="0.25">
      <c r="A346" s="87" t="s">
        <v>18</v>
      </c>
      <c r="B346">
        <v>57.6171875</v>
      </c>
      <c r="C346">
        <v>98.928117749603402</v>
      </c>
      <c r="D346">
        <v>143.5546875</v>
      </c>
      <c r="E346">
        <v>253.90625</v>
      </c>
    </row>
    <row r="347" spans="1:14" x14ac:dyDescent="0.25">
      <c r="A347" s="87" t="s">
        <v>26</v>
      </c>
      <c r="B347">
        <v>57.6171875</v>
      </c>
      <c r="C347">
        <v>71.299397633359263</v>
      </c>
      <c r="D347">
        <v>98.6328125</v>
      </c>
      <c r="E347">
        <v>149.4140625</v>
      </c>
    </row>
    <row r="348" spans="1:14" x14ac:dyDescent="0.25">
      <c r="A348" s="87" t="s">
        <v>21</v>
      </c>
      <c r="B348">
        <v>49.8046875</v>
      </c>
      <c r="C348">
        <v>113.6371748444997</v>
      </c>
      <c r="D348">
        <v>174.8046875</v>
      </c>
      <c r="E348">
        <v>255.859375</v>
      </c>
    </row>
    <row r="349" spans="1:14" x14ac:dyDescent="0.25">
      <c r="A349" s="87" t="s">
        <v>28</v>
      </c>
      <c r="B349">
        <v>81.0546875</v>
      </c>
      <c r="C349">
        <v>117.2229808253868</v>
      </c>
      <c r="D349">
        <v>197.265625</v>
      </c>
      <c r="E349">
        <v>264.6484375</v>
      </c>
    </row>
    <row r="350" spans="1:14" x14ac:dyDescent="0.25">
      <c r="A350" s="87" t="s">
        <v>24</v>
      </c>
      <c r="B350">
        <v>101.5625</v>
      </c>
      <c r="C350">
        <v>110.5359739241047</v>
      </c>
      <c r="D350">
        <v>190.4296875</v>
      </c>
      <c r="E350">
        <v>287.109375</v>
      </c>
    </row>
    <row r="351" spans="1:14" x14ac:dyDescent="0.25">
      <c r="A351" s="87" t="s">
        <v>29</v>
      </c>
      <c r="B351">
        <v>52.734375</v>
      </c>
      <c r="C351">
        <v>105.91574859781009</v>
      </c>
      <c r="D351">
        <v>145.5078125</v>
      </c>
      <c r="E351">
        <v>286.1328125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87"/>
      <c r="B355" s="87" t="s">
        <v>101</v>
      </c>
      <c r="C355" s="87" t="s">
        <v>102</v>
      </c>
      <c r="D355" s="87" t="s">
        <v>103</v>
      </c>
      <c r="E355" s="87" t="s">
        <v>104</v>
      </c>
      <c r="J355" s="87"/>
      <c r="K355" s="87" t="s">
        <v>101</v>
      </c>
      <c r="L355" s="87" t="s">
        <v>102</v>
      </c>
      <c r="M355" s="87" t="s">
        <v>103</v>
      </c>
      <c r="N355" s="87" t="s">
        <v>104</v>
      </c>
    </row>
    <row r="356" spans="1:14" x14ac:dyDescent="0.25">
      <c r="A356" s="87" t="s">
        <v>15</v>
      </c>
      <c r="B356">
        <v>34.1796875</v>
      </c>
      <c r="C356">
        <v>79.346651390207853</v>
      </c>
      <c r="D356">
        <v>72.265625</v>
      </c>
      <c r="E356">
        <v>182.6171875</v>
      </c>
      <c r="J356" s="87" t="s">
        <v>12</v>
      </c>
      <c r="K356">
        <v>0.33333333333333331</v>
      </c>
      <c r="L356">
        <v>0.1254962600444188</v>
      </c>
      <c r="M356">
        <v>0.43333333333333329</v>
      </c>
      <c r="N356">
        <v>0.9</v>
      </c>
    </row>
    <row r="357" spans="1:14" x14ac:dyDescent="0.25">
      <c r="A357" s="87" t="s">
        <v>25</v>
      </c>
      <c r="B357">
        <v>17.578125</v>
      </c>
      <c r="C357">
        <v>54.473865880649313</v>
      </c>
      <c r="D357">
        <v>60.546875</v>
      </c>
      <c r="E357">
        <v>160.15625</v>
      </c>
      <c r="J357" s="87" t="s">
        <v>105</v>
      </c>
      <c r="K357">
        <v>0.36666666666666659</v>
      </c>
      <c r="L357">
        <v>0.62245278977826302</v>
      </c>
      <c r="M357">
        <v>0.5</v>
      </c>
      <c r="N357">
        <v>1.666666666666667</v>
      </c>
    </row>
    <row r="358" spans="1:14" x14ac:dyDescent="0.25">
      <c r="A358" s="87" t="s">
        <v>18</v>
      </c>
      <c r="B358">
        <v>36.1328125</v>
      </c>
      <c r="C358">
        <v>69.376650675170978</v>
      </c>
      <c r="D358">
        <v>75.1953125</v>
      </c>
      <c r="E358">
        <v>129.8828125</v>
      </c>
    </row>
    <row r="359" spans="1:14" x14ac:dyDescent="0.25">
      <c r="A359" s="87" t="s">
        <v>26</v>
      </c>
      <c r="B359">
        <v>49.8046875</v>
      </c>
      <c r="C359">
        <v>77.198125307923334</v>
      </c>
      <c r="D359">
        <v>126.953125</v>
      </c>
      <c r="E359">
        <v>185.546875</v>
      </c>
    </row>
    <row r="360" spans="1:14" x14ac:dyDescent="0.25">
      <c r="A360" s="87" t="s">
        <v>21</v>
      </c>
      <c r="B360">
        <v>91.796875</v>
      </c>
      <c r="C360">
        <v>123.1059466814601</v>
      </c>
      <c r="D360">
        <v>166.9921875</v>
      </c>
      <c r="E360">
        <v>250.9765625</v>
      </c>
    </row>
    <row r="361" spans="1:14" x14ac:dyDescent="0.25">
      <c r="A361" s="87" t="s">
        <v>28</v>
      </c>
      <c r="B361">
        <v>47.8515625</v>
      </c>
      <c r="C361">
        <v>114.27599574063051</v>
      </c>
      <c r="D361">
        <v>146.484375</v>
      </c>
      <c r="E361">
        <v>234.375</v>
      </c>
    </row>
    <row r="362" spans="1:14" x14ac:dyDescent="0.25">
      <c r="A362" s="87" t="s">
        <v>24</v>
      </c>
      <c r="B362">
        <v>46.875</v>
      </c>
      <c r="C362">
        <v>107.2046913998921</v>
      </c>
      <c r="D362">
        <v>121.09375</v>
      </c>
      <c r="E362">
        <v>273.4375</v>
      </c>
    </row>
    <row r="363" spans="1:14" x14ac:dyDescent="0.25">
      <c r="A363" s="87" t="s">
        <v>29</v>
      </c>
      <c r="B363">
        <v>47.8515625</v>
      </c>
      <c r="C363">
        <v>101.0162334106447</v>
      </c>
      <c r="D363">
        <v>110.3515625</v>
      </c>
      <c r="E363">
        <v>226.5625</v>
      </c>
    </row>
    <row r="390" spans="1:5" x14ac:dyDescent="0.25">
      <c r="A390" s="165" t="s">
        <v>180</v>
      </c>
    </row>
    <row r="391" spans="1:5" x14ac:dyDescent="0.25">
      <c r="A391" s="87"/>
      <c r="B391" s="87" t="s">
        <v>101</v>
      </c>
      <c r="C391" s="87" t="s">
        <v>102</v>
      </c>
      <c r="D391" s="87" t="s">
        <v>103</v>
      </c>
      <c r="E391" s="87" t="s">
        <v>104</v>
      </c>
    </row>
    <row r="392" spans="1:5" x14ac:dyDescent="0.25">
      <c r="A392" s="87" t="s">
        <v>15</v>
      </c>
      <c r="B392">
        <v>0.9765625</v>
      </c>
      <c r="C392">
        <v>3.1443051893315439</v>
      </c>
      <c r="D392">
        <v>4.8828125</v>
      </c>
      <c r="E392">
        <v>6.8359375</v>
      </c>
    </row>
    <row r="393" spans="1:5" x14ac:dyDescent="0.25">
      <c r="A393" s="87" t="s">
        <v>25</v>
      </c>
      <c r="B393">
        <v>0.9765625</v>
      </c>
      <c r="C393">
        <v>3.1697190522490248</v>
      </c>
      <c r="D393">
        <v>4.8828125</v>
      </c>
      <c r="E393">
        <v>7.8125</v>
      </c>
    </row>
    <row r="394" spans="1:5" x14ac:dyDescent="0.25">
      <c r="A394" s="87" t="s">
        <v>18</v>
      </c>
      <c r="B394">
        <v>1.953125</v>
      </c>
      <c r="C394">
        <v>3.5426537842475621</v>
      </c>
      <c r="D394">
        <v>4.8828125</v>
      </c>
      <c r="E394">
        <v>7.8125</v>
      </c>
    </row>
    <row r="395" spans="1:5" x14ac:dyDescent="0.25">
      <c r="A395" s="87" t="s">
        <v>26</v>
      </c>
      <c r="B395">
        <v>0.9765625</v>
      </c>
      <c r="C395">
        <v>4.8733125947956131</v>
      </c>
      <c r="D395">
        <v>5.859375</v>
      </c>
      <c r="E395">
        <v>7.8125</v>
      </c>
    </row>
    <row r="396" spans="1:5" x14ac:dyDescent="0.25">
      <c r="A396" s="87" t="s">
        <v>21</v>
      </c>
      <c r="B396">
        <v>1.953125</v>
      </c>
      <c r="C396">
        <v>4.4631689487509911</v>
      </c>
      <c r="D396">
        <v>4.8828125</v>
      </c>
      <c r="E396">
        <v>7.8125</v>
      </c>
    </row>
    <row r="397" spans="1:5" x14ac:dyDescent="0.25">
      <c r="A397" s="87" t="s">
        <v>28</v>
      </c>
      <c r="B397">
        <v>0.9765625</v>
      </c>
      <c r="C397">
        <v>3.7434128274307321</v>
      </c>
      <c r="D397">
        <v>5.859375</v>
      </c>
      <c r="E397">
        <v>7.8125</v>
      </c>
    </row>
    <row r="398" spans="1:5" x14ac:dyDescent="0.25">
      <c r="A398" s="87" t="s">
        <v>24</v>
      </c>
      <c r="B398">
        <v>0.9765625</v>
      </c>
      <c r="C398">
        <v>3.0256357284086199</v>
      </c>
      <c r="D398">
        <v>5.859375</v>
      </c>
      <c r="E398">
        <v>6.8359375</v>
      </c>
    </row>
    <row r="399" spans="1:5" x14ac:dyDescent="0.25">
      <c r="A399" s="87" t="s">
        <v>29</v>
      </c>
      <c r="B399">
        <v>0.9765625</v>
      </c>
      <c r="C399">
        <v>3.350857985763025</v>
      </c>
      <c r="D399">
        <v>4.8828125</v>
      </c>
      <c r="E399">
        <v>6.8359375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449.76875756928229</v>
      </c>
      <c r="L409" s="155" t="s">
        <v>141</v>
      </c>
      <c r="M409">
        <v>1</v>
      </c>
      <c r="N409">
        <v>0.96329175707913095</v>
      </c>
      <c r="O409">
        <v>0.69885571860276707</v>
      </c>
      <c r="P409">
        <v>0.80800072400733347</v>
      </c>
      <c r="Q409">
        <v>0.71054658693636663</v>
      </c>
      <c r="R409">
        <v>0.89079764440413967</v>
      </c>
      <c r="S409">
        <v>0.83877834616707581</v>
      </c>
      <c r="T409">
        <v>1</v>
      </c>
    </row>
    <row r="410" spans="1:20" x14ac:dyDescent="0.25">
      <c r="A410" s="154" t="s">
        <v>141</v>
      </c>
      <c r="B410">
        <v>8.039334360306329</v>
      </c>
      <c r="C410">
        <v>1.7104268390616151</v>
      </c>
      <c r="D410">
        <v>10.003989166259879</v>
      </c>
      <c r="E410">
        <v>1.5380026147168511</v>
      </c>
      <c r="G410" s="154" t="s">
        <v>142</v>
      </c>
      <c r="H410">
        <v>301.05723590386322</v>
      </c>
      <c r="L410" s="155" t="s">
        <v>142</v>
      </c>
      <c r="M410">
        <v>0.90168619743620937</v>
      </c>
      <c r="N410">
        <v>0.82968870053339494</v>
      </c>
      <c r="O410">
        <v>0.3132499883112852</v>
      </c>
      <c r="P410">
        <v>0.56638557831027869</v>
      </c>
      <c r="Q410">
        <v>0.79852355883699611</v>
      </c>
      <c r="R410">
        <v>0.67302608822225085</v>
      </c>
      <c r="S410">
        <v>1</v>
      </c>
      <c r="T410">
        <v>0.55459666328584001</v>
      </c>
    </row>
    <row r="411" spans="1:20" x14ac:dyDescent="0.25">
      <c r="A411" s="154" t="s">
        <v>142</v>
      </c>
      <c r="B411">
        <v>4.7724844477195916</v>
      </c>
      <c r="C411">
        <v>6.2153435216644706</v>
      </c>
      <c r="D411">
        <v>6.8578021084565099</v>
      </c>
      <c r="E411">
        <v>-7.0385840469708869</v>
      </c>
      <c r="G411" s="154" t="s">
        <v>143</v>
      </c>
      <c r="H411">
        <v>203.94228689387751</v>
      </c>
      <c r="L411" s="155" t="s">
        <v>143</v>
      </c>
      <c r="M411">
        <v>0.86476312998495419</v>
      </c>
      <c r="N411">
        <v>0.84590545834658126</v>
      </c>
      <c r="O411">
        <v>0.24990495843113761</v>
      </c>
      <c r="P411">
        <v>0.44465795651372519</v>
      </c>
      <c r="Q411">
        <v>0.72188764167653352</v>
      </c>
      <c r="R411">
        <v>0.46003053382184128</v>
      </c>
      <c r="S411">
        <v>0.69445711548865208</v>
      </c>
      <c r="T411">
        <v>0.34754626802028782</v>
      </c>
    </row>
    <row r="412" spans="1:20" x14ac:dyDescent="0.25">
      <c r="A412" s="154" t="s">
        <v>143</v>
      </c>
      <c r="B412">
        <v>5.1336248567946754</v>
      </c>
      <c r="C412">
        <v>-5.4441694692200917</v>
      </c>
      <c r="D412">
        <v>4.8198287968889666</v>
      </c>
      <c r="E412">
        <v>3.039503249129341</v>
      </c>
      <c r="G412" s="154" t="s">
        <v>144</v>
      </c>
      <c r="H412">
        <v>547.8764071916147</v>
      </c>
      <c r="L412" s="155" t="s">
        <v>144</v>
      </c>
      <c r="M412">
        <v>0.76358865977217816</v>
      </c>
      <c r="N412">
        <v>1</v>
      </c>
      <c r="O412">
        <v>0.70289690525631665</v>
      </c>
      <c r="P412">
        <v>1</v>
      </c>
      <c r="Q412">
        <v>1</v>
      </c>
      <c r="R412">
        <v>0.99470565850731174</v>
      </c>
      <c r="S412">
        <v>0.81235507264701345</v>
      </c>
      <c r="T412">
        <v>0.62366809960668923</v>
      </c>
    </row>
    <row r="413" spans="1:20" x14ac:dyDescent="0.25">
      <c r="A413" s="154" t="s">
        <v>144</v>
      </c>
      <c r="B413">
        <v>7.316724472725233</v>
      </c>
      <c r="C413">
        <v>0.46849699142566531</v>
      </c>
      <c r="D413">
        <v>7.0392477563822693</v>
      </c>
      <c r="E413">
        <v>0.39054018187102191</v>
      </c>
      <c r="G413" s="154" t="s">
        <v>145</v>
      </c>
      <c r="H413">
        <v>253.85512241960339</v>
      </c>
      <c r="L413" s="155" t="s">
        <v>145</v>
      </c>
      <c r="M413">
        <v>0.8097005068390114</v>
      </c>
      <c r="N413">
        <v>0.82822731362964774</v>
      </c>
      <c r="O413">
        <v>0.27071600281571528</v>
      </c>
      <c r="P413">
        <v>0.5182607969855304</v>
      </c>
      <c r="Q413">
        <v>0.70485510536057294</v>
      </c>
      <c r="R413">
        <v>0.44759003351965532</v>
      </c>
      <c r="S413">
        <v>0.74544261307214532</v>
      </c>
      <c r="T413">
        <v>0.39372931335338751</v>
      </c>
    </row>
    <row r="414" spans="1:20" x14ac:dyDescent="0.25">
      <c r="A414" s="154" t="s">
        <v>145</v>
      </c>
      <c r="B414">
        <v>6.6517540962111523</v>
      </c>
      <c r="C414">
        <v>-0.33117818550541123</v>
      </c>
      <c r="D414">
        <v>8.359358792872559</v>
      </c>
      <c r="E414">
        <v>-0.55311377706900344</v>
      </c>
      <c r="G414" s="154" t="s">
        <v>146</v>
      </c>
      <c r="H414">
        <v>163.11543698659321</v>
      </c>
      <c r="L414" s="155" t="s">
        <v>146</v>
      </c>
      <c r="M414">
        <v>0.78719293806845969</v>
      </c>
      <c r="N414">
        <v>0.90618798614434737</v>
      </c>
      <c r="O414">
        <v>0.2873362332612453</v>
      </c>
      <c r="P414">
        <v>0.46353538459593369</v>
      </c>
      <c r="Q414">
        <v>0.61487487845396116</v>
      </c>
      <c r="R414">
        <v>0.40656349803540731</v>
      </c>
      <c r="S414">
        <v>0.65117887704213517</v>
      </c>
      <c r="T414">
        <v>0.33606864095600247</v>
      </c>
    </row>
    <row r="415" spans="1:20" x14ac:dyDescent="0.25">
      <c r="A415" s="154" t="s">
        <v>146</v>
      </c>
      <c r="B415">
        <v>2.9050720986137231</v>
      </c>
      <c r="C415">
        <v>0.79875187287683946</v>
      </c>
      <c r="D415">
        <v>5.5666613285260391</v>
      </c>
      <c r="E415">
        <v>2.3302657375670881</v>
      </c>
      <c r="G415" s="154" t="s">
        <v>147</v>
      </c>
      <c r="H415">
        <v>114.3502918148413</v>
      </c>
      <c r="L415" s="155" t="s">
        <v>147</v>
      </c>
      <c r="M415">
        <v>0.81090410285733316</v>
      </c>
      <c r="N415">
        <v>0.85011100143448215</v>
      </c>
      <c r="O415">
        <v>0.32230546338472132</v>
      </c>
      <c r="P415">
        <v>0.47033709608312918</v>
      </c>
      <c r="Q415">
        <v>0.56620714236778935</v>
      </c>
      <c r="R415">
        <v>0.41875784523121018</v>
      </c>
      <c r="S415">
        <v>0.70195618245808156</v>
      </c>
      <c r="T415">
        <v>0.41649658965222291</v>
      </c>
    </row>
    <row r="416" spans="1:20" x14ac:dyDescent="0.25">
      <c r="A416" s="154" t="s">
        <v>147</v>
      </c>
      <c r="B416">
        <v>3.6252925299405838</v>
      </c>
      <c r="C416">
        <v>1.5497566395760169</v>
      </c>
      <c r="D416">
        <v>5.4739271774918548</v>
      </c>
      <c r="E416">
        <v>-4.3687605016717486</v>
      </c>
      <c r="G416" s="154" t="s">
        <v>148</v>
      </c>
      <c r="H416">
        <v>257.99312686571079</v>
      </c>
      <c r="L416" s="155" t="s">
        <v>148</v>
      </c>
      <c r="M416">
        <v>0.89237495405066858</v>
      </c>
      <c r="N416">
        <v>0.90614722768503664</v>
      </c>
      <c r="O416">
        <v>1</v>
      </c>
      <c r="P416">
        <v>0.88735824665354812</v>
      </c>
      <c r="Q416">
        <v>0.72683419607913047</v>
      </c>
      <c r="R416">
        <v>1</v>
      </c>
      <c r="S416">
        <v>0.8054490535892358</v>
      </c>
      <c r="T416">
        <v>0.49104036911954818</v>
      </c>
    </row>
    <row r="417" spans="1:20" x14ac:dyDescent="0.25">
      <c r="A417" s="154" t="s">
        <v>148</v>
      </c>
      <c r="B417">
        <v>4.3237778174620827</v>
      </c>
      <c r="C417">
        <v>-1.9344608239896379</v>
      </c>
      <c r="D417">
        <v>4.8737456379772288</v>
      </c>
      <c r="E417">
        <v>-0.4143245034404166</v>
      </c>
      <c r="G417" s="154" t="s">
        <v>149</v>
      </c>
      <c r="H417">
        <v>177.50438367086221</v>
      </c>
      <c r="L417" s="155" t="s">
        <v>149</v>
      </c>
      <c r="M417">
        <v>0.82618285125594437</v>
      </c>
      <c r="N417">
        <v>0.89697162791256491</v>
      </c>
      <c r="O417">
        <v>0.28050030316255081</v>
      </c>
      <c r="P417">
        <v>0.56302290433093005</v>
      </c>
      <c r="Q417">
        <v>0.7755847520957706</v>
      </c>
      <c r="R417">
        <v>0.52841773676854131</v>
      </c>
      <c r="S417">
        <v>0.81289093644227972</v>
      </c>
      <c r="T417">
        <v>0.38837309517721957</v>
      </c>
    </row>
    <row r="418" spans="1:20" x14ac:dyDescent="0.25">
      <c r="A418" s="154" t="s">
        <v>149</v>
      </c>
      <c r="B418">
        <v>4.046938463713122</v>
      </c>
      <c r="C418">
        <v>5.2721933250874491</v>
      </c>
      <c r="D418">
        <v>4.6572554118076148</v>
      </c>
      <c r="E418">
        <v>-5.307176121290361</v>
      </c>
      <c r="G418" s="154" t="s">
        <v>150</v>
      </c>
      <c r="H418">
        <v>234.9338533548746</v>
      </c>
      <c r="L418" s="155" t="s">
        <v>150</v>
      </c>
      <c r="M418">
        <v>0.74230755996104336</v>
      </c>
      <c r="N418">
        <v>0.91553978207672237</v>
      </c>
      <c r="O418">
        <v>0.2442559926453525</v>
      </c>
      <c r="P418">
        <v>0.47967984191195678</v>
      </c>
      <c r="Q418">
        <v>0.79052824920309173</v>
      </c>
      <c r="R418">
        <v>0.36410896620947381</v>
      </c>
      <c r="S418">
        <v>0.6500787976968484</v>
      </c>
      <c r="T418">
        <v>0.29223209836612157</v>
      </c>
    </row>
    <row r="419" spans="1:20" x14ac:dyDescent="0.25">
      <c r="A419" s="154" t="s">
        <v>150</v>
      </c>
      <c r="B419">
        <v>6.5542426631177522</v>
      </c>
      <c r="C419">
        <v>-3.9142036111193872</v>
      </c>
      <c r="D419">
        <v>8.5522995265461361</v>
      </c>
      <c r="E419">
        <v>5.8580475486289361</v>
      </c>
      <c r="G419" s="154" t="s">
        <v>151</v>
      </c>
      <c r="H419">
        <v>159.21904678608891</v>
      </c>
      <c r="L419" s="155" t="s">
        <v>151</v>
      </c>
      <c r="M419">
        <v>0.82411838774801083</v>
      </c>
      <c r="N419">
        <v>0.87213450163233885</v>
      </c>
      <c r="O419">
        <v>0.40050295401540431</v>
      </c>
      <c r="P419">
        <v>0.59002327737336457</v>
      </c>
      <c r="Q419">
        <v>0.58122099263686389</v>
      </c>
      <c r="R419">
        <v>0.37330776491488932</v>
      </c>
      <c r="S419">
        <v>0.70318486793505408</v>
      </c>
      <c r="T419">
        <v>0.24904474508377961</v>
      </c>
    </row>
    <row r="420" spans="1:20" x14ac:dyDescent="0.25">
      <c r="A420" s="154" t="s">
        <v>151</v>
      </c>
      <c r="B420">
        <v>5.6318335562412916</v>
      </c>
      <c r="C420">
        <v>0.52869569708306552</v>
      </c>
      <c r="D420">
        <v>5.6156183287428227</v>
      </c>
      <c r="E420">
        <v>-0.97609142963434137</v>
      </c>
      <c r="G420" s="154" t="s">
        <v>152</v>
      </c>
      <c r="H420">
        <v>219.4673950659062</v>
      </c>
      <c r="L420" s="155" t="s">
        <v>152</v>
      </c>
      <c r="M420">
        <v>0.78055284865771279</v>
      </c>
      <c r="N420">
        <v>0.84835951609457272</v>
      </c>
      <c r="O420">
        <v>0.27137063982988358</v>
      </c>
      <c r="P420">
        <v>0.407284002690742</v>
      </c>
      <c r="Q420">
        <v>0.6157252618903476</v>
      </c>
      <c r="R420">
        <v>0.36705600447522718</v>
      </c>
      <c r="S420">
        <v>0.5937441149995657</v>
      </c>
      <c r="T420">
        <v>0.31592987860617999</v>
      </c>
    </row>
    <row r="421" spans="1:20" x14ac:dyDescent="0.25">
      <c r="A421" s="154" t="s">
        <v>152</v>
      </c>
      <c r="B421">
        <v>4.5488881622218829</v>
      </c>
      <c r="C421">
        <v>-1.8585455956902051</v>
      </c>
      <c r="D421">
        <v>5.5712006395670706</v>
      </c>
      <c r="E421">
        <v>6.7001588531055374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221.6706263574136</v>
      </c>
      <c r="L432" s="155" t="s">
        <v>155</v>
      </c>
      <c r="M432">
        <v>1</v>
      </c>
      <c r="N432">
        <v>0.78768840545338314</v>
      </c>
      <c r="O432">
        <v>0.39422515887155002</v>
      </c>
      <c r="P432">
        <v>0.13305862725195949</v>
      </c>
      <c r="Q432">
        <v>0.1967520665620793</v>
      </c>
      <c r="R432">
        <v>0.16091927786229801</v>
      </c>
      <c r="S432">
        <v>0.41491119226001077</v>
      </c>
      <c r="T432">
        <v>0.1680645774756642</v>
      </c>
    </row>
    <row r="433" spans="1:20" x14ac:dyDescent="0.25">
      <c r="A433" s="154" t="s">
        <v>141</v>
      </c>
      <c r="B433">
        <v>6.3474948191808558</v>
      </c>
      <c r="C433">
        <v>-6.0864002348098856</v>
      </c>
      <c r="D433">
        <v>7.3212319123609939</v>
      </c>
      <c r="E433">
        <v>6.7996046099956464</v>
      </c>
      <c r="G433" s="154" t="s">
        <v>142</v>
      </c>
      <c r="H433">
        <v>48.701759527568257</v>
      </c>
      <c r="L433" s="155" t="s">
        <v>156</v>
      </c>
      <c r="M433">
        <v>0.98578801496846702</v>
      </c>
      <c r="N433">
        <v>0.72784337919389142</v>
      </c>
      <c r="O433">
        <v>0.46825637554276672</v>
      </c>
      <c r="P433">
        <v>0.13460669001626799</v>
      </c>
      <c r="Q433">
        <v>0.27500439904593088</v>
      </c>
      <c r="R433">
        <v>0.35129425208775827</v>
      </c>
      <c r="S433">
        <v>0.49244027795305673</v>
      </c>
      <c r="T433">
        <v>0.65826561899206815</v>
      </c>
    </row>
    <row r="434" spans="1:20" x14ac:dyDescent="0.25">
      <c r="A434" s="154" t="s">
        <v>142</v>
      </c>
      <c r="B434">
        <v>2.2003691048676441</v>
      </c>
      <c r="C434">
        <v>2.055709086368116</v>
      </c>
      <c r="D434">
        <v>3.2642293538563409</v>
      </c>
      <c r="E434">
        <v>-2.1788267831956998</v>
      </c>
      <c r="G434" s="154" t="s">
        <v>143</v>
      </c>
      <c r="H434">
        <v>13.96506312338091</v>
      </c>
      <c r="L434" s="155" t="s">
        <v>157</v>
      </c>
      <c r="M434">
        <v>0.9839021278734752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</row>
    <row r="435" spans="1:20" x14ac:dyDescent="0.25">
      <c r="A435" s="154" t="s">
        <v>143</v>
      </c>
      <c r="B435">
        <v>0.91548621877184844</v>
      </c>
      <c r="C435">
        <v>-0.48858783689222512</v>
      </c>
      <c r="D435">
        <v>1.1313096513313261</v>
      </c>
      <c r="E435">
        <v>0.59909444568158798</v>
      </c>
      <c r="G435" s="154" t="s">
        <v>144</v>
      </c>
      <c r="H435">
        <v>24.580472311307709</v>
      </c>
      <c r="L435" s="155" t="s">
        <v>158</v>
      </c>
      <c r="M435">
        <v>0.88404756265470719</v>
      </c>
      <c r="N435">
        <v>0.74155180623747186</v>
      </c>
      <c r="O435">
        <v>0.72062686116645147</v>
      </c>
      <c r="P435">
        <v>0.58448001762028945</v>
      </c>
      <c r="Q435">
        <v>0.67799955172480619</v>
      </c>
      <c r="R435">
        <v>0.78582120590690097</v>
      </c>
      <c r="S435">
        <v>0.98499727015725003</v>
      </c>
      <c r="T435">
        <v>0.93071055057364649</v>
      </c>
    </row>
    <row r="436" spans="1:20" x14ac:dyDescent="0.25">
      <c r="A436" s="154" t="s">
        <v>144</v>
      </c>
      <c r="B436">
        <v>1.453476745510637</v>
      </c>
      <c r="C436">
        <v>1.14619465854949</v>
      </c>
      <c r="D436">
        <v>2.5729103497754271</v>
      </c>
      <c r="E436">
        <v>-1.0924281729172141</v>
      </c>
      <c r="G436" s="154" t="s">
        <v>145</v>
      </c>
      <c r="H436">
        <v>26.61376129898925</v>
      </c>
      <c r="L436" s="155" t="s">
        <v>159</v>
      </c>
      <c r="M436">
        <v>0.94234452761931509</v>
      </c>
      <c r="N436">
        <v>0.69735674497809119</v>
      </c>
      <c r="O436">
        <v>0.42925029314738239</v>
      </c>
      <c r="P436">
        <v>0.1625621426555908</v>
      </c>
      <c r="Q436">
        <v>0.31429909170172449</v>
      </c>
      <c r="R436">
        <v>0.2610757289772539</v>
      </c>
      <c r="S436">
        <v>0.56436954143760176</v>
      </c>
      <c r="T436">
        <v>0.32538018479883818</v>
      </c>
    </row>
    <row r="437" spans="1:20" x14ac:dyDescent="0.25">
      <c r="A437" s="154" t="s">
        <v>145</v>
      </c>
      <c r="B437">
        <v>1.7622959417149311</v>
      </c>
      <c r="C437">
        <v>-0.67718019381730987</v>
      </c>
      <c r="D437">
        <v>1.213513076261187</v>
      </c>
      <c r="E437">
        <v>-0.34946921503441719</v>
      </c>
      <c r="G437" s="154" t="s">
        <v>146</v>
      </c>
      <c r="H437">
        <v>26.12017184595468</v>
      </c>
      <c r="L437" s="155" t="s">
        <v>160</v>
      </c>
      <c r="M437">
        <v>0.98209042865142071</v>
      </c>
      <c r="N437">
        <v>0.80710331058416085</v>
      </c>
      <c r="O437">
        <v>0.39954629149849741</v>
      </c>
      <c r="P437">
        <v>0.1529353788177002</v>
      </c>
      <c r="Q437">
        <v>0.27616400377229272</v>
      </c>
      <c r="R437">
        <v>0.2202220620212493</v>
      </c>
      <c r="S437">
        <v>0.52393615529028337</v>
      </c>
      <c r="T437">
        <v>0.43632463102082769</v>
      </c>
    </row>
    <row r="438" spans="1:20" x14ac:dyDescent="0.25">
      <c r="A438" s="154" t="s">
        <v>146</v>
      </c>
      <c r="B438">
        <v>1.65283524043078</v>
      </c>
      <c r="C438">
        <v>-1.782751489082111</v>
      </c>
      <c r="D438">
        <v>2.9307087910688141</v>
      </c>
      <c r="E438">
        <v>3.5922281192286478</v>
      </c>
      <c r="G438" s="154" t="s">
        <v>147</v>
      </c>
      <c r="H438">
        <v>74.536545333869483</v>
      </c>
      <c r="L438" s="155" t="s">
        <v>187</v>
      </c>
      <c r="M438">
        <v>0.85296065272229271</v>
      </c>
      <c r="N438">
        <v>0.67365697308748573</v>
      </c>
      <c r="O438">
        <v>0.364202809547017</v>
      </c>
      <c r="P438">
        <v>0.179699183654456</v>
      </c>
      <c r="Q438">
        <v>0.24939637342949009</v>
      </c>
      <c r="R438">
        <v>0.20243691253953891</v>
      </c>
      <c r="S438">
        <v>0.51283117037904202</v>
      </c>
      <c r="T438">
        <v>0.22326068676552571</v>
      </c>
    </row>
    <row r="439" spans="1:20" x14ac:dyDescent="0.25">
      <c r="A439" s="154" t="s">
        <v>147</v>
      </c>
      <c r="B439">
        <v>2.8373742772343911</v>
      </c>
      <c r="C439">
        <v>2.8468299955554541E-2</v>
      </c>
      <c r="D439">
        <v>4.6971475246072529</v>
      </c>
      <c r="E439">
        <v>1.0084477874289139</v>
      </c>
      <c r="G439" s="154" t="s">
        <v>148</v>
      </c>
      <c r="H439">
        <v>44.150089776543872</v>
      </c>
    </row>
    <row r="440" spans="1:20" x14ac:dyDescent="0.25">
      <c r="A440" s="154" t="s">
        <v>148</v>
      </c>
      <c r="B440">
        <v>2.5670812102798992</v>
      </c>
      <c r="C440">
        <v>1.5278435963371431</v>
      </c>
      <c r="D440">
        <v>4.3037273530335698</v>
      </c>
      <c r="E440">
        <v>-3.5662245949093889</v>
      </c>
      <c r="G440" s="154" t="s">
        <v>149</v>
      </c>
      <c r="H440">
        <v>27.600198994355871</v>
      </c>
    </row>
    <row r="441" spans="1:20" x14ac:dyDescent="0.25">
      <c r="A441" s="154" t="s">
        <v>149</v>
      </c>
      <c r="B441">
        <v>1.7184012683260881</v>
      </c>
      <c r="C441">
        <v>0.84012163784778826</v>
      </c>
      <c r="D441">
        <v>3.049545274102718</v>
      </c>
      <c r="E441">
        <v>-0.75920481252785921</v>
      </c>
      <c r="G441" s="154" t="s">
        <v>150</v>
      </c>
      <c r="H441">
        <v>31.000827137155628</v>
      </c>
    </row>
    <row r="442" spans="1:20" x14ac:dyDescent="0.25">
      <c r="A442" s="154" t="s">
        <v>150</v>
      </c>
      <c r="B442">
        <v>1.988423350644889</v>
      </c>
      <c r="C442">
        <v>0.65245913509200548</v>
      </c>
      <c r="D442">
        <v>2.6741227697316239</v>
      </c>
      <c r="E442">
        <v>-1.0678427447935199</v>
      </c>
      <c r="G442" s="154" t="s">
        <v>151</v>
      </c>
      <c r="H442">
        <v>8.979484622320566</v>
      </c>
    </row>
    <row r="443" spans="1:20" x14ac:dyDescent="0.25">
      <c r="A443" s="154" t="s">
        <v>151</v>
      </c>
      <c r="B443">
        <v>0.62997681202326161</v>
      </c>
      <c r="C443">
        <v>-0.66792116221751241</v>
      </c>
      <c r="D443">
        <v>0.92355491833709991</v>
      </c>
      <c r="E443">
        <v>0.76172317962879166</v>
      </c>
      <c r="G443" s="154" t="s">
        <v>152</v>
      </c>
      <c r="H443">
        <v>8.5977418238342498</v>
      </c>
    </row>
    <row r="444" spans="1:20" x14ac:dyDescent="0.25">
      <c r="A444" s="154" t="s">
        <v>152</v>
      </c>
      <c r="B444">
        <v>0.61234958027478181</v>
      </c>
      <c r="C444">
        <v>-0.44101237820687172</v>
      </c>
      <c r="D444">
        <v>0.91463473702296583</v>
      </c>
      <c r="E444">
        <v>0.32794694924167528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19.024296592699539</v>
      </c>
      <c r="L455" s="155" t="s">
        <v>155</v>
      </c>
      <c r="M455">
        <v>1</v>
      </c>
      <c r="N455">
        <v>1</v>
      </c>
      <c r="O455">
        <v>0.75374983484625713</v>
      </c>
      <c r="P455">
        <v>0.58479520474158997</v>
      </c>
      <c r="Q455">
        <v>0.23798849797472421</v>
      </c>
      <c r="R455">
        <v>0.21382226656303779</v>
      </c>
      <c r="S455">
        <v>0.30447962151220759</v>
      </c>
      <c r="T455">
        <v>0.16062526842644101</v>
      </c>
    </row>
    <row r="456" spans="1:20" x14ac:dyDescent="0.25">
      <c r="A456" s="154" t="s">
        <v>155</v>
      </c>
      <c r="B456">
        <v>1.61075339479908</v>
      </c>
      <c r="C456">
        <v>4.5960949087907803</v>
      </c>
      <c r="D456">
        <v>2.2691432476573401</v>
      </c>
      <c r="E456">
        <v>1.996341645186523</v>
      </c>
      <c r="G456" s="154" t="s">
        <v>156</v>
      </c>
      <c r="H456">
        <v>547.91665993049685</v>
      </c>
      <c r="L456" s="155" t="s">
        <v>156</v>
      </c>
      <c r="M456">
        <v>0.9217636798757709</v>
      </c>
      <c r="N456">
        <v>0.84072237333764721</v>
      </c>
      <c r="O456">
        <v>0.55909401965204153</v>
      </c>
      <c r="P456">
        <v>0.61815479750882851</v>
      </c>
      <c r="Q456">
        <v>0.2136478115016516</v>
      </c>
      <c r="R456">
        <v>0.2472948444125623</v>
      </c>
      <c r="S456">
        <v>0.3095376548255786</v>
      </c>
      <c r="T456">
        <v>0.15973379214500619</v>
      </c>
    </row>
    <row r="457" spans="1:20" x14ac:dyDescent="0.25">
      <c r="A457" s="154" t="s">
        <v>156</v>
      </c>
      <c r="B457">
        <v>14.367355238403711</v>
      </c>
      <c r="C457">
        <v>-50.695487830097157</v>
      </c>
      <c r="D457">
        <v>10.103251991675551</v>
      </c>
      <c r="E457">
        <v>34.76947555381426</v>
      </c>
      <c r="G457" s="154" t="s">
        <v>157</v>
      </c>
      <c r="H457">
        <v>214.79596260775321</v>
      </c>
      <c r="L457" s="155" t="s">
        <v>157</v>
      </c>
      <c r="M457">
        <v>0.92697373489130774</v>
      </c>
      <c r="N457">
        <v>0.8445506450015986</v>
      </c>
      <c r="O457">
        <v>0.67824931336539318</v>
      </c>
      <c r="P457">
        <v>0.46178508649539218</v>
      </c>
      <c r="Q457">
        <v>0.59819655718358444</v>
      </c>
      <c r="R457">
        <v>0.57855591273691431</v>
      </c>
      <c r="S457">
        <v>0.76666636448454839</v>
      </c>
      <c r="T457">
        <v>0.65178515811402149</v>
      </c>
    </row>
    <row r="458" spans="1:20" x14ac:dyDescent="0.25">
      <c r="A458" s="154" t="s">
        <v>157</v>
      </c>
      <c r="B458">
        <v>15.66372363379055</v>
      </c>
      <c r="C458">
        <v>-54.184851362645503</v>
      </c>
      <c r="D458">
        <v>15.00419457237987</v>
      </c>
      <c r="E458">
        <v>51.125133985083153</v>
      </c>
      <c r="G458" s="154" t="s">
        <v>158</v>
      </c>
      <c r="H458">
        <v>1263.6885886035079</v>
      </c>
      <c r="L458" s="155" t="s">
        <v>158</v>
      </c>
      <c r="M458">
        <v>0.88611889876144978</v>
      </c>
      <c r="N458">
        <v>0.85527341198699014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</row>
    <row r="459" spans="1:20" x14ac:dyDescent="0.25">
      <c r="A459" s="154" t="s">
        <v>158</v>
      </c>
      <c r="B459">
        <v>27.967042311066429</v>
      </c>
      <c r="C459">
        <v>90.450623758030531</v>
      </c>
      <c r="D459">
        <v>26.1072072222915</v>
      </c>
      <c r="E459">
        <v>-78.518416670858116</v>
      </c>
      <c r="G459" s="154" t="s">
        <v>159</v>
      </c>
      <c r="H459">
        <v>153.28502918765309</v>
      </c>
      <c r="L459" s="155" t="s">
        <v>159</v>
      </c>
      <c r="M459">
        <v>0.87760719978437518</v>
      </c>
      <c r="N459">
        <v>0.81147420311738927</v>
      </c>
      <c r="O459">
        <v>0.66949344717082049</v>
      </c>
      <c r="P459">
        <v>0.65892631816677127</v>
      </c>
      <c r="Q459">
        <v>0.51474255677042735</v>
      </c>
      <c r="R459">
        <v>0.76312632963401683</v>
      </c>
      <c r="S459">
        <v>0.56463706439084715</v>
      </c>
      <c r="T459">
        <v>0.6609677441829076</v>
      </c>
    </row>
    <row r="460" spans="1:20" x14ac:dyDescent="0.25">
      <c r="A460" s="154" t="s">
        <v>159</v>
      </c>
      <c r="B460">
        <v>5.5684489855844888</v>
      </c>
      <c r="C460">
        <v>13.56296262950559</v>
      </c>
      <c r="D460">
        <v>7.0995714573388167</v>
      </c>
      <c r="E460">
        <v>-10.59733836958895</v>
      </c>
      <c r="G460" s="154" t="s">
        <v>160</v>
      </c>
      <c r="H460">
        <v>253.20098391649489</v>
      </c>
      <c r="L460" s="155" t="s">
        <v>160</v>
      </c>
      <c r="M460">
        <v>0.83675665533220978</v>
      </c>
      <c r="N460">
        <v>0.72372420563401929</v>
      </c>
      <c r="O460">
        <v>0.68006914266409013</v>
      </c>
      <c r="P460">
        <v>0.74735537385317286</v>
      </c>
      <c r="Q460">
        <v>0.32091945997793081</v>
      </c>
      <c r="R460">
        <v>0.38058631614254279</v>
      </c>
      <c r="S460">
        <v>0.29041166086952069</v>
      </c>
      <c r="T460">
        <v>0.36534012459862941</v>
      </c>
    </row>
    <row r="461" spans="1:20" x14ac:dyDescent="0.25">
      <c r="A461" s="154" t="s">
        <v>160</v>
      </c>
      <c r="B461">
        <v>6.9806207736267396</v>
      </c>
      <c r="C461">
        <v>-6.1230025885698964</v>
      </c>
      <c r="D461">
        <v>7.7565204986949867</v>
      </c>
      <c r="E461">
        <v>8.8066971326107382</v>
      </c>
      <c r="G461" s="154" t="s">
        <v>187</v>
      </c>
      <c r="H461">
        <v>89.417788511457431</v>
      </c>
    </row>
    <row r="462" spans="1:20" x14ac:dyDescent="0.25">
      <c r="A462" s="154" t="s">
        <v>187</v>
      </c>
      <c r="B462">
        <v>3.2888747884743772</v>
      </c>
      <c r="C462">
        <v>4.653242450719838</v>
      </c>
      <c r="D462">
        <v>6.0423942514155939</v>
      </c>
      <c r="E462">
        <v>-8.8712942672264727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20.03607264553866</v>
      </c>
      <c r="L478" s="155" t="s">
        <v>141</v>
      </c>
      <c r="M478">
        <v>0.96691626925464391</v>
      </c>
      <c r="N478">
        <v>0.83651384324772027</v>
      </c>
      <c r="O478">
        <v>0.67862282556015674</v>
      </c>
      <c r="P478">
        <v>0.6537820981089133</v>
      </c>
      <c r="Q478">
        <v>1</v>
      </c>
      <c r="R478">
        <v>0.71449449976671042</v>
      </c>
      <c r="S478">
        <v>0.96239553974307324</v>
      </c>
      <c r="T478">
        <v>0.8968623575208029</v>
      </c>
    </row>
    <row r="479" spans="1:20" x14ac:dyDescent="0.25">
      <c r="A479" s="154" t="s">
        <v>155</v>
      </c>
      <c r="B479">
        <v>1.063341568303128</v>
      </c>
      <c r="C479">
        <v>1.3757567799388979</v>
      </c>
      <c r="D479">
        <v>3.1509440534505071</v>
      </c>
      <c r="E479">
        <v>-6.7352514646318973</v>
      </c>
      <c r="G479" s="154" t="s">
        <v>156</v>
      </c>
      <c r="H479">
        <v>18.40563967702035</v>
      </c>
      <c r="L479" s="155" t="s">
        <v>142</v>
      </c>
      <c r="M479">
        <v>1</v>
      </c>
      <c r="N479">
        <v>0.87448151876647306</v>
      </c>
      <c r="O479">
        <v>0.60581728857443706</v>
      </c>
      <c r="P479">
        <v>0.7159126265021728</v>
      </c>
      <c r="Q479">
        <v>0.90564960385954141</v>
      </c>
      <c r="R479">
        <v>0.65730353189948532</v>
      </c>
      <c r="S479">
        <v>0.78095227917156773</v>
      </c>
      <c r="T479">
        <v>0.48112295663311538</v>
      </c>
    </row>
    <row r="480" spans="1:20" x14ac:dyDescent="0.25">
      <c r="A480" s="154" t="s">
        <v>156</v>
      </c>
      <c r="B480">
        <v>1.6219394773731151</v>
      </c>
      <c r="C480">
        <v>2.3103929791451772</v>
      </c>
      <c r="D480">
        <v>1.7199630729053159</v>
      </c>
      <c r="E480">
        <v>-4.4742580611699168E-2</v>
      </c>
      <c r="G480" s="154" t="s">
        <v>157</v>
      </c>
      <c r="H480">
        <v>465.84751606087252</v>
      </c>
      <c r="L480" s="155" t="s">
        <v>143</v>
      </c>
      <c r="M480">
        <v>0.74659539344975145</v>
      </c>
      <c r="N480">
        <v>1</v>
      </c>
      <c r="O480">
        <v>1</v>
      </c>
      <c r="P480">
        <v>1</v>
      </c>
      <c r="Q480">
        <v>0.8857654225032221</v>
      </c>
      <c r="R480">
        <v>1</v>
      </c>
      <c r="S480">
        <v>0.99999999999999989</v>
      </c>
      <c r="T480">
        <v>0.70833301865291887</v>
      </c>
    </row>
    <row r="481" spans="1:20" x14ac:dyDescent="0.25">
      <c r="A481" s="154" t="s">
        <v>157</v>
      </c>
      <c r="B481">
        <v>13.760295250030129</v>
      </c>
      <c r="C481">
        <v>-38.012521742352092</v>
      </c>
      <c r="D481">
        <v>23.275511309147841</v>
      </c>
      <c r="E481">
        <v>69.576248187149346</v>
      </c>
      <c r="G481" s="154" t="s">
        <v>158</v>
      </c>
      <c r="H481">
        <v>200.25898868449141</v>
      </c>
      <c r="L481" s="155" t="s">
        <v>144</v>
      </c>
      <c r="M481">
        <v>0.81159075422092364</v>
      </c>
      <c r="N481">
        <v>0.92049577918965864</v>
      </c>
      <c r="O481">
        <v>0.65945790295118134</v>
      </c>
      <c r="P481">
        <v>0.54257915440770244</v>
      </c>
      <c r="Q481">
        <v>0.84784309987170725</v>
      </c>
      <c r="R481">
        <v>0.87607047837600072</v>
      </c>
      <c r="S481">
        <v>0.65588158892098647</v>
      </c>
      <c r="T481">
        <v>1</v>
      </c>
    </row>
    <row r="482" spans="1:20" x14ac:dyDescent="0.25">
      <c r="A482" s="154" t="s">
        <v>158</v>
      </c>
      <c r="B482">
        <v>6.4540810386300587</v>
      </c>
      <c r="C482">
        <v>10.93262477631305</v>
      </c>
      <c r="D482">
        <v>12.19731837847287</v>
      </c>
      <c r="E482">
        <v>-30.765762241584881</v>
      </c>
      <c r="G482" s="154" t="s">
        <v>159</v>
      </c>
      <c r="H482">
        <v>216.85311051676121</v>
      </c>
      <c r="L482" s="155" t="s">
        <v>145</v>
      </c>
      <c r="M482">
        <v>0.71914114881363111</v>
      </c>
      <c r="N482">
        <v>0.79256657746822212</v>
      </c>
      <c r="O482">
        <v>0.71674920047022861</v>
      </c>
      <c r="P482">
        <v>0.61621157970881613</v>
      </c>
      <c r="Q482">
        <v>0.66919941958741236</v>
      </c>
      <c r="R482">
        <v>0.44641099329350642</v>
      </c>
      <c r="S482">
        <v>0.65404431168521482</v>
      </c>
      <c r="T482">
        <v>0.34097243160770052</v>
      </c>
    </row>
    <row r="483" spans="1:20" x14ac:dyDescent="0.25">
      <c r="A483" s="154" t="s">
        <v>159</v>
      </c>
      <c r="B483">
        <v>6.0719969275748946</v>
      </c>
      <c r="C483">
        <v>21.1160835704151</v>
      </c>
      <c r="D483">
        <v>5.6164781107437953</v>
      </c>
      <c r="E483">
        <v>-29.790663979111439</v>
      </c>
      <c r="G483" s="154" t="s">
        <v>160</v>
      </c>
      <c r="H483">
        <v>59.645528741095632</v>
      </c>
      <c r="L483" s="155" t="s">
        <v>146</v>
      </c>
      <c r="M483">
        <v>0.90063718452022823</v>
      </c>
      <c r="N483">
        <v>0.83553446641793783</v>
      </c>
      <c r="O483">
        <v>0.5394671678114128</v>
      </c>
      <c r="P483">
        <v>0.71650039437398449</v>
      </c>
      <c r="Q483">
        <v>0.94083560638633557</v>
      </c>
      <c r="R483">
        <v>0.99727460931416001</v>
      </c>
      <c r="S483">
        <v>0.78274893109242394</v>
      </c>
      <c r="T483">
        <v>0.42339928308493652</v>
      </c>
    </row>
    <row r="484" spans="1:20" x14ac:dyDescent="0.25">
      <c r="A484" s="154" t="s">
        <v>160</v>
      </c>
      <c r="B484">
        <v>3.266141667153978</v>
      </c>
      <c r="C484">
        <v>6.7461424075534824</v>
      </c>
      <c r="D484">
        <v>4.1237447708609443</v>
      </c>
      <c r="E484">
        <v>-8.6956228593392826</v>
      </c>
      <c r="L484" s="155" t="s">
        <v>147</v>
      </c>
      <c r="M484">
        <v>0.78938152730092592</v>
      </c>
      <c r="N484">
        <v>0.90058889934932218</v>
      </c>
      <c r="O484">
        <v>0.40962532618755371</v>
      </c>
      <c r="P484">
        <v>0.63799098613611371</v>
      </c>
      <c r="Q484">
        <v>0.88392153689470476</v>
      </c>
      <c r="R484">
        <v>0.51239903653569818</v>
      </c>
      <c r="S484">
        <v>0.7458898908783641</v>
      </c>
      <c r="T484">
        <v>0.31630658434476361</v>
      </c>
    </row>
    <row r="485" spans="1:20" x14ac:dyDescent="0.25">
      <c r="L485" s="155" t="s">
        <v>148</v>
      </c>
      <c r="M485">
        <v>0.78974774385884383</v>
      </c>
      <c r="N485">
        <v>0.81770372690634341</v>
      </c>
      <c r="O485">
        <v>0.36491607661786729</v>
      </c>
      <c r="P485">
        <v>0.66434156431472546</v>
      </c>
      <c r="Q485">
        <v>0.70527932811416683</v>
      </c>
      <c r="R485">
        <v>0.43974122307086139</v>
      </c>
      <c r="S485">
        <v>0.55908066338283913</v>
      </c>
      <c r="T485">
        <v>0.32281413762780009</v>
      </c>
    </row>
    <row r="486" spans="1:20" x14ac:dyDescent="0.25">
      <c r="L486" s="155" t="s">
        <v>149</v>
      </c>
      <c r="M486">
        <v>0.81990861287264438</v>
      </c>
      <c r="N486">
        <v>0.8168161476781044</v>
      </c>
      <c r="O486">
        <v>0.32152612871496272</v>
      </c>
      <c r="P486">
        <v>0.66543298567825382</v>
      </c>
      <c r="Q486">
        <v>0.66891281287847659</v>
      </c>
      <c r="R486">
        <v>0.38711826281198441</v>
      </c>
      <c r="S486">
        <v>0.51807105517445484</v>
      </c>
      <c r="T486">
        <v>0.24888665716592651</v>
      </c>
    </row>
    <row r="487" spans="1:20" x14ac:dyDescent="0.25">
      <c r="L487" s="155" t="s">
        <v>150</v>
      </c>
      <c r="M487">
        <v>0.68744869522016927</v>
      </c>
      <c r="N487">
        <v>0.71018442223015887</v>
      </c>
      <c r="O487">
        <v>0.30272760647491648</v>
      </c>
      <c r="P487">
        <v>0.60794169590837688</v>
      </c>
      <c r="Q487">
        <v>0.51327798936652913</v>
      </c>
      <c r="R487">
        <v>0.26684284246570938</v>
      </c>
      <c r="S487">
        <v>0.49709253871268272</v>
      </c>
      <c r="T487">
        <v>0.22168980630673671</v>
      </c>
    </row>
    <row r="488" spans="1:20" x14ac:dyDescent="0.25">
      <c r="L488" s="155" t="s">
        <v>151</v>
      </c>
      <c r="M488">
        <v>0.69288763033590695</v>
      </c>
      <c r="N488">
        <v>0.76358176399746969</v>
      </c>
      <c r="O488">
        <v>0.25607966095452039</v>
      </c>
      <c r="P488">
        <v>0.45228214044122622</v>
      </c>
      <c r="Q488">
        <v>0.61769622580641381</v>
      </c>
      <c r="R488">
        <v>0.28332310999650151</v>
      </c>
      <c r="S488">
        <v>0.51438650913453954</v>
      </c>
      <c r="T488">
        <v>0.15009326426279249</v>
      </c>
    </row>
    <row r="489" spans="1:20" x14ac:dyDescent="0.25">
      <c r="L489" s="155" t="s">
        <v>152</v>
      </c>
      <c r="M489">
        <v>0.78355750904424959</v>
      </c>
      <c r="N489">
        <v>0.9207789858563542</v>
      </c>
      <c r="O489">
        <v>0.28010863047060341</v>
      </c>
      <c r="P489">
        <v>0.52897776072518521</v>
      </c>
      <c r="Q489">
        <v>0.63333023743324135</v>
      </c>
      <c r="R489">
        <v>0.29393176977471852</v>
      </c>
      <c r="S489">
        <v>0.56621317618923717</v>
      </c>
      <c r="T489">
        <v>0.1922693333577199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970.16411227790115</v>
      </c>
      <c r="L501" s="155" t="s">
        <v>141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0.92194524688127577</v>
      </c>
      <c r="S501">
        <v>1</v>
      </c>
      <c r="T501">
        <v>1</v>
      </c>
    </row>
    <row r="502" spans="1:20" x14ac:dyDescent="0.25">
      <c r="A502" s="154" t="s">
        <v>141</v>
      </c>
      <c r="B502">
        <v>9.8280111631987666</v>
      </c>
      <c r="C502">
        <v>6.8462607682165251</v>
      </c>
      <c r="D502">
        <v>15.674127056756779</v>
      </c>
      <c r="E502">
        <v>-7.0993613888400899</v>
      </c>
      <c r="G502" s="154" t="s">
        <v>142</v>
      </c>
      <c r="H502">
        <v>1083.12826758403</v>
      </c>
      <c r="L502" s="155" t="s">
        <v>142</v>
      </c>
      <c r="M502">
        <v>0.85604000650439727</v>
      </c>
      <c r="N502">
        <v>0.81828857979136127</v>
      </c>
      <c r="O502">
        <v>0.57366070745587083</v>
      </c>
      <c r="P502">
        <v>0.33254435135675681</v>
      </c>
      <c r="Q502">
        <v>0.43244338572233471</v>
      </c>
      <c r="R502">
        <v>0.75002407993695674</v>
      </c>
      <c r="S502">
        <v>0.35287539338987572</v>
      </c>
      <c r="T502">
        <v>0.37199726325453031</v>
      </c>
    </row>
    <row r="503" spans="1:20" x14ac:dyDescent="0.25">
      <c r="A503" s="154" t="s">
        <v>142</v>
      </c>
      <c r="B503">
        <v>8.9221116061273218</v>
      </c>
      <c r="C503">
        <v>-5.3844505244676846</v>
      </c>
      <c r="D503">
        <v>12.907641713822491</v>
      </c>
      <c r="E503">
        <v>-2.2321418753655089</v>
      </c>
      <c r="G503" s="154" t="s">
        <v>143</v>
      </c>
      <c r="H503">
        <v>877.21243983492457</v>
      </c>
      <c r="L503" s="155" t="s">
        <v>143</v>
      </c>
      <c r="M503">
        <v>0.79130895160002512</v>
      </c>
      <c r="N503">
        <v>0.8096509210455195</v>
      </c>
      <c r="O503">
        <v>0.49279725033018701</v>
      </c>
      <c r="P503">
        <v>0.19950377081248649</v>
      </c>
      <c r="Q503">
        <v>0.26577574683876037</v>
      </c>
      <c r="R503">
        <v>0.51095598341826265</v>
      </c>
      <c r="S503">
        <v>0.26853240187820809</v>
      </c>
      <c r="T503">
        <v>0.19128502294463939</v>
      </c>
    </row>
    <row r="504" spans="1:20" x14ac:dyDescent="0.25">
      <c r="A504" s="154" t="s">
        <v>143</v>
      </c>
      <c r="B504">
        <v>8.7702955576406882</v>
      </c>
      <c r="C504">
        <v>-6.1734452344036974</v>
      </c>
      <c r="D504">
        <v>9.8779453543366138</v>
      </c>
      <c r="E504">
        <v>5.9797003584890929</v>
      </c>
      <c r="G504" s="154" t="s">
        <v>144</v>
      </c>
      <c r="H504">
        <v>558.77573135616012</v>
      </c>
      <c r="L504" s="155" t="s">
        <v>144</v>
      </c>
      <c r="M504">
        <v>0.85878824633098694</v>
      </c>
      <c r="N504">
        <v>0.84175676333343841</v>
      </c>
      <c r="O504">
        <v>0.54293453759934396</v>
      </c>
      <c r="P504">
        <v>0.2230205121376197</v>
      </c>
      <c r="Q504">
        <v>0.231463287705824</v>
      </c>
      <c r="R504">
        <v>0.61436276568224846</v>
      </c>
      <c r="S504">
        <v>0.23186860177211699</v>
      </c>
      <c r="T504">
        <v>0.19899645900897919</v>
      </c>
    </row>
    <row r="505" spans="1:20" x14ac:dyDescent="0.25">
      <c r="A505" s="154" t="s">
        <v>144</v>
      </c>
      <c r="B505">
        <v>6.6294340015721414</v>
      </c>
      <c r="C505">
        <v>6.9948187135673976</v>
      </c>
      <c r="D505">
        <v>8.2488679733545247</v>
      </c>
      <c r="E505">
        <v>-4.3232997014629992</v>
      </c>
      <c r="G505" s="154" t="s">
        <v>145</v>
      </c>
      <c r="H505">
        <v>455.04244670836601</v>
      </c>
      <c r="L505" s="155" t="s">
        <v>145</v>
      </c>
      <c r="M505">
        <v>0.81937455477678633</v>
      </c>
      <c r="N505">
        <v>0.85130822029359254</v>
      </c>
      <c r="O505">
        <v>0.75693177918801102</v>
      </c>
      <c r="P505">
        <v>0.2267581950325932</v>
      </c>
      <c r="Q505">
        <v>0.29278995638884842</v>
      </c>
      <c r="R505">
        <v>1</v>
      </c>
      <c r="S505">
        <v>0.31514302033272129</v>
      </c>
      <c r="T505">
        <v>0.36206425949075483</v>
      </c>
    </row>
    <row r="506" spans="1:20" x14ac:dyDescent="0.25">
      <c r="A506" s="154" t="s">
        <v>145</v>
      </c>
      <c r="B506">
        <v>5.5400379366652022</v>
      </c>
      <c r="C506">
        <v>-5.6963214040795176</v>
      </c>
      <c r="D506">
        <v>7.0825046086256283</v>
      </c>
      <c r="E506">
        <v>9.5448463522546749</v>
      </c>
      <c r="G506" s="154" t="s">
        <v>146</v>
      </c>
      <c r="H506">
        <v>358.90512648831202</v>
      </c>
      <c r="L506" s="155" t="s">
        <v>146</v>
      </c>
      <c r="M506">
        <v>0.86069368676669322</v>
      </c>
      <c r="N506">
        <v>0.88429117435484594</v>
      </c>
      <c r="O506">
        <v>0.61069169621143948</v>
      </c>
      <c r="P506">
        <v>0.246042226777621</v>
      </c>
      <c r="Q506">
        <v>0.2520280052231455</v>
      </c>
      <c r="R506">
        <v>0.65137649126361818</v>
      </c>
      <c r="S506">
        <v>0.23552566538516501</v>
      </c>
      <c r="T506">
        <v>0.26128291638218543</v>
      </c>
    </row>
    <row r="507" spans="1:20" x14ac:dyDescent="0.25">
      <c r="A507" s="154" t="s">
        <v>146</v>
      </c>
      <c r="B507">
        <v>5.9567824976035144</v>
      </c>
      <c r="C507">
        <v>0.1094379868326498</v>
      </c>
      <c r="D507">
        <v>6.5774398903324904</v>
      </c>
      <c r="E507">
        <v>-7.7701870772693216</v>
      </c>
      <c r="G507" s="154" t="s">
        <v>147</v>
      </c>
      <c r="H507">
        <v>251.48770488937271</v>
      </c>
      <c r="L507" s="155" t="s">
        <v>147</v>
      </c>
      <c r="M507">
        <v>0.7776800382308996</v>
      </c>
      <c r="N507">
        <v>0.84890982841633877</v>
      </c>
      <c r="O507">
        <v>0.50218242445273886</v>
      </c>
      <c r="P507">
        <v>0.2037112755342611</v>
      </c>
      <c r="Q507">
        <v>0.22815100236465441</v>
      </c>
      <c r="R507">
        <v>0.54576150464284856</v>
      </c>
      <c r="S507">
        <v>0.22478884641387861</v>
      </c>
      <c r="T507">
        <v>0.25594420418525271</v>
      </c>
    </row>
    <row r="508" spans="1:20" x14ac:dyDescent="0.25">
      <c r="A508" s="154" t="s">
        <v>147</v>
      </c>
      <c r="B508">
        <v>4.4864057838069078</v>
      </c>
      <c r="C508">
        <v>5.1273945453810796</v>
      </c>
      <c r="D508">
        <v>4.8497882984814256</v>
      </c>
      <c r="E508">
        <v>-0.97024866820859357</v>
      </c>
      <c r="G508" s="154" t="s">
        <v>148</v>
      </c>
      <c r="H508">
        <v>348.13863560909391</v>
      </c>
      <c r="L508" s="155" t="s">
        <v>148</v>
      </c>
      <c r="M508">
        <v>0.88231595895283366</v>
      </c>
      <c r="N508">
        <v>0.87205861015363006</v>
      </c>
      <c r="O508">
        <v>0.55552642176822919</v>
      </c>
      <c r="P508">
        <v>0.18740722396762249</v>
      </c>
      <c r="Q508">
        <v>0.21930495829618299</v>
      </c>
      <c r="R508">
        <v>0.63483458775740609</v>
      </c>
      <c r="S508">
        <v>0.23518030759037731</v>
      </c>
      <c r="T508">
        <v>0.27169593729258362</v>
      </c>
    </row>
    <row r="509" spans="1:20" x14ac:dyDescent="0.25">
      <c r="A509" s="154" t="s">
        <v>148</v>
      </c>
      <c r="B509">
        <v>5.256884632569137</v>
      </c>
      <c r="C509">
        <v>4.2468094356638897</v>
      </c>
      <c r="D509">
        <v>8.2992015442492733</v>
      </c>
      <c r="E509">
        <v>-1.675000583399378</v>
      </c>
      <c r="G509" s="154" t="s">
        <v>149</v>
      </c>
      <c r="H509">
        <v>577.19576244122868</v>
      </c>
      <c r="L509" s="155" t="s">
        <v>149</v>
      </c>
      <c r="M509">
        <v>0.81568400587012335</v>
      </c>
      <c r="N509">
        <v>0.86209198357213235</v>
      </c>
      <c r="O509">
        <v>0.56796469749889689</v>
      </c>
      <c r="P509">
        <v>0.1612162655074692</v>
      </c>
      <c r="Q509">
        <v>0.21505796728963039</v>
      </c>
      <c r="R509">
        <v>0.54338768184971975</v>
      </c>
      <c r="S509">
        <v>0.2522334731917491</v>
      </c>
      <c r="T509">
        <v>0.25073661907827638</v>
      </c>
    </row>
    <row r="510" spans="1:20" x14ac:dyDescent="0.25">
      <c r="A510" s="154" t="s">
        <v>149</v>
      </c>
      <c r="B510">
        <v>8.7131336387758545</v>
      </c>
      <c r="C510">
        <v>-3.3924295540334248</v>
      </c>
      <c r="D510">
        <v>12.8496014163018</v>
      </c>
      <c r="E510">
        <v>3.050226307983674</v>
      </c>
      <c r="G510" s="154" t="s">
        <v>150</v>
      </c>
      <c r="H510">
        <v>294.26117692538571</v>
      </c>
      <c r="L510" s="155" t="s">
        <v>150</v>
      </c>
      <c r="M510">
        <v>0.78934470730138762</v>
      </c>
      <c r="N510">
        <v>0.76912396851907328</v>
      </c>
      <c r="O510">
        <v>0.45971034731460581</v>
      </c>
      <c r="P510">
        <v>0.16946573789206459</v>
      </c>
      <c r="Q510">
        <v>0.182273932620792</v>
      </c>
      <c r="R510">
        <v>0.66617461723866278</v>
      </c>
      <c r="S510">
        <v>0.22160230960685279</v>
      </c>
      <c r="T510">
        <v>0.25308616788016802</v>
      </c>
    </row>
    <row r="511" spans="1:20" x14ac:dyDescent="0.25">
      <c r="A511" s="154" t="s">
        <v>150</v>
      </c>
      <c r="B511">
        <v>4.0506129073808568</v>
      </c>
      <c r="C511">
        <v>-1.782941440587128</v>
      </c>
      <c r="D511">
        <v>7.6568126929006981</v>
      </c>
      <c r="E511">
        <v>2.0423956483666479</v>
      </c>
      <c r="G511" s="154" t="s">
        <v>151</v>
      </c>
      <c r="H511">
        <v>259.71960246101759</v>
      </c>
      <c r="L511" s="155" t="s">
        <v>151</v>
      </c>
      <c r="M511">
        <v>0.87526896222061068</v>
      </c>
      <c r="N511">
        <v>0.90127859589031867</v>
      </c>
      <c r="O511">
        <v>0.61031211565890409</v>
      </c>
      <c r="P511">
        <v>0.22540382014990029</v>
      </c>
      <c r="Q511">
        <v>0.20758370475414281</v>
      </c>
      <c r="R511">
        <v>0.73528052682909051</v>
      </c>
      <c r="S511">
        <v>0.27956111163185099</v>
      </c>
      <c r="T511">
        <v>0.28728685398849457</v>
      </c>
    </row>
    <row r="512" spans="1:20" x14ac:dyDescent="0.25">
      <c r="A512" s="154" t="s">
        <v>151</v>
      </c>
      <c r="B512">
        <v>5.9165390099376207</v>
      </c>
      <c r="C512">
        <v>-3.8082949052644022</v>
      </c>
      <c r="D512">
        <v>6.7323605661410157</v>
      </c>
      <c r="E512">
        <v>2.813945120108256E-2</v>
      </c>
      <c r="G512" s="154" t="s">
        <v>152</v>
      </c>
      <c r="H512">
        <v>573.08922668302114</v>
      </c>
      <c r="L512" s="155" t="s">
        <v>152</v>
      </c>
      <c r="M512">
        <v>0.85575701748170241</v>
      </c>
      <c r="N512">
        <v>0.86986348549325243</v>
      </c>
      <c r="O512">
        <v>0.46172533019482348</v>
      </c>
      <c r="P512">
        <v>0.26915569281464607</v>
      </c>
      <c r="Q512">
        <v>0.20301285570836111</v>
      </c>
      <c r="R512">
        <v>0.65426959910662896</v>
      </c>
      <c r="S512">
        <v>0.24468075779739309</v>
      </c>
      <c r="T512">
        <v>0.25472006641099099</v>
      </c>
    </row>
    <row r="513" spans="1:20" x14ac:dyDescent="0.25">
      <c r="A513" s="154" t="s">
        <v>152</v>
      </c>
      <c r="B513">
        <v>6.9771230931508166</v>
      </c>
      <c r="C513">
        <v>-1.11438128673252</v>
      </c>
      <c r="D513">
        <v>8.5091515211568165</v>
      </c>
      <c r="E513">
        <v>4.6278354427881352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33.741599654039057</v>
      </c>
      <c r="L524" s="155" t="s">
        <v>141</v>
      </c>
      <c r="M524">
        <v>1</v>
      </c>
      <c r="N524">
        <v>0.92454516849251911</v>
      </c>
      <c r="O524">
        <v>1</v>
      </c>
      <c r="P524">
        <v>0.90976176156702826</v>
      </c>
      <c r="Q524">
        <v>1</v>
      </c>
      <c r="R524">
        <v>1</v>
      </c>
      <c r="S524">
        <v>1</v>
      </c>
      <c r="T524">
        <v>1</v>
      </c>
    </row>
    <row r="525" spans="1:20" x14ac:dyDescent="0.25">
      <c r="A525" s="154" t="s">
        <v>141</v>
      </c>
      <c r="B525">
        <v>3.2717587720096311</v>
      </c>
      <c r="C525">
        <v>-2.335640908588474</v>
      </c>
      <c r="D525">
        <v>3.025763486610896</v>
      </c>
      <c r="E525">
        <v>2.6704683534501439</v>
      </c>
      <c r="G525" s="154" t="s">
        <v>142</v>
      </c>
      <c r="H525">
        <v>42.606269905097768</v>
      </c>
      <c r="L525" s="155" t="s">
        <v>142</v>
      </c>
      <c r="M525">
        <v>0.57578723802049026</v>
      </c>
      <c r="N525">
        <v>0.94416250297975646</v>
      </c>
      <c r="O525">
        <v>0.38799596495785021</v>
      </c>
      <c r="P525">
        <v>0.73234089332989916</v>
      </c>
      <c r="Q525">
        <v>0.40564360867699611</v>
      </c>
      <c r="R525">
        <v>0.48181812455641537</v>
      </c>
      <c r="S525">
        <v>0.59205541938956741</v>
      </c>
      <c r="T525">
        <v>0.26149754822387289</v>
      </c>
    </row>
    <row r="526" spans="1:20" x14ac:dyDescent="0.25">
      <c r="A526" s="154" t="s">
        <v>142</v>
      </c>
      <c r="B526">
        <v>3.506314760810378</v>
      </c>
      <c r="C526">
        <v>-0.44104194353191228</v>
      </c>
      <c r="D526">
        <v>5.0210355472491157</v>
      </c>
      <c r="E526">
        <v>-5.5795303399842303E-2</v>
      </c>
      <c r="G526" s="154" t="s">
        <v>143</v>
      </c>
      <c r="H526">
        <v>24.722214296789371</v>
      </c>
      <c r="L526" s="155" t="s">
        <v>143</v>
      </c>
      <c r="M526">
        <v>0.53740415555314203</v>
      </c>
      <c r="N526">
        <v>0.77841911215527415</v>
      </c>
      <c r="O526">
        <v>0.38415429734312329</v>
      </c>
      <c r="P526">
        <v>0.7392939717750967</v>
      </c>
      <c r="Q526">
        <v>0.35911914378030652</v>
      </c>
      <c r="R526">
        <v>0.36040065615382921</v>
      </c>
      <c r="S526">
        <v>0.42796926531755958</v>
      </c>
      <c r="T526">
        <v>0.21832082283755891</v>
      </c>
    </row>
    <row r="527" spans="1:20" x14ac:dyDescent="0.25">
      <c r="A527" s="154" t="s">
        <v>143</v>
      </c>
      <c r="B527">
        <v>1.4437562222294009</v>
      </c>
      <c r="C527">
        <v>1.448996332085531</v>
      </c>
      <c r="D527">
        <v>1.718635751675085</v>
      </c>
      <c r="E527">
        <v>-0.3325117112450412</v>
      </c>
      <c r="G527" s="154" t="s">
        <v>144</v>
      </c>
      <c r="H527">
        <v>19.250493833226901</v>
      </c>
      <c r="L527" s="155" t="s">
        <v>144</v>
      </c>
      <c r="M527">
        <v>0.58456104482558402</v>
      </c>
      <c r="N527">
        <v>0.90717851135891181</v>
      </c>
      <c r="O527">
        <v>0.33683912263731408</v>
      </c>
      <c r="P527">
        <v>0.83945941188212303</v>
      </c>
      <c r="Q527">
        <v>0.33338551771551311</v>
      </c>
      <c r="R527">
        <v>0.31535413775456322</v>
      </c>
      <c r="S527">
        <v>0.38735219447886232</v>
      </c>
      <c r="T527">
        <v>0.22738728853870899</v>
      </c>
    </row>
    <row r="528" spans="1:20" x14ac:dyDescent="0.25">
      <c r="A528" s="154" t="s">
        <v>144</v>
      </c>
      <c r="B528">
        <v>1.3131934864258541</v>
      </c>
      <c r="C528">
        <v>0.15929746598917319</v>
      </c>
      <c r="D528">
        <v>2.7341636224642132</v>
      </c>
      <c r="E528">
        <v>-0.61245869561012589</v>
      </c>
      <c r="G528" s="154" t="s">
        <v>145</v>
      </c>
      <c r="H528">
        <v>15.761347943695441</v>
      </c>
      <c r="L528" s="155" t="s">
        <v>145</v>
      </c>
      <c r="M528">
        <v>0.58414447454709939</v>
      </c>
      <c r="N528">
        <v>0.94104181649478769</v>
      </c>
      <c r="O528">
        <v>0.37813577174282459</v>
      </c>
      <c r="P528">
        <v>0.82026272557656588</v>
      </c>
      <c r="Q528">
        <v>0.33291766214403201</v>
      </c>
      <c r="R528">
        <v>0.34083756392204961</v>
      </c>
      <c r="S528">
        <v>0.35207280125178952</v>
      </c>
      <c r="T528">
        <v>0.24400495305727951</v>
      </c>
    </row>
    <row r="529" spans="1:20" x14ac:dyDescent="0.25">
      <c r="A529" s="154" t="s">
        <v>145</v>
      </c>
      <c r="B529">
        <v>1.1160934820754651</v>
      </c>
      <c r="C529">
        <v>-0.12873069546465679</v>
      </c>
      <c r="D529">
        <v>1.071922717420301</v>
      </c>
      <c r="E529">
        <v>0.201545665724819</v>
      </c>
      <c r="G529" s="154" t="s">
        <v>146</v>
      </c>
      <c r="H529">
        <v>9.1607721638295612</v>
      </c>
      <c r="L529" s="155" t="s">
        <v>146</v>
      </c>
      <c r="M529">
        <v>0.62791405764712582</v>
      </c>
      <c r="N529">
        <v>1</v>
      </c>
      <c r="O529">
        <v>0.33940824949440729</v>
      </c>
      <c r="P529">
        <v>0.85665805121214311</v>
      </c>
      <c r="Q529">
        <v>0.3740417327077038</v>
      </c>
      <c r="R529">
        <v>0.36363710666544963</v>
      </c>
      <c r="S529">
        <v>0.45910740353456531</v>
      </c>
      <c r="T529">
        <v>0.2644175871026449</v>
      </c>
    </row>
    <row r="530" spans="1:20" x14ac:dyDescent="0.25">
      <c r="A530" s="154" t="s">
        <v>146</v>
      </c>
      <c r="B530">
        <v>0.72429310223577004</v>
      </c>
      <c r="C530">
        <v>0.73628231373990638</v>
      </c>
      <c r="D530">
        <v>0.92044043934511921</v>
      </c>
      <c r="E530">
        <v>-1.199435563280808</v>
      </c>
      <c r="G530" s="154" t="s">
        <v>147</v>
      </c>
      <c r="H530">
        <v>25.28992208312583</v>
      </c>
      <c r="L530" s="155" t="s">
        <v>147</v>
      </c>
      <c r="M530">
        <v>0.51817564561906926</v>
      </c>
      <c r="N530">
        <v>0.85700588327969596</v>
      </c>
      <c r="O530">
        <v>0.32652355268262351</v>
      </c>
      <c r="P530">
        <v>0.88504015184102725</v>
      </c>
      <c r="Q530">
        <v>0.39070600882340389</v>
      </c>
      <c r="R530">
        <v>0.56777668017537297</v>
      </c>
      <c r="S530">
        <v>0.50460305295711205</v>
      </c>
      <c r="T530">
        <v>0.29773179213614798</v>
      </c>
    </row>
    <row r="531" spans="1:20" x14ac:dyDescent="0.25">
      <c r="A531" s="154" t="s">
        <v>147</v>
      </c>
      <c r="B531">
        <v>1.8394309642196329</v>
      </c>
      <c r="C531">
        <v>-2.544794594979563</v>
      </c>
      <c r="D531">
        <v>3.5168415482752682</v>
      </c>
      <c r="E531">
        <v>4.4862656048790068</v>
      </c>
      <c r="G531" s="154" t="s">
        <v>148</v>
      </c>
      <c r="H531">
        <v>35.033399821310027</v>
      </c>
      <c r="L531" s="155" t="s">
        <v>148</v>
      </c>
      <c r="M531">
        <v>0.60406216159523518</v>
      </c>
      <c r="N531">
        <v>0.97136071075804575</v>
      </c>
      <c r="O531">
        <v>0.35988380422212218</v>
      </c>
      <c r="P531">
        <v>0.78821846342466939</v>
      </c>
      <c r="Q531">
        <v>0.42987448813002749</v>
      </c>
      <c r="R531">
        <v>0.58069486340102128</v>
      </c>
      <c r="S531">
        <v>0.43064348248203022</v>
      </c>
      <c r="T531">
        <v>0.32663224142236741</v>
      </c>
    </row>
    <row r="532" spans="1:20" x14ac:dyDescent="0.25">
      <c r="A532" s="154" t="s">
        <v>148</v>
      </c>
      <c r="B532">
        <v>2.1161679891832539</v>
      </c>
      <c r="C532">
        <v>1.211358977934861</v>
      </c>
      <c r="D532">
        <v>3.6391845263085489</v>
      </c>
      <c r="E532">
        <v>-1.9435950778060129</v>
      </c>
      <c r="G532" s="154" t="s">
        <v>149</v>
      </c>
      <c r="H532">
        <v>30.66683390300032</v>
      </c>
      <c r="L532" s="155" t="s">
        <v>149</v>
      </c>
      <c r="M532">
        <v>0.60133531198807744</v>
      </c>
      <c r="N532">
        <v>0.88931833033917429</v>
      </c>
      <c r="O532">
        <v>0.337416064023566</v>
      </c>
      <c r="P532">
        <v>0.75192422553945559</v>
      </c>
      <c r="Q532">
        <v>0.39119163280266039</v>
      </c>
      <c r="R532">
        <v>0.37612829187240049</v>
      </c>
      <c r="S532">
        <v>0.41689276450106261</v>
      </c>
      <c r="T532">
        <v>0.2614445059298719</v>
      </c>
    </row>
    <row r="533" spans="1:20" x14ac:dyDescent="0.25">
      <c r="A533" s="154" t="s">
        <v>149</v>
      </c>
      <c r="B533">
        <v>1.550962072703955</v>
      </c>
      <c r="C533">
        <v>0.81041013123133521</v>
      </c>
      <c r="D533">
        <v>2.2778361754000951</v>
      </c>
      <c r="E533">
        <v>-1.826529641288799</v>
      </c>
      <c r="G533" s="154" t="s">
        <v>150</v>
      </c>
      <c r="H533">
        <v>29.98470362013504</v>
      </c>
      <c r="L533" s="155" t="s">
        <v>150</v>
      </c>
      <c r="M533">
        <v>0.54613990692071435</v>
      </c>
      <c r="N533">
        <v>0.90043359196309569</v>
      </c>
      <c r="O533">
        <v>0.34798615863147209</v>
      </c>
      <c r="P533">
        <v>1</v>
      </c>
      <c r="Q533">
        <v>0.34606044754366028</v>
      </c>
      <c r="R533">
        <v>0.44322907936106509</v>
      </c>
      <c r="S533">
        <v>0.3608573702515811</v>
      </c>
      <c r="T533">
        <v>0.23316901161788281</v>
      </c>
    </row>
    <row r="534" spans="1:20" x14ac:dyDescent="0.25">
      <c r="A534" s="154" t="s">
        <v>150</v>
      </c>
      <c r="B534">
        <v>2.6996295583914929</v>
      </c>
      <c r="C534">
        <v>-0.94695286490007524</v>
      </c>
      <c r="D534">
        <v>3.9435618393325691</v>
      </c>
      <c r="E534">
        <v>0.98782639059283361</v>
      </c>
      <c r="G534" s="154" t="s">
        <v>151</v>
      </c>
      <c r="H534">
        <v>41.284108524626177</v>
      </c>
      <c r="L534" s="155" t="s">
        <v>151</v>
      </c>
      <c r="M534">
        <v>0.57236633205344611</v>
      </c>
      <c r="N534">
        <v>0.93353728261707181</v>
      </c>
      <c r="O534">
        <v>0.33662133209843781</v>
      </c>
      <c r="P534">
        <v>0.72281237998030901</v>
      </c>
      <c r="Q534">
        <v>0.35983446090205851</v>
      </c>
      <c r="R534">
        <v>0.40994186708082592</v>
      </c>
      <c r="S534">
        <v>0.38468224791324862</v>
      </c>
      <c r="T534">
        <v>0.2480072693664459</v>
      </c>
    </row>
    <row r="535" spans="1:20" x14ac:dyDescent="0.25">
      <c r="A535" s="154" t="s">
        <v>151</v>
      </c>
      <c r="B535">
        <v>2.3796606692265678</v>
      </c>
      <c r="C535">
        <v>6.8825644732069674E-2</v>
      </c>
      <c r="D535">
        <v>4.3274037378114123</v>
      </c>
      <c r="E535">
        <v>0.612326268333511</v>
      </c>
      <c r="G535" s="154" t="s">
        <v>152</v>
      </c>
      <c r="H535">
        <v>8.9169689803598153</v>
      </c>
      <c r="L535" s="155" t="s">
        <v>152</v>
      </c>
      <c r="M535">
        <v>0.62249851025456115</v>
      </c>
      <c r="N535">
        <v>0.90706233483249221</v>
      </c>
      <c r="O535">
        <v>0.36023905282194818</v>
      </c>
      <c r="P535">
        <v>0.75912059791867037</v>
      </c>
      <c r="Q535">
        <v>0.35976029290996958</v>
      </c>
      <c r="R535">
        <v>0.41083568626785288</v>
      </c>
      <c r="S535">
        <v>0.36658212830320103</v>
      </c>
      <c r="T535">
        <v>0.22153074266859329</v>
      </c>
    </row>
    <row r="536" spans="1:20" x14ac:dyDescent="0.25">
      <c r="A536" s="154" t="s">
        <v>152</v>
      </c>
      <c r="B536">
        <v>0.55551752668294818</v>
      </c>
      <c r="C536">
        <v>-5.0476895178409253E-2</v>
      </c>
      <c r="D536">
        <v>0.89351736208301646</v>
      </c>
      <c r="E536">
        <v>5.5527294554696197E-2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1418.284362447898</v>
      </c>
      <c r="L547" s="155" t="s">
        <v>155</v>
      </c>
      <c r="M547">
        <v>0.69409262164400365</v>
      </c>
      <c r="N547">
        <v>0.81443275254948821</v>
      </c>
      <c r="O547">
        <v>0.36452354659064429</v>
      </c>
      <c r="P547">
        <v>0.48736815523628702</v>
      </c>
      <c r="Q547">
        <v>0.22001720812180001</v>
      </c>
      <c r="R547">
        <v>0.20967665856624859</v>
      </c>
      <c r="S547">
        <v>0.43683681485116038</v>
      </c>
      <c r="T547">
        <v>0.18518041858922721</v>
      </c>
    </row>
    <row r="548" spans="1:20" x14ac:dyDescent="0.25">
      <c r="A548" s="154" t="s">
        <v>141</v>
      </c>
      <c r="B548">
        <v>13.6565141435744</v>
      </c>
      <c r="C548">
        <v>2.9630425521527649E-2</v>
      </c>
      <c r="D548">
        <v>15.316412967595531</v>
      </c>
      <c r="E548">
        <v>12.547842529212369</v>
      </c>
      <c r="G548" s="154" t="s">
        <v>142</v>
      </c>
      <c r="H548">
        <v>2794.5101001543758</v>
      </c>
      <c r="L548" s="155" t="s">
        <v>156</v>
      </c>
      <c r="M548">
        <v>1</v>
      </c>
      <c r="N548">
        <v>1</v>
      </c>
      <c r="O548">
        <v>0.9965957556154641</v>
      </c>
      <c r="P548">
        <v>1</v>
      </c>
      <c r="Q548">
        <v>1</v>
      </c>
      <c r="R548">
        <v>0.97659374993980896</v>
      </c>
      <c r="S548">
        <v>1</v>
      </c>
      <c r="T548">
        <v>1</v>
      </c>
    </row>
    <row r="549" spans="1:20" x14ac:dyDescent="0.25">
      <c r="A549" s="154" t="s">
        <v>142</v>
      </c>
      <c r="B549">
        <v>21.765802862962879</v>
      </c>
      <c r="C549">
        <v>6.9192616880953519</v>
      </c>
      <c r="D549">
        <v>34.700090370717582</v>
      </c>
      <c r="E549">
        <v>-13.472370835073351</v>
      </c>
      <c r="G549" s="154" t="s">
        <v>143</v>
      </c>
      <c r="H549">
        <v>1116.861472276596</v>
      </c>
      <c r="L549" s="155" t="s">
        <v>157</v>
      </c>
      <c r="M549">
        <v>0.85715120051968618</v>
      </c>
      <c r="N549">
        <v>0.69215787205685242</v>
      </c>
      <c r="O549">
        <v>1</v>
      </c>
      <c r="P549">
        <v>0.83541581885158278</v>
      </c>
      <c r="Q549">
        <v>0.67186471301502193</v>
      </c>
      <c r="R549">
        <v>1</v>
      </c>
      <c r="S549">
        <v>0.94336407327369287</v>
      </c>
      <c r="T549">
        <v>0.84343888817413437</v>
      </c>
    </row>
    <row r="550" spans="1:20" x14ac:dyDescent="0.25">
      <c r="A550" s="154" t="s">
        <v>143</v>
      </c>
      <c r="B550">
        <v>9.7118196773098369</v>
      </c>
      <c r="C550">
        <v>1.4671403256453761</v>
      </c>
      <c r="D550">
        <v>15.6560681526806</v>
      </c>
      <c r="E550">
        <v>9.303441059265781</v>
      </c>
      <c r="G550" s="154" t="s">
        <v>144</v>
      </c>
      <c r="H550">
        <v>634.88368279520944</v>
      </c>
      <c r="L550" s="155" t="s">
        <v>158</v>
      </c>
      <c r="M550">
        <v>0.7833551436660674</v>
      </c>
      <c r="N550">
        <v>0.79677487157903704</v>
      </c>
      <c r="O550">
        <v>0.35178640612064221</v>
      </c>
      <c r="P550">
        <v>0.52831027637004357</v>
      </c>
      <c r="Q550">
        <v>0.38639903057051872</v>
      </c>
      <c r="R550">
        <v>0.5213466276280514</v>
      </c>
      <c r="S550">
        <v>0.59801042098878554</v>
      </c>
      <c r="T550">
        <v>0.45598412762716151</v>
      </c>
    </row>
    <row r="551" spans="1:20" x14ac:dyDescent="0.25">
      <c r="A551" s="154" t="s">
        <v>144</v>
      </c>
      <c r="B551">
        <v>13.036124659372319</v>
      </c>
      <c r="C551">
        <v>-7.9024186020119274</v>
      </c>
      <c r="D551">
        <v>16.756467848776381</v>
      </c>
      <c r="E551">
        <v>8.8223401388482312</v>
      </c>
      <c r="G551" s="154" t="s">
        <v>145</v>
      </c>
      <c r="H551">
        <v>879.93959994960915</v>
      </c>
      <c r="L551" s="155" t="s">
        <v>159</v>
      </c>
      <c r="M551">
        <v>0.73713288302447844</v>
      </c>
      <c r="N551">
        <v>0.73131393686302315</v>
      </c>
      <c r="O551">
        <v>0.36686331949845608</v>
      </c>
      <c r="P551">
        <v>0.36398585070737771</v>
      </c>
      <c r="Q551">
        <v>0.28780975727600078</v>
      </c>
      <c r="R551">
        <v>0.24247133124066461</v>
      </c>
      <c r="S551">
        <v>0.52865116265810852</v>
      </c>
      <c r="T551">
        <v>0.33883475345551178</v>
      </c>
    </row>
    <row r="552" spans="1:20" x14ac:dyDescent="0.25">
      <c r="A552" s="154" t="s">
        <v>145</v>
      </c>
      <c r="B552">
        <v>13.38857925059876</v>
      </c>
      <c r="C552">
        <v>-4.7234765661307874</v>
      </c>
      <c r="D552">
        <v>11.806461265321261</v>
      </c>
      <c r="E552">
        <v>-1.391868121891525</v>
      </c>
      <c r="G552" s="154" t="s">
        <v>146</v>
      </c>
      <c r="H552">
        <v>2700.3648734483791</v>
      </c>
      <c r="L552" s="155" t="s">
        <v>160</v>
      </c>
      <c r="M552">
        <v>0.82605396298277722</v>
      </c>
      <c r="N552">
        <v>0.84372283505177548</v>
      </c>
      <c r="O552">
        <v>0.48922408819597701</v>
      </c>
      <c r="P552">
        <v>0.38171573185342922</v>
      </c>
      <c r="Q552">
        <v>0.26843481525362339</v>
      </c>
      <c r="R552">
        <v>0.26661573588956672</v>
      </c>
      <c r="S552">
        <v>0.58103384270628766</v>
      </c>
      <c r="T552">
        <v>0.30444818357955572</v>
      </c>
    </row>
    <row r="553" spans="1:20" x14ac:dyDescent="0.25">
      <c r="A553" s="154" t="s">
        <v>146</v>
      </c>
      <c r="B553">
        <v>16.398998504179051</v>
      </c>
      <c r="C553">
        <v>5.7521913053878864</v>
      </c>
      <c r="D553">
        <v>26.552981680353689</v>
      </c>
      <c r="E553">
        <v>10.22822387339345</v>
      </c>
      <c r="G553" s="154" t="s">
        <v>147</v>
      </c>
      <c r="H553">
        <v>1465.9356066371849</v>
      </c>
      <c r="L553" s="155" t="s">
        <v>187</v>
      </c>
      <c r="M553">
        <v>0.69577099554586119</v>
      </c>
      <c r="N553">
        <v>0.83280690094800214</v>
      </c>
      <c r="O553">
        <v>0.33298309476709759</v>
      </c>
      <c r="P553">
        <v>0.32094226075507631</v>
      </c>
      <c r="Q553">
        <v>0.25463816233513692</v>
      </c>
      <c r="R553">
        <v>0.23559262372154099</v>
      </c>
      <c r="S553">
        <v>0.51896425891417985</v>
      </c>
      <c r="T553">
        <v>0.30230544110320978</v>
      </c>
    </row>
    <row r="554" spans="1:20" x14ac:dyDescent="0.25">
      <c r="A554" s="154" t="s">
        <v>147</v>
      </c>
      <c r="B554">
        <v>13.799062363703101</v>
      </c>
      <c r="C554">
        <v>0.71512310315256478</v>
      </c>
      <c r="D554">
        <v>28.417868255813609</v>
      </c>
      <c r="E554">
        <v>-13.58872908465008</v>
      </c>
      <c r="G554" s="154" t="s">
        <v>148</v>
      </c>
      <c r="H554">
        <v>1175.62298936057</v>
      </c>
    </row>
    <row r="555" spans="1:20" x14ac:dyDescent="0.25">
      <c r="A555" s="154" t="s">
        <v>148</v>
      </c>
      <c r="B555">
        <v>13.00730358295071</v>
      </c>
      <c r="C555">
        <v>14.744971858236729</v>
      </c>
      <c r="D555">
        <v>13.47393360115448</v>
      </c>
      <c r="E555">
        <v>-12.40069772839256</v>
      </c>
      <c r="G555" s="154" t="s">
        <v>149</v>
      </c>
      <c r="H555">
        <v>854.63083927691048</v>
      </c>
    </row>
    <row r="556" spans="1:20" x14ac:dyDescent="0.25">
      <c r="A556" s="154" t="s">
        <v>149</v>
      </c>
      <c r="B556">
        <v>8.7835746454815098</v>
      </c>
      <c r="C556">
        <v>-7.224557118510833</v>
      </c>
      <c r="D556">
        <v>11.010348889723311</v>
      </c>
      <c r="E556">
        <v>11.020629890671829</v>
      </c>
      <c r="G556" s="154" t="s">
        <v>150</v>
      </c>
      <c r="H556">
        <v>322.6213166136306</v>
      </c>
    </row>
    <row r="557" spans="1:20" x14ac:dyDescent="0.25">
      <c r="A557" s="154" t="s">
        <v>150</v>
      </c>
      <c r="B557">
        <v>4.0132400112714697</v>
      </c>
      <c r="C557">
        <v>-3.812592966435036</v>
      </c>
      <c r="D557">
        <v>7.6412318490602411</v>
      </c>
      <c r="E557">
        <v>-0.79907378818147667</v>
      </c>
      <c r="G557" s="154" t="s">
        <v>151</v>
      </c>
      <c r="H557">
        <v>584.60290819332204</v>
      </c>
    </row>
    <row r="558" spans="1:20" x14ac:dyDescent="0.25">
      <c r="A558" s="154" t="s">
        <v>151</v>
      </c>
      <c r="B558">
        <v>4.2031992675106746</v>
      </c>
      <c r="C558">
        <v>4.0908259881950197</v>
      </c>
      <c r="D558">
        <v>11.983924671766511</v>
      </c>
      <c r="E558">
        <v>-12.46720970794795</v>
      </c>
      <c r="G558" s="154" t="s">
        <v>152</v>
      </c>
      <c r="H558">
        <v>1173.44496431525</v>
      </c>
    </row>
    <row r="559" spans="1:20" x14ac:dyDescent="0.25">
      <c r="A559" s="154" t="s">
        <v>152</v>
      </c>
      <c r="B559">
        <v>18.38695047592482</v>
      </c>
      <c r="C559">
        <v>-13.88646284271465</v>
      </c>
      <c r="D559">
        <v>18.30969917493255</v>
      </c>
      <c r="E559">
        <v>22.59264787556091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1625.674139530274</v>
      </c>
      <c r="L570" s="155" t="s">
        <v>141</v>
      </c>
      <c r="M570">
        <v>0.82492043830811168</v>
      </c>
      <c r="N570">
        <v>0.84938492264891208</v>
      </c>
      <c r="O570">
        <v>0.81423448779241092</v>
      </c>
      <c r="P570">
        <v>0.95628975101233415</v>
      </c>
      <c r="Q570">
        <v>0.82086371103517553</v>
      </c>
      <c r="R570">
        <v>0.44620441731419591</v>
      </c>
      <c r="S570">
        <v>0.75996380258536977</v>
      </c>
      <c r="T570">
        <v>0.49943750005729859</v>
      </c>
    </row>
    <row r="571" spans="1:20" x14ac:dyDescent="0.25">
      <c r="A571" s="154" t="s">
        <v>141</v>
      </c>
      <c r="B571">
        <v>12.539390490886619</v>
      </c>
      <c r="C571">
        <v>-16.67886848953961</v>
      </c>
      <c r="D571">
        <v>18.638043691242121</v>
      </c>
      <c r="E571">
        <v>13.811084139362769</v>
      </c>
      <c r="G571" s="154" t="s">
        <v>142</v>
      </c>
      <c r="H571">
        <v>343.90511890944589</v>
      </c>
      <c r="L571" s="155" t="s">
        <v>142</v>
      </c>
      <c r="M571">
        <v>0.88553936091188223</v>
      </c>
      <c r="N571">
        <v>0.88493956896681969</v>
      </c>
      <c r="O571">
        <v>0.84793951289944491</v>
      </c>
      <c r="P571">
        <v>0.9930504947145421</v>
      </c>
      <c r="Q571">
        <v>1</v>
      </c>
      <c r="R571">
        <v>1</v>
      </c>
      <c r="S571">
        <v>0.91946685173928866</v>
      </c>
      <c r="T571">
        <v>1</v>
      </c>
    </row>
    <row r="572" spans="1:20" x14ac:dyDescent="0.25">
      <c r="A572" s="154" t="s">
        <v>142</v>
      </c>
      <c r="B572">
        <v>7.2686133799433019</v>
      </c>
      <c r="C572">
        <v>-7.5255388174501059</v>
      </c>
      <c r="D572">
        <v>10.26830119961941</v>
      </c>
      <c r="E572">
        <v>11.40038045869494</v>
      </c>
      <c r="G572" s="154" t="s">
        <v>143</v>
      </c>
      <c r="H572">
        <v>132.66297913136941</v>
      </c>
      <c r="L572" s="155" t="s">
        <v>143</v>
      </c>
      <c r="M572">
        <v>0.89161458269623151</v>
      </c>
      <c r="N572">
        <v>0.91216470219409751</v>
      </c>
      <c r="O572">
        <v>0.8336177112202291</v>
      </c>
      <c r="P572">
        <v>0.91457173928037294</v>
      </c>
      <c r="Q572">
        <v>0.85786864388179584</v>
      </c>
      <c r="R572">
        <v>0.48972401291518991</v>
      </c>
      <c r="S572">
        <v>0.87166116064788868</v>
      </c>
      <c r="T572">
        <v>0.46846235824291049</v>
      </c>
    </row>
    <row r="573" spans="1:20" x14ac:dyDescent="0.25">
      <c r="A573" s="154" t="s">
        <v>143</v>
      </c>
      <c r="B573">
        <v>2.5446641216544701</v>
      </c>
      <c r="C573">
        <v>0.71079784095341925</v>
      </c>
      <c r="D573">
        <v>4.4751132189694243</v>
      </c>
      <c r="E573">
        <v>-3.7593144107146048</v>
      </c>
      <c r="G573" s="154" t="s">
        <v>144</v>
      </c>
      <c r="H573">
        <v>166.3984278494456</v>
      </c>
      <c r="L573" s="155" t="s">
        <v>144</v>
      </c>
      <c r="M573">
        <v>1</v>
      </c>
      <c r="N573">
        <v>1</v>
      </c>
      <c r="O573">
        <v>1</v>
      </c>
      <c r="P573">
        <v>1</v>
      </c>
      <c r="Q573">
        <v>0.80248514664802006</v>
      </c>
      <c r="R573">
        <v>0.32582624860513609</v>
      </c>
      <c r="S573">
        <v>0.80269266516015625</v>
      </c>
      <c r="T573">
        <v>0.43941991581949191</v>
      </c>
    </row>
    <row r="574" spans="1:20" x14ac:dyDescent="0.25">
      <c r="A574" s="154" t="s">
        <v>144</v>
      </c>
      <c r="B574">
        <v>6.0335398455788232</v>
      </c>
      <c r="C574">
        <v>6.2977043046410444</v>
      </c>
      <c r="D574">
        <v>6.0431547892112176</v>
      </c>
      <c r="E574">
        <v>-1.859030333055633</v>
      </c>
      <c r="G574" s="154" t="s">
        <v>145</v>
      </c>
      <c r="H574">
        <v>307.74398046487948</v>
      </c>
      <c r="L574" s="155" t="s">
        <v>145</v>
      </c>
      <c r="M574">
        <v>0.83745984823836739</v>
      </c>
      <c r="N574">
        <v>0.85644950574614553</v>
      </c>
      <c r="O574">
        <v>0.85868744384695905</v>
      </c>
      <c r="P574">
        <v>0.79965022806892871</v>
      </c>
      <c r="Q574">
        <v>0.8280800684306725</v>
      </c>
      <c r="R574">
        <v>0.34610219146160093</v>
      </c>
      <c r="S574">
        <v>1</v>
      </c>
      <c r="T574">
        <v>0.45597989331668032</v>
      </c>
    </row>
    <row r="575" spans="1:20" x14ac:dyDescent="0.25">
      <c r="A575" s="154" t="s">
        <v>145</v>
      </c>
      <c r="B575">
        <v>5.4014266920343994</v>
      </c>
      <c r="C575">
        <v>-6.2798827538273683</v>
      </c>
      <c r="D575">
        <v>6.7189866153220086</v>
      </c>
      <c r="E575">
        <v>2.0836995551345869</v>
      </c>
      <c r="G575" s="154" t="s">
        <v>146</v>
      </c>
      <c r="H575">
        <v>214.02822043165369</v>
      </c>
      <c r="L575" s="155" t="s">
        <v>146</v>
      </c>
      <c r="M575">
        <v>0.85219842302826421</v>
      </c>
      <c r="N575">
        <v>0.80043530019235642</v>
      </c>
      <c r="O575">
        <v>0.77576077547638644</v>
      </c>
      <c r="P575">
        <v>0.88623749458431844</v>
      </c>
      <c r="Q575">
        <v>0.88392298706168393</v>
      </c>
      <c r="R575">
        <v>0.33193793904943247</v>
      </c>
      <c r="S575">
        <v>0.82650037994557102</v>
      </c>
      <c r="T575">
        <v>0.40950575431609448</v>
      </c>
    </row>
    <row r="576" spans="1:20" x14ac:dyDescent="0.25">
      <c r="A576" s="154" t="s">
        <v>146</v>
      </c>
      <c r="B576">
        <v>4.0892620351702202</v>
      </c>
      <c r="C576">
        <v>-4.0918248307233283</v>
      </c>
      <c r="D576">
        <v>6.5904368801978102</v>
      </c>
      <c r="E576">
        <v>4.984298284698454</v>
      </c>
      <c r="G576" s="154" t="s">
        <v>147</v>
      </c>
      <c r="H576">
        <v>160.976779592978</v>
      </c>
      <c r="L576" s="155" t="s">
        <v>147</v>
      </c>
      <c r="M576">
        <v>0.87176216143340179</v>
      </c>
      <c r="N576">
        <v>0.85974424018062312</v>
      </c>
      <c r="O576">
        <v>0.74472553000532549</v>
      </c>
      <c r="P576">
        <v>0.87316769774391889</v>
      </c>
      <c r="Q576">
        <v>0.85267662284361523</v>
      </c>
      <c r="R576">
        <v>0.39241592489890131</v>
      </c>
      <c r="S576">
        <v>0.8178949280069191</v>
      </c>
      <c r="T576">
        <v>0.40590146113357561</v>
      </c>
    </row>
    <row r="577" spans="1:20" x14ac:dyDescent="0.25">
      <c r="A577" s="154" t="s">
        <v>147</v>
      </c>
      <c r="B577">
        <v>6.3792670056448078</v>
      </c>
      <c r="C577">
        <v>8.2033375143929828</v>
      </c>
      <c r="D577">
        <v>5.8651826382558419</v>
      </c>
      <c r="E577">
        <v>-6.1561958057545798</v>
      </c>
      <c r="G577" s="154" t="s">
        <v>148</v>
      </c>
      <c r="H577">
        <v>120.8376393286316</v>
      </c>
      <c r="L577" s="155" t="s">
        <v>148</v>
      </c>
      <c r="M577">
        <v>0.86461212497991136</v>
      </c>
      <c r="N577">
        <v>0.84970259236559187</v>
      </c>
      <c r="O577">
        <v>0.83351861079171163</v>
      </c>
      <c r="P577">
        <v>0.88237720361617222</v>
      </c>
      <c r="Q577">
        <v>0.89267232989714196</v>
      </c>
      <c r="R577">
        <v>0.45629570617246129</v>
      </c>
      <c r="S577">
        <v>0.85851124400628531</v>
      </c>
      <c r="T577">
        <v>0.49919510968649422</v>
      </c>
    </row>
    <row r="578" spans="1:20" x14ac:dyDescent="0.25">
      <c r="A578" s="154" t="s">
        <v>148</v>
      </c>
      <c r="B578">
        <v>3.714181005530659</v>
      </c>
      <c r="C578">
        <v>-2.5725271402385572</v>
      </c>
      <c r="D578">
        <v>5.5436001705152291</v>
      </c>
      <c r="E578">
        <v>0.84903758195896184</v>
      </c>
      <c r="G578" s="154" t="s">
        <v>149</v>
      </c>
      <c r="H578">
        <v>215.28585338528711</v>
      </c>
      <c r="L578" s="155" t="s">
        <v>149</v>
      </c>
      <c r="M578">
        <v>0.86301858583144131</v>
      </c>
      <c r="N578">
        <v>0.92054599429767481</v>
      </c>
      <c r="O578">
        <v>0.75373399772021699</v>
      </c>
      <c r="P578">
        <v>0.85576542856592075</v>
      </c>
      <c r="Q578">
        <v>0.96694125791127328</v>
      </c>
      <c r="R578">
        <v>0.43548473036956342</v>
      </c>
      <c r="S578">
        <v>0.78510753667074673</v>
      </c>
      <c r="T578">
        <v>0.49188828203976698</v>
      </c>
    </row>
    <row r="579" spans="1:20" x14ac:dyDescent="0.25">
      <c r="A579" s="154" t="s">
        <v>149</v>
      </c>
      <c r="B579">
        <v>4.4899647819067514</v>
      </c>
      <c r="C579">
        <v>-1.6192756065785829</v>
      </c>
      <c r="D579">
        <v>7.3893958466478296</v>
      </c>
      <c r="E579">
        <v>4.3410622701288828</v>
      </c>
      <c r="G579" s="154" t="s">
        <v>150</v>
      </c>
      <c r="H579">
        <v>109.1561964199107</v>
      </c>
      <c r="L579" s="155" t="s">
        <v>150</v>
      </c>
      <c r="M579">
        <v>0.89091749455209057</v>
      </c>
      <c r="N579">
        <v>0.91503329626377483</v>
      </c>
      <c r="O579">
        <v>0.79178081139858969</v>
      </c>
      <c r="P579">
        <v>0.82884068768356989</v>
      </c>
      <c r="Q579">
        <v>0.97103741489647932</v>
      </c>
      <c r="R579">
        <v>0.46085093503481578</v>
      </c>
      <c r="S579">
        <v>0.77367223667881446</v>
      </c>
      <c r="T579">
        <v>0.42740529313893322</v>
      </c>
    </row>
    <row r="580" spans="1:20" x14ac:dyDescent="0.25">
      <c r="A580" s="154" t="s">
        <v>150</v>
      </c>
      <c r="B580">
        <v>3.404228571383797</v>
      </c>
      <c r="C580">
        <v>-0.56717732631175932</v>
      </c>
      <c r="D580">
        <v>6.5519053048486926</v>
      </c>
      <c r="E580">
        <v>-2.006420528440739</v>
      </c>
      <c r="G580" s="154" t="s">
        <v>151</v>
      </c>
      <c r="H580">
        <v>248.17653555812379</v>
      </c>
      <c r="L580" s="155" t="s">
        <v>151</v>
      </c>
      <c r="M580">
        <v>0.87925427687490787</v>
      </c>
      <c r="N580">
        <v>0.88336250468733379</v>
      </c>
      <c r="O580">
        <v>0.78310084800823054</v>
      </c>
      <c r="P580">
        <v>0.79732800207401922</v>
      </c>
      <c r="Q580">
        <v>0.81058413567489296</v>
      </c>
      <c r="R580">
        <v>0.45612658398986061</v>
      </c>
      <c r="S580">
        <v>0.8925141004663345</v>
      </c>
      <c r="T580">
        <v>0.42659749040082717</v>
      </c>
    </row>
    <row r="581" spans="1:20" x14ac:dyDescent="0.25">
      <c r="A581" s="154" t="s">
        <v>151</v>
      </c>
      <c r="B581">
        <v>3.5912567131862869</v>
      </c>
      <c r="C581">
        <v>1.314546802288884</v>
      </c>
      <c r="D581">
        <v>7.2216489709730904</v>
      </c>
      <c r="E581">
        <v>-4.1493139490044948</v>
      </c>
      <c r="G581" s="154" t="s">
        <v>152</v>
      </c>
      <c r="H581">
        <v>103.2002251505445</v>
      </c>
      <c r="L581" s="155" t="s">
        <v>152</v>
      </c>
      <c r="M581">
        <v>0.88772335368314281</v>
      </c>
      <c r="N581">
        <v>0.90732987812706301</v>
      </c>
      <c r="O581">
        <v>0.80664378548947724</v>
      </c>
      <c r="P581">
        <v>0.99275913428243223</v>
      </c>
      <c r="Q581">
        <v>0.7862212711519545</v>
      </c>
      <c r="R581">
        <v>0.42351888595619419</v>
      </c>
      <c r="S581">
        <v>0.9285528895705788</v>
      </c>
      <c r="T581">
        <v>0.51578068624652229</v>
      </c>
    </row>
    <row r="582" spans="1:20" x14ac:dyDescent="0.25">
      <c r="A582" s="154" t="s">
        <v>152</v>
      </c>
      <c r="B582">
        <v>2.8164872041774931</v>
      </c>
      <c r="C582">
        <v>-0.19177651316366401</v>
      </c>
      <c r="D582">
        <v>5.6280816974166852</v>
      </c>
      <c r="E582">
        <v>1.831861880326753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145.739349561296</v>
      </c>
      <c r="L593" s="155" t="s">
        <v>141</v>
      </c>
      <c r="M593">
        <v>0.88346208878914612</v>
      </c>
      <c r="N593">
        <v>0.58303947448738092</v>
      </c>
      <c r="O593">
        <v>0.98058388302284805</v>
      </c>
      <c r="P593">
        <v>0.62226931248643769</v>
      </c>
      <c r="Q593">
        <v>0.74857385814404331</v>
      </c>
      <c r="R593">
        <v>0.74282782346671294</v>
      </c>
      <c r="S593">
        <v>0.5279265632485779</v>
      </c>
      <c r="T593">
        <v>0.80061882690328634</v>
      </c>
    </row>
    <row r="594" spans="1:20" x14ac:dyDescent="0.25">
      <c r="A594" s="154" t="s">
        <v>155</v>
      </c>
      <c r="B594">
        <v>2.810282597687666</v>
      </c>
      <c r="C594">
        <v>8.1577754096566348</v>
      </c>
      <c r="D594">
        <v>5.4238723957224702</v>
      </c>
      <c r="E594">
        <v>7.3997179333849212</v>
      </c>
      <c r="G594" s="154" t="s">
        <v>156</v>
      </c>
      <c r="H594">
        <v>592.5344212545092</v>
      </c>
      <c r="L594" s="155" t="s">
        <v>142</v>
      </c>
      <c r="M594">
        <v>0.83533427532186422</v>
      </c>
      <c r="N594">
        <v>1</v>
      </c>
      <c r="O594">
        <v>0.96315099407108318</v>
      </c>
      <c r="P594">
        <v>0.77495414258403639</v>
      </c>
      <c r="Q594">
        <v>1</v>
      </c>
      <c r="R594">
        <v>0.98685587260275964</v>
      </c>
      <c r="S594">
        <v>0.94973869282333234</v>
      </c>
      <c r="T594">
        <v>1</v>
      </c>
    </row>
    <row r="595" spans="1:20" x14ac:dyDescent="0.25">
      <c r="A595" s="154" t="s">
        <v>156</v>
      </c>
      <c r="B595">
        <v>9.3640010271428906</v>
      </c>
      <c r="C595">
        <v>-26.821698809929121</v>
      </c>
      <c r="D595">
        <v>18.671309034272319</v>
      </c>
      <c r="E595">
        <v>71.977480805077747</v>
      </c>
      <c r="G595" s="154" t="s">
        <v>157</v>
      </c>
      <c r="H595">
        <v>963.71757947884794</v>
      </c>
      <c r="L595" s="155" t="s">
        <v>143</v>
      </c>
      <c r="M595">
        <v>0.6006393178913203</v>
      </c>
      <c r="N595">
        <v>0.49899109603728198</v>
      </c>
      <c r="O595">
        <v>0.59233577940755944</v>
      </c>
      <c r="P595">
        <v>0.43961115649437671</v>
      </c>
      <c r="Q595">
        <v>0.54986342113821463</v>
      </c>
      <c r="R595">
        <v>0.85664699373270492</v>
      </c>
      <c r="S595">
        <v>0.45940291980029019</v>
      </c>
      <c r="T595">
        <v>0.51570987039945404</v>
      </c>
    </row>
    <row r="596" spans="1:20" x14ac:dyDescent="0.25">
      <c r="A596" s="154" t="s">
        <v>157</v>
      </c>
      <c r="B596">
        <v>8.4888554043445108</v>
      </c>
      <c r="C596">
        <v>8.7984649448445928</v>
      </c>
      <c r="D596">
        <v>27.935374143298461</v>
      </c>
      <c r="E596">
        <v>-61.55842541571846</v>
      </c>
      <c r="G596" s="154" t="s">
        <v>158</v>
      </c>
      <c r="H596">
        <v>218.06910551778529</v>
      </c>
      <c r="L596" s="155" t="s">
        <v>144</v>
      </c>
      <c r="M596">
        <v>0.60100304040042429</v>
      </c>
      <c r="N596">
        <v>0.46390281400127042</v>
      </c>
      <c r="O596">
        <v>0.483550019752227</v>
      </c>
      <c r="P596">
        <v>0.1727559341759887</v>
      </c>
      <c r="Q596">
        <v>0.33096514063920879</v>
      </c>
      <c r="R596">
        <v>0.52694989103426726</v>
      </c>
      <c r="S596">
        <v>0.35932025164813508</v>
      </c>
      <c r="T596">
        <v>0.33858589890315932</v>
      </c>
    </row>
    <row r="597" spans="1:20" x14ac:dyDescent="0.25">
      <c r="A597" s="154" t="s">
        <v>158</v>
      </c>
      <c r="B597">
        <v>6.0656582511924357</v>
      </c>
      <c r="C597">
        <v>9.7564888289252139</v>
      </c>
      <c r="D597">
        <v>7.2322729927568679</v>
      </c>
      <c r="E597">
        <v>-21.513455965084631</v>
      </c>
      <c r="G597" s="154" t="s">
        <v>159</v>
      </c>
      <c r="H597">
        <v>127.9344416841014</v>
      </c>
      <c r="L597" s="155" t="s">
        <v>145</v>
      </c>
      <c r="M597">
        <v>0.60849466417708786</v>
      </c>
      <c r="N597">
        <v>0.45044611954970348</v>
      </c>
      <c r="O597">
        <v>0.57242020719696507</v>
      </c>
      <c r="P597">
        <v>0.22233083264259201</v>
      </c>
      <c r="Q597">
        <v>0.40933027363812707</v>
      </c>
      <c r="R597">
        <v>0.49713118865885247</v>
      </c>
      <c r="S597">
        <v>0.33372106034494481</v>
      </c>
      <c r="T597">
        <v>0.34665396019777001</v>
      </c>
    </row>
    <row r="598" spans="1:20" x14ac:dyDescent="0.25">
      <c r="A598" s="154" t="s">
        <v>159</v>
      </c>
      <c r="B598">
        <v>4.659316113767999</v>
      </c>
      <c r="C598">
        <v>-3.7569707302257518</v>
      </c>
      <c r="D598">
        <v>4.2900410197435761</v>
      </c>
      <c r="E598">
        <v>2.4062894040116518</v>
      </c>
      <c r="G598" s="154" t="s">
        <v>160</v>
      </c>
      <c r="H598">
        <v>79.695996296860869</v>
      </c>
      <c r="L598" s="155" t="s">
        <v>146</v>
      </c>
      <c r="M598">
        <v>1</v>
      </c>
      <c r="N598">
        <v>0.68286120145233287</v>
      </c>
      <c r="O598">
        <v>1</v>
      </c>
      <c r="P598">
        <v>1</v>
      </c>
      <c r="Q598">
        <v>0.74323036761655081</v>
      </c>
      <c r="R598">
        <v>1</v>
      </c>
      <c r="S598">
        <v>0.98676827913335174</v>
      </c>
      <c r="T598">
        <v>0.95327825876422301</v>
      </c>
    </row>
    <row r="599" spans="1:20" x14ac:dyDescent="0.25">
      <c r="A599" s="154" t="s">
        <v>160</v>
      </c>
      <c r="B599">
        <v>5.4172677352599941</v>
      </c>
      <c r="C599">
        <v>-2.727102908085568</v>
      </c>
      <c r="D599">
        <v>8.5422379361448186</v>
      </c>
      <c r="E599">
        <v>11.42184926971367</v>
      </c>
      <c r="G599" s="154" t="s">
        <v>187</v>
      </c>
      <c r="H599">
        <v>70.983615130365877</v>
      </c>
      <c r="L599" s="155" t="s">
        <v>147</v>
      </c>
      <c r="M599">
        <v>0.63541286129840591</v>
      </c>
      <c r="N599">
        <v>0.51046653401933006</v>
      </c>
      <c r="O599">
        <v>0.51410384244146756</v>
      </c>
      <c r="P599">
        <v>0.49398057183927058</v>
      </c>
      <c r="Q599">
        <v>0.6900401583749759</v>
      </c>
      <c r="R599">
        <v>0.65185537981536035</v>
      </c>
      <c r="S599">
        <v>1</v>
      </c>
      <c r="T599">
        <v>0.4038688278437354</v>
      </c>
    </row>
    <row r="600" spans="1:20" x14ac:dyDescent="0.25">
      <c r="A600" s="154" t="s">
        <v>187</v>
      </c>
      <c r="B600">
        <v>2.8608985185072631</v>
      </c>
      <c r="C600">
        <v>4.2909285431414466</v>
      </c>
      <c r="D600">
        <v>4.7336948026438863</v>
      </c>
      <c r="E600">
        <v>2.610066212717796</v>
      </c>
      <c r="L600" s="155" t="s">
        <v>148</v>
      </c>
      <c r="M600">
        <v>0.5871768787853866</v>
      </c>
      <c r="N600">
        <v>0.45766831907812838</v>
      </c>
      <c r="O600">
        <v>0.51994431853838774</v>
      </c>
      <c r="P600">
        <v>0.30218589288361752</v>
      </c>
      <c r="Q600">
        <v>0.6015482691429046</v>
      </c>
      <c r="R600">
        <v>0.70126895991997096</v>
      </c>
      <c r="S600">
        <v>0.51464730695023075</v>
      </c>
      <c r="T600">
        <v>0.29322735437030539</v>
      </c>
    </row>
    <row r="601" spans="1:20" x14ac:dyDescent="0.25">
      <c r="L601" s="155" t="s">
        <v>149</v>
      </c>
      <c r="M601">
        <v>0.63980277085316861</v>
      </c>
      <c r="N601">
        <v>0.47213738982314202</v>
      </c>
      <c r="O601">
        <v>0.44248962731922381</v>
      </c>
      <c r="P601">
        <v>0.30271342245159011</v>
      </c>
      <c r="Q601">
        <v>0.46696052834151008</v>
      </c>
      <c r="R601">
        <v>0.46451711625958908</v>
      </c>
      <c r="S601">
        <v>0.32829894428075279</v>
      </c>
      <c r="T601">
        <v>0.35711171134119418</v>
      </c>
    </row>
    <row r="602" spans="1:20" x14ac:dyDescent="0.25">
      <c r="L602" s="155" t="s">
        <v>150</v>
      </c>
      <c r="M602">
        <v>0.52532580033737997</v>
      </c>
      <c r="N602">
        <v>0.48881609557306172</v>
      </c>
      <c r="O602">
        <v>0.30463930733817191</v>
      </c>
      <c r="P602">
        <v>0.21747557110451429</v>
      </c>
      <c r="Q602">
        <v>0.31305160604750998</v>
      </c>
      <c r="R602">
        <v>0.43513239665100828</v>
      </c>
      <c r="S602">
        <v>0.35471610911194501</v>
      </c>
      <c r="T602">
        <v>0.2683712500250845</v>
      </c>
    </row>
    <row r="603" spans="1:20" x14ac:dyDescent="0.25">
      <c r="L603" s="155" t="s">
        <v>151</v>
      </c>
      <c r="M603">
        <v>0.56420305307710861</v>
      </c>
      <c r="N603">
        <v>0.48194446430507648</v>
      </c>
      <c r="O603">
        <v>0.38652262102989537</v>
      </c>
      <c r="P603">
        <v>0.31886302870103012</v>
      </c>
      <c r="Q603">
        <v>0.35822036327572632</v>
      </c>
      <c r="R603">
        <v>0.55966927883604123</v>
      </c>
      <c r="S603">
        <v>0.38555490477546622</v>
      </c>
      <c r="T603">
        <v>0.32747063994446468</v>
      </c>
    </row>
    <row r="604" spans="1:20" x14ac:dyDescent="0.25">
      <c r="L604" s="155" t="s">
        <v>152</v>
      </c>
      <c r="M604">
        <v>0.70009116077265443</v>
      </c>
      <c r="N604">
        <v>0.50766455109135589</v>
      </c>
      <c r="O604">
        <v>0.64075407221386338</v>
      </c>
      <c r="P604">
        <v>0.2681278188703804</v>
      </c>
      <c r="Q604">
        <v>0.62526793536371694</v>
      </c>
      <c r="R604">
        <v>0.54338230427915868</v>
      </c>
      <c r="S604">
        <v>0.43466096628898149</v>
      </c>
      <c r="T604">
        <v>0.37496625926540239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F399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153</v>
      </c>
    </row>
    <row r="2" spans="1:18" x14ac:dyDescent="0.25">
      <c r="A2" s="165" t="s">
        <v>2</v>
      </c>
      <c r="B2" s="2">
        <v>23</v>
      </c>
      <c r="C2" s="165" t="s">
        <v>183</v>
      </c>
      <c r="D2" s="2">
        <v>48</v>
      </c>
    </row>
    <row r="3" spans="1:18" x14ac:dyDescent="0.25">
      <c r="A3" s="165" t="s">
        <v>3</v>
      </c>
      <c r="B3" s="2" t="s">
        <v>213</v>
      </c>
      <c r="C3" s="165" t="s">
        <v>184</v>
      </c>
      <c r="D3" s="2" t="s">
        <v>194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88"/>
      <c r="I7" s="88" t="s">
        <v>12</v>
      </c>
      <c r="J7" s="88" t="s">
        <v>13</v>
      </c>
      <c r="P7" s="88"/>
      <c r="Q7" s="88" t="s">
        <v>12</v>
      </c>
      <c r="R7" s="88" t="s">
        <v>13</v>
      </c>
    </row>
    <row r="8" spans="1:18" x14ac:dyDescent="0.25">
      <c r="A8" s="165" t="s">
        <v>14</v>
      </c>
      <c r="B8">
        <v>13.642138457757</v>
      </c>
      <c r="C8">
        <v>18.556830678311439</v>
      </c>
      <c r="H8" s="88" t="s">
        <v>15</v>
      </c>
      <c r="I8">
        <v>7.1433772090667647E-2</v>
      </c>
      <c r="J8">
        <v>7.3784090737595981E-2</v>
      </c>
      <c r="P8" s="88" t="s">
        <v>16</v>
      </c>
      <c r="Q8">
        <v>-0.33118049148239542</v>
      </c>
      <c r="R8">
        <v>-0.12760666604680351</v>
      </c>
    </row>
    <row r="9" spans="1:18" x14ac:dyDescent="0.25">
      <c r="A9" s="165" t="s">
        <v>17</v>
      </c>
      <c r="B9">
        <v>13.74733929876521</v>
      </c>
      <c r="C9">
        <v>28.391239829288349</v>
      </c>
      <c r="H9" s="88" t="s">
        <v>18</v>
      </c>
      <c r="I9">
        <v>0.19323543678377819</v>
      </c>
      <c r="J9">
        <v>0.21549410684781681</v>
      </c>
      <c r="P9" s="88" t="s">
        <v>19</v>
      </c>
      <c r="Q9">
        <v>4.6914499865011434</v>
      </c>
      <c r="R9">
        <v>9.5084265224923783</v>
      </c>
    </row>
    <row r="10" spans="1:18" x14ac:dyDescent="0.25">
      <c r="A10" s="165" t="s">
        <v>20</v>
      </c>
      <c r="B10">
        <v>4.8679291684025028</v>
      </c>
      <c r="C10">
        <v>6.6504357123983944</v>
      </c>
      <c r="H10" s="88" t="s">
        <v>21</v>
      </c>
      <c r="I10">
        <v>0.2011895013936133</v>
      </c>
      <c r="J10">
        <v>0.2161653893155171</v>
      </c>
      <c r="P10" s="88" t="s">
        <v>22</v>
      </c>
      <c r="Q10">
        <v>32.75340887926523</v>
      </c>
      <c r="R10">
        <v>68.885668911610111</v>
      </c>
    </row>
    <row r="11" spans="1:18" x14ac:dyDescent="0.25">
      <c r="A11" s="165" t="s">
        <v>23</v>
      </c>
      <c r="B11">
        <v>4.2176239967123124</v>
      </c>
      <c r="C11">
        <v>10.49121897919547</v>
      </c>
      <c r="H11" s="88" t="s">
        <v>24</v>
      </c>
      <c r="I11">
        <v>5.4152459909581813E-2</v>
      </c>
      <c r="J11">
        <v>5.3367942025618703E-2</v>
      </c>
    </row>
    <row r="12" spans="1:18" x14ac:dyDescent="0.25">
      <c r="H12" s="88" t="s">
        <v>25</v>
      </c>
      <c r="I12">
        <v>7.5784546367530584E-2</v>
      </c>
      <c r="J12">
        <v>8.2288627136822723E-2</v>
      </c>
    </row>
    <row r="13" spans="1:18" x14ac:dyDescent="0.25">
      <c r="H13" s="88" t="s">
        <v>26</v>
      </c>
      <c r="I13">
        <v>0.1122463226916702</v>
      </c>
      <c r="J13">
        <v>9.0749310049085222E-2</v>
      </c>
      <c r="P13" s="88" t="s">
        <v>27</v>
      </c>
      <c r="Q13">
        <v>722.16548667101847</v>
      </c>
    </row>
    <row r="14" spans="1:18" x14ac:dyDescent="0.25">
      <c r="H14" s="88" t="s">
        <v>28</v>
      </c>
      <c r="I14">
        <v>0.2046560735074143</v>
      </c>
      <c r="J14">
        <v>0.14436209596760061</v>
      </c>
    </row>
    <row r="15" spans="1:18" x14ac:dyDescent="0.25">
      <c r="H15" s="88" t="s">
        <v>29</v>
      </c>
      <c r="I15">
        <v>0.31380124190031139</v>
      </c>
      <c r="J15">
        <v>0.32840873894636707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88"/>
      <c r="I20" s="88" t="s">
        <v>12</v>
      </c>
      <c r="J20" s="88" t="s">
        <v>13</v>
      </c>
      <c r="P20" s="88"/>
      <c r="Q20" s="88" t="s">
        <v>12</v>
      </c>
      <c r="R20" s="88" t="s">
        <v>13</v>
      </c>
    </row>
    <row r="21" spans="1:18" x14ac:dyDescent="0.25">
      <c r="A21" s="165" t="s">
        <v>14</v>
      </c>
      <c r="B21">
        <v>10.783810012771831</v>
      </c>
      <c r="C21">
        <v>16.368918221205231</v>
      </c>
      <c r="H21" s="88" t="s">
        <v>15</v>
      </c>
      <c r="I21">
        <v>0.2466796448674218</v>
      </c>
      <c r="J21">
        <v>0.29397825423933838</v>
      </c>
      <c r="P21" s="88" t="s">
        <v>16</v>
      </c>
      <c r="Q21">
        <v>-3.1771176899271843E-2</v>
      </c>
      <c r="R21">
        <v>-1.4718105384991379E-2</v>
      </c>
    </row>
    <row r="22" spans="1:18" x14ac:dyDescent="0.25">
      <c r="A22" s="165" t="s">
        <v>17</v>
      </c>
      <c r="B22">
        <v>20.20735309084025</v>
      </c>
      <c r="C22">
        <v>21.3109217246244</v>
      </c>
      <c r="H22" s="88" t="s">
        <v>18</v>
      </c>
      <c r="I22">
        <v>0.44074909914561722</v>
      </c>
      <c r="J22">
        <v>0.49606175177890899</v>
      </c>
      <c r="P22" s="88" t="s">
        <v>19</v>
      </c>
      <c r="Q22">
        <v>4.4389270752301302</v>
      </c>
      <c r="R22">
        <v>5.3090516034744333</v>
      </c>
    </row>
    <row r="23" spans="1:18" x14ac:dyDescent="0.25">
      <c r="A23" s="165" t="s">
        <v>20</v>
      </c>
      <c r="B23">
        <v>4.4541252503736546</v>
      </c>
      <c r="C23">
        <v>3.1673989783986309</v>
      </c>
      <c r="H23" s="88" t="s">
        <v>21</v>
      </c>
      <c r="I23">
        <v>0.78183588212119681</v>
      </c>
      <c r="J23">
        <v>0.75330146904337814</v>
      </c>
      <c r="P23" s="88" t="s">
        <v>22</v>
      </c>
      <c r="Q23">
        <v>24.867850273700899</v>
      </c>
      <c r="R23">
        <v>35.167719573909586</v>
      </c>
    </row>
    <row r="24" spans="1:18" x14ac:dyDescent="0.25">
      <c r="A24" s="165" t="s">
        <v>23</v>
      </c>
      <c r="B24">
        <v>3.2643681956123629</v>
      </c>
      <c r="C24">
        <v>4.1616911778947214</v>
      </c>
      <c r="H24" s="88" t="s">
        <v>24</v>
      </c>
      <c r="I24">
        <v>0.68848816193865037</v>
      </c>
      <c r="J24">
        <v>0.68469692626789436</v>
      </c>
    </row>
    <row r="25" spans="1:18" x14ac:dyDescent="0.25">
      <c r="H25" s="88" t="s">
        <v>25</v>
      </c>
      <c r="I25">
        <v>0.36293120101559051</v>
      </c>
      <c r="J25">
        <v>0.38485697162141069</v>
      </c>
    </row>
    <row r="26" spans="1:18" x14ac:dyDescent="0.25">
      <c r="H26" s="88" t="s">
        <v>26</v>
      </c>
      <c r="I26">
        <v>0.36333520296378669</v>
      </c>
      <c r="J26">
        <v>0.47829443313917469</v>
      </c>
      <c r="P26" s="88" t="s">
        <v>27</v>
      </c>
      <c r="Q26">
        <v>262.66123991723993</v>
      </c>
    </row>
    <row r="27" spans="1:18" x14ac:dyDescent="0.25">
      <c r="H27" s="88" t="s">
        <v>28</v>
      </c>
      <c r="I27">
        <v>0.81793392135879894</v>
      </c>
      <c r="J27">
        <v>0.80476769884533683</v>
      </c>
    </row>
    <row r="28" spans="1:18" x14ac:dyDescent="0.25">
      <c r="H28" s="88" t="s">
        <v>29</v>
      </c>
      <c r="I28">
        <v>0.81084818644320478</v>
      </c>
      <c r="J28">
        <v>0.81029585478421196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88"/>
      <c r="I33" s="88" t="s">
        <v>12</v>
      </c>
      <c r="J33" s="88" t="s">
        <v>13</v>
      </c>
      <c r="P33" s="88"/>
      <c r="Q33" s="88" t="s">
        <v>12</v>
      </c>
      <c r="R33" s="88" t="s">
        <v>13</v>
      </c>
    </row>
    <row r="34" spans="1:18" x14ac:dyDescent="0.25">
      <c r="A34" s="165" t="s">
        <v>14</v>
      </c>
      <c r="B34">
        <v>12.090184880308</v>
      </c>
      <c r="C34">
        <v>18.891290633686701</v>
      </c>
      <c r="H34" s="88" t="s">
        <v>15</v>
      </c>
      <c r="I34">
        <v>0.54070390171289728</v>
      </c>
      <c r="J34">
        <v>0.467649088778894</v>
      </c>
      <c r="P34" s="88" t="s">
        <v>16</v>
      </c>
      <c r="Q34">
        <v>-0.72532024811620599</v>
      </c>
      <c r="R34">
        <v>1.480767450890816</v>
      </c>
    </row>
    <row r="35" spans="1:18" x14ac:dyDescent="0.25">
      <c r="A35" s="165" t="s">
        <v>17</v>
      </c>
      <c r="B35">
        <v>36.480007815931231</v>
      </c>
      <c r="C35">
        <v>23.520474088169401</v>
      </c>
      <c r="H35" s="88" t="s">
        <v>18</v>
      </c>
      <c r="I35">
        <v>0.39777121417119538</v>
      </c>
      <c r="J35">
        <v>0.41947908696185848</v>
      </c>
      <c r="P35" s="88" t="s">
        <v>19</v>
      </c>
      <c r="Q35">
        <v>38.5766067749041</v>
      </c>
      <c r="R35">
        <v>35.098886861323727</v>
      </c>
    </row>
    <row r="36" spans="1:18" x14ac:dyDescent="0.25">
      <c r="A36" s="165" t="s">
        <v>20</v>
      </c>
      <c r="B36">
        <v>13.86811609660508</v>
      </c>
      <c r="C36">
        <v>19.209418353994</v>
      </c>
      <c r="H36" s="88" t="s">
        <v>21</v>
      </c>
      <c r="I36">
        <v>0.50523684305292416</v>
      </c>
      <c r="J36">
        <v>0.54380614502810753</v>
      </c>
      <c r="P36" s="88" t="s">
        <v>22</v>
      </c>
      <c r="Q36">
        <v>141.3983175832083</v>
      </c>
      <c r="R36">
        <v>139.05012552390491</v>
      </c>
    </row>
    <row r="37" spans="1:18" x14ac:dyDescent="0.25">
      <c r="A37" s="165" t="s">
        <v>23</v>
      </c>
      <c r="B37">
        <v>10.387828633658421</v>
      </c>
      <c r="C37">
        <v>17.62519097175657</v>
      </c>
      <c r="H37" s="88" t="s">
        <v>24</v>
      </c>
      <c r="I37">
        <v>0.52159368090290059</v>
      </c>
      <c r="J37">
        <v>0.54426357468094422</v>
      </c>
    </row>
    <row r="38" spans="1:18" x14ac:dyDescent="0.25">
      <c r="H38" s="88" t="s">
        <v>25</v>
      </c>
      <c r="I38">
        <v>0.46430426562674548</v>
      </c>
      <c r="J38">
        <v>0.47845867792384861</v>
      </c>
    </row>
    <row r="39" spans="1:18" x14ac:dyDescent="0.25">
      <c r="H39" s="88" t="s">
        <v>26</v>
      </c>
      <c r="I39">
        <v>0.49791549157712328</v>
      </c>
      <c r="J39">
        <v>0.5335744877684141</v>
      </c>
      <c r="P39" s="88" t="s">
        <v>27</v>
      </c>
      <c r="Q39">
        <v>3093.297732097466</v>
      </c>
    </row>
    <row r="40" spans="1:18" x14ac:dyDescent="0.25">
      <c r="H40" s="88" t="s">
        <v>28</v>
      </c>
      <c r="I40">
        <v>0.6160798711709935</v>
      </c>
      <c r="J40">
        <v>0.72045486984169671</v>
      </c>
    </row>
    <row r="41" spans="1:18" x14ac:dyDescent="0.25">
      <c r="H41" s="88" t="s">
        <v>29</v>
      </c>
      <c r="I41">
        <v>0.53743406831877027</v>
      </c>
      <c r="J41">
        <v>0.59590069496497577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88"/>
      <c r="I46" s="88" t="s">
        <v>12</v>
      </c>
      <c r="J46" s="88" t="s">
        <v>13</v>
      </c>
      <c r="P46" s="88"/>
      <c r="Q46" s="88" t="s">
        <v>12</v>
      </c>
      <c r="R46" s="88" t="s">
        <v>13</v>
      </c>
    </row>
    <row r="47" spans="1:18" x14ac:dyDescent="0.25">
      <c r="A47" s="165" t="s">
        <v>14</v>
      </c>
      <c r="B47">
        <v>10.2493665468379</v>
      </c>
      <c r="C47">
        <v>14.837269723644789</v>
      </c>
      <c r="H47" s="88" t="s">
        <v>15</v>
      </c>
      <c r="I47">
        <v>9.7252398495210335E-2</v>
      </c>
      <c r="J47">
        <v>7.3589735391193539E-2</v>
      </c>
      <c r="P47" s="88" t="s">
        <v>16</v>
      </c>
      <c r="Q47">
        <v>-1.0459543006318579</v>
      </c>
      <c r="R47">
        <v>-9.4103814791910096</v>
      </c>
    </row>
    <row r="48" spans="1:18" x14ac:dyDescent="0.25">
      <c r="A48" s="165" t="s">
        <v>17</v>
      </c>
      <c r="B48">
        <v>14.40518594708923</v>
      </c>
      <c r="C48">
        <v>17.81266344280689</v>
      </c>
      <c r="H48" s="88" t="s">
        <v>18</v>
      </c>
      <c r="I48">
        <v>0.16032511826236459</v>
      </c>
      <c r="J48">
        <v>0.1198851986584817</v>
      </c>
      <c r="P48" s="88" t="s">
        <v>19</v>
      </c>
      <c r="Q48">
        <v>28.848776439999462</v>
      </c>
      <c r="R48">
        <v>36.27772495839352</v>
      </c>
    </row>
    <row r="49" spans="1:18" x14ac:dyDescent="0.25">
      <c r="A49" s="165" t="s">
        <v>20</v>
      </c>
      <c r="B49">
        <v>13.680139020665941</v>
      </c>
      <c r="C49">
        <v>18.213251791969231</v>
      </c>
      <c r="H49" s="88" t="s">
        <v>21</v>
      </c>
      <c r="I49">
        <v>0.38150514570062449</v>
      </c>
      <c r="J49">
        <v>0.1848946625640015</v>
      </c>
      <c r="P49" s="88" t="s">
        <v>22</v>
      </c>
      <c r="Q49">
        <v>127.78372453943111</v>
      </c>
      <c r="R49">
        <v>137.88881876807361</v>
      </c>
    </row>
    <row r="50" spans="1:18" x14ac:dyDescent="0.25">
      <c r="A50" s="165" t="s">
        <v>23</v>
      </c>
      <c r="B50">
        <v>12.469171956860921</v>
      </c>
      <c r="C50">
        <v>11.915650527176631</v>
      </c>
      <c r="H50" s="88" t="s">
        <v>24</v>
      </c>
      <c r="I50">
        <v>0.14131458646611619</v>
      </c>
      <c r="J50">
        <v>8.8539990242762448E-2</v>
      </c>
    </row>
    <row r="51" spans="1:18" x14ac:dyDescent="0.25">
      <c r="H51" s="88" t="s">
        <v>25</v>
      </c>
      <c r="I51">
        <v>0.1150651477953554</v>
      </c>
      <c r="J51">
        <v>7.0473483234604881E-2</v>
      </c>
    </row>
    <row r="52" spans="1:18" x14ac:dyDescent="0.25">
      <c r="H52" s="88" t="s">
        <v>26</v>
      </c>
      <c r="I52">
        <v>0.1759985717914116</v>
      </c>
      <c r="J52">
        <v>0.14447847725948129</v>
      </c>
      <c r="P52" s="88" t="s">
        <v>27</v>
      </c>
      <c r="Q52">
        <v>6437.9716887788454</v>
      </c>
    </row>
    <row r="53" spans="1:18" x14ac:dyDescent="0.25">
      <c r="H53" s="88" t="s">
        <v>28</v>
      </c>
      <c r="I53">
        <v>0.36612217865068603</v>
      </c>
      <c r="J53">
        <v>0.21954904684653101</v>
      </c>
    </row>
    <row r="54" spans="1:18" x14ac:dyDescent="0.25">
      <c r="H54" s="88" t="s">
        <v>29</v>
      </c>
      <c r="I54">
        <v>0.2805664673085202</v>
      </c>
      <c r="J54">
        <v>0.1242876513496379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88"/>
      <c r="I59" s="88" t="s">
        <v>12</v>
      </c>
      <c r="J59" s="88" t="s">
        <v>13</v>
      </c>
      <c r="P59" s="88"/>
      <c r="Q59" s="88" t="s">
        <v>12</v>
      </c>
      <c r="R59" s="88" t="s">
        <v>13</v>
      </c>
    </row>
    <row r="60" spans="1:18" x14ac:dyDescent="0.25">
      <c r="A60" s="165" t="s">
        <v>14</v>
      </c>
      <c r="B60">
        <v>16.197315032774181</v>
      </c>
      <c r="C60">
        <v>16.006633435996431</v>
      </c>
      <c r="H60" s="88" t="s">
        <v>15</v>
      </c>
      <c r="I60">
        <v>7.9645187924987079E-2</v>
      </c>
      <c r="J60">
        <v>7.1008606346578407E-2</v>
      </c>
      <c r="P60" s="88" t="s">
        <v>16</v>
      </c>
      <c r="Q60">
        <v>0.2307965908914521</v>
      </c>
      <c r="R60">
        <v>-1.3376887767849071</v>
      </c>
    </row>
    <row r="61" spans="1:18" x14ac:dyDescent="0.25">
      <c r="A61" s="165" t="s">
        <v>17</v>
      </c>
      <c r="B61">
        <v>42.657598655305783</v>
      </c>
      <c r="C61">
        <v>62.861381212713688</v>
      </c>
      <c r="H61" s="88" t="s">
        <v>18</v>
      </c>
      <c r="I61">
        <v>0.26938898865750621</v>
      </c>
      <c r="J61">
        <v>0.11710186648971189</v>
      </c>
      <c r="P61" s="88" t="s">
        <v>19</v>
      </c>
      <c r="Q61">
        <v>9.0211104916244</v>
      </c>
      <c r="R61">
        <v>13.947635100646449</v>
      </c>
    </row>
    <row r="62" spans="1:18" x14ac:dyDescent="0.25">
      <c r="A62" s="165" t="s">
        <v>20</v>
      </c>
      <c r="B62">
        <v>19.854557592297279</v>
      </c>
      <c r="C62">
        <v>19.108292839762129</v>
      </c>
      <c r="H62" s="88" t="s">
        <v>21</v>
      </c>
      <c r="I62">
        <v>0.1531232144807978</v>
      </c>
      <c r="J62">
        <v>0.164124444106405</v>
      </c>
      <c r="P62" s="88" t="s">
        <v>22</v>
      </c>
      <c r="Q62">
        <v>70.417121135843885</v>
      </c>
      <c r="R62">
        <v>131.67027304799481</v>
      </c>
    </row>
    <row r="63" spans="1:18" x14ac:dyDescent="0.25">
      <c r="A63" s="165" t="s">
        <v>23</v>
      </c>
      <c r="B63">
        <v>12.0205492188764</v>
      </c>
      <c r="C63">
        <v>17.098123576888099</v>
      </c>
      <c r="H63" s="88" t="s">
        <v>24</v>
      </c>
      <c r="I63">
        <v>0.1003775509857891</v>
      </c>
      <c r="J63">
        <v>6.5850169994430052E-2</v>
      </c>
    </row>
    <row r="64" spans="1:18" x14ac:dyDescent="0.25">
      <c r="H64" s="88" t="s">
        <v>25</v>
      </c>
      <c r="I64">
        <v>7.5806690348905151E-2</v>
      </c>
      <c r="J64">
        <v>7.0916026585472289E-2</v>
      </c>
    </row>
    <row r="65" spans="1:18" x14ac:dyDescent="0.25">
      <c r="H65" s="88" t="s">
        <v>26</v>
      </c>
      <c r="I65">
        <v>5.4994058112234762E-2</v>
      </c>
      <c r="J65">
        <v>9.4519428115406909E-2</v>
      </c>
      <c r="P65" s="88" t="s">
        <v>27</v>
      </c>
      <c r="Q65">
        <v>1452.4162105670621</v>
      </c>
    </row>
    <row r="66" spans="1:18" x14ac:dyDescent="0.25">
      <c r="H66" s="88" t="s">
        <v>28</v>
      </c>
      <c r="I66">
        <v>0.1690482874739595</v>
      </c>
      <c r="J66">
        <v>0.11243383608205421</v>
      </c>
    </row>
    <row r="67" spans="1:18" x14ac:dyDescent="0.25">
      <c r="H67" s="88" t="s">
        <v>29</v>
      </c>
      <c r="I67">
        <v>0.1337925252641213</v>
      </c>
      <c r="J67">
        <v>8.3473007221849069E-2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88"/>
      <c r="I72" s="88" t="s">
        <v>12</v>
      </c>
      <c r="J72" s="88" t="s">
        <v>13</v>
      </c>
      <c r="P72" s="88"/>
      <c r="Q72" s="88" t="s">
        <v>12</v>
      </c>
      <c r="R72" s="88" t="s">
        <v>13</v>
      </c>
    </row>
    <row r="73" spans="1:18" x14ac:dyDescent="0.25">
      <c r="A73" s="165" t="s">
        <v>14</v>
      </c>
      <c r="B73">
        <v>10.612272419149081</v>
      </c>
      <c r="C73">
        <v>14.792936204113021</v>
      </c>
      <c r="H73" s="88" t="s">
        <v>15</v>
      </c>
      <c r="I73">
        <v>0.28166375350528849</v>
      </c>
      <c r="J73">
        <v>0.17013357844058119</v>
      </c>
      <c r="P73" s="88" t="s">
        <v>16</v>
      </c>
      <c r="Q73">
        <v>8.8438152664010783E-2</v>
      </c>
      <c r="R73">
        <v>-7.7104690367113274E-2</v>
      </c>
    </row>
    <row r="74" spans="1:18" x14ac:dyDescent="0.25">
      <c r="A74" s="165" t="s">
        <v>17</v>
      </c>
      <c r="B74">
        <v>11.4071119033554</v>
      </c>
      <c r="C74">
        <v>20.607401405694869</v>
      </c>
      <c r="H74" s="88" t="s">
        <v>18</v>
      </c>
      <c r="I74">
        <v>0.21595816142391111</v>
      </c>
      <c r="J74">
        <v>0.20444131622820599</v>
      </c>
      <c r="P74" s="88" t="s">
        <v>19</v>
      </c>
      <c r="Q74">
        <v>2.8764050075598648</v>
      </c>
      <c r="R74">
        <v>4.8340983031983127</v>
      </c>
    </row>
    <row r="75" spans="1:18" x14ac:dyDescent="0.25">
      <c r="A75" s="165" t="s">
        <v>20</v>
      </c>
      <c r="B75">
        <v>4.8610933492411146</v>
      </c>
      <c r="C75">
        <v>3.1224447758398979</v>
      </c>
      <c r="H75" s="88" t="s">
        <v>21</v>
      </c>
      <c r="I75">
        <v>0.15850125288447661</v>
      </c>
      <c r="J75">
        <v>8.9759201982435852E-2</v>
      </c>
      <c r="P75" s="88" t="s">
        <v>22</v>
      </c>
      <c r="Q75">
        <v>19.647425684268629</v>
      </c>
      <c r="R75">
        <v>31.888668284774742</v>
      </c>
    </row>
    <row r="76" spans="1:18" x14ac:dyDescent="0.25">
      <c r="A76" s="165" t="s">
        <v>23</v>
      </c>
      <c r="B76">
        <v>3.2288405864896541</v>
      </c>
      <c r="C76">
        <v>2.547494855700124</v>
      </c>
      <c r="H76" s="88" t="s">
        <v>24</v>
      </c>
      <c r="I76">
        <v>0.27552829911888671</v>
      </c>
      <c r="J76">
        <v>0.17542713782545871</v>
      </c>
    </row>
    <row r="77" spans="1:18" x14ac:dyDescent="0.25">
      <c r="H77" s="88" t="s">
        <v>25</v>
      </c>
      <c r="I77">
        <v>0.26773468958322899</v>
      </c>
      <c r="J77">
        <v>0.16648451932890129</v>
      </c>
    </row>
    <row r="78" spans="1:18" x14ac:dyDescent="0.25">
      <c r="H78" s="88" t="s">
        <v>26</v>
      </c>
      <c r="I78">
        <v>0.25281859366547021</v>
      </c>
      <c r="J78">
        <v>0.16358014934588139</v>
      </c>
      <c r="P78" s="88" t="s">
        <v>27</v>
      </c>
      <c r="Q78">
        <v>358.40527457345382</v>
      </c>
    </row>
    <row r="79" spans="1:18" x14ac:dyDescent="0.25">
      <c r="H79" s="88" t="s">
        <v>28</v>
      </c>
      <c r="I79">
        <v>0.17731909178954031</v>
      </c>
      <c r="J79">
        <v>0.18904924844981871</v>
      </c>
    </row>
    <row r="80" spans="1:18" x14ac:dyDescent="0.25">
      <c r="H80" s="88" t="s">
        <v>29</v>
      </c>
      <c r="I80">
        <v>0.25897184272270068</v>
      </c>
      <c r="J80">
        <v>0.1792345007018209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88"/>
      <c r="I85" s="88" t="s">
        <v>12</v>
      </c>
      <c r="J85" s="88" t="s">
        <v>13</v>
      </c>
      <c r="P85" s="88"/>
      <c r="Q85" s="88" t="s">
        <v>12</v>
      </c>
      <c r="R85" s="88" t="s">
        <v>13</v>
      </c>
    </row>
    <row r="86" spans="1:18" x14ac:dyDescent="0.25">
      <c r="A86" s="165" t="s">
        <v>14</v>
      </c>
      <c r="B86">
        <v>28.67810099000949</v>
      </c>
      <c r="C86">
        <v>23.845238097685279</v>
      </c>
      <c r="H86" s="88" t="s">
        <v>15</v>
      </c>
      <c r="I86">
        <v>0.36079310538911269</v>
      </c>
      <c r="J86">
        <v>0.36952769005763458</v>
      </c>
      <c r="P86" s="88" t="s">
        <v>16</v>
      </c>
      <c r="Q86">
        <v>2.6351357551477141</v>
      </c>
      <c r="R86">
        <v>-3.826933002096558</v>
      </c>
    </row>
    <row r="87" spans="1:18" x14ac:dyDescent="0.25">
      <c r="A87" s="165" t="s">
        <v>17</v>
      </c>
      <c r="B87">
        <v>127.51299585152491</v>
      </c>
      <c r="C87">
        <v>172.3070860010377</v>
      </c>
      <c r="H87" s="88" t="s">
        <v>18</v>
      </c>
      <c r="I87">
        <v>0.28215564793261538</v>
      </c>
      <c r="J87">
        <v>0.1816495157868033</v>
      </c>
      <c r="P87" s="88" t="s">
        <v>19</v>
      </c>
      <c r="Q87">
        <v>31.932142896508239</v>
      </c>
      <c r="R87">
        <v>37.60796359023734</v>
      </c>
    </row>
    <row r="88" spans="1:18" x14ac:dyDescent="0.25">
      <c r="A88" s="165" t="s">
        <v>20</v>
      </c>
      <c r="B88">
        <v>37.934809502116543</v>
      </c>
      <c r="C88">
        <v>26.82989386979229</v>
      </c>
      <c r="H88" s="88" t="s">
        <v>21</v>
      </c>
      <c r="I88">
        <v>0.40245171255785323</v>
      </c>
      <c r="J88">
        <v>0.60839733684218045</v>
      </c>
      <c r="P88" s="88" t="s">
        <v>22</v>
      </c>
      <c r="Q88">
        <v>121.85728773735769</v>
      </c>
      <c r="R88">
        <v>215.5556881116288</v>
      </c>
    </row>
    <row r="89" spans="1:18" x14ac:dyDescent="0.25">
      <c r="A89" s="165" t="s">
        <v>23</v>
      </c>
      <c r="B89">
        <v>20.10620240638147</v>
      </c>
      <c r="C89">
        <v>23.16922539183685</v>
      </c>
      <c r="H89" s="88" t="s">
        <v>24</v>
      </c>
      <c r="I89">
        <v>0.47208937548539159</v>
      </c>
      <c r="J89">
        <v>0.52361488197815342</v>
      </c>
    </row>
    <row r="90" spans="1:18" x14ac:dyDescent="0.25">
      <c r="H90" s="88" t="s">
        <v>25</v>
      </c>
      <c r="I90">
        <v>0.38150868880114619</v>
      </c>
      <c r="J90">
        <v>0.46756112570794078</v>
      </c>
    </row>
    <row r="91" spans="1:18" x14ac:dyDescent="0.25">
      <c r="H91" s="88" t="s">
        <v>26</v>
      </c>
      <c r="I91">
        <v>0.37433681625711462</v>
      </c>
      <c r="J91">
        <v>0.3603305076274495</v>
      </c>
      <c r="P91" s="88" t="s">
        <v>27</v>
      </c>
      <c r="Q91">
        <v>5438.1810130432395</v>
      </c>
    </row>
    <row r="92" spans="1:18" x14ac:dyDescent="0.25">
      <c r="H92" s="88" t="s">
        <v>28</v>
      </c>
      <c r="I92">
        <v>0.35412589617346479</v>
      </c>
      <c r="J92">
        <v>0.702095335146532</v>
      </c>
    </row>
    <row r="93" spans="1:18" x14ac:dyDescent="0.25">
      <c r="H93" s="88" t="s">
        <v>29</v>
      </c>
      <c r="I93">
        <v>0.37030712122921933</v>
      </c>
      <c r="J93">
        <v>0.59575842640229493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88"/>
      <c r="I98" s="88" t="s">
        <v>12</v>
      </c>
      <c r="J98" s="88" t="s">
        <v>13</v>
      </c>
      <c r="P98" s="88"/>
      <c r="Q98" s="88" t="s">
        <v>12</v>
      </c>
      <c r="R98" s="88" t="s">
        <v>13</v>
      </c>
    </row>
    <row r="99" spans="1:18" x14ac:dyDescent="0.25">
      <c r="A99" s="165" t="s">
        <v>14</v>
      </c>
      <c r="B99">
        <v>10.89850700088247</v>
      </c>
      <c r="C99">
        <v>17.787060733843301</v>
      </c>
      <c r="H99" s="88" t="s">
        <v>15</v>
      </c>
      <c r="I99">
        <v>0.26587599732125389</v>
      </c>
      <c r="J99">
        <v>0.18816172080530769</v>
      </c>
      <c r="P99" s="88" t="s">
        <v>16</v>
      </c>
      <c r="Q99">
        <v>0.4010081655456878</v>
      </c>
      <c r="R99">
        <v>-0.57412882479764726</v>
      </c>
    </row>
    <row r="100" spans="1:18" x14ac:dyDescent="0.25">
      <c r="A100" s="165" t="s">
        <v>17</v>
      </c>
      <c r="B100">
        <v>42.059564777418643</v>
      </c>
      <c r="C100">
        <v>27.52160905818344</v>
      </c>
      <c r="H100" s="88" t="s">
        <v>18</v>
      </c>
      <c r="I100">
        <v>0.17941283945023859</v>
      </c>
      <c r="J100">
        <v>0.14150603134901871</v>
      </c>
      <c r="P100" s="88" t="s">
        <v>19</v>
      </c>
      <c r="Q100">
        <v>15.49114548726862</v>
      </c>
      <c r="R100">
        <v>16.31500098428042</v>
      </c>
    </row>
    <row r="101" spans="1:18" x14ac:dyDescent="0.25">
      <c r="A101" s="165" t="s">
        <v>20</v>
      </c>
      <c r="B101">
        <v>11.41640647051363</v>
      </c>
      <c r="C101">
        <v>8.7060976928975347</v>
      </c>
      <c r="H101" s="88" t="s">
        <v>21</v>
      </c>
      <c r="I101">
        <v>0.1090667058495326</v>
      </c>
      <c r="J101">
        <v>0.18778201210517489</v>
      </c>
      <c r="P101" s="88" t="s">
        <v>22</v>
      </c>
      <c r="Q101">
        <v>139.94469300105561</v>
      </c>
      <c r="R101">
        <v>117.2754916230702</v>
      </c>
    </row>
    <row r="102" spans="1:18" x14ac:dyDescent="0.25">
      <c r="A102" s="165" t="s">
        <v>23</v>
      </c>
      <c r="B102">
        <v>9.4878110483614524</v>
      </c>
      <c r="C102">
        <v>8.3358461560857293</v>
      </c>
      <c r="H102" s="88" t="s">
        <v>24</v>
      </c>
      <c r="I102">
        <v>0.26236109678117753</v>
      </c>
      <c r="J102">
        <v>0.18180225936870029</v>
      </c>
    </row>
    <row r="103" spans="1:18" x14ac:dyDescent="0.25">
      <c r="H103" s="88" t="s">
        <v>25</v>
      </c>
      <c r="I103">
        <v>0.29089185046556398</v>
      </c>
      <c r="J103">
        <v>0.19249667544066959</v>
      </c>
    </row>
    <row r="104" spans="1:18" x14ac:dyDescent="0.25">
      <c r="H104" s="88" t="s">
        <v>26</v>
      </c>
      <c r="I104">
        <v>0.2141038062886407</v>
      </c>
      <c r="J104">
        <v>0.13390665552370959</v>
      </c>
      <c r="P104" s="88" t="s">
        <v>27</v>
      </c>
      <c r="Q104">
        <v>4273.0596489272266</v>
      </c>
    </row>
    <row r="105" spans="1:18" x14ac:dyDescent="0.25">
      <c r="H105" s="88" t="s">
        <v>28</v>
      </c>
      <c r="I105">
        <v>0.13432477639902729</v>
      </c>
      <c r="J105">
        <v>0.12449915314117579</v>
      </c>
    </row>
    <row r="106" spans="1:18" x14ac:dyDescent="0.25">
      <c r="H106" s="88" t="s">
        <v>29</v>
      </c>
      <c r="I106">
        <v>0.26167612710672822</v>
      </c>
      <c r="J106">
        <v>0.19026757086129681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88"/>
      <c r="I111" s="88" t="s">
        <v>12</v>
      </c>
      <c r="J111" s="88" t="s">
        <v>13</v>
      </c>
      <c r="P111" s="88"/>
      <c r="Q111" s="88" t="s">
        <v>12</v>
      </c>
      <c r="R111" s="88" t="s">
        <v>13</v>
      </c>
    </row>
    <row r="112" spans="1:18" x14ac:dyDescent="0.25">
      <c r="A112" s="165" t="s">
        <v>14</v>
      </c>
      <c r="B112">
        <v>10.590726251907149</v>
      </c>
      <c r="C112">
        <v>15.7181596113208</v>
      </c>
      <c r="H112" s="88" t="s">
        <v>15</v>
      </c>
      <c r="I112">
        <v>5.6244174046201648E-2</v>
      </c>
      <c r="J112">
        <v>5.4393106578326182E-2</v>
      </c>
      <c r="P112" s="88" t="s">
        <v>16</v>
      </c>
      <c r="Q112">
        <v>0.92201610084388741</v>
      </c>
      <c r="R112">
        <v>1.2302244417852011</v>
      </c>
    </row>
    <row r="113" spans="1:18" x14ac:dyDescent="0.25">
      <c r="A113" s="165" t="s">
        <v>17</v>
      </c>
      <c r="B113">
        <v>15.66328411837879</v>
      </c>
      <c r="C113">
        <v>21.3616632335834</v>
      </c>
      <c r="H113" s="88" t="s">
        <v>18</v>
      </c>
      <c r="I113">
        <v>0.1393675439724269</v>
      </c>
      <c r="J113">
        <v>0.1221501915715946</v>
      </c>
      <c r="P113" s="88" t="s">
        <v>19</v>
      </c>
      <c r="Q113">
        <v>9.9849208986522697</v>
      </c>
      <c r="R113">
        <v>31.787457611494311</v>
      </c>
    </row>
    <row r="114" spans="1:18" x14ac:dyDescent="0.25">
      <c r="A114" s="165" t="s">
        <v>20</v>
      </c>
      <c r="B114">
        <v>18.59251299076216</v>
      </c>
      <c r="C114">
        <v>19.08879346510259</v>
      </c>
      <c r="H114" s="88" t="s">
        <v>21</v>
      </c>
      <c r="I114">
        <v>0.18148974925959141</v>
      </c>
      <c r="J114">
        <v>0.2206055700502185</v>
      </c>
      <c r="P114" s="88" t="s">
        <v>22</v>
      </c>
      <c r="Q114">
        <v>45.192627310716858</v>
      </c>
      <c r="R114">
        <v>129.0620385974261</v>
      </c>
    </row>
    <row r="115" spans="1:18" x14ac:dyDescent="0.25">
      <c r="A115" s="165" t="s">
        <v>23</v>
      </c>
      <c r="B115">
        <v>10.258404150443081</v>
      </c>
      <c r="C115">
        <v>14.85565442698989</v>
      </c>
      <c r="H115" s="88" t="s">
        <v>24</v>
      </c>
      <c r="I115">
        <v>0.26645384980745118</v>
      </c>
      <c r="J115">
        <v>0.2720369665184692</v>
      </c>
    </row>
    <row r="116" spans="1:18" x14ac:dyDescent="0.25">
      <c r="H116" s="88" t="s">
        <v>25</v>
      </c>
      <c r="I116">
        <v>5.9247549692548411E-2</v>
      </c>
      <c r="J116">
        <v>5.5500324380841223E-2</v>
      </c>
    </row>
    <row r="117" spans="1:18" x14ac:dyDescent="0.25">
      <c r="H117" s="88" t="s">
        <v>26</v>
      </c>
      <c r="I117">
        <v>0.24506841063324539</v>
      </c>
      <c r="J117">
        <v>0.2437456997517562</v>
      </c>
      <c r="P117" s="88" t="s">
        <v>27</v>
      </c>
      <c r="Q117">
        <v>3844.4205259087562</v>
      </c>
    </row>
    <row r="118" spans="1:18" x14ac:dyDescent="0.25">
      <c r="H118" s="88" t="s">
        <v>28</v>
      </c>
      <c r="I118">
        <v>0.12155810593802691</v>
      </c>
      <c r="J118">
        <v>0.13117563656009029</v>
      </c>
    </row>
    <row r="119" spans="1:18" x14ac:dyDescent="0.25">
      <c r="H119" s="88" t="s">
        <v>29</v>
      </c>
      <c r="I119">
        <v>9.6727094319024987E-2</v>
      </c>
      <c r="J119">
        <v>0.1458514904884444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11.134973321057201</v>
      </c>
      <c r="C146">
        <v>15.230030798366631</v>
      </c>
    </row>
    <row r="147" spans="1:25" x14ac:dyDescent="0.25">
      <c r="A147" s="165" t="s">
        <v>17</v>
      </c>
      <c r="B147">
        <v>16.71130430770684</v>
      </c>
      <c r="C147">
        <v>15.617468835769429</v>
      </c>
    </row>
    <row r="148" spans="1:25" x14ac:dyDescent="0.25">
      <c r="A148" s="165" t="s">
        <v>20</v>
      </c>
      <c r="B148">
        <v>2.126186354999656</v>
      </c>
      <c r="C148">
        <v>1.8539292331237109</v>
      </c>
    </row>
    <row r="149" spans="1:25" x14ac:dyDescent="0.25">
      <c r="A149" s="165" t="s">
        <v>23</v>
      </c>
      <c r="B149">
        <v>3.945818575212463</v>
      </c>
      <c r="C149">
        <v>3.364342767058389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89"/>
      <c r="B159" s="89" t="s">
        <v>12</v>
      </c>
      <c r="C159" s="89" t="s">
        <v>68</v>
      </c>
      <c r="D159" s="89" t="s">
        <v>69</v>
      </c>
      <c r="H159" s="89"/>
      <c r="I159" s="89" t="s">
        <v>13</v>
      </c>
      <c r="J159" s="89" t="s">
        <v>70</v>
      </c>
      <c r="K159" s="89" t="s">
        <v>71</v>
      </c>
      <c r="O159" s="89"/>
      <c r="P159" s="89" t="s">
        <v>12</v>
      </c>
      <c r="Q159" s="89" t="s">
        <v>13</v>
      </c>
      <c r="W159" s="89"/>
      <c r="X159" s="89" t="s">
        <v>12</v>
      </c>
      <c r="Y159" s="89" t="s">
        <v>13</v>
      </c>
    </row>
    <row r="160" spans="1:25" x14ac:dyDescent="0.25">
      <c r="A160" s="89" t="s">
        <v>14</v>
      </c>
      <c r="B160">
        <v>3.3286127993948117E-2</v>
      </c>
      <c r="C160">
        <v>3.1516933532149953E-2</v>
      </c>
      <c r="D160">
        <v>2.6185440303323041E-2</v>
      </c>
      <c r="H160" s="89" t="s">
        <v>72</v>
      </c>
      <c r="I160">
        <v>-8.9305548252533139E-3</v>
      </c>
      <c r="J160">
        <v>5.2068387384356048E-2</v>
      </c>
      <c r="K160">
        <v>4.7746667437506003E-2</v>
      </c>
      <c r="O160" s="89" t="s">
        <v>73</v>
      </c>
      <c r="P160">
        <v>1.250656065176858E-2</v>
      </c>
      <c r="Q160">
        <v>2.2547175437897859E-2</v>
      </c>
      <c r="W160" s="89" t="s">
        <v>15</v>
      </c>
      <c r="X160">
        <v>-6.5376273868004006E-3</v>
      </c>
      <c r="Y160">
        <v>1.615001355462865E-2</v>
      </c>
    </row>
    <row r="161" spans="1:25" x14ac:dyDescent="0.25">
      <c r="A161" s="89" t="s">
        <v>17</v>
      </c>
      <c r="B161">
        <v>0.19316375843531911</v>
      </c>
      <c r="C161">
        <v>-1.791381199436105E-2</v>
      </c>
      <c r="D161">
        <v>-1.199322412123098E-2</v>
      </c>
      <c r="H161" s="89" t="s">
        <v>74</v>
      </c>
      <c r="I161">
        <v>1.68063089813342E-2</v>
      </c>
      <c r="J161">
        <v>4.0164946639516752E-2</v>
      </c>
      <c r="K161">
        <v>3.6732802314730757E-2</v>
      </c>
      <c r="O161" s="89" t="s">
        <v>75</v>
      </c>
      <c r="P161">
        <v>-2.328307982772038E-2</v>
      </c>
      <c r="Q161">
        <v>1.516537846173608E-2</v>
      </c>
      <c r="W161" s="89" t="s">
        <v>18</v>
      </c>
      <c r="X161">
        <v>0.13160544653583911</v>
      </c>
      <c r="Y161">
        <v>0.14494173411503161</v>
      </c>
    </row>
    <row r="162" spans="1:25" x14ac:dyDescent="0.25">
      <c r="A162" s="89" t="s">
        <v>20</v>
      </c>
      <c r="B162">
        <v>0.15603163036097051</v>
      </c>
      <c r="C162">
        <v>6.6787266339909251E-3</v>
      </c>
      <c r="D162">
        <v>-4.9275405564443648E-3</v>
      </c>
      <c r="H162" s="89" t="s">
        <v>76</v>
      </c>
      <c r="I162">
        <v>0.17293196639764699</v>
      </c>
      <c r="J162">
        <v>4.4008395706540547E-2</v>
      </c>
      <c r="K162">
        <v>2.2313300286926931E-2</v>
      </c>
      <c r="O162" s="89" t="s">
        <v>77</v>
      </c>
      <c r="P162">
        <v>7.0252825070990801E-2</v>
      </c>
      <c r="Q162">
        <v>6.5235013349430396E-2</v>
      </c>
      <c r="W162" s="89" t="s">
        <v>21</v>
      </c>
      <c r="X162">
        <v>6.1702003013402958E-2</v>
      </c>
      <c r="Y162">
        <v>6.260893350362123E-3</v>
      </c>
    </row>
    <row r="163" spans="1:25" x14ac:dyDescent="0.25">
      <c r="A163" s="89" t="s">
        <v>23</v>
      </c>
      <c r="B163">
        <v>0.27833231814715598</v>
      </c>
      <c r="C163">
        <v>2.033605124327351E-2</v>
      </c>
      <c r="D163">
        <v>9.3582679963977837E-3</v>
      </c>
      <c r="H163" s="89" t="s">
        <v>78</v>
      </c>
      <c r="I163">
        <v>0.1454062274095872</v>
      </c>
      <c r="J163">
        <v>9.2221259584046242E-2</v>
      </c>
      <c r="K163">
        <v>7.9401036107752315E-2</v>
      </c>
      <c r="O163" s="89" t="s">
        <v>79</v>
      </c>
      <c r="P163">
        <v>0.1628523762965674</v>
      </c>
      <c r="Q163">
        <v>0.18726049237447639</v>
      </c>
      <c r="W163" s="89" t="s">
        <v>24</v>
      </c>
      <c r="X163">
        <v>0.12557606780884489</v>
      </c>
      <c r="Y163">
        <v>0.13723019901196051</v>
      </c>
    </row>
    <row r="164" spans="1:25" x14ac:dyDescent="0.25">
      <c r="W164" s="89" t="s">
        <v>25</v>
      </c>
      <c r="X164">
        <v>5.5798726050315618E-4</v>
      </c>
      <c r="Y164">
        <v>3.208511846589137E-2</v>
      </c>
    </row>
    <row r="165" spans="1:25" x14ac:dyDescent="0.25">
      <c r="W165" s="89" t="s">
        <v>26</v>
      </c>
      <c r="X165">
        <v>0.131643567530845</v>
      </c>
      <c r="Y165">
        <v>0.1498982394742911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89" t="s">
        <v>28</v>
      </c>
      <c r="X166">
        <v>0.19419283713889679</v>
      </c>
      <c r="Y166">
        <v>0.25317597918252999</v>
      </c>
    </row>
    <row r="167" spans="1:25" x14ac:dyDescent="0.25">
      <c r="A167" s="89"/>
      <c r="B167" s="89" t="s">
        <v>12</v>
      </c>
      <c r="C167" s="89" t="s">
        <v>68</v>
      </c>
      <c r="D167" s="89" t="s">
        <v>69</v>
      </c>
      <c r="H167" s="89"/>
      <c r="I167" s="89" t="s">
        <v>13</v>
      </c>
      <c r="J167" s="89" t="s">
        <v>70</v>
      </c>
      <c r="K167" s="89" t="s">
        <v>71</v>
      </c>
      <c r="O167" s="89"/>
      <c r="P167" s="89" t="s">
        <v>12</v>
      </c>
      <c r="Q167" s="89" t="s">
        <v>13</v>
      </c>
      <c r="W167" s="89" t="s">
        <v>29</v>
      </c>
      <c r="X167">
        <v>0.26098515016581703</v>
      </c>
      <c r="Y167">
        <v>0.33417779278239729</v>
      </c>
    </row>
    <row r="168" spans="1:25" x14ac:dyDescent="0.25">
      <c r="A168" s="89" t="s">
        <v>14</v>
      </c>
      <c r="B168">
        <v>1.365308155608938E-2</v>
      </c>
      <c r="C168">
        <v>0.20484370787320411</v>
      </c>
      <c r="D168">
        <v>0.17630279615890421</v>
      </c>
      <c r="H168" s="89" t="s">
        <v>72</v>
      </c>
      <c r="I168">
        <v>0.29694823685467447</v>
      </c>
      <c r="J168">
        <v>-8.0060558808466034E-2</v>
      </c>
      <c r="K168">
        <v>-8.5710343988380705E-2</v>
      </c>
      <c r="O168" s="89" t="s">
        <v>73</v>
      </c>
      <c r="P168">
        <v>0.67585031825430375</v>
      </c>
      <c r="Q168">
        <v>0.65472984615871144</v>
      </c>
    </row>
    <row r="169" spans="1:25" x14ac:dyDescent="0.25">
      <c r="A169" s="89" t="s">
        <v>17</v>
      </c>
      <c r="B169">
        <v>0.39420221554627821</v>
      </c>
      <c r="C169">
        <v>-0.21207997593596059</v>
      </c>
      <c r="D169">
        <v>-0.25085163291785589</v>
      </c>
      <c r="H169" s="89" t="s">
        <v>74</v>
      </c>
      <c r="I169">
        <v>0.4500178804062841</v>
      </c>
      <c r="J169">
        <v>-7.5233227723175672E-2</v>
      </c>
      <c r="K169">
        <v>-6.5607172361918958E-2</v>
      </c>
      <c r="O169" s="89" t="s">
        <v>75</v>
      </c>
      <c r="P169">
        <v>0.1108932873044724</v>
      </c>
      <c r="Q169">
        <v>0.12631172695705259</v>
      </c>
    </row>
    <row r="170" spans="1:25" x14ac:dyDescent="0.25">
      <c r="A170" s="89" t="s">
        <v>20</v>
      </c>
      <c r="B170">
        <v>0.73697918968568765</v>
      </c>
      <c r="C170">
        <v>-0.22316072954524019</v>
      </c>
      <c r="D170">
        <v>-0.32097291037884812</v>
      </c>
      <c r="H170" s="89" t="s">
        <v>76</v>
      </c>
      <c r="I170">
        <v>0.12716639775807609</v>
      </c>
      <c r="J170">
        <v>-7.4728332150603122E-2</v>
      </c>
      <c r="K170">
        <v>-6.1557163614928793E-2</v>
      </c>
      <c r="O170" s="89" t="s">
        <v>77</v>
      </c>
      <c r="P170">
        <v>0.32190107254187939</v>
      </c>
      <c r="Q170">
        <v>0.32697972316352708</v>
      </c>
      <c r="W170" s="165" t="s">
        <v>81</v>
      </c>
    </row>
    <row r="171" spans="1:25" x14ac:dyDescent="0.25">
      <c r="A171" s="89" t="s">
        <v>23</v>
      </c>
      <c r="B171">
        <v>0.76343569433397451</v>
      </c>
      <c r="C171">
        <v>-0.31894792284541662</v>
      </c>
      <c r="D171">
        <v>-0.39311118628116359</v>
      </c>
      <c r="H171" s="89" t="s">
        <v>78</v>
      </c>
      <c r="I171">
        <v>0.41212952199768438</v>
      </c>
      <c r="J171">
        <v>-6.9881520830395172E-2</v>
      </c>
      <c r="K171">
        <v>-7.1395652784482275E-2</v>
      </c>
      <c r="O171" s="89" t="s">
        <v>79</v>
      </c>
      <c r="P171">
        <v>-4.4989528110951187E-2</v>
      </c>
      <c r="Q171">
        <v>1.351028266366232E-2</v>
      </c>
      <c r="W171" s="89"/>
      <c r="X171" s="89" t="s">
        <v>12</v>
      </c>
      <c r="Y171" s="89" t="s">
        <v>13</v>
      </c>
    </row>
    <row r="172" spans="1:25" x14ac:dyDescent="0.25">
      <c r="W172" s="89" t="s">
        <v>15</v>
      </c>
      <c r="X172">
        <v>0.10104741660495491</v>
      </c>
      <c r="Y172">
        <v>0.1054564438281949</v>
      </c>
    </row>
    <row r="173" spans="1:25" x14ac:dyDescent="0.25">
      <c r="W173" s="89" t="s">
        <v>18</v>
      </c>
      <c r="X173">
        <v>0.47409208598367669</v>
      </c>
      <c r="Y173">
        <v>0.40008784882688608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89" t="s">
        <v>21</v>
      </c>
      <c r="X174">
        <v>0.65818622214463274</v>
      </c>
      <c r="Y174">
        <v>0.57432424731399301</v>
      </c>
    </row>
    <row r="175" spans="1:25" x14ac:dyDescent="0.25">
      <c r="A175" s="89"/>
      <c r="B175" s="89" t="s">
        <v>12</v>
      </c>
      <c r="C175" s="89" t="s">
        <v>68</v>
      </c>
      <c r="D175" s="89" t="s">
        <v>69</v>
      </c>
      <c r="H175" s="89"/>
      <c r="I175" s="89" t="s">
        <v>13</v>
      </c>
      <c r="J175" s="89" t="s">
        <v>70</v>
      </c>
      <c r="K175" s="89" t="s">
        <v>71</v>
      </c>
      <c r="O175" s="89"/>
      <c r="P175" s="89" t="s">
        <v>12</v>
      </c>
      <c r="Q175" s="89" t="s">
        <v>13</v>
      </c>
      <c r="W175" s="89" t="s">
        <v>24</v>
      </c>
      <c r="X175">
        <v>0.63437130114414664</v>
      </c>
      <c r="Y175">
        <v>0.55130674092773158</v>
      </c>
    </row>
    <row r="176" spans="1:25" x14ac:dyDescent="0.25">
      <c r="A176" s="89" t="s">
        <v>14</v>
      </c>
      <c r="B176">
        <v>7.2923456680935139E-2</v>
      </c>
      <c r="C176">
        <v>1.5632923190720471E-2</v>
      </c>
      <c r="D176">
        <v>1.9190121089867441E-2</v>
      </c>
      <c r="H176" s="89" t="s">
        <v>72</v>
      </c>
      <c r="I176">
        <v>0.28084268129574641</v>
      </c>
      <c r="J176">
        <v>0.43856807294709199</v>
      </c>
      <c r="K176">
        <v>0.45768097384667578</v>
      </c>
      <c r="O176" s="89" t="s">
        <v>73</v>
      </c>
      <c r="P176">
        <v>0.1894744203068115</v>
      </c>
      <c r="Q176">
        <v>0.44396770305032701</v>
      </c>
      <c r="W176" s="89" t="s">
        <v>25</v>
      </c>
      <c r="X176">
        <v>4.1682078893965878E-2</v>
      </c>
      <c r="Y176">
        <v>4.9865062378876501E-2</v>
      </c>
    </row>
    <row r="177" spans="1:25" x14ac:dyDescent="0.25">
      <c r="A177" s="89" t="s">
        <v>17</v>
      </c>
      <c r="B177">
        <v>-0.19448370816837429</v>
      </c>
      <c r="C177">
        <v>-0.12801007478548751</v>
      </c>
      <c r="D177">
        <v>-6.0496300787230409E-2</v>
      </c>
      <c r="H177" s="89" t="s">
        <v>74</v>
      </c>
      <c r="I177">
        <v>7.1897523726705562E-2</v>
      </c>
      <c r="J177">
        <v>0.30332462621994022</v>
      </c>
      <c r="K177">
        <v>0.33026993910598801</v>
      </c>
      <c r="O177" s="89" t="s">
        <v>75</v>
      </c>
      <c r="P177">
        <v>-9.9502484098430544E-2</v>
      </c>
      <c r="Q177">
        <v>-9.6154148879298393E-2</v>
      </c>
      <c r="W177" s="89" t="s">
        <v>26</v>
      </c>
      <c r="X177">
        <v>0.10765114694251469</v>
      </c>
      <c r="Y177">
        <v>0.12763660641310159</v>
      </c>
    </row>
    <row r="178" spans="1:25" x14ac:dyDescent="0.25">
      <c r="A178" s="89" t="s">
        <v>20</v>
      </c>
      <c r="B178">
        <v>0.57461930503108949</v>
      </c>
      <c r="C178">
        <v>0.3299123496863286</v>
      </c>
      <c r="D178">
        <v>0.23740219021765219</v>
      </c>
      <c r="H178" s="89" t="s">
        <v>76</v>
      </c>
      <c r="I178">
        <v>-0.49795118108233322</v>
      </c>
      <c r="J178">
        <v>-0.16345143824838401</v>
      </c>
      <c r="K178">
        <v>-8.2463457117837313E-4</v>
      </c>
      <c r="O178" s="89" t="s">
        <v>77</v>
      </c>
      <c r="P178">
        <v>-0.33470535512767191</v>
      </c>
      <c r="Q178">
        <v>-0.29435827586473812</v>
      </c>
      <c r="W178" s="89" t="s">
        <v>28</v>
      </c>
      <c r="X178">
        <v>0.77650983323557865</v>
      </c>
      <c r="Y178">
        <v>0.70759733314278872</v>
      </c>
    </row>
    <row r="179" spans="1:25" x14ac:dyDescent="0.25">
      <c r="A179" s="89" t="s">
        <v>23</v>
      </c>
      <c r="B179">
        <v>0.33075372223575822</v>
      </c>
      <c r="C179">
        <v>0.22881246874790359</v>
      </c>
      <c r="D179">
        <v>0.1133366110470603</v>
      </c>
      <c r="H179" s="89" t="s">
        <v>78</v>
      </c>
      <c r="I179">
        <v>-0.1109646403362846</v>
      </c>
      <c r="J179">
        <v>0.1987477472646926</v>
      </c>
      <c r="K179">
        <v>0.25766302541407837</v>
      </c>
      <c r="O179" s="89" t="s">
        <v>79</v>
      </c>
      <c r="P179">
        <v>-0.38691274915278517</v>
      </c>
      <c r="Q179">
        <v>-0.32323425188868349</v>
      </c>
      <c r="W179" s="89" t="s">
        <v>29</v>
      </c>
      <c r="X179">
        <v>0.75313232256321105</v>
      </c>
      <c r="Y179">
        <v>0.68174470037953339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89"/>
      <c r="B183" s="89" t="s">
        <v>12</v>
      </c>
      <c r="C183" s="89" t="s">
        <v>68</v>
      </c>
      <c r="D183" s="89" t="s">
        <v>69</v>
      </c>
      <c r="H183" s="89"/>
      <c r="I183" s="89" t="s">
        <v>13</v>
      </c>
      <c r="J183" s="89" t="s">
        <v>70</v>
      </c>
      <c r="K183" s="89" t="s">
        <v>71</v>
      </c>
      <c r="O183" s="89"/>
      <c r="P183" s="89" t="s">
        <v>12</v>
      </c>
      <c r="Q183" s="89" t="s">
        <v>13</v>
      </c>
      <c r="W183" s="89"/>
      <c r="X183" s="89" t="s">
        <v>12</v>
      </c>
      <c r="Y183" s="89" t="s">
        <v>13</v>
      </c>
    </row>
    <row r="184" spans="1:25" x14ac:dyDescent="0.25">
      <c r="A184" s="89" t="s">
        <v>14</v>
      </c>
      <c r="B184">
        <v>1.6688763286110259E-2</v>
      </c>
      <c r="C184">
        <v>-4.7126662986756683E-2</v>
      </c>
      <c r="D184">
        <v>-3.6127830993291088E-2</v>
      </c>
      <c r="H184" s="89" t="s">
        <v>72</v>
      </c>
      <c r="I184">
        <v>3.4459126151636078E-2</v>
      </c>
      <c r="J184">
        <v>-5.1687551255536054E-3</v>
      </c>
      <c r="K184">
        <v>-1.6868528759352849E-2</v>
      </c>
      <c r="O184" s="89" t="s">
        <v>73</v>
      </c>
      <c r="P184">
        <v>1.6489418564047922E-2</v>
      </c>
      <c r="Q184">
        <v>-2.3560851949607661E-2</v>
      </c>
      <c r="W184" s="89" t="s">
        <v>15</v>
      </c>
      <c r="X184">
        <v>-8.3562755201431804E-2</v>
      </c>
      <c r="Y184">
        <v>-4.9374097645746837E-2</v>
      </c>
    </row>
    <row r="185" spans="1:25" x14ac:dyDescent="0.25">
      <c r="A185" s="89" t="s">
        <v>17</v>
      </c>
      <c r="B185">
        <v>0.134694890215693</v>
      </c>
      <c r="C185">
        <v>0.1001840004654478</v>
      </c>
      <c r="D185">
        <v>4.7338827002789068E-2</v>
      </c>
      <c r="H185" s="89" t="s">
        <v>74</v>
      </c>
      <c r="I185">
        <v>-1.7721642473060031E-2</v>
      </c>
      <c r="J185">
        <v>-7.0318784830860112E-2</v>
      </c>
      <c r="K185">
        <v>-3.8744989999802047E-2</v>
      </c>
      <c r="O185" s="89" t="s">
        <v>75</v>
      </c>
      <c r="P185">
        <v>4.6111394597063107E-2</v>
      </c>
      <c r="Q185">
        <v>1.8991952180408299E-2</v>
      </c>
      <c r="W185" s="89" t="s">
        <v>18</v>
      </c>
      <c r="X185">
        <v>-0.22315582132330691</v>
      </c>
      <c r="Y185">
        <v>-9.5444111782559835E-2</v>
      </c>
    </row>
    <row r="186" spans="1:25" x14ac:dyDescent="0.25">
      <c r="A186" s="89" t="s">
        <v>20</v>
      </c>
      <c r="B186">
        <v>0.33108155347319962</v>
      </c>
      <c r="C186">
        <v>5.0702146338802427E-2</v>
      </c>
      <c r="D186">
        <v>-2.5088313780420909E-2</v>
      </c>
      <c r="H186" s="89" t="s">
        <v>76</v>
      </c>
      <c r="I186">
        <v>0.1517479253383594</v>
      </c>
      <c r="J186">
        <v>7.1734294870369794E-2</v>
      </c>
      <c r="K186">
        <v>-0.1316291641008987</v>
      </c>
      <c r="O186" s="89" t="s">
        <v>77</v>
      </c>
      <c r="P186">
        <v>0.26236262797830601</v>
      </c>
      <c r="Q186">
        <v>0.25346293119831559</v>
      </c>
      <c r="W186" s="89" t="s">
        <v>21</v>
      </c>
      <c r="X186">
        <v>0.64312437404363787</v>
      </c>
      <c r="Y186">
        <v>0.79061457783544031</v>
      </c>
    </row>
    <row r="187" spans="1:25" x14ac:dyDescent="0.25">
      <c r="A187" s="89" t="s">
        <v>23</v>
      </c>
      <c r="B187">
        <v>0.15207777559994901</v>
      </c>
      <c r="C187">
        <v>-1.457948295965536E-2</v>
      </c>
      <c r="D187">
        <v>-7.5633068619524804E-2</v>
      </c>
      <c r="H187" s="89" t="s">
        <v>78</v>
      </c>
      <c r="I187">
        <v>0.30821230681211909</v>
      </c>
      <c r="J187">
        <v>0.25378971743816742</v>
      </c>
      <c r="K187">
        <v>8.845045443269757E-2</v>
      </c>
      <c r="O187" s="89" t="s">
        <v>79</v>
      </c>
      <c r="P187">
        <v>0.1697129667457436</v>
      </c>
      <c r="Q187">
        <v>0.26171265095659252</v>
      </c>
      <c r="W187" s="89" t="s">
        <v>24</v>
      </c>
      <c r="X187">
        <v>0.6256724833263918</v>
      </c>
      <c r="Y187">
        <v>0.79658433326811251</v>
      </c>
    </row>
    <row r="188" spans="1:25" x14ac:dyDescent="0.25">
      <c r="W188" s="89" t="s">
        <v>25</v>
      </c>
      <c r="X188">
        <v>-3.2669088390196561E-2</v>
      </c>
      <c r="Y188">
        <v>-3.3364512348413367E-2</v>
      </c>
    </row>
    <row r="189" spans="1:25" x14ac:dyDescent="0.25">
      <c r="W189" s="89" t="s">
        <v>26</v>
      </c>
      <c r="X189">
        <v>-0.22156457167066521</v>
      </c>
      <c r="Y189">
        <v>-0.24439116247058901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89" t="s">
        <v>28</v>
      </c>
      <c r="X190">
        <v>0.50825161773252614</v>
      </c>
      <c r="Y190">
        <v>0.83553724960482856</v>
      </c>
    </row>
    <row r="191" spans="1:25" x14ac:dyDescent="0.25">
      <c r="A191" s="89"/>
      <c r="B191" s="89" t="s">
        <v>12</v>
      </c>
      <c r="C191" s="89" t="s">
        <v>68</v>
      </c>
      <c r="D191" s="89" t="s">
        <v>69</v>
      </c>
      <c r="H191" s="89"/>
      <c r="I191" s="89" t="s">
        <v>13</v>
      </c>
      <c r="J191" s="89" t="s">
        <v>70</v>
      </c>
      <c r="K191" s="89" t="s">
        <v>71</v>
      </c>
      <c r="O191" s="89"/>
      <c r="P191" s="89" t="s">
        <v>12</v>
      </c>
      <c r="Q191" s="89" t="s">
        <v>13</v>
      </c>
      <c r="W191" s="89" t="s">
        <v>29</v>
      </c>
      <c r="X191">
        <v>0.52528562977443727</v>
      </c>
      <c r="Y191">
        <v>0.85282695414483245</v>
      </c>
    </row>
    <row r="192" spans="1:25" x14ac:dyDescent="0.25">
      <c r="A192" s="89" t="s">
        <v>14</v>
      </c>
      <c r="B192">
        <v>-4.3189694293704707E-2</v>
      </c>
      <c r="C192">
        <v>-4.2007557395738063E-3</v>
      </c>
      <c r="D192">
        <v>-3.2634107153453953E-2</v>
      </c>
      <c r="H192" s="89" t="s">
        <v>72</v>
      </c>
      <c r="I192">
        <v>4.7781036683395332E-2</v>
      </c>
      <c r="J192">
        <v>8.5209856731947295E-2</v>
      </c>
      <c r="K192">
        <v>7.888656177476383E-2</v>
      </c>
      <c r="O192" s="89" t="s">
        <v>73</v>
      </c>
      <c r="P192">
        <v>1.763468836324724E-2</v>
      </c>
      <c r="Q192">
        <v>3.6628076229315958E-2</v>
      </c>
    </row>
    <row r="193" spans="1:25" x14ac:dyDescent="0.25">
      <c r="A193" s="89" t="s">
        <v>17</v>
      </c>
      <c r="B193">
        <v>0.1822405863173549</v>
      </c>
      <c r="C193">
        <v>0.17404926673657961</v>
      </c>
      <c r="D193">
        <v>0.17694146215665479</v>
      </c>
      <c r="H193" s="89" t="s">
        <v>74</v>
      </c>
      <c r="I193">
        <v>-1.8428290582001881E-2</v>
      </c>
      <c r="J193">
        <v>7.4291575315349745E-2</v>
      </c>
      <c r="K193">
        <v>7.1281005316565074E-2</v>
      </c>
      <c r="O193" s="89" t="s">
        <v>75</v>
      </c>
      <c r="P193">
        <v>-8.8951025019563854E-2</v>
      </c>
      <c r="Q193">
        <v>-2.8264250779774649E-2</v>
      </c>
    </row>
    <row r="194" spans="1:25" x14ac:dyDescent="0.25">
      <c r="A194" s="89" t="s">
        <v>20</v>
      </c>
      <c r="B194">
        <v>0.48340785006064868</v>
      </c>
      <c r="C194">
        <v>0.16761799117119339</v>
      </c>
      <c r="D194">
        <v>0.107337653621861</v>
      </c>
      <c r="H194" s="89" t="s">
        <v>76</v>
      </c>
      <c r="I194">
        <v>0.32901193534815371</v>
      </c>
      <c r="J194">
        <v>4.8334335988291536E-3</v>
      </c>
      <c r="K194">
        <v>2.2300805775033361E-3</v>
      </c>
      <c r="O194" s="89" t="s">
        <v>77</v>
      </c>
      <c r="P194">
        <v>0.2227006577509025</v>
      </c>
      <c r="Q194">
        <v>0.37133096293271622</v>
      </c>
      <c r="W194" s="165" t="s">
        <v>89</v>
      </c>
    </row>
    <row r="195" spans="1:25" x14ac:dyDescent="0.25">
      <c r="A195" s="89" t="s">
        <v>23</v>
      </c>
      <c r="B195">
        <v>0.22997931160313559</v>
      </c>
      <c r="C195">
        <v>0.20607485254293159</v>
      </c>
      <c r="D195">
        <v>0.1794924711179639</v>
      </c>
      <c r="H195" s="89" t="s">
        <v>78</v>
      </c>
      <c r="I195">
        <v>0.12814198654600939</v>
      </c>
      <c r="J195">
        <v>0.12004821337168189</v>
      </c>
      <c r="K195">
        <v>0.1134369990603802</v>
      </c>
      <c r="O195" s="89" t="s">
        <v>79</v>
      </c>
      <c r="P195">
        <v>1.771641372375353E-2</v>
      </c>
      <c r="Q195">
        <v>9.425714323671458E-2</v>
      </c>
      <c r="W195" s="89"/>
      <c r="X195" s="89" t="s">
        <v>12</v>
      </c>
      <c r="Y195" s="89" t="s">
        <v>13</v>
      </c>
    </row>
    <row r="196" spans="1:25" x14ac:dyDescent="0.25">
      <c r="W196" s="89" t="s">
        <v>15</v>
      </c>
      <c r="X196">
        <v>0.13125440284930831</v>
      </c>
      <c r="Y196">
        <v>0.1208576457901127</v>
      </c>
    </row>
    <row r="197" spans="1:25" x14ac:dyDescent="0.25">
      <c r="W197" s="89" t="s">
        <v>18</v>
      </c>
      <c r="X197">
        <v>0.2482668562055135</v>
      </c>
      <c r="Y197">
        <v>0.24179619663676291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89" t="s">
        <v>21</v>
      </c>
      <c r="X198">
        <v>0.24174507543988161</v>
      </c>
      <c r="Y198">
        <v>0.27880099016555121</v>
      </c>
    </row>
    <row r="199" spans="1:25" x14ac:dyDescent="0.25">
      <c r="A199" s="89"/>
      <c r="B199" s="89" t="s">
        <v>12</v>
      </c>
      <c r="C199" s="89" t="s">
        <v>68</v>
      </c>
      <c r="D199" s="89" t="s">
        <v>69</v>
      </c>
      <c r="H199" s="89"/>
      <c r="I199" s="89" t="s">
        <v>13</v>
      </c>
      <c r="J199" s="89" t="s">
        <v>70</v>
      </c>
      <c r="K199" s="89" t="s">
        <v>71</v>
      </c>
      <c r="O199" s="89"/>
      <c r="P199" s="89" t="s">
        <v>12</v>
      </c>
      <c r="Q199" s="89" t="s">
        <v>13</v>
      </c>
      <c r="W199" s="89" t="s">
        <v>24</v>
      </c>
      <c r="X199">
        <v>0.2066836709563255</v>
      </c>
      <c r="Y199">
        <v>0.28896732946051379</v>
      </c>
    </row>
    <row r="200" spans="1:25" x14ac:dyDescent="0.25">
      <c r="A200" s="89" t="s">
        <v>14</v>
      </c>
      <c r="B200">
        <v>-5.1402876562306438E-2</v>
      </c>
      <c r="C200">
        <v>-1.7618655538455191E-2</v>
      </c>
      <c r="D200">
        <v>-2.682008970497839E-2</v>
      </c>
      <c r="H200" s="89" t="s">
        <v>72</v>
      </c>
      <c r="I200">
        <v>0.11165015134869739</v>
      </c>
      <c r="J200">
        <v>-2.8824074105030559E-2</v>
      </c>
      <c r="K200">
        <v>-3.0763327871137721E-2</v>
      </c>
      <c r="O200" s="89" t="s">
        <v>73</v>
      </c>
      <c r="P200">
        <v>5.6747082941677088E-2</v>
      </c>
      <c r="Q200">
        <v>9.829617230929813E-2</v>
      </c>
      <c r="W200" s="89" t="s">
        <v>25</v>
      </c>
      <c r="X200">
        <v>6.1730640129561469E-2</v>
      </c>
      <c r="Y200">
        <v>7.4059541119325556E-2</v>
      </c>
    </row>
    <row r="201" spans="1:25" x14ac:dyDescent="0.25">
      <c r="A201" s="89" t="s">
        <v>17</v>
      </c>
      <c r="B201">
        <v>4.4683287580615577E-3</v>
      </c>
      <c r="C201">
        <v>2.2015279247050521E-2</v>
      </c>
      <c r="D201">
        <v>2.9251550563020022E-3</v>
      </c>
      <c r="H201" s="89" t="s">
        <v>74</v>
      </c>
      <c r="I201">
        <v>1.5314191660984021E-2</v>
      </c>
      <c r="J201">
        <v>-1.7439363142115409E-2</v>
      </c>
      <c r="K201">
        <v>-2.4384728366715579E-2</v>
      </c>
      <c r="O201" s="89" t="s">
        <v>75</v>
      </c>
      <c r="P201">
        <v>1.413314153157739E-2</v>
      </c>
      <c r="Q201">
        <v>1.332632508864004E-2</v>
      </c>
      <c r="W201" s="89" t="s">
        <v>26</v>
      </c>
      <c r="X201">
        <v>0.20053084954270989</v>
      </c>
      <c r="Y201">
        <v>0.29479740881478272</v>
      </c>
    </row>
    <row r="202" spans="1:25" x14ac:dyDescent="0.25">
      <c r="A202" s="89" t="s">
        <v>20</v>
      </c>
      <c r="B202">
        <v>-8.9575105178945041E-2</v>
      </c>
      <c r="C202">
        <v>2.7290760350993929E-2</v>
      </c>
      <c r="D202">
        <v>2.2709217511737281E-2</v>
      </c>
      <c r="H202" s="89" t="s">
        <v>76</v>
      </c>
      <c r="I202">
        <v>0.40165783420907669</v>
      </c>
      <c r="J202">
        <v>-5.66501357028769E-2</v>
      </c>
      <c r="K202">
        <v>-4.6699286337815477E-2</v>
      </c>
      <c r="O202" s="89" t="s">
        <v>77</v>
      </c>
      <c r="P202">
        <v>0.1871646354968306</v>
      </c>
      <c r="Q202">
        <v>0.37532203867644881</v>
      </c>
      <c r="W202" s="89" t="s">
        <v>28</v>
      </c>
      <c r="X202">
        <v>0.1185451468981661</v>
      </c>
      <c r="Y202">
        <v>0.10593616251176741</v>
      </c>
    </row>
    <row r="203" spans="1:25" x14ac:dyDescent="0.25">
      <c r="A203" s="89" t="s">
        <v>23</v>
      </c>
      <c r="B203">
        <v>4.5623911143835273E-2</v>
      </c>
      <c r="C203">
        <v>9.5496036890168647E-3</v>
      </c>
      <c r="D203">
        <v>-1.302529698546117E-2</v>
      </c>
      <c r="H203" s="89" t="s">
        <v>78</v>
      </c>
      <c r="I203">
        <v>0.14167479491855961</v>
      </c>
      <c r="J203">
        <v>-3.4878001159596621E-3</v>
      </c>
      <c r="K203">
        <v>-1.5778600946840719E-3</v>
      </c>
      <c r="O203" s="89" t="s">
        <v>79</v>
      </c>
      <c r="P203">
        <v>0.1060632338120677</v>
      </c>
      <c r="Q203">
        <v>0.15908342483404991</v>
      </c>
      <c r="W203" s="89" t="s">
        <v>29</v>
      </c>
      <c r="X203">
        <v>0.17960538750745109</v>
      </c>
      <c r="Y203">
        <v>0.13373060281290219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89"/>
      <c r="B207" s="89" t="s">
        <v>12</v>
      </c>
      <c r="C207" s="89" t="s">
        <v>68</v>
      </c>
      <c r="D207" s="89" t="s">
        <v>69</v>
      </c>
      <c r="H207" s="89"/>
      <c r="I207" s="89" t="s">
        <v>13</v>
      </c>
      <c r="J207" s="89" t="s">
        <v>70</v>
      </c>
      <c r="K207" s="89" t="s">
        <v>71</v>
      </c>
      <c r="O207" s="89"/>
      <c r="P207" s="89" t="s">
        <v>12</v>
      </c>
      <c r="Q207" s="89" t="s">
        <v>13</v>
      </c>
      <c r="W207" s="89"/>
      <c r="X207" s="89" t="s">
        <v>12</v>
      </c>
      <c r="Y207" s="89" t="s">
        <v>13</v>
      </c>
    </row>
    <row r="208" spans="1:25" x14ac:dyDescent="0.25">
      <c r="A208" s="89" t="s">
        <v>14</v>
      </c>
      <c r="B208">
        <v>0.16832513157144879</v>
      </c>
      <c r="C208">
        <v>6.2364881059484088E-2</v>
      </c>
      <c r="D208">
        <v>0.10708434767068641</v>
      </c>
      <c r="H208" s="89" t="s">
        <v>72</v>
      </c>
      <c r="I208">
        <v>0.29999421667316872</v>
      </c>
      <c r="J208">
        <v>0.17803864431967631</v>
      </c>
      <c r="K208">
        <v>0.1742241020874821</v>
      </c>
      <c r="O208" s="89" t="s">
        <v>73</v>
      </c>
      <c r="P208">
        <v>0.2630589568031575</v>
      </c>
      <c r="Q208">
        <v>0.62861291015710341</v>
      </c>
      <c r="W208" s="89" t="s">
        <v>15</v>
      </c>
      <c r="X208">
        <v>6.1739049272696862E-2</v>
      </c>
      <c r="Y208">
        <v>5.5324393060210787E-2</v>
      </c>
    </row>
    <row r="209" spans="1:25" x14ac:dyDescent="0.25">
      <c r="A209" s="89" t="s">
        <v>17</v>
      </c>
      <c r="B209">
        <v>0.17341494417064199</v>
      </c>
      <c r="C209">
        <v>-8.5209985309265164E-3</v>
      </c>
      <c r="D209">
        <v>-1.9996609266394291E-2</v>
      </c>
      <c r="H209" s="89" t="s">
        <v>74</v>
      </c>
      <c r="I209">
        <v>0.28313061951720447</v>
      </c>
      <c r="J209">
        <v>0.14080681234484119</v>
      </c>
      <c r="K209">
        <v>0.17643483599054879</v>
      </c>
      <c r="O209" s="89" t="s">
        <v>75</v>
      </c>
      <c r="P209">
        <v>8.3235431730720233E-2</v>
      </c>
      <c r="Q209">
        <v>-5.1947299383370477E-2</v>
      </c>
      <c r="W209" s="89" t="s">
        <v>18</v>
      </c>
      <c r="X209">
        <v>0.25736802106746032</v>
      </c>
      <c r="Y209">
        <v>0.36801551001248489</v>
      </c>
    </row>
    <row r="210" spans="1:25" x14ac:dyDescent="0.25">
      <c r="A210" s="89" t="s">
        <v>20</v>
      </c>
      <c r="B210">
        <v>0.1213941963298916</v>
      </c>
      <c r="C210">
        <v>-1.433248962305274E-2</v>
      </c>
      <c r="D210">
        <v>-3.0164546461985561E-2</v>
      </c>
      <c r="H210" s="89" t="s">
        <v>76</v>
      </c>
      <c r="I210">
        <v>7.0092169648830929E-2</v>
      </c>
      <c r="J210">
        <v>-0.10214787089415429</v>
      </c>
      <c r="K210">
        <v>-5.4793791245467648E-2</v>
      </c>
      <c r="O210" s="89" t="s">
        <v>77</v>
      </c>
      <c r="P210">
        <v>-2.0472698541527841E-2</v>
      </c>
      <c r="Q210">
        <v>0.23782246017407729</v>
      </c>
      <c r="W210" s="89" t="s">
        <v>21</v>
      </c>
      <c r="X210">
        <v>0.48558643680469549</v>
      </c>
      <c r="Y210">
        <v>0.30527087571256473</v>
      </c>
    </row>
    <row r="211" spans="1:25" x14ac:dyDescent="0.25">
      <c r="A211" s="89" t="s">
        <v>23</v>
      </c>
      <c r="B211">
        <v>0.24867872657669429</v>
      </c>
      <c r="C211">
        <v>9.6053733818398948E-2</v>
      </c>
      <c r="D211">
        <v>5.9069276026090647E-2</v>
      </c>
      <c r="H211" s="89" t="s">
        <v>78</v>
      </c>
      <c r="I211">
        <v>0.12427291869285249</v>
      </c>
      <c r="J211">
        <v>-4.6530094728382897E-2</v>
      </c>
      <c r="K211">
        <v>-1.837126138055172E-3</v>
      </c>
      <c r="O211" s="89" t="s">
        <v>79</v>
      </c>
      <c r="P211">
        <v>0.21992935712918699</v>
      </c>
      <c r="Q211">
        <v>3.5214014282162642E-2</v>
      </c>
      <c r="W211" s="89" t="s">
        <v>24</v>
      </c>
      <c r="X211">
        <v>0.46125569502862951</v>
      </c>
      <c r="Y211">
        <v>0.29637263285210941</v>
      </c>
    </row>
    <row r="212" spans="1:25" x14ac:dyDescent="0.25">
      <c r="W212" s="89" t="s">
        <v>25</v>
      </c>
      <c r="X212">
        <v>2.5533877538537031E-2</v>
      </c>
      <c r="Y212">
        <v>2.6799390945094152E-2</v>
      </c>
    </row>
    <row r="213" spans="1:25" x14ac:dyDescent="0.25">
      <c r="W213" s="89" t="s">
        <v>26</v>
      </c>
      <c r="X213">
        <v>0.13111147600704021</v>
      </c>
      <c r="Y213">
        <v>0.15481374506858611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89" t="s">
        <v>28</v>
      </c>
      <c r="X214">
        <v>0.32966933046130131</v>
      </c>
      <c r="Y214">
        <v>0.29887321994033111</v>
      </c>
    </row>
    <row r="215" spans="1:25" x14ac:dyDescent="0.25">
      <c r="A215" s="89"/>
      <c r="B215" s="89" t="s">
        <v>12</v>
      </c>
      <c r="C215" s="89" t="s">
        <v>68</v>
      </c>
      <c r="D215" s="89" t="s">
        <v>69</v>
      </c>
      <c r="H215" s="89"/>
      <c r="I215" s="89" t="s">
        <v>13</v>
      </c>
      <c r="J215" s="89" t="s">
        <v>70</v>
      </c>
      <c r="K215" s="89" t="s">
        <v>71</v>
      </c>
      <c r="O215" s="89"/>
      <c r="P215" s="89" t="s">
        <v>12</v>
      </c>
      <c r="Q215" s="89" t="s">
        <v>13</v>
      </c>
      <c r="W215" s="89" t="s">
        <v>29</v>
      </c>
      <c r="X215">
        <v>0.2418980391855943</v>
      </c>
      <c r="Y215">
        <v>0.27471252198280682</v>
      </c>
    </row>
    <row r="216" spans="1:25" x14ac:dyDescent="0.25">
      <c r="A216" s="89" t="s">
        <v>14</v>
      </c>
      <c r="B216">
        <v>-2.51470190322533E-2</v>
      </c>
      <c r="C216">
        <v>3.6048016915657178E-3</v>
      </c>
      <c r="D216">
        <v>1.451613678799742E-2</v>
      </c>
      <c r="H216" s="89" t="s">
        <v>72</v>
      </c>
      <c r="I216">
        <v>3.2723284752030193E-2</v>
      </c>
      <c r="J216">
        <v>-1.6778594467896389E-2</v>
      </c>
      <c r="K216">
        <v>9.5598561467638409E-3</v>
      </c>
      <c r="O216" s="89" t="s">
        <v>73</v>
      </c>
      <c r="P216">
        <v>5.3788745894476832E-2</v>
      </c>
      <c r="Q216">
        <v>2.3800423430815731E-2</v>
      </c>
    </row>
    <row r="217" spans="1:25" x14ac:dyDescent="0.25">
      <c r="A217" s="89" t="s">
        <v>17</v>
      </c>
      <c r="B217">
        <v>-3.1740790590123178E-3</v>
      </c>
      <c r="C217">
        <v>5.754634468516687E-3</v>
      </c>
      <c r="D217">
        <v>1.8094584081556252E-2</v>
      </c>
      <c r="H217" s="89" t="s">
        <v>74</v>
      </c>
      <c r="I217">
        <v>5.4884442681110424E-3</v>
      </c>
      <c r="J217">
        <v>-1.8803562307713809E-2</v>
      </c>
      <c r="K217">
        <v>4.3357190472622809E-3</v>
      </c>
      <c r="O217" s="89" t="s">
        <v>75</v>
      </c>
      <c r="P217">
        <v>1.7577167422898179E-2</v>
      </c>
      <c r="Q217">
        <v>6.5841983546870873E-3</v>
      </c>
    </row>
    <row r="218" spans="1:25" x14ac:dyDescent="0.25">
      <c r="A218" s="89" t="s">
        <v>20</v>
      </c>
      <c r="B218">
        <v>-0.12835317200454971</v>
      </c>
      <c r="C218">
        <v>-3.2592282904065302E-2</v>
      </c>
      <c r="D218">
        <v>-3.3206788640282932E-2</v>
      </c>
      <c r="H218" s="89" t="s">
        <v>76</v>
      </c>
      <c r="I218">
        <v>0.15085471299629369</v>
      </c>
      <c r="J218">
        <v>-4.0388891373891143E-2</v>
      </c>
      <c r="K218">
        <v>-1.280707675906512E-2</v>
      </c>
      <c r="O218" s="89" t="s">
        <v>77</v>
      </c>
      <c r="P218">
        <v>0.1072627718561389</v>
      </c>
      <c r="Q218">
        <v>0.13160911804017431</v>
      </c>
      <c r="W218" s="165" t="s">
        <v>94</v>
      </c>
    </row>
    <row r="219" spans="1:25" x14ac:dyDescent="0.25">
      <c r="A219" s="89" t="s">
        <v>23</v>
      </c>
      <c r="B219">
        <v>-4.7003859984577019E-2</v>
      </c>
      <c r="C219">
        <v>5.8541068799692723E-2</v>
      </c>
      <c r="D219">
        <v>7.535860120785004E-2</v>
      </c>
      <c r="H219" s="89" t="s">
        <v>78</v>
      </c>
      <c r="I219">
        <v>-2.2585394313525509E-2</v>
      </c>
      <c r="J219">
        <v>-1.9576658679295839E-2</v>
      </c>
      <c r="K219">
        <v>1.8448056004872601E-3</v>
      </c>
      <c r="O219" s="89" t="s">
        <v>79</v>
      </c>
      <c r="P219">
        <v>4.9462899355945722E-2</v>
      </c>
      <c r="Q219">
        <v>-1.255775803793314E-2</v>
      </c>
      <c r="W219" s="89"/>
      <c r="X219" s="89" t="s">
        <v>12</v>
      </c>
      <c r="Y219" s="89" t="s">
        <v>13</v>
      </c>
    </row>
    <row r="220" spans="1:25" x14ac:dyDescent="0.25">
      <c r="W220" s="89" t="s">
        <v>15</v>
      </c>
      <c r="X220">
        <v>6.0524621077701513E-2</v>
      </c>
      <c r="Y220">
        <v>0.10190093460344229</v>
      </c>
    </row>
    <row r="221" spans="1:25" x14ac:dyDescent="0.25">
      <c r="W221" s="89" t="s">
        <v>18</v>
      </c>
      <c r="X221">
        <v>0.1615372123294859</v>
      </c>
      <c r="Y221">
        <v>0.34088802239196508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89" t="s">
        <v>21</v>
      </c>
      <c r="X222">
        <v>-1.561520403803739E-2</v>
      </c>
      <c r="Y222">
        <v>7.8535929354608298E-3</v>
      </c>
    </row>
    <row r="223" spans="1:25" x14ac:dyDescent="0.25">
      <c r="A223" s="89"/>
      <c r="B223" s="89" t="s">
        <v>12</v>
      </c>
      <c r="C223" s="89" t="s">
        <v>68</v>
      </c>
      <c r="D223" s="89" t="s">
        <v>69</v>
      </c>
      <c r="H223" s="89"/>
      <c r="I223" s="89" t="s">
        <v>13</v>
      </c>
      <c r="J223" s="89" t="s">
        <v>70</v>
      </c>
      <c r="K223" s="89" t="s">
        <v>71</v>
      </c>
      <c r="O223" s="89"/>
      <c r="P223" s="89" t="s">
        <v>12</v>
      </c>
      <c r="Q223" s="89" t="s">
        <v>13</v>
      </c>
      <c r="W223" s="89" t="s">
        <v>24</v>
      </c>
      <c r="X223">
        <v>6.0932057577639358E-2</v>
      </c>
      <c r="Y223">
        <v>9.8822912210208919E-2</v>
      </c>
    </row>
    <row r="224" spans="1:25" x14ac:dyDescent="0.25">
      <c r="A224" s="89" t="s">
        <v>14</v>
      </c>
      <c r="B224">
        <v>-2.9732765191045379E-2</v>
      </c>
      <c r="C224">
        <v>-0.13241619191791629</v>
      </c>
      <c r="D224">
        <v>-0.16815631965324079</v>
      </c>
      <c r="H224" s="89" t="s">
        <v>72</v>
      </c>
      <c r="I224">
        <v>0.12310723432158351</v>
      </c>
      <c r="J224">
        <v>8.4220124639935931E-2</v>
      </c>
      <c r="K224">
        <v>-5.2102978460904448E-2</v>
      </c>
      <c r="O224" s="89" t="s">
        <v>73</v>
      </c>
      <c r="P224">
        <v>-8.5191743438772935E-2</v>
      </c>
      <c r="Q224">
        <v>0.19611384674722959</v>
      </c>
      <c r="W224" s="89" t="s">
        <v>25</v>
      </c>
      <c r="X224">
        <v>2.484706412250479E-2</v>
      </c>
      <c r="Y224">
        <v>3.206106060829654E-2</v>
      </c>
    </row>
    <row r="225" spans="1:25" x14ac:dyDescent="0.25">
      <c r="A225" s="89" t="s">
        <v>17</v>
      </c>
      <c r="B225">
        <v>-8.702833007669375E-2</v>
      </c>
      <c r="C225">
        <v>5.5262538169250849E-2</v>
      </c>
      <c r="D225">
        <v>-5.1431204921500093E-2</v>
      </c>
      <c r="H225" s="89" t="s">
        <v>74</v>
      </c>
      <c r="I225">
        <v>8.7845720852339645E-2</v>
      </c>
      <c r="J225">
        <v>5.592866416083922E-2</v>
      </c>
      <c r="K225">
        <v>-5.6737903369527873E-2</v>
      </c>
      <c r="O225" s="89" t="s">
        <v>75</v>
      </c>
      <c r="P225">
        <v>2.163979972839768E-2</v>
      </c>
      <c r="Q225">
        <v>2.5757221236466361E-2</v>
      </c>
      <c r="W225" s="89" t="s">
        <v>26</v>
      </c>
      <c r="X225">
        <v>8.810488187281372E-2</v>
      </c>
      <c r="Y225">
        <v>0.13789909124243299</v>
      </c>
    </row>
    <row r="226" spans="1:25" x14ac:dyDescent="0.25">
      <c r="A226" s="89" t="s">
        <v>20</v>
      </c>
      <c r="B226">
        <v>-0.1473965416182276</v>
      </c>
      <c r="C226">
        <v>0.2544246672075316</v>
      </c>
      <c r="D226">
        <v>4.4072736682222013E-3</v>
      </c>
      <c r="H226" s="89" t="s">
        <v>76</v>
      </c>
      <c r="I226">
        <v>0.13201700918558801</v>
      </c>
      <c r="J226">
        <v>0.21984695283330269</v>
      </c>
      <c r="K226">
        <v>1.1714874417822039E-2</v>
      </c>
      <c r="O226" s="89" t="s">
        <v>77</v>
      </c>
      <c r="P226">
        <v>-0.1243977486889899</v>
      </c>
      <c r="Q226">
        <v>0.1332614697174464</v>
      </c>
      <c r="W226" s="89" t="s">
        <v>28</v>
      </c>
      <c r="X226">
        <v>4.9612818477987382E-2</v>
      </c>
      <c r="Y226">
        <v>0.19904196161885271</v>
      </c>
    </row>
    <row r="227" spans="1:25" x14ac:dyDescent="0.25">
      <c r="A227" s="89" t="s">
        <v>23</v>
      </c>
      <c r="B227">
        <v>-0.18903821867686671</v>
      </c>
      <c r="C227">
        <v>-2.893098404302696E-2</v>
      </c>
      <c r="D227">
        <v>-0.15893279095337159</v>
      </c>
      <c r="H227" s="89" t="s">
        <v>78</v>
      </c>
      <c r="I227">
        <v>0.21595947772539839</v>
      </c>
      <c r="J227">
        <v>0.22747102962292751</v>
      </c>
      <c r="K227">
        <v>5.0864233974614592E-2</v>
      </c>
      <c r="O227" s="89" t="s">
        <v>79</v>
      </c>
      <c r="P227">
        <v>-8.0956725198337756E-2</v>
      </c>
      <c r="Q227">
        <v>0.22457065001856949</v>
      </c>
      <c r="W227" s="89" t="s">
        <v>29</v>
      </c>
      <c r="X227">
        <v>9.5541506199383758E-2</v>
      </c>
      <c r="Y227">
        <v>0.14683202393687469</v>
      </c>
    </row>
    <row r="230" spans="1:25" x14ac:dyDescent="0.25">
      <c r="W230" s="165" t="s">
        <v>98</v>
      </c>
    </row>
    <row r="231" spans="1:25" x14ac:dyDescent="0.25">
      <c r="W231" s="89"/>
      <c r="X231" s="89" t="s">
        <v>12</v>
      </c>
      <c r="Y231" s="89" t="s">
        <v>13</v>
      </c>
    </row>
    <row r="232" spans="1:25" x14ac:dyDescent="0.25">
      <c r="W232" s="89" t="s">
        <v>15</v>
      </c>
      <c r="X232">
        <v>8.9907106306228612E-2</v>
      </c>
      <c r="Y232">
        <v>6.016970955051041E-2</v>
      </c>
    </row>
    <row r="233" spans="1:25" x14ac:dyDescent="0.25">
      <c r="W233" s="89" t="s">
        <v>18</v>
      </c>
      <c r="X233">
        <v>-2.6922402020277479E-2</v>
      </c>
      <c r="Y233">
        <v>0.1118764804601826</v>
      </c>
    </row>
    <row r="234" spans="1:25" x14ac:dyDescent="0.25">
      <c r="W234" s="89" t="s">
        <v>21</v>
      </c>
      <c r="X234">
        <v>0.30009214842075471</v>
      </c>
      <c r="Y234">
        <v>0.75562191742698792</v>
      </c>
    </row>
    <row r="235" spans="1:25" x14ac:dyDescent="0.25">
      <c r="W235" s="89" t="s">
        <v>24</v>
      </c>
      <c r="X235">
        <v>0.42267819845728338</v>
      </c>
      <c r="Y235">
        <v>0.74694094176262704</v>
      </c>
    </row>
    <row r="236" spans="1:25" x14ac:dyDescent="0.25">
      <c r="W236" s="89" t="s">
        <v>25</v>
      </c>
      <c r="X236">
        <v>0.11210070195180639</v>
      </c>
      <c r="Y236">
        <v>7.1159775093653052E-2</v>
      </c>
    </row>
    <row r="237" spans="1:25" x14ac:dyDescent="0.25">
      <c r="W237" s="89" t="s">
        <v>26</v>
      </c>
      <c r="X237">
        <v>0.14037751661048681</v>
      </c>
      <c r="Y237">
        <v>0.24740612058052849</v>
      </c>
    </row>
    <row r="238" spans="1:25" x14ac:dyDescent="0.25">
      <c r="W238" s="89" t="s">
        <v>28</v>
      </c>
      <c r="X238">
        <v>0.34049491358814837</v>
      </c>
      <c r="Y238">
        <v>0.81916814180322783</v>
      </c>
    </row>
    <row r="239" spans="1:25" x14ac:dyDescent="0.25">
      <c r="W239" s="89" t="s">
        <v>29</v>
      </c>
      <c r="X239">
        <v>0.31115509531349578</v>
      </c>
      <c r="Y239">
        <v>0.80854583164287619</v>
      </c>
    </row>
    <row r="242" spans="1:25" x14ac:dyDescent="0.25">
      <c r="W242" s="165" t="s">
        <v>106</v>
      </c>
    </row>
    <row r="243" spans="1:25" x14ac:dyDescent="0.25">
      <c r="W243" s="89"/>
      <c r="X243" s="89" t="s">
        <v>12</v>
      </c>
      <c r="Y243" s="89" t="s">
        <v>13</v>
      </c>
    </row>
    <row r="244" spans="1:25" x14ac:dyDescent="0.25">
      <c r="W244" s="89" t="s">
        <v>15</v>
      </c>
      <c r="X244">
        <v>4.9100220241350377E-2</v>
      </c>
      <c r="Y244">
        <v>2.0745922096537899E-2</v>
      </c>
    </row>
    <row r="245" spans="1:25" x14ac:dyDescent="0.25">
      <c r="W245" s="89" t="s">
        <v>18</v>
      </c>
      <c r="X245">
        <v>0.12945183026795129</v>
      </c>
      <c r="Y245">
        <v>0.1054823025033181</v>
      </c>
    </row>
    <row r="246" spans="1:25" x14ac:dyDescent="0.25">
      <c r="W246" s="89" t="s">
        <v>21</v>
      </c>
      <c r="X246">
        <v>1.1261937205304809E-2</v>
      </c>
      <c r="Y246">
        <v>-6.665302332475459E-2</v>
      </c>
    </row>
    <row r="247" spans="1:25" x14ac:dyDescent="0.25">
      <c r="W247" s="89" t="s">
        <v>24</v>
      </c>
      <c r="X247">
        <v>3.9308634949040848E-2</v>
      </c>
      <c r="Y247">
        <v>-1.6034949092293999E-2</v>
      </c>
    </row>
    <row r="248" spans="1:25" x14ac:dyDescent="0.25">
      <c r="W248" s="89" t="s">
        <v>25</v>
      </c>
      <c r="X248">
        <v>2.2962511335522112E-2</v>
      </c>
      <c r="Y248">
        <v>2.615749605346968E-3</v>
      </c>
    </row>
    <row r="249" spans="1:25" x14ac:dyDescent="0.25">
      <c r="W249" s="89" t="s">
        <v>26</v>
      </c>
      <c r="X249">
        <v>4.1866702723596848E-2</v>
      </c>
      <c r="Y249">
        <v>-2.2256016578205029E-2</v>
      </c>
    </row>
    <row r="250" spans="1:25" x14ac:dyDescent="0.25">
      <c r="W250" s="89" t="s">
        <v>28</v>
      </c>
      <c r="X250">
        <v>0.18345400344694021</v>
      </c>
      <c r="Y250">
        <v>-1.9073777942258421E-2</v>
      </c>
    </row>
    <row r="251" spans="1:25" x14ac:dyDescent="0.25">
      <c r="W251" s="89" t="s">
        <v>29</v>
      </c>
      <c r="X251">
        <v>1.2054229820803199E-2</v>
      </c>
      <c r="Y251">
        <v>-2.855871090767359E-2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89"/>
      <c r="X255" s="89" t="s">
        <v>12</v>
      </c>
      <c r="Y255" s="89" t="s">
        <v>13</v>
      </c>
    </row>
    <row r="256" spans="1:25" x14ac:dyDescent="0.25">
      <c r="W256" s="89" t="s">
        <v>15</v>
      </c>
      <c r="X256">
        <v>-5.3139853524677969E-2</v>
      </c>
      <c r="Y256">
        <v>0.19244279589164939</v>
      </c>
    </row>
    <row r="257" spans="1:25" x14ac:dyDescent="0.25">
      <c r="W257" s="89" t="s">
        <v>18</v>
      </c>
      <c r="X257">
        <v>-0.12690212516133709</v>
      </c>
      <c r="Y257">
        <v>0.15573285790936231</v>
      </c>
    </row>
    <row r="258" spans="1:25" x14ac:dyDescent="0.25">
      <c r="A258" s="165" t="s">
        <v>195</v>
      </c>
      <c r="J258" s="165" t="s">
        <v>196</v>
      </c>
      <c r="W258" s="89" t="s">
        <v>21</v>
      </c>
      <c r="X258">
        <v>-0.1234255438383567</v>
      </c>
      <c r="Y258">
        <v>0.25557354342892108</v>
      </c>
    </row>
    <row r="259" spans="1:25" x14ac:dyDescent="0.25">
      <c r="A259" s="90"/>
      <c r="B259" s="90" t="s">
        <v>101</v>
      </c>
      <c r="C259" s="90" t="s">
        <v>102</v>
      </c>
      <c r="D259" s="90" t="s">
        <v>103</v>
      </c>
      <c r="E259" s="90" t="s">
        <v>104</v>
      </c>
      <c r="J259" s="90"/>
      <c r="K259" s="90" t="s">
        <v>101</v>
      </c>
      <c r="L259" s="90" t="s">
        <v>102</v>
      </c>
      <c r="M259" s="90" t="s">
        <v>103</v>
      </c>
      <c r="N259" s="90" t="s">
        <v>104</v>
      </c>
      <c r="W259" s="89" t="s">
        <v>24</v>
      </c>
      <c r="X259">
        <v>-0.13960458959164759</v>
      </c>
      <c r="Y259">
        <v>0.26246013267729001</v>
      </c>
    </row>
    <row r="260" spans="1:25" x14ac:dyDescent="0.25">
      <c r="A260" s="90" t="s">
        <v>15</v>
      </c>
      <c r="B260">
        <v>18.5546875</v>
      </c>
      <c r="C260">
        <v>42.52157883922181</v>
      </c>
      <c r="D260">
        <v>41.015625</v>
      </c>
      <c r="E260">
        <v>115.234375</v>
      </c>
      <c r="J260" s="90" t="s">
        <v>12</v>
      </c>
      <c r="K260">
        <v>6.6666666666666666E-2</v>
      </c>
      <c r="L260">
        <v>-0.67238201889929017</v>
      </c>
      <c r="M260">
        <v>0.46666666666666667</v>
      </c>
      <c r="N260">
        <v>1.033333333333333</v>
      </c>
      <c r="W260" s="89" t="s">
        <v>25</v>
      </c>
      <c r="X260">
        <v>-5.3377125632123601E-2</v>
      </c>
      <c r="Y260">
        <v>0.1489326863556745</v>
      </c>
    </row>
    <row r="261" spans="1:25" x14ac:dyDescent="0.25">
      <c r="A261" s="90" t="s">
        <v>25</v>
      </c>
      <c r="B261">
        <v>16.6015625</v>
      </c>
      <c r="C261">
        <v>68.220193618365712</v>
      </c>
      <c r="D261">
        <v>30.2734375</v>
      </c>
      <c r="E261">
        <v>391.6015625</v>
      </c>
      <c r="J261" s="90" t="s">
        <v>105</v>
      </c>
      <c r="K261">
        <v>6.6666666666666666E-2</v>
      </c>
      <c r="L261">
        <v>1.300472439583344</v>
      </c>
      <c r="M261">
        <v>0.2</v>
      </c>
      <c r="N261">
        <v>0.56666666666666665</v>
      </c>
      <c r="W261" s="89" t="s">
        <v>26</v>
      </c>
      <c r="X261">
        <v>-9.0431406658078473E-2</v>
      </c>
      <c r="Y261">
        <v>0.22937078946684519</v>
      </c>
    </row>
    <row r="262" spans="1:25" x14ac:dyDescent="0.25">
      <c r="A262" s="90" t="s">
        <v>18</v>
      </c>
      <c r="B262">
        <v>49.8046875</v>
      </c>
      <c r="C262">
        <v>85.360827007074477</v>
      </c>
      <c r="D262">
        <v>188.4765625</v>
      </c>
      <c r="E262">
        <v>359.375</v>
      </c>
      <c r="W262" s="89" t="s">
        <v>28</v>
      </c>
      <c r="X262">
        <v>-0.10442913443334149</v>
      </c>
      <c r="Y262">
        <v>0.2975474277703346</v>
      </c>
    </row>
    <row r="263" spans="1:25" x14ac:dyDescent="0.25">
      <c r="A263" s="90" t="s">
        <v>26</v>
      </c>
      <c r="B263">
        <v>30.2734375</v>
      </c>
      <c r="C263">
        <v>42.972157458052628</v>
      </c>
      <c r="D263">
        <v>72.265625</v>
      </c>
      <c r="E263">
        <v>106.4453125</v>
      </c>
      <c r="W263" s="89" t="s">
        <v>29</v>
      </c>
      <c r="X263">
        <v>-0.16142540039695341</v>
      </c>
      <c r="Y263">
        <v>0.2084637951972616</v>
      </c>
    </row>
    <row r="264" spans="1:25" x14ac:dyDescent="0.25">
      <c r="A264" s="90" t="s">
        <v>21</v>
      </c>
      <c r="B264">
        <v>70.3125</v>
      </c>
      <c r="C264">
        <v>113.21265572660781</v>
      </c>
      <c r="D264">
        <v>216.796875</v>
      </c>
      <c r="E264">
        <v>316.40625</v>
      </c>
    </row>
    <row r="265" spans="1:25" x14ac:dyDescent="0.25">
      <c r="A265" s="90" t="s">
        <v>28</v>
      </c>
      <c r="B265">
        <v>83.0078125</v>
      </c>
      <c r="C265">
        <v>114.72527677219099</v>
      </c>
      <c r="D265">
        <v>235.3515625</v>
      </c>
      <c r="E265">
        <v>405.2734375</v>
      </c>
    </row>
    <row r="266" spans="1:25" x14ac:dyDescent="0.25">
      <c r="A266" s="90" t="s">
        <v>24</v>
      </c>
      <c r="B266">
        <v>20.5078125</v>
      </c>
      <c r="C266">
        <v>64.231827250550538</v>
      </c>
      <c r="D266">
        <v>66.40625</v>
      </c>
      <c r="E266">
        <v>274.4140625</v>
      </c>
    </row>
    <row r="267" spans="1:25" x14ac:dyDescent="0.25">
      <c r="A267" s="90" t="s">
        <v>29</v>
      </c>
      <c r="B267">
        <v>18.5546875</v>
      </c>
      <c r="C267">
        <v>78.589251441588772</v>
      </c>
      <c r="D267">
        <v>170.8984375</v>
      </c>
      <c r="E267">
        <v>307.6171875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90"/>
      <c r="B271" s="90" t="s">
        <v>101</v>
      </c>
      <c r="C271" s="90" t="s">
        <v>102</v>
      </c>
      <c r="D271" s="90" t="s">
        <v>103</v>
      </c>
      <c r="E271" s="90" t="s">
        <v>104</v>
      </c>
      <c r="J271" s="90"/>
      <c r="K271" s="90" t="s">
        <v>101</v>
      </c>
      <c r="L271" s="90" t="s">
        <v>102</v>
      </c>
      <c r="M271" s="90" t="s">
        <v>103</v>
      </c>
      <c r="N271" s="90" t="s">
        <v>104</v>
      </c>
    </row>
    <row r="272" spans="1:25" x14ac:dyDescent="0.25">
      <c r="A272" s="90" t="s">
        <v>15</v>
      </c>
      <c r="B272">
        <v>19.53125</v>
      </c>
      <c r="C272">
        <v>41.198009108608368</v>
      </c>
      <c r="D272">
        <v>41.015625</v>
      </c>
      <c r="E272">
        <v>102.5390625</v>
      </c>
      <c r="J272" s="90" t="s">
        <v>12</v>
      </c>
      <c r="K272">
        <v>0.2857142857142857</v>
      </c>
      <c r="L272">
        <v>0.38805938130306472</v>
      </c>
      <c r="M272">
        <v>0.5714285714285714</v>
      </c>
      <c r="N272">
        <v>0.71428571428571419</v>
      </c>
    </row>
    <row r="273" spans="1:14" x14ac:dyDescent="0.25">
      <c r="A273" s="90" t="s">
        <v>25</v>
      </c>
      <c r="B273">
        <v>17.578125</v>
      </c>
      <c r="C273">
        <v>44.766702343365019</v>
      </c>
      <c r="D273">
        <v>30.2734375</v>
      </c>
      <c r="E273">
        <v>88.8671875</v>
      </c>
      <c r="J273" s="90" t="s">
        <v>105</v>
      </c>
      <c r="K273">
        <v>0.2857142857142857</v>
      </c>
      <c r="L273">
        <v>0.41253073508300159</v>
      </c>
      <c r="M273">
        <v>0.5714285714285714</v>
      </c>
      <c r="N273">
        <v>0.71428571428571419</v>
      </c>
    </row>
    <row r="274" spans="1:14" x14ac:dyDescent="0.25">
      <c r="A274" s="90" t="s">
        <v>18</v>
      </c>
      <c r="B274">
        <v>24.4140625</v>
      </c>
      <c r="C274">
        <v>51.214623974704978</v>
      </c>
      <c r="D274">
        <v>102.5390625</v>
      </c>
      <c r="E274">
        <v>391.6015625</v>
      </c>
    </row>
    <row r="275" spans="1:14" x14ac:dyDescent="0.25">
      <c r="A275" s="90" t="s">
        <v>26</v>
      </c>
      <c r="B275">
        <v>20.5078125</v>
      </c>
      <c r="C275">
        <v>49.045828454309387</v>
      </c>
      <c r="D275">
        <v>75.1953125</v>
      </c>
      <c r="E275">
        <v>115.234375</v>
      </c>
    </row>
    <row r="276" spans="1:14" x14ac:dyDescent="0.25">
      <c r="A276" s="90" t="s">
        <v>21</v>
      </c>
      <c r="B276">
        <v>20.5078125</v>
      </c>
      <c r="C276">
        <v>96.69643641658854</v>
      </c>
      <c r="D276">
        <v>193.359375</v>
      </c>
      <c r="E276">
        <v>415.0390625</v>
      </c>
    </row>
    <row r="277" spans="1:14" x14ac:dyDescent="0.25">
      <c r="A277" s="90" t="s">
        <v>28</v>
      </c>
      <c r="B277">
        <v>49.8046875</v>
      </c>
      <c r="C277">
        <v>132.30506057369911</v>
      </c>
      <c r="D277">
        <v>328.125</v>
      </c>
      <c r="E277">
        <v>486.328125</v>
      </c>
    </row>
    <row r="278" spans="1:14" x14ac:dyDescent="0.25">
      <c r="A278" s="90" t="s">
        <v>24</v>
      </c>
      <c r="B278">
        <v>19.53125</v>
      </c>
      <c r="C278">
        <v>38.72134737952053</v>
      </c>
      <c r="D278">
        <v>61.5234375</v>
      </c>
      <c r="E278">
        <v>101.5625</v>
      </c>
    </row>
    <row r="279" spans="1:14" x14ac:dyDescent="0.25">
      <c r="A279" s="90" t="s">
        <v>29</v>
      </c>
      <c r="B279">
        <v>18.5546875</v>
      </c>
      <c r="C279">
        <v>51.753787794405397</v>
      </c>
      <c r="D279">
        <v>63.4765625</v>
      </c>
      <c r="E279">
        <v>420.8984375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90"/>
      <c r="B283" s="90" t="s">
        <v>101</v>
      </c>
      <c r="C283" s="90" t="s">
        <v>102</v>
      </c>
      <c r="D283" s="90" t="s">
        <v>103</v>
      </c>
      <c r="E283" s="90" t="s">
        <v>104</v>
      </c>
      <c r="J283" s="90"/>
      <c r="K283" s="90" t="s">
        <v>101</v>
      </c>
      <c r="L283" s="90" t="s">
        <v>102</v>
      </c>
      <c r="M283" s="90" t="s">
        <v>103</v>
      </c>
      <c r="N283" s="90" t="s">
        <v>104</v>
      </c>
    </row>
    <row r="284" spans="1:14" x14ac:dyDescent="0.25">
      <c r="A284" s="90" t="s">
        <v>15</v>
      </c>
      <c r="B284">
        <v>19.53125</v>
      </c>
      <c r="C284">
        <v>50.301646342629923</v>
      </c>
      <c r="D284">
        <v>47.8515625</v>
      </c>
      <c r="E284">
        <v>115.234375</v>
      </c>
      <c r="J284" s="90" t="s">
        <v>12</v>
      </c>
      <c r="K284">
        <v>0.2</v>
      </c>
      <c r="L284">
        <v>0.44630673499932938</v>
      </c>
      <c r="M284">
        <v>0.60000000000000009</v>
      </c>
      <c r="N284">
        <v>1.2</v>
      </c>
    </row>
    <row r="285" spans="1:14" x14ac:dyDescent="0.25">
      <c r="A285" s="90" t="s">
        <v>25</v>
      </c>
      <c r="B285">
        <v>19.53125</v>
      </c>
      <c r="C285">
        <v>1772.08623550161</v>
      </c>
      <c r="D285">
        <v>0</v>
      </c>
      <c r="E285">
        <v>0</v>
      </c>
      <c r="J285" s="90" t="s">
        <v>105</v>
      </c>
      <c r="K285">
        <v>0.2</v>
      </c>
      <c r="L285">
        <v>0.52035191218786825</v>
      </c>
      <c r="M285">
        <v>0.60000000000000009</v>
      </c>
      <c r="N285">
        <v>0.8</v>
      </c>
    </row>
    <row r="286" spans="1:14" x14ac:dyDescent="0.25">
      <c r="A286" s="90" t="s">
        <v>18</v>
      </c>
      <c r="B286">
        <v>35.15625</v>
      </c>
      <c r="C286">
        <v>54.408253876834451</v>
      </c>
      <c r="D286">
        <v>77.1484375</v>
      </c>
      <c r="E286">
        <v>119.140625</v>
      </c>
    </row>
    <row r="287" spans="1:14" x14ac:dyDescent="0.25">
      <c r="A287" s="90" t="s">
        <v>26</v>
      </c>
      <c r="B287">
        <v>22.4609375</v>
      </c>
      <c r="C287">
        <v>55.339168756180158</v>
      </c>
      <c r="D287">
        <v>59.5703125</v>
      </c>
      <c r="E287">
        <v>118.1640625</v>
      </c>
    </row>
    <row r="288" spans="1:14" x14ac:dyDescent="0.25">
      <c r="A288" s="90" t="s">
        <v>21</v>
      </c>
      <c r="B288">
        <v>79.1015625</v>
      </c>
      <c r="C288">
        <v>104.0888945405574</v>
      </c>
      <c r="D288">
        <v>127.9296875</v>
      </c>
      <c r="E288">
        <v>231.4453125</v>
      </c>
    </row>
    <row r="289" spans="1:14" x14ac:dyDescent="0.25">
      <c r="A289" s="90" t="s">
        <v>28</v>
      </c>
      <c r="B289">
        <v>42.96875</v>
      </c>
      <c r="C289">
        <v>105.1953058911858</v>
      </c>
      <c r="D289">
        <v>138.671875</v>
      </c>
      <c r="E289">
        <v>186.5234375</v>
      </c>
    </row>
    <row r="290" spans="1:14" x14ac:dyDescent="0.25">
      <c r="A290" s="90" t="s">
        <v>24</v>
      </c>
      <c r="B290">
        <v>64.453125</v>
      </c>
      <c r="C290">
        <v>83.8890588255788</v>
      </c>
      <c r="D290">
        <v>95.703125</v>
      </c>
      <c r="E290">
        <v>169.921875</v>
      </c>
    </row>
    <row r="291" spans="1:14" x14ac:dyDescent="0.25">
      <c r="A291" s="90" t="s">
        <v>29</v>
      </c>
      <c r="B291">
        <v>56.640625</v>
      </c>
      <c r="C291">
        <v>88.728501532803293</v>
      </c>
      <c r="D291">
        <v>95.703125</v>
      </c>
      <c r="E291">
        <v>162.109375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90"/>
      <c r="B295" s="90" t="s">
        <v>101</v>
      </c>
      <c r="C295" s="90" t="s">
        <v>102</v>
      </c>
      <c r="D295" s="90" t="s">
        <v>103</v>
      </c>
      <c r="E295" s="90" t="s">
        <v>104</v>
      </c>
      <c r="J295" s="90"/>
      <c r="K295" s="90" t="s">
        <v>101</v>
      </c>
      <c r="L295" s="90" t="s">
        <v>102</v>
      </c>
      <c r="M295" s="90" t="s">
        <v>103</v>
      </c>
      <c r="N295" s="90" t="s">
        <v>104</v>
      </c>
    </row>
    <row r="296" spans="1:14" x14ac:dyDescent="0.25">
      <c r="A296" s="90" t="s">
        <v>15</v>
      </c>
      <c r="B296">
        <v>18.5546875</v>
      </c>
      <c r="C296">
        <v>46.963493300463597</v>
      </c>
      <c r="D296">
        <v>41.015625</v>
      </c>
      <c r="E296">
        <v>103.515625</v>
      </c>
      <c r="J296" s="90" t="s">
        <v>12</v>
      </c>
      <c r="K296">
        <v>0.125</v>
      </c>
      <c r="L296">
        <v>1.1636031650692009</v>
      </c>
      <c r="M296">
        <v>0.33333333333333331</v>
      </c>
      <c r="N296">
        <v>1.5</v>
      </c>
    </row>
    <row r="297" spans="1:14" x14ac:dyDescent="0.25">
      <c r="A297" s="90" t="s">
        <v>25</v>
      </c>
      <c r="B297">
        <v>16.6015625</v>
      </c>
      <c r="C297">
        <v>-878.7255771004061</v>
      </c>
      <c r="D297">
        <v>27.34375</v>
      </c>
      <c r="E297">
        <v>28.3203125</v>
      </c>
      <c r="J297" s="90" t="s">
        <v>105</v>
      </c>
      <c r="K297">
        <v>0.25</v>
      </c>
      <c r="L297">
        <v>1.113932864297605</v>
      </c>
      <c r="M297">
        <v>0.29166666666666657</v>
      </c>
      <c r="N297">
        <v>1.375</v>
      </c>
    </row>
    <row r="298" spans="1:14" x14ac:dyDescent="0.25">
      <c r="A298" s="90" t="s">
        <v>18</v>
      </c>
      <c r="B298">
        <v>26.3671875</v>
      </c>
      <c r="C298">
        <v>40.269439152445173</v>
      </c>
      <c r="D298">
        <v>84.9609375</v>
      </c>
      <c r="E298">
        <v>195.3125</v>
      </c>
    </row>
    <row r="299" spans="1:14" x14ac:dyDescent="0.25">
      <c r="A299" s="90" t="s">
        <v>26</v>
      </c>
      <c r="B299">
        <v>25.390625</v>
      </c>
      <c r="C299">
        <v>57.352582055596528</v>
      </c>
      <c r="D299">
        <v>71.2890625</v>
      </c>
      <c r="E299">
        <v>109.375</v>
      </c>
    </row>
    <row r="300" spans="1:14" x14ac:dyDescent="0.25">
      <c r="A300" s="90" t="s">
        <v>21</v>
      </c>
      <c r="B300">
        <v>57.6171875</v>
      </c>
      <c r="C300">
        <v>88.504005697139135</v>
      </c>
      <c r="D300">
        <v>134.765625</v>
      </c>
      <c r="E300">
        <v>182.6171875</v>
      </c>
    </row>
    <row r="301" spans="1:14" x14ac:dyDescent="0.25">
      <c r="A301" s="90" t="s">
        <v>28</v>
      </c>
      <c r="B301">
        <v>71.2890625</v>
      </c>
      <c r="C301">
        <v>115.76039188171551</v>
      </c>
      <c r="D301">
        <v>128.90625</v>
      </c>
      <c r="E301">
        <v>227.5390625</v>
      </c>
    </row>
    <row r="302" spans="1:14" x14ac:dyDescent="0.25">
      <c r="A302" s="90" t="s">
        <v>24</v>
      </c>
      <c r="B302">
        <v>66.40625</v>
      </c>
      <c r="C302">
        <v>68.274250351348371</v>
      </c>
      <c r="D302">
        <v>103.515625</v>
      </c>
      <c r="E302">
        <v>166.015625</v>
      </c>
    </row>
    <row r="303" spans="1:14" x14ac:dyDescent="0.25">
      <c r="A303" s="90" t="s">
        <v>29</v>
      </c>
      <c r="B303">
        <v>67.3828125</v>
      </c>
      <c r="C303">
        <v>94.276538550650187</v>
      </c>
      <c r="D303">
        <v>104.4921875</v>
      </c>
      <c r="E303">
        <v>192.3828125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90"/>
      <c r="B307" s="90" t="s">
        <v>101</v>
      </c>
      <c r="C307" s="90" t="s">
        <v>102</v>
      </c>
      <c r="D307" s="90" t="s">
        <v>103</v>
      </c>
      <c r="E307" s="90" t="s">
        <v>104</v>
      </c>
      <c r="J307" s="90"/>
      <c r="K307" s="90" t="s">
        <v>101</v>
      </c>
      <c r="L307" s="90" t="s">
        <v>102</v>
      </c>
      <c r="M307" s="90" t="s">
        <v>103</v>
      </c>
      <c r="N307" s="90" t="s">
        <v>104</v>
      </c>
    </row>
    <row r="308" spans="1:14" x14ac:dyDescent="0.25">
      <c r="A308" s="90" t="s">
        <v>15</v>
      </c>
      <c r="B308">
        <v>17.578125</v>
      </c>
      <c r="C308">
        <v>54.646962175567467</v>
      </c>
      <c r="D308">
        <v>80.078125</v>
      </c>
      <c r="E308">
        <v>146.484375</v>
      </c>
      <c r="J308" s="90" t="s">
        <v>12</v>
      </c>
      <c r="K308">
        <v>3.3333333333333333E-2</v>
      </c>
      <c r="L308">
        <v>0.52803947401284212</v>
      </c>
      <c r="M308">
        <v>0.6333333333333333</v>
      </c>
      <c r="N308">
        <v>1.2</v>
      </c>
    </row>
    <row r="309" spans="1:14" x14ac:dyDescent="0.25">
      <c r="A309" s="90" t="s">
        <v>25</v>
      </c>
      <c r="B309">
        <v>17.578125</v>
      </c>
      <c r="C309">
        <v>50.062686521579913</v>
      </c>
      <c r="D309">
        <v>31.25</v>
      </c>
      <c r="E309">
        <v>143.5546875</v>
      </c>
      <c r="J309" s="90" t="s">
        <v>105</v>
      </c>
      <c r="K309">
        <v>3.3333333333333333E-2</v>
      </c>
      <c r="L309">
        <v>0.61894914557120895</v>
      </c>
      <c r="M309">
        <v>0.1</v>
      </c>
      <c r="N309">
        <v>0.66666666666666663</v>
      </c>
    </row>
    <row r="310" spans="1:14" x14ac:dyDescent="0.25">
      <c r="A310" s="90" t="s">
        <v>18</v>
      </c>
      <c r="B310">
        <v>38.0859375</v>
      </c>
      <c r="C310">
        <v>77.361422137165036</v>
      </c>
      <c r="D310">
        <v>127.9296875</v>
      </c>
      <c r="E310">
        <v>238.28125</v>
      </c>
    </row>
    <row r="311" spans="1:14" x14ac:dyDescent="0.25">
      <c r="A311" s="90" t="s">
        <v>26</v>
      </c>
      <c r="B311">
        <v>32.2265625</v>
      </c>
      <c r="C311">
        <v>42.199076277075172</v>
      </c>
      <c r="D311">
        <v>62.5</v>
      </c>
      <c r="E311">
        <v>90.8203125</v>
      </c>
    </row>
    <row r="312" spans="1:14" x14ac:dyDescent="0.25">
      <c r="A312" s="90" t="s">
        <v>21</v>
      </c>
      <c r="B312">
        <v>68.359375</v>
      </c>
      <c r="C312">
        <v>104.36289693319929</v>
      </c>
      <c r="D312">
        <v>187.5</v>
      </c>
      <c r="E312">
        <v>296.875</v>
      </c>
    </row>
    <row r="313" spans="1:14" x14ac:dyDescent="0.25">
      <c r="A313" s="90" t="s">
        <v>28</v>
      </c>
      <c r="B313">
        <v>56.640625</v>
      </c>
      <c r="C313">
        <v>122.50783790274249</v>
      </c>
      <c r="D313">
        <v>222.65625</v>
      </c>
      <c r="E313">
        <v>315.4296875</v>
      </c>
    </row>
    <row r="314" spans="1:14" x14ac:dyDescent="0.25">
      <c r="A314" s="90" t="s">
        <v>24</v>
      </c>
      <c r="B314">
        <v>20.5078125</v>
      </c>
      <c r="C314">
        <v>81.042333296835224</v>
      </c>
      <c r="D314">
        <v>109.375</v>
      </c>
      <c r="E314">
        <v>226.5625</v>
      </c>
    </row>
    <row r="315" spans="1:14" x14ac:dyDescent="0.25">
      <c r="A315" s="90" t="s">
        <v>29</v>
      </c>
      <c r="B315">
        <v>77.1484375</v>
      </c>
      <c r="C315">
        <v>94.132514940971205</v>
      </c>
      <c r="D315">
        <v>144.53125</v>
      </c>
      <c r="E315">
        <v>259.765625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90"/>
      <c r="B319" s="90" t="s">
        <v>101</v>
      </c>
      <c r="C319" s="90" t="s">
        <v>102</v>
      </c>
      <c r="D319" s="90" t="s">
        <v>103</v>
      </c>
      <c r="E319" s="90" t="s">
        <v>104</v>
      </c>
      <c r="J319" s="90"/>
      <c r="K319" s="90" t="s">
        <v>101</v>
      </c>
      <c r="L319" s="90" t="s">
        <v>102</v>
      </c>
      <c r="M319" s="90" t="s">
        <v>103</v>
      </c>
      <c r="N319" s="90" t="s">
        <v>104</v>
      </c>
    </row>
    <row r="320" spans="1:14" x14ac:dyDescent="0.25">
      <c r="A320" s="90" t="s">
        <v>15</v>
      </c>
      <c r="B320">
        <v>23.4375</v>
      </c>
      <c r="C320">
        <v>46.199622144426229</v>
      </c>
      <c r="D320">
        <v>40.0390625</v>
      </c>
      <c r="E320">
        <v>124.0234375</v>
      </c>
      <c r="J320" s="90" t="s">
        <v>12</v>
      </c>
      <c r="K320">
        <v>0.1333333333333333</v>
      </c>
      <c r="L320">
        <v>2.629545182475125</v>
      </c>
      <c r="M320">
        <v>0.36666666666666659</v>
      </c>
      <c r="N320">
        <v>0.6333333333333333</v>
      </c>
    </row>
    <row r="321" spans="1:14" x14ac:dyDescent="0.25">
      <c r="A321" s="90" t="s">
        <v>25</v>
      </c>
      <c r="B321">
        <v>16.6015625</v>
      </c>
      <c r="C321">
        <v>31.01698556847629</v>
      </c>
      <c r="D321">
        <v>30.2734375</v>
      </c>
      <c r="E321">
        <v>89.84375</v>
      </c>
      <c r="J321" s="90" t="s">
        <v>105</v>
      </c>
      <c r="K321">
        <v>0.1333333333333333</v>
      </c>
      <c r="L321">
        <v>3.268285377463958</v>
      </c>
      <c r="M321">
        <v>0.2</v>
      </c>
      <c r="N321">
        <v>0.6333333333333333</v>
      </c>
    </row>
    <row r="322" spans="1:14" x14ac:dyDescent="0.25">
      <c r="A322" s="90" t="s">
        <v>18</v>
      </c>
      <c r="B322">
        <v>27.34375</v>
      </c>
      <c r="C322">
        <v>18.45920691249567</v>
      </c>
      <c r="D322">
        <v>123.046875</v>
      </c>
      <c r="E322">
        <v>337.890625</v>
      </c>
    </row>
    <row r="323" spans="1:14" x14ac:dyDescent="0.25">
      <c r="A323" s="90" t="s">
        <v>26</v>
      </c>
      <c r="B323">
        <v>24.4140625</v>
      </c>
      <c r="C323">
        <v>50.391984135209462</v>
      </c>
      <c r="D323">
        <v>82.03125</v>
      </c>
      <c r="E323">
        <v>115.234375</v>
      </c>
    </row>
    <row r="324" spans="1:14" x14ac:dyDescent="0.25">
      <c r="A324" s="90" t="s">
        <v>21</v>
      </c>
      <c r="B324">
        <v>98.6328125</v>
      </c>
      <c r="C324">
        <v>105.1958440634814</v>
      </c>
      <c r="D324">
        <v>209.9609375</v>
      </c>
      <c r="E324">
        <v>312.5</v>
      </c>
    </row>
    <row r="325" spans="1:14" x14ac:dyDescent="0.25">
      <c r="A325" s="90" t="s">
        <v>28</v>
      </c>
      <c r="B325">
        <v>49.8046875</v>
      </c>
      <c r="C325">
        <v>-78.864905683603425</v>
      </c>
      <c r="D325">
        <v>194.3359375</v>
      </c>
      <c r="E325">
        <v>289.0625</v>
      </c>
    </row>
    <row r="326" spans="1:14" x14ac:dyDescent="0.25">
      <c r="A326" s="90" t="s">
        <v>24</v>
      </c>
      <c r="B326">
        <v>22.4609375</v>
      </c>
      <c r="C326">
        <v>41.488173517007617</v>
      </c>
      <c r="D326">
        <v>58.59375</v>
      </c>
      <c r="E326">
        <v>119.140625</v>
      </c>
    </row>
    <row r="327" spans="1:14" x14ac:dyDescent="0.25">
      <c r="A327" s="90" t="s">
        <v>29</v>
      </c>
      <c r="B327">
        <v>16.6015625</v>
      </c>
      <c r="C327">
        <v>26.228819760051341</v>
      </c>
      <c r="D327">
        <v>65.4296875</v>
      </c>
      <c r="E327">
        <v>338.8671875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90"/>
      <c r="B331" s="90" t="s">
        <v>101</v>
      </c>
      <c r="C331" s="90" t="s">
        <v>102</v>
      </c>
      <c r="D331" s="90" t="s">
        <v>103</v>
      </c>
      <c r="E331" s="90" t="s">
        <v>104</v>
      </c>
      <c r="J331" s="90"/>
      <c r="K331" s="90" t="s">
        <v>101</v>
      </c>
      <c r="L331" s="90" t="s">
        <v>102</v>
      </c>
      <c r="M331" s="90" t="s">
        <v>103</v>
      </c>
      <c r="N331" s="90" t="s">
        <v>104</v>
      </c>
    </row>
    <row r="332" spans="1:14" x14ac:dyDescent="0.25">
      <c r="A332" s="90" t="s">
        <v>15</v>
      </c>
      <c r="B332">
        <v>18.5546875</v>
      </c>
      <c r="C332">
        <v>97.991554107411616</v>
      </c>
      <c r="D332">
        <v>147.4609375</v>
      </c>
      <c r="E332">
        <v>237.3046875</v>
      </c>
      <c r="J332" s="90" t="s">
        <v>12</v>
      </c>
      <c r="K332">
        <v>0.14285714285714279</v>
      </c>
      <c r="L332">
        <v>3.9246689833951221E-4</v>
      </c>
      <c r="M332">
        <v>0.42857142857142849</v>
      </c>
      <c r="N332">
        <v>0.5714285714285714</v>
      </c>
    </row>
    <row r="333" spans="1:14" x14ac:dyDescent="0.25">
      <c r="A333" s="90" t="s">
        <v>25</v>
      </c>
      <c r="B333">
        <v>17.578125</v>
      </c>
      <c r="C333">
        <v>35.498702390398883</v>
      </c>
      <c r="D333">
        <v>105.46875</v>
      </c>
      <c r="E333">
        <v>158.203125</v>
      </c>
      <c r="J333" s="90" t="s">
        <v>105</v>
      </c>
      <c r="K333">
        <v>0.2857142857142857</v>
      </c>
      <c r="L333">
        <v>0.38344099039603352</v>
      </c>
      <c r="M333">
        <v>0.5714285714285714</v>
      </c>
      <c r="N333">
        <v>0.71428571428571419</v>
      </c>
    </row>
    <row r="334" spans="1:14" x14ac:dyDescent="0.25">
      <c r="A334" s="90" t="s">
        <v>18</v>
      </c>
      <c r="B334">
        <v>35.15625</v>
      </c>
      <c r="C334">
        <v>52.253052482807931</v>
      </c>
      <c r="D334">
        <v>63.4765625</v>
      </c>
      <c r="E334">
        <v>96.6796875</v>
      </c>
    </row>
    <row r="335" spans="1:14" x14ac:dyDescent="0.25">
      <c r="A335" s="90" t="s">
        <v>26</v>
      </c>
      <c r="B335">
        <v>35.15625</v>
      </c>
      <c r="C335">
        <v>50.711178452837053</v>
      </c>
      <c r="D335">
        <v>66.40625</v>
      </c>
      <c r="E335">
        <v>97.65625</v>
      </c>
    </row>
    <row r="336" spans="1:14" x14ac:dyDescent="0.25">
      <c r="A336" s="90" t="s">
        <v>21</v>
      </c>
      <c r="B336">
        <v>72.265625</v>
      </c>
      <c r="C336">
        <v>102.6644089491195</v>
      </c>
      <c r="D336">
        <v>159.1796875</v>
      </c>
      <c r="E336">
        <v>262.6953125</v>
      </c>
    </row>
    <row r="337" spans="1:14" x14ac:dyDescent="0.25">
      <c r="A337" s="90" t="s">
        <v>28</v>
      </c>
      <c r="B337">
        <v>64.453125</v>
      </c>
      <c r="C337">
        <v>107.5166759770342</v>
      </c>
      <c r="D337">
        <v>158.203125</v>
      </c>
      <c r="E337">
        <v>291.9921875</v>
      </c>
    </row>
    <row r="338" spans="1:14" x14ac:dyDescent="0.25">
      <c r="A338" s="90" t="s">
        <v>24</v>
      </c>
      <c r="B338">
        <v>59.5703125</v>
      </c>
      <c r="C338">
        <v>94.832513905049979</v>
      </c>
      <c r="D338">
        <v>140.625</v>
      </c>
      <c r="E338">
        <v>219.7265625</v>
      </c>
    </row>
    <row r="339" spans="1:14" x14ac:dyDescent="0.25">
      <c r="A339" s="90" t="s">
        <v>29</v>
      </c>
      <c r="B339">
        <v>65.4296875</v>
      </c>
      <c r="C339">
        <v>92.20519573543227</v>
      </c>
      <c r="D339">
        <v>142.578125</v>
      </c>
      <c r="E339">
        <v>212.890625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90"/>
      <c r="B343" s="90" t="s">
        <v>101</v>
      </c>
      <c r="C343" s="90" t="s">
        <v>102</v>
      </c>
      <c r="D343" s="90" t="s">
        <v>103</v>
      </c>
      <c r="E343" s="90" t="s">
        <v>104</v>
      </c>
      <c r="J343" s="90"/>
      <c r="K343" s="90" t="s">
        <v>101</v>
      </c>
      <c r="L343" s="90" t="s">
        <v>102</v>
      </c>
      <c r="M343" s="90" t="s">
        <v>103</v>
      </c>
      <c r="N343" s="90" t="s">
        <v>104</v>
      </c>
    </row>
    <row r="344" spans="1:14" x14ac:dyDescent="0.25">
      <c r="A344" s="90" t="s">
        <v>15</v>
      </c>
      <c r="B344">
        <v>19.53125</v>
      </c>
      <c r="C344">
        <v>40.75199676726691</v>
      </c>
      <c r="D344">
        <v>41.9921875</v>
      </c>
      <c r="E344">
        <v>114.2578125</v>
      </c>
      <c r="J344" s="90" t="s">
        <v>12</v>
      </c>
      <c r="K344">
        <v>0.1</v>
      </c>
      <c r="L344">
        <v>4.4241556286304631</v>
      </c>
      <c r="M344">
        <v>0.26666666666666672</v>
      </c>
      <c r="N344">
        <v>0.56666666666666665</v>
      </c>
    </row>
    <row r="345" spans="1:14" x14ac:dyDescent="0.25">
      <c r="A345" s="90" t="s">
        <v>25</v>
      </c>
      <c r="B345">
        <v>17.578125</v>
      </c>
      <c r="C345">
        <v>63.861627142078547</v>
      </c>
      <c r="D345">
        <v>30.2734375</v>
      </c>
      <c r="E345">
        <v>102.5390625</v>
      </c>
      <c r="J345" s="90" t="s">
        <v>105</v>
      </c>
      <c r="K345">
        <v>3.3333333333333333E-2</v>
      </c>
      <c r="L345">
        <v>4.1528607039635483</v>
      </c>
      <c r="M345">
        <v>0.26666666666666672</v>
      </c>
      <c r="N345">
        <v>0.46666666666666667</v>
      </c>
    </row>
    <row r="346" spans="1:14" x14ac:dyDescent="0.25">
      <c r="A346" s="90" t="s">
        <v>18</v>
      </c>
      <c r="B346">
        <v>33.203125</v>
      </c>
      <c r="C346">
        <v>55.050948780069987</v>
      </c>
      <c r="D346">
        <v>76.171875</v>
      </c>
      <c r="E346">
        <v>125</v>
      </c>
    </row>
    <row r="347" spans="1:14" x14ac:dyDescent="0.25">
      <c r="A347" s="90" t="s">
        <v>26</v>
      </c>
      <c r="B347">
        <v>19.53125</v>
      </c>
      <c r="C347">
        <v>37.545522509534663</v>
      </c>
      <c r="D347">
        <v>70.3125</v>
      </c>
      <c r="E347">
        <v>115.234375</v>
      </c>
    </row>
    <row r="348" spans="1:14" x14ac:dyDescent="0.25">
      <c r="A348" s="90" t="s">
        <v>21</v>
      </c>
      <c r="B348">
        <v>51.7578125</v>
      </c>
      <c r="C348">
        <v>120.9288241293853</v>
      </c>
      <c r="D348">
        <v>209.9609375</v>
      </c>
      <c r="E348">
        <v>331.0546875</v>
      </c>
    </row>
    <row r="349" spans="1:14" x14ac:dyDescent="0.25">
      <c r="A349" s="90" t="s">
        <v>28</v>
      </c>
      <c r="B349">
        <v>65.4296875</v>
      </c>
      <c r="C349">
        <v>95.729428297339581</v>
      </c>
      <c r="D349">
        <v>216.796875</v>
      </c>
      <c r="E349">
        <v>309.5703125</v>
      </c>
    </row>
    <row r="350" spans="1:14" x14ac:dyDescent="0.25">
      <c r="A350" s="90" t="s">
        <v>24</v>
      </c>
      <c r="B350">
        <v>17.578125</v>
      </c>
      <c r="C350">
        <v>70.314346768845368</v>
      </c>
      <c r="D350">
        <v>103.515625</v>
      </c>
      <c r="E350">
        <v>218.75</v>
      </c>
    </row>
    <row r="351" spans="1:14" x14ac:dyDescent="0.25">
      <c r="A351" s="90" t="s">
        <v>29</v>
      </c>
      <c r="B351">
        <v>38.0859375</v>
      </c>
      <c r="C351">
        <v>82.290267965288677</v>
      </c>
      <c r="D351">
        <v>116.2109375</v>
      </c>
      <c r="E351">
        <v>229.4921875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90"/>
      <c r="B355" s="90" t="s">
        <v>101</v>
      </c>
      <c r="C355" s="90" t="s">
        <v>102</v>
      </c>
      <c r="D355" s="90" t="s">
        <v>103</v>
      </c>
      <c r="E355" s="90" t="s">
        <v>104</v>
      </c>
      <c r="J355" s="90"/>
      <c r="K355" s="90" t="s">
        <v>101</v>
      </c>
      <c r="L355" s="90" t="s">
        <v>102</v>
      </c>
      <c r="M355" s="90" t="s">
        <v>103</v>
      </c>
      <c r="N355" s="90" t="s">
        <v>104</v>
      </c>
    </row>
    <row r="356" spans="1:14" x14ac:dyDescent="0.25">
      <c r="A356" s="90" t="s">
        <v>15</v>
      </c>
      <c r="B356">
        <v>20.5078125</v>
      </c>
      <c r="C356">
        <v>40.914630329215939</v>
      </c>
      <c r="D356">
        <v>41.015625</v>
      </c>
      <c r="E356">
        <v>106.4453125</v>
      </c>
      <c r="J356" s="90" t="s">
        <v>12</v>
      </c>
      <c r="K356">
        <v>3.3333333333333333E-2</v>
      </c>
      <c r="L356">
        <v>0.42543727180600382</v>
      </c>
      <c r="M356">
        <v>0.1</v>
      </c>
      <c r="N356">
        <v>0.4</v>
      </c>
    </row>
    <row r="357" spans="1:14" x14ac:dyDescent="0.25">
      <c r="A357" s="90" t="s">
        <v>25</v>
      </c>
      <c r="B357">
        <v>17.578125</v>
      </c>
      <c r="C357">
        <v>-145.0423665232822</v>
      </c>
      <c r="D357">
        <v>28.3203125</v>
      </c>
      <c r="E357">
        <v>30.2734375</v>
      </c>
      <c r="J357" s="90" t="s">
        <v>105</v>
      </c>
      <c r="K357">
        <v>3.3333333333333333E-2</v>
      </c>
      <c r="L357">
        <v>0.75518116368069887</v>
      </c>
      <c r="M357">
        <v>0.16666666666666671</v>
      </c>
      <c r="N357">
        <v>2.066666666666666</v>
      </c>
    </row>
    <row r="358" spans="1:14" x14ac:dyDescent="0.25">
      <c r="A358" s="90" t="s">
        <v>18</v>
      </c>
      <c r="B358">
        <v>20.5078125</v>
      </c>
      <c r="C358">
        <v>56.655944470105737</v>
      </c>
      <c r="D358">
        <v>95.703125</v>
      </c>
      <c r="E358">
        <v>270.5078125</v>
      </c>
    </row>
    <row r="359" spans="1:14" x14ac:dyDescent="0.25">
      <c r="A359" s="90" t="s">
        <v>26</v>
      </c>
      <c r="B359">
        <v>27.34375</v>
      </c>
      <c r="C359">
        <v>58.916614034949191</v>
      </c>
      <c r="D359">
        <v>75.1953125</v>
      </c>
      <c r="E359">
        <v>116.2109375</v>
      </c>
    </row>
    <row r="360" spans="1:14" x14ac:dyDescent="0.25">
      <c r="A360" s="90" t="s">
        <v>21</v>
      </c>
      <c r="B360">
        <v>78.125</v>
      </c>
      <c r="C360">
        <v>108.33797974270939</v>
      </c>
      <c r="D360">
        <v>125</v>
      </c>
      <c r="E360">
        <v>234.375</v>
      </c>
    </row>
    <row r="361" spans="1:14" x14ac:dyDescent="0.25">
      <c r="A361" s="90" t="s">
        <v>28</v>
      </c>
      <c r="B361">
        <v>44.921875</v>
      </c>
      <c r="C361">
        <v>116.92362201844161</v>
      </c>
      <c r="D361">
        <v>134.765625</v>
      </c>
      <c r="E361">
        <v>226.5625</v>
      </c>
    </row>
    <row r="362" spans="1:14" x14ac:dyDescent="0.25">
      <c r="A362" s="90" t="s">
        <v>24</v>
      </c>
      <c r="B362">
        <v>37.109375</v>
      </c>
      <c r="C362">
        <v>84.066057764415078</v>
      </c>
      <c r="D362">
        <v>100.5859375</v>
      </c>
      <c r="E362">
        <v>179.6875</v>
      </c>
    </row>
    <row r="363" spans="1:14" x14ac:dyDescent="0.25">
      <c r="A363" s="90" t="s">
        <v>29</v>
      </c>
      <c r="B363">
        <v>56.640625</v>
      </c>
      <c r="C363">
        <v>96.809251165727048</v>
      </c>
      <c r="D363">
        <v>116.2109375</v>
      </c>
      <c r="E363">
        <v>203.125</v>
      </c>
    </row>
    <row r="390" spans="1:5" x14ac:dyDescent="0.25">
      <c r="A390" s="165" t="s">
        <v>180</v>
      </c>
    </row>
    <row r="391" spans="1:5" x14ac:dyDescent="0.25">
      <c r="A391" s="90"/>
      <c r="B391" s="90" t="s">
        <v>101</v>
      </c>
      <c r="C391" s="90" t="s">
        <v>102</v>
      </c>
      <c r="D391" s="90" t="s">
        <v>103</v>
      </c>
      <c r="E391" s="90" t="s">
        <v>104</v>
      </c>
    </row>
    <row r="392" spans="1:5" x14ac:dyDescent="0.25">
      <c r="A392" s="90" t="s">
        <v>15</v>
      </c>
      <c r="B392">
        <v>1.953125</v>
      </c>
      <c r="C392">
        <v>3.1264841950357019</v>
      </c>
      <c r="D392">
        <v>5.859375</v>
      </c>
      <c r="E392">
        <v>6.8359375</v>
      </c>
    </row>
    <row r="393" spans="1:5" x14ac:dyDescent="0.25">
      <c r="A393" s="90" t="s">
        <v>25</v>
      </c>
      <c r="B393">
        <v>1.953125</v>
      </c>
      <c r="C393">
        <v>3.0272046322433641</v>
      </c>
      <c r="D393">
        <v>5.859375</v>
      </c>
      <c r="E393">
        <v>6.8359375</v>
      </c>
    </row>
    <row r="394" spans="1:5" x14ac:dyDescent="0.25">
      <c r="A394" s="90" t="s">
        <v>18</v>
      </c>
      <c r="B394">
        <v>1.953125</v>
      </c>
      <c r="C394">
        <v>3.743065151442555</v>
      </c>
      <c r="D394">
        <v>5.859375</v>
      </c>
      <c r="E394">
        <v>7.8125</v>
      </c>
    </row>
    <row r="395" spans="1:5" x14ac:dyDescent="0.25">
      <c r="A395" s="90" t="s">
        <v>26</v>
      </c>
      <c r="B395">
        <v>1.953125</v>
      </c>
      <c r="C395">
        <v>3.6876339603863308</v>
      </c>
      <c r="D395">
        <v>5.859375</v>
      </c>
      <c r="E395">
        <v>7.8125</v>
      </c>
    </row>
    <row r="396" spans="1:5" x14ac:dyDescent="0.25">
      <c r="A396" s="90" t="s">
        <v>21</v>
      </c>
      <c r="B396">
        <v>1.953125</v>
      </c>
      <c r="C396">
        <v>3.8889401112173498</v>
      </c>
      <c r="D396">
        <v>5.859375</v>
      </c>
      <c r="E396">
        <v>7.8125</v>
      </c>
    </row>
    <row r="397" spans="1:5" x14ac:dyDescent="0.25">
      <c r="A397" s="90" t="s">
        <v>28</v>
      </c>
      <c r="B397">
        <v>1.953125</v>
      </c>
      <c r="C397">
        <v>4.3935725819703881</v>
      </c>
      <c r="D397">
        <v>5.859375</v>
      </c>
      <c r="E397">
        <v>7.8125</v>
      </c>
    </row>
    <row r="398" spans="1:5" x14ac:dyDescent="0.25">
      <c r="A398" s="90" t="s">
        <v>24</v>
      </c>
      <c r="B398">
        <v>1.953125</v>
      </c>
      <c r="C398">
        <v>3.4877453306584871</v>
      </c>
      <c r="D398">
        <v>5.859375</v>
      </c>
      <c r="E398">
        <v>7.8125</v>
      </c>
    </row>
    <row r="399" spans="1:5" x14ac:dyDescent="0.25">
      <c r="A399" s="90" t="s">
        <v>29</v>
      </c>
      <c r="B399">
        <v>1.953125</v>
      </c>
      <c r="C399">
        <v>3.2637768578824682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423.8130668241206</v>
      </c>
      <c r="L409" s="155" t="s">
        <v>141</v>
      </c>
      <c r="M409">
        <v>1</v>
      </c>
      <c r="N409">
        <v>1</v>
      </c>
      <c r="O409">
        <v>1</v>
      </c>
      <c r="P409">
        <v>1</v>
      </c>
      <c r="Q409">
        <v>0.99428806240413914</v>
      </c>
      <c r="R409">
        <v>0.94200575696706867</v>
      </c>
      <c r="S409">
        <v>1</v>
      </c>
      <c r="T409">
        <v>0.99999999999999989</v>
      </c>
    </row>
    <row r="410" spans="1:20" x14ac:dyDescent="0.25">
      <c r="A410" s="154" t="s">
        <v>141</v>
      </c>
      <c r="B410">
        <v>5.5411730064017748</v>
      </c>
      <c r="C410">
        <v>-1.594830918281398</v>
      </c>
      <c r="D410">
        <v>10.059741405646211</v>
      </c>
      <c r="E410">
        <v>-1.6857359537697509</v>
      </c>
      <c r="G410" s="154" t="s">
        <v>142</v>
      </c>
      <c r="H410">
        <v>107.2916906037506</v>
      </c>
      <c r="L410" s="155" t="s">
        <v>142</v>
      </c>
      <c r="M410">
        <v>0.73835428983945395</v>
      </c>
      <c r="N410">
        <v>0.76176459695316634</v>
      </c>
      <c r="O410">
        <v>0.76340579046838675</v>
      </c>
      <c r="P410">
        <v>0.60754297620836706</v>
      </c>
      <c r="Q410">
        <v>0.71655763956838603</v>
      </c>
      <c r="R410">
        <v>0.54483986693415931</v>
      </c>
      <c r="S410">
        <v>0.75869615788967293</v>
      </c>
      <c r="T410">
        <v>0.25221457376698259</v>
      </c>
    </row>
    <row r="411" spans="1:20" x14ac:dyDescent="0.25">
      <c r="A411" s="154" t="s">
        <v>142</v>
      </c>
      <c r="B411">
        <v>2.8747423891489472</v>
      </c>
      <c r="C411">
        <v>0.53911898035651729</v>
      </c>
      <c r="D411">
        <v>4.9359842399675333</v>
      </c>
      <c r="E411">
        <v>-1.552058894257466</v>
      </c>
      <c r="G411" s="154" t="s">
        <v>143</v>
      </c>
      <c r="H411">
        <v>106.5670496919826</v>
      </c>
      <c r="L411" s="155" t="s">
        <v>143</v>
      </c>
      <c r="M411">
        <v>0.74734190971314807</v>
      </c>
      <c r="N411">
        <v>0.76603758765655816</v>
      </c>
      <c r="O411">
        <v>0.76484558682973791</v>
      </c>
      <c r="P411">
        <v>0.68542154227535079</v>
      </c>
      <c r="Q411">
        <v>0.82608060167758701</v>
      </c>
      <c r="R411">
        <v>0.56527844456163112</v>
      </c>
      <c r="S411">
        <v>0.74003358824212462</v>
      </c>
      <c r="T411">
        <v>0.24042392475019461</v>
      </c>
    </row>
    <row r="412" spans="1:20" x14ac:dyDescent="0.25">
      <c r="A412" s="154" t="s">
        <v>143</v>
      </c>
      <c r="B412">
        <v>4.1091213976162484</v>
      </c>
      <c r="C412">
        <v>3.073025164846221</v>
      </c>
      <c r="D412">
        <v>4.8773047408385022</v>
      </c>
      <c r="E412">
        <v>-0.92287915210991778</v>
      </c>
      <c r="G412" s="154" t="s">
        <v>144</v>
      </c>
      <c r="H412">
        <v>188.85575095580961</v>
      </c>
      <c r="L412" s="155" t="s">
        <v>144</v>
      </c>
      <c r="M412">
        <v>0.74185502984537355</v>
      </c>
      <c r="N412">
        <v>0.76015387395356604</v>
      </c>
      <c r="O412">
        <v>0.7515526997041907</v>
      </c>
      <c r="P412">
        <v>0.69096197900459</v>
      </c>
      <c r="Q412">
        <v>1</v>
      </c>
      <c r="R412">
        <v>0.71424910393606877</v>
      </c>
      <c r="S412">
        <v>0.72537062384777462</v>
      </c>
      <c r="T412">
        <v>0.23939263438261679</v>
      </c>
    </row>
    <row r="413" spans="1:20" x14ac:dyDescent="0.25">
      <c r="A413" s="154" t="s">
        <v>144</v>
      </c>
      <c r="B413">
        <v>3.1263696898589322</v>
      </c>
      <c r="C413">
        <v>-2.6472637684114999</v>
      </c>
      <c r="D413">
        <v>5.2511823277751271</v>
      </c>
      <c r="E413">
        <v>-2.0203140893147</v>
      </c>
      <c r="G413" s="154" t="s">
        <v>145</v>
      </c>
      <c r="H413">
        <v>131.13068618793179</v>
      </c>
      <c r="L413" s="155" t="s">
        <v>145</v>
      </c>
      <c r="M413">
        <v>0.7367963134498865</v>
      </c>
      <c r="N413">
        <v>0.78141941617587274</v>
      </c>
      <c r="O413">
        <v>0.81637814039324608</v>
      </c>
      <c r="P413">
        <v>0.78859606900774037</v>
      </c>
      <c r="Q413">
        <v>0.72711676932631852</v>
      </c>
      <c r="R413">
        <v>0.62603568716088986</v>
      </c>
      <c r="S413">
        <v>0.72147087304299451</v>
      </c>
      <c r="T413">
        <v>0.31212888485441381</v>
      </c>
    </row>
    <row r="414" spans="1:20" x14ac:dyDescent="0.25">
      <c r="A414" s="154" t="s">
        <v>145</v>
      </c>
      <c r="B414">
        <v>3.038447548918549</v>
      </c>
      <c r="C414">
        <v>-0.20081231207321429</v>
      </c>
      <c r="D414">
        <v>6.4277198289915329</v>
      </c>
      <c r="E414">
        <v>4.3860023221609872</v>
      </c>
      <c r="G414" s="154" t="s">
        <v>146</v>
      </c>
      <c r="H414">
        <v>58.63649737368921</v>
      </c>
      <c r="L414" s="155" t="s">
        <v>146</v>
      </c>
      <c r="M414">
        <v>0.74390185362756989</v>
      </c>
      <c r="N414">
        <v>0.75244951919470726</v>
      </c>
      <c r="O414">
        <v>0.77906089990224858</v>
      </c>
      <c r="P414">
        <v>0.79779556180496969</v>
      </c>
      <c r="Q414">
        <v>0.8477830249228796</v>
      </c>
      <c r="R414">
        <v>0.54850526070848471</v>
      </c>
      <c r="S414">
        <v>0.78070523568394445</v>
      </c>
      <c r="T414">
        <v>0.23806181133305729</v>
      </c>
    </row>
    <row r="415" spans="1:20" x14ac:dyDescent="0.25">
      <c r="A415" s="154" t="s">
        <v>146</v>
      </c>
      <c r="B415">
        <v>1.6337065344431041</v>
      </c>
      <c r="C415">
        <v>-0.90888811871836439</v>
      </c>
      <c r="D415">
        <v>2.8687269101450519</v>
      </c>
      <c r="E415">
        <v>-0.65365580352014041</v>
      </c>
      <c r="G415" s="154" t="s">
        <v>147</v>
      </c>
      <c r="H415">
        <v>110.36505622918691</v>
      </c>
      <c r="L415" s="155" t="s">
        <v>147</v>
      </c>
      <c r="M415">
        <v>0.75734753160164137</v>
      </c>
      <c r="N415">
        <v>0.74628041926606248</v>
      </c>
      <c r="O415">
        <v>0.79873795584676255</v>
      </c>
      <c r="P415">
        <v>0.77948941944718242</v>
      </c>
      <c r="Q415">
        <v>0.73751606014497939</v>
      </c>
      <c r="R415">
        <v>0.58514179452088366</v>
      </c>
      <c r="S415">
        <v>0.68982104099976205</v>
      </c>
      <c r="T415">
        <v>0.23668222573838271</v>
      </c>
    </row>
    <row r="416" spans="1:20" x14ac:dyDescent="0.25">
      <c r="A416" s="154" t="s">
        <v>147</v>
      </c>
      <c r="B416">
        <v>4.1219036776476177</v>
      </c>
      <c r="C416">
        <v>0.46585599192163568</v>
      </c>
      <c r="D416">
        <v>6.2960648750977626</v>
      </c>
      <c r="E416">
        <v>2.5149786978526989</v>
      </c>
      <c r="G416" s="154" t="s">
        <v>148</v>
      </c>
      <c r="H416">
        <v>83.074266375694265</v>
      </c>
      <c r="L416" s="155" t="s">
        <v>148</v>
      </c>
      <c r="M416">
        <v>0.75536874566557022</v>
      </c>
      <c r="N416">
        <v>0.71464057545834558</v>
      </c>
      <c r="O416">
        <v>0.75906703024688704</v>
      </c>
      <c r="P416">
        <v>0.8064221608237172</v>
      </c>
      <c r="Q416">
        <v>0.95972053146729708</v>
      </c>
      <c r="R416">
        <v>0.85690879529214459</v>
      </c>
      <c r="S416">
        <v>0.72741284902565484</v>
      </c>
      <c r="T416">
        <v>0.2199358718150477</v>
      </c>
    </row>
    <row r="417" spans="1:20" x14ac:dyDescent="0.25">
      <c r="A417" s="154" t="s">
        <v>148</v>
      </c>
      <c r="B417">
        <v>3.3717278769030319</v>
      </c>
      <c r="C417">
        <v>-0.41844019022949291</v>
      </c>
      <c r="D417">
        <v>4.6147698597626601</v>
      </c>
      <c r="E417">
        <v>-3.4610460715926719</v>
      </c>
      <c r="G417" s="154" t="s">
        <v>149</v>
      </c>
      <c r="H417">
        <v>123.0082831171579</v>
      </c>
      <c r="L417" s="155" t="s">
        <v>149</v>
      </c>
      <c r="M417">
        <v>0.75943507710749769</v>
      </c>
      <c r="N417">
        <v>0.73026719013112584</v>
      </c>
      <c r="O417">
        <v>0.74203810319588137</v>
      </c>
      <c r="P417">
        <v>0.78557188957886714</v>
      </c>
      <c r="Q417">
        <v>0.75077806659034529</v>
      </c>
      <c r="R417">
        <v>1</v>
      </c>
      <c r="S417">
        <v>0.67195009695436325</v>
      </c>
      <c r="T417">
        <v>0.60621863533321041</v>
      </c>
    </row>
    <row r="418" spans="1:20" x14ac:dyDescent="0.25">
      <c r="A418" s="154" t="s">
        <v>149</v>
      </c>
      <c r="B418">
        <v>2.6318075771650018</v>
      </c>
      <c r="C418">
        <v>2.0370419505226529</v>
      </c>
      <c r="D418">
        <v>5.4223630286743374</v>
      </c>
      <c r="E418">
        <v>-5.2466272301821908</v>
      </c>
      <c r="G418" s="154" t="s">
        <v>150</v>
      </c>
      <c r="H418">
        <v>64.010302669400815</v>
      </c>
      <c r="L418" s="155" t="s">
        <v>150</v>
      </c>
      <c r="M418">
        <v>0.7486329563105808</v>
      </c>
      <c r="N418">
        <v>0.7531565287517562</v>
      </c>
      <c r="O418">
        <v>0.74313283715774714</v>
      </c>
      <c r="P418">
        <v>0.64210172801338117</v>
      </c>
      <c r="Q418">
        <v>0.84624619559802061</v>
      </c>
      <c r="R418">
        <v>0.81485452448472551</v>
      </c>
      <c r="S418">
        <v>0.70970216840096434</v>
      </c>
      <c r="T418">
        <v>0.62515045318093965</v>
      </c>
    </row>
    <row r="419" spans="1:20" x14ac:dyDescent="0.25">
      <c r="A419" s="154" t="s">
        <v>150</v>
      </c>
      <c r="B419">
        <v>2.523312259368709</v>
      </c>
      <c r="C419">
        <v>-0.53857543046067768</v>
      </c>
      <c r="D419">
        <v>3.8959593340061631</v>
      </c>
      <c r="E419">
        <v>1.801221610081968</v>
      </c>
      <c r="G419" s="154" t="s">
        <v>151</v>
      </c>
      <c r="H419">
        <v>139.68550883545171</v>
      </c>
      <c r="L419" s="155" t="s">
        <v>151</v>
      </c>
      <c r="M419">
        <v>0.78010864637563615</v>
      </c>
      <c r="N419">
        <v>0.7169395727669271</v>
      </c>
      <c r="O419">
        <v>0.83569883001819389</v>
      </c>
      <c r="P419">
        <v>0.77325198064882483</v>
      </c>
      <c r="Q419">
        <v>0.80006521188600166</v>
      </c>
      <c r="R419">
        <v>0.7051832243368017</v>
      </c>
      <c r="S419">
        <v>0.78972538589358665</v>
      </c>
      <c r="T419">
        <v>0.22058771575683289</v>
      </c>
    </row>
    <row r="420" spans="1:20" x14ac:dyDescent="0.25">
      <c r="A420" s="154" t="s">
        <v>151</v>
      </c>
      <c r="B420">
        <v>3.6829643300109041</v>
      </c>
      <c r="C420">
        <v>0.50093068674262653</v>
      </c>
      <c r="D420">
        <v>5.0560100839766893</v>
      </c>
      <c r="E420">
        <v>0.23156512300128851</v>
      </c>
      <c r="G420" s="154" t="s">
        <v>152</v>
      </c>
      <c r="H420">
        <v>72.554066906670045</v>
      </c>
      <c r="L420" s="155" t="s">
        <v>152</v>
      </c>
      <c r="M420">
        <v>0.74289876469434279</v>
      </c>
      <c r="N420">
        <v>0.76508836552286741</v>
      </c>
      <c r="O420">
        <v>0.80465870216298829</v>
      </c>
      <c r="P420">
        <v>0.73878000066533256</v>
      </c>
      <c r="Q420">
        <v>0.74006676966812746</v>
      </c>
      <c r="R420">
        <v>0.53177712925758047</v>
      </c>
      <c r="S420">
        <v>0.7737297919602929</v>
      </c>
      <c r="T420">
        <v>0.21903655458325941</v>
      </c>
    </row>
    <row r="421" spans="1:20" x14ac:dyDescent="0.25">
      <c r="A421" s="154" t="s">
        <v>152</v>
      </c>
      <c r="B421">
        <v>3.041477828249707</v>
      </c>
      <c r="C421">
        <v>-4.2829086252572566</v>
      </c>
      <c r="D421">
        <v>3.5488420010575941</v>
      </c>
      <c r="E421">
        <v>5.0793522326477447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132.8301827740388</v>
      </c>
      <c r="L432" s="155" t="s">
        <v>155</v>
      </c>
      <c r="M432">
        <v>0.82058572788601025</v>
      </c>
      <c r="N432">
        <v>0.72054497134287099</v>
      </c>
      <c r="O432">
        <v>0.58826993253489723</v>
      </c>
      <c r="P432">
        <v>1</v>
      </c>
      <c r="Q432">
        <v>0.48600550667317582</v>
      </c>
      <c r="R432">
        <v>0.29450505032337698</v>
      </c>
      <c r="S432">
        <v>0.36531214071253792</v>
      </c>
      <c r="T432">
        <v>0.31549637405180903</v>
      </c>
    </row>
    <row r="433" spans="1:20" x14ac:dyDescent="0.25">
      <c r="A433" s="154" t="s">
        <v>141</v>
      </c>
      <c r="B433">
        <v>5.1098579593042652</v>
      </c>
      <c r="C433">
        <v>-4.4727600901321773</v>
      </c>
      <c r="D433">
        <v>8.5743933546627051</v>
      </c>
      <c r="E433">
        <v>7.0654306909330158</v>
      </c>
      <c r="G433" s="154" t="s">
        <v>142</v>
      </c>
      <c r="H433">
        <v>74.204605210818485</v>
      </c>
      <c r="L433" s="155" t="s">
        <v>156</v>
      </c>
      <c r="M433">
        <v>1</v>
      </c>
      <c r="N433">
        <v>1</v>
      </c>
      <c r="O433">
        <v>1</v>
      </c>
      <c r="P433">
        <v>0.76864670953774483</v>
      </c>
      <c r="Q433">
        <v>1</v>
      </c>
      <c r="R433">
        <v>0.99999999999999989</v>
      </c>
      <c r="S433">
        <v>0.99999999999999989</v>
      </c>
      <c r="T433">
        <v>0.99999999999999989</v>
      </c>
    </row>
    <row r="434" spans="1:20" x14ac:dyDescent="0.25">
      <c r="A434" s="154" t="s">
        <v>142</v>
      </c>
      <c r="B434">
        <v>2.262388194725546</v>
      </c>
      <c r="C434">
        <v>2.3490522154219251</v>
      </c>
      <c r="D434">
        <v>5.3593184009885286</v>
      </c>
      <c r="E434">
        <v>-4.5529595574298076</v>
      </c>
      <c r="G434" s="154" t="s">
        <v>143</v>
      </c>
      <c r="H434">
        <v>28.190722054482741</v>
      </c>
      <c r="L434" s="155" t="s">
        <v>157</v>
      </c>
      <c r="M434">
        <v>0.82576737324229332</v>
      </c>
      <c r="N434">
        <v>0.82337540161291789</v>
      </c>
      <c r="O434">
        <v>0.33134923529480009</v>
      </c>
      <c r="P434">
        <v>0.80269951794916194</v>
      </c>
      <c r="Q434">
        <v>0.54507506722250199</v>
      </c>
      <c r="R434">
        <v>0.84984020130160387</v>
      </c>
      <c r="S434">
        <v>0.64724147208313854</v>
      </c>
      <c r="T434">
        <v>0.69507098060535699</v>
      </c>
    </row>
    <row r="435" spans="1:20" x14ac:dyDescent="0.25">
      <c r="A435" s="154" t="s">
        <v>143</v>
      </c>
      <c r="B435">
        <v>0.86111001992126346</v>
      </c>
      <c r="C435">
        <v>0.26015019403583239</v>
      </c>
      <c r="D435">
        <v>2.1287394833516329</v>
      </c>
      <c r="E435">
        <v>-2.4179185635626128</v>
      </c>
      <c r="G435" s="154" t="s">
        <v>144</v>
      </c>
      <c r="H435">
        <v>88.278200968905281</v>
      </c>
      <c r="L435" s="155" t="s">
        <v>158</v>
      </c>
      <c r="M435">
        <v>0.85594532318892702</v>
      </c>
      <c r="N435">
        <v>0.7137382603226361</v>
      </c>
      <c r="O435">
        <v>0.35814534684766969</v>
      </c>
      <c r="P435">
        <v>0.65799429375090501</v>
      </c>
      <c r="Q435">
        <v>0.33728941379163369</v>
      </c>
      <c r="R435">
        <v>0.25872891202160692</v>
      </c>
      <c r="S435">
        <v>0.38330253259618841</v>
      </c>
      <c r="T435">
        <v>0.245147309782482</v>
      </c>
    </row>
    <row r="436" spans="1:20" x14ac:dyDescent="0.25">
      <c r="A436" s="154" t="s">
        <v>144</v>
      </c>
      <c r="B436">
        <v>2.488725708383607</v>
      </c>
      <c r="C436">
        <v>1.5436900686155219</v>
      </c>
      <c r="D436">
        <v>3.2819453268229579</v>
      </c>
      <c r="E436">
        <v>1.2887033680795581</v>
      </c>
      <c r="G436" s="154" t="s">
        <v>145</v>
      </c>
      <c r="H436">
        <v>118.7416932217693</v>
      </c>
      <c r="L436" s="155" t="s">
        <v>159</v>
      </c>
      <c r="M436">
        <v>0.86687560225604932</v>
      </c>
      <c r="N436">
        <v>0.7820226335748014</v>
      </c>
      <c r="O436">
        <v>0.2843570785875546</v>
      </c>
      <c r="P436">
        <v>0.64947801339446021</v>
      </c>
      <c r="Q436">
        <v>0.36262883241029309</v>
      </c>
      <c r="R436">
        <v>0.2321473374459665</v>
      </c>
      <c r="S436">
        <v>0.39918663276186789</v>
      </c>
      <c r="T436">
        <v>0.1769313783278135</v>
      </c>
    </row>
    <row r="437" spans="1:20" x14ac:dyDescent="0.25">
      <c r="A437" s="154" t="s">
        <v>145</v>
      </c>
      <c r="B437">
        <v>3.2642550994621939</v>
      </c>
      <c r="C437">
        <v>-5.8415105222715704</v>
      </c>
      <c r="D437">
        <v>3.9514247672989722</v>
      </c>
      <c r="E437">
        <v>3.1233913855194899</v>
      </c>
      <c r="G437" s="154" t="s">
        <v>146</v>
      </c>
      <c r="H437">
        <v>133.6386772296886</v>
      </c>
      <c r="L437" s="155" t="s">
        <v>160</v>
      </c>
      <c r="M437">
        <v>0.83618131548209695</v>
      </c>
      <c r="N437">
        <v>0.71267458624342561</v>
      </c>
      <c r="O437">
        <v>0.32269582482306858</v>
      </c>
      <c r="P437">
        <v>0.6127308040328221</v>
      </c>
      <c r="Q437">
        <v>0.2153303536406862</v>
      </c>
      <c r="R437">
        <v>0.2876057852636873</v>
      </c>
      <c r="S437">
        <v>0.35255761696210758</v>
      </c>
      <c r="T437">
        <v>0.29796666527162879</v>
      </c>
    </row>
    <row r="438" spans="1:20" x14ac:dyDescent="0.25">
      <c r="A438" s="154" t="s">
        <v>146</v>
      </c>
      <c r="B438">
        <v>6.7663516193737223</v>
      </c>
      <c r="C438">
        <v>6.0218582836815013</v>
      </c>
      <c r="D438">
        <v>4.1686820728028993</v>
      </c>
      <c r="E438">
        <v>-3.677611452713148</v>
      </c>
      <c r="G438" s="154" t="s">
        <v>147</v>
      </c>
      <c r="H438">
        <v>34.804341755932583</v>
      </c>
      <c r="L438" s="155" t="s">
        <v>187</v>
      </c>
      <c r="M438">
        <v>0.83925241475326062</v>
      </c>
      <c r="N438">
        <v>0.75561722006655252</v>
      </c>
      <c r="O438">
        <v>0.35343112007645872</v>
      </c>
      <c r="P438">
        <v>0.6111004745063976</v>
      </c>
      <c r="Q438">
        <v>0.28586802692618768</v>
      </c>
      <c r="R438">
        <v>0.27332368359433162</v>
      </c>
      <c r="S438">
        <v>0.41990986154079513</v>
      </c>
      <c r="T438">
        <v>0.29661802795933412</v>
      </c>
    </row>
    <row r="439" spans="1:20" x14ac:dyDescent="0.25">
      <c r="A439" s="154" t="s">
        <v>147</v>
      </c>
      <c r="B439">
        <v>1.101471432402723</v>
      </c>
      <c r="C439">
        <v>-1.3073453588648001</v>
      </c>
      <c r="D439">
        <v>1.9826824290654681</v>
      </c>
      <c r="E439">
        <v>1.695542381794295</v>
      </c>
      <c r="G439" s="154" t="s">
        <v>148</v>
      </c>
      <c r="H439">
        <v>14.90645461057411</v>
      </c>
    </row>
    <row r="440" spans="1:20" x14ac:dyDescent="0.25">
      <c r="A440" s="154" t="s">
        <v>148</v>
      </c>
      <c r="B440">
        <v>1.6522139684108419</v>
      </c>
      <c r="C440">
        <v>-1.561304569842521</v>
      </c>
      <c r="D440">
        <v>1.7348560297200319</v>
      </c>
      <c r="E440">
        <v>1.454102043989971</v>
      </c>
      <c r="G440" s="154" t="s">
        <v>149</v>
      </c>
      <c r="H440">
        <v>39.920128728860078</v>
      </c>
    </row>
    <row r="441" spans="1:20" x14ac:dyDescent="0.25">
      <c r="A441" s="154" t="s">
        <v>149</v>
      </c>
      <c r="B441">
        <v>2.129873194547947</v>
      </c>
      <c r="C441">
        <v>-1.875037006340383</v>
      </c>
      <c r="D441">
        <v>0.95815204191429637</v>
      </c>
      <c r="E441">
        <v>-1.0411942631384781</v>
      </c>
      <c r="G441" s="154" t="s">
        <v>150</v>
      </c>
      <c r="H441">
        <v>143.83092123022351</v>
      </c>
    </row>
    <row r="442" spans="1:20" x14ac:dyDescent="0.25">
      <c r="A442" s="154" t="s">
        <v>150</v>
      </c>
      <c r="B442">
        <v>5.2670667692979194</v>
      </c>
      <c r="C442">
        <v>1.508259193333678</v>
      </c>
      <c r="D442">
        <v>4.0393557851274098</v>
      </c>
      <c r="E442">
        <v>2.0123241660703872</v>
      </c>
      <c r="G442" s="154" t="s">
        <v>151</v>
      </c>
      <c r="H442">
        <v>18.31848259641929</v>
      </c>
    </row>
    <row r="443" spans="1:20" x14ac:dyDescent="0.25">
      <c r="A443" s="154" t="s">
        <v>151</v>
      </c>
      <c r="B443">
        <v>1.489286865163266</v>
      </c>
      <c r="C443">
        <v>1.973898803785443</v>
      </c>
      <c r="D443">
        <v>2.138847883328288</v>
      </c>
      <c r="E443">
        <v>-2.9553235096895709</v>
      </c>
      <c r="G443" s="154" t="s">
        <v>152</v>
      </c>
      <c r="H443">
        <v>16.03588148703923</v>
      </c>
    </row>
    <row r="444" spans="1:20" x14ac:dyDescent="0.25">
      <c r="A444" s="154" t="s">
        <v>152</v>
      </c>
      <c r="B444">
        <v>1.0015162247503551</v>
      </c>
      <c r="C444">
        <v>1.020215460441219</v>
      </c>
      <c r="D444">
        <v>1.8899925208161981</v>
      </c>
      <c r="E444">
        <v>-2.1719668539724322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241.36231974074829</v>
      </c>
      <c r="L455" s="155" t="s">
        <v>155</v>
      </c>
      <c r="M455">
        <v>0.9947854800728394</v>
      </c>
      <c r="N455">
        <v>0.95803028485198172</v>
      </c>
      <c r="O455">
        <v>1</v>
      </c>
      <c r="P455">
        <v>0.83827751229140468</v>
      </c>
      <c r="Q455">
        <v>1</v>
      </c>
      <c r="R455">
        <v>0.99999999999999989</v>
      </c>
      <c r="S455">
        <v>1</v>
      </c>
      <c r="T455">
        <v>0.94893676963143481</v>
      </c>
    </row>
    <row r="456" spans="1:20" x14ac:dyDescent="0.25">
      <c r="A456" s="154" t="s">
        <v>155</v>
      </c>
      <c r="B456">
        <v>9.1000248944212299</v>
      </c>
      <c r="C456">
        <v>-15.523391219772821</v>
      </c>
      <c r="D456">
        <v>5.4991872821738657</v>
      </c>
      <c r="E456">
        <v>16.737985116098709</v>
      </c>
      <c r="G456" s="154" t="s">
        <v>156</v>
      </c>
      <c r="H456">
        <v>902.82306159076734</v>
      </c>
      <c r="L456" s="155" t="s">
        <v>156</v>
      </c>
      <c r="M456">
        <v>0.99148995319506272</v>
      </c>
      <c r="N456">
        <v>0.96722621117049523</v>
      </c>
      <c r="O456">
        <v>0.86452356100960082</v>
      </c>
      <c r="P456">
        <v>0.87006430343232899</v>
      </c>
      <c r="Q456">
        <v>0.8954039283976416</v>
      </c>
      <c r="R456">
        <v>0.91411002119276519</v>
      </c>
      <c r="S456">
        <v>0.91193573145240425</v>
      </c>
      <c r="T456">
        <v>1</v>
      </c>
    </row>
    <row r="457" spans="1:20" x14ac:dyDescent="0.25">
      <c r="A457" s="154" t="s">
        <v>156</v>
      </c>
      <c r="B457">
        <v>27.424419303033819</v>
      </c>
      <c r="C457">
        <v>-88.154564726923994</v>
      </c>
      <c r="D457">
        <v>22.418585238149401</v>
      </c>
      <c r="E457">
        <v>79.983709437898654</v>
      </c>
      <c r="G457" s="154" t="s">
        <v>157</v>
      </c>
      <c r="H457">
        <v>1033.521075485708</v>
      </c>
      <c r="L457" s="155" t="s">
        <v>157</v>
      </c>
      <c r="M457">
        <v>0.9165678704348893</v>
      </c>
      <c r="N457">
        <v>0.84493174939024174</v>
      </c>
      <c r="O457">
        <v>0.66477312902311325</v>
      </c>
      <c r="P457">
        <v>0.95896286701132594</v>
      </c>
      <c r="Q457">
        <v>0.19145598417092621</v>
      </c>
      <c r="R457">
        <v>0.1247047056784423</v>
      </c>
      <c r="S457">
        <v>0.25029348013255609</v>
      </c>
      <c r="T457">
        <v>0.2011345186324193</v>
      </c>
    </row>
    <row r="458" spans="1:20" x14ac:dyDescent="0.25">
      <c r="A458" s="154" t="s">
        <v>157</v>
      </c>
      <c r="B458">
        <v>48.263388685168991</v>
      </c>
      <c r="C458">
        <v>132.53126926456221</v>
      </c>
      <c r="D458">
        <v>50.048969839948597</v>
      </c>
      <c r="E458">
        <v>-133.44812355078949</v>
      </c>
      <c r="G458" s="154" t="s">
        <v>158</v>
      </c>
      <c r="H458">
        <v>162.8292291238325</v>
      </c>
      <c r="L458" s="155" t="s">
        <v>158</v>
      </c>
      <c r="M458">
        <v>0.99999999999999989</v>
      </c>
      <c r="N458">
        <v>1</v>
      </c>
      <c r="O458">
        <v>0.89019245838797179</v>
      </c>
      <c r="P458">
        <v>1</v>
      </c>
      <c r="Q458">
        <v>0.25310605407212899</v>
      </c>
      <c r="R458">
        <v>0.19144266770064</v>
      </c>
      <c r="S458">
        <v>0.43154002100970063</v>
      </c>
      <c r="T458">
        <v>0.3938351361284117</v>
      </c>
    </row>
    <row r="459" spans="1:20" x14ac:dyDescent="0.25">
      <c r="A459" s="154" t="s">
        <v>158</v>
      </c>
      <c r="B459">
        <v>10.7864510902414</v>
      </c>
      <c r="C459">
        <v>-39.945585947026203</v>
      </c>
      <c r="D459">
        <v>12.81970875159584</v>
      </c>
      <c r="E459">
        <v>50.057582477836561</v>
      </c>
      <c r="G459" s="154" t="s">
        <v>159</v>
      </c>
      <c r="H459">
        <v>80.761804468200054</v>
      </c>
      <c r="L459" s="155" t="s">
        <v>159</v>
      </c>
      <c r="M459">
        <v>0.96469617733488233</v>
      </c>
      <c r="N459">
        <v>0.97643013964137559</v>
      </c>
      <c r="O459">
        <v>0.73543096366324567</v>
      </c>
      <c r="P459">
        <v>0.87461285645302256</v>
      </c>
      <c r="Q459">
        <v>0.49326517320548841</v>
      </c>
      <c r="R459">
        <v>0.32140953750675422</v>
      </c>
      <c r="S459">
        <v>0.51073169244725913</v>
      </c>
      <c r="T459">
        <v>0.58753562182993502</v>
      </c>
    </row>
    <row r="460" spans="1:20" x14ac:dyDescent="0.25">
      <c r="A460" s="154" t="s">
        <v>159</v>
      </c>
      <c r="B460">
        <v>2.7252530305657001</v>
      </c>
      <c r="C460">
        <v>3.8066026825394812</v>
      </c>
      <c r="D460">
        <v>5.4699395618718158</v>
      </c>
      <c r="E460">
        <v>1.3807606216236059</v>
      </c>
      <c r="G460" s="154" t="s">
        <v>160</v>
      </c>
      <c r="H460">
        <v>37.581905960332939</v>
      </c>
    </row>
    <row r="461" spans="1:20" x14ac:dyDescent="0.25">
      <c r="A461" s="154" t="s">
        <v>160</v>
      </c>
      <c r="B461">
        <v>1.4826424050661171</v>
      </c>
      <c r="C461">
        <v>-0.95349171954077061</v>
      </c>
      <c r="D461">
        <v>2.3708324140365771</v>
      </c>
      <c r="E461">
        <v>-5.260562572084134</v>
      </c>
      <c r="G461" s="154" t="s">
        <v>187</v>
      </c>
      <c r="H461">
        <v>95.290675906579139</v>
      </c>
    </row>
    <row r="462" spans="1:20" x14ac:dyDescent="0.25">
      <c r="A462" s="154" t="s">
        <v>187</v>
      </c>
      <c r="B462">
        <v>4.0440467789575854</v>
      </c>
      <c r="C462">
        <v>3.1658110606574472</v>
      </c>
      <c r="D462">
        <v>6.2692768611314644</v>
      </c>
      <c r="E462">
        <v>0.91345331151241993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611.93536755579635</v>
      </c>
      <c r="L478" s="155" t="s">
        <v>141</v>
      </c>
      <c r="M478">
        <v>0.64839475305810579</v>
      </c>
      <c r="N478">
        <v>0.84453998849030498</v>
      </c>
      <c r="O478">
        <v>0.33197079668625129</v>
      </c>
      <c r="P478">
        <v>0.45429491450336879</v>
      </c>
      <c r="Q478">
        <v>0.57682423514870984</v>
      </c>
      <c r="R478">
        <v>0.34279616694270693</v>
      </c>
      <c r="S478">
        <v>0.41794208743197803</v>
      </c>
      <c r="T478">
        <v>0.32506302579869989</v>
      </c>
    </row>
    <row r="479" spans="1:20" x14ac:dyDescent="0.25">
      <c r="A479" s="154" t="s">
        <v>155</v>
      </c>
      <c r="B479">
        <v>20.469904185654499</v>
      </c>
      <c r="C479">
        <v>-40.6331206679343</v>
      </c>
      <c r="D479">
        <v>42.108993594565447</v>
      </c>
      <c r="E479">
        <v>81.089961078923679</v>
      </c>
      <c r="G479" s="154" t="s">
        <v>156</v>
      </c>
      <c r="H479">
        <v>868.07783483338221</v>
      </c>
      <c r="L479" s="155" t="s">
        <v>142</v>
      </c>
      <c r="M479">
        <v>0.70620326980477621</v>
      </c>
      <c r="N479">
        <v>0.95088755605781794</v>
      </c>
      <c r="O479">
        <v>0.25695958150410497</v>
      </c>
      <c r="P479">
        <v>0.45665642316367239</v>
      </c>
      <c r="Q479">
        <v>0.29465018667218867</v>
      </c>
      <c r="R479">
        <v>0.32644208360844912</v>
      </c>
      <c r="S479">
        <v>0.33918485426290013</v>
      </c>
      <c r="T479">
        <v>0.34692642375485949</v>
      </c>
    </row>
    <row r="480" spans="1:20" x14ac:dyDescent="0.25">
      <c r="A480" s="154" t="s">
        <v>156</v>
      </c>
      <c r="B480">
        <v>19.469219682567971</v>
      </c>
      <c r="C480">
        <v>45.870461068798051</v>
      </c>
      <c r="D480">
        <v>31.64827411797722</v>
      </c>
      <c r="E480">
        <v>-73.507064641424719</v>
      </c>
      <c r="G480" s="154" t="s">
        <v>157</v>
      </c>
      <c r="H480">
        <v>123.8476100581653</v>
      </c>
      <c r="L480" s="155" t="s">
        <v>143</v>
      </c>
      <c r="M480">
        <v>0.68657665148150415</v>
      </c>
      <c r="N480">
        <v>0.93759897983303597</v>
      </c>
      <c r="O480">
        <v>0.30051737171278198</v>
      </c>
      <c r="P480">
        <v>0.36216261393646421</v>
      </c>
      <c r="Q480">
        <v>0.53760665375317873</v>
      </c>
      <c r="R480">
        <v>0.2754130551090031</v>
      </c>
      <c r="S480">
        <v>0.59099708406305729</v>
      </c>
      <c r="T480">
        <v>0.24144649164985091</v>
      </c>
    </row>
    <row r="481" spans="1:20" x14ac:dyDescent="0.25">
      <c r="A481" s="154" t="s">
        <v>157</v>
      </c>
      <c r="B481">
        <v>3.2489739120429699</v>
      </c>
      <c r="C481">
        <v>-1.3072594730033531</v>
      </c>
      <c r="D481">
        <v>5.312692278762702</v>
      </c>
      <c r="E481">
        <v>-3.717379557345402</v>
      </c>
      <c r="G481" s="154" t="s">
        <v>158</v>
      </c>
      <c r="H481">
        <v>56.778500601450119</v>
      </c>
      <c r="L481" s="155" t="s">
        <v>144</v>
      </c>
      <c r="M481">
        <v>0.65239884794074132</v>
      </c>
      <c r="N481">
        <v>0.90012669872492346</v>
      </c>
      <c r="O481">
        <v>0.35413243074018402</v>
      </c>
      <c r="P481">
        <v>0.36760845383299878</v>
      </c>
      <c r="Q481">
        <v>0.30441228399981751</v>
      </c>
      <c r="R481">
        <v>0.33764084516572868</v>
      </c>
      <c r="S481">
        <v>0.34664460541822689</v>
      </c>
      <c r="T481">
        <v>0.2859773830300365</v>
      </c>
    </row>
    <row r="482" spans="1:20" x14ac:dyDescent="0.25">
      <c r="A482" s="154" t="s">
        <v>158</v>
      </c>
      <c r="B482">
        <v>3.155846136547253</v>
      </c>
      <c r="C482">
        <v>-2.2083895187405629</v>
      </c>
      <c r="D482">
        <v>4.4369207666475576</v>
      </c>
      <c r="E482">
        <v>-0.96562643542980009</v>
      </c>
      <c r="G482" s="154" t="s">
        <v>159</v>
      </c>
      <c r="H482">
        <v>2329.6512168264712</v>
      </c>
      <c r="L482" s="155" t="s">
        <v>145</v>
      </c>
      <c r="M482">
        <v>0.6363614032118865</v>
      </c>
      <c r="N482">
        <v>0.91758360011574314</v>
      </c>
      <c r="O482">
        <v>0.37350289400950648</v>
      </c>
      <c r="P482">
        <v>0.39832925516788947</v>
      </c>
      <c r="Q482">
        <v>0.3159651114726994</v>
      </c>
      <c r="R482">
        <v>0.37311206333777308</v>
      </c>
      <c r="S482">
        <v>0.40695564436981679</v>
      </c>
      <c r="T482">
        <v>0.36427084861584391</v>
      </c>
    </row>
    <row r="483" spans="1:20" x14ac:dyDescent="0.25">
      <c r="A483" s="154" t="s">
        <v>159</v>
      </c>
      <c r="B483">
        <v>28.88265048517896</v>
      </c>
      <c r="C483">
        <v>-6.9573743323108044</v>
      </c>
      <c r="D483">
        <v>11.038352191497999</v>
      </c>
      <c r="E483">
        <v>-49.992379839038627</v>
      </c>
      <c r="L483" s="155" t="s">
        <v>146</v>
      </c>
      <c r="M483">
        <v>0.74194717469606097</v>
      </c>
      <c r="N483">
        <v>0.89917073520225932</v>
      </c>
      <c r="O483">
        <v>0.45071304157309222</v>
      </c>
      <c r="P483">
        <v>0.5494169901626007</v>
      </c>
      <c r="Q483">
        <v>0.25896095299478211</v>
      </c>
      <c r="R483">
        <v>0.63902731216770392</v>
      </c>
      <c r="S483">
        <v>0.3239166724338346</v>
      </c>
      <c r="T483">
        <v>0.69119627350551116</v>
      </c>
    </row>
    <row r="484" spans="1:20" x14ac:dyDescent="0.25">
      <c r="L484" s="155" t="s">
        <v>147</v>
      </c>
      <c r="M484">
        <v>0.63045305878802527</v>
      </c>
      <c r="N484">
        <v>0.90659529542810136</v>
      </c>
      <c r="O484">
        <v>0.25698552082840931</v>
      </c>
      <c r="P484">
        <v>0.68822931803725129</v>
      </c>
      <c r="Q484">
        <v>0.31117154594726998</v>
      </c>
      <c r="R484">
        <v>0.29415314358036648</v>
      </c>
      <c r="S484">
        <v>0.32233201745534928</v>
      </c>
      <c r="T484">
        <v>0.2061059726504588</v>
      </c>
    </row>
    <row r="485" spans="1:20" x14ac:dyDescent="0.25">
      <c r="L485" s="155" t="s">
        <v>148</v>
      </c>
      <c r="M485">
        <v>0.67389375936739271</v>
      </c>
      <c r="N485">
        <v>0.94737972558745875</v>
      </c>
      <c r="O485">
        <v>0.31298466070793501</v>
      </c>
      <c r="P485">
        <v>0.44876929248075648</v>
      </c>
      <c r="Q485">
        <v>0.4469637111208748</v>
      </c>
      <c r="R485">
        <v>0.58078186920505459</v>
      </c>
      <c r="S485">
        <v>0.34100965177569947</v>
      </c>
      <c r="T485">
        <v>0.45520447739013742</v>
      </c>
    </row>
    <row r="486" spans="1:20" x14ac:dyDescent="0.25">
      <c r="L486" s="155" t="s">
        <v>149</v>
      </c>
      <c r="M486">
        <v>0.60824948621637831</v>
      </c>
      <c r="N486">
        <v>0.78775840297930899</v>
      </c>
      <c r="O486">
        <v>0.39492533889480808</v>
      </c>
      <c r="P486">
        <v>0.52220765294931104</v>
      </c>
      <c r="Q486">
        <v>0.33043336885905161</v>
      </c>
      <c r="R486">
        <v>0.3644063002813287</v>
      </c>
      <c r="S486">
        <v>0.34173223476791081</v>
      </c>
      <c r="T486">
        <v>0.36698970416978022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448.76920911952737</v>
      </c>
      <c r="L501" s="155" t="s">
        <v>141</v>
      </c>
      <c r="M501">
        <v>0.97179763133764185</v>
      </c>
      <c r="N501">
        <v>0.7908990868598188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0.95511105630516036</v>
      </c>
    </row>
    <row r="502" spans="1:20" x14ac:dyDescent="0.25">
      <c r="A502" s="154" t="s">
        <v>141</v>
      </c>
      <c r="B502">
        <v>6.9715451237838826</v>
      </c>
      <c r="C502">
        <v>-5.8769016000644188</v>
      </c>
      <c r="D502">
        <v>11.04986317713638</v>
      </c>
      <c r="E502">
        <v>12.760053975939689</v>
      </c>
      <c r="G502" s="154" t="s">
        <v>142</v>
      </c>
      <c r="H502">
        <v>512.33561078740865</v>
      </c>
      <c r="L502" s="155" t="s">
        <v>142</v>
      </c>
      <c r="M502">
        <v>1</v>
      </c>
      <c r="N502">
        <v>1</v>
      </c>
      <c r="O502">
        <v>0.49390532659012731</v>
      </c>
      <c r="P502">
        <v>0.93991193781872895</v>
      </c>
      <c r="Q502">
        <v>0.51902524539741801</v>
      </c>
      <c r="R502">
        <v>0.63414018882677714</v>
      </c>
      <c r="S502">
        <v>0.39431985484182841</v>
      </c>
      <c r="T502">
        <v>0.99999999999999989</v>
      </c>
    </row>
    <row r="503" spans="1:20" x14ac:dyDescent="0.25">
      <c r="A503" s="154" t="s">
        <v>142</v>
      </c>
      <c r="B503">
        <v>9.785155976025683</v>
      </c>
      <c r="C503">
        <v>5.772278733910988</v>
      </c>
      <c r="D503">
        <v>16.226444284657429</v>
      </c>
      <c r="E503">
        <v>-9.174857937862015</v>
      </c>
      <c r="G503" s="154" t="s">
        <v>143</v>
      </c>
      <c r="H503">
        <v>568.16573460982488</v>
      </c>
      <c r="L503" s="155" t="s">
        <v>143</v>
      </c>
      <c r="M503">
        <v>0.92449970275828175</v>
      </c>
      <c r="N503">
        <v>0.9261046430801102</v>
      </c>
      <c r="O503">
        <v>0.55638068156454856</v>
      </c>
      <c r="P503">
        <v>0.79216289637706416</v>
      </c>
      <c r="Q503">
        <v>0.78137308768258551</v>
      </c>
      <c r="R503">
        <v>0.42581492544499822</v>
      </c>
      <c r="S503">
        <v>0.35251456119374391</v>
      </c>
      <c r="T503">
        <v>0.57244169154611668</v>
      </c>
    </row>
    <row r="504" spans="1:20" x14ac:dyDescent="0.25">
      <c r="A504" s="154" t="s">
        <v>143</v>
      </c>
      <c r="B504">
        <v>9.063362983653855</v>
      </c>
      <c r="C504">
        <v>-11.04729400021268</v>
      </c>
      <c r="D504">
        <v>16.549269340360048</v>
      </c>
      <c r="E504">
        <v>18.640679651180701</v>
      </c>
      <c r="G504" s="154" t="s">
        <v>144</v>
      </c>
      <c r="H504">
        <v>518.16373560619388</v>
      </c>
      <c r="L504" s="155" t="s">
        <v>144</v>
      </c>
      <c r="M504">
        <v>0.93404686218429911</v>
      </c>
      <c r="N504">
        <v>0.82692991257095483</v>
      </c>
      <c r="O504">
        <v>0.37352671972327423</v>
      </c>
      <c r="P504">
        <v>0.58171276706938546</v>
      </c>
      <c r="Q504">
        <v>0.34966534085517559</v>
      </c>
      <c r="R504">
        <v>0.40966551213373292</v>
      </c>
      <c r="S504">
        <v>0.33110163404374349</v>
      </c>
      <c r="T504">
        <v>0.49176839156044272</v>
      </c>
    </row>
    <row r="505" spans="1:20" x14ac:dyDescent="0.25">
      <c r="A505" s="154" t="s">
        <v>144</v>
      </c>
      <c r="B505">
        <v>6.0865525406061192</v>
      </c>
      <c r="C505">
        <v>7.3778809859780976</v>
      </c>
      <c r="D505">
        <v>10.522886706347929</v>
      </c>
      <c r="E505">
        <v>-16.875434688563711</v>
      </c>
      <c r="G505" s="154" t="s">
        <v>145</v>
      </c>
      <c r="H505">
        <v>442.13450908364251</v>
      </c>
      <c r="L505" s="155" t="s">
        <v>145</v>
      </c>
      <c r="M505">
        <v>0.89711182555436675</v>
      </c>
      <c r="N505">
        <v>0.8229801965136061</v>
      </c>
      <c r="O505">
        <v>0.32647442246552238</v>
      </c>
      <c r="P505">
        <v>0.61498500246231358</v>
      </c>
      <c r="Q505">
        <v>0.49800296246228981</v>
      </c>
      <c r="R505">
        <v>0.38650612431976811</v>
      </c>
      <c r="S505">
        <v>0.33148149368528212</v>
      </c>
      <c r="T505">
        <v>0.35557487247924963</v>
      </c>
    </row>
    <row r="506" spans="1:20" x14ac:dyDescent="0.25">
      <c r="A506" s="154" t="s">
        <v>145</v>
      </c>
      <c r="B506">
        <v>5.9935994212178327</v>
      </c>
      <c r="C506">
        <v>3.1093306422407259</v>
      </c>
      <c r="D506">
        <v>7.3695941873543767</v>
      </c>
      <c r="E506">
        <v>6.2194916537199658</v>
      </c>
      <c r="G506" s="154" t="s">
        <v>146</v>
      </c>
      <c r="H506">
        <v>427.04863132988191</v>
      </c>
      <c r="L506" s="155" t="s">
        <v>146</v>
      </c>
      <c r="M506">
        <v>0.87720313247673809</v>
      </c>
      <c r="N506">
        <v>0.86949850972733977</v>
      </c>
      <c r="O506">
        <v>0.42610136586778408</v>
      </c>
      <c r="P506">
        <v>0.60740096995282566</v>
      </c>
      <c r="Q506">
        <v>0.5626281673895086</v>
      </c>
      <c r="R506">
        <v>0.4708594636734843</v>
      </c>
      <c r="S506">
        <v>0.35962134074902458</v>
      </c>
      <c r="T506">
        <v>0.57543933375145639</v>
      </c>
    </row>
    <row r="507" spans="1:20" x14ac:dyDescent="0.25">
      <c r="A507" s="154" t="s">
        <v>146</v>
      </c>
      <c r="B507">
        <v>6.1855136704792946</v>
      </c>
      <c r="C507">
        <v>-2.5404719286289712</v>
      </c>
      <c r="D507">
        <v>6.2563686071269844</v>
      </c>
      <c r="E507">
        <v>0.2305700567227548</v>
      </c>
      <c r="G507" s="154" t="s">
        <v>147</v>
      </c>
      <c r="H507">
        <v>328.30590698216412</v>
      </c>
      <c r="L507" s="155" t="s">
        <v>147</v>
      </c>
      <c r="M507">
        <v>0.89372829596001102</v>
      </c>
      <c r="N507">
        <v>0.84855955305365105</v>
      </c>
      <c r="O507">
        <v>0.29194058005726609</v>
      </c>
      <c r="P507">
        <v>0.60948769559839233</v>
      </c>
      <c r="Q507">
        <v>0.49385310346452183</v>
      </c>
      <c r="R507">
        <v>0.40548461595889579</v>
      </c>
      <c r="S507">
        <v>0.33357356937544708</v>
      </c>
      <c r="T507">
        <v>0.41231922365771151</v>
      </c>
    </row>
    <row r="508" spans="1:20" x14ac:dyDescent="0.25">
      <c r="A508" s="154" t="s">
        <v>147</v>
      </c>
      <c r="B508">
        <v>6.1919748788508882</v>
      </c>
      <c r="C508">
        <v>9.7254042483654851E-2</v>
      </c>
      <c r="D508">
        <v>11.31944964620696</v>
      </c>
      <c r="E508">
        <v>-7.6788451443522474</v>
      </c>
      <c r="G508" s="154" t="s">
        <v>148</v>
      </c>
      <c r="H508">
        <v>408.45372797583042</v>
      </c>
      <c r="L508" s="155" t="s">
        <v>148</v>
      </c>
      <c r="M508">
        <v>0.9233448874346486</v>
      </c>
      <c r="N508">
        <v>0.83022813230787196</v>
      </c>
      <c r="O508">
        <v>0.32775313426027608</v>
      </c>
      <c r="P508">
        <v>0.57687170954909961</v>
      </c>
      <c r="Q508">
        <v>0.50329509649670157</v>
      </c>
      <c r="R508">
        <v>0.58655258368430918</v>
      </c>
      <c r="S508">
        <v>0.32474805278970931</v>
      </c>
      <c r="T508">
        <v>0.71493205891574096</v>
      </c>
    </row>
    <row r="509" spans="1:20" x14ac:dyDescent="0.25">
      <c r="A509" s="154" t="s">
        <v>148</v>
      </c>
      <c r="B509">
        <v>4.5867898770037367</v>
      </c>
      <c r="C509">
        <v>0.72201964381857064</v>
      </c>
      <c r="D509">
        <v>7.7088854014229504</v>
      </c>
      <c r="E509">
        <v>1.2302124176058491</v>
      </c>
      <c r="G509" s="154" t="s">
        <v>149</v>
      </c>
      <c r="H509">
        <v>354.76278277518992</v>
      </c>
      <c r="L509" s="155" t="s">
        <v>149</v>
      </c>
      <c r="M509">
        <v>0.94614623160695255</v>
      </c>
      <c r="N509">
        <v>0.83308278855608298</v>
      </c>
      <c r="O509">
        <v>0.28955868344031688</v>
      </c>
      <c r="P509">
        <v>0.64293488372842167</v>
      </c>
      <c r="Q509">
        <v>0.42378451514609577</v>
      </c>
      <c r="R509">
        <v>0.61507638489023908</v>
      </c>
      <c r="S509">
        <v>0.32942916726383842</v>
      </c>
      <c r="T509">
        <v>0.62274149545605118</v>
      </c>
    </row>
    <row r="510" spans="1:20" x14ac:dyDescent="0.25">
      <c r="A510" s="154" t="s">
        <v>149</v>
      </c>
      <c r="B510">
        <v>8.9146192292316009</v>
      </c>
      <c r="C510">
        <v>-2.7684909438227399</v>
      </c>
      <c r="D510">
        <v>7.0067579502114414</v>
      </c>
      <c r="E510">
        <v>3.2774954369193821</v>
      </c>
      <c r="L510" s="155" t="s">
        <v>150</v>
      </c>
      <c r="M510">
        <v>0.95553206256636003</v>
      </c>
      <c r="N510">
        <v>0.8361025423522489</v>
      </c>
      <c r="O510">
        <v>0.36885644140186291</v>
      </c>
      <c r="P510">
        <v>0.59888154014302131</v>
      </c>
      <c r="Q510">
        <v>0.54958865313075889</v>
      </c>
      <c r="R510">
        <v>0.48042238901536682</v>
      </c>
      <c r="S510">
        <v>0.36037763797664418</v>
      </c>
      <c r="T510">
        <v>0.64689396695018597</v>
      </c>
    </row>
    <row r="511" spans="1:20" x14ac:dyDescent="0.25">
      <c r="L511" s="155" t="s">
        <v>151</v>
      </c>
      <c r="M511">
        <v>0.93496017909844598</v>
      </c>
      <c r="N511">
        <v>0.89103931164775574</v>
      </c>
      <c r="O511">
        <v>0.38303248579703553</v>
      </c>
      <c r="P511">
        <v>0.61610638041879995</v>
      </c>
      <c r="Q511">
        <v>0.46141823997475262</v>
      </c>
      <c r="R511">
        <v>0.43603256861408263</v>
      </c>
      <c r="S511">
        <v>0.33839283241276652</v>
      </c>
      <c r="T511">
        <v>0.55360817399363127</v>
      </c>
    </row>
    <row r="512" spans="1:20" x14ac:dyDescent="0.25">
      <c r="L512" s="155" t="s">
        <v>152</v>
      </c>
      <c r="M512">
        <v>0.93947156592691194</v>
      </c>
      <c r="N512">
        <v>0.90318490644016436</v>
      </c>
      <c r="O512">
        <v>0.32594852599675528</v>
      </c>
      <c r="P512">
        <v>0.64356102633521395</v>
      </c>
      <c r="Q512">
        <v>0.42419776480158228</v>
      </c>
      <c r="R512">
        <v>0.42137863431938272</v>
      </c>
      <c r="S512">
        <v>0.33709930538667499</v>
      </c>
      <c r="T512">
        <v>0.45731897525581922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307.05880737406352</v>
      </c>
      <c r="L524" s="155" t="s">
        <v>141</v>
      </c>
      <c r="M524">
        <v>0.99854892306038778</v>
      </c>
      <c r="N524">
        <v>0.9171302518495118</v>
      </c>
      <c r="O524">
        <v>1</v>
      </c>
      <c r="P524">
        <v>1</v>
      </c>
      <c r="Q524">
        <v>0.99999999999999989</v>
      </c>
      <c r="R524">
        <v>1</v>
      </c>
      <c r="S524">
        <v>0.99022436265289981</v>
      </c>
      <c r="T524">
        <v>1</v>
      </c>
    </row>
    <row r="525" spans="1:20" x14ac:dyDescent="0.25">
      <c r="A525" s="154" t="s">
        <v>141</v>
      </c>
      <c r="B525">
        <v>3.4972247973307851</v>
      </c>
      <c r="C525">
        <v>-0.68962464194863637</v>
      </c>
      <c r="D525">
        <v>6.4771622174482193</v>
      </c>
      <c r="E525">
        <v>4.7910575999954403</v>
      </c>
      <c r="G525" s="154" t="s">
        <v>142</v>
      </c>
      <c r="H525">
        <v>40.428899936012897</v>
      </c>
      <c r="L525" s="155" t="s">
        <v>142</v>
      </c>
      <c r="M525">
        <v>0.96002882365240694</v>
      </c>
      <c r="N525">
        <v>0.91587844836693544</v>
      </c>
      <c r="O525">
        <v>0.68418548697846149</v>
      </c>
      <c r="P525">
        <v>0.80496714669743197</v>
      </c>
      <c r="Q525">
        <v>0.66449141998791483</v>
      </c>
      <c r="R525">
        <v>0.81941397304117569</v>
      </c>
      <c r="S525">
        <v>1</v>
      </c>
      <c r="T525">
        <v>0.552184993873295</v>
      </c>
    </row>
    <row r="526" spans="1:20" x14ac:dyDescent="0.25">
      <c r="A526" s="154" t="s">
        <v>142</v>
      </c>
      <c r="B526">
        <v>1.730566540824638</v>
      </c>
      <c r="C526">
        <v>0.66169909837232921</v>
      </c>
      <c r="D526">
        <v>2.7474475752257819</v>
      </c>
      <c r="E526">
        <v>-3.3580274618031281</v>
      </c>
      <c r="G526" s="154" t="s">
        <v>143</v>
      </c>
      <c r="H526">
        <v>17.701711199385421</v>
      </c>
      <c r="L526" s="155" t="s">
        <v>143</v>
      </c>
      <c r="M526">
        <v>0.99927535061573591</v>
      </c>
      <c r="N526">
        <v>1</v>
      </c>
      <c r="O526">
        <v>0.5346784126866182</v>
      </c>
      <c r="P526">
        <v>0.84280410540744544</v>
      </c>
      <c r="Q526">
        <v>0.50528382803113359</v>
      </c>
      <c r="R526">
        <v>0.66731139757477465</v>
      </c>
      <c r="S526">
        <v>0.97061927163805406</v>
      </c>
      <c r="T526">
        <v>0.5651689240607447</v>
      </c>
    </row>
    <row r="527" spans="1:20" x14ac:dyDescent="0.25">
      <c r="A527" s="154" t="s">
        <v>143</v>
      </c>
      <c r="B527">
        <v>1.5132338755742289</v>
      </c>
      <c r="C527">
        <v>0.57809436428568028</v>
      </c>
      <c r="D527">
        <v>1.9052895405709389</v>
      </c>
      <c r="E527">
        <v>-1.26741867125968</v>
      </c>
      <c r="G527" s="154" t="s">
        <v>144</v>
      </c>
      <c r="H527">
        <v>33.181195747816993</v>
      </c>
      <c r="L527" s="155" t="s">
        <v>144</v>
      </c>
      <c r="M527">
        <v>0.99999999999999989</v>
      </c>
      <c r="N527">
        <v>0.96627251659468993</v>
      </c>
      <c r="O527">
        <v>0.52594208512464513</v>
      </c>
      <c r="P527">
        <v>0.88130870789566351</v>
      </c>
      <c r="Q527">
        <v>0.6920027722584442</v>
      </c>
      <c r="R527">
        <v>0.698252537849539</v>
      </c>
      <c r="S527">
        <v>0.94893861163481019</v>
      </c>
      <c r="T527">
        <v>0.57512950381321937</v>
      </c>
    </row>
    <row r="528" spans="1:20" x14ac:dyDescent="0.25">
      <c r="A528" s="154" t="s">
        <v>144</v>
      </c>
      <c r="B528">
        <v>1.2436693209031791</v>
      </c>
      <c r="C528">
        <v>-1.8138124786012699</v>
      </c>
      <c r="D528">
        <v>2.7644835515031012</v>
      </c>
      <c r="E528">
        <v>3.1618163758727742</v>
      </c>
      <c r="G528" s="154" t="s">
        <v>145</v>
      </c>
      <c r="H528">
        <v>18.898207732144151</v>
      </c>
      <c r="L528" s="155" t="s">
        <v>145</v>
      </c>
      <c r="M528">
        <v>0.98496410535775758</v>
      </c>
      <c r="N528">
        <v>0.93720085180051882</v>
      </c>
      <c r="O528">
        <v>0.46113945217979802</v>
      </c>
      <c r="P528">
        <v>0.88252450714121489</v>
      </c>
      <c r="Q528">
        <v>0.72062725472713662</v>
      </c>
      <c r="R528">
        <v>0.64990148376211554</v>
      </c>
      <c r="S528">
        <v>0.93630892832968082</v>
      </c>
      <c r="T528">
        <v>0.55701778072541341</v>
      </c>
    </row>
    <row r="529" spans="1:20" x14ac:dyDescent="0.25">
      <c r="A529" s="154" t="s">
        <v>145</v>
      </c>
      <c r="B529">
        <v>1.3736252282227439</v>
      </c>
      <c r="C529">
        <v>1.4666393916552589</v>
      </c>
      <c r="D529">
        <v>2.5225433279538798</v>
      </c>
      <c r="E529">
        <v>-2.0908022898754419</v>
      </c>
      <c r="G529" s="154" t="s">
        <v>146</v>
      </c>
      <c r="H529">
        <v>21.514584150623961</v>
      </c>
      <c r="L529" s="155" t="s">
        <v>146</v>
      </c>
      <c r="M529">
        <v>0.95269039411718481</v>
      </c>
      <c r="N529">
        <v>0.94681074411765709</v>
      </c>
      <c r="O529">
        <v>0.44824144195741811</v>
      </c>
      <c r="P529">
        <v>0.72679192106400559</v>
      </c>
      <c r="Q529">
        <v>0.52112046575813731</v>
      </c>
      <c r="R529">
        <v>0.66364287628590612</v>
      </c>
      <c r="S529">
        <v>0.98341662767776183</v>
      </c>
      <c r="T529">
        <v>0.59284675564782718</v>
      </c>
    </row>
    <row r="530" spans="1:20" x14ac:dyDescent="0.25">
      <c r="A530" s="154" t="s">
        <v>146</v>
      </c>
      <c r="B530">
        <v>1.493650263213915</v>
      </c>
      <c r="C530">
        <v>-0.40279394447607991</v>
      </c>
      <c r="D530">
        <v>1.9785480014843959</v>
      </c>
      <c r="E530">
        <v>0.39811459969137208</v>
      </c>
      <c r="G530" s="154" t="s">
        <v>147</v>
      </c>
      <c r="H530">
        <v>45.39270901260776</v>
      </c>
      <c r="L530" s="155" t="s">
        <v>147</v>
      </c>
      <c r="M530">
        <v>0.96580089116457424</v>
      </c>
      <c r="N530">
        <v>0.89831260817993619</v>
      </c>
      <c r="O530">
        <v>0.47677782973430599</v>
      </c>
      <c r="P530">
        <v>0.82088756388101103</v>
      </c>
      <c r="Q530">
        <v>0.64393813051287652</v>
      </c>
      <c r="R530">
        <v>0.74706555257977103</v>
      </c>
      <c r="S530">
        <v>0.99338945122551603</v>
      </c>
      <c r="T530">
        <v>0.59038250562932881</v>
      </c>
    </row>
    <row r="531" spans="1:20" x14ac:dyDescent="0.25">
      <c r="A531" s="154" t="s">
        <v>147</v>
      </c>
      <c r="B531">
        <v>1.5590141904350829</v>
      </c>
      <c r="C531">
        <v>-0.82605384524693981</v>
      </c>
      <c r="D531">
        <v>2.0293469786809362</v>
      </c>
      <c r="E531">
        <v>2.2385572918697241</v>
      </c>
      <c r="G531" s="154" t="s">
        <v>148</v>
      </c>
      <c r="H531">
        <v>29.128820080359681</v>
      </c>
      <c r="L531" s="155" t="s">
        <v>148</v>
      </c>
      <c r="M531">
        <v>0.93498514213162665</v>
      </c>
      <c r="N531">
        <v>0.92549145571688241</v>
      </c>
      <c r="O531">
        <v>0.48868971929521338</v>
      </c>
      <c r="P531">
        <v>0.73078448903690785</v>
      </c>
      <c r="Q531">
        <v>0.61476592387754769</v>
      </c>
      <c r="R531">
        <v>0.68854741776007622</v>
      </c>
      <c r="S531">
        <v>0.95876419606251184</v>
      </c>
      <c r="T531">
        <v>0.55996528717498784</v>
      </c>
    </row>
    <row r="532" spans="1:20" x14ac:dyDescent="0.25">
      <c r="A532" s="154" t="s">
        <v>148</v>
      </c>
      <c r="B532">
        <v>1.049156689932343</v>
      </c>
      <c r="C532">
        <v>0.32301583875215772</v>
      </c>
      <c r="D532">
        <v>1.448693110014033</v>
      </c>
      <c r="E532">
        <v>-2.054721268928756</v>
      </c>
      <c r="G532" s="154" t="s">
        <v>149</v>
      </c>
      <c r="H532">
        <v>62.221241871825853</v>
      </c>
      <c r="L532" s="155" t="s">
        <v>149</v>
      </c>
      <c r="M532">
        <v>0.9178847035040899</v>
      </c>
      <c r="N532">
        <v>0.88606871289757871</v>
      </c>
      <c r="O532">
        <v>0.50302925973446377</v>
      </c>
      <c r="P532">
        <v>0.70879846957233716</v>
      </c>
      <c r="Q532">
        <v>0.55246434618407148</v>
      </c>
      <c r="R532">
        <v>0.666756001323763</v>
      </c>
      <c r="S532">
        <v>0.94265053645769348</v>
      </c>
      <c r="T532">
        <v>0.54337973708168719</v>
      </c>
    </row>
    <row r="533" spans="1:20" x14ac:dyDescent="0.25">
      <c r="A533" s="154" t="s">
        <v>149</v>
      </c>
      <c r="B533">
        <v>3.0064051308529871</v>
      </c>
      <c r="C533">
        <v>-1.766474007268197</v>
      </c>
      <c r="D533">
        <v>1.862801428162959</v>
      </c>
      <c r="E533">
        <v>-0.31330540885316732</v>
      </c>
      <c r="G533" s="154" t="s">
        <v>150</v>
      </c>
      <c r="H533">
        <v>54.872272082636478</v>
      </c>
      <c r="L533" s="155" t="s">
        <v>150</v>
      </c>
      <c r="M533">
        <v>0.89102246715668898</v>
      </c>
      <c r="N533">
        <v>0.88433644713766113</v>
      </c>
      <c r="O533">
        <v>0.48165726503088052</v>
      </c>
      <c r="P533">
        <v>0.74512837149322741</v>
      </c>
      <c r="Q533">
        <v>0.63324336128930092</v>
      </c>
      <c r="R533">
        <v>0.68935448530192756</v>
      </c>
      <c r="S533">
        <v>0.95643887676749584</v>
      </c>
      <c r="T533">
        <v>0.60159527588442341</v>
      </c>
    </row>
    <row r="534" spans="1:20" x14ac:dyDescent="0.25">
      <c r="A534" s="154" t="s">
        <v>150</v>
      </c>
      <c r="B534">
        <v>3.1421726968191281</v>
      </c>
      <c r="C534">
        <v>2.0157881724601552</v>
      </c>
      <c r="D534">
        <v>5.3224648569882937</v>
      </c>
      <c r="E534">
        <v>-1.540534133367256</v>
      </c>
      <c r="G534" s="154" t="s">
        <v>151</v>
      </c>
      <c r="H534">
        <v>45.565384487525861</v>
      </c>
      <c r="L534" s="155" t="s">
        <v>151</v>
      </c>
      <c r="M534">
        <v>0.93028685918868026</v>
      </c>
      <c r="N534">
        <v>0.8775000337225497</v>
      </c>
      <c r="O534">
        <v>0.47898262908199862</v>
      </c>
      <c r="P534">
        <v>0.69370974718356992</v>
      </c>
      <c r="Q534">
        <v>0.65517116872825998</v>
      </c>
      <c r="R534">
        <v>0.71970680330966785</v>
      </c>
      <c r="S534">
        <v>0.96279242149687128</v>
      </c>
      <c r="T534">
        <v>0.54468422576404729</v>
      </c>
    </row>
    <row r="535" spans="1:20" x14ac:dyDescent="0.25">
      <c r="A535" s="154" t="s">
        <v>151</v>
      </c>
      <c r="B535">
        <v>2.0160544606928612</v>
      </c>
      <c r="C535">
        <v>1.885911066601395</v>
      </c>
      <c r="D535">
        <v>3.2409932653538638</v>
      </c>
      <c r="E535">
        <v>-6.7401741532774756E-2</v>
      </c>
      <c r="G535" s="154" t="s">
        <v>152</v>
      </c>
      <c r="H535">
        <v>18.356683320623219</v>
      </c>
      <c r="L535" s="155" t="s">
        <v>152</v>
      </c>
      <c r="M535">
        <v>0.89026576383311407</v>
      </c>
      <c r="N535">
        <v>0.87216361319236735</v>
      </c>
      <c r="O535">
        <v>0.48654610841515777</v>
      </c>
      <c r="P535">
        <v>0.69037488827995586</v>
      </c>
      <c r="Q535">
        <v>0.50847919392861785</v>
      </c>
      <c r="R535">
        <v>0.66936559408739671</v>
      </c>
      <c r="S535">
        <v>0.96238024269496036</v>
      </c>
      <c r="T535">
        <v>0.58100266703224301</v>
      </c>
    </row>
    <row r="536" spans="1:20" x14ac:dyDescent="0.25">
      <c r="A536" s="154" t="s">
        <v>152</v>
      </c>
      <c r="B536">
        <v>0.97713640480544273</v>
      </c>
      <c r="C536">
        <v>-0.37131508391236318</v>
      </c>
      <c r="D536">
        <v>1.692101968924576</v>
      </c>
      <c r="E536">
        <v>-0.82288949013436741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486.02679573844279</v>
      </c>
      <c r="L547" s="155" t="s">
        <v>155</v>
      </c>
      <c r="M547">
        <v>0.96208016859075685</v>
      </c>
      <c r="N547">
        <v>0.89405053917657429</v>
      </c>
      <c r="O547">
        <v>0.90801598307650233</v>
      </c>
      <c r="P547">
        <v>0.68340429784376377</v>
      </c>
      <c r="Q547">
        <v>0.1074826910140452</v>
      </c>
      <c r="R547">
        <v>0.12527052660776589</v>
      </c>
      <c r="S547">
        <v>0.28592108369787239</v>
      </c>
      <c r="T547">
        <v>0.19795831075374989</v>
      </c>
    </row>
    <row r="548" spans="1:20" x14ac:dyDescent="0.25">
      <c r="A548" s="154" t="s">
        <v>141</v>
      </c>
      <c r="B548">
        <v>4.9040178599113959</v>
      </c>
      <c r="C548">
        <v>-8.388314916946447</v>
      </c>
      <c r="D548">
        <v>8.7037235565264037</v>
      </c>
      <c r="E548">
        <v>15.53587794361639</v>
      </c>
      <c r="G548" s="154" t="s">
        <v>142</v>
      </c>
      <c r="H548">
        <v>222.31942372382611</v>
      </c>
      <c r="L548" s="155" t="s">
        <v>156</v>
      </c>
      <c r="M548">
        <v>0.98398819529969717</v>
      </c>
      <c r="N548">
        <v>0.98158521730218506</v>
      </c>
      <c r="O548">
        <v>0.86413923487537769</v>
      </c>
      <c r="P548">
        <v>0.73191743146789079</v>
      </c>
      <c r="Q548">
        <v>0.91931273454287432</v>
      </c>
      <c r="R548">
        <v>0.80600605989468754</v>
      </c>
      <c r="S548">
        <v>0.7382470046723475</v>
      </c>
      <c r="T548">
        <v>0.93122158361830976</v>
      </c>
    </row>
    <row r="549" spans="1:20" x14ac:dyDescent="0.25">
      <c r="A549" s="154" t="s">
        <v>142</v>
      </c>
      <c r="B549">
        <v>3.284103104264569</v>
      </c>
      <c r="C549">
        <v>6.2914831087913008</v>
      </c>
      <c r="D549">
        <v>8.9583808882975386</v>
      </c>
      <c r="E549">
        <v>-10.29772395669602</v>
      </c>
      <c r="G549" s="154" t="s">
        <v>143</v>
      </c>
      <c r="H549">
        <v>321.95924932948458</v>
      </c>
      <c r="L549" s="155" t="s">
        <v>157</v>
      </c>
      <c r="M549">
        <v>1</v>
      </c>
      <c r="N549">
        <v>1</v>
      </c>
      <c r="O549">
        <v>0.65638977673125731</v>
      </c>
      <c r="P549">
        <v>1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154" t="s">
        <v>143</v>
      </c>
      <c r="B550">
        <v>6.8981998743003743</v>
      </c>
      <c r="C550">
        <v>-6.3792322393992444</v>
      </c>
      <c r="D550">
        <v>8.0535691078799108</v>
      </c>
      <c r="E550">
        <v>4.5352910934273591</v>
      </c>
      <c r="G550" s="154" t="s">
        <v>144</v>
      </c>
      <c r="H550">
        <v>402.18951152072242</v>
      </c>
      <c r="L550" s="155" t="s">
        <v>158</v>
      </c>
      <c r="M550">
        <v>0.96706020291780992</v>
      </c>
      <c r="N550">
        <v>0.83096479971634885</v>
      </c>
      <c r="O550">
        <v>0.65103199145855351</v>
      </c>
      <c r="P550">
        <v>0.55596175386833369</v>
      </c>
      <c r="Q550">
        <v>0.18414219671339629</v>
      </c>
      <c r="R550">
        <v>0.25921561933465209</v>
      </c>
      <c r="S550">
        <v>0.37917690902595108</v>
      </c>
      <c r="T550">
        <v>0.28383986187529958</v>
      </c>
    </row>
    <row r="551" spans="1:20" x14ac:dyDescent="0.25">
      <c r="A551" s="154" t="s">
        <v>144</v>
      </c>
      <c r="B551">
        <v>9.9698826352393635</v>
      </c>
      <c r="C551">
        <v>13.806835873143591</v>
      </c>
      <c r="D551">
        <v>11.647151103243869</v>
      </c>
      <c r="E551">
        <v>-15.805755495457211</v>
      </c>
      <c r="G551" s="154" t="s">
        <v>145</v>
      </c>
      <c r="H551">
        <v>6390.5244821942979</v>
      </c>
      <c r="L551" s="155" t="s">
        <v>159</v>
      </c>
      <c r="M551">
        <v>0.88953629212271546</v>
      </c>
      <c r="N551">
        <v>0.80932506785600189</v>
      </c>
      <c r="O551">
        <v>1</v>
      </c>
      <c r="P551">
        <v>0.66656862992589294</v>
      </c>
      <c r="Q551">
        <v>0.2103101005917237</v>
      </c>
      <c r="R551">
        <v>0.25447098623202052</v>
      </c>
      <c r="S551">
        <v>0.40952361786228608</v>
      </c>
      <c r="T551">
        <v>0.37750681092544308</v>
      </c>
    </row>
    <row r="552" spans="1:20" x14ac:dyDescent="0.25">
      <c r="A552" s="154" t="s">
        <v>145</v>
      </c>
      <c r="B552">
        <v>27.93631127278929</v>
      </c>
      <c r="C552">
        <v>18.559212663306859</v>
      </c>
      <c r="D552">
        <v>45.608204445842937</v>
      </c>
      <c r="E552">
        <v>-17.045279880276251</v>
      </c>
      <c r="G552" s="154" t="s">
        <v>146</v>
      </c>
      <c r="H552">
        <v>3272.089988478443</v>
      </c>
      <c r="L552" s="155" t="s">
        <v>160</v>
      </c>
      <c r="M552">
        <v>0.9567917589756747</v>
      </c>
      <c r="N552">
        <v>0.84901802315731567</v>
      </c>
      <c r="O552">
        <v>0.81206352645158009</v>
      </c>
      <c r="P552">
        <v>0.64808538014176575</v>
      </c>
      <c r="Q552">
        <v>0.1909455751428199</v>
      </c>
      <c r="R552">
        <v>0.14896509077036979</v>
      </c>
      <c r="S552">
        <v>0.25838111233632433</v>
      </c>
      <c r="T552">
        <v>0.14181585564654051</v>
      </c>
    </row>
    <row r="553" spans="1:20" x14ac:dyDescent="0.25">
      <c r="A553" s="154" t="s">
        <v>146</v>
      </c>
      <c r="B553">
        <v>23.215964417461581</v>
      </c>
      <c r="C553">
        <v>-9.7569189032795993</v>
      </c>
      <c r="D553">
        <v>42.104889454755813</v>
      </c>
      <c r="E553">
        <v>11.25817379485142</v>
      </c>
      <c r="G553" s="154" t="s">
        <v>147</v>
      </c>
      <c r="H553">
        <v>4544.9914653758888</v>
      </c>
      <c r="L553" s="155" t="s">
        <v>187</v>
      </c>
      <c r="M553">
        <v>0.86599441480952577</v>
      </c>
      <c r="N553">
        <v>0.84218420721512666</v>
      </c>
      <c r="O553">
        <v>0.59773519563069732</v>
      </c>
      <c r="P553">
        <v>0.64785970266651771</v>
      </c>
      <c r="Q553">
        <v>0.17798150157585571</v>
      </c>
      <c r="R553">
        <v>0.16556940481794799</v>
      </c>
      <c r="S553">
        <v>0.27770657927970821</v>
      </c>
      <c r="T553">
        <v>0.15145946813052619</v>
      </c>
    </row>
    <row r="554" spans="1:20" x14ac:dyDescent="0.25">
      <c r="A554" s="154" t="s">
        <v>147</v>
      </c>
      <c r="B554">
        <v>25.325889214898329</v>
      </c>
      <c r="C554">
        <v>14.008761000233759</v>
      </c>
      <c r="D554">
        <v>44.500703898972127</v>
      </c>
      <c r="E554">
        <v>-30.264280385502531</v>
      </c>
      <c r="G554" s="154" t="s">
        <v>148</v>
      </c>
      <c r="H554">
        <v>793.04718233383187</v>
      </c>
    </row>
    <row r="555" spans="1:20" x14ac:dyDescent="0.25">
      <c r="A555" s="154" t="s">
        <v>148</v>
      </c>
      <c r="B555">
        <v>9.020075204163513</v>
      </c>
      <c r="C555">
        <v>-6.3077765084605408</v>
      </c>
      <c r="D555">
        <v>17.519050660634282</v>
      </c>
      <c r="E555">
        <v>27.540434011440642</v>
      </c>
      <c r="G555" s="154" t="s">
        <v>149</v>
      </c>
      <c r="H555">
        <v>775.33502565497997</v>
      </c>
    </row>
    <row r="556" spans="1:20" x14ac:dyDescent="0.25">
      <c r="A556" s="154" t="s">
        <v>149</v>
      </c>
      <c r="B556">
        <v>7.8799346672273556</v>
      </c>
      <c r="C556">
        <v>-3.6527422501614022</v>
      </c>
      <c r="D556">
        <v>12.296780085437121</v>
      </c>
      <c r="E556">
        <v>-0.96221851025338978</v>
      </c>
      <c r="G556" s="154" t="s">
        <v>150</v>
      </c>
      <c r="H556">
        <v>272.74202617098598</v>
      </c>
    </row>
    <row r="557" spans="1:20" x14ac:dyDescent="0.25">
      <c r="A557" s="154" t="s">
        <v>150</v>
      </c>
      <c r="B557">
        <v>4.5423301029671226</v>
      </c>
      <c r="C557">
        <v>-0.17650082489284469</v>
      </c>
      <c r="D557">
        <v>5.9780241107191108</v>
      </c>
      <c r="E557">
        <v>2.1610040717849328</v>
      </c>
      <c r="G557" s="154" t="s">
        <v>151</v>
      </c>
      <c r="H557">
        <v>280.53025315647818</v>
      </c>
    </row>
    <row r="558" spans="1:20" x14ac:dyDescent="0.25">
      <c r="A558" s="154" t="s">
        <v>151</v>
      </c>
      <c r="B558">
        <v>5.7620057069011148</v>
      </c>
      <c r="C558">
        <v>5.8327020119184478</v>
      </c>
      <c r="D558">
        <v>8.1429950084276541</v>
      </c>
      <c r="E558">
        <v>-5.4163042484776236</v>
      </c>
      <c r="G558" s="154" t="s">
        <v>152</v>
      </c>
      <c r="H558">
        <v>341.07401862205171</v>
      </c>
    </row>
    <row r="559" spans="1:20" x14ac:dyDescent="0.25">
      <c r="A559" s="154" t="s">
        <v>152</v>
      </c>
      <c r="B559">
        <v>8.6397262367890537</v>
      </c>
      <c r="C559">
        <v>7.7861804654027731</v>
      </c>
      <c r="D559">
        <v>20.28911584263934</v>
      </c>
      <c r="E559">
        <v>-27.171752391372092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3963.797314833047</v>
      </c>
      <c r="L570" s="155" t="s">
        <v>141</v>
      </c>
      <c r="M570">
        <v>0.90694502396401666</v>
      </c>
      <c r="N570">
        <v>0.98682299195519041</v>
      </c>
      <c r="O570">
        <v>0.87175045824105324</v>
      </c>
      <c r="P570">
        <v>0.87711223790567283</v>
      </c>
      <c r="Q570">
        <v>0.74014896552907627</v>
      </c>
      <c r="R570">
        <v>1</v>
      </c>
      <c r="S570">
        <v>0.98286030321155105</v>
      </c>
      <c r="T570">
        <v>1</v>
      </c>
    </row>
    <row r="571" spans="1:20" x14ac:dyDescent="0.25">
      <c r="A571" s="154" t="s">
        <v>141</v>
      </c>
      <c r="B571">
        <v>44.953174984194341</v>
      </c>
      <c r="C571">
        <v>-2.367701586601016</v>
      </c>
      <c r="D571">
        <v>31.73988703259365</v>
      </c>
      <c r="E571">
        <v>10.59236006552984</v>
      </c>
      <c r="G571" s="154" t="s">
        <v>142</v>
      </c>
      <c r="H571">
        <v>195.27955974987731</v>
      </c>
      <c r="L571" s="155" t="s">
        <v>142</v>
      </c>
      <c r="M571">
        <v>0.89691582700194583</v>
      </c>
      <c r="N571">
        <v>0.95196483702734769</v>
      </c>
      <c r="O571">
        <v>0.83058480644260269</v>
      </c>
      <c r="P571">
        <v>0.74665563322885731</v>
      </c>
      <c r="Q571">
        <v>0.6639519181833814</v>
      </c>
      <c r="R571">
        <v>0.73283154177468157</v>
      </c>
      <c r="S571">
        <v>0.95369037679943336</v>
      </c>
      <c r="T571">
        <v>0.87568639819425287</v>
      </c>
    </row>
    <row r="572" spans="1:20" x14ac:dyDescent="0.25">
      <c r="A572" s="154" t="s">
        <v>142</v>
      </c>
      <c r="B572">
        <v>4.4996156733446178</v>
      </c>
      <c r="C572">
        <v>-6.8661976774402937</v>
      </c>
      <c r="D572">
        <v>4.3769485631832001</v>
      </c>
      <c r="E572">
        <v>2.263331642887489</v>
      </c>
      <c r="G572" s="154" t="s">
        <v>143</v>
      </c>
      <c r="H572">
        <v>277.85417935735683</v>
      </c>
      <c r="L572" s="155" t="s">
        <v>143</v>
      </c>
      <c r="M572">
        <v>0.96435065561038813</v>
      </c>
      <c r="N572">
        <v>0.97147493238366167</v>
      </c>
      <c r="O572">
        <v>0.99052743524168096</v>
      </c>
      <c r="P572">
        <v>0.84861668630573994</v>
      </c>
      <c r="Q572">
        <v>0.64577594874289879</v>
      </c>
      <c r="R572">
        <v>0.73042060745700343</v>
      </c>
      <c r="S572">
        <v>0.97860129464767898</v>
      </c>
      <c r="T572">
        <v>0.93114100896486107</v>
      </c>
    </row>
    <row r="573" spans="1:20" x14ac:dyDescent="0.25">
      <c r="A573" s="154" t="s">
        <v>143</v>
      </c>
      <c r="B573">
        <v>5.029833569021787</v>
      </c>
      <c r="C573">
        <v>7.5303337490959894</v>
      </c>
      <c r="D573">
        <v>6.8442359629839524</v>
      </c>
      <c r="E573">
        <v>-7.2362202827880537</v>
      </c>
      <c r="G573" s="154" t="s">
        <v>144</v>
      </c>
      <c r="H573">
        <v>108.033341016644</v>
      </c>
      <c r="L573" s="155" t="s">
        <v>144</v>
      </c>
      <c r="M573">
        <v>0.9665890402694588</v>
      </c>
      <c r="N573">
        <v>0.995083495737074</v>
      </c>
      <c r="O573">
        <v>0.85522560931507086</v>
      </c>
      <c r="P573">
        <v>0.74118752318434122</v>
      </c>
      <c r="Q573">
        <v>0.77699769275267005</v>
      </c>
      <c r="R573">
        <v>0.87481815719548262</v>
      </c>
      <c r="S573">
        <v>0.961434420877471</v>
      </c>
      <c r="T573">
        <v>0.95910742138676197</v>
      </c>
    </row>
    <row r="574" spans="1:20" x14ac:dyDescent="0.25">
      <c r="A574" s="154" t="s">
        <v>144</v>
      </c>
      <c r="B574">
        <v>2.381691381252721</v>
      </c>
      <c r="C574">
        <v>0.58464939893264023</v>
      </c>
      <c r="D574">
        <v>4.8940811043861929</v>
      </c>
      <c r="E574">
        <v>-2.546281819668593</v>
      </c>
      <c r="G574" s="154" t="s">
        <v>145</v>
      </c>
      <c r="H574">
        <v>105.9311215799658</v>
      </c>
      <c r="L574" s="155" t="s">
        <v>145</v>
      </c>
      <c r="M574">
        <v>1</v>
      </c>
      <c r="N574">
        <v>1</v>
      </c>
      <c r="O574">
        <v>0.8499611524013394</v>
      </c>
      <c r="P574">
        <v>0.88459586497748699</v>
      </c>
      <c r="Q574">
        <v>0.68592544631650409</v>
      </c>
      <c r="R574">
        <v>0.85642631853448803</v>
      </c>
      <c r="S574">
        <v>0.94060022300945823</v>
      </c>
      <c r="T574">
        <v>0.93251843540987922</v>
      </c>
    </row>
    <row r="575" spans="1:20" x14ac:dyDescent="0.25">
      <c r="A575" s="154" t="s">
        <v>145</v>
      </c>
      <c r="B575">
        <v>2.52285817884554</v>
      </c>
      <c r="C575">
        <v>0.27089842559935862</v>
      </c>
      <c r="D575">
        <v>3.8630806179830861</v>
      </c>
      <c r="E575">
        <v>-2.7930957735553479</v>
      </c>
      <c r="G575" s="154" t="s">
        <v>146</v>
      </c>
      <c r="H575">
        <v>92.874286493518127</v>
      </c>
      <c r="L575" s="155" t="s">
        <v>146</v>
      </c>
      <c r="M575">
        <v>0.94204949628030987</v>
      </c>
      <c r="N575">
        <v>0.94604172497500127</v>
      </c>
      <c r="O575">
        <v>0.85255919287104664</v>
      </c>
      <c r="P575">
        <v>0.77660172004756378</v>
      </c>
      <c r="Q575">
        <v>0.71832750818506752</v>
      </c>
      <c r="R575">
        <v>0.85953077810461842</v>
      </c>
      <c r="S575">
        <v>0.95576550710241881</v>
      </c>
      <c r="T575">
        <v>0.91773676107787283</v>
      </c>
    </row>
    <row r="576" spans="1:20" x14ac:dyDescent="0.25">
      <c r="A576" s="154" t="s">
        <v>146</v>
      </c>
      <c r="B576">
        <v>1.925757553974722</v>
      </c>
      <c r="C576">
        <v>0.68464850801677679</v>
      </c>
      <c r="D576">
        <v>4.2396361969282363</v>
      </c>
      <c r="E576">
        <v>0.59540084577931807</v>
      </c>
      <c r="G576" s="154" t="s">
        <v>147</v>
      </c>
      <c r="H576">
        <v>64.951357849191922</v>
      </c>
      <c r="L576" s="155" t="s">
        <v>147</v>
      </c>
      <c r="M576">
        <v>0.90282494321850315</v>
      </c>
      <c r="N576">
        <v>0.911345055951718</v>
      </c>
      <c r="O576">
        <v>0.92262216596070756</v>
      </c>
      <c r="P576">
        <v>0.81304895249962073</v>
      </c>
      <c r="Q576">
        <v>1</v>
      </c>
      <c r="R576">
        <v>0.99052414321418192</v>
      </c>
      <c r="S576">
        <v>0.9577319595800925</v>
      </c>
      <c r="T576">
        <v>0.89633114250562296</v>
      </c>
    </row>
    <row r="577" spans="1:20" x14ac:dyDescent="0.25">
      <c r="A577" s="154" t="s">
        <v>147</v>
      </c>
      <c r="B577">
        <v>1.7852868281473111</v>
      </c>
      <c r="C577">
        <v>2.0389344948685131</v>
      </c>
      <c r="D577">
        <v>2.3674593062789242</v>
      </c>
      <c r="E577">
        <v>-0.4542490498577994</v>
      </c>
      <c r="G577" s="154" t="s">
        <v>148</v>
      </c>
      <c r="H577">
        <v>135.84265966739329</v>
      </c>
      <c r="L577" s="155" t="s">
        <v>148</v>
      </c>
      <c r="M577">
        <v>0.93497868648103888</v>
      </c>
      <c r="N577">
        <v>0.91074820965855507</v>
      </c>
      <c r="O577">
        <v>0.8821216978373726</v>
      </c>
      <c r="P577">
        <v>0.81791825716094924</v>
      </c>
      <c r="Q577">
        <v>0.8105787319840414</v>
      </c>
      <c r="R577">
        <v>0.81809558852301933</v>
      </c>
      <c r="S577">
        <v>1</v>
      </c>
      <c r="T577">
        <v>0.94920216970292481</v>
      </c>
    </row>
    <row r="578" spans="1:20" x14ac:dyDescent="0.25">
      <c r="A578" s="154" t="s">
        <v>148</v>
      </c>
      <c r="B578">
        <v>2.9309785489759559</v>
      </c>
      <c r="C578">
        <v>-1.551586815337533</v>
      </c>
      <c r="D578">
        <v>5.323304432427876</v>
      </c>
      <c r="E578">
        <v>0.92965743989870753</v>
      </c>
      <c r="G578" s="154" t="s">
        <v>149</v>
      </c>
      <c r="H578">
        <v>92.599911156917827</v>
      </c>
      <c r="L578" s="155" t="s">
        <v>149</v>
      </c>
      <c r="M578">
        <v>0.99954820737414696</v>
      </c>
      <c r="N578">
        <v>0.94812152406165973</v>
      </c>
      <c r="O578">
        <v>1</v>
      </c>
      <c r="P578">
        <v>0.98063499858730074</v>
      </c>
      <c r="Q578">
        <v>0.66469354559111082</v>
      </c>
      <c r="R578">
        <v>0.9152988386755061</v>
      </c>
      <c r="S578">
        <v>0.95000293768358146</v>
      </c>
      <c r="T578">
        <v>0.88223046288712759</v>
      </c>
    </row>
    <row r="579" spans="1:20" x14ac:dyDescent="0.25">
      <c r="A579" s="154" t="s">
        <v>149</v>
      </c>
      <c r="B579">
        <v>2.5068571199967842</v>
      </c>
      <c r="C579">
        <v>2.2408205119493179</v>
      </c>
      <c r="D579">
        <v>4.420357918517329</v>
      </c>
      <c r="E579">
        <v>-4.8263506552759177</v>
      </c>
      <c r="G579" s="154" t="s">
        <v>150</v>
      </c>
      <c r="H579">
        <v>149.60433672883639</v>
      </c>
      <c r="L579" s="155" t="s">
        <v>150</v>
      </c>
      <c r="M579">
        <v>0.90156413461942841</v>
      </c>
      <c r="N579">
        <v>0.89170668876427905</v>
      </c>
      <c r="O579">
        <v>0.92737311572860404</v>
      </c>
      <c r="P579">
        <v>0.79807156062093421</v>
      </c>
      <c r="Q579">
        <v>0.68634075313267429</v>
      </c>
      <c r="R579">
        <v>0.91611779255222248</v>
      </c>
      <c r="S579">
        <v>0.92719541196753219</v>
      </c>
      <c r="T579">
        <v>0.90981291987150803</v>
      </c>
    </row>
    <row r="580" spans="1:20" x14ac:dyDescent="0.25">
      <c r="A580" s="154" t="s">
        <v>150</v>
      </c>
      <c r="B580">
        <v>4.3223467923275694</v>
      </c>
      <c r="C580">
        <v>2.3049688793239982</v>
      </c>
      <c r="D580">
        <v>5.22484693004394</v>
      </c>
      <c r="E580">
        <v>-2.7405706236453198</v>
      </c>
      <c r="G580" s="154" t="s">
        <v>151</v>
      </c>
      <c r="H580">
        <v>51.458808074991737</v>
      </c>
      <c r="L580" s="155" t="s">
        <v>151</v>
      </c>
      <c r="M580">
        <v>0.96982523766312656</v>
      </c>
      <c r="N580">
        <v>0.97653315871806323</v>
      </c>
      <c r="O580">
        <v>0.91051025056790524</v>
      </c>
      <c r="P580">
        <v>0.81602508124123063</v>
      </c>
      <c r="Q580">
        <v>0.69905866965470453</v>
      </c>
      <c r="R580">
        <v>0.86374037362188538</v>
      </c>
      <c r="S580">
        <v>0.9827134033567464</v>
      </c>
      <c r="T580">
        <v>0.95574453022697992</v>
      </c>
    </row>
    <row r="581" spans="1:20" x14ac:dyDescent="0.25">
      <c r="A581" s="154" t="s">
        <v>151</v>
      </c>
      <c r="B581">
        <v>2.4945291624187491</v>
      </c>
      <c r="C581">
        <v>-1.742427811774812</v>
      </c>
      <c r="D581">
        <v>2.8416896913374701</v>
      </c>
      <c r="E581">
        <v>2.2438438329883379</v>
      </c>
      <c r="G581" s="154" t="s">
        <v>152</v>
      </c>
      <c r="H581">
        <v>95.151307978175154</v>
      </c>
      <c r="L581" s="155" t="s">
        <v>152</v>
      </c>
      <c r="M581">
        <v>0.89902672679845885</v>
      </c>
      <c r="N581">
        <v>0.91701793292529776</v>
      </c>
      <c r="O581">
        <v>0.83047808556664282</v>
      </c>
      <c r="P581">
        <v>1</v>
      </c>
      <c r="Q581">
        <v>0.69866513135323571</v>
      </c>
      <c r="R581">
        <v>0.72066065959757708</v>
      </c>
      <c r="S581">
        <v>0.96861138462447527</v>
      </c>
      <c r="T581">
        <v>0.89543593355339224</v>
      </c>
    </row>
    <row r="582" spans="1:20" x14ac:dyDescent="0.25">
      <c r="A582" s="154" t="s">
        <v>152</v>
      </c>
      <c r="B582">
        <v>3.4978388408389729</v>
      </c>
      <c r="C582">
        <v>1.6852716152952341</v>
      </c>
      <c r="D582">
        <v>5.1824016292077486</v>
      </c>
      <c r="E582">
        <v>-2.9183091920113369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71.681635610294691</v>
      </c>
      <c r="L593" s="155" t="s">
        <v>141</v>
      </c>
      <c r="M593">
        <v>0.39032829726104301</v>
      </c>
      <c r="N593">
        <v>0.66905523631518204</v>
      </c>
      <c r="O593">
        <v>0.23300696941572641</v>
      </c>
      <c r="P593">
        <v>9.6890917978582361E-2</v>
      </c>
      <c r="Q593">
        <v>0.15074377201528549</v>
      </c>
      <c r="R593">
        <v>0.2142734994021859</v>
      </c>
      <c r="S593">
        <v>0.16914236212728651</v>
      </c>
      <c r="T593">
        <v>0.32027718436395369</v>
      </c>
    </row>
    <row r="594" spans="1:20" x14ac:dyDescent="0.25">
      <c r="A594" s="154" t="s">
        <v>155</v>
      </c>
      <c r="B594">
        <v>2.1752495555590721</v>
      </c>
      <c r="C594">
        <v>-5.0344986064248776</v>
      </c>
      <c r="D594">
        <v>2.631779543643046</v>
      </c>
      <c r="E594">
        <v>-3.3237261830659812</v>
      </c>
      <c r="G594" s="154" t="s">
        <v>156</v>
      </c>
      <c r="H594">
        <v>389.32309166131068</v>
      </c>
      <c r="L594" s="155" t="s">
        <v>142</v>
      </c>
      <c r="M594">
        <v>0.36856338914803161</v>
      </c>
      <c r="N594">
        <v>0.67316609946506689</v>
      </c>
      <c r="O594">
        <v>0.13433941003286959</v>
      </c>
      <c r="P594">
        <v>8.829350110985737E-2</v>
      </c>
      <c r="Q594">
        <v>0.16438215479992321</v>
      </c>
      <c r="R594">
        <v>0.1450876181676542</v>
      </c>
      <c r="S594">
        <v>0.15292480984504481</v>
      </c>
      <c r="T594">
        <v>0.16015539675262211</v>
      </c>
    </row>
    <row r="595" spans="1:20" x14ac:dyDescent="0.25">
      <c r="A595" s="154" t="s">
        <v>156</v>
      </c>
      <c r="B595">
        <v>7.7394228273183083</v>
      </c>
      <c r="C595">
        <v>15.07090809906734</v>
      </c>
      <c r="D595">
        <v>38.188809995047848</v>
      </c>
      <c r="E595">
        <v>92.211177177521947</v>
      </c>
      <c r="G595" s="154" t="s">
        <v>157</v>
      </c>
      <c r="H595">
        <v>728.6113177503313</v>
      </c>
      <c r="L595" s="155" t="s">
        <v>143</v>
      </c>
      <c r="M595">
        <v>0.35884375342510988</v>
      </c>
      <c r="N595">
        <v>0.61861263512560127</v>
      </c>
      <c r="O595">
        <v>0.14763234186070379</v>
      </c>
      <c r="P595">
        <v>0.11293468151138469</v>
      </c>
      <c r="Q595">
        <v>0.19134759233011969</v>
      </c>
      <c r="R595">
        <v>0.16514150352127099</v>
      </c>
      <c r="S595">
        <v>0.1710829312740994</v>
      </c>
      <c r="T595">
        <v>0.18478676768174099</v>
      </c>
    </row>
    <row r="596" spans="1:20" x14ac:dyDescent="0.25">
      <c r="A596" s="154" t="s">
        <v>157</v>
      </c>
      <c r="B596">
        <v>5.8391641700186456</v>
      </c>
      <c r="C596">
        <v>16.4537601695502</v>
      </c>
      <c r="D596">
        <v>34.966244691321528</v>
      </c>
      <c r="E596">
        <v>-101.5282034731031</v>
      </c>
      <c r="G596" s="154" t="s">
        <v>158</v>
      </c>
      <c r="H596">
        <v>443.65418214641568</v>
      </c>
      <c r="L596" s="155" t="s">
        <v>144</v>
      </c>
      <c r="M596">
        <v>0.35625537745812419</v>
      </c>
      <c r="N596">
        <v>0.67408463872353408</v>
      </c>
      <c r="O596">
        <v>0.27320656888111589</v>
      </c>
      <c r="P596">
        <v>9.1873563706428976E-2</v>
      </c>
      <c r="Q596">
        <v>0.1861204693066445</v>
      </c>
      <c r="R596">
        <v>0.19222420939692289</v>
      </c>
      <c r="S596">
        <v>0.15445225113300379</v>
      </c>
      <c r="T596">
        <v>0.20278433795004719</v>
      </c>
    </row>
    <row r="597" spans="1:20" x14ac:dyDescent="0.25">
      <c r="A597" s="154" t="s">
        <v>158</v>
      </c>
      <c r="B597">
        <v>8.7850768472907923</v>
      </c>
      <c r="C597">
        <v>-36.58996525851633</v>
      </c>
      <c r="D597">
        <v>11.244477145160941</v>
      </c>
      <c r="E597">
        <v>0.21415686233035011</v>
      </c>
      <c r="G597" s="154" t="s">
        <v>159</v>
      </c>
      <c r="H597">
        <v>96.857749421043621</v>
      </c>
      <c r="L597" s="155" t="s">
        <v>145</v>
      </c>
      <c r="M597">
        <v>0.53590469993125289</v>
      </c>
      <c r="N597">
        <v>0.74084928245578796</v>
      </c>
      <c r="O597">
        <v>0.8028781871508236</v>
      </c>
      <c r="P597">
        <v>0.6613346394895917</v>
      </c>
      <c r="Q597">
        <v>1</v>
      </c>
      <c r="R597">
        <v>0.54333373465122403</v>
      </c>
      <c r="S597">
        <v>0.87749277079899413</v>
      </c>
      <c r="T597">
        <v>0.95661957646917006</v>
      </c>
    </row>
    <row r="598" spans="1:20" x14ac:dyDescent="0.25">
      <c r="A598" s="154" t="s">
        <v>159</v>
      </c>
      <c r="B598">
        <v>1.8098431563384421</v>
      </c>
      <c r="C598">
        <v>-1.9523438268423929</v>
      </c>
      <c r="D598">
        <v>6.4645490253557556</v>
      </c>
      <c r="E598">
        <v>26.638591889015011</v>
      </c>
      <c r="G598" s="154" t="s">
        <v>160</v>
      </c>
      <c r="H598">
        <v>82.367885865102181</v>
      </c>
      <c r="L598" s="155" t="s">
        <v>146</v>
      </c>
      <c r="M598">
        <v>0.66446304685038893</v>
      </c>
      <c r="N598">
        <v>0.85483490599689316</v>
      </c>
      <c r="O598">
        <v>0.89132382639507901</v>
      </c>
      <c r="P598">
        <v>1</v>
      </c>
      <c r="Q598">
        <v>0.83055065744662615</v>
      </c>
      <c r="R598">
        <v>0.73975195234318958</v>
      </c>
      <c r="S598">
        <v>1</v>
      </c>
      <c r="T598">
        <v>1</v>
      </c>
    </row>
    <row r="599" spans="1:20" x14ac:dyDescent="0.25">
      <c r="A599" s="154" t="s">
        <v>160</v>
      </c>
      <c r="B599">
        <v>5.0265560755067442</v>
      </c>
      <c r="C599">
        <v>12.663144415726579</v>
      </c>
      <c r="D599">
        <v>4.4773347056362196</v>
      </c>
      <c r="E599">
        <v>-5.4935802744904851</v>
      </c>
      <c r="G599" s="154" t="s">
        <v>187</v>
      </c>
      <c r="H599">
        <v>52.776077591152458</v>
      </c>
      <c r="L599" s="155" t="s">
        <v>147</v>
      </c>
      <c r="M599">
        <v>1</v>
      </c>
      <c r="N599">
        <v>0.95321073932240075</v>
      </c>
      <c r="O599">
        <v>0.81415790140807121</v>
      </c>
      <c r="P599">
        <v>0.85026902481806443</v>
      </c>
      <c r="Q599">
        <v>0.85935322320189245</v>
      </c>
      <c r="R599">
        <v>0.8015849243792702</v>
      </c>
      <c r="S599">
        <v>0.89576347285225211</v>
      </c>
      <c r="T599">
        <v>0.99855370409122901</v>
      </c>
    </row>
    <row r="600" spans="1:20" x14ac:dyDescent="0.25">
      <c r="A600" s="154" t="s">
        <v>187</v>
      </c>
      <c r="B600">
        <v>3.689096270603438</v>
      </c>
      <c r="C600">
        <v>5.8480337309768213</v>
      </c>
      <c r="D600">
        <v>3.246836606534294</v>
      </c>
      <c r="E600">
        <v>-0.1081833134665228</v>
      </c>
      <c r="L600" s="155" t="s">
        <v>148</v>
      </c>
      <c r="M600">
        <v>0.63202280721360637</v>
      </c>
      <c r="N600">
        <v>0.90427550729557082</v>
      </c>
      <c r="O600">
        <v>0.67187310023253677</v>
      </c>
      <c r="P600">
        <v>0.69851060414134447</v>
      </c>
      <c r="Q600">
        <v>0.55992587483457967</v>
      </c>
      <c r="R600">
        <v>1</v>
      </c>
      <c r="S600">
        <v>0.79767247342072967</v>
      </c>
      <c r="T600">
        <v>0.88118938617844744</v>
      </c>
    </row>
    <row r="601" spans="1:20" x14ac:dyDescent="0.25">
      <c r="L601" s="155" t="s">
        <v>149</v>
      </c>
      <c r="M601">
        <v>0.33373331925442529</v>
      </c>
      <c r="N601">
        <v>0.57078246715952374</v>
      </c>
      <c r="O601">
        <v>0.13709473711224451</v>
      </c>
      <c r="P601">
        <v>9.3439861067801527E-2</v>
      </c>
      <c r="Q601">
        <v>0.25981003527620611</v>
      </c>
      <c r="R601">
        <v>0.25949142288459409</v>
      </c>
      <c r="S601">
        <v>0.1909927147907258</v>
      </c>
      <c r="T601">
        <v>0.3050434242690655</v>
      </c>
    </row>
    <row r="602" spans="1:20" x14ac:dyDescent="0.25">
      <c r="L602" s="155" t="s">
        <v>150</v>
      </c>
      <c r="M602">
        <v>0.31516529092170331</v>
      </c>
      <c r="N602">
        <v>0.64013301579096937</v>
      </c>
      <c r="O602">
        <v>0.26036166413331469</v>
      </c>
      <c r="P602">
        <v>9.9071588995855664E-2</v>
      </c>
      <c r="Q602">
        <v>0.1946274304632582</v>
      </c>
      <c r="R602">
        <v>0.23637290423894919</v>
      </c>
      <c r="S602">
        <v>0.16825527436909971</v>
      </c>
      <c r="T602">
        <v>0.35563898363744051</v>
      </c>
    </row>
    <row r="603" spans="1:20" x14ac:dyDescent="0.25">
      <c r="L603" s="155" t="s">
        <v>151</v>
      </c>
      <c r="M603">
        <v>0.37805424666306642</v>
      </c>
      <c r="N603">
        <v>0.64025292012631918</v>
      </c>
      <c r="O603">
        <v>0.40916950856144491</v>
      </c>
      <c r="P603">
        <v>0.17263777994505841</v>
      </c>
      <c r="Q603">
        <v>0.20350837473964489</v>
      </c>
      <c r="R603">
        <v>0.21731994651466241</v>
      </c>
      <c r="S603">
        <v>0.1772954358951655</v>
      </c>
      <c r="T603">
        <v>0.42303953311186521</v>
      </c>
    </row>
    <row r="604" spans="1:20" x14ac:dyDescent="0.25">
      <c r="L604" s="155" t="s">
        <v>152</v>
      </c>
      <c r="M604">
        <v>0.71406950739927688</v>
      </c>
      <c r="N604">
        <v>1</v>
      </c>
      <c r="O604">
        <v>1</v>
      </c>
      <c r="P604">
        <v>0.42110080384373721</v>
      </c>
      <c r="Q604">
        <v>0.54801583063130999</v>
      </c>
      <c r="R604">
        <v>0.62158186601231391</v>
      </c>
      <c r="S604">
        <v>0.67077909036193029</v>
      </c>
      <c r="T604">
        <v>0.8171702540889787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C398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180</v>
      </c>
    </row>
    <row r="2" spans="1:18" x14ac:dyDescent="0.25">
      <c r="A2" s="165" t="s">
        <v>2</v>
      </c>
      <c r="B2" s="2">
        <v>21</v>
      </c>
      <c r="C2" s="165" t="s">
        <v>183</v>
      </c>
      <c r="D2" s="2">
        <v>66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194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61"/>
      <c r="I7" s="61" t="s">
        <v>12</v>
      </c>
      <c r="J7" s="61" t="s">
        <v>13</v>
      </c>
      <c r="P7" s="61"/>
      <c r="Q7" s="61" t="s">
        <v>12</v>
      </c>
      <c r="R7" s="61" t="s">
        <v>13</v>
      </c>
    </row>
    <row r="8" spans="1:18" x14ac:dyDescent="0.25">
      <c r="A8" s="165" t="s">
        <v>14</v>
      </c>
      <c r="B8">
        <v>1.7372369904851459</v>
      </c>
      <c r="C8">
        <v>2.817818331804649</v>
      </c>
      <c r="H8" s="61" t="s">
        <v>15</v>
      </c>
      <c r="I8">
        <v>0.18682923339575561</v>
      </c>
      <c r="J8">
        <v>0.15677116854842421</v>
      </c>
      <c r="P8" s="61" t="s">
        <v>16</v>
      </c>
      <c r="Q8">
        <v>0.4895479677302238</v>
      </c>
      <c r="R8">
        <v>-0.48469648452295921</v>
      </c>
    </row>
    <row r="9" spans="1:18" x14ac:dyDescent="0.25">
      <c r="A9" s="165" t="s">
        <v>17</v>
      </c>
      <c r="B9">
        <v>11.028227861418349</v>
      </c>
      <c r="C9">
        <v>3.3062865800412879</v>
      </c>
      <c r="H9" s="61" t="s">
        <v>18</v>
      </c>
      <c r="I9">
        <v>0.12462198581110299</v>
      </c>
      <c r="J9">
        <v>0.1729141288281642</v>
      </c>
      <c r="P9" s="61" t="s">
        <v>19</v>
      </c>
      <c r="Q9">
        <v>4.857209477566645</v>
      </c>
      <c r="R9">
        <v>7.0018584213375323</v>
      </c>
    </row>
    <row r="10" spans="1:18" x14ac:dyDescent="0.25">
      <c r="A10" s="165" t="s">
        <v>20</v>
      </c>
      <c r="B10">
        <v>5.3214369363576832</v>
      </c>
      <c r="C10">
        <v>13.075320799216421</v>
      </c>
      <c r="H10" s="61" t="s">
        <v>21</v>
      </c>
      <c r="I10">
        <v>0.25255916970997683</v>
      </c>
      <c r="J10">
        <v>0.14325023563901079</v>
      </c>
      <c r="P10" s="61" t="s">
        <v>22</v>
      </c>
      <c r="Q10">
        <v>28.978713617733241</v>
      </c>
      <c r="R10">
        <v>49.992913710643244</v>
      </c>
    </row>
    <row r="11" spans="1:18" x14ac:dyDescent="0.25">
      <c r="A11" s="165" t="s">
        <v>23</v>
      </c>
      <c r="B11">
        <v>5.5346479863311124</v>
      </c>
      <c r="C11">
        <v>3.18387361378092</v>
      </c>
      <c r="H11" s="61" t="s">
        <v>24</v>
      </c>
      <c r="I11">
        <v>7.6968648959952604E-2</v>
      </c>
      <c r="J11">
        <v>7.9919018810104159E-2</v>
      </c>
    </row>
    <row r="12" spans="1:18" x14ac:dyDescent="0.25">
      <c r="H12" s="61" t="s">
        <v>25</v>
      </c>
      <c r="I12">
        <v>0.1262367674781408</v>
      </c>
      <c r="J12">
        <v>0.1821840407761971</v>
      </c>
    </row>
    <row r="13" spans="1:18" x14ac:dyDescent="0.25">
      <c r="H13" s="61" t="s">
        <v>26</v>
      </c>
      <c r="I13">
        <v>7.5847598919862272E-2</v>
      </c>
      <c r="J13">
        <v>7.8429141406803002E-2</v>
      </c>
      <c r="P13" s="61" t="s">
        <v>27</v>
      </c>
      <c r="Q13">
        <v>780.21845837733633</v>
      </c>
    </row>
    <row r="14" spans="1:18" x14ac:dyDescent="0.25">
      <c r="H14" s="61" t="s">
        <v>28</v>
      </c>
      <c r="I14">
        <v>0.17971256443735151</v>
      </c>
      <c r="J14">
        <v>0.1179182825558711</v>
      </c>
    </row>
    <row r="15" spans="1:18" x14ac:dyDescent="0.25">
      <c r="H15" s="61" t="s">
        <v>29</v>
      </c>
      <c r="I15">
        <v>8.3320527407139772E-2</v>
      </c>
      <c r="J15">
        <v>8.4551781398554085E-2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61"/>
      <c r="I20" s="61" t="s">
        <v>12</v>
      </c>
      <c r="J20" s="61" t="s">
        <v>13</v>
      </c>
      <c r="P20" s="61"/>
      <c r="Q20" s="61" t="s">
        <v>12</v>
      </c>
      <c r="R20" s="61" t="s">
        <v>13</v>
      </c>
    </row>
    <row r="21" spans="1:18" x14ac:dyDescent="0.25">
      <c r="A21" s="165" t="s">
        <v>14</v>
      </c>
      <c r="B21">
        <v>2.6233948083978458</v>
      </c>
      <c r="C21">
        <v>3.8879627992803698</v>
      </c>
      <c r="H21" s="61" t="s">
        <v>15</v>
      </c>
      <c r="I21">
        <v>0.30911042530720101</v>
      </c>
      <c r="J21">
        <v>0.2827367066041826</v>
      </c>
      <c r="P21" s="61" t="s">
        <v>16</v>
      </c>
      <c r="Q21">
        <v>5.2105499365116208E-2</v>
      </c>
      <c r="R21">
        <v>-0.1834834008398582</v>
      </c>
    </row>
    <row r="22" spans="1:18" x14ac:dyDescent="0.25">
      <c r="A22" s="165" t="s">
        <v>17</v>
      </c>
      <c r="B22">
        <v>13.889352937229409</v>
      </c>
      <c r="C22">
        <v>7.9082028168125724</v>
      </c>
      <c r="H22" s="61" t="s">
        <v>18</v>
      </c>
      <c r="I22">
        <v>0.38095863469623431</v>
      </c>
      <c r="J22">
        <v>0.36386173266041039</v>
      </c>
      <c r="P22" s="61" t="s">
        <v>19</v>
      </c>
      <c r="Q22">
        <v>2.454259756330142</v>
      </c>
      <c r="R22">
        <v>4.4352037189468527</v>
      </c>
    </row>
    <row r="23" spans="1:18" x14ac:dyDescent="0.25">
      <c r="A23" s="165" t="s">
        <v>20</v>
      </c>
      <c r="B23">
        <v>10.18535061485918</v>
      </c>
      <c r="C23">
        <v>5.1628151167363399</v>
      </c>
      <c r="H23" s="61" t="s">
        <v>21</v>
      </c>
      <c r="I23">
        <v>0.38359647020745558</v>
      </c>
      <c r="J23">
        <v>0.41572789745401167</v>
      </c>
      <c r="P23" s="61" t="s">
        <v>22</v>
      </c>
      <c r="Q23">
        <v>13.382848042344159</v>
      </c>
      <c r="R23">
        <v>25.83489579562232</v>
      </c>
    </row>
    <row r="24" spans="1:18" x14ac:dyDescent="0.25">
      <c r="A24" s="165" t="s">
        <v>23</v>
      </c>
      <c r="B24">
        <v>5.8689120968070494</v>
      </c>
      <c r="C24">
        <v>3.2336683026663509</v>
      </c>
      <c r="H24" s="61" t="s">
        <v>24</v>
      </c>
      <c r="I24">
        <v>0.33373392519012762</v>
      </c>
      <c r="J24">
        <v>0.3289202509996409</v>
      </c>
    </row>
    <row r="25" spans="1:18" x14ac:dyDescent="0.25">
      <c r="H25" s="61" t="s">
        <v>25</v>
      </c>
      <c r="I25">
        <v>0.25861618622150379</v>
      </c>
      <c r="J25">
        <v>0.21797581576248981</v>
      </c>
    </row>
    <row r="26" spans="1:18" x14ac:dyDescent="0.25">
      <c r="H26" s="61" t="s">
        <v>26</v>
      </c>
      <c r="I26">
        <v>0.60858322538080967</v>
      </c>
      <c r="J26">
        <v>0.62720725627427176</v>
      </c>
      <c r="P26" s="61" t="s">
        <v>27</v>
      </c>
      <c r="Q26">
        <v>122.1518540804461</v>
      </c>
    </row>
    <row r="27" spans="1:18" x14ac:dyDescent="0.25">
      <c r="H27" s="61" t="s">
        <v>28</v>
      </c>
      <c r="I27">
        <v>0.51464704910535675</v>
      </c>
      <c r="J27">
        <v>0.40218931692557691</v>
      </c>
    </row>
    <row r="28" spans="1:18" x14ac:dyDescent="0.25">
      <c r="H28" s="61" t="s">
        <v>29</v>
      </c>
      <c r="I28">
        <v>0.30043556552390888</v>
      </c>
      <c r="J28">
        <v>0.23124434445564329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61"/>
      <c r="I33" s="61" t="s">
        <v>12</v>
      </c>
      <c r="J33" s="61" t="s">
        <v>13</v>
      </c>
      <c r="P33" s="61"/>
      <c r="Q33" s="61" t="s">
        <v>12</v>
      </c>
      <c r="R33" s="61" t="s">
        <v>13</v>
      </c>
    </row>
    <row r="34" spans="1:18" x14ac:dyDescent="0.25">
      <c r="A34" s="165" t="s">
        <v>14</v>
      </c>
      <c r="B34">
        <v>1.137857122027746</v>
      </c>
      <c r="C34">
        <v>3.5191856140284781</v>
      </c>
      <c r="H34" s="61" t="s">
        <v>15</v>
      </c>
      <c r="I34">
        <v>0.61018212572680686</v>
      </c>
      <c r="J34">
        <v>0.46624366840424492</v>
      </c>
      <c r="P34" s="61" t="s">
        <v>16</v>
      </c>
      <c r="Q34">
        <v>-9.5439923726007542E-2</v>
      </c>
      <c r="R34">
        <v>0.4192017580381116</v>
      </c>
    </row>
    <row r="35" spans="1:18" x14ac:dyDescent="0.25">
      <c r="A35" s="165" t="s">
        <v>17</v>
      </c>
      <c r="B35">
        <v>8.9237683368540619</v>
      </c>
      <c r="C35">
        <v>10.655249380894521</v>
      </c>
      <c r="H35" s="61" t="s">
        <v>18</v>
      </c>
      <c r="I35">
        <v>0.42999520226811139</v>
      </c>
      <c r="J35">
        <v>0.34438153151674972</v>
      </c>
      <c r="P35" s="61" t="s">
        <v>19</v>
      </c>
      <c r="Q35">
        <v>30.76765137293151</v>
      </c>
      <c r="R35">
        <v>23.563078134721941</v>
      </c>
    </row>
    <row r="36" spans="1:18" x14ac:dyDescent="0.25">
      <c r="A36" s="165" t="s">
        <v>20</v>
      </c>
      <c r="B36">
        <v>82.296728308862797</v>
      </c>
      <c r="C36">
        <v>41.820575809614127</v>
      </c>
      <c r="H36" s="61" t="s">
        <v>21</v>
      </c>
      <c r="I36">
        <v>0.56836399262830151</v>
      </c>
      <c r="J36">
        <v>0.57679516523085173</v>
      </c>
      <c r="P36" s="61" t="s">
        <v>22</v>
      </c>
      <c r="Q36">
        <v>109.3339098918636</v>
      </c>
      <c r="R36">
        <v>82.415411273974385</v>
      </c>
    </row>
    <row r="37" spans="1:18" x14ac:dyDescent="0.25">
      <c r="A37" s="165" t="s">
        <v>23</v>
      </c>
      <c r="B37">
        <v>14.1618864369938</v>
      </c>
      <c r="C37">
        <v>9.9806456688244261</v>
      </c>
      <c r="H37" s="61" t="s">
        <v>24</v>
      </c>
      <c r="I37">
        <v>0.51817119348141261</v>
      </c>
      <c r="J37">
        <v>0.51729775592951521</v>
      </c>
    </row>
    <row r="38" spans="1:18" x14ac:dyDescent="0.25">
      <c r="H38" s="61" t="s">
        <v>25</v>
      </c>
      <c r="I38">
        <v>0.39391930847591899</v>
      </c>
      <c r="J38">
        <v>0.3291072017817297</v>
      </c>
    </row>
    <row r="39" spans="1:18" x14ac:dyDescent="0.25">
      <c r="H39" s="61" t="s">
        <v>26</v>
      </c>
      <c r="I39">
        <v>0.56365028091106095</v>
      </c>
      <c r="J39">
        <v>0.51804682755791565</v>
      </c>
      <c r="P39" s="61" t="s">
        <v>27</v>
      </c>
      <c r="Q39">
        <v>2534.6451104319372</v>
      </c>
    </row>
    <row r="40" spans="1:18" x14ac:dyDescent="0.25">
      <c r="H40" s="61" t="s">
        <v>28</v>
      </c>
      <c r="I40">
        <v>0.55515598632061902</v>
      </c>
      <c r="J40">
        <v>0.44253267196916918</v>
      </c>
    </row>
    <row r="41" spans="1:18" x14ac:dyDescent="0.25">
      <c r="H41" s="61" t="s">
        <v>29</v>
      </c>
      <c r="I41">
        <v>0.36167377604097112</v>
      </c>
      <c r="J41">
        <v>0.54771342391461741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61"/>
      <c r="I46" s="61" t="s">
        <v>12</v>
      </c>
      <c r="J46" s="61" t="s">
        <v>13</v>
      </c>
      <c r="P46" s="61"/>
      <c r="Q46" s="61" t="s">
        <v>12</v>
      </c>
      <c r="R46" s="61" t="s">
        <v>13</v>
      </c>
    </row>
    <row r="47" spans="1:18" x14ac:dyDescent="0.25">
      <c r="A47" s="165" t="s">
        <v>14</v>
      </c>
      <c r="B47">
        <v>1.392254950866026</v>
      </c>
      <c r="C47">
        <v>6.6675765222294414</v>
      </c>
      <c r="H47" s="61" t="s">
        <v>15</v>
      </c>
      <c r="I47">
        <v>0.261507683020897</v>
      </c>
      <c r="J47">
        <v>0.1767088044424894</v>
      </c>
      <c r="P47" s="61" t="s">
        <v>16</v>
      </c>
      <c r="Q47">
        <v>0.528669049341014</v>
      </c>
      <c r="R47">
        <v>0.68349666720864877</v>
      </c>
    </row>
    <row r="48" spans="1:18" x14ac:dyDescent="0.25">
      <c r="A48" s="165" t="s">
        <v>17</v>
      </c>
      <c r="B48">
        <v>14.007615015707639</v>
      </c>
      <c r="C48">
        <v>26.712021099933601</v>
      </c>
      <c r="H48" s="61" t="s">
        <v>18</v>
      </c>
      <c r="I48">
        <v>0.37584897417913071</v>
      </c>
      <c r="J48">
        <v>0.22914954120731609</v>
      </c>
      <c r="P48" s="61" t="s">
        <v>19</v>
      </c>
      <c r="Q48">
        <v>13.60573453995555</v>
      </c>
      <c r="R48">
        <v>44.242149275104161</v>
      </c>
    </row>
    <row r="49" spans="1:18" x14ac:dyDescent="0.25">
      <c r="A49" s="165" t="s">
        <v>20</v>
      </c>
      <c r="B49">
        <v>72.718505369893265</v>
      </c>
      <c r="C49">
        <v>30.994198113725531</v>
      </c>
      <c r="H49" s="61" t="s">
        <v>21</v>
      </c>
      <c r="I49">
        <v>0.13449473573406229</v>
      </c>
      <c r="J49">
        <v>0.18502969295710481</v>
      </c>
      <c r="P49" s="61" t="s">
        <v>22</v>
      </c>
      <c r="Q49">
        <v>49.895601494146753</v>
      </c>
      <c r="R49">
        <v>147.0590284164158</v>
      </c>
    </row>
    <row r="50" spans="1:18" x14ac:dyDescent="0.25">
      <c r="A50" s="165" t="s">
        <v>23</v>
      </c>
      <c r="B50">
        <v>14.37907758216801</v>
      </c>
      <c r="C50">
        <v>12.575940537104319</v>
      </c>
      <c r="H50" s="61" t="s">
        <v>24</v>
      </c>
      <c r="I50">
        <v>8.9179105353146007E-2</v>
      </c>
      <c r="J50">
        <v>5.5489145020231438E-2</v>
      </c>
    </row>
    <row r="51" spans="1:18" x14ac:dyDescent="0.25">
      <c r="H51" s="61" t="s">
        <v>25</v>
      </c>
      <c r="I51">
        <v>0.16695223391873901</v>
      </c>
      <c r="J51">
        <v>0.15802656122252551</v>
      </c>
    </row>
    <row r="52" spans="1:18" x14ac:dyDescent="0.25">
      <c r="H52" s="61" t="s">
        <v>26</v>
      </c>
      <c r="I52">
        <v>0.2707061409251354</v>
      </c>
      <c r="J52">
        <v>0.20578304290361299</v>
      </c>
      <c r="P52" s="61" t="s">
        <v>27</v>
      </c>
      <c r="Q52">
        <v>4773.655641775912</v>
      </c>
    </row>
    <row r="53" spans="1:18" x14ac:dyDescent="0.25">
      <c r="H53" s="61" t="s">
        <v>28</v>
      </c>
      <c r="I53">
        <v>0.11734389280679169</v>
      </c>
      <c r="J53">
        <v>9.6008890612601289E-2</v>
      </c>
    </row>
    <row r="54" spans="1:18" x14ac:dyDescent="0.25">
      <c r="H54" s="61" t="s">
        <v>29</v>
      </c>
      <c r="I54">
        <v>0.31527936989781907</v>
      </c>
      <c r="J54">
        <v>0.1582641774960952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61"/>
      <c r="I59" s="61" t="s">
        <v>12</v>
      </c>
      <c r="J59" s="61" t="s">
        <v>13</v>
      </c>
      <c r="P59" s="61"/>
      <c r="Q59" s="61" t="s">
        <v>12</v>
      </c>
      <c r="R59" s="61" t="s">
        <v>13</v>
      </c>
    </row>
    <row r="60" spans="1:18" x14ac:dyDescent="0.25">
      <c r="A60" s="165" t="s">
        <v>14</v>
      </c>
      <c r="B60">
        <v>3.341178946186564</v>
      </c>
      <c r="C60">
        <v>8.3976018403224177</v>
      </c>
      <c r="H60" s="61" t="s">
        <v>15</v>
      </c>
      <c r="I60">
        <v>0.16622838921417679</v>
      </c>
      <c r="J60">
        <v>6.21597741272083E-2</v>
      </c>
      <c r="P60" s="61" t="s">
        <v>16</v>
      </c>
      <c r="Q60">
        <v>2.6798692201109628</v>
      </c>
      <c r="R60">
        <v>-4.9410373307113753</v>
      </c>
    </row>
    <row r="61" spans="1:18" x14ac:dyDescent="0.25">
      <c r="A61" s="165" t="s">
        <v>17</v>
      </c>
      <c r="B61">
        <v>38.02988813790337</v>
      </c>
      <c r="C61">
        <v>57.391068274291698</v>
      </c>
      <c r="H61" s="61" t="s">
        <v>18</v>
      </c>
      <c r="I61">
        <v>0.24763535981062079</v>
      </c>
      <c r="J61">
        <v>0.1287059382129532</v>
      </c>
      <c r="P61" s="61" t="s">
        <v>19</v>
      </c>
      <c r="Q61">
        <v>19.465217932609249</v>
      </c>
      <c r="R61">
        <v>26.523830837742569</v>
      </c>
    </row>
    <row r="62" spans="1:18" x14ac:dyDescent="0.25">
      <c r="A62" s="165" t="s">
        <v>20</v>
      </c>
      <c r="B62">
        <v>29.98922104861748</v>
      </c>
      <c r="C62">
        <v>47.323705425376609</v>
      </c>
      <c r="H62" s="61" t="s">
        <v>21</v>
      </c>
      <c r="I62">
        <v>0.19616957955130429</v>
      </c>
      <c r="J62">
        <v>0.19860487774405741</v>
      </c>
      <c r="P62" s="61" t="s">
        <v>22</v>
      </c>
      <c r="Q62">
        <v>129.90819091317849</v>
      </c>
      <c r="R62">
        <v>208.26954484504449</v>
      </c>
    </row>
    <row r="63" spans="1:18" x14ac:dyDescent="0.25">
      <c r="A63" s="165" t="s">
        <v>23</v>
      </c>
      <c r="B63">
        <v>6.6066803614982836</v>
      </c>
      <c r="C63">
        <v>11.036026074058549</v>
      </c>
      <c r="H63" s="61" t="s">
        <v>24</v>
      </c>
      <c r="I63">
        <v>0.1145943114470301</v>
      </c>
      <c r="J63">
        <v>8.3007545944780409E-2</v>
      </c>
    </row>
    <row r="64" spans="1:18" x14ac:dyDescent="0.25">
      <c r="H64" s="61" t="s">
        <v>25</v>
      </c>
      <c r="I64">
        <v>0.25314898023189258</v>
      </c>
      <c r="J64">
        <v>7.602455768024452E-2</v>
      </c>
    </row>
    <row r="65" spans="1:18" x14ac:dyDescent="0.25">
      <c r="H65" s="61" t="s">
        <v>26</v>
      </c>
      <c r="I65">
        <v>0.22285436617743201</v>
      </c>
      <c r="J65">
        <v>0.15554543407666541</v>
      </c>
      <c r="P65" s="61" t="s">
        <v>27</v>
      </c>
      <c r="Q65">
        <v>7943.0113431666032</v>
      </c>
    </row>
    <row r="66" spans="1:18" x14ac:dyDescent="0.25">
      <c r="H66" s="61" t="s">
        <v>28</v>
      </c>
      <c r="I66">
        <v>0.25487977065159451</v>
      </c>
      <c r="J66">
        <v>7.9610253788973684E-2</v>
      </c>
    </row>
    <row r="67" spans="1:18" x14ac:dyDescent="0.25">
      <c r="H67" s="61" t="s">
        <v>29</v>
      </c>
      <c r="I67">
        <v>0.11877101620865731</v>
      </c>
      <c r="J67">
        <v>9.5619223630919625E-2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61"/>
      <c r="I72" s="61" t="s">
        <v>12</v>
      </c>
      <c r="J72" s="61" t="s">
        <v>13</v>
      </c>
      <c r="P72" s="61"/>
      <c r="Q72" s="61" t="s">
        <v>12</v>
      </c>
      <c r="R72" s="61" t="s">
        <v>13</v>
      </c>
    </row>
    <row r="73" spans="1:18" x14ac:dyDescent="0.25">
      <c r="A73" s="165" t="s">
        <v>14</v>
      </c>
      <c r="B73">
        <v>1.8497177733932031</v>
      </c>
      <c r="C73">
        <v>2.6556344081589001</v>
      </c>
      <c r="H73" s="61" t="s">
        <v>15</v>
      </c>
      <c r="I73">
        <v>0.26304006050146872</v>
      </c>
      <c r="J73">
        <v>0.29430462657500678</v>
      </c>
      <c r="P73" s="61" t="s">
        <v>16</v>
      </c>
      <c r="Q73">
        <v>-8.1275613258155133E-2</v>
      </c>
      <c r="R73">
        <v>0.25984800322878537</v>
      </c>
    </row>
    <row r="74" spans="1:18" x14ac:dyDescent="0.25">
      <c r="A74" s="165" t="s">
        <v>17</v>
      </c>
      <c r="B74">
        <v>5.347156836786656</v>
      </c>
      <c r="C74">
        <v>2.5126406131343511</v>
      </c>
      <c r="H74" s="61" t="s">
        <v>18</v>
      </c>
      <c r="I74">
        <v>0.10170490618973239</v>
      </c>
      <c r="J74">
        <v>0.10055281078771219</v>
      </c>
      <c r="P74" s="61" t="s">
        <v>19</v>
      </c>
      <c r="Q74">
        <v>2.362589136834564</v>
      </c>
      <c r="R74">
        <v>4.0722418541172702</v>
      </c>
    </row>
    <row r="75" spans="1:18" x14ac:dyDescent="0.25">
      <c r="A75" s="165" t="s">
        <v>20</v>
      </c>
      <c r="B75">
        <v>5.0583548813078902</v>
      </c>
      <c r="C75">
        <v>2.2893518152075409</v>
      </c>
      <c r="H75" s="61" t="s">
        <v>21</v>
      </c>
      <c r="I75">
        <v>7.6548918996736312E-2</v>
      </c>
      <c r="J75">
        <v>5.6609602185013423E-2</v>
      </c>
      <c r="P75" s="61" t="s">
        <v>22</v>
      </c>
      <c r="Q75">
        <v>14.256237180050039</v>
      </c>
      <c r="R75">
        <v>22.615804106122059</v>
      </c>
    </row>
    <row r="76" spans="1:18" x14ac:dyDescent="0.25">
      <c r="A76" s="165" t="s">
        <v>23</v>
      </c>
      <c r="B76">
        <v>5.587876765579912</v>
      </c>
      <c r="C76">
        <v>2.8349606715581781</v>
      </c>
      <c r="H76" s="61" t="s">
        <v>24</v>
      </c>
      <c r="I76">
        <v>0.1209291565234251</v>
      </c>
      <c r="J76">
        <v>7.6294142988143604E-2</v>
      </c>
    </row>
    <row r="77" spans="1:18" x14ac:dyDescent="0.25">
      <c r="H77" s="61" t="s">
        <v>25</v>
      </c>
      <c r="I77">
        <v>0.12860562087038699</v>
      </c>
      <c r="J77">
        <v>0.14484103197776521</v>
      </c>
    </row>
    <row r="78" spans="1:18" x14ac:dyDescent="0.25">
      <c r="H78" s="61" t="s">
        <v>26</v>
      </c>
      <c r="I78">
        <v>7.1974638276214323E-2</v>
      </c>
      <c r="J78">
        <v>7.0159736567180886E-2</v>
      </c>
      <c r="P78" s="61" t="s">
        <v>27</v>
      </c>
      <c r="Q78">
        <v>71.803982656312797</v>
      </c>
    </row>
    <row r="79" spans="1:18" x14ac:dyDescent="0.25">
      <c r="H79" s="61" t="s">
        <v>28</v>
      </c>
      <c r="I79">
        <v>0.1471442420622382</v>
      </c>
      <c r="J79">
        <v>7.2684392201303363E-2</v>
      </c>
    </row>
    <row r="80" spans="1:18" x14ac:dyDescent="0.25">
      <c r="H80" s="61" t="s">
        <v>29</v>
      </c>
      <c r="I80">
        <v>0.16671768050065491</v>
      </c>
      <c r="J80">
        <v>7.7590478923408354E-2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61"/>
      <c r="I85" s="61" t="s">
        <v>12</v>
      </c>
      <c r="J85" s="61" t="s">
        <v>13</v>
      </c>
      <c r="P85" s="61"/>
      <c r="Q85" s="61" t="s">
        <v>12</v>
      </c>
      <c r="R85" s="61" t="s">
        <v>13</v>
      </c>
    </row>
    <row r="86" spans="1:18" x14ac:dyDescent="0.25">
      <c r="A86" s="165" t="s">
        <v>14</v>
      </c>
      <c r="B86">
        <v>2.3039395625947159</v>
      </c>
      <c r="C86">
        <v>5.9461922978479018</v>
      </c>
      <c r="H86" s="61" t="s">
        <v>15</v>
      </c>
      <c r="I86">
        <v>0.3126038031466335</v>
      </c>
      <c r="J86">
        <v>0.32329549126321239</v>
      </c>
      <c r="P86" s="61" t="s">
        <v>16</v>
      </c>
      <c r="Q86">
        <v>0.32839194964146029</v>
      </c>
      <c r="R86">
        <v>-5.3812409557395073E-3</v>
      </c>
    </row>
    <row r="87" spans="1:18" x14ac:dyDescent="0.25">
      <c r="A87" s="165" t="s">
        <v>17</v>
      </c>
      <c r="B87">
        <v>20.104734091293249</v>
      </c>
      <c r="C87">
        <v>22.294818801254909</v>
      </c>
      <c r="H87" s="61" t="s">
        <v>18</v>
      </c>
      <c r="I87">
        <v>0.33342800284553908</v>
      </c>
      <c r="J87">
        <v>0.41000524777636072</v>
      </c>
      <c r="P87" s="61" t="s">
        <v>19</v>
      </c>
      <c r="Q87">
        <v>9.8760453188713999</v>
      </c>
      <c r="R87">
        <v>13.307608154059411</v>
      </c>
    </row>
    <row r="88" spans="1:18" x14ac:dyDescent="0.25">
      <c r="A88" s="165" t="s">
        <v>20</v>
      </c>
      <c r="B88">
        <v>16.822476347849879</v>
      </c>
      <c r="C88">
        <v>8.2123486305392621</v>
      </c>
      <c r="H88" s="61" t="s">
        <v>21</v>
      </c>
      <c r="I88">
        <v>0.54631990084966953</v>
      </c>
      <c r="J88">
        <v>0.4166027918039174</v>
      </c>
      <c r="P88" s="61" t="s">
        <v>22</v>
      </c>
      <c r="Q88">
        <v>51.826358814764497</v>
      </c>
      <c r="R88">
        <v>74.483318842257148</v>
      </c>
    </row>
    <row r="89" spans="1:18" x14ac:dyDescent="0.25">
      <c r="A89" s="165" t="s">
        <v>23</v>
      </c>
      <c r="B89">
        <v>5.6997354365455593</v>
      </c>
      <c r="C89">
        <v>14.008186953907581</v>
      </c>
      <c r="H89" s="61" t="s">
        <v>24</v>
      </c>
      <c r="I89">
        <v>0.31693009203548028</v>
      </c>
      <c r="J89">
        <v>0.3120436634530282</v>
      </c>
    </row>
    <row r="90" spans="1:18" x14ac:dyDescent="0.25">
      <c r="H90" s="61" t="s">
        <v>25</v>
      </c>
      <c r="I90">
        <v>0.25483206021406651</v>
      </c>
      <c r="J90">
        <v>0.28764319928704379</v>
      </c>
    </row>
    <row r="91" spans="1:18" x14ac:dyDescent="0.25">
      <c r="H91" s="61" t="s">
        <v>26</v>
      </c>
      <c r="I91">
        <v>0.53446754590827794</v>
      </c>
      <c r="J91">
        <v>0.5813518239958303</v>
      </c>
      <c r="P91" s="61" t="s">
        <v>27</v>
      </c>
      <c r="Q91">
        <v>1758.9773122543479</v>
      </c>
    </row>
    <row r="92" spans="1:18" x14ac:dyDescent="0.25">
      <c r="H92" s="61" t="s">
        <v>28</v>
      </c>
      <c r="I92">
        <v>0.57867517113706102</v>
      </c>
      <c r="J92">
        <v>0.54307464867270716</v>
      </c>
    </row>
    <row r="93" spans="1:18" x14ac:dyDescent="0.25">
      <c r="H93" s="61" t="s">
        <v>29</v>
      </c>
      <c r="I93">
        <v>0.68479171364244573</v>
      </c>
      <c r="J93">
        <v>0.53537342168231183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61"/>
      <c r="I98" s="61" t="s">
        <v>12</v>
      </c>
      <c r="J98" s="61" t="s">
        <v>13</v>
      </c>
      <c r="P98" s="61"/>
      <c r="Q98" s="61" t="s">
        <v>12</v>
      </c>
      <c r="R98" s="61" t="s">
        <v>13</v>
      </c>
    </row>
    <row r="99" spans="1:18" x14ac:dyDescent="0.25">
      <c r="A99" s="165" t="s">
        <v>14</v>
      </c>
      <c r="B99">
        <v>1.3878026454667669</v>
      </c>
      <c r="C99">
        <v>4.587251530543476</v>
      </c>
      <c r="H99" s="61" t="s">
        <v>15</v>
      </c>
      <c r="I99">
        <v>0.1201351725322765</v>
      </c>
      <c r="J99">
        <v>0.1217979169705237</v>
      </c>
      <c r="P99" s="61" t="s">
        <v>16</v>
      </c>
      <c r="Q99">
        <v>0.3525209368704828</v>
      </c>
      <c r="R99">
        <v>-0.49379466152821988</v>
      </c>
    </row>
    <row r="100" spans="1:18" x14ac:dyDescent="0.25">
      <c r="A100" s="165" t="s">
        <v>17</v>
      </c>
      <c r="B100">
        <v>8.7445429642189669</v>
      </c>
      <c r="C100">
        <v>18.849710306903031</v>
      </c>
      <c r="H100" s="61" t="s">
        <v>18</v>
      </c>
      <c r="I100">
        <v>0.15927449205182961</v>
      </c>
      <c r="J100">
        <v>0.12974052879216169</v>
      </c>
      <c r="P100" s="61" t="s">
        <v>19</v>
      </c>
      <c r="Q100">
        <v>5.14041124909199</v>
      </c>
      <c r="R100">
        <v>8.6565986377605419</v>
      </c>
    </row>
    <row r="101" spans="1:18" x14ac:dyDescent="0.25">
      <c r="A101" s="165" t="s">
        <v>20</v>
      </c>
      <c r="B101">
        <v>20.856372230645832</v>
      </c>
      <c r="C101">
        <v>8.9860345312353243</v>
      </c>
      <c r="H101" s="61" t="s">
        <v>21</v>
      </c>
      <c r="I101">
        <v>0.1168104856539702</v>
      </c>
      <c r="J101">
        <v>0.14915326554884659</v>
      </c>
      <c r="P101" s="61" t="s">
        <v>22</v>
      </c>
      <c r="Q101">
        <v>41.283171776219248</v>
      </c>
      <c r="R101">
        <v>74.487446619860378</v>
      </c>
    </row>
    <row r="102" spans="1:18" x14ac:dyDescent="0.25">
      <c r="A102" s="165" t="s">
        <v>23</v>
      </c>
      <c r="B102">
        <v>5.7177327250502641</v>
      </c>
      <c r="C102">
        <v>23.444768391880149</v>
      </c>
      <c r="H102" s="61" t="s">
        <v>24</v>
      </c>
      <c r="I102">
        <v>0.2334350694780721</v>
      </c>
      <c r="J102">
        <v>0.1933081376481513</v>
      </c>
    </row>
    <row r="103" spans="1:18" x14ac:dyDescent="0.25">
      <c r="H103" s="61" t="s">
        <v>25</v>
      </c>
      <c r="I103">
        <v>5.4542627109880941E-2</v>
      </c>
      <c r="J103">
        <v>5.2185642615970133E-2</v>
      </c>
    </row>
    <row r="104" spans="1:18" x14ac:dyDescent="0.25">
      <c r="H104" s="61" t="s">
        <v>26</v>
      </c>
      <c r="I104">
        <v>0.22648670016101091</v>
      </c>
      <c r="J104">
        <v>0.14043991268558301</v>
      </c>
      <c r="P104" s="61" t="s">
        <v>27</v>
      </c>
      <c r="Q104">
        <v>1112.5164975111991</v>
      </c>
    </row>
    <row r="105" spans="1:18" x14ac:dyDescent="0.25">
      <c r="H105" s="61" t="s">
        <v>28</v>
      </c>
      <c r="I105">
        <v>0.23129151521362501</v>
      </c>
      <c r="J105">
        <v>0.17591340247249279</v>
      </c>
    </row>
    <row r="106" spans="1:18" x14ac:dyDescent="0.25">
      <c r="H106" s="61" t="s">
        <v>29</v>
      </c>
      <c r="I106">
        <v>0.2051009179091276</v>
      </c>
      <c r="J106">
        <v>0.24128597054085879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61"/>
      <c r="I111" s="61" t="s">
        <v>12</v>
      </c>
      <c r="J111" s="61" t="s">
        <v>13</v>
      </c>
      <c r="P111" s="61"/>
      <c r="Q111" s="61" t="s">
        <v>12</v>
      </c>
      <c r="R111" s="61" t="s">
        <v>13</v>
      </c>
    </row>
    <row r="112" spans="1:18" x14ac:dyDescent="0.25">
      <c r="A112" s="165" t="s">
        <v>14</v>
      </c>
      <c r="B112">
        <v>1.040887895149079</v>
      </c>
      <c r="C112">
        <v>2.4214371911769281</v>
      </c>
      <c r="H112" s="61" t="s">
        <v>15</v>
      </c>
      <c r="I112">
        <v>0.11804390116749459</v>
      </c>
      <c r="J112">
        <v>0.1668638237012979</v>
      </c>
      <c r="P112" s="61" t="s">
        <v>16</v>
      </c>
      <c r="Q112">
        <v>0.35108968332354951</v>
      </c>
      <c r="R112">
        <v>0.34800433083939719</v>
      </c>
    </row>
    <row r="113" spans="1:18" x14ac:dyDescent="0.25">
      <c r="A113" s="165" t="s">
        <v>17</v>
      </c>
      <c r="B113">
        <v>5.6393486651600986</v>
      </c>
      <c r="C113">
        <v>4.4083671055578471</v>
      </c>
      <c r="H113" s="61" t="s">
        <v>18</v>
      </c>
      <c r="I113">
        <v>0.14146178952552449</v>
      </c>
      <c r="J113">
        <v>0.12884305360539691</v>
      </c>
      <c r="P113" s="61" t="s">
        <v>19</v>
      </c>
      <c r="Q113">
        <v>4.2338235007242417</v>
      </c>
      <c r="R113">
        <v>34.915950390073313</v>
      </c>
    </row>
    <row r="114" spans="1:18" x14ac:dyDescent="0.25">
      <c r="A114" s="165" t="s">
        <v>20</v>
      </c>
      <c r="B114">
        <v>46.616147342079103</v>
      </c>
      <c r="C114">
        <v>56.463078742249166</v>
      </c>
      <c r="H114" s="61" t="s">
        <v>21</v>
      </c>
      <c r="I114">
        <v>0.18971659065035409</v>
      </c>
      <c r="J114">
        <v>8.6625607115021333E-2</v>
      </c>
      <c r="P114" s="61" t="s">
        <v>22</v>
      </c>
      <c r="Q114">
        <v>18.140370769677109</v>
      </c>
      <c r="R114">
        <v>128.6321558277638</v>
      </c>
    </row>
    <row r="115" spans="1:18" x14ac:dyDescent="0.25">
      <c r="A115" s="165" t="s">
        <v>23</v>
      </c>
      <c r="B115">
        <v>12.293209684909669</v>
      </c>
      <c r="C115">
        <v>67.583587851682353</v>
      </c>
      <c r="H115" s="61" t="s">
        <v>24</v>
      </c>
      <c r="I115">
        <v>0.12880590993954291</v>
      </c>
      <c r="J115">
        <v>9.8809374545565723E-2</v>
      </c>
    </row>
    <row r="116" spans="1:18" x14ac:dyDescent="0.25">
      <c r="H116" s="61" t="s">
        <v>25</v>
      </c>
      <c r="I116">
        <v>0.12456331621621369</v>
      </c>
      <c r="J116">
        <v>0.15172708173415789</v>
      </c>
    </row>
    <row r="117" spans="1:18" x14ac:dyDescent="0.25">
      <c r="H117" s="61" t="s">
        <v>26</v>
      </c>
      <c r="I117">
        <v>0.15806907438564069</v>
      </c>
      <c r="J117">
        <v>0.1219993548007523</v>
      </c>
      <c r="P117" s="61" t="s">
        <v>27</v>
      </c>
      <c r="Q117">
        <v>1185.431403041471</v>
      </c>
    </row>
    <row r="118" spans="1:18" x14ac:dyDescent="0.25">
      <c r="H118" s="61" t="s">
        <v>28</v>
      </c>
      <c r="I118">
        <v>0.13689511577258329</v>
      </c>
      <c r="J118">
        <v>0.13782809523784939</v>
      </c>
    </row>
    <row r="119" spans="1:18" x14ac:dyDescent="0.25">
      <c r="H119" s="61" t="s">
        <v>29</v>
      </c>
      <c r="I119">
        <v>0.10042564380550829</v>
      </c>
      <c r="J119">
        <v>6.8365053830914152E-2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0.97601157981755648</v>
      </c>
      <c r="C146">
        <v>1.1840531957591329</v>
      </c>
    </row>
    <row r="147" spans="1:25" x14ac:dyDescent="0.25">
      <c r="A147" s="165" t="s">
        <v>17</v>
      </c>
      <c r="B147">
        <v>4.6954744885692836</v>
      </c>
      <c r="C147">
        <v>2.9836512058880809</v>
      </c>
    </row>
    <row r="148" spans="1:25" x14ac:dyDescent="0.25">
      <c r="A148" s="165" t="s">
        <v>20</v>
      </c>
      <c r="B148">
        <v>2.9025685308211502</v>
      </c>
      <c r="C148">
        <v>1.784444553896968</v>
      </c>
    </row>
    <row r="149" spans="1:25" x14ac:dyDescent="0.25">
      <c r="A149" s="165" t="s">
        <v>23</v>
      </c>
      <c r="B149">
        <v>5.684130884117673</v>
      </c>
      <c r="C149">
        <v>3.727241894219036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62"/>
      <c r="B159" s="62" t="s">
        <v>12</v>
      </c>
      <c r="C159" s="62" t="s">
        <v>68</v>
      </c>
      <c r="D159" s="62" t="s">
        <v>69</v>
      </c>
      <c r="H159" s="62"/>
      <c r="I159" s="62" t="s">
        <v>13</v>
      </c>
      <c r="J159" s="62" t="s">
        <v>70</v>
      </c>
      <c r="K159" s="62" t="s">
        <v>71</v>
      </c>
      <c r="O159" s="62"/>
      <c r="P159" s="62" t="s">
        <v>12</v>
      </c>
      <c r="Q159" s="62" t="s">
        <v>13</v>
      </c>
      <c r="W159" s="62"/>
      <c r="X159" s="62" t="s">
        <v>12</v>
      </c>
      <c r="Y159" s="62" t="s">
        <v>13</v>
      </c>
    </row>
    <row r="160" spans="1:25" x14ac:dyDescent="0.25">
      <c r="A160" s="62" t="s">
        <v>14</v>
      </c>
      <c r="B160">
        <v>0.1330458580408643</v>
      </c>
      <c r="C160">
        <v>-3.2355546907272541E-2</v>
      </c>
      <c r="D160">
        <v>-2.6507546248708529E-2</v>
      </c>
      <c r="H160" s="62" t="s">
        <v>72</v>
      </c>
      <c r="I160">
        <v>3.7311824466646222E-2</v>
      </c>
      <c r="J160">
        <v>7.5844382394495161E-2</v>
      </c>
      <c r="K160">
        <v>6.4778028615434621E-2</v>
      </c>
      <c r="O160" s="62" t="s">
        <v>73</v>
      </c>
      <c r="P160">
        <v>0.13331353239259219</v>
      </c>
      <c r="Q160">
        <v>6.6586891563985409E-2</v>
      </c>
      <c r="W160" s="62" t="s">
        <v>15</v>
      </c>
      <c r="X160">
        <v>-9.2774400767365706E-2</v>
      </c>
      <c r="Y160">
        <v>-5.0757399812390989E-2</v>
      </c>
    </row>
    <row r="161" spans="1:25" x14ac:dyDescent="0.25">
      <c r="A161" s="62" t="s">
        <v>17</v>
      </c>
      <c r="B161">
        <v>0.28846129986239571</v>
      </c>
      <c r="C161">
        <v>9.9175979090854183E-2</v>
      </c>
      <c r="D161">
        <v>0.10501770627192129</v>
      </c>
      <c r="H161" s="62" t="s">
        <v>74</v>
      </c>
      <c r="I161">
        <v>3.6541575178549023E-2</v>
      </c>
      <c r="J161">
        <v>-1.490455203031478E-2</v>
      </c>
      <c r="K161">
        <v>-1.3743508915003059E-2</v>
      </c>
      <c r="O161" s="62" t="s">
        <v>75</v>
      </c>
      <c r="P161">
        <v>6.0058856571943891E-3</v>
      </c>
      <c r="Q161">
        <v>4.1269925995379833E-2</v>
      </c>
      <c r="W161" s="62" t="s">
        <v>18</v>
      </c>
      <c r="X161">
        <v>0.22970314069118769</v>
      </c>
      <c r="Y161">
        <v>7.4014508416392538E-2</v>
      </c>
    </row>
    <row r="162" spans="1:25" x14ac:dyDescent="0.25">
      <c r="A162" s="62" t="s">
        <v>20</v>
      </c>
      <c r="B162">
        <v>0.20607155928610679</v>
      </c>
      <c r="C162">
        <v>-4.9715476885527472E-2</v>
      </c>
      <c r="D162">
        <v>-6.474013080616535E-2</v>
      </c>
      <c r="H162" s="62" t="s">
        <v>76</v>
      </c>
      <c r="I162">
        <v>8.7603596940739492E-2</v>
      </c>
      <c r="J162">
        <v>-7.5646869888229676E-2</v>
      </c>
      <c r="K162">
        <v>-9.5967114179320481E-2</v>
      </c>
      <c r="O162" s="62" t="s">
        <v>77</v>
      </c>
      <c r="P162">
        <v>4.9587414536291792E-2</v>
      </c>
      <c r="Q162">
        <v>-7.5233474533479491E-2</v>
      </c>
      <c r="W162" s="62" t="s">
        <v>21</v>
      </c>
      <c r="X162">
        <v>8.4982909755039346E-2</v>
      </c>
      <c r="Y162">
        <v>0.16107428430735751</v>
      </c>
    </row>
    <row r="163" spans="1:25" x14ac:dyDescent="0.25">
      <c r="A163" s="62" t="s">
        <v>23</v>
      </c>
      <c r="B163">
        <v>2.68868078642263E-2</v>
      </c>
      <c r="C163">
        <v>9.1395130415706502E-2</v>
      </c>
      <c r="D163">
        <v>9.1134250939974931E-2</v>
      </c>
      <c r="H163" s="62" t="s">
        <v>78</v>
      </c>
      <c r="I163">
        <v>-9.1699143020742141E-2</v>
      </c>
      <c r="J163">
        <v>-8.2449821118792135E-2</v>
      </c>
      <c r="K163">
        <v>-8.1995056832745966E-2</v>
      </c>
      <c r="O163" s="62" t="s">
        <v>79</v>
      </c>
      <c r="P163">
        <v>1.3872185270050909E-2</v>
      </c>
      <c r="Q163">
        <v>0.14150947381208989</v>
      </c>
      <c r="W163" s="62" t="s">
        <v>24</v>
      </c>
      <c r="X163">
        <v>2.6601399466347252E-3</v>
      </c>
      <c r="Y163">
        <v>1.8008155008600799E-2</v>
      </c>
    </row>
    <row r="164" spans="1:25" x14ac:dyDescent="0.25">
      <c r="W164" s="62" t="s">
        <v>25</v>
      </c>
      <c r="X164">
        <v>6.8016243354227764E-3</v>
      </c>
      <c r="Y164">
        <v>2.2941186831901559E-3</v>
      </c>
    </row>
    <row r="165" spans="1:25" x14ac:dyDescent="0.25">
      <c r="W165" s="62" t="s">
        <v>26</v>
      </c>
      <c r="X165">
        <v>8.1680417936418906E-2</v>
      </c>
      <c r="Y165">
        <v>3.8616664873044382E-2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62" t="s">
        <v>28</v>
      </c>
      <c r="X166">
        <v>0.21147531889722959</v>
      </c>
      <c r="Y166">
        <v>-6.7830675951639302E-2</v>
      </c>
    </row>
    <row r="167" spans="1:25" x14ac:dyDescent="0.25">
      <c r="A167" s="62"/>
      <c r="B167" s="62" t="s">
        <v>12</v>
      </c>
      <c r="C167" s="62" t="s">
        <v>68</v>
      </c>
      <c r="D167" s="62" t="s">
        <v>69</v>
      </c>
      <c r="H167" s="62"/>
      <c r="I167" s="62" t="s">
        <v>13</v>
      </c>
      <c r="J167" s="62" t="s">
        <v>70</v>
      </c>
      <c r="K167" s="62" t="s">
        <v>71</v>
      </c>
      <c r="O167" s="62"/>
      <c r="P167" s="62" t="s">
        <v>12</v>
      </c>
      <c r="Q167" s="62" t="s">
        <v>13</v>
      </c>
      <c r="W167" s="62" t="s">
        <v>29</v>
      </c>
      <c r="X167">
        <v>6.9868752104607246E-2</v>
      </c>
      <c r="Y167">
        <v>3.2387022666875633E-2</v>
      </c>
    </row>
    <row r="168" spans="1:25" x14ac:dyDescent="0.25">
      <c r="A168" s="62" t="s">
        <v>14</v>
      </c>
      <c r="B168">
        <v>-0.24898409465020849</v>
      </c>
      <c r="C168">
        <v>0.26357567030416501</v>
      </c>
      <c r="D168">
        <v>0.27737745254368712</v>
      </c>
      <c r="H168" s="62" t="s">
        <v>72</v>
      </c>
      <c r="I168">
        <v>0.69939352244429664</v>
      </c>
      <c r="J168">
        <v>-0.51418631428093275</v>
      </c>
      <c r="K168">
        <v>-0.54077001072343234</v>
      </c>
      <c r="O168" s="62" t="s">
        <v>73</v>
      </c>
      <c r="P168">
        <v>0.35750655500572659</v>
      </c>
      <c r="Q168">
        <v>0.41885539347402478</v>
      </c>
    </row>
    <row r="169" spans="1:25" x14ac:dyDescent="0.25">
      <c r="A169" s="62" t="s">
        <v>17</v>
      </c>
      <c r="B169">
        <v>0.1786997436564432</v>
      </c>
      <c r="C169">
        <v>-6.4920838512483273E-2</v>
      </c>
      <c r="D169">
        <v>-7.9812857255763064E-2</v>
      </c>
      <c r="H169" s="62" t="s">
        <v>74</v>
      </c>
      <c r="I169">
        <v>0.47975329452734411</v>
      </c>
      <c r="J169">
        <v>-0.26801588966938511</v>
      </c>
      <c r="K169">
        <v>-0.31331611176747037</v>
      </c>
      <c r="O169" s="62" t="s">
        <v>75</v>
      </c>
      <c r="P169">
        <v>0.70327939612565304</v>
      </c>
      <c r="Q169">
        <v>0.70358879407576413</v>
      </c>
    </row>
    <row r="170" spans="1:25" x14ac:dyDescent="0.25">
      <c r="A170" s="62" t="s">
        <v>20</v>
      </c>
      <c r="B170">
        <v>0.78304026014595618</v>
      </c>
      <c r="C170">
        <v>-0.50895310201655031</v>
      </c>
      <c r="D170">
        <v>-0.57205130499142209</v>
      </c>
      <c r="H170" s="62" t="s">
        <v>76</v>
      </c>
      <c r="I170">
        <v>0.76594359224511355</v>
      </c>
      <c r="J170">
        <v>-0.58177918753330404</v>
      </c>
      <c r="K170">
        <v>-0.59506523150376367</v>
      </c>
      <c r="O170" s="62" t="s">
        <v>77</v>
      </c>
      <c r="P170">
        <v>0.67702682839620931</v>
      </c>
      <c r="Q170">
        <v>0.64025004206832636</v>
      </c>
      <c r="W170" s="165" t="s">
        <v>81</v>
      </c>
    </row>
    <row r="171" spans="1:25" x14ac:dyDescent="0.25">
      <c r="A171" s="62" t="s">
        <v>23</v>
      </c>
      <c r="B171">
        <v>0.59024098080050991</v>
      </c>
      <c r="C171">
        <v>-0.52601395308605436</v>
      </c>
      <c r="D171">
        <v>-0.55004372049584582</v>
      </c>
      <c r="H171" s="62" t="s">
        <v>78</v>
      </c>
      <c r="I171">
        <v>0.57944033087252189</v>
      </c>
      <c r="J171">
        <v>-0.47191861436387622</v>
      </c>
      <c r="K171">
        <v>-0.47436836971256052</v>
      </c>
      <c r="O171" s="62" t="s">
        <v>79</v>
      </c>
      <c r="P171">
        <v>0.76584471797544129</v>
      </c>
      <c r="Q171">
        <v>0.73977117844169726</v>
      </c>
      <c r="W171" s="62"/>
      <c r="X171" s="62" t="s">
        <v>12</v>
      </c>
      <c r="Y171" s="62" t="s">
        <v>13</v>
      </c>
    </row>
    <row r="172" spans="1:25" x14ac:dyDescent="0.25">
      <c r="W172" s="62" t="s">
        <v>15</v>
      </c>
      <c r="X172">
        <v>0.39467386669848681</v>
      </c>
      <c r="Y172">
        <v>0.37708191307812661</v>
      </c>
    </row>
    <row r="173" spans="1:25" x14ac:dyDescent="0.25">
      <c r="W173" s="62" t="s">
        <v>18</v>
      </c>
      <c r="X173">
        <v>0.30553747299237238</v>
      </c>
      <c r="Y173">
        <v>0.29969500869018301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62" t="s">
        <v>21</v>
      </c>
      <c r="X174">
        <v>0.78496711652514661</v>
      </c>
      <c r="Y174">
        <v>0.76026975664094043</v>
      </c>
    </row>
    <row r="175" spans="1:25" x14ac:dyDescent="0.25">
      <c r="A175" s="62"/>
      <c r="B175" s="62" t="s">
        <v>12</v>
      </c>
      <c r="C175" s="62" t="s">
        <v>68</v>
      </c>
      <c r="D175" s="62" t="s">
        <v>69</v>
      </c>
      <c r="H175" s="62"/>
      <c r="I175" s="62" t="s">
        <v>13</v>
      </c>
      <c r="J175" s="62" t="s">
        <v>70</v>
      </c>
      <c r="K175" s="62" t="s">
        <v>71</v>
      </c>
      <c r="O175" s="62"/>
      <c r="P175" s="62" t="s">
        <v>12</v>
      </c>
      <c r="Q175" s="62" t="s">
        <v>13</v>
      </c>
      <c r="W175" s="62" t="s">
        <v>24</v>
      </c>
      <c r="X175">
        <v>0.67328261438692227</v>
      </c>
      <c r="Y175">
        <v>0.67151777975708227</v>
      </c>
    </row>
    <row r="176" spans="1:25" x14ac:dyDescent="0.25">
      <c r="A176" s="62" t="s">
        <v>14</v>
      </c>
      <c r="B176">
        <v>0.39238470311490209</v>
      </c>
      <c r="C176">
        <v>-0.46332886571922888</v>
      </c>
      <c r="D176">
        <v>-0.46846335770204728</v>
      </c>
      <c r="H176" s="62" t="s">
        <v>72</v>
      </c>
      <c r="I176">
        <v>0.45253657938094188</v>
      </c>
      <c r="J176">
        <v>0.54494788046934506</v>
      </c>
      <c r="K176">
        <v>0.52489644801767266</v>
      </c>
      <c r="O176" s="62" t="s">
        <v>73</v>
      </c>
      <c r="P176">
        <v>-2.5449215857242649E-2</v>
      </c>
      <c r="Q176">
        <v>0.2356122127997832</v>
      </c>
      <c r="W176" s="62" t="s">
        <v>25</v>
      </c>
      <c r="X176">
        <v>-5.2644371384077057E-2</v>
      </c>
      <c r="Y176">
        <v>-8.199612545936516E-2</v>
      </c>
    </row>
    <row r="177" spans="1:25" x14ac:dyDescent="0.25">
      <c r="A177" s="62" t="s">
        <v>17</v>
      </c>
      <c r="B177">
        <v>3.6526409691621138E-2</v>
      </c>
      <c r="C177">
        <v>7.7304796784350552E-2</v>
      </c>
      <c r="D177">
        <v>7.1125539124640827E-2</v>
      </c>
      <c r="H177" s="62" t="s">
        <v>74</v>
      </c>
      <c r="I177">
        <v>0.29454694826344557</v>
      </c>
      <c r="J177">
        <v>0.43294077606251119</v>
      </c>
      <c r="K177">
        <v>0.39251374025513508</v>
      </c>
      <c r="O177" s="62" t="s">
        <v>75</v>
      </c>
      <c r="P177">
        <v>-0.31731722359019149</v>
      </c>
      <c r="Q177">
        <v>0.47818728158296481</v>
      </c>
      <c r="W177" s="62" t="s">
        <v>26</v>
      </c>
      <c r="X177">
        <v>0.68550807564445371</v>
      </c>
      <c r="Y177">
        <v>0.66186277594509813</v>
      </c>
    </row>
    <row r="178" spans="1:25" x14ac:dyDescent="0.25">
      <c r="A178" s="62" t="s">
        <v>20</v>
      </c>
      <c r="B178">
        <v>-0.2258302375372751</v>
      </c>
      <c r="C178">
        <v>0.29663260967676708</v>
      </c>
      <c r="D178">
        <v>0.30487876438724199</v>
      </c>
      <c r="H178" s="62" t="s">
        <v>76</v>
      </c>
      <c r="I178">
        <v>0.2815419441210083</v>
      </c>
      <c r="J178">
        <v>0.44480185334292172</v>
      </c>
      <c r="K178">
        <v>0.39826566814301129</v>
      </c>
      <c r="O178" s="62" t="s">
        <v>77</v>
      </c>
      <c r="P178">
        <v>-0.2425262894176933</v>
      </c>
      <c r="Q178">
        <v>0.43352043515213351</v>
      </c>
      <c r="W178" s="62" t="s">
        <v>28</v>
      </c>
      <c r="X178">
        <v>0.68866312422850051</v>
      </c>
      <c r="Y178">
        <v>0.66195151947055741</v>
      </c>
    </row>
    <row r="179" spans="1:25" x14ac:dyDescent="0.25">
      <c r="A179" s="62" t="s">
        <v>23</v>
      </c>
      <c r="B179">
        <v>-0.31132951340883541</v>
      </c>
      <c r="C179">
        <v>0.5934981178045744</v>
      </c>
      <c r="D179">
        <v>0.59145795205943508</v>
      </c>
      <c r="H179" s="62" t="s">
        <v>78</v>
      </c>
      <c r="I179">
        <v>0.38987175093156928</v>
      </c>
      <c r="J179">
        <v>0.60497477056749083</v>
      </c>
      <c r="K179">
        <v>0.57629722924203874</v>
      </c>
      <c r="O179" s="62" t="s">
        <v>79</v>
      </c>
      <c r="P179">
        <v>-0.28412192480944831</v>
      </c>
      <c r="Q179">
        <v>0.27606426532391759</v>
      </c>
      <c r="W179" s="62" t="s">
        <v>29</v>
      </c>
      <c r="X179">
        <v>0.36580433971123949</v>
      </c>
      <c r="Y179">
        <v>0.42018274530648958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62"/>
      <c r="B183" s="62" t="s">
        <v>12</v>
      </c>
      <c r="C183" s="62" t="s">
        <v>68</v>
      </c>
      <c r="D183" s="62" t="s">
        <v>69</v>
      </c>
      <c r="H183" s="62"/>
      <c r="I183" s="62" t="s">
        <v>13</v>
      </c>
      <c r="J183" s="62" t="s">
        <v>70</v>
      </c>
      <c r="K183" s="62" t="s">
        <v>71</v>
      </c>
      <c r="O183" s="62"/>
      <c r="P183" s="62" t="s">
        <v>12</v>
      </c>
      <c r="Q183" s="62" t="s">
        <v>13</v>
      </c>
      <c r="W183" s="62"/>
      <c r="X183" s="62" t="s">
        <v>12</v>
      </c>
      <c r="Y183" s="62" t="s">
        <v>13</v>
      </c>
    </row>
    <row r="184" spans="1:25" x14ac:dyDescent="0.25">
      <c r="A184" s="62" t="s">
        <v>14</v>
      </c>
      <c r="B184">
        <v>0.25722022762886182</v>
      </c>
      <c r="C184">
        <v>0.2291479788092306</v>
      </c>
      <c r="D184">
        <v>-3.9136907672518047E-2</v>
      </c>
      <c r="H184" s="62" t="s">
        <v>72</v>
      </c>
      <c r="I184">
        <v>6.9785403954512895E-2</v>
      </c>
      <c r="J184">
        <v>9.9145883082053882E-2</v>
      </c>
      <c r="K184">
        <v>-5.6109788062180727E-2</v>
      </c>
      <c r="O184" s="62" t="s">
        <v>73</v>
      </c>
      <c r="P184">
        <v>0.1236480976073351</v>
      </c>
      <c r="Q184">
        <v>0.25261405415201921</v>
      </c>
      <c r="W184" s="62" t="s">
        <v>15</v>
      </c>
      <c r="X184">
        <v>3.5783503228350673E-2</v>
      </c>
      <c r="Y184">
        <v>8.2952529823243623E-2</v>
      </c>
    </row>
    <row r="185" spans="1:25" x14ac:dyDescent="0.25">
      <c r="A185" s="62" t="s">
        <v>17</v>
      </c>
      <c r="B185">
        <v>0.18583174224240001</v>
      </c>
      <c r="C185">
        <v>0.12804307036242721</v>
      </c>
      <c r="D185">
        <v>7.7819457552194384E-3</v>
      </c>
      <c r="H185" s="62" t="s">
        <v>74</v>
      </c>
      <c r="I185">
        <v>0.15880551154666481</v>
      </c>
      <c r="J185">
        <v>0.20953906445998599</v>
      </c>
      <c r="K185">
        <v>-2.907984130189796E-2</v>
      </c>
      <c r="O185" s="62" t="s">
        <v>75</v>
      </c>
      <c r="P185">
        <v>3.5650790686948312E-2</v>
      </c>
      <c r="Q185">
        <v>2.4750746774149638E-3</v>
      </c>
      <c r="W185" s="62" t="s">
        <v>18</v>
      </c>
      <c r="X185">
        <v>0.31118327980152249</v>
      </c>
      <c r="Y185">
        <v>9.9877767149714816E-2</v>
      </c>
    </row>
    <row r="186" spans="1:25" x14ac:dyDescent="0.25">
      <c r="A186" s="62" t="s">
        <v>20</v>
      </c>
      <c r="B186">
        <v>0.23810047521162481</v>
      </c>
      <c r="C186">
        <v>0.2119236181803254</v>
      </c>
      <c r="D186">
        <v>3.2422031085148163E-2</v>
      </c>
      <c r="H186" s="62" t="s">
        <v>76</v>
      </c>
      <c r="I186">
        <v>0.18594933321822199</v>
      </c>
      <c r="J186">
        <v>0.37223579557011388</v>
      </c>
      <c r="K186">
        <v>0.14144155866412389</v>
      </c>
      <c r="O186" s="62" t="s">
        <v>77</v>
      </c>
      <c r="P186">
        <v>0.12595856259995319</v>
      </c>
      <c r="Q186">
        <v>0.13442912557829981</v>
      </c>
      <c r="W186" s="62" t="s">
        <v>21</v>
      </c>
      <c r="X186">
        <v>-0.21482494601385971</v>
      </c>
      <c r="Y186">
        <v>0.29269254982512127</v>
      </c>
    </row>
    <row r="187" spans="1:25" x14ac:dyDescent="0.25">
      <c r="A187" s="62" t="s">
        <v>23</v>
      </c>
      <c r="B187">
        <v>0.13923132265513649</v>
      </c>
      <c r="C187">
        <v>0.20302576192620539</v>
      </c>
      <c r="D187">
        <v>1.3162380078357089E-2</v>
      </c>
      <c r="H187" s="62" t="s">
        <v>78</v>
      </c>
      <c r="I187">
        <v>0.1596836576657529</v>
      </c>
      <c r="J187">
        <v>0.1828355748312287</v>
      </c>
      <c r="K187">
        <v>-1.112550358245991E-2</v>
      </c>
      <c r="O187" s="62" t="s">
        <v>79</v>
      </c>
      <c r="P187">
        <v>7.5634631056680744E-3</v>
      </c>
      <c r="Q187">
        <v>0.10823819616795539</v>
      </c>
      <c r="W187" s="62" t="s">
        <v>24</v>
      </c>
      <c r="X187">
        <v>-0.22693358913693709</v>
      </c>
      <c r="Y187">
        <v>0.43762734085894611</v>
      </c>
    </row>
    <row r="188" spans="1:25" x14ac:dyDescent="0.25">
      <c r="W188" s="62" t="s">
        <v>25</v>
      </c>
      <c r="X188">
        <v>0.30777866944663362</v>
      </c>
      <c r="Y188">
        <v>-8.0233889386600477E-2</v>
      </c>
    </row>
    <row r="189" spans="1:25" x14ac:dyDescent="0.25">
      <c r="W189" s="62" t="s">
        <v>26</v>
      </c>
      <c r="X189">
        <v>8.4676418048830096E-2</v>
      </c>
      <c r="Y189">
        <v>3.6849534065723298E-2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62" t="s">
        <v>28</v>
      </c>
      <c r="X190">
        <v>-0.21681636633647711</v>
      </c>
      <c r="Y190">
        <v>0.4074521110339151</v>
      </c>
    </row>
    <row r="191" spans="1:25" x14ac:dyDescent="0.25">
      <c r="A191" s="62"/>
      <c r="B191" s="62" t="s">
        <v>12</v>
      </c>
      <c r="C191" s="62" t="s">
        <v>68</v>
      </c>
      <c r="D191" s="62" t="s">
        <v>69</v>
      </c>
      <c r="H191" s="62"/>
      <c r="I191" s="62" t="s">
        <v>13</v>
      </c>
      <c r="J191" s="62" t="s">
        <v>70</v>
      </c>
      <c r="K191" s="62" t="s">
        <v>71</v>
      </c>
      <c r="O191" s="62"/>
      <c r="P191" s="62" t="s">
        <v>12</v>
      </c>
      <c r="Q191" s="62" t="s">
        <v>13</v>
      </c>
      <c r="W191" s="62" t="s">
        <v>29</v>
      </c>
      <c r="X191">
        <v>-2.163535652161809E-2</v>
      </c>
      <c r="Y191">
        <v>0.22306400892561021</v>
      </c>
    </row>
    <row r="192" spans="1:25" x14ac:dyDescent="0.25">
      <c r="A192" s="62" t="s">
        <v>14</v>
      </c>
      <c r="B192">
        <v>8.541803684970789E-2</v>
      </c>
      <c r="C192">
        <v>-3.0115943953507879E-2</v>
      </c>
      <c r="D192">
        <v>-2.353154172161892E-3</v>
      </c>
      <c r="H192" s="62" t="s">
        <v>72</v>
      </c>
      <c r="I192">
        <v>0.1465170832875376</v>
      </c>
      <c r="J192">
        <v>4.4621656986272122E-2</v>
      </c>
      <c r="K192">
        <v>4.2508884502182293E-2</v>
      </c>
      <c r="O192" s="62" t="s">
        <v>73</v>
      </c>
      <c r="P192">
        <v>0.22302207788140069</v>
      </c>
      <c r="Q192">
        <v>0.17603610291004801</v>
      </c>
    </row>
    <row r="193" spans="1:25" x14ac:dyDescent="0.25">
      <c r="A193" s="62" t="s">
        <v>17</v>
      </c>
      <c r="B193">
        <v>0.1628639335670739</v>
      </c>
      <c r="C193">
        <v>-5.2712690732850981E-2</v>
      </c>
      <c r="D193">
        <v>-6.4082097000390567E-2</v>
      </c>
      <c r="H193" s="62" t="s">
        <v>74</v>
      </c>
      <c r="I193">
        <v>0.1116519802254696</v>
      </c>
      <c r="J193">
        <v>6.8058647027603048E-3</v>
      </c>
      <c r="K193">
        <v>-1.4481574712881969E-2</v>
      </c>
      <c r="O193" s="62" t="s">
        <v>75</v>
      </c>
      <c r="P193">
        <v>9.2083548001217305E-2</v>
      </c>
      <c r="Q193">
        <v>7.0372056073823464E-2</v>
      </c>
    </row>
    <row r="194" spans="1:25" x14ac:dyDescent="0.25">
      <c r="A194" s="62" t="s">
        <v>20</v>
      </c>
      <c r="B194">
        <v>0.24475005296702379</v>
      </c>
      <c r="C194">
        <v>-3.9093251598276937E-2</v>
      </c>
      <c r="D194">
        <v>-4.4026232475990648E-2</v>
      </c>
      <c r="H194" s="62" t="s">
        <v>76</v>
      </c>
      <c r="I194">
        <v>0.38063107127169438</v>
      </c>
      <c r="J194">
        <v>4.4703809081580788E-2</v>
      </c>
      <c r="K194">
        <v>1.687900229645764E-2</v>
      </c>
      <c r="O194" s="62" t="s">
        <v>77</v>
      </c>
      <c r="P194">
        <v>0.2384265972490292</v>
      </c>
      <c r="Q194">
        <v>0.12960790733698191</v>
      </c>
      <c r="W194" s="165" t="s">
        <v>89</v>
      </c>
    </row>
    <row r="195" spans="1:25" x14ac:dyDescent="0.25">
      <c r="A195" s="62" t="s">
        <v>23</v>
      </c>
      <c r="B195">
        <v>0.14922432497311999</v>
      </c>
      <c r="C195">
        <v>-7.2574050998773718E-3</v>
      </c>
      <c r="D195">
        <v>-1.4963927587941959E-2</v>
      </c>
      <c r="H195" s="62" t="s">
        <v>78</v>
      </c>
      <c r="I195">
        <v>0.22896867115390121</v>
      </c>
      <c r="J195">
        <v>-3.0667332875719801E-2</v>
      </c>
      <c r="K195">
        <v>-6.3228808938617209E-2</v>
      </c>
      <c r="O195" s="62" t="s">
        <v>79</v>
      </c>
      <c r="P195">
        <v>0.25336303451462999</v>
      </c>
      <c r="Q195">
        <v>0.26642348942598137</v>
      </c>
      <c r="W195" s="62"/>
      <c r="X195" s="62" t="s">
        <v>12</v>
      </c>
      <c r="Y195" s="62" t="s">
        <v>13</v>
      </c>
    </row>
    <row r="196" spans="1:25" x14ac:dyDescent="0.25">
      <c r="W196" s="62" t="s">
        <v>15</v>
      </c>
      <c r="X196">
        <v>0.20409788698631751</v>
      </c>
      <c r="Y196">
        <v>0.24511057930492711</v>
      </c>
    </row>
    <row r="197" spans="1:25" x14ac:dyDescent="0.25">
      <c r="W197" s="62" t="s">
        <v>18</v>
      </c>
      <c r="X197">
        <v>0.16304234125207751</v>
      </c>
      <c r="Y197">
        <v>0.2189827221237356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62" t="s">
        <v>21</v>
      </c>
      <c r="X198">
        <v>9.0119457153175514E-2</v>
      </c>
      <c r="Y198">
        <v>0.2177667923508631</v>
      </c>
    </row>
    <row r="199" spans="1:25" x14ac:dyDescent="0.25">
      <c r="A199" s="62"/>
      <c r="B199" s="62" t="s">
        <v>12</v>
      </c>
      <c r="C199" s="62" t="s">
        <v>68</v>
      </c>
      <c r="D199" s="62" t="s">
        <v>69</v>
      </c>
      <c r="H199" s="62"/>
      <c r="I199" s="62" t="s">
        <v>13</v>
      </c>
      <c r="J199" s="62" t="s">
        <v>70</v>
      </c>
      <c r="K199" s="62" t="s">
        <v>71</v>
      </c>
      <c r="O199" s="62"/>
      <c r="P199" s="62" t="s">
        <v>12</v>
      </c>
      <c r="Q199" s="62" t="s">
        <v>13</v>
      </c>
      <c r="W199" s="62" t="s">
        <v>24</v>
      </c>
      <c r="X199">
        <v>0.10689004151990079</v>
      </c>
      <c r="Y199">
        <v>0.1398653349065565</v>
      </c>
    </row>
    <row r="200" spans="1:25" x14ac:dyDescent="0.25">
      <c r="A200" s="62" t="s">
        <v>14</v>
      </c>
      <c r="B200">
        <v>-1.0824365280260549E-3</v>
      </c>
      <c r="C200">
        <v>1.083254375859267E-2</v>
      </c>
      <c r="D200">
        <v>1.1636900350482E-2</v>
      </c>
      <c r="H200" s="62" t="s">
        <v>72</v>
      </c>
      <c r="I200">
        <v>5.594515262334105E-2</v>
      </c>
      <c r="J200">
        <v>8.5589913477775274E-3</v>
      </c>
      <c r="K200">
        <v>6.3905990829404664E-3</v>
      </c>
      <c r="O200" s="62" t="s">
        <v>73</v>
      </c>
      <c r="P200">
        <v>0.1117748893690506</v>
      </c>
      <c r="Q200">
        <v>0.23775196558397579</v>
      </c>
      <c r="W200" s="62" t="s">
        <v>25</v>
      </c>
      <c r="X200">
        <v>0.28054823346170438</v>
      </c>
      <c r="Y200">
        <v>0.3766307717583755</v>
      </c>
    </row>
    <row r="201" spans="1:25" x14ac:dyDescent="0.25">
      <c r="A201" s="62" t="s">
        <v>17</v>
      </c>
      <c r="B201">
        <v>-0.19546263029532221</v>
      </c>
      <c r="C201">
        <v>-2.2447432042522818E-2</v>
      </c>
      <c r="D201">
        <v>-1.741229128535475E-2</v>
      </c>
      <c r="H201" s="62" t="s">
        <v>74</v>
      </c>
      <c r="I201">
        <v>-4.6652055259191246E-3</v>
      </c>
      <c r="J201">
        <v>9.6808580985357093E-2</v>
      </c>
      <c r="K201">
        <v>0.1012536548955844</v>
      </c>
      <c r="O201" s="62" t="s">
        <v>75</v>
      </c>
      <c r="P201">
        <v>-7.2854908448120925E-2</v>
      </c>
      <c r="Q201">
        <v>-6.2126606037490231E-3</v>
      </c>
      <c r="W201" s="62" t="s">
        <v>26</v>
      </c>
      <c r="X201">
        <v>0.10493431589006991</v>
      </c>
      <c r="Y201">
        <v>0.21859793235393801</v>
      </c>
    </row>
    <row r="202" spans="1:25" x14ac:dyDescent="0.25">
      <c r="A202" s="62" t="s">
        <v>20</v>
      </c>
      <c r="B202">
        <v>0.11501192583672649</v>
      </c>
      <c r="C202">
        <v>5.0682480198047233E-2</v>
      </c>
      <c r="D202">
        <v>5.0000590119414358E-2</v>
      </c>
      <c r="H202" s="62" t="s">
        <v>76</v>
      </c>
      <c r="I202">
        <v>8.7207362987083731E-2</v>
      </c>
      <c r="J202">
        <v>2.1967514977163739E-2</v>
      </c>
      <c r="K202">
        <v>2.897858823534849E-2</v>
      </c>
      <c r="O202" s="62" t="s">
        <v>77</v>
      </c>
      <c r="P202">
        <v>-0.17568547515983041</v>
      </c>
      <c r="Q202">
        <v>-0.1781567408820442</v>
      </c>
      <c r="W202" s="62" t="s">
        <v>28</v>
      </c>
      <c r="X202">
        <v>0.20139127503357659</v>
      </c>
      <c r="Y202">
        <v>0.24815053620610131</v>
      </c>
    </row>
    <row r="203" spans="1:25" x14ac:dyDescent="0.25">
      <c r="A203" s="62" t="s">
        <v>23</v>
      </c>
      <c r="B203">
        <v>-7.0643153538490461E-2</v>
      </c>
      <c r="C203">
        <v>5.3526256784760071E-2</v>
      </c>
      <c r="D203">
        <v>5.8319743061761783E-2</v>
      </c>
      <c r="H203" s="62" t="s">
        <v>78</v>
      </c>
      <c r="I203">
        <v>4.5234518000305821E-3</v>
      </c>
      <c r="J203">
        <v>5.3518995090312833E-2</v>
      </c>
      <c r="K203">
        <v>5.438181645177069E-2</v>
      </c>
      <c r="O203" s="62" t="s">
        <v>79</v>
      </c>
      <c r="P203">
        <v>9.5109435792722602E-2</v>
      </c>
      <c r="Q203">
        <v>0.15121532162674309</v>
      </c>
      <c r="W203" s="62" t="s">
        <v>29</v>
      </c>
      <c r="X203">
        <v>0.1526554602320114</v>
      </c>
      <c r="Y203">
        <v>0.26883221728347501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62"/>
      <c r="B207" s="62" t="s">
        <v>12</v>
      </c>
      <c r="C207" s="62" t="s">
        <v>68</v>
      </c>
      <c r="D207" s="62" t="s">
        <v>69</v>
      </c>
      <c r="H207" s="62"/>
      <c r="I207" s="62" t="s">
        <v>13</v>
      </c>
      <c r="J207" s="62" t="s">
        <v>70</v>
      </c>
      <c r="K207" s="62" t="s">
        <v>71</v>
      </c>
      <c r="O207" s="62"/>
      <c r="P207" s="62" t="s">
        <v>12</v>
      </c>
      <c r="Q207" s="62" t="s">
        <v>13</v>
      </c>
      <c r="W207" s="62"/>
      <c r="X207" s="62" t="s">
        <v>12</v>
      </c>
      <c r="Y207" s="62" t="s">
        <v>13</v>
      </c>
    </row>
    <row r="208" spans="1:25" x14ac:dyDescent="0.25">
      <c r="A208" s="62" t="s">
        <v>14</v>
      </c>
      <c r="B208">
        <v>-8.761386405249999E-2</v>
      </c>
      <c r="C208">
        <v>5.6693392360855958E-2</v>
      </c>
      <c r="D208">
        <v>7.3518541723444478E-2</v>
      </c>
      <c r="H208" s="62" t="s">
        <v>72</v>
      </c>
      <c r="I208">
        <v>0.79547495616963926</v>
      </c>
      <c r="J208">
        <v>0.71283360875660029</v>
      </c>
      <c r="K208">
        <v>0.68059302944610811</v>
      </c>
      <c r="O208" s="62" t="s">
        <v>73</v>
      </c>
      <c r="P208">
        <v>0.37612985113266317</v>
      </c>
      <c r="Q208">
        <v>0.75481937497084106</v>
      </c>
      <c r="W208" s="62" t="s">
        <v>15</v>
      </c>
      <c r="X208">
        <v>-7.3480786719962693E-2</v>
      </c>
      <c r="Y208">
        <v>-0.1151279404195472</v>
      </c>
    </row>
    <row r="209" spans="1:25" x14ac:dyDescent="0.25">
      <c r="A209" s="62" t="s">
        <v>17</v>
      </c>
      <c r="B209">
        <v>6.5052797961492423E-2</v>
      </c>
      <c r="C209">
        <v>-0.15126918325189581</v>
      </c>
      <c r="D209">
        <v>-0.16103619589700391</v>
      </c>
      <c r="H209" s="62" t="s">
        <v>74</v>
      </c>
      <c r="I209">
        <v>0.75460893943967844</v>
      </c>
      <c r="J209">
        <v>0.64867889360795328</v>
      </c>
      <c r="K209">
        <v>0.62578400294030756</v>
      </c>
      <c r="O209" s="62" t="s">
        <v>75</v>
      </c>
      <c r="P209">
        <v>0.26366362576565122</v>
      </c>
      <c r="Q209">
        <v>0.79228067417657078</v>
      </c>
      <c r="W209" s="62" t="s">
        <v>18</v>
      </c>
      <c r="X209">
        <v>3.5013682846162228E-2</v>
      </c>
      <c r="Y209">
        <v>0.17967117979985081</v>
      </c>
    </row>
    <row r="210" spans="1:25" x14ac:dyDescent="0.25">
      <c r="A210" s="62" t="s">
        <v>20</v>
      </c>
      <c r="B210">
        <v>9.5642427928804785E-2</v>
      </c>
      <c r="C210">
        <v>-9.2025077486742768E-2</v>
      </c>
      <c r="D210">
        <v>-9.2260548522734367E-2</v>
      </c>
      <c r="H210" s="62" t="s">
        <v>76</v>
      </c>
      <c r="I210">
        <v>0.72967038491950575</v>
      </c>
      <c r="J210">
        <v>0.60482489020235508</v>
      </c>
      <c r="K210">
        <v>0.57038349082430184</v>
      </c>
      <c r="O210" s="62" t="s">
        <v>77</v>
      </c>
      <c r="P210">
        <v>0.1731910826133011</v>
      </c>
      <c r="Q210">
        <v>0.79971049635138347</v>
      </c>
      <c r="W210" s="62" t="s">
        <v>21</v>
      </c>
      <c r="X210">
        <v>0.32594764507831941</v>
      </c>
      <c r="Y210">
        <v>0.44431550146684923</v>
      </c>
    </row>
    <row r="211" spans="1:25" x14ac:dyDescent="0.25">
      <c r="A211" s="62" t="s">
        <v>23</v>
      </c>
      <c r="B211">
        <v>0.35789385919680672</v>
      </c>
      <c r="C211">
        <v>0.45019926144633832</v>
      </c>
      <c r="D211">
        <v>0.42636328345532931</v>
      </c>
      <c r="H211" s="62" t="s">
        <v>78</v>
      </c>
      <c r="I211">
        <v>0.80148537085581295</v>
      </c>
      <c r="J211">
        <v>0.74974711777840131</v>
      </c>
      <c r="K211">
        <v>0.715831508277471</v>
      </c>
      <c r="O211" s="62" t="s">
        <v>79</v>
      </c>
      <c r="P211">
        <v>0.2605548309169548</v>
      </c>
      <c r="Q211">
        <v>0.724757907167348</v>
      </c>
      <c r="W211" s="62" t="s">
        <v>24</v>
      </c>
      <c r="X211">
        <v>5.3896070122253233E-2</v>
      </c>
      <c r="Y211">
        <v>0.1074718726476256</v>
      </c>
    </row>
    <row r="212" spans="1:25" x14ac:dyDescent="0.25">
      <c r="W212" s="62" t="s">
        <v>25</v>
      </c>
      <c r="X212">
        <v>3.1274097044763777E-2</v>
      </c>
      <c r="Y212">
        <v>-2.999793483292856E-2</v>
      </c>
    </row>
    <row r="213" spans="1:25" x14ac:dyDescent="0.25">
      <c r="W213" s="62" t="s">
        <v>26</v>
      </c>
      <c r="X213">
        <v>0.10118113980028599</v>
      </c>
      <c r="Y213">
        <v>0.19500646073558101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62" t="s">
        <v>28</v>
      </c>
      <c r="X214">
        <v>0.31224553818640027</v>
      </c>
      <c r="Y214">
        <v>0.37430716665165248</v>
      </c>
    </row>
    <row r="215" spans="1:25" x14ac:dyDescent="0.25">
      <c r="A215" s="62"/>
      <c r="B215" s="62" t="s">
        <v>12</v>
      </c>
      <c r="C215" s="62" t="s">
        <v>68</v>
      </c>
      <c r="D215" s="62" t="s">
        <v>69</v>
      </c>
      <c r="H215" s="62"/>
      <c r="I215" s="62" t="s">
        <v>13</v>
      </c>
      <c r="J215" s="62" t="s">
        <v>70</v>
      </c>
      <c r="K215" s="62" t="s">
        <v>71</v>
      </c>
      <c r="O215" s="62"/>
      <c r="P215" s="62" t="s">
        <v>12</v>
      </c>
      <c r="Q215" s="62" t="s">
        <v>13</v>
      </c>
      <c r="W215" s="62" t="s">
        <v>29</v>
      </c>
      <c r="X215">
        <v>0.20435063792115291</v>
      </c>
      <c r="Y215">
        <v>0.16150855996546229</v>
      </c>
    </row>
    <row r="216" spans="1:25" x14ac:dyDescent="0.25">
      <c r="A216" s="62" t="s">
        <v>14</v>
      </c>
      <c r="B216">
        <v>-9.9848324582251457E-4</v>
      </c>
      <c r="C216">
        <v>-9.9585239534715209E-2</v>
      </c>
      <c r="D216">
        <v>-0.10460555938163731</v>
      </c>
      <c r="H216" s="62" t="s">
        <v>72</v>
      </c>
      <c r="I216">
        <v>-6.1600078719886526E-3</v>
      </c>
      <c r="J216">
        <v>-3.6373295301021021E-2</v>
      </c>
      <c r="K216">
        <v>-2.160784301321626E-2</v>
      </c>
      <c r="O216" s="62" t="s">
        <v>73</v>
      </c>
      <c r="P216">
        <v>2.299363873979977E-2</v>
      </c>
      <c r="Q216">
        <v>5.5514727982995749E-3</v>
      </c>
    </row>
    <row r="217" spans="1:25" x14ac:dyDescent="0.25">
      <c r="A217" s="62" t="s">
        <v>17</v>
      </c>
      <c r="B217">
        <v>-0.12733061649766389</v>
      </c>
      <c r="C217">
        <v>6.1439122776971909E-2</v>
      </c>
      <c r="D217">
        <v>6.2743840651800609E-2</v>
      </c>
      <c r="H217" s="62" t="s">
        <v>74</v>
      </c>
      <c r="I217">
        <v>-5.0569843911730403E-2</v>
      </c>
      <c r="J217">
        <v>4.7028486005172244E-3</v>
      </c>
      <c r="K217">
        <v>5.5336618975323692E-3</v>
      </c>
      <c r="O217" s="62" t="s">
        <v>75</v>
      </c>
      <c r="P217">
        <v>-2.3120813009178141E-2</v>
      </c>
      <c r="Q217">
        <v>-2.53036369241516E-2</v>
      </c>
    </row>
    <row r="218" spans="1:25" x14ac:dyDescent="0.25">
      <c r="A218" s="62" t="s">
        <v>20</v>
      </c>
      <c r="B218">
        <v>9.8046918529314311E-2</v>
      </c>
      <c r="C218">
        <v>-7.6209366972200196E-3</v>
      </c>
      <c r="D218">
        <v>-4.7173482225260268E-3</v>
      </c>
      <c r="H218" s="62" t="s">
        <v>76</v>
      </c>
      <c r="I218">
        <v>2.983947852161065E-2</v>
      </c>
      <c r="J218">
        <v>-9.6287680954974086E-2</v>
      </c>
      <c r="K218">
        <v>-7.9201498864268471E-2</v>
      </c>
      <c r="O218" s="62" t="s">
        <v>77</v>
      </c>
      <c r="P218">
        <v>-0.12877110312364209</v>
      </c>
      <c r="Q218">
        <v>-0.11083848158219051</v>
      </c>
      <c r="W218" s="165" t="s">
        <v>94</v>
      </c>
    </row>
    <row r="219" spans="1:25" x14ac:dyDescent="0.25">
      <c r="A219" s="62" t="s">
        <v>23</v>
      </c>
      <c r="B219">
        <v>-2.2110669687999681E-2</v>
      </c>
      <c r="C219">
        <v>7.1110136897814966E-2</v>
      </c>
      <c r="D219">
        <v>7.0847182383919918E-2</v>
      </c>
      <c r="H219" s="62" t="s">
        <v>78</v>
      </c>
      <c r="I219">
        <v>-1.014548439040556E-2</v>
      </c>
      <c r="J219">
        <v>1.767509817138271E-2</v>
      </c>
      <c r="K219">
        <v>2.9901154640085449E-2</v>
      </c>
      <c r="O219" s="62" t="s">
        <v>79</v>
      </c>
      <c r="P219">
        <v>0.10019860760006361</v>
      </c>
      <c r="Q219">
        <v>8.8693068667320976E-2</v>
      </c>
      <c r="W219" s="62"/>
      <c r="X219" s="62" t="s">
        <v>12</v>
      </c>
      <c r="Y219" s="62" t="s">
        <v>13</v>
      </c>
    </row>
    <row r="220" spans="1:25" x14ac:dyDescent="0.25">
      <c r="W220" s="62" t="s">
        <v>15</v>
      </c>
      <c r="X220">
        <v>-0.18943878135331091</v>
      </c>
      <c r="Y220">
        <v>-0.20494795274428801</v>
      </c>
    </row>
    <row r="221" spans="1:25" x14ac:dyDescent="0.25">
      <c r="W221" s="62" t="s">
        <v>18</v>
      </c>
      <c r="X221">
        <v>-0.18968609325974681</v>
      </c>
      <c r="Y221">
        <v>-7.1039945351036499E-2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62" t="s">
        <v>21</v>
      </c>
      <c r="X222">
        <v>4.3040896756064553E-2</v>
      </c>
      <c r="Y222">
        <v>0.14747778908780321</v>
      </c>
    </row>
    <row r="223" spans="1:25" x14ac:dyDescent="0.25">
      <c r="A223" s="62"/>
      <c r="B223" s="62" t="s">
        <v>12</v>
      </c>
      <c r="C223" s="62" t="s">
        <v>68</v>
      </c>
      <c r="D223" s="62" t="s">
        <v>69</v>
      </c>
      <c r="H223" s="62"/>
      <c r="I223" s="62" t="s">
        <v>13</v>
      </c>
      <c r="J223" s="62" t="s">
        <v>70</v>
      </c>
      <c r="K223" s="62" t="s">
        <v>71</v>
      </c>
      <c r="O223" s="62"/>
      <c r="P223" s="62" t="s">
        <v>12</v>
      </c>
      <c r="Q223" s="62" t="s">
        <v>13</v>
      </c>
      <c r="W223" s="62" t="s">
        <v>24</v>
      </c>
      <c r="X223">
        <v>-5.6480315311011969E-2</v>
      </c>
      <c r="Y223">
        <v>-6.5127464378403046E-3</v>
      </c>
    </row>
    <row r="224" spans="1:25" x14ac:dyDescent="0.25">
      <c r="A224" s="62" t="s">
        <v>14</v>
      </c>
      <c r="B224">
        <v>5.2659376046103927E-2</v>
      </c>
      <c r="C224">
        <v>1.1696593761450101E-2</v>
      </c>
      <c r="D224">
        <v>2.221802256943254E-2</v>
      </c>
      <c r="H224" s="62" t="s">
        <v>72</v>
      </c>
      <c r="I224">
        <v>6.0632066680426878E-6</v>
      </c>
      <c r="J224">
        <v>-4.657535533003223E-2</v>
      </c>
      <c r="K224">
        <v>-3.4532093402192349E-2</v>
      </c>
      <c r="O224" s="62" t="s">
        <v>73</v>
      </c>
      <c r="P224">
        <v>-0.18791738703695909</v>
      </c>
      <c r="Q224">
        <v>-0.16385207533208601</v>
      </c>
      <c r="W224" s="62" t="s">
        <v>25</v>
      </c>
      <c r="X224">
        <v>-0.15886873594785689</v>
      </c>
      <c r="Y224">
        <v>-0.16850260893292179</v>
      </c>
    </row>
    <row r="225" spans="1:25" x14ac:dyDescent="0.25">
      <c r="A225" s="62" t="s">
        <v>17</v>
      </c>
      <c r="B225">
        <v>0.1593659792760804</v>
      </c>
      <c r="C225">
        <v>-2.7552086447114491E-2</v>
      </c>
      <c r="D225">
        <v>-3.249279941103797E-2</v>
      </c>
      <c r="H225" s="62" t="s">
        <v>74</v>
      </c>
      <c r="I225">
        <v>-0.1223604262921302</v>
      </c>
      <c r="J225">
        <v>2.2852047544748792E-2</v>
      </c>
      <c r="K225">
        <v>2.6355170960026111E-2</v>
      </c>
      <c r="O225" s="62" t="s">
        <v>75</v>
      </c>
      <c r="P225">
        <v>5.2730214135083088E-2</v>
      </c>
      <c r="Q225">
        <v>6.7367115730917471E-2</v>
      </c>
      <c r="W225" s="62" t="s">
        <v>26</v>
      </c>
      <c r="X225">
        <v>-0.1573075134372694</v>
      </c>
      <c r="Y225">
        <v>-1.6681096040558719E-2</v>
      </c>
    </row>
    <row r="226" spans="1:25" x14ac:dyDescent="0.25">
      <c r="A226" s="62" t="s">
        <v>20</v>
      </c>
      <c r="B226">
        <v>-0.24928287543776351</v>
      </c>
      <c r="C226">
        <v>-3.4543814578618902E-2</v>
      </c>
      <c r="D226">
        <v>-2.328237026866823E-2</v>
      </c>
      <c r="H226" s="62" t="s">
        <v>76</v>
      </c>
      <c r="I226">
        <v>-0.20106642042541881</v>
      </c>
      <c r="J226">
        <v>4.6757413892805168E-2</v>
      </c>
      <c r="K226">
        <v>4.5667611189901383E-2</v>
      </c>
      <c r="O226" s="62" t="s">
        <v>77</v>
      </c>
      <c r="P226">
        <v>-9.2847841137299325E-3</v>
      </c>
      <c r="Q226">
        <v>3.0968560356096689E-2</v>
      </c>
      <c r="W226" s="62" t="s">
        <v>28</v>
      </c>
      <c r="X226">
        <v>-9.8663528833838748E-2</v>
      </c>
      <c r="Y226">
        <v>0.16165347957572779</v>
      </c>
    </row>
    <row r="227" spans="1:25" x14ac:dyDescent="0.25">
      <c r="A227" s="62" t="s">
        <v>23</v>
      </c>
      <c r="B227">
        <v>-0.1763649402980301</v>
      </c>
      <c r="C227">
        <v>-7.5624529386205249E-3</v>
      </c>
      <c r="D227">
        <v>1.7248241220526031E-3</v>
      </c>
      <c r="H227" s="62" t="s">
        <v>78</v>
      </c>
      <c r="I227">
        <v>0.16063012606249169</v>
      </c>
      <c r="J227">
        <v>-1.424031759884771E-2</v>
      </c>
      <c r="K227">
        <v>-8.9073571900259527E-3</v>
      </c>
      <c r="O227" s="62" t="s">
        <v>79</v>
      </c>
      <c r="P227">
        <v>-0.13519279592342709</v>
      </c>
      <c r="Q227">
        <v>-6.813999183332542E-2</v>
      </c>
      <c r="W227" s="62" t="s">
        <v>29</v>
      </c>
      <c r="X227">
        <v>-5.7826687392530447E-2</v>
      </c>
      <c r="Y227">
        <v>4.0778500501447941E-2</v>
      </c>
    </row>
    <row r="230" spans="1:25" x14ac:dyDescent="0.25">
      <c r="W230" s="165" t="s">
        <v>98</v>
      </c>
    </row>
    <row r="231" spans="1:25" x14ac:dyDescent="0.25">
      <c r="W231" s="62"/>
      <c r="X231" s="62" t="s">
        <v>12</v>
      </c>
      <c r="Y231" s="62" t="s">
        <v>13</v>
      </c>
    </row>
    <row r="232" spans="1:25" x14ac:dyDescent="0.25">
      <c r="W232" s="62" t="s">
        <v>15</v>
      </c>
      <c r="X232">
        <v>0.15108830796120931</v>
      </c>
      <c r="Y232">
        <v>0.28108512585584949</v>
      </c>
    </row>
    <row r="233" spans="1:25" x14ac:dyDescent="0.25">
      <c r="W233" s="62" t="s">
        <v>18</v>
      </c>
      <c r="X233">
        <v>8.8264382348581916E-2</v>
      </c>
      <c r="Y233">
        <v>0.29669427958149758</v>
      </c>
    </row>
    <row r="234" spans="1:25" x14ac:dyDescent="0.25">
      <c r="W234" s="62" t="s">
        <v>21</v>
      </c>
      <c r="X234">
        <v>0.24869893735749879</v>
      </c>
      <c r="Y234">
        <v>0.71372934987392833</v>
      </c>
    </row>
    <row r="235" spans="1:25" x14ac:dyDescent="0.25">
      <c r="W235" s="62" t="s">
        <v>24</v>
      </c>
      <c r="X235">
        <v>0.25299809659246109</v>
      </c>
      <c r="Y235">
        <v>0.76909330487619687</v>
      </c>
    </row>
    <row r="236" spans="1:25" x14ac:dyDescent="0.25">
      <c r="W236" s="62" t="s">
        <v>25</v>
      </c>
      <c r="X236">
        <v>3.5425593669012323E-2</v>
      </c>
      <c r="Y236">
        <v>0.1590541468068643</v>
      </c>
    </row>
    <row r="237" spans="1:25" x14ac:dyDescent="0.25">
      <c r="W237" s="62" t="s">
        <v>26</v>
      </c>
      <c r="X237">
        <v>6.6760772851023914E-2</v>
      </c>
      <c r="Y237">
        <v>0.45581003249406049</v>
      </c>
    </row>
    <row r="238" spans="1:25" x14ac:dyDescent="0.25">
      <c r="W238" s="62" t="s">
        <v>28</v>
      </c>
      <c r="X238">
        <v>0.17074875770801329</v>
      </c>
      <c r="Y238">
        <v>0.78705205305232173</v>
      </c>
    </row>
    <row r="239" spans="1:25" x14ac:dyDescent="0.25">
      <c r="W239" s="62" t="s">
        <v>29</v>
      </c>
      <c r="X239">
        <v>0.37148030803381199</v>
      </c>
      <c r="Y239">
        <v>0.72001889108372075</v>
      </c>
    </row>
    <row r="242" spans="1:25" x14ac:dyDescent="0.25">
      <c r="W242" s="165" t="s">
        <v>106</v>
      </c>
    </row>
    <row r="243" spans="1:25" x14ac:dyDescent="0.25">
      <c r="W243" s="62"/>
      <c r="X243" s="62" t="s">
        <v>12</v>
      </c>
      <c r="Y243" s="62" t="s">
        <v>13</v>
      </c>
    </row>
    <row r="244" spans="1:25" x14ac:dyDescent="0.25">
      <c r="W244" s="62" t="s">
        <v>15</v>
      </c>
      <c r="X244">
        <v>-6.5116413572244278E-2</v>
      </c>
      <c r="Y244">
        <v>-2.8347412223384941E-2</v>
      </c>
    </row>
    <row r="245" spans="1:25" x14ac:dyDescent="0.25">
      <c r="W245" s="62" t="s">
        <v>18</v>
      </c>
      <c r="X245">
        <v>-7.0474332331273523E-2</v>
      </c>
      <c r="Y245">
        <v>-5.6103084542518139E-2</v>
      </c>
    </row>
    <row r="246" spans="1:25" x14ac:dyDescent="0.25">
      <c r="W246" s="62" t="s">
        <v>21</v>
      </c>
      <c r="X246">
        <v>7.2031313427421473E-2</v>
      </c>
      <c r="Y246">
        <v>7.059892027017263E-2</v>
      </c>
    </row>
    <row r="247" spans="1:25" x14ac:dyDescent="0.25">
      <c r="W247" s="62" t="s">
        <v>24</v>
      </c>
      <c r="X247">
        <v>-1.5717686025168421E-2</v>
      </c>
      <c r="Y247">
        <v>-7.2618984502631463E-3</v>
      </c>
    </row>
    <row r="248" spans="1:25" x14ac:dyDescent="0.25">
      <c r="W248" s="62" t="s">
        <v>25</v>
      </c>
      <c r="X248">
        <v>-6.5527404411792445E-2</v>
      </c>
      <c r="Y248">
        <v>-5.2344659830842293E-2</v>
      </c>
    </row>
    <row r="249" spans="1:25" x14ac:dyDescent="0.25">
      <c r="W249" s="62" t="s">
        <v>26</v>
      </c>
      <c r="X249">
        <v>-1.1255220020030279E-2</v>
      </c>
      <c r="Y249">
        <v>-1.609888588259961E-3</v>
      </c>
    </row>
    <row r="250" spans="1:25" x14ac:dyDescent="0.25">
      <c r="W250" s="62" t="s">
        <v>28</v>
      </c>
      <c r="X250">
        <v>-2.8956878934362409E-3</v>
      </c>
      <c r="Y250">
        <v>1.9564936980527919E-3</v>
      </c>
    </row>
    <row r="251" spans="1:25" x14ac:dyDescent="0.25">
      <c r="W251" s="62" t="s">
        <v>29</v>
      </c>
      <c r="X251">
        <v>-2.484764159856721E-2</v>
      </c>
      <c r="Y251">
        <v>-1.508544351846992E-2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62"/>
      <c r="X255" s="62" t="s">
        <v>12</v>
      </c>
      <c r="Y255" s="62" t="s">
        <v>13</v>
      </c>
    </row>
    <row r="256" spans="1:25" x14ac:dyDescent="0.25">
      <c r="W256" s="62" t="s">
        <v>15</v>
      </c>
      <c r="X256">
        <v>4.1631026855875823E-2</v>
      </c>
      <c r="Y256">
        <v>0.13817702459854159</v>
      </c>
    </row>
    <row r="257" spans="1:25" x14ac:dyDescent="0.25">
      <c r="W257" s="62" t="s">
        <v>18</v>
      </c>
      <c r="X257">
        <v>4.304402728966291E-2</v>
      </c>
      <c r="Y257">
        <v>7.5482071644376744E-2</v>
      </c>
    </row>
    <row r="258" spans="1:25" x14ac:dyDescent="0.25">
      <c r="A258" s="165" t="s">
        <v>195</v>
      </c>
      <c r="J258" s="165" t="s">
        <v>196</v>
      </c>
      <c r="W258" s="62" t="s">
        <v>21</v>
      </c>
      <c r="X258">
        <v>-6.0805550117059751E-2</v>
      </c>
      <c r="Y258">
        <v>-0.17436118666820929</v>
      </c>
    </row>
    <row r="259" spans="1:25" x14ac:dyDescent="0.25">
      <c r="A259" s="63"/>
      <c r="B259" s="63" t="s">
        <v>101</v>
      </c>
      <c r="C259" s="63" t="s">
        <v>102</v>
      </c>
      <c r="D259" s="63" t="s">
        <v>103</v>
      </c>
      <c r="E259" s="63" t="s">
        <v>104</v>
      </c>
      <c r="J259" s="63"/>
      <c r="K259" s="63" t="s">
        <v>101</v>
      </c>
      <c r="L259" s="63" t="s">
        <v>102</v>
      </c>
      <c r="M259" s="63" t="s">
        <v>103</v>
      </c>
      <c r="N259" s="63" t="s">
        <v>104</v>
      </c>
      <c r="W259" s="62" t="s">
        <v>24</v>
      </c>
      <c r="X259">
        <v>3.1320363548616781E-2</v>
      </c>
      <c r="Y259">
        <v>3.1050350823889919E-2</v>
      </c>
    </row>
    <row r="260" spans="1:25" x14ac:dyDescent="0.25">
      <c r="A260" s="63" t="s">
        <v>15</v>
      </c>
      <c r="B260">
        <v>72.265625</v>
      </c>
      <c r="C260">
        <v>86.222374861759334</v>
      </c>
      <c r="D260">
        <v>147.4609375</v>
      </c>
      <c r="E260">
        <v>207.03125</v>
      </c>
      <c r="J260" s="63" t="s">
        <v>12</v>
      </c>
      <c r="K260">
        <v>0.1</v>
      </c>
      <c r="L260">
        <v>1.834465771539449</v>
      </c>
      <c r="M260">
        <v>0.33333333333333331</v>
      </c>
      <c r="N260">
        <v>2.1</v>
      </c>
      <c r="W260" s="62" t="s">
        <v>25</v>
      </c>
      <c r="X260">
        <v>6.0104215551202551E-2</v>
      </c>
      <c r="Y260">
        <v>7.0256758043910586E-2</v>
      </c>
    </row>
    <row r="261" spans="1:25" x14ac:dyDescent="0.25">
      <c r="A261" s="63" t="s">
        <v>25</v>
      </c>
      <c r="B261">
        <v>49.8046875</v>
      </c>
      <c r="C261">
        <v>85.643152713909203</v>
      </c>
      <c r="D261">
        <v>112.3046875</v>
      </c>
      <c r="E261">
        <v>203.125</v>
      </c>
      <c r="J261" s="63" t="s">
        <v>105</v>
      </c>
      <c r="K261">
        <v>0.1</v>
      </c>
      <c r="L261">
        <v>1.460276311074602</v>
      </c>
      <c r="M261">
        <v>0.16666666666666671</v>
      </c>
      <c r="N261">
        <v>0.9</v>
      </c>
      <c r="W261" s="62" t="s">
        <v>26</v>
      </c>
      <c r="X261">
        <v>0.2115117356177868</v>
      </c>
      <c r="Y261">
        <v>0.15831834489623739</v>
      </c>
    </row>
    <row r="262" spans="1:25" x14ac:dyDescent="0.25">
      <c r="A262" s="63" t="s">
        <v>18</v>
      </c>
      <c r="B262">
        <v>29.296875</v>
      </c>
      <c r="C262">
        <v>67.953757191558566</v>
      </c>
      <c r="D262">
        <v>100.5859375</v>
      </c>
      <c r="E262">
        <v>206.0546875</v>
      </c>
      <c r="W262" s="62" t="s">
        <v>28</v>
      </c>
      <c r="X262">
        <v>0.32597730325887408</v>
      </c>
      <c r="Y262">
        <v>0.2047173816461815</v>
      </c>
    </row>
    <row r="263" spans="1:25" x14ac:dyDescent="0.25">
      <c r="A263" s="63" t="s">
        <v>26</v>
      </c>
      <c r="B263">
        <v>23.4375</v>
      </c>
      <c r="C263">
        <v>91.198850279938469</v>
      </c>
      <c r="D263">
        <v>154.296875</v>
      </c>
      <c r="E263">
        <v>322.265625</v>
      </c>
      <c r="W263" s="62" t="s">
        <v>29</v>
      </c>
      <c r="X263">
        <v>-0.18748514454102869</v>
      </c>
      <c r="Y263">
        <v>-0.15494351292667891</v>
      </c>
    </row>
    <row r="264" spans="1:25" x14ac:dyDescent="0.25">
      <c r="A264" s="63" t="s">
        <v>21</v>
      </c>
      <c r="B264">
        <v>23.4375</v>
      </c>
      <c r="C264">
        <v>107.91729142638439</v>
      </c>
      <c r="D264">
        <v>205.078125</v>
      </c>
      <c r="E264">
        <v>328.125</v>
      </c>
    </row>
    <row r="265" spans="1:25" x14ac:dyDescent="0.25">
      <c r="A265" s="63" t="s">
        <v>28</v>
      </c>
      <c r="B265">
        <v>72.265625</v>
      </c>
      <c r="C265">
        <v>116.93784779054801</v>
      </c>
      <c r="D265">
        <v>183.59375</v>
      </c>
      <c r="E265">
        <v>310.546875</v>
      </c>
    </row>
    <row r="266" spans="1:25" x14ac:dyDescent="0.25">
      <c r="A266" s="63" t="s">
        <v>24</v>
      </c>
      <c r="B266">
        <v>23.4375</v>
      </c>
      <c r="C266">
        <v>49.462718770112467</v>
      </c>
      <c r="D266">
        <v>41.9921875</v>
      </c>
      <c r="E266">
        <v>172.8515625</v>
      </c>
    </row>
    <row r="267" spans="1:25" x14ac:dyDescent="0.25">
      <c r="A267" s="63" t="s">
        <v>29</v>
      </c>
      <c r="B267">
        <v>21.484375</v>
      </c>
      <c r="C267">
        <v>51.157552877763308</v>
      </c>
      <c r="D267">
        <v>191.40625</v>
      </c>
      <c r="E267">
        <v>468.75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63"/>
      <c r="B271" s="63" t="s">
        <v>101</v>
      </c>
      <c r="C271" s="63" t="s">
        <v>102</v>
      </c>
      <c r="D271" s="63" t="s">
        <v>103</v>
      </c>
      <c r="E271" s="63" t="s">
        <v>104</v>
      </c>
      <c r="J271" s="63"/>
      <c r="K271" s="63" t="s">
        <v>101</v>
      </c>
      <c r="L271" s="63" t="s">
        <v>102</v>
      </c>
      <c r="M271" s="63" t="s">
        <v>103</v>
      </c>
      <c r="N271" s="63" t="s">
        <v>104</v>
      </c>
    </row>
    <row r="272" spans="1:25" x14ac:dyDescent="0.25">
      <c r="A272" s="63" t="s">
        <v>15</v>
      </c>
      <c r="B272">
        <v>63.4765625</v>
      </c>
      <c r="C272">
        <v>88.065710512677512</v>
      </c>
      <c r="D272">
        <v>149.4140625</v>
      </c>
      <c r="E272">
        <v>202.1484375</v>
      </c>
      <c r="J272" s="63" t="s">
        <v>12</v>
      </c>
      <c r="K272">
        <v>0.14285714285714279</v>
      </c>
      <c r="L272">
        <v>0.31218292656155677</v>
      </c>
      <c r="M272">
        <v>0.5714285714285714</v>
      </c>
      <c r="N272">
        <v>0.71428571428571419</v>
      </c>
    </row>
    <row r="273" spans="1:14" x14ac:dyDescent="0.25">
      <c r="A273" s="63" t="s">
        <v>25</v>
      </c>
      <c r="B273">
        <v>49.8046875</v>
      </c>
      <c r="C273">
        <v>41.905300892814751</v>
      </c>
      <c r="D273">
        <v>101.5625</v>
      </c>
      <c r="E273">
        <v>146.484375</v>
      </c>
      <c r="J273" s="63" t="s">
        <v>105</v>
      </c>
      <c r="K273">
        <v>0.14285714285714279</v>
      </c>
      <c r="L273">
        <v>0.48981190816266318</v>
      </c>
      <c r="M273">
        <v>0.5714285714285714</v>
      </c>
      <c r="N273">
        <v>0.71428571428571419</v>
      </c>
    </row>
    <row r="274" spans="1:14" x14ac:dyDescent="0.25">
      <c r="A274" s="63" t="s">
        <v>18</v>
      </c>
      <c r="B274">
        <v>48.828125</v>
      </c>
      <c r="C274">
        <v>70.89042741055745</v>
      </c>
      <c r="D274">
        <v>134.765625</v>
      </c>
      <c r="E274">
        <v>243.1640625</v>
      </c>
    </row>
    <row r="275" spans="1:14" x14ac:dyDescent="0.25">
      <c r="A275" s="63" t="s">
        <v>26</v>
      </c>
      <c r="B275">
        <v>24.4140625</v>
      </c>
      <c r="C275">
        <v>65.934991152085459</v>
      </c>
      <c r="D275">
        <v>101.5625</v>
      </c>
      <c r="E275">
        <v>294.921875</v>
      </c>
    </row>
    <row r="276" spans="1:14" x14ac:dyDescent="0.25">
      <c r="A276" s="63" t="s">
        <v>21</v>
      </c>
      <c r="B276">
        <v>49.8046875</v>
      </c>
      <c r="C276">
        <v>133.11844684103119</v>
      </c>
      <c r="D276">
        <v>337.890625</v>
      </c>
      <c r="E276">
        <v>414.0625</v>
      </c>
    </row>
    <row r="277" spans="1:14" x14ac:dyDescent="0.25">
      <c r="A277" s="63" t="s">
        <v>28</v>
      </c>
      <c r="B277">
        <v>21.484375</v>
      </c>
      <c r="C277">
        <v>113.12365615331861</v>
      </c>
      <c r="D277">
        <v>175.78125</v>
      </c>
      <c r="E277">
        <v>372.0703125</v>
      </c>
    </row>
    <row r="278" spans="1:14" x14ac:dyDescent="0.25">
      <c r="A278" s="63" t="s">
        <v>24</v>
      </c>
      <c r="B278">
        <v>22.4609375</v>
      </c>
      <c r="C278">
        <v>30.380995188512141</v>
      </c>
      <c r="D278">
        <v>40.0390625</v>
      </c>
      <c r="E278">
        <v>153.3203125</v>
      </c>
    </row>
    <row r="279" spans="1:14" x14ac:dyDescent="0.25">
      <c r="A279" s="63" t="s">
        <v>29</v>
      </c>
      <c r="B279">
        <v>49.8046875</v>
      </c>
      <c r="C279">
        <v>76.480729616305908</v>
      </c>
      <c r="D279">
        <v>238.28125</v>
      </c>
      <c r="E279">
        <v>391.6015625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63"/>
      <c r="B283" s="63" t="s">
        <v>101</v>
      </c>
      <c r="C283" s="63" t="s">
        <v>102</v>
      </c>
      <c r="D283" s="63" t="s">
        <v>103</v>
      </c>
      <c r="E283" s="63" t="s">
        <v>104</v>
      </c>
      <c r="J283" s="63"/>
      <c r="K283" s="63" t="s">
        <v>101</v>
      </c>
      <c r="L283" s="63" t="s">
        <v>102</v>
      </c>
      <c r="M283" s="63" t="s">
        <v>103</v>
      </c>
      <c r="N283" s="63" t="s">
        <v>104</v>
      </c>
    </row>
    <row r="284" spans="1:14" x14ac:dyDescent="0.25">
      <c r="A284" s="63" t="s">
        <v>15</v>
      </c>
      <c r="B284">
        <v>29.296875</v>
      </c>
      <c r="C284">
        <v>83.979544513859949</v>
      </c>
      <c r="D284">
        <v>145.5078125</v>
      </c>
      <c r="E284">
        <v>204.1015625</v>
      </c>
      <c r="J284" s="63" t="s">
        <v>12</v>
      </c>
      <c r="K284">
        <v>0.2</v>
      </c>
      <c r="L284">
        <v>0.67862760165532232</v>
      </c>
      <c r="M284">
        <v>0.60000000000000009</v>
      </c>
      <c r="N284">
        <v>1.2</v>
      </c>
    </row>
    <row r="285" spans="1:14" x14ac:dyDescent="0.25">
      <c r="A285" s="63" t="s">
        <v>25</v>
      </c>
      <c r="B285">
        <v>49.8046875</v>
      </c>
      <c r="C285">
        <v>92.850000854862884</v>
      </c>
      <c r="D285">
        <v>82.03125</v>
      </c>
      <c r="E285">
        <v>451.171875</v>
      </c>
      <c r="J285" s="63" t="s">
        <v>105</v>
      </c>
      <c r="K285">
        <v>0.2</v>
      </c>
      <c r="L285">
        <v>0.55485699417967549</v>
      </c>
      <c r="M285">
        <v>0.8</v>
      </c>
      <c r="N285">
        <v>1</v>
      </c>
    </row>
    <row r="286" spans="1:14" x14ac:dyDescent="0.25">
      <c r="A286" s="63" t="s">
        <v>18</v>
      </c>
      <c r="B286">
        <v>69.3359375</v>
      </c>
      <c r="C286">
        <v>113.48945355322</v>
      </c>
      <c r="D286">
        <v>150.390625</v>
      </c>
      <c r="E286">
        <v>223.6328125</v>
      </c>
    </row>
    <row r="287" spans="1:14" x14ac:dyDescent="0.25">
      <c r="A287" s="63" t="s">
        <v>26</v>
      </c>
      <c r="B287">
        <v>40.0390625</v>
      </c>
      <c r="C287">
        <v>75.273975444039408</v>
      </c>
      <c r="D287">
        <v>82.03125</v>
      </c>
      <c r="E287">
        <v>150.390625</v>
      </c>
    </row>
    <row r="288" spans="1:14" x14ac:dyDescent="0.25">
      <c r="A288" s="63" t="s">
        <v>21</v>
      </c>
      <c r="B288">
        <v>66.40625</v>
      </c>
      <c r="C288">
        <v>95.355666026545947</v>
      </c>
      <c r="D288">
        <v>117.1875</v>
      </c>
      <c r="E288">
        <v>216.796875</v>
      </c>
    </row>
    <row r="289" spans="1:14" x14ac:dyDescent="0.25">
      <c r="A289" s="63" t="s">
        <v>28</v>
      </c>
      <c r="B289">
        <v>32.2265625</v>
      </c>
      <c r="C289">
        <v>102.2924878301142</v>
      </c>
      <c r="D289">
        <v>131.8359375</v>
      </c>
      <c r="E289">
        <v>218.75</v>
      </c>
    </row>
    <row r="290" spans="1:14" x14ac:dyDescent="0.25">
      <c r="A290" s="63" t="s">
        <v>24</v>
      </c>
      <c r="B290">
        <v>35.15625</v>
      </c>
      <c r="C290">
        <v>104.5880268623679</v>
      </c>
      <c r="D290">
        <v>139.6484375</v>
      </c>
      <c r="E290">
        <v>280.2734375</v>
      </c>
    </row>
    <row r="291" spans="1:14" x14ac:dyDescent="0.25">
      <c r="A291" s="63" t="s">
        <v>29</v>
      </c>
      <c r="B291">
        <v>49.8046875</v>
      </c>
      <c r="C291">
        <v>37.470493473780621</v>
      </c>
      <c r="D291">
        <v>63.4765625</v>
      </c>
      <c r="E291">
        <v>142.578125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63"/>
      <c r="B295" s="63" t="s">
        <v>101</v>
      </c>
      <c r="C295" s="63" t="s">
        <v>102</v>
      </c>
      <c r="D295" s="63" t="s">
        <v>103</v>
      </c>
      <c r="E295" s="63" t="s">
        <v>104</v>
      </c>
      <c r="J295" s="63"/>
      <c r="K295" s="63" t="s">
        <v>101</v>
      </c>
      <c r="L295" s="63" t="s">
        <v>102</v>
      </c>
      <c r="M295" s="63" t="s">
        <v>103</v>
      </c>
      <c r="N295" s="63" t="s">
        <v>104</v>
      </c>
    </row>
    <row r="296" spans="1:14" x14ac:dyDescent="0.25">
      <c r="A296" s="63" t="s">
        <v>15</v>
      </c>
      <c r="B296">
        <v>23.4375</v>
      </c>
      <c r="C296">
        <v>83.975337285250063</v>
      </c>
      <c r="D296">
        <v>107.421875</v>
      </c>
      <c r="E296">
        <v>207.03125</v>
      </c>
      <c r="J296" s="63" t="s">
        <v>12</v>
      </c>
      <c r="K296">
        <v>0.1</v>
      </c>
      <c r="L296">
        <v>0.83995376350228024</v>
      </c>
      <c r="M296">
        <v>0.36666666666666659</v>
      </c>
      <c r="N296">
        <v>1.3666666666666669</v>
      </c>
    </row>
    <row r="297" spans="1:14" x14ac:dyDescent="0.25">
      <c r="A297" s="63" t="s">
        <v>25</v>
      </c>
      <c r="B297">
        <v>49.8046875</v>
      </c>
      <c r="C297">
        <v>68.132550228501003</v>
      </c>
      <c r="D297">
        <v>54.6875</v>
      </c>
      <c r="E297">
        <v>160.15625</v>
      </c>
      <c r="J297" s="63" t="s">
        <v>105</v>
      </c>
      <c r="K297">
        <v>6.6666666666666666E-2</v>
      </c>
      <c r="L297">
        <v>1.246382365021196</v>
      </c>
      <c r="M297">
        <v>0.5</v>
      </c>
      <c r="N297">
        <v>1.9333333333333329</v>
      </c>
    </row>
    <row r="298" spans="1:14" x14ac:dyDescent="0.25">
      <c r="A298" s="63" t="s">
        <v>18</v>
      </c>
      <c r="B298">
        <v>81.0546875</v>
      </c>
      <c r="C298">
        <v>87.153326792488954</v>
      </c>
      <c r="D298">
        <v>135.7421875</v>
      </c>
      <c r="E298">
        <v>203.125</v>
      </c>
    </row>
    <row r="299" spans="1:14" x14ac:dyDescent="0.25">
      <c r="A299" s="63" t="s">
        <v>26</v>
      </c>
      <c r="B299">
        <v>33.203125</v>
      </c>
      <c r="C299">
        <v>67.105418295961755</v>
      </c>
      <c r="D299">
        <v>84.9609375</v>
      </c>
      <c r="E299">
        <v>122.0703125</v>
      </c>
    </row>
    <row r="300" spans="1:14" x14ac:dyDescent="0.25">
      <c r="A300" s="63" t="s">
        <v>21</v>
      </c>
      <c r="B300">
        <v>41.9921875</v>
      </c>
      <c r="C300">
        <v>90.082434679796407</v>
      </c>
      <c r="D300">
        <v>87.890625</v>
      </c>
      <c r="E300">
        <v>168.9453125</v>
      </c>
    </row>
    <row r="301" spans="1:14" x14ac:dyDescent="0.25">
      <c r="A301" s="63" t="s">
        <v>28</v>
      </c>
      <c r="B301">
        <v>79.1015625</v>
      </c>
      <c r="C301">
        <v>108.5302242298833</v>
      </c>
      <c r="D301">
        <v>132.8125</v>
      </c>
      <c r="E301">
        <v>220.703125</v>
      </c>
    </row>
    <row r="302" spans="1:14" x14ac:dyDescent="0.25">
      <c r="A302" s="63" t="s">
        <v>24</v>
      </c>
      <c r="B302">
        <v>33.203125</v>
      </c>
      <c r="C302">
        <v>83.654136901383808</v>
      </c>
      <c r="D302">
        <v>81.0546875</v>
      </c>
      <c r="E302">
        <v>192.3828125</v>
      </c>
    </row>
    <row r="303" spans="1:14" x14ac:dyDescent="0.25">
      <c r="A303" s="63" t="s">
        <v>29</v>
      </c>
      <c r="B303">
        <v>49.8046875</v>
      </c>
      <c r="C303">
        <v>59.109467190680398</v>
      </c>
      <c r="D303">
        <v>72.265625</v>
      </c>
      <c r="E303">
        <v>134.765625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63"/>
      <c r="B307" s="63" t="s">
        <v>101</v>
      </c>
      <c r="C307" s="63" t="s">
        <v>102</v>
      </c>
      <c r="D307" s="63" t="s">
        <v>103</v>
      </c>
      <c r="E307" s="63" t="s">
        <v>104</v>
      </c>
      <c r="J307" s="63"/>
      <c r="K307" s="63" t="s">
        <v>101</v>
      </c>
      <c r="L307" s="63" t="s">
        <v>102</v>
      </c>
      <c r="M307" s="63" t="s">
        <v>103</v>
      </c>
      <c r="N307" s="63" t="s">
        <v>104</v>
      </c>
    </row>
    <row r="308" spans="1:14" x14ac:dyDescent="0.25">
      <c r="A308" s="63" t="s">
        <v>15</v>
      </c>
      <c r="B308">
        <v>26.3671875</v>
      </c>
      <c r="C308">
        <v>74.872830452285896</v>
      </c>
      <c r="D308">
        <v>128.90625</v>
      </c>
      <c r="E308">
        <v>201.171875</v>
      </c>
      <c r="J308" s="63" t="s">
        <v>12</v>
      </c>
      <c r="K308">
        <v>0.12</v>
      </c>
      <c r="L308">
        <v>-1.6969581378187499</v>
      </c>
      <c r="M308">
        <v>0.4</v>
      </c>
      <c r="N308">
        <v>1.48</v>
      </c>
    </row>
    <row r="309" spans="1:14" x14ac:dyDescent="0.25">
      <c r="A309" s="63" t="s">
        <v>25</v>
      </c>
      <c r="B309">
        <v>49.8046875</v>
      </c>
      <c r="C309">
        <v>84.785072320837386</v>
      </c>
      <c r="D309">
        <v>105.46875</v>
      </c>
      <c r="E309">
        <v>231.4453125</v>
      </c>
      <c r="J309" s="63" t="s">
        <v>105</v>
      </c>
      <c r="K309">
        <v>0.12</v>
      </c>
      <c r="L309">
        <v>1.0463620148293871</v>
      </c>
      <c r="M309">
        <v>0.2</v>
      </c>
      <c r="N309">
        <v>0.84</v>
      </c>
    </row>
    <row r="310" spans="1:14" x14ac:dyDescent="0.25">
      <c r="A310" s="63" t="s">
        <v>18</v>
      </c>
      <c r="B310">
        <v>29.296875</v>
      </c>
      <c r="C310">
        <v>54.776320542651973</v>
      </c>
      <c r="D310">
        <v>82.03125</v>
      </c>
      <c r="E310">
        <v>115.234375</v>
      </c>
    </row>
    <row r="311" spans="1:14" x14ac:dyDescent="0.25">
      <c r="A311" s="63" t="s">
        <v>26</v>
      </c>
      <c r="B311">
        <v>48.828125</v>
      </c>
      <c r="C311">
        <v>60.360125990865342</v>
      </c>
      <c r="D311">
        <v>83.0078125</v>
      </c>
      <c r="E311">
        <v>124.0234375</v>
      </c>
    </row>
    <row r="312" spans="1:14" x14ac:dyDescent="0.25">
      <c r="A312" s="63" t="s">
        <v>21</v>
      </c>
      <c r="B312">
        <v>53.7109375</v>
      </c>
      <c r="C312">
        <v>111.18161357633331</v>
      </c>
      <c r="D312">
        <v>173.828125</v>
      </c>
      <c r="E312">
        <v>314.453125</v>
      </c>
    </row>
    <row r="313" spans="1:14" x14ac:dyDescent="0.25">
      <c r="A313" s="63" t="s">
        <v>28</v>
      </c>
      <c r="B313">
        <v>52.734375</v>
      </c>
      <c r="C313">
        <v>115.07086852256489</v>
      </c>
      <c r="D313">
        <v>192.3828125</v>
      </c>
      <c r="E313">
        <v>273.4375</v>
      </c>
    </row>
    <row r="314" spans="1:14" x14ac:dyDescent="0.25">
      <c r="A314" s="63" t="s">
        <v>24</v>
      </c>
      <c r="B314">
        <v>22.4609375</v>
      </c>
      <c r="C314">
        <v>78.204632770247983</v>
      </c>
      <c r="D314">
        <v>123.046875</v>
      </c>
      <c r="E314">
        <v>329.1015625</v>
      </c>
    </row>
    <row r="315" spans="1:14" x14ac:dyDescent="0.25">
      <c r="A315" s="63" t="s">
        <v>29</v>
      </c>
      <c r="B315">
        <v>48.828125</v>
      </c>
      <c r="C315">
        <v>76.18757828330746</v>
      </c>
      <c r="D315">
        <v>129.8828125</v>
      </c>
      <c r="E315">
        <v>268.5546875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63"/>
      <c r="B319" s="63" t="s">
        <v>101</v>
      </c>
      <c r="C319" s="63" t="s">
        <v>102</v>
      </c>
      <c r="D319" s="63" t="s">
        <v>103</v>
      </c>
      <c r="E319" s="63" t="s">
        <v>104</v>
      </c>
      <c r="J319" s="63"/>
      <c r="K319" s="63" t="s">
        <v>101</v>
      </c>
      <c r="L319" s="63" t="s">
        <v>102</v>
      </c>
      <c r="M319" s="63" t="s">
        <v>103</v>
      </c>
      <c r="N319" s="63" t="s">
        <v>104</v>
      </c>
    </row>
    <row r="320" spans="1:14" x14ac:dyDescent="0.25">
      <c r="A320" s="63" t="s">
        <v>15</v>
      </c>
      <c r="B320">
        <v>49.8046875</v>
      </c>
      <c r="C320">
        <v>86.6032923331163</v>
      </c>
      <c r="D320">
        <v>133.7890625</v>
      </c>
      <c r="E320">
        <v>198.2421875</v>
      </c>
      <c r="J320" s="63" t="s">
        <v>12</v>
      </c>
      <c r="K320">
        <v>0.1</v>
      </c>
      <c r="L320">
        <v>2.737381275175037</v>
      </c>
      <c r="M320">
        <v>0.26666666666666672</v>
      </c>
      <c r="N320">
        <v>0.56666666666666665</v>
      </c>
    </row>
    <row r="321" spans="1:14" x14ac:dyDescent="0.25">
      <c r="A321" s="63" t="s">
        <v>25</v>
      </c>
      <c r="B321">
        <v>49.8046875</v>
      </c>
      <c r="C321">
        <v>70.545511739205494</v>
      </c>
      <c r="D321">
        <v>101.5625</v>
      </c>
      <c r="E321">
        <v>166.015625</v>
      </c>
      <c r="J321" s="63" t="s">
        <v>105</v>
      </c>
      <c r="K321">
        <v>0.1</v>
      </c>
      <c r="L321">
        <v>3.2246988345970209</v>
      </c>
      <c r="M321">
        <v>0.26666666666666672</v>
      </c>
      <c r="N321">
        <v>0.36666666666666659</v>
      </c>
    </row>
    <row r="322" spans="1:14" x14ac:dyDescent="0.25">
      <c r="A322" s="63" t="s">
        <v>18</v>
      </c>
      <c r="B322">
        <v>28.3203125</v>
      </c>
      <c r="C322">
        <v>81.014467216782563</v>
      </c>
      <c r="D322">
        <v>130.859375</v>
      </c>
      <c r="E322">
        <v>229.4921875</v>
      </c>
    </row>
    <row r="323" spans="1:14" x14ac:dyDescent="0.25">
      <c r="A323" s="63" t="s">
        <v>26</v>
      </c>
      <c r="B323">
        <v>22.4609375</v>
      </c>
      <c r="C323">
        <v>-78.275381089014473</v>
      </c>
      <c r="D323">
        <v>64.453125</v>
      </c>
      <c r="E323">
        <v>131.8359375</v>
      </c>
    </row>
    <row r="324" spans="1:14" x14ac:dyDescent="0.25">
      <c r="A324" s="63" t="s">
        <v>21</v>
      </c>
      <c r="B324">
        <v>20.5078125</v>
      </c>
      <c r="C324">
        <v>95.807591690507877</v>
      </c>
      <c r="D324">
        <v>253.90625</v>
      </c>
      <c r="E324">
        <v>345.703125</v>
      </c>
    </row>
    <row r="325" spans="1:14" x14ac:dyDescent="0.25">
      <c r="A325" s="63" t="s">
        <v>28</v>
      </c>
      <c r="B325">
        <v>21.484375</v>
      </c>
      <c r="C325">
        <v>-2.330178716325193</v>
      </c>
      <c r="D325">
        <v>41.015625</v>
      </c>
      <c r="E325">
        <v>302.734375</v>
      </c>
    </row>
    <row r="326" spans="1:14" x14ac:dyDescent="0.25">
      <c r="A326" s="63" t="s">
        <v>24</v>
      </c>
      <c r="B326">
        <v>22.4609375</v>
      </c>
      <c r="C326">
        <v>52.026682035756963</v>
      </c>
      <c r="D326">
        <v>40.0390625</v>
      </c>
      <c r="E326">
        <v>208.0078125</v>
      </c>
    </row>
    <row r="327" spans="1:14" x14ac:dyDescent="0.25">
      <c r="A327" s="63" t="s">
        <v>29</v>
      </c>
      <c r="B327">
        <v>20.5078125</v>
      </c>
      <c r="C327">
        <v>42.11541252104189</v>
      </c>
      <c r="D327">
        <v>231.4453125</v>
      </c>
      <c r="E327">
        <v>500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63"/>
      <c r="B331" s="63" t="s">
        <v>101</v>
      </c>
      <c r="C331" s="63" t="s">
        <v>102</v>
      </c>
      <c r="D331" s="63" t="s">
        <v>103</v>
      </c>
      <c r="E331" s="63" t="s">
        <v>104</v>
      </c>
      <c r="J331" s="63"/>
      <c r="K331" s="63" t="s">
        <v>101</v>
      </c>
      <c r="L331" s="63" t="s">
        <v>102</v>
      </c>
      <c r="M331" s="63" t="s">
        <v>103</v>
      </c>
      <c r="N331" s="63" t="s">
        <v>104</v>
      </c>
    </row>
    <row r="332" spans="1:14" x14ac:dyDescent="0.25">
      <c r="A332" s="63" t="s">
        <v>15</v>
      </c>
      <c r="B332">
        <v>73.2421875</v>
      </c>
      <c r="C332">
        <v>83.359640210019094</v>
      </c>
      <c r="D332">
        <v>143.5546875</v>
      </c>
      <c r="E332">
        <v>201.171875</v>
      </c>
      <c r="J332" s="63" t="s">
        <v>12</v>
      </c>
      <c r="K332">
        <v>0.5714285714285714</v>
      </c>
      <c r="L332">
        <v>2.6440987654859192</v>
      </c>
      <c r="M332">
        <v>0.71428571428571419</v>
      </c>
      <c r="N332">
        <v>0.8571428571428571</v>
      </c>
    </row>
    <row r="333" spans="1:14" x14ac:dyDescent="0.25">
      <c r="A333" s="63" t="s">
        <v>25</v>
      </c>
      <c r="B333">
        <v>49.8046875</v>
      </c>
      <c r="C333">
        <v>16.906974339213491</v>
      </c>
      <c r="D333">
        <v>103.515625</v>
      </c>
      <c r="E333">
        <v>155.2734375</v>
      </c>
      <c r="J333" s="63" t="s">
        <v>105</v>
      </c>
      <c r="K333">
        <v>0.2857142857142857</v>
      </c>
      <c r="L333">
        <v>0.35572559416491228</v>
      </c>
      <c r="M333">
        <v>0.5714285714285714</v>
      </c>
      <c r="N333">
        <v>0.71428571428571419</v>
      </c>
    </row>
    <row r="334" spans="1:14" x14ac:dyDescent="0.25">
      <c r="A334" s="63" t="s">
        <v>18</v>
      </c>
      <c r="B334">
        <v>51.7578125</v>
      </c>
      <c r="C334">
        <v>66.718335917461289</v>
      </c>
      <c r="D334">
        <v>93.75</v>
      </c>
      <c r="E334">
        <v>154.296875</v>
      </c>
    </row>
    <row r="335" spans="1:14" x14ac:dyDescent="0.25">
      <c r="A335" s="63" t="s">
        <v>26</v>
      </c>
      <c r="B335">
        <v>29.296875</v>
      </c>
      <c r="C335">
        <v>52.428049715955993</v>
      </c>
      <c r="D335">
        <v>79.1015625</v>
      </c>
      <c r="E335">
        <v>107.421875</v>
      </c>
    </row>
    <row r="336" spans="1:14" x14ac:dyDescent="0.25">
      <c r="A336" s="63" t="s">
        <v>21</v>
      </c>
      <c r="B336">
        <v>41.015625</v>
      </c>
      <c r="C336">
        <v>103.6739092312109</v>
      </c>
      <c r="D336">
        <v>180.6640625</v>
      </c>
      <c r="E336">
        <v>300.78125</v>
      </c>
    </row>
    <row r="337" spans="1:14" x14ac:dyDescent="0.25">
      <c r="A337" s="63" t="s">
        <v>28</v>
      </c>
      <c r="B337">
        <v>58.59375</v>
      </c>
      <c r="C337">
        <v>112.565531639851</v>
      </c>
      <c r="D337">
        <v>185.546875</v>
      </c>
      <c r="E337">
        <v>284.1796875</v>
      </c>
    </row>
    <row r="338" spans="1:14" x14ac:dyDescent="0.25">
      <c r="A338" s="63" t="s">
        <v>24</v>
      </c>
      <c r="B338">
        <v>22.4609375</v>
      </c>
      <c r="C338">
        <v>55.042652555333653</v>
      </c>
      <c r="D338">
        <v>42.96875</v>
      </c>
      <c r="E338">
        <v>299.8046875</v>
      </c>
    </row>
    <row r="339" spans="1:14" x14ac:dyDescent="0.25">
      <c r="A339" s="63" t="s">
        <v>29</v>
      </c>
      <c r="B339">
        <v>49.8046875</v>
      </c>
      <c r="C339">
        <v>45.413935050405783</v>
      </c>
      <c r="D339">
        <v>51.7578125</v>
      </c>
      <c r="E339">
        <v>52.734375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63"/>
      <c r="B343" s="63" t="s">
        <v>101</v>
      </c>
      <c r="C343" s="63" t="s">
        <v>102</v>
      </c>
      <c r="D343" s="63" t="s">
        <v>103</v>
      </c>
      <c r="E343" s="63" t="s">
        <v>104</v>
      </c>
      <c r="J343" s="63"/>
      <c r="K343" s="63" t="s">
        <v>101</v>
      </c>
      <c r="L343" s="63" t="s">
        <v>102</v>
      </c>
      <c r="M343" s="63" t="s">
        <v>103</v>
      </c>
      <c r="N343" s="63" t="s">
        <v>104</v>
      </c>
    </row>
    <row r="344" spans="1:14" x14ac:dyDescent="0.25">
      <c r="A344" s="63" t="s">
        <v>15</v>
      </c>
      <c r="B344">
        <v>49.8046875</v>
      </c>
      <c r="C344">
        <v>91.602400633007974</v>
      </c>
      <c r="D344">
        <v>152.34375</v>
      </c>
      <c r="E344">
        <v>217.7734375</v>
      </c>
      <c r="J344" s="63" t="s">
        <v>12</v>
      </c>
      <c r="K344">
        <v>3.3333333333333333E-2</v>
      </c>
      <c r="L344">
        <v>5.4970463707975687</v>
      </c>
      <c r="M344">
        <v>0.33333333333333331</v>
      </c>
      <c r="N344">
        <v>0.46666666666666667</v>
      </c>
    </row>
    <row r="345" spans="1:14" x14ac:dyDescent="0.25">
      <c r="A345" s="63" t="s">
        <v>25</v>
      </c>
      <c r="B345">
        <v>49.8046875</v>
      </c>
      <c r="C345">
        <v>83.660974587189727</v>
      </c>
      <c r="D345">
        <v>138.671875</v>
      </c>
      <c r="E345">
        <v>208.0078125</v>
      </c>
      <c r="J345" s="63" t="s">
        <v>105</v>
      </c>
      <c r="K345">
        <v>3.3333333333333333E-2</v>
      </c>
      <c r="L345">
        <v>3.603379059013057</v>
      </c>
      <c r="M345">
        <v>0.33333333333333331</v>
      </c>
      <c r="N345">
        <v>0.46666666666666667</v>
      </c>
    </row>
    <row r="346" spans="1:14" x14ac:dyDescent="0.25">
      <c r="A346" s="63" t="s">
        <v>18</v>
      </c>
      <c r="B346">
        <v>31.25</v>
      </c>
      <c r="C346">
        <v>92.594160390185024</v>
      </c>
      <c r="D346">
        <v>161.1328125</v>
      </c>
      <c r="E346">
        <v>291.9921875</v>
      </c>
    </row>
    <row r="347" spans="1:14" x14ac:dyDescent="0.25">
      <c r="A347" s="63" t="s">
        <v>26</v>
      </c>
      <c r="B347">
        <v>50.78125</v>
      </c>
      <c r="C347">
        <v>57.602830453980303</v>
      </c>
      <c r="D347">
        <v>90.8203125</v>
      </c>
      <c r="E347">
        <v>120.1171875</v>
      </c>
    </row>
    <row r="348" spans="1:14" x14ac:dyDescent="0.25">
      <c r="A348" s="63" t="s">
        <v>21</v>
      </c>
      <c r="B348">
        <v>110.3515625</v>
      </c>
      <c r="C348">
        <v>137.93211754442839</v>
      </c>
      <c r="D348">
        <v>236.328125</v>
      </c>
      <c r="E348">
        <v>365.234375</v>
      </c>
    </row>
    <row r="349" spans="1:14" x14ac:dyDescent="0.25">
      <c r="A349" s="63" t="s">
        <v>28</v>
      </c>
      <c r="B349">
        <v>63.4765625</v>
      </c>
      <c r="C349">
        <v>124.8667418189625</v>
      </c>
      <c r="D349">
        <v>199.21875</v>
      </c>
      <c r="E349">
        <v>346.6796875</v>
      </c>
    </row>
    <row r="350" spans="1:14" x14ac:dyDescent="0.25">
      <c r="A350" s="63" t="s">
        <v>24</v>
      </c>
      <c r="B350">
        <v>22.4609375</v>
      </c>
      <c r="C350">
        <v>-28.244412334761559</v>
      </c>
      <c r="D350">
        <v>39.0625</v>
      </c>
      <c r="E350">
        <v>88.8671875</v>
      </c>
    </row>
    <row r="351" spans="1:14" x14ac:dyDescent="0.25">
      <c r="A351" s="63" t="s">
        <v>29</v>
      </c>
      <c r="B351">
        <v>49.8046875</v>
      </c>
      <c r="C351">
        <v>58.242880748075862</v>
      </c>
      <c r="D351">
        <v>104.4921875</v>
      </c>
      <c r="E351">
        <v>255.859375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63"/>
      <c r="B355" s="63" t="s">
        <v>101</v>
      </c>
      <c r="C355" s="63" t="s">
        <v>102</v>
      </c>
      <c r="D355" s="63" t="s">
        <v>103</v>
      </c>
      <c r="E355" s="63" t="s">
        <v>104</v>
      </c>
      <c r="J355" s="63"/>
      <c r="K355" s="63" t="s">
        <v>101</v>
      </c>
      <c r="L355" s="63" t="s">
        <v>102</v>
      </c>
      <c r="M355" s="63" t="s">
        <v>103</v>
      </c>
      <c r="N355" s="63" t="s">
        <v>104</v>
      </c>
    </row>
    <row r="356" spans="1:14" x14ac:dyDescent="0.25">
      <c r="A356" s="63" t="s">
        <v>15</v>
      </c>
      <c r="B356">
        <v>15.625</v>
      </c>
      <c r="C356">
        <v>60.25871387772488</v>
      </c>
      <c r="D356">
        <v>64.453125</v>
      </c>
      <c r="E356">
        <v>190.4296875</v>
      </c>
      <c r="J356" s="63" t="s">
        <v>12</v>
      </c>
      <c r="K356">
        <v>3.3333333333333333E-2</v>
      </c>
      <c r="L356">
        <v>0.74910826569239464</v>
      </c>
      <c r="M356">
        <v>0.26666666666666672</v>
      </c>
      <c r="N356">
        <v>0.96666666666666667</v>
      </c>
    </row>
    <row r="357" spans="1:14" x14ac:dyDescent="0.25">
      <c r="A357" s="63" t="s">
        <v>25</v>
      </c>
      <c r="B357">
        <v>49.8046875</v>
      </c>
      <c r="C357">
        <v>-245.8228023339301</v>
      </c>
      <c r="D357">
        <v>51.7578125</v>
      </c>
      <c r="E357">
        <v>52.734375</v>
      </c>
      <c r="J357" s="63" t="s">
        <v>105</v>
      </c>
      <c r="K357">
        <v>0.33333333333333331</v>
      </c>
      <c r="L357">
        <v>0.88139645845224346</v>
      </c>
      <c r="M357">
        <v>0.36666666666666659</v>
      </c>
      <c r="N357">
        <v>0.93333333333333335</v>
      </c>
    </row>
    <row r="358" spans="1:14" x14ac:dyDescent="0.25">
      <c r="A358" s="63" t="s">
        <v>18</v>
      </c>
      <c r="B358">
        <v>31.25</v>
      </c>
      <c r="C358">
        <v>101.35550518167869</v>
      </c>
      <c r="D358">
        <v>137.6953125</v>
      </c>
      <c r="E358">
        <v>243.1640625</v>
      </c>
    </row>
    <row r="359" spans="1:14" x14ac:dyDescent="0.25">
      <c r="A359" s="63" t="s">
        <v>26</v>
      </c>
      <c r="B359">
        <v>49.8046875</v>
      </c>
      <c r="C359">
        <v>98.397190127750264</v>
      </c>
      <c r="D359">
        <v>116.2109375</v>
      </c>
      <c r="E359">
        <v>268.5546875</v>
      </c>
    </row>
    <row r="360" spans="1:14" x14ac:dyDescent="0.25">
      <c r="A360" s="63" t="s">
        <v>21</v>
      </c>
      <c r="B360">
        <v>83.984375</v>
      </c>
      <c r="C360">
        <v>126.51900196532971</v>
      </c>
      <c r="D360">
        <v>192.3828125</v>
      </c>
      <c r="E360">
        <v>276.3671875</v>
      </c>
    </row>
    <row r="361" spans="1:14" x14ac:dyDescent="0.25">
      <c r="A361" s="63" t="s">
        <v>28</v>
      </c>
      <c r="B361">
        <v>66.40625</v>
      </c>
      <c r="C361">
        <v>109.4004110011291</v>
      </c>
      <c r="D361">
        <v>138.671875</v>
      </c>
      <c r="E361">
        <v>219.7265625</v>
      </c>
    </row>
    <row r="362" spans="1:14" x14ac:dyDescent="0.25">
      <c r="A362" s="63" t="s">
        <v>24</v>
      </c>
      <c r="B362">
        <v>31.25</v>
      </c>
      <c r="C362">
        <v>100.4142864196486</v>
      </c>
      <c r="D362">
        <v>132.8125</v>
      </c>
      <c r="E362">
        <v>235.3515625</v>
      </c>
    </row>
    <row r="363" spans="1:14" x14ac:dyDescent="0.25">
      <c r="A363" s="63" t="s">
        <v>29</v>
      </c>
      <c r="B363">
        <v>49.8046875</v>
      </c>
      <c r="C363">
        <v>55.197210831751541</v>
      </c>
      <c r="D363">
        <v>52.734375</v>
      </c>
      <c r="E363">
        <v>102.5390625</v>
      </c>
    </row>
    <row r="390" spans="1:5" x14ac:dyDescent="0.25">
      <c r="A390" s="165" t="s">
        <v>180</v>
      </c>
    </row>
    <row r="391" spans="1:5" x14ac:dyDescent="0.25">
      <c r="A391" s="63"/>
      <c r="B391" s="63" t="s">
        <v>101</v>
      </c>
      <c r="C391" s="63" t="s">
        <v>102</v>
      </c>
      <c r="D391" s="63" t="s">
        <v>103</v>
      </c>
      <c r="E391" s="63" t="s">
        <v>104</v>
      </c>
    </row>
    <row r="392" spans="1:5" x14ac:dyDescent="0.25">
      <c r="A392" s="63" t="s">
        <v>15</v>
      </c>
      <c r="B392">
        <v>1.953125</v>
      </c>
      <c r="C392">
        <v>3.1225548792886282</v>
      </c>
      <c r="D392">
        <v>5.859375</v>
      </c>
      <c r="E392">
        <v>6.8359375</v>
      </c>
    </row>
    <row r="393" spans="1:5" x14ac:dyDescent="0.25">
      <c r="A393" s="63" t="s">
        <v>25</v>
      </c>
      <c r="B393">
        <v>1.953125</v>
      </c>
      <c r="C393">
        <v>4.1849093987553641</v>
      </c>
      <c r="D393">
        <v>5.859375</v>
      </c>
      <c r="E393">
        <v>7.8125</v>
      </c>
    </row>
    <row r="394" spans="1:5" x14ac:dyDescent="0.25">
      <c r="A394" s="63" t="s">
        <v>18</v>
      </c>
      <c r="B394">
        <v>1.953125</v>
      </c>
      <c r="C394">
        <v>3.31935054813761</v>
      </c>
      <c r="D394">
        <v>5.859375</v>
      </c>
      <c r="E394">
        <v>7.8125</v>
      </c>
    </row>
    <row r="395" spans="1:5" x14ac:dyDescent="0.25">
      <c r="A395" s="63" t="s">
        <v>26</v>
      </c>
      <c r="B395">
        <v>1.953125</v>
      </c>
      <c r="C395">
        <v>3.4785893706340318</v>
      </c>
      <c r="D395">
        <v>5.859375</v>
      </c>
      <c r="E395">
        <v>7.8125</v>
      </c>
    </row>
    <row r="396" spans="1:5" x14ac:dyDescent="0.25">
      <c r="A396" s="63" t="s">
        <v>21</v>
      </c>
      <c r="B396">
        <v>1.953125</v>
      </c>
      <c r="C396">
        <v>3.2531136444080868</v>
      </c>
      <c r="D396">
        <v>5.859375</v>
      </c>
      <c r="E396">
        <v>7.8125</v>
      </c>
    </row>
    <row r="397" spans="1:5" x14ac:dyDescent="0.25">
      <c r="A397" s="63" t="s">
        <v>28</v>
      </c>
      <c r="B397">
        <v>0.9765625</v>
      </c>
      <c r="C397">
        <v>7.9367163111215797</v>
      </c>
      <c r="D397">
        <v>5.859375</v>
      </c>
      <c r="E397">
        <v>8.7890625</v>
      </c>
    </row>
    <row r="398" spans="1:5" x14ac:dyDescent="0.25">
      <c r="A398" s="63" t="s">
        <v>24</v>
      </c>
      <c r="B398">
        <v>1.953125</v>
      </c>
      <c r="C398">
        <v>3.2327794466816129</v>
      </c>
      <c r="D398">
        <v>5.859375</v>
      </c>
      <c r="E398">
        <v>7.8125</v>
      </c>
    </row>
    <row r="399" spans="1:5" x14ac:dyDescent="0.25">
      <c r="A399" s="63" t="s">
        <v>29</v>
      </c>
      <c r="B399">
        <v>0.9765625</v>
      </c>
      <c r="C399">
        <v>3.564656684165846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109.1442171867526</v>
      </c>
      <c r="L409" s="155" t="s">
        <v>141</v>
      </c>
      <c r="M409">
        <v>0.92879600232638282</v>
      </c>
      <c r="N409">
        <v>0.86860343561329934</v>
      </c>
      <c r="O409">
        <v>0.49089897918893111</v>
      </c>
      <c r="P409">
        <v>0.93421996793376649</v>
      </c>
      <c r="Q409">
        <v>1</v>
      </c>
      <c r="R409">
        <v>0.72283614527091034</v>
      </c>
      <c r="S409">
        <v>1</v>
      </c>
      <c r="T409">
        <v>0.84738920008375973</v>
      </c>
    </row>
    <row r="410" spans="1:20" x14ac:dyDescent="0.25">
      <c r="A410" s="154" t="s">
        <v>141</v>
      </c>
      <c r="B410">
        <v>3.0936007654634561</v>
      </c>
      <c r="C410">
        <v>-0.27617810389639819</v>
      </c>
      <c r="D410">
        <v>3.3790316767595892</v>
      </c>
      <c r="E410">
        <v>-1.2982080753600209</v>
      </c>
      <c r="G410" s="154" t="s">
        <v>142</v>
      </c>
      <c r="H410">
        <v>87.569825427792026</v>
      </c>
      <c r="L410" s="155" t="s">
        <v>142</v>
      </c>
      <c r="M410">
        <v>0.67149189375679408</v>
      </c>
      <c r="N410">
        <v>0.81974978721670333</v>
      </c>
      <c r="O410">
        <v>0.48456772924470909</v>
      </c>
      <c r="P410">
        <v>1</v>
      </c>
      <c r="Q410">
        <v>0.7598342342353378</v>
      </c>
      <c r="R410">
        <v>0.69019624409889446</v>
      </c>
      <c r="S410">
        <v>0.99871224775219603</v>
      </c>
      <c r="T410">
        <v>0.93302373857264242</v>
      </c>
    </row>
    <row r="411" spans="1:20" x14ac:dyDescent="0.25">
      <c r="A411" s="154" t="s">
        <v>142</v>
      </c>
      <c r="B411">
        <v>2.7598615953408552</v>
      </c>
      <c r="C411">
        <v>0.14572029118727589</v>
      </c>
      <c r="D411">
        <v>3.162618559950316</v>
      </c>
      <c r="E411">
        <v>2.5219688336806261</v>
      </c>
      <c r="G411" s="154" t="s">
        <v>143</v>
      </c>
      <c r="H411">
        <v>92.253827193503056</v>
      </c>
      <c r="L411" s="155" t="s">
        <v>143</v>
      </c>
      <c r="M411">
        <v>0.99060202309452527</v>
      </c>
      <c r="N411">
        <v>1</v>
      </c>
      <c r="O411">
        <v>0.52099280881582077</v>
      </c>
      <c r="P411">
        <v>0.86443082203071164</v>
      </c>
      <c r="Q411">
        <v>0.71849678433773345</v>
      </c>
      <c r="R411">
        <v>0.6558439411559035</v>
      </c>
      <c r="S411">
        <v>0.95053142274350599</v>
      </c>
      <c r="T411">
        <v>0.95115575056155599</v>
      </c>
    </row>
    <row r="412" spans="1:20" x14ac:dyDescent="0.25">
      <c r="A412" s="154" t="s">
        <v>143</v>
      </c>
      <c r="B412">
        <v>2.9115151296245201</v>
      </c>
      <c r="C412">
        <v>4.5561537572864168</v>
      </c>
      <c r="D412">
        <v>3.0723492777010728</v>
      </c>
      <c r="E412">
        <v>-3.887020906030902</v>
      </c>
      <c r="G412" s="154" t="s">
        <v>144</v>
      </c>
      <c r="H412">
        <v>147.85568462610081</v>
      </c>
      <c r="L412" s="155" t="s">
        <v>144</v>
      </c>
      <c r="M412">
        <v>0.82993053636833491</v>
      </c>
      <c r="N412">
        <v>0.8666044150455755</v>
      </c>
      <c r="O412">
        <v>0.48575047093209001</v>
      </c>
      <c r="P412">
        <v>0.95338689842081903</v>
      </c>
      <c r="Q412">
        <v>0.78260374340090277</v>
      </c>
      <c r="R412">
        <v>0.76505129127304228</v>
      </c>
      <c r="S412">
        <v>0.93406262850377764</v>
      </c>
      <c r="T412">
        <v>0.93792609234906865</v>
      </c>
    </row>
    <row r="413" spans="1:20" x14ac:dyDescent="0.25">
      <c r="A413" s="154" t="s">
        <v>144</v>
      </c>
      <c r="B413">
        <v>3.838064026184842</v>
      </c>
      <c r="C413">
        <v>-1.314508925095736</v>
      </c>
      <c r="D413">
        <v>3.897229100703663</v>
      </c>
      <c r="E413">
        <v>2.5929813235833148</v>
      </c>
      <c r="G413" s="154" t="s">
        <v>145</v>
      </c>
      <c r="H413">
        <v>119.6508775095884</v>
      </c>
      <c r="L413" s="155" t="s">
        <v>145</v>
      </c>
      <c r="M413">
        <v>0.84779366819807478</v>
      </c>
      <c r="N413">
        <v>0.82176655429402024</v>
      </c>
      <c r="O413">
        <v>0.45838304291192072</v>
      </c>
      <c r="P413">
        <v>0.86014568185579487</v>
      </c>
      <c r="Q413">
        <v>0.82747012631042682</v>
      </c>
      <c r="R413">
        <v>0.68553716846271429</v>
      </c>
      <c r="S413">
        <v>0.94152816533268291</v>
      </c>
      <c r="T413">
        <v>0.93225413980440175</v>
      </c>
    </row>
    <row r="414" spans="1:20" x14ac:dyDescent="0.25">
      <c r="A414" s="154" t="s">
        <v>145</v>
      </c>
      <c r="B414">
        <v>3.215647068065588</v>
      </c>
      <c r="C414">
        <v>-3.452517201530898</v>
      </c>
      <c r="D414">
        <v>4.0691653340683098</v>
      </c>
      <c r="E414">
        <v>0.2103647461032451</v>
      </c>
      <c r="G414" s="154" t="s">
        <v>146</v>
      </c>
      <c r="H414">
        <v>137.98586278299189</v>
      </c>
      <c r="L414" s="155" t="s">
        <v>146</v>
      </c>
      <c r="M414">
        <v>0.49078558742137091</v>
      </c>
      <c r="N414">
        <v>0.70193562375257434</v>
      </c>
      <c r="O414">
        <v>0.4437300369763208</v>
      </c>
      <c r="P414">
        <v>0.87936354036042885</v>
      </c>
      <c r="Q414">
        <v>0.82494989555808362</v>
      </c>
      <c r="R414">
        <v>0.65832663582749407</v>
      </c>
      <c r="S414">
        <v>0.85517366354219715</v>
      </c>
      <c r="T414">
        <v>1</v>
      </c>
    </row>
    <row r="415" spans="1:20" x14ac:dyDescent="0.25">
      <c r="A415" s="154" t="s">
        <v>146</v>
      </c>
      <c r="B415">
        <v>3.9655345626666358</v>
      </c>
      <c r="C415">
        <v>2.7187851342713052</v>
      </c>
      <c r="D415">
        <v>5.7417205703615117</v>
      </c>
      <c r="E415">
        <v>-0.58887403704060504</v>
      </c>
      <c r="G415" s="154" t="s">
        <v>147</v>
      </c>
      <c r="H415">
        <v>75.855952878700151</v>
      </c>
      <c r="L415" s="155" t="s">
        <v>147</v>
      </c>
      <c r="M415">
        <v>0.93981293387228071</v>
      </c>
      <c r="N415">
        <v>0.91214096586990212</v>
      </c>
      <c r="O415">
        <v>0.43963492195089221</v>
      </c>
      <c r="P415">
        <v>0.79568432065224226</v>
      </c>
      <c r="Q415">
        <v>0.7596250941763466</v>
      </c>
      <c r="R415">
        <v>0.64582309711635921</v>
      </c>
      <c r="S415">
        <v>0.87727712587180973</v>
      </c>
      <c r="T415">
        <v>0.86154667193187073</v>
      </c>
    </row>
    <row r="416" spans="1:20" x14ac:dyDescent="0.25">
      <c r="A416" s="154" t="s">
        <v>147</v>
      </c>
      <c r="B416">
        <v>2.4408629681682941</v>
      </c>
      <c r="C416">
        <v>-2.8991954753762141</v>
      </c>
      <c r="D416">
        <v>2.9247168756995312</v>
      </c>
      <c r="E416">
        <v>-0.92786411385499756</v>
      </c>
      <c r="G416" s="154" t="s">
        <v>148</v>
      </c>
      <c r="H416">
        <v>65.922209319113364</v>
      </c>
      <c r="L416" s="155" t="s">
        <v>148</v>
      </c>
      <c r="M416">
        <v>1</v>
      </c>
      <c r="N416">
        <v>0.92179227991023793</v>
      </c>
      <c r="O416">
        <v>0.5146786559254507</v>
      </c>
      <c r="P416">
        <v>0.79442312494355261</v>
      </c>
      <c r="Q416">
        <v>0.72903758018753084</v>
      </c>
      <c r="R416">
        <v>0.73218335792652922</v>
      </c>
      <c r="S416">
        <v>0.88859401278864392</v>
      </c>
      <c r="T416">
        <v>0.8471214497982138</v>
      </c>
    </row>
    <row r="417" spans="1:20" x14ac:dyDescent="0.25">
      <c r="A417" s="154" t="s">
        <v>148</v>
      </c>
      <c r="B417">
        <v>3.001261028302975</v>
      </c>
      <c r="C417">
        <v>1.411106344804282</v>
      </c>
      <c r="D417">
        <v>3.795438992669931</v>
      </c>
      <c r="E417">
        <v>-1.383388039405824</v>
      </c>
      <c r="G417" s="154" t="s">
        <v>149</v>
      </c>
      <c r="H417">
        <v>122.76465333339119</v>
      </c>
      <c r="L417" s="155" t="s">
        <v>149</v>
      </c>
      <c r="M417">
        <v>0.95302302088129454</v>
      </c>
      <c r="N417">
        <v>0.96308634472978683</v>
      </c>
      <c r="O417">
        <v>0.41756347745993899</v>
      </c>
      <c r="P417">
        <v>0.86337787209635342</v>
      </c>
      <c r="Q417">
        <v>0.76449742600436876</v>
      </c>
      <c r="R417">
        <v>0.64154793997439341</v>
      </c>
      <c r="S417">
        <v>0.90238993511979393</v>
      </c>
      <c r="T417">
        <v>0.90181712011999782</v>
      </c>
    </row>
    <row r="418" spans="1:20" x14ac:dyDescent="0.25">
      <c r="A418" s="154" t="s">
        <v>149</v>
      </c>
      <c r="B418">
        <v>4.083188639092266</v>
      </c>
      <c r="C418">
        <v>-6.0463711099257668E-2</v>
      </c>
      <c r="D418">
        <v>5.315032360437062</v>
      </c>
      <c r="E418">
        <v>3.476459677756484</v>
      </c>
      <c r="G418" s="154" t="s">
        <v>150</v>
      </c>
      <c r="H418">
        <v>187.39138819442971</v>
      </c>
      <c r="L418" s="155" t="s">
        <v>150</v>
      </c>
      <c r="M418">
        <v>0.61611063071963434</v>
      </c>
      <c r="N418">
        <v>0.85662256166112394</v>
      </c>
      <c r="O418">
        <v>0.44521678024978961</v>
      </c>
      <c r="P418">
        <v>0.82453404729287594</v>
      </c>
      <c r="Q418">
        <v>0.88090257622722345</v>
      </c>
      <c r="R418">
        <v>0.70858604377980883</v>
      </c>
      <c r="S418">
        <v>0.88951365407864114</v>
      </c>
      <c r="T418">
        <v>0.9182558388136931</v>
      </c>
    </row>
    <row r="419" spans="1:20" x14ac:dyDescent="0.25">
      <c r="A419" s="154" t="s">
        <v>150</v>
      </c>
      <c r="B419">
        <v>3.433991994028962</v>
      </c>
      <c r="C419">
        <v>-2.3263614744069412</v>
      </c>
      <c r="D419">
        <v>7.354369414510125</v>
      </c>
      <c r="E419">
        <v>7.3533917437827769</v>
      </c>
      <c r="G419" s="154" t="s">
        <v>151</v>
      </c>
      <c r="H419">
        <v>247.86606391956349</v>
      </c>
      <c r="L419" s="155" t="s">
        <v>151</v>
      </c>
      <c r="M419">
        <v>0.75525465066524367</v>
      </c>
      <c r="N419">
        <v>0.83005724515797541</v>
      </c>
      <c r="O419">
        <v>0.43693352090078491</v>
      </c>
      <c r="P419">
        <v>0.78669850026471</v>
      </c>
      <c r="Q419">
        <v>0.77331420382231375</v>
      </c>
      <c r="R419">
        <v>0.60487423280132102</v>
      </c>
      <c r="S419">
        <v>0.89125159187339686</v>
      </c>
      <c r="T419">
        <v>0.84390642052192721</v>
      </c>
    </row>
    <row r="420" spans="1:20" x14ac:dyDescent="0.25">
      <c r="A420" s="154" t="s">
        <v>151</v>
      </c>
      <c r="B420">
        <v>5.3593749137429274</v>
      </c>
      <c r="C420">
        <v>7.4638803068127029</v>
      </c>
      <c r="D420">
        <v>7.1188401892377717</v>
      </c>
      <c r="E420">
        <v>-10.79818753787073</v>
      </c>
      <c r="G420" s="154" t="s">
        <v>152</v>
      </c>
      <c r="H420">
        <v>400.26717999595718</v>
      </c>
      <c r="L420" s="155" t="s">
        <v>152</v>
      </c>
      <c r="M420">
        <v>0.73173167700749875</v>
      </c>
      <c r="N420">
        <v>0.94366179073520662</v>
      </c>
      <c r="O420">
        <v>1</v>
      </c>
      <c r="P420">
        <v>0.95632205170089002</v>
      </c>
      <c r="Q420">
        <v>0.92067003111078582</v>
      </c>
      <c r="R420">
        <v>1</v>
      </c>
      <c r="S420">
        <v>0.89900670731775045</v>
      </c>
      <c r="T420">
        <v>0.89331633914208242</v>
      </c>
    </row>
    <row r="421" spans="1:20" x14ac:dyDescent="0.25">
      <c r="A421" s="154" t="s">
        <v>152</v>
      </c>
      <c r="B421">
        <v>6.0327816813704631</v>
      </c>
      <c r="C421">
        <v>-9.2077980573177898E-2</v>
      </c>
      <c r="D421">
        <v>4.994044302110753</v>
      </c>
      <c r="E421">
        <v>-3.0890231602891962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72.169500313980848</v>
      </c>
      <c r="L432" s="155" t="s">
        <v>155</v>
      </c>
      <c r="M432">
        <v>0.82473530895439151</v>
      </c>
      <c r="N432">
        <v>0.98810918511385148</v>
      </c>
      <c r="O432">
        <v>0.96888904196510472</v>
      </c>
      <c r="P432">
        <v>0.33730392452437541</v>
      </c>
      <c r="Q432">
        <v>0.35168261100255721</v>
      </c>
      <c r="R432">
        <v>0.27116753669798749</v>
      </c>
      <c r="S432">
        <v>0.4223986892314433</v>
      </c>
      <c r="T432">
        <v>0.48700978276194662</v>
      </c>
    </row>
    <row r="433" spans="1:20" x14ac:dyDescent="0.25">
      <c r="A433" s="154" t="s">
        <v>141</v>
      </c>
      <c r="B433">
        <v>1.9748188424542139</v>
      </c>
      <c r="C433">
        <v>0.39429203429339071</v>
      </c>
      <c r="D433">
        <v>4.3541680489332162</v>
      </c>
      <c r="E433">
        <v>-8.5969524098942568E-2</v>
      </c>
      <c r="G433" s="154" t="s">
        <v>142</v>
      </c>
      <c r="H433">
        <v>42.319862343707619</v>
      </c>
      <c r="L433" s="155" t="s">
        <v>156</v>
      </c>
      <c r="M433">
        <v>0.99999999999999989</v>
      </c>
      <c r="N433">
        <v>0.59668572358750449</v>
      </c>
      <c r="O433">
        <v>0.99999999999999989</v>
      </c>
      <c r="P433">
        <v>0.99999999999999989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154" t="s">
        <v>142</v>
      </c>
      <c r="B434">
        <v>1.6998421461351281</v>
      </c>
      <c r="C434">
        <v>-0.2321781482149643</v>
      </c>
      <c r="D434">
        <v>3.246899996457592</v>
      </c>
      <c r="E434">
        <v>-1.20253230625797</v>
      </c>
      <c r="G434" s="154" t="s">
        <v>143</v>
      </c>
      <c r="H434">
        <v>23.52487586967591</v>
      </c>
      <c r="L434" s="155" t="s">
        <v>157</v>
      </c>
      <c r="M434">
        <v>0.70650612848131122</v>
      </c>
      <c r="N434">
        <v>0.5966868981397403</v>
      </c>
      <c r="O434">
        <v>0.72938263539775838</v>
      </c>
      <c r="P434">
        <v>0.90362320073166058</v>
      </c>
      <c r="Q434">
        <v>0.60369623434866015</v>
      </c>
      <c r="R434">
        <v>0.36781343066008998</v>
      </c>
      <c r="S434">
        <v>0.61066003945169867</v>
      </c>
      <c r="T434">
        <v>0.45939933393599902</v>
      </c>
    </row>
    <row r="435" spans="1:20" x14ac:dyDescent="0.25">
      <c r="A435" s="154" t="s">
        <v>143</v>
      </c>
      <c r="B435">
        <v>1.404911391397053</v>
      </c>
      <c r="C435">
        <v>-0.54087750202813789</v>
      </c>
      <c r="D435">
        <v>1.5128487780350299</v>
      </c>
      <c r="E435">
        <v>0.1728336297923817</v>
      </c>
      <c r="G435" s="154" t="s">
        <v>144</v>
      </c>
      <c r="H435">
        <v>16.794141137736599</v>
      </c>
      <c r="L435" s="155" t="s">
        <v>158</v>
      </c>
      <c r="M435">
        <v>0.78444686754931048</v>
      </c>
      <c r="N435">
        <v>0.60218403351934879</v>
      </c>
      <c r="O435">
        <v>0.90555493379110341</v>
      </c>
      <c r="P435">
        <v>0.56725987375842868</v>
      </c>
      <c r="Q435">
        <v>0.23870996849066881</v>
      </c>
      <c r="R435">
        <v>0.1730829783299084</v>
      </c>
      <c r="S435">
        <v>0.47526760055925998</v>
      </c>
      <c r="T435">
        <v>0.58074743990314459</v>
      </c>
    </row>
    <row r="436" spans="1:20" x14ac:dyDescent="0.25">
      <c r="A436" s="154" t="s">
        <v>144</v>
      </c>
      <c r="B436">
        <v>1.260670179889495</v>
      </c>
      <c r="C436">
        <v>0.97703036378999208</v>
      </c>
      <c r="D436">
        <v>1.772725624072081</v>
      </c>
      <c r="E436">
        <v>-0.76288844244410137</v>
      </c>
      <c r="G436" s="154" t="s">
        <v>145</v>
      </c>
      <c r="H436">
        <v>24.065972211883459</v>
      </c>
      <c r="L436" s="155" t="s">
        <v>159</v>
      </c>
      <c r="M436">
        <v>0.7541691905770902</v>
      </c>
      <c r="N436">
        <v>0.55044001788873165</v>
      </c>
      <c r="O436">
        <v>0.93412083880417829</v>
      </c>
      <c r="P436">
        <v>0.43245254888517798</v>
      </c>
      <c r="Q436">
        <v>0.22265833367535209</v>
      </c>
      <c r="R436">
        <v>0.22521069974105351</v>
      </c>
      <c r="S436">
        <v>0.43950589638531601</v>
      </c>
      <c r="T436">
        <v>0.46456095160304872</v>
      </c>
    </row>
    <row r="437" spans="1:20" x14ac:dyDescent="0.25">
      <c r="A437" s="154" t="s">
        <v>145</v>
      </c>
      <c r="B437">
        <v>1.082452038701333</v>
      </c>
      <c r="C437">
        <v>-0.64183782037233195</v>
      </c>
      <c r="D437">
        <v>2.064284022947473</v>
      </c>
      <c r="E437">
        <v>-0.12570959328061729</v>
      </c>
      <c r="G437" s="154" t="s">
        <v>146</v>
      </c>
      <c r="H437">
        <v>23.805312299016261</v>
      </c>
      <c r="L437" s="155" t="s">
        <v>160</v>
      </c>
      <c r="M437">
        <v>0.66048780289251863</v>
      </c>
      <c r="N437">
        <v>0.45255211836355541</v>
      </c>
      <c r="O437">
        <v>0.54839329183593344</v>
      </c>
      <c r="P437">
        <v>0.2513014626103155</v>
      </c>
      <c r="Q437">
        <v>0.231411946139539</v>
      </c>
      <c r="R437">
        <v>0.21471913783231111</v>
      </c>
      <c r="S437">
        <v>0.45581046560975003</v>
      </c>
      <c r="T437">
        <v>0.48158582976457909</v>
      </c>
    </row>
    <row r="438" spans="1:20" x14ac:dyDescent="0.25">
      <c r="A438" s="154" t="s">
        <v>146</v>
      </c>
      <c r="B438">
        <v>1.072119209953958</v>
      </c>
      <c r="C438">
        <v>-0.30543268373148608</v>
      </c>
      <c r="D438">
        <v>1.6795874798770889</v>
      </c>
      <c r="E438">
        <v>1.034764419989554</v>
      </c>
      <c r="G438" s="154" t="s">
        <v>147</v>
      </c>
      <c r="H438">
        <v>35.523360463925442</v>
      </c>
      <c r="L438" s="155" t="s">
        <v>187</v>
      </c>
      <c r="M438">
        <v>0.65487678172888764</v>
      </c>
      <c r="N438">
        <v>1</v>
      </c>
      <c r="O438">
        <v>0.7423505638396708</v>
      </c>
      <c r="P438">
        <v>0.62495492341223313</v>
      </c>
      <c r="Q438">
        <v>0.29605589176774483</v>
      </c>
      <c r="R438">
        <v>0.1698265590975952</v>
      </c>
      <c r="S438">
        <v>0.54495828586925499</v>
      </c>
      <c r="T438">
        <v>0.74549867696490446</v>
      </c>
    </row>
    <row r="439" spans="1:20" x14ac:dyDescent="0.25">
      <c r="A439" s="154" t="s">
        <v>147</v>
      </c>
      <c r="B439">
        <v>2.0637345564040261</v>
      </c>
      <c r="C439">
        <v>1.1965319662295579</v>
      </c>
      <c r="D439">
        <v>3.115304288680667</v>
      </c>
      <c r="E439">
        <v>-1.184320947692562</v>
      </c>
      <c r="G439" s="154" t="s">
        <v>148</v>
      </c>
      <c r="H439">
        <v>23.580694717262439</v>
      </c>
    </row>
    <row r="440" spans="1:20" x14ac:dyDescent="0.25">
      <c r="A440" s="154" t="s">
        <v>148</v>
      </c>
      <c r="B440">
        <v>1.8743263534568551</v>
      </c>
      <c r="C440">
        <v>1.882376654430707</v>
      </c>
      <c r="D440">
        <v>2.8749332518043968</v>
      </c>
      <c r="E440">
        <v>-3.1445855007432231</v>
      </c>
      <c r="G440" s="154" t="s">
        <v>149</v>
      </c>
      <c r="H440">
        <v>33.499250454901947</v>
      </c>
    </row>
    <row r="441" spans="1:20" x14ac:dyDescent="0.25">
      <c r="A441" s="154" t="s">
        <v>149</v>
      </c>
      <c r="B441">
        <v>2.5563736448464982</v>
      </c>
      <c r="C441">
        <v>-2.9150089199213358</v>
      </c>
      <c r="D441">
        <v>4.43497473657371</v>
      </c>
      <c r="E441">
        <v>4.401058369582274</v>
      </c>
      <c r="G441" s="154" t="s">
        <v>150</v>
      </c>
      <c r="H441">
        <v>13.94748092100826</v>
      </c>
    </row>
    <row r="442" spans="1:20" x14ac:dyDescent="0.25">
      <c r="A442" s="154" t="s">
        <v>150</v>
      </c>
      <c r="B442">
        <v>1.4029054016520519</v>
      </c>
      <c r="C442">
        <v>0.14622451324391389</v>
      </c>
      <c r="D442">
        <v>2.130782539190716</v>
      </c>
      <c r="E442">
        <v>-0.13288217194809041</v>
      </c>
      <c r="G442" s="154" t="s">
        <v>151</v>
      </c>
      <c r="H442">
        <v>22.289499336692721</v>
      </c>
    </row>
    <row r="443" spans="1:20" x14ac:dyDescent="0.25">
      <c r="A443" s="154" t="s">
        <v>151</v>
      </c>
      <c r="B443">
        <v>1.202085461591865</v>
      </c>
      <c r="C443">
        <v>0.93941514329002018</v>
      </c>
      <c r="D443">
        <v>1.443724057594973</v>
      </c>
      <c r="E443">
        <v>-1.5018390589572459</v>
      </c>
      <c r="G443" s="154" t="s">
        <v>152</v>
      </c>
      <c r="H443">
        <v>11.179079416162409</v>
      </c>
    </row>
    <row r="444" spans="1:20" x14ac:dyDescent="0.25">
      <c r="A444" s="154" t="s">
        <v>152</v>
      </c>
      <c r="B444">
        <v>1.048838346759438</v>
      </c>
      <c r="C444">
        <v>-0.27540061107210689</v>
      </c>
      <c r="D444">
        <v>1.5851711804249</v>
      </c>
      <c r="E444">
        <v>0.33047589970044822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192.21275673896079</v>
      </c>
      <c r="L455" s="155" t="s">
        <v>155</v>
      </c>
      <c r="M455">
        <v>0.50357436320097826</v>
      </c>
      <c r="N455">
        <v>0.29941555012150572</v>
      </c>
      <c r="O455">
        <v>0.39832871349326548</v>
      </c>
      <c r="P455">
        <v>0.11675232482428199</v>
      </c>
      <c r="Q455">
        <v>0.33747927886968881</v>
      </c>
      <c r="R455">
        <v>0.43727800033058578</v>
      </c>
      <c r="S455">
        <v>0.65034352870075496</v>
      </c>
      <c r="T455">
        <v>0.36422164161446569</v>
      </c>
    </row>
    <row r="456" spans="1:20" x14ac:dyDescent="0.25">
      <c r="A456" s="154" t="s">
        <v>155</v>
      </c>
      <c r="B456">
        <v>10.382732501221881</v>
      </c>
      <c r="C456">
        <v>19.461649378989801</v>
      </c>
      <c r="D456">
        <v>8.6460140366546856</v>
      </c>
      <c r="E456">
        <v>-15.34519541631696</v>
      </c>
      <c r="G456" s="154" t="s">
        <v>156</v>
      </c>
      <c r="H456">
        <v>1862.141945263784</v>
      </c>
      <c r="L456" s="155" t="s">
        <v>156</v>
      </c>
      <c r="M456">
        <v>0.87127706656217152</v>
      </c>
      <c r="N456">
        <v>0.29302532968703249</v>
      </c>
      <c r="O456">
        <v>0.63740295057873719</v>
      </c>
      <c r="P456">
        <v>0.45757838475283469</v>
      </c>
      <c r="Q456">
        <v>0.97597093841141724</v>
      </c>
      <c r="R456">
        <v>0.86673312548372727</v>
      </c>
      <c r="S456">
        <v>0.78273479877497987</v>
      </c>
      <c r="T456">
        <v>0.58884803460829438</v>
      </c>
    </row>
    <row r="457" spans="1:20" x14ac:dyDescent="0.25">
      <c r="A457" s="154" t="s">
        <v>156</v>
      </c>
      <c r="B457">
        <v>31.926051318579219</v>
      </c>
      <c r="C457">
        <v>-97.771904160423318</v>
      </c>
      <c r="D457">
        <v>19.513909821599551</v>
      </c>
      <c r="E457">
        <v>66.422424731254168</v>
      </c>
      <c r="G457" s="154" t="s">
        <v>157</v>
      </c>
      <c r="H457">
        <v>980.0697398221447</v>
      </c>
      <c r="L457" s="155" t="s">
        <v>157</v>
      </c>
      <c r="M457">
        <v>0.88018157396205987</v>
      </c>
      <c r="N457">
        <v>0.29794436903622562</v>
      </c>
      <c r="O457">
        <v>0.63381250258049704</v>
      </c>
      <c r="P457">
        <v>1</v>
      </c>
      <c r="Q457">
        <v>1</v>
      </c>
      <c r="R457">
        <v>1</v>
      </c>
      <c r="S457">
        <v>1</v>
      </c>
      <c r="T457">
        <v>1</v>
      </c>
    </row>
    <row r="458" spans="1:20" x14ac:dyDescent="0.25">
      <c r="A458" s="154" t="s">
        <v>157</v>
      </c>
      <c r="B458">
        <v>37.831034620278707</v>
      </c>
      <c r="C458">
        <v>93.596237989492067</v>
      </c>
      <c r="D458">
        <v>30.75214726596932</v>
      </c>
      <c r="E458">
        <v>-70.395103576795648</v>
      </c>
      <c r="G458" s="154" t="s">
        <v>158</v>
      </c>
      <c r="H458">
        <v>59.364481101656239</v>
      </c>
      <c r="L458" s="155" t="s">
        <v>158</v>
      </c>
      <c r="M458">
        <v>1</v>
      </c>
      <c r="N458">
        <v>1</v>
      </c>
      <c r="O458">
        <v>1</v>
      </c>
      <c r="P458">
        <v>0.41510559263062541</v>
      </c>
      <c r="Q458">
        <v>0.25567950545476892</v>
      </c>
      <c r="R458">
        <v>0.24962155976215941</v>
      </c>
      <c r="S458">
        <v>0.4141228416828433</v>
      </c>
      <c r="T458">
        <v>0.60295962152217575</v>
      </c>
    </row>
    <row r="459" spans="1:20" x14ac:dyDescent="0.25">
      <c r="A459" s="154" t="s">
        <v>158</v>
      </c>
      <c r="B459">
        <v>2.7501884092033442</v>
      </c>
      <c r="C459">
        <v>-3.9024026028318932</v>
      </c>
      <c r="D459">
        <v>4.3471995842993207</v>
      </c>
      <c r="E459">
        <v>9.1143307461347156</v>
      </c>
      <c r="G459" s="154" t="s">
        <v>159</v>
      </c>
      <c r="H459">
        <v>51.597192652681883</v>
      </c>
      <c r="L459" s="155" t="s">
        <v>159</v>
      </c>
      <c r="M459">
        <v>0.69542109855692835</v>
      </c>
      <c r="N459">
        <v>0.76410782891263773</v>
      </c>
      <c r="O459">
        <v>0.95531690034308359</v>
      </c>
      <c r="P459">
        <v>0.5047562443149971</v>
      </c>
      <c r="Q459">
        <v>0.24355364934186549</v>
      </c>
      <c r="R459">
        <v>0.29378583467868707</v>
      </c>
      <c r="S459">
        <v>0.47795773546252429</v>
      </c>
      <c r="T459">
        <v>0.4867756766333618</v>
      </c>
    </row>
    <row r="460" spans="1:20" x14ac:dyDescent="0.25">
      <c r="A460" s="154" t="s">
        <v>159</v>
      </c>
      <c r="B460">
        <v>2.5123730368493709</v>
      </c>
      <c r="C460">
        <v>-7.407751615962666</v>
      </c>
      <c r="D460">
        <v>2.7159633296060002</v>
      </c>
      <c r="E460">
        <v>3.213831434589133</v>
      </c>
      <c r="G460" s="154" t="s">
        <v>160</v>
      </c>
      <c r="H460">
        <v>21.784193408656659</v>
      </c>
    </row>
    <row r="461" spans="1:20" x14ac:dyDescent="0.25">
      <c r="A461" s="154" t="s">
        <v>160</v>
      </c>
      <c r="B461">
        <v>1.2418963036682831</v>
      </c>
      <c r="C461">
        <v>1.317922465294582</v>
      </c>
      <c r="D461">
        <v>2.069737906742684</v>
      </c>
      <c r="E461">
        <v>-5.4175002153976912</v>
      </c>
      <c r="G461" s="154" t="s">
        <v>187</v>
      </c>
      <c r="H461">
        <v>101.4145087154531</v>
      </c>
    </row>
    <row r="462" spans="1:20" x14ac:dyDescent="0.25">
      <c r="A462" s="154" t="s">
        <v>187</v>
      </c>
      <c r="B462">
        <v>3.5026547332074971</v>
      </c>
      <c r="C462">
        <v>-5.9677031839008272</v>
      </c>
      <c r="D462">
        <v>6.3150710108971246</v>
      </c>
      <c r="E462">
        <v>15.35656196300404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626.67879138113813</v>
      </c>
      <c r="L478" s="155" t="s">
        <v>141</v>
      </c>
      <c r="M478">
        <v>0.40494179783267847</v>
      </c>
      <c r="N478">
        <v>0.33600163871870548</v>
      </c>
      <c r="O478">
        <v>0.348777830921075</v>
      </c>
      <c r="P478">
        <v>0.13369175761611471</v>
      </c>
      <c r="Q478">
        <v>0.1998743717904071</v>
      </c>
      <c r="R478">
        <v>0.21125556495219719</v>
      </c>
      <c r="S478">
        <v>0.78358370995568627</v>
      </c>
      <c r="T478">
        <v>0.32158485999474062</v>
      </c>
    </row>
    <row r="479" spans="1:20" x14ac:dyDescent="0.25">
      <c r="A479" s="154" t="s">
        <v>155</v>
      </c>
      <c r="B479">
        <v>9.7653184752594537</v>
      </c>
      <c r="C479">
        <v>-23.846892943096272</v>
      </c>
      <c r="D479">
        <v>28.553692614012061</v>
      </c>
      <c r="E479">
        <v>77.987958271117051</v>
      </c>
      <c r="G479" s="154" t="s">
        <v>156</v>
      </c>
      <c r="H479">
        <v>787.77759103183269</v>
      </c>
      <c r="L479" s="155" t="s">
        <v>142</v>
      </c>
      <c r="M479">
        <v>0.40396841580472731</v>
      </c>
      <c r="N479">
        <v>0.31662621463247392</v>
      </c>
      <c r="O479">
        <v>0.3911821867998026</v>
      </c>
      <c r="P479">
        <v>0.34217449066688221</v>
      </c>
      <c r="Q479">
        <v>0.42860707395224112</v>
      </c>
      <c r="R479">
        <v>0.354967844551974</v>
      </c>
      <c r="S479">
        <v>0.80276575409451989</v>
      </c>
      <c r="T479">
        <v>0.56685142055066207</v>
      </c>
    </row>
    <row r="480" spans="1:20" x14ac:dyDescent="0.25">
      <c r="A480" s="154" t="s">
        <v>156</v>
      </c>
      <c r="B480">
        <v>6.1305682247892612</v>
      </c>
      <c r="C480">
        <v>10.82372186857647</v>
      </c>
      <c r="D480">
        <v>32.99339364598918</v>
      </c>
      <c r="E480">
        <v>-63.116504424692842</v>
      </c>
      <c r="G480" s="154" t="s">
        <v>157</v>
      </c>
      <c r="H480">
        <v>1398.1371184216109</v>
      </c>
      <c r="L480" s="155" t="s">
        <v>143</v>
      </c>
      <c r="M480">
        <v>0.68403868102126242</v>
      </c>
      <c r="N480">
        <v>0.5742123957874552</v>
      </c>
      <c r="O480">
        <v>0.87143762992675211</v>
      </c>
      <c r="P480">
        <v>0.26793401851680432</v>
      </c>
      <c r="Q480">
        <v>0.83770490132967779</v>
      </c>
      <c r="R480">
        <v>1</v>
      </c>
      <c r="S480">
        <v>1</v>
      </c>
      <c r="T480">
        <v>0.79516711287094899</v>
      </c>
    </row>
    <row r="481" spans="1:20" x14ac:dyDescent="0.25">
      <c r="A481" s="154" t="s">
        <v>157</v>
      </c>
      <c r="B481">
        <v>7.9240227952590434</v>
      </c>
      <c r="C481">
        <v>-3.9102950726327359</v>
      </c>
      <c r="D481">
        <v>28.535964064833269</v>
      </c>
      <c r="E481">
        <v>-8.9959774595192723</v>
      </c>
      <c r="G481" s="154" t="s">
        <v>158</v>
      </c>
      <c r="H481">
        <v>370.66545431840422</v>
      </c>
      <c r="L481" s="155" t="s">
        <v>144</v>
      </c>
      <c r="M481">
        <v>0.87042858631550846</v>
      </c>
      <c r="N481">
        <v>0.63466789318257988</v>
      </c>
      <c r="O481">
        <v>0.99999999999999989</v>
      </c>
      <c r="P481">
        <v>0.6488706865058268</v>
      </c>
      <c r="Q481">
        <v>0.56025909249712735</v>
      </c>
      <c r="R481">
        <v>0.91639031692904094</v>
      </c>
      <c r="S481">
        <v>0.89360369030326658</v>
      </c>
      <c r="T481">
        <v>0.91252053147613754</v>
      </c>
    </row>
    <row r="482" spans="1:20" x14ac:dyDescent="0.25">
      <c r="A482" s="154" t="s">
        <v>158</v>
      </c>
      <c r="B482">
        <v>12.097982117300541</v>
      </c>
      <c r="C482">
        <v>36.828724736029884</v>
      </c>
      <c r="D482">
        <v>9.5202388739767478</v>
      </c>
      <c r="E482">
        <v>-34.045073085286923</v>
      </c>
      <c r="G482" s="154" t="s">
        <v>159</v>
      </c>
      <c r="H482">
        <v>105.51984722811051</v>
      </c>
      <c r="L482" s="155" t="s">
        <v>145</v>
      </c>
      <c r="M482">
        <v>1</v>
      </c>
      <c r="N482">
        <v>0.4326357974364714</v>
      </c>
      <c r="O482">
        <v>0.6668650572120649</v>
      </c>
      <c r="P482">
        <v>0.65913344193125378</v>
      </c>
      <c r="Q482">
        <v>0.46785038029611958</v>
      </c>
      <c r="R482">
        <v>0.47764572717313097</v>
      </c>
      <c r="S482">
        <v>0.87255320213282739</v>
      </c>
      <c r="T482">
        <v>1</v>
      </c>
    </row>
    <row r="483" spans="1:20" x14ac:dyDescent="0.25">
      <c r="A483" s="154" t="s">
        <v>159</v>
      </c>
      <c r="B483">
        <v>6.0340622757115217</v>
      </c>
      <c r="C483">
        <v>-17.269711722944571</v>
      </c>
      <c r="D483">
        <v>10.26856974782647</v>
      </c>
      <c r="E483">
        <v>31.618014552310399</v>
      </c>
      <c r="L483" s="155" t="s">
        <v>146</v>
      </c>
      <c r="M483">
        <v>0.46408057247593998</v>
      </c>
      <c r="N483">
        <v>0.34696351591782731</v>
      </c>
      <c r="O483">
        <v>0.40835811755238383</v>
      </c>
      <c r="P483">
        <v>0.1001637601129214</v>
      </c>
      <c r="Q483">
        <v>0.48397731912287473</v>
      </c>
      <c r="R483">
        <v>0.49318065769973518</v>
      </c>
      <c r="S483">
        <v>0.7887137360984765</v>
      </c>
      <c r="T483">
        <v>0.41035003005084458</v>
      </c>
    </row>
    <row r="484" spans="1:20" x14ac:dyDescent="0.25">
      <c r="L484" s="155" t="s">
        <v>147</v>
      </c>
      <c r="M484">
        <v>0.50260822250623582</v>
      </c>
      <c r="N484">
        <v>0.32782105895323582</v>
      </c>
      <c r="O484">
        <v>0.54371061833774537</v>
      </c>
      <c r="P484">
        <v>0.2702425846632433</v>
      </c>
      <c r="Q484">
        <v>0.3748279783774171</v>
      </c>
      <c r="R484">
        <v>0.52528391506314087</v>
      </c>
      <c r="S484">
        <v>0.78761877588610951</v>
      </c>
      <c r="T484">
        <v>0.42834929235727509</v>
      </c>
    </row>
    <row r="485" spans="1:20" x14ac:dyDescent="0.25">
      <c r="L485" s="155" t="s">
        <v>148</v>
      </c>
      <c r="M485">
        <v>0.2937943446093586</v>
      </c>
      <c r="N485">
        <v>0.29598186392521048</v>
      </c>
      <c r="O485">
        <v>0.45645134357011841</v>
      </c>
      <c r="P485">
        <v>0.1062802625524254</v>
      </c>
      <c r="Q485">
        <v>0.27986767986865813</v>
      </c>
      <c r="R485">
        <v>0.40712346740753308</v>
      </c>
      <c r="S485">
        <v>0.65459936421773057</v>
      </c>
      <c r="T485">
        <v>0.28948924922673142</v>
      </c>
    </row>
    <row r="486" spans="1:20" x14ac:dyDescent="0.25">
      <c r="L486" s="155" t="s">
        <v>149</v>
      </c>
      <c r="M486">
        <v>0.85187542272517192</v>
      </c>
      <c r="N486">
        <v>1</v>
      </c>
      <c r="O486">
        <v>0.9393354230455857</v>
      </c>
      <c r="P486">
        <v>1</v>
      </c>
      <c r="Q486">
        <v>1</v>
      </c>
      <c r="R486">
        <v>0.62225402648047901</v>
      </c>
      <c r="S486">
        <v>0.92708272787849</v>
      </c>
      <c r="T486">
        <v>0.99917011081905371</v>
      </c>
    </row>
    <row r="487" spans="1:20" x14ac:dyDescent="0.25">
      <c r="L487" s="155" t="s">
        <v>150</v>
      </c>
      <c r="M487">
        <v>0.30841953871943473</v>
      </c>
      <c r="N487">
        <v>0.22196904905834919</v>
      </c>
      <c r="O487">
        <v>0.23750390301566679</v>
      </c>
      <c r="P487">
        <v>0.22444476599497201</v>
      </c>
      <c r="Q487">
        <v>0.27341134644113319</v>
      </c>
      <c r="R487">
        <v>0.33530525244377052</v>
      </c>
      <c r="S487">
        <v>0.83680403657557589</v>
      </c>
      <c r="T487">
        <v>0.48170513519183411</v>
      </c>
    </row>
    <row r="488" spans="1:20" x14ac:dyDescent="0.25">
      <c r="L488" s="155" t="s">
        <v>151</v>
      </c>
      <c r="M488">
        <v>0.48195029006110912</v>
      </c>
      <c r="N488">
        <v>0.64804099443648866</v>
      </c>
      <c r="O488">
        <v>0.66375147665650502</v>
      </c>
      <c r="P488">
        <v>0.55725966924329717</v>
      </c>
      <c r="Q488">
        <v>0.26835145611028283</v>
      </c>
      <c r="R488">
        <v>0.59272392139320218</v>
      </c>
      <c r="S488">
        <v>0.69759163787354406</v>
      </c>
      <c r="T488">
        <v>0.50443810074867246</v>
      </c>
    </row>
    <row r="489" spans="1:20" x14ac:dyDescent="0.25">
      <c r="L489" s="155" t="s">
        <v>152</v>
      </c>
      <c r="M489">
        <v>0.41133960063997771</v>
      </c>
      <c r="N489">
        <v>0.43214120113649201</v>
      </c>
      <c r="O489">
        <v>0.45578822055942858</v>
      </c>
      <c r="P489">
        <v>0.40314445030670087</v>
      </c>
      <c r="Q489">
        <v>0.56322867703024926</v>
      </c>
      <c r="R489">
        <v>0.48048482954345489</v>
      </c>
      <c r="S489">
        <v>0.81005113908372595</v>
      </c>
      <c r="T489">
        <v>0.38655836376960301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628.27538688832897</v>
      </c>
      <c r="L501" s="155" t="s">
        <v>141</v>
      </c>
      <c r="M501">
        <v>0.63744654827495262</v>
      </c>
      <c r="N501">
        <v>0.65386413775071606</v>
      </c>
      <c r="O501">
        <v>0.65989988071334793</v>
      </c>
      <c r="P501">
        <v>0.5009596377044544</v>
      </c>
      <c r="Q501">
        <v>1</v>
      </c>
      <c r="R501">
        <v>0.99999999999999989</v>
      </c>
      <c r="S501">
        <v>0.93905480098171668</v>
      </c>
      <c r="T501">
        <v>0.35972140143275988</v>
      </c>
    </row>
    <row r="502" spans="1:20" x14ac:dyDescent="0.25">
      <c r="A502" s="154" t="s">
        <v>141</v>
      </c>
      <c r="B502">
        <v>8.8549312514568772</v>
      </c>
      <c r="C502">
        <v>3.9586338537567238</v>
      </c>
      <c r="D502">
        <v>9.236621006147633</v>
      </c>
      <c r="E502">
        <v>-8.3505701678134603</v>
      </c>
      <c r="G502" s="154" t="s">
        <v>142</v>
      </c>
      <c r="H502">
        <v>1112.1865300878451</v>
      </c>
      <c r="L502" s="155" t="s">
        <v>142</v>
      </c>
      <c r="M502">
        <v>0.86193328079696652</v>
      </c>
      <c r="N502">
        <v>0.61814244581333422</v>
      </c>
      <c r="O502">
        <v>0.72242946507229466</v>
      </c>
      <c r="P502">
        <v>0.67944980169851221</v>
      </c>
      <c r="Q502">
        <v>0.51346483516246577</v>
      </c>
      <c r="R502">
        <v>0.57320619716400334</v>
      </c>
      <c r="S502">
        <v>0.97513908144166972</v>
      </c>
      <c r="T502">
        <v>0.10418040785743921</v>
      </c>
    </row>
    <row r="503" spans="1:20" x14ac:dyDescent="0.25">
      <c r="A503" s="154" t="s">
        <v>142</v>
      </c>
      <c r="B503">
        <v>11.80884087797147</v>
      </c>
      <c r="C503">
        <v>-7.9366990082677367</v>
      </c>
      <c r="D503">
        <v>13.7926756210004</v>
      </c>
      <c r="E503">
        <v>15.6948894126309</v>
      </c>
      <c r="G503" s="154" t="s">
        <v>143</v>
      </c>
      <c r="H503">
        <v>4284.9721812448061</v>
      </c>
      <c r="L503" s="155" t="s">
        <v>143</v>
      </c>
      <c r="M503">
        <v>0.81202793598289869</v>
      </c>
      <c r="N503">
        <v>0.75939830521041585</v>
      </c>
      <c r="O503">
        <v>0.74394223490332234</v>
      </c>
      <c r="P503">
        <v>0.44347803041368489</v>
      </c>
      <c r="Q503">
        <v>0.53213671551363595</v>
      </c>
      <c r="R503">
        <v>0.50312701080037436</v>
      </c>
      <c r="S503">
        <v>0.87910829140877</v>
      </c>
      <c r="T503">
        <v>0.1434918818915526</v>
      </c>
    </row>
    <row r="504" spans="1:20" x14ac:dyDescent="0.25">
      <c r="A504" s="154" t="s">
        <v>143</v>
      </c>
      <c r="B504">
        <v>25.209109812227801</v>
      </c>
      <c r="C504">
        <v>22.32514255123419</v>
      </c>
      <c r="D504">
        <v>42.133773271833171</v>
      </c>
      <c r="E504">
        <v>-30.047310678591241</v>
      </c>
      <c r="G504" s="154" t="s">
        <v>144</v>
      </c>
      <c r="H504">
        <v>4251.2673715474184</v>
      </c>
      <c r="L504" s="155" t="s">
        <v>144</v>
      </c>
      <c r="M504">
        <v>0.89352041143648553</v>
      </c>
      <c r="N504">
        <v>0.78589514486183298</v>
      </c>
      <c r="O504">
        <v>0.65183385008905903</v>
      </c>
      <c r="P504">
        <v>0.38968109680243568</v>
      </c>
      <c r="Q504">
        <v>0.49390978969799798</v>
      </c>
      <c r="R504">
        <v>0.49057161031117641</v>
      </c>
      <c r="S504">
        <v>0.92536088906674319</v>
      </c>
      <c r="T504">
        <v>0.1100507842651921</v>
      </c>
    </row>
    <row r="505" spans="1:20" x14ac:dyDescent="0.25">
      <c r="A505" s="154" t="s">
        <v>144</v>
      </c>
      <c r="B505">
        <v>22.056374536299209</v>
      </c>
      <c r="C505">
        <v>-10.76322248069156</v>
      </c>
      <c r="D505">
        <v>35.633477730971308</v>
      </c>
      <c r="E505">
        <v>14.986492049825429</v>
      </c>
      <c r="G505" s="154" t="s">
        <v>145</v>
      </c>
      <c r="H505">
        <v>1307.9754674014689</v>
      </c>
      <c r="L505" s="155" t="s">
        <v>145</v>
      </c>
      <c r="M505">
        <v>0.95315210245268867</v>
      </c>
      <c r="N505">
        <v>0.99999999999999989</v>
      </c>
      <c r="O505">
        <v>0.61929713007226261</v>
      </c>
      <c r="P505">
        <v>0.39612448826130808</v>
      </c>
      <c r="Q505">
        <v>0.4973237827478354</v>
      </c>
      <c r="R505">
        <v>0.52645326030469008</v>
      </c>
      <c r="S505">
        <v>0.93197420094651462</v>
      </c>
      <c r="T505">
        <v>0.11822918830234699</v>
      </c>
    </row>
    <row r="506" spans="1:20" x14ac:dyDescent="0.25">
      <c r="A506" s="154" t="s">
        <v>145</v>
      </c>
      <c r="B506">
        <v>10.10703102138412</v>
      </c>
      <c r="C506">
        <v>6.2446969545074342</v>
      </c>
      <c r="D506">
        <v>14.91562510048932</v>
      </c>
      <c r="E506">
        <v>-15.56669749880836</v>
      </c>
      <c r="G506" s="154" t="s">
        <v>146</v>
      </c>
      <c r="H506">
        <v>745.67371837036933</v>
      </c>
      <c r="L506" s="155" t="s">
        <v>146</v>
      </c>
      <c r="M506">
        <v>0.93313750830114162</v>
      </c>
      <c r="N506">
        <v>0.75543467745881832</v>
      </c>
      <c r="O506">
        <v>0.90424213367180439</v>
      </c>
      <c r="P506">
        <v>1</v>
      </c>
      <c r="Q506">
        <v>0.67208133942218118</v>
      </c>
      <c r="R506">
        <v>0.74906861647072287</v>
      </c>
      <c r="S506">
        <v>0.90470324103343813</v>
      </c>
      <c r="T506">
        <v>0.17415804229631701</v>
      </c>
    </row>
    <row r="507" spans="1:20" x14ac:dyDescent="0.25">
      <c r="A507" s="154" t="s">
        <v>146</v>
      </c>
      <c r="B507">
        <v>11.568581733361009</v>
      </c>
      <c r="C507">
        <v>-2.3131781219532122</v>
      </c>
      <c r="D507">
        <v>10.36732855537848</v>
      </c>
      <c r="E507">
        <v>12.430015483914509</v>
      </c>
      <c r="G507" s="154" t="s">
        <v>147</v>
      </c>
      <c r="H507">
        <v>752.66780791836538</v>
      </c>
      <c r="L507" s="155" t="s">
        <v>147</v>
      </c>
      <c r="M507">
        <v>0.77815300478863236</v>
      </c>
      <c r="N507">
        <v>0.7115105212603523</v>
      </c>
      <c r="O507">
        <v>1</v>
      </c>
      <c r="P507">
        <v>0.77989769897285444</v>
      </c>
      <c r="Q507">
        <v>0.7342147786414096</v>
      </c>
      <c r="R507">
        <v>0.60946816121031422</v>
      </c>
      <c r="S507">
        <v>0.93938140684039995</v>
      </c>
      <c r="T507">
        <v>0.20728494706082271</v>
      </c>
    </row>
    <row r="508" spans="1:20" x14ac:dyDescent="0.25">
      <c r="A508" s="154" t="s">
        <v>147</v>
      </c>
      <c r="B508">
        <v>9.4930524299693673</v>
      </c>
      <c r="C508">
        <v>2.187192976448634</v>
      </c>
      <c r="D508">
        <v>8.2439179482257572</v>
      </c>
      <c r="E508">
        <v>-6.6369074349553081</v>
      </c>
      <c r="G508" s="154" t="s">
        <v>148</v>
      </c>
      <c r="H508">
        <v>484.50649350582199</v>
      </c>
      <c r="L508" s="155" t="s">
        <v>148</v>
      </c>
      <c r="M508">
        <v>0.76132128122632281</v>
      </c>
      <c r="N508">
        <v>0.68007351868113131</v>
      </c>
      <c r="O508">
        <v>0.81890515869458558</v>
      </c>
      <c r="P508">
        <v>0.5160691967779667</v>
      </c>
      <c r="Q508">
        <v>0.54525648540337834</v>
      </c>
      <c r="R508">
        <v>0.44231709595954138</v>
      </c>
      <c r="S508">
        <v>0.92783014215798365</v>
      </c>
      <c r="T508">
        <v>0.1508614412698413</v>
      </c>
    </row>
    <row r="509" spans="1:20" x14ac:dyDescent="0.25">
      <c r="A509" s="154" t="s">
        <v>148</v>
      </c>
      <c r="B509">
        <v>6.6146070378074704</v>
      </c>
      <c r="C509">
        <v>2.783916900890103</v>
      </c>
      <c r="D509">
        <v>10.4432466085245</v>
      </c>
      <c r="E509">
        <v>-4.8326507168422372</v>
      </c>
      <c r="G509" s="154" t="s">
        <v>149</v>
      </c>
      <c r="H509">
        <v>3240.099872758839</v>
      </c>
      <c r="L509" s="155" t="s">
        <v>149</v>
      </c>
      <c r="M509">
        <v>1</v>
      </c>
      <c r="N509">
        <v>0.77961414621306135</v>
      </c>
      <c r="O509">
        <v>0.76293096761933221</v>
      </c>
      <c r="P509">
        <v>0.4446143540123651</v>
      </c>
      <c r="Q509">
        <v>0.52493405862700615</v>
      </c>
      <c r="R509">
        <v>0.48539248738453677</v>
      </c>
      <c r="S509">
        <v>0.89939267426971203</v>
      </c>
      <c r="T509">
        <v>0.13862514849195259</v>
      </c>
    </row>
    <row r="510" spans="1:20" x14ac:dyDescent="0.25">
      <c r="A510" s="154" t="s">
        <v>149</v>
      </c>
      <c r="B510">
        <v>17.630630047234639</v>
      </c>
      <c r="C510">
        <v>-14.415114869517049</v>
      </c>
      <c r="D510">
        <v>31.17487108666791</v>
      </c>
      <c r="E510">
        <v>10.855411815658449</v>
      </c>
      <c r="G510" s="154" t="s">
        <v>150</v>
      </c>
      <c r="H510">
        <v>522.55184700319387</v>
      </c>
      <c r="L510" s="155" t="s">
        <v>150</v>
      </c>
      <c r="M510">
        <v>0.70389580244051475</v>
      </c>
      <c r="N510">
        <v>0.57420144928034911</v>
      </c>
      <c r="O510">
        <v>0.66060572227236103</v>
      </c>
      <c r="P510">
        <v>0.38700917638249199</v>
      </c>
      <c r="Q510">
        <v>0.75731320193624108</v>
      </c>
      <c r="R510">
        <v>0.94386269476620466</v>
      </c>
      <c r="S510">
        <v>1</v>
      </c>
      <c r="T510">
        <v>0.99999999999999989</v>
      </c>
    </row>
    <row r="511" spans="1:20" x14ac:dyDescent="0.25">
      <c r="A511" s="154" t="s">
        <v>150</v>
      </c>
      <c r="B511">
        <v>7.4259393256581507</v>
      </c>
      <c r="C511">
        <v>7.1057618228184509</v>
      </c>
      <c r="D511">
        <v>9.2909264740198765</v>
      </c>
      <c r="E511">
        <v>-3.9766383334971351</v>
      </c>
      <c r="G511" s="154" t="s">
        <v>151</v>
      </c>
      <c r="H511">
        <v>1465.6518705963499</v>
      </c>
    </row>
    <row r="512" spans="1:20" x14ac:dyDescent="0.25">
      <c r="A512" s="154" t="s">
        <v>151</v>
      </c>
      <c r="B512">
        <v>12.94373537109384</v>
      </c>
      <c r="C512">
        <v>16.53488532892494</v>
      </c>
      <c r="D512">
        <v>15.370254389690221</v>
      </c>
      <c r="E512">
        <v>-29.363808781539049</v>
      </c>
      <c r="G512" s="154" t="s">
        <v>152</v>
      </c>
      <c r="H512">
        <v>2043.7047569481269</v>
      </c>
    </row>
    <row r="513" spans="1:20" x14ac:dyDescent="0.25">
      <c r="A513" s="154" t="s">
        <v>152</v>
      </c>
      <c r="B513">
        <v>12.87827788862757</v>
      </c>
      <c r="C513">
        <v>6.4479219542742756</v>
      </c>
      <c r="D513">
        <v>24.228441724226919</v>
      </c>
      <c r="E513">
        <v>-14.4884921004269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47.08304841966843</v>
      </c>
      <c r="L524" s="155" t="s">
        <v>141</v>
      </c>
      <c r="M524">
        <v>0.57264117493990674</v>
      </c>
      <c r="N524">
        <v>1</v>
      </c>
      <c r="O524">
        <v>0.45372948877375557</v>
      </c>
      <c r="P524">
        <v>0.73699529963123389</v>
      </c>
      <c r="Q524">
        <v>0.81489885319298949</v>
      </c>
      <c r="R524">
        <v>0.85697005452059916</v>
      </c>
      <c r="S524">
        <v>1</v>
      </c>
      <c r="T524">
        <v>1</v>
      </c>
    </row>
    <row r="525" spans="1:20" x14ac:dyDescent="0.25">
      <c r="A525" s="154" t="s">
        <v>141</v>
      </c>
      <c r="B525">
        <v>3.2667038314520358</v>
      </c>
      <c r="C525">
        <v>-1.5049662350776729</v>
      </c>
      <c r="D525">
        <v>5.5785421702526534</v>
      </c>
      <c r="E525">
        <v>3.6080855484474381</v>
      </c>
      <c r="G525" s="154" t="s">
        <v>142</v>
      </c>
      <c r="H525">
        <v>27.21942415937572</v>
      </c>
      <c r="L525" s="155" t="s">
        <v>142</v>
      </c>
      <c r="M525">
        <v>1</v>
      </c>
      <c r="N525">
        <v>0.95382658170230206</v>
      </c>
      <c r="O525">
        <v>0.38167726592708628</v>
      </c>
      <c r="P525">
        <v>0.51160452912796694</v>
      </c>
      <c r="Q525">
        <v>0.83743141573787527</v>
      </c>
      <c r="R525">
        <v>1</v>
      </c>
      <c r="S525">
        <v>0.84509336129955892</v>
      </c>
      <c r="T525">
        <v>0.845045537548339</v>
      </c>
    </row>
    <row r="526" spans="1:20" x14ac:dyDescent="0.25">
      <c r="A526" s="154" t="s">
        <v>142</v>
      </c>
      <c r="B526">
        <v>1.83968488312345</v>
      </c>
      <c r="C526">
        <v>0.8676335407776915</v>
      </c>
      <c r="D526">
        <v>3.4160630406357071</v>
      </c>
      <c r="E526">
        <v>-1.6272690163876169</v>
      </c>
      <c r="G526" s="154" t="s">
        <v>143</v>
      </c>
      <c r="H526">
        <v>12.002106391722579</v>
      </c>
      <c r="L526" s="155" t="s">
        <v>143</v>
      </c>
      <c r="M526">
        <v>0.56747620483611827</v>
      </c>
      <c r="N526">
        <v>0.73528513190035039</v>
      </c>
      <c r="O526">
        <v>0.30033119847617429</v>
      </c>
      <c r="P526">
        <v>0.33491885604548038</v>
      </c>
      <c r="Q526">
        <v>0.34762844851583291</v>
      </c>
      <c r="R526">
        <v>0.43559064998070512</v>
      </c>
      <c r="S526">
        <v>0.94172031753408747</v>
      </c>
      <c r="T526">
        <v>0.72238821889447158</v>
      </c>
    </row>
    <row r="527" spans="1:20" x14ac:dyDescent="0.25">
      <c r="A527" s="154" t="s">
        <v>143</v>
      </c>
      <c r="B527">
        <v>0.97444294949288046</v>
      </c>
      <c r="C527">
        <v>-0.22619896023273831</v>
      </c>
      <c r="D527">
        <v>1.6578898587513029</v>
      </c>
      <c r="E527">
        <v>3.9768092495281963E-3</v>
      </c>
      <c r="G527" s="154" t="s">
        <v>144</v>
      </c>
      <c r="H527">
        <v>9.2627577448002842</v>
      </c>
      <c r="L527" s="155" t="s">
        <v>144</v>
      </c>
      <c r="M527">
        <v>0.55734194339210141</v>
      </c>
      <c r="N527">
        <v>0.68255385981580252</v>
      </c>
      <c r="O527">
        <v>0.31460926760948799</v>
      </c>
      <c r="P527">
        <v>0.36631682734793569</v>
      </c>
      <c r="Q527">
        <v>0.34003448578744377</v>
      </c>
      <c r="R527">
        <v>0.39208068457733491</v>
      </c>
      <c r="S527">
        <v>0.93408153491307577</v>
      </c>
      <c r="T527">
        <v>0.80972901131293917</v>
      </c>
    </row>
    <row r="528" spans="1:20" x14ac:dyDescent="0.25">
      <c r="A528" s="154" t="s">
        <v>144</v>
      </c>
      <c r="B528">
        <v>0.72841393659746367</v>
      </c>
      <c r="C528">
        <v>0.74785017097168938</v>
      </c>
      <c r="D528">
        <v>1.2523246398776591</v>
      </c>
      <c r="E528">
        <v>-1.487668733187741</v>
      </c>
      <c r="G528" s="154" t="s">
        <v>145</v>
      </c>
      <c r="H528">
        <v>17.344148118843531</v>
      </c>
      <c r="L528" s="155" t="s">
        <v>145</v>
      </c>
      <c r="M528">
        <v>0.50684054620829511</v>
      </c>
      <c r="N528">
        <v>0.70194112523637942</v>
      </c>
      <c r="O528">
        <v>1</v>
      </c>
      <c r="P528">
        <v>1</v>
      </c>
      <c r="Q528">
        <v>0.57027258486491095</v>
      </c>
      <c r="R528">
        <v>0.48010169462993618</v>
      </c>
      <c r="S528">
        <v>0.90921598103753509</v>
      </c>
      <c r="T528">
        <v>0.78190186705511078</v>
      </c>
    </row>
    <row r="529" spans="1:20" x14ac:dyDescent="0.25">
      <c r="A529" s="154" t="s">
        <v>145</v>
      </c>
      <c r="B529">
        <v>1.246031044170234</v>
      </c>
      <c r="C529">
        <v>0.92363809976308531</v>
      </c>
      <c r="D529">
        <v>1.966460594493513</v>
      </c>
      <c r="E529">
        <v>-1.3687640006645501</v>
      </c>
      <c r="G529" s="154" t="s">
        <v>146</v>
      </c>
      <c r="H529">
        <v>25.528151698159771</v>
      </c>
      <c r="L529" s="155" t="s">
        <v>146</v>
      </c>
      <c r="M529">
        <v>0.55433789621981844</v>
      </c>
      <c r="N529">
        <v>0.60289296662864478</v>
      </c>
      <c r="O529">
        <v>0.34899163800751248</v>
      </c>
      <c r="P529">
        <v>0.31440058391104092</v>
      </c>
      <c r="Q529">
        <v>0.69585365947799838</v>
      </c>
      <c r="R529">
        <v>0.44695486124783701</v>
      </c>
      <c r="S529">
        <v>0.86456009776847442</v>
      </c>
      <c r="T529">
        <v>0.85306957359227698</v>
      </c>
    </row>
    <row r="530" spans="1:20" x14ac:dyDescent="0.25">
      <c r="A530" s="154" t="s">
        <v>146</v>
      </c>
      <c r="B530">
        <v>2.0664938798993471</v>
      </c>
      <c r="C530">
        <v>-1.343679994724891</v>
      </c>
      <c r="D530">
        <v>3.7678471743872608</v>
      </c>
      <c r="E530">
        <v>2.9290553296111121</v>
      </c>
      <c r="G530" s="154" t="s">
        <v>147</v>
      </c>
      <c r="H530">
        <v>22.047355662983492</v>
      </c>
      <c r="L530" s="155" t="s">
        <v>147</v>
      </c>
      <c r="M530">
        <v>0.53785759245369169</v>
      </c>
      <c r="N530">
        <v>0.68341661014481692</v>
      </c>
      <c r="O530">
        <v>0.31759576815228419</v>
      </c>
      <c r="P530">
        <v>0.32804641564028691</v>
      </c>
      <c r="Q530">
        <v>0.31189014099208379</v>
      </c>
      <c r="R530">
        <v>0.46583227073012162</v>
      </c>
      <c r="S530">
        <v>0.93654575753275393</v>
      </c>
      <c r="T530">
        <v>0.71924930105748586</v>
      </c>
    </row>
    <row r="531" spans="1:20" x14ac:dyDescent="0.25">
      <c r="A531" s="154" t="s">
        <v>147</v>
      </c>
      <c r="B531">
        <v>2.4763544000195452</v>
      </c>
      <c r="C531">
        <v>0.99015897536081232</v>
      </c>
      <c r="D531">
        <v>4.4265736748465976</v>
      </c>
      <c r="E531">
        <v>-1.6555026197372451</v>
      </c>
      <c r="G531" s="154" t="s">
        <v>148</v>
      </c>
      <c r="H531">
        <v>21.997400489146969</v>
      </c>
      <c r="L531" s="155" t="s">
        <v>148</v>
      </c>
      <c r="M531">
        <v>0.52099289394887993</v>
      </c>
      <c r="N531">
        <v>0.66795757655346111</v>
      </c>
      <c r="O531">
        <v>0.31615253286275691</v>
      </c>
      <c r="P531">
        <v>0.31053335993835729</v>
      </c>
      <c r="Q531">
        <v>0.42135895350010061</v>
      </c>
      <c r="R531">
        <v>0.44327366208623209</v>
      </c>
      <c r="S531">
        <v>0.88116292700298726</v>
      </c>
      <c r="T531">
        <v>0.80883436420231014</v>
      </c>
    </row>
    <row r="532" spans="1:20" x14ac:dyDescent="0.25">
      <c r="A532" s="154" t="s">
        <v>148</v>
      </c>
      <c r="B532">
        <v>1.6283115367260761</v>
      </c>
      <c r="C532">
        <v>0.5237645728012732</v>
      </c>
      <c r="D532">
        <v>2.8619542006048682</v>
      </c>
      <c r="E532">
        <v>-0.71066270527378583</v>
      </c>
      <c r="G532" s="154" t="s">
        <v>149</v>
      </c>
      <c r="H532">
        <v>28.304647827961471</v>
      </c>
      <c r="L532" s="155" t="s">
        <v>149</v>
      </c>
      <c r="M532">
        <v>0.284975146725371</v>
      </c>
      <c r="N532">
        <v>0.6182053742626723</v>
      </c>
      <c r="O532">
        <v>0.36014054730657552</v>
      </c>
      <c r="P532">
        <v>0.33059914541241681</v>
      </c>
      <c r="Q532">
        <v>1</v>
      </c>
      <c r="R532">
        <v>0.72207043997535769</v>
      </c>
      <c r="S532">
        <v>0.80830896564199184</v>
      </c>
      <c r="T532">
        <v>0.90500390972171607</v>
      </c>
    </row>
    <row r="533" spans="1:20" x14ac:dyDescent="0.25">
      <c r="A533" s="154" t="s">
        <v>149</v>
      </c>
      <c r="B533">
        <v>2.4143503925982741</v>
      </c>
      <c r="C533">
        <v>-1.808305730326728</v>
      </c>
      <c r="D533">
        <v>4.6886784641533206</v>
      </c>
      <c r="E533">
        <v>3.693664739996966</v>
      </c>
      <c r="G533" s="154" t="s">
        <v>150</v>
      </c>
      <c r="H533">
        <v>23.485330368224069</v>
      </c>
      <c r="L533" s="155" t="s">
        <v>150</v>
      </c>
      <c r="M533">
        <v>0.37495113610302222</v>
      </c>
      <c r="N533">
        <v>0.55193918960925259</v>
      </c>
      <c r="O533">
        <v>0.30656803109468722</v>
      </c>
      <c r="P533">
        <v>0.30390518940243622</v>
      </c>
      <c r="Q533">
        <v>0.69743752271399806</v>
      </c>
      <c r="R533">
        <v>0.47157175972715942</v>
      </c>
      <c r="S533">
        <v>0.83748683487854625</v>
      </c>
      <c r="T533">
        <v>0.89870891760364757</v>
      </c>
    </row>
    <row r="534" spans="1:20" x14ac:dyDescent="0.25">
      <c r="A534" s="154" t="s">
        <v>150</v>
      </c>
      <c r="B534">
        <v>1.7203975993186349</v>
      </c>
      <c r="C534">
        <v>0.99768843378919536</v>
      </c>
      <c r="D534">
        <v>2.6001673134833152</v>
      </c>
      <c r="E534">
        <v>-1.906030695949628</v>
      </c>
      <c r="G534" s="154" t="s">
        <v>151</v>
      </c>
      <c r="H534">
        <v>17.345999122497851</v>
      </c>
      <c r="L534" s="155" t="s">
        <v>151</v>
      </c>
      <c r="M534">
        <v>0.44168956939297299</v>
      </c>
      <c r="N534">
        <v>0.60617482324442129</v>
      </c>
      <c r="O534">
        <v>0.32301158042181649</v>
      </c>
      <c r="P534">
        <v>0.31887486874681931</v>
      </c>
      <c r="Q534">
        <v>0.48210722159282798</v>
      </c>
      <c r="R534">
        <v>0.37858237680033291</v>
      </c>
      <c r="S534">
        <v>0.8446641174902717</v>
      </c>
      <c r="T534">
        <v>0.69698860491847403</v>
      </c>
    </row>
    <row r="535" spans="1:20" x14ac:dyDescent="0.25">
      <c r="A535" s="154" t="s">
        <v>151</v>
      </c>
      <c r="B535">
        <v>2.056301128249721</v>
      </c>
      <c r="C535">
        <v>-1.8875260553795361</v>
      </c>
      <c r="D535">
        <v>2.836135738209415</v>
      </c>
      <c r="E535">
        <v>2.9931465716133832</v>
      </c>
      <c r="G535" s="154" t="s">
        <v>152</v>
      </c>
      <c r="H535">
        <v>16.495154060532379</v>
      </c>
      <c r="L535" s="155" t="s">
        <v>152</v>
      </c>
      <c r="M535">
        <v>0.49176743859952138</v>
      </c>
      <c r="N535">
        <v>0.61108437699612594</v>
      </c>
      <c r="O535">
        <v>0.37196317930000922</v>
      </c>
      <c r="P535">
        <v>0.3301453761901384</v>
      </c>
      <c r="Q535">
        <v>0.3637906562289745</v>
      </c>
      <c r="R535">
        <v>0.40332533862106718</v>
      </c>
      <c r="S535">
        <v>0.89317783906198456</v>
      </c>
      <c r="T535">
        <v>0.76180121531242562</v>
      </c>
    </row>
    <row r="536" spans="1:20" x14ac:dyDescent="0.25">
      <c r="A536" s="154" t="s">
        <v>152</v>
      </c>
      <c r="B536">
        <v>1.2906561306258459</v>
      </c>
      <c r="C536">
        <v>0.74496631995324458</v>
      </c>
      <c r="D536">
        <v>2.277333708899524</v>
      </c>
      <c r="E536">
        <v>-1.3545009285451539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536.62933545069643</v>
      </c>
      <c r="L547" s="155" t="s">
        <v>155</v>
      </c>
      <c r="M547">
        <v>0.65323263260468845</v>
      </c>
      <c r="N547">
        <v>0.70500400606667468</v>
      </c>
      <c r="O547">
        <v>0.81139857846883723</v>
      </c>
      <c r="P547">
        <v>0.74421430348363671</v>
      </c>
      <c r="Q547">
        <v>0.39023012196599383</v>
      </c>
      <c r="R547">
        <v>0.18895437493928971</v>
      </c>
      <c r="S547">
        <v>0.4620592040371192</v>
      </c>
      <c r="T547">
        <v>7.0450375327697032E-2</v>
      </c>
    </row>
    <row r="548" spans="1:20" x14ac:dyDescent="0.25">
      <c r="A548" s="154" t="s">
        <v>141</v>
      </c>
      <c r="B548">
        <v>6.1310123014656632</v>
      </c>
      <c r="C548">
        <v>-3.7562920295233231</v>
      </c>
      <c r="D548">
        <v>14.143433948640411</v>
      </c>
      <c r="E548">
        <v>-3.5770422165953408</v>
      </c>
      <c r="G548" s="154" t="s">
        <v>142</v>
      </c>
      <c r="H548">
        <v>1166.215259321332</v>
      </c>
      <c r="L548" s="155" t="s">
        <v>156</v>
      </c>
      <c r="M548">
        <v>1</v>
      </c>
      <c r="N548">
        <v>0.81369487236246674</v>
      </c>
      <c r="O548">
        <v>1</v>
      </c>
      <c r="P548">
        <v>1</v>
      </c>
      <c r="Q548">
        <v>1</v>
      </c>
      <c r="R548">
        <v>1</v>
      </c>
      <c r="S548">
        <v>0.6291846740353898</v>
      </c>
      <c r="T548">
        <v>0.99999999999999989</v>
      </c>
    </row>
    <row r="549" spans="1:20" x14ac:dyDescent="0.25">
      <c r="A549" s="154" t="s">
        <v>142</v>
      </c>
      <c r="B549">
        <v>10.57738215490857</v>
      </c>
      <c r="C549">
        <v>11.76632329222282</v>
      </c>
      <c r="D549">
        <v>13.38133653233152</v>
      </c>
      <c r="E549">
        <v>-8.5996833621463029</v>
      </c>
      <c r="G549" s="154" t="s">
        <v>143</v>
      </c>
      <c r="H549">
        <v>262.81679427912832</v>
      </c>
      <c r="L549" s="155" t="s">
        <v>157</v>
      </c>
      <c r="M549">
        <v>0.98163786231624617</v>
      </c>
      <c r="N549">
        <v>0.76321512764732224</v>
      </c>
      <c r="O549">
        <v>0.90425697843732822</v>
      </c>
      <c r="P549">
        <v>0.92335896276827156</v>
      </c>
      <c r="Q549">
        <v>0.91805620716803371</v>
      </c>
      <c r="R549">
        <v>0.88889824106434379</v>
      </c>
      <c r="S549">
        <v>1</v>
      </c>
      <c r="T549">
        <v>0.68795440289453869</v>
      </c>
    </row>
    <row r="550" spans="1:20" x14ac:dyDescent="0.25">
      <c r="A550" s="154" t="s">
        <v>143</v>
      </c>
      <c r="B550">
        <v>6.1295459228327323</v>
      </c>
      <c r="C550">
        <v>-1.354861520343873</v>
      </c>
      <c r="D550">
        <v>6.3951200484866977</v>
      </c>
      <c r="E550">
        <v>4.4483160787163243</v>
      </c>
      <c r="G550" s="154" t="s">
        <v>144</v>
      </c>
      <c r="H550">
        <v>464.30129516857261</v>
      </c>
      <c r="L550" s="155" t="s">
        <v>158</v>
      </c>
      <c r="M550">
        <v>0.7302888502745295</v>
      </c>
      <c r="N550">
        <v>0.69872298167507318</v>
      </c>
      <c r="O550">
        <v>0.78949919068617613</v>
      </c>
      <c r="P550">
        <v>0.63101023176157456</v>
      </c>
      <c r="Q550">
        <v>0.38049292665027779</v>
      </c>
      <c r="R550">
        <v>0.15576222593706959</v>
      </c>
      <c r="S550">
        <v>0.44397604973588378</v>
      </c>
      <c r="T550">
        <v>7.1279731155733134E-2</v>
      </c>
    </row>
    <row r="551" spans="1:20" x14ac:dyDescent="0.25">
      <c r="A551" s="154" t="s">
        <v>144</v>
      </c>
      <c r="B551">
        <v>7.0463902117036286</v>
      </c>
      <c r="C551">
        <v>-4.1920215290755776</v>
      </c>
      <c r="D551">
        <v>11.96385695410652</v>
      </c>
      <c r="E551">
        <v>4.3449215371911789</v>
      </c>
      <c r="G551" s="154" t="s">
        <v>145</v>
      </c>
      <c r="H551">
        <v>387.56452471757569</v>
      </c>
      <c r="L551" s="155" t="s">
        <v>159</v>
      </c>
      <c r="M551">
        <v>0.73761543125526186</v>
      </c>
      <c r="N551">
        <v>0.7057346514886137</v>
      </c>
      <c r="O551">
        <v>0.80675219529047493</v>
      </c>
      <c r="P551">
        <v>0.6052882846412696</v>
      </c>
      <c r="Q551">
        <v>0.3815935741715234</v>
      </c>
      <c r="R551">
        <v>0.12277810215557371</v>
      </c>
      <c r="S551">
        <v>0.52273804261644774</v>
      </c>
      <c r="T551">
        <v>6.4932448929304193E-2</v>
      </c>
    </row>
    <row r="552" spans="1:20" x14ac:dyDescent="0.25">
      <c r="A552" s="154" t="s">
        <v>145</v>
      </c>
      <c r="B552">
        <v>5.72511512753365</v>
      </c>
      <c r="C552">
        <v>1.454598243196173</v>
      </c>
      <c r="D552">
        <v>9.3974980713354075</v>
      </c>
      <c r="E552">
        <v>-4.8410311207824863</v>
      </c>
      <c r="G552" s="154" t="s">
        <v>146</v>
      </c>
      <c r="H552">
        <v>303.544380712578</v>
      </c>
      <c r="L552" s="155" t="s">
        <v>160</v>
      </c>
      <c r="M552">
        <v>0.73757235718069714</v>
      </c>
      <c r="N552">
        <v>1</v>
      </c>
      <c r="O552">
        <v>0.86069644568755788</v>
      </c>
      <c r="P552">
        <v>0.62542274230399464</v>
      </c>
      <c r="Q552">
        <v>0.39122739032825438</v>
      </c>
      <c r="R552">
        <v>0.139545143964832</v>
      </c>
      <c r="S552">
        <v>0.52007310858581113</v>
      </c>
      <c r="T552">
        <v>6.5063469693311907E-2</v>
      </c>
    </row>
    <row r="553" spans="1:20" x14ac:dyDescent="0.25">
      <c r="A553" s="154" t="s">
        <v>146</v>
      </c>
      <c r="B553">
        <v>3.9658616845511951</v>
      </c>
      <c r="C553">
        <v>1.1196843426771459</v>
      </c>
      <c r="D553">
        <v>8.0400319624209722</v>
      </c>
      <c r="E553">
        <v>-2.7469984035606521</v>
      </c>
      <c r="G553" s="154" t="s">
        <v>147</v>
      </c>
      <c r="H553">
        <v>580.33076167021693</v>
      </c>
      <c r="L553" s="155" t="s">
        <v>187</v>
      </c>
      <c r="M553">
        <v>0.60368599815227275</v>
      </c>
      <c r="N553">
        <v>0.99572076262177245</v>
      </c>
      <c r="O553">
        <v>0.89629601894874733</v>
      </c>
      <c r="P553">
        <v>0.61362904794203688</v>
      </c>
      <c r="Q553">
        <v>0.34523643986475139</v>
      </c>
      <c r="R553">
        <v>0.13967771683343</v>
      </c>
      <c r="S553">
        <v>0.42037027661048881</v>
      </c>
      <c r="T553">
        <v>5.8758881155297142E-2</v>
      </c>
    </row>
    <row r="554" spans="1:20" x14ac:dyDescent="0.25">
      <c r="A554" s="154" t="s">
        <v>147</v>
      </c>
      <c r="B554">
        <v>7.21481836735523</v>
      </c>
      <c r="C554">
        <v>4.909466659869973</v>
      </c>
      <c r="D554">
        <v>10.71981287527686</v>
      </c>
      <c r="E554">
        <v>0.74674304167112571</v>
      </c>
      <c r="G554" s="154" t="s">
        <v>148</v>
      </c>
      <c r="H554">
        <v>362.45507753919833</v>
      </c>
    </row>
    <row r="555" spans="1:20" x14ac:dyDescent="0.25">
      <c r="A555" s="154" t="s">
        <v>148</v>
      </c>
      <c r="B555">
        <v>9.9381539789596243</v>
      </c>
      <c r="C555">
        <v>-4.6888144687138062</v>
      </c>
      <c r="D555">
        <v>9.7038003648937234</v>
      </c>
      <c r="E555">
        <v>5.1706679812030174</v>
      </c>
      <c r="G555" s="154" t="s">
        <v>149</v>
      </c>
      <c r="H555">
        <v>292.17540264539861</v>
      </c>
    </row>
    <row r="556" spans="1:20" x14ac:dyDescent="0.25">
      <c r="A556" s="154" t="s">
        <v>149</v>
      </c>
      <c r="B556">
        <v>4.8953512416237928</v>
      </c>
      <c r="C556">
        <v>-2.394719221976453</v>
      </c>
      <c r="D556">
        <v>5.3095234652953298</v>
      </c>
      <c r="E556">
        <v>1.8229260891660199</v>
      </c>
      <c r="G556" s="154" t="s">
        <v>150</v>
      </c>
      <c r="H556">
        <v>713.99588106275246</v>
      </c>
    </row>
    <row r="557" spans="1:20" x14ac:dyDescent="0.25">
      <c r="A557" s="154" t="s">
        <v>150</v>
      </c>
      <c r="B557">
        <v>10.81912808122504</v>
      </c>
      <c r="C557">
        <v>-10.02523892771524</v>
      </c>
      <c r="D557">
        <v>15.15721168903822</v>
      </c>
      <c r="E557">
        <v>9.9221903005015708</v>
      </c>
      <c r="G557" s="154" t="s">
        <v>151</v>
      </c>
      <c r="H557">
        <v>681.50892626862515</v>
      </c>
    </row>
    <row r="558" spans="1:20" x14ac:dyDescent="0.25">
      <c r="A558" s="154" t="s">
        <v>151</v>
      </c>
      <c r="B558">
        <v>7.880947974925089</v>
      </c>
      <c r="C558">
        <v>6.1047640901238216</v>
      </c>
      <c r="D558">
        <v>12.770400003257031</v>
      </c>
      <c r="E558">
        <v>-9.0001371821404668</v>
      </c>
      <c r="G558" s="154" t="s">
        <v>152</v>
      </c>
      <c r="H558">
        <v>210.6105863522927</v>
      </c>
    </row>
    <row r="559" spans="1:20" x14ac:dyDescent="0.25">
      <c r="A559" s="154" t="s">
        <v>152</v>
      </c>
      <c r="B559">
        <v>5.1774850506860526</v>
      </c>
      <c r="C559">
        <v>4.9996829813685659</v>
      </c>
      <c r="D559">
        <v>3.2405019163256679</v>
      </c>
      <c r="E559">
        <v>2.2454526988830641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342.0458868443655</v>
      </c>
      <c r="L570" s="155" t="s">
        <v>141</v>
      </c>
      <c r="M570">
        <v>0.68297013082690117</v>
      </c>
      <c r="N570">
        <v>0.83770881258300245</v>
      </c>
      <c r="O570">
        <v>0.83561844098365179</v>
      </c>
      <c r="P570">
        <v>0.94512830619129817</v>
      </c>
      <c r="Q570">
        <v>1</v>
      </c>
      <c r="R570">
        <v>0.9649238698872038</v>
      </c>
      <c r="S570">
        <v>0.92101334007702074</v>
      </c>
      <c r="T570">
        <v>0.89033522967475065</v>
      </c>
    </row>
    <row r="571" spans="1:20" x14ac:dyDescent="0.25">
      <c r="A571" s="154" t="s">
        <v>141</v>
      </c>
      <c r="B571">
        <v>6.7439155272210822</v>
      </c>
      <c r="C571">
        <v>2.8681066736905749</v>
      </c>
      <c r="D571">
        <v>9.5701244072398772</v>
      </c>
      <c r="E571">
        <v>-3.1967465220764</v>
      </c>
      <c r="G571" s="154" t="s">
        <v>142</v>
      </c>
      <c r="H571">
        <v>43.400785389611123</v>
      </c>
      <c r="L571" s="155" t="s">
        <v>142</v>
      </c>
      <c r="M571">
        <v>0.66585428843100913</v>
      </c>
      <c r="N571">
        <v>0.83142930190421938</v>
      </c>
      <c r="O571">
        <v>0.81407249766936607</v>
      </c>
      <c r="P571">
        <v>0.93637182679568409</v>
      </c>
      <c r="Q571">
        <v>0.7369442910557783</v>
      </c>
      <c r="R571">
        <v>0.97798059167099083</v>
      </c>
      <c r="S571">
        <v>0.94914899279917919</v>
      </c>
      <c r="T571">
        <v>0.94941433791962493</v>
      </c>
    </row>
    <row r="572" spans="1:20" x14ac:dyDescent="0.25">
      <c r="A572" s="154" t="s">
        <v>142</v>
      </c>
      <c r="B572">
        <v>1.688646433465147</v>
      </c>
      <c r="C572">
        <v>-0.45060986779423201</v>
      </c>
      <c r="D572">
        <v>2.0841519788348339</v>
      </c>
      <c r="E572">
        <v>0.36605476985213647</v>
      </c>
      <c r="G572" s="154" t="s">
        <v>143</v>
      </c>
      <c r="H572">
        <v>110.40934392905849</v>
      </c>
      <c r="L572" s="155" t="s">
        <v>143</v>
      </c>
      <c r="M572">
        <v>0.63184304978703598</v>
      </c>
      <c r="N572">
        <v>0.84190764981489707</v>
      </c>
      <c r="O572">
        <v>0.85780987329672487</v>
      </c>
      <c r="P572">
        <v>0.92690441403511947</v>
      </c>
      <c r="Q572">
        <v>0.73310491012052226</v>
      </c>
      <c r="R572">
        <v>0.89441574099698995</v>
      </c>
      <c r="S572">
        <v>0.90054646892707046</v>
      </c>
      <c r="T572">
        <v>0.90599095288507303</v>
      </c>
    </row>
    <row r="573" spans="1:20" x14ac:dyDescent="0.25">
      <c r="A573" s="154" t="s">
        <v>143</v>
      </c>
      <c r="B573">
        <v>2.474849463617077</v>
      </c>
      <c r="C573">
        <v>-1.7197147213026229</v>
      </c>
      <c r="D573">
        <v>3.4186090109673208</v>
      </c>
      <c r="E573">
        <v>-0.2093636389153937</v>
      </c>
      <c r="G573" s="154" t="s">
        <v>144</v>
      </c>
      <c r="H573">
        <v>115.5574294567453</v>
      </c>
      <c r="L573" s="155" t="s">
        <v>144</v>
      </c>
      <c r="M573">
        <v>0.68894116184475607</v>
      </c>
      <c r="N573">
        <v>0.89199502278845366</v>
      </c>
      <c r="O573">
        <v>0.84738239591917663</v>
      </c>
      <c r="P573">
        <v>0.95172693840140254</v>
      </c>
      <c r="Q573">
        <v>0.66943218565745399</v>
      </c>
      <c r="R573">
        <v>0.95988514377802081</v>
      </c>
      <c r="S573">
        <v>0.91725509664955396</v>
      </c>
      <c r="T573">
        <v>0.9418959240661039</v>
      </c>
    </row>
    <row r="574" spans="1:20" x14ac:dyDescent="0.25">
      <c r="A574" s="154" t="s">
        <v>144</v>
      </c>
      <c r="B574">
        <v>2.0803808279151408</v>
      </c>
      <c r="C574">
        <v>1.619061335918915</v>
      </c>
      <c r="D574">
        <v>4.0253458382870999</v>
      </c>
      <c r="E574">
        <v>-1.7821941316439189</v>
      </c>
      <c r="G574" s="154" t="s">
        <v>145</v>
      </c>
      <c r="H574">
        <v>74.493437217783978</v>
      </c>
      <c r="L574" s="155" t="s">
        <v>145</v>
      </c>
      <c r="M574">
        <v>0.95949263650592387</v>
      </c>
      <c r="N574">
        <v>0.88472684756980469</v>
      </c>
      <c r="O574">
        <v>0.84114943971171952</v>
      </c>
      <c r="P574">
        <v>0.94987782366938933</v>
      </c>
      <c r="Q574">
        <v>0.6510503089964268</v>
      </c>
      <c r="R574">
        <v>0.89199706847983806</v>
      </c>
      <c r="S574">
        <v>0.93936877809965325</v>
      </c>
      <c r="T574">
        <v>0.88224775891695451</v>
      </c>
    </row>
    <row r="575" spans="1:20" x14ac:dyDescent="0.25">
      <c r="A575" s="154" t="s">
        <v>145</v>
      </c>
      <c r="B575">
        <v>1.8165531583607339</v>
      </c>
      <c r="C575">
        <v>0.17299488752835221</v>
      </c>
      <c r="D575">
        <v>2.978961036344514</v>
      </c>
      <c r="E575">
        <v>-2.4376993561789919</v>
      </c>
      <c r="G575" s="154" t="s">
        <v>146</v>
      </c>
      <c r="H575">
        <v>298.0207963410885</v>
      </c>
      <c r="L575" s="155" t="s">
        <v>146</v>
      </c>
      <c r="M575">
        <v>0.76498206939083591</v>
      </c>
      <c r="N575">
        <v>0.85728680423518711</v>
      </c>
      <c r="O575">
        <v>0.87860969056550586</v>
      </c>
      <c r="P575">
        <v>0.97289101719339899</v>
      </c>
      <c r="Q575">
        <v>0.63206490465803422</v>
      </c>
      <c r="R575">
        <v>0.97746671512416416</v>
      </c>
      <c r="S575">
        <v>0.93968030760902266</v>
      </c>
      <c r="T575">
        <v>0.91843404178928378</v>
      </c>
    </row>
    <row r="576" spans="1:20" x14ac:dyDescent="0.25">
      <c r="A576" s="154" t="s">
        <v>146</v>
      </c>
      <c r="B576">
        <v>5.5142250583593331</v>
      </c>
      <c r="C576">
        <v>1.2184209726834141</v>
      </c>
      <c r="D576">
        <v>6.6768082760371694</v>
      </c>
      <c r="E576">
        <v>-6.6233551427945656</v>
      </c>
      <c r="G576" s="154" t="s">
        <v>147</v>
      </c>
      <c r="H576">
        <v>662.24090147467086</v>
      </c>
      <c r="L576" s="155" t="s">
        <v>147</v>
      </c>
      <c r="M576">
        <v>0.79889977013079239</v>
      </c>
      <c r="N576">
        <v>0.99999999999999989</v>
      </c>
      <c r="O576">
        <v>0.84104155087197241</v>
      </c>
      <c r="P576">
        <v>1</v>
      </c>
      <c r="Q576">
        <v>0.65974841178748855</v>
      </c>
      <c r="R576">
        <v>0.86626594438991622</v>
      </c>
      <c r="S576">
        <v>1</v>
      </c>
      <c r="T576">
        <v>0.92511936328356847</v>
      </c>
    </row>
    <row r="577" spans="1:20" x14ac:dyDescent="0.25">
      <c r="A577" s="154" t="s">
        <v>147</v>
      </c>
      <c r="B577">
        <v>7.0217382205081718</v>
      </c>
      <c r="C577">
        <v>-4.3698141994121</v>
      </c>
      <c r="D577">
        <v>11.72936552691219</v>
      </c>
      <c r="E577">
        <v>12.20780550043982</v>
      </c>
      <c r="G577" s="154" t="s">
        <v>148</v>
      </c>
      <c r="H577">
        <v>66.06269813593849</v>
      </c>
      <c r="L577" s="155" t="s">
        <v>148</v>
      </c>
      <c r="M577">
        <v>1</v>
      </c>
      <c r="N577">
        <v>0.96796097218695076</v>
      </c>
      <c r="O577">
        <v>0.85722498506463751</v>
      </c>
      <c r="P577">
        <v>0.96106677943176011</v>
      </c>
      <c r="Q577">
        <v>0.64074611306320539</v>
      </c>
      <c r="R577">
        <v>0.86142311497453805</v>
      </c>
      <c r="S577">
        <v>0.90742709767075935</v>
      </c>
      <c r="T577">
        <v>0.89135033564298249</v>
      </c>
    </row>
    <row r="578" spans="1:20" x14ac:dyDescent="0.25">
      <c r="A578" s="154" t="s">
        <v>148</v>
      </c>
      <c r="B578">
        <v>2.9403694678945831</v>
      </c>
      <c r="C578">
        <v>4.2456646145134203</v>
      </c>
      <c r="D578">
        <v>2.7589776169402849</v>
      </c>
      <c r="E578">
        <v>-4.2117693008967381</v>
      </c>
      <c r="G578" s="154" t="s">
        <v>149</v>
      </c>
      <c r="H578">
        <v>74.37652446088174</v>
      </c>
      <c r="L578" s="155" t="s">
        <v>149</v>
      </c>
      <c r="M578">
        <v>0.81562788449210288</v>
      </c>
      <c r="N578">
        <v>0.84687251562209132</v>
      </c>
      <c r="O578">
        <v>1</v>
      </c>
      <c r="P578">
        <v>0.98853118797543382</v>
      </c>
      <c r="Q578">
        <v>0.71192302790363826</v>
      </c>
      <c r="R578">
        <v>0.99181715852992114</v>
      </c>
      <c r="S578">
        <v>0.91649854838823308</v>
      </c>
      <c r="T578">
        <v>0.96688350850826188</v>
      </c>
    </row>
    <row r="579" spans="1:20" x14ac:dyDescent="0.25">
      <c r="A579" s="154" t="s">
        <v>149</v>
      </c>
      <c r="B579">
        <v>2.1603677095052221</v>
      </c>
      <c r="C579">
        <v>1.4082766518493051</v>
      </c>
      <c r="D579">
        <v>4.1874860399973954</v>
      </c>
      <c r="E579">
        <v>-3.3325209338118911</v>
      </c>
      <c r="G579" s="154" t="s">
        <v>150</v>
      </c>
      <c r="H579">
        <v>169.9738561837014</v>
      </c>
      <c r="L579" s="155" t="s">
        <v>150</v>
      </c>
      <c r="M579">
        <v>0.83170593412436167</v>
      </c>
      <c r="N579">
        <v>0.9459054100437394</v>
      </c>
      <c r="O579">
        <v>0.83381350407305965</v>
      </c>
      <c r="P579">
        <v>0.94302702327542509</v>
      </c>
      <c r="Q579">
        <v>0.76367835534683748</v>
      </c>
      <c r="R579">
        <v>1</v>
      </c>
      <c r="S579">
        <v>0.95708470217835151</v>
      </c>
      <c r="T579">
        <v>0.99745634682736362</v>
      </c>
    </row>
    <row r="580" spans="1:20" x14ac:dyDescent="0.25">
      <c r="A580" s="154" t="s">
        <v>150</v>
      </c>
      <c r="B580">
        <v>3.935819711917568</v>
      </c>
      <c r="C580">
        <v>-1.4679051494047251</v>
      </c>
      <c r="D580">
        <v>5.5253785987121846</v>
      </c>
      <c r="E580">
        <v>4.2837531598723153</v>
      </c>
      <c r="L580" s="155" t="s">
        <v>151</v>
      </c>
      <c r="M580">
        <v>0.55989824426829327</v>
      </c>
      <c r="N580">
        <v>0.84285130261576369</v>
      </c>
      <c r="O580">
        <v>0.7940975690279779</v>
      </c>
      <c r="P580">
        <v>0.99989845119389553</v>
      </c>
      <c r="Q580">
        <v>0.98275007874453724</v>
      </c>
      <c r="R580">
        <v>0.94282602707270791</v>
      </c>
      <c r="S580">
        <v>0.90369720157317501</v>
      </c>
      <c r="T580">
        <v>1</v>
      </c>
    </row>
    <row r="581" spans="1:20" x14ac:dyDescent="0.25">
      <c r="L581" s="155" t="s">
        <v>152</v>
      </c>
      <c r="M581">
        <v>0.77594044377829441</v>
      </c>
      <c r="N581">
        <v>0.83889335476308813</v>
      </c>
      <c r="O581">
        <v>0.8288218311743808</v>
      </c>
      <c r="P581">
        <v>0.93399696887346029</v>
      </c>
      <c r="Q581">
        <v>0.83450374371501712</v>
      </c>
      <c r="R581">
        <v>0.85811586834797571</v>
      </c>
      <c r="S581">
        <v>0.86791841557947702</v>
      </c>
      <c r="T581">
        <v>0.83149112860272156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181.12040200338151</v>
      </c>
      <c r="L593" s="155" t="s">
        <v>141</v>
      </c>
      <c r="M593">
        <v>0.77585853926965098</v>
      </c>
      <c r="N593">
        <v>0.84352851856232325</v>
      </c>
      <c r="O593">
        <v>0.45354469848591589</v>
      </c>
      <c r="P593">
        <v>0.57714834928136416</v>
      </c>
      <c r="Q593">
        <v>0.91446438108382033</v>
      </c>
      <c r="R593">
        <v>0.78292423226115626</v>
      </c>
      <c r="S593">
        <v>0.92841772717960969</v>
      </c>
      <c r="T593">
        <v>0.24208494920542631</v>
      </c>
    </row>
    <row r="594" spans="1:20" x14ac:dyDescent="0.25">
      <c r="A594" s="154" t="s">
        <v>155</v>
      </c>
      <c r="B594">
        <v>3.6178051647780558</v>
      </c>
      <c r="C594">
        <v>-7.2579762289466672</v>
      </c>
      <c r="D594">
        <v>9.0303352682559819</v>
      </c>
      <c r="E594">
        <v>-5.2820127435115642</v>
      </c>
      <c r="G594" s="154" t="s">
        <v>156</v>
      </c>
      <c r="H594">
        <v>659.16875231131132</v>
      </c>
      <c r="L594" s="155" t="s">
        <v>142</v>
      </c>
      <c r="M594">
        <v>0.63101662719708618</v>
      </c>
      <c r="N594">
        <v>0.60620052827782445</v>
      </c>
      <c r="O594">
        <v>0.35725972474301548</v>
      </c>
      <c r="P594">
        <v>1</v>
      </c>
      <c r="Q594">
        <v>0.99999999999999989</v>
      </c>
      <c r="R594">
        <v>1</v>
      </c>
      <c r="S594">
        <v>0.95601292085800171</v>
      </c>
      <c r="T594">
        <v>0.24684769466613479</v>
      </c>
    </row>
    <row r="595" spans="1:20" x14ac:dyDescent="0.25">
      <c r="A595" s="154" t="s">
        <v>156</v>
      </c>
      <c r="B595">
        <v>4.747373458741901</v>
      </c>
      <c r="C595">
        <v>11.429343722820001</v>
      </c>
      <c r="D595">
        <v>42.084239364251253</v>
      </c>
      <c r="E595">
        <v>106.13537677549451</v>
      </c>
      <c r="G595" s="154" t="s">
        <v>157</v>
      </c>
      <c r="H595">
        <v>798.14716868012204</v>
      </c>
      <c r="L595" s="155" t="s">
        <v>143</v>
      </c>
      <c r="M595">
        <v>0.729216046255724</v>
      </c>
      <c r="N595">
        <v>0.69445617524119552</v>
      </c>
      <c r="O595">
        <v>0.73421847899664938</v>
      </c>
      <c r="P595">
        <v>0.69415081106748722</v>
      </c>
      <c r="Q595">
        <v>0.79960252906722418</v>
      </c>
      <c r="R595">
        <v>0.82895323558901723</v>
      </c>
      <c r="S595">
        <v>0.96765781400350614</v>
      </c>
      <c r="T595">
        <v>0.2732073713782569</v>
      </c>
    </row>
    <row r="596" spans="1:20" x14ac:dyDescent="0.25">
      <c r="A596" s="154" t="s">
        <v>157</v>
      </c>
      <c r="B596">
        <v>4.5268540833836894</v>
      </c>
      <c r="C596">
        <v>-8.5323791855889031</v>
      </c>
      <c r="D596">
        <v>32.156079195592739</v>
      </c>
      <c r="E596">
        <v>-92.263404332952362</v>
      </c>
      <c r="G596" s="154" t="s">
        <v>158</v>
      </c>
      <c r="H596">
        <v>127.6930869028992</v>
      </c>
      <c r="L596" s="155" t="s">
        <v>144</v>
      </c>
      <c r="M596">
        <v>0.85106207571961501</v>
      </c>
      <c r="N596">
        <v>1</v>
      </c>
      <c r="O596">
        <v>0.87775199277409821</v>
      </c>
      <c r="P596">
        <v>0.88601178361879562</v>
      </c>
      <c r="Q596">
        <v>0.78807293723051119</v>
      </c>
      <c r="R596">
        <v>0.63954026495273941</v>
      </c>
      <c r="S596">
        <v>0.98473902690237869</v>
      </c>
      <c r="T596">
        <v>0.27867963956679881</v>
      </c>
    </row>
    <row r="597" spans="1:20" x14ac:dyDescent="0.25">
      <c r="A597" s="154" t="s">
        <v>158</v>
      </c>
      <c r="B597">
        <v>4.5363277031124918</v>
      </c>
      <c r="C597">
        <v>6.0790935334150626</v>
      </c>
      <c r="D597">
        <v>3.9563070632969568</v>
      </c>
      <c r="E597">
        <v>-7.153456627856305</v>
      </c>
      <c r="G597" s="154" t="s">
        <v>159</v>
      </c>
      <c r="H597">
        <v>24.3872023119213</v>
      </c>
      <c r="L597" s="155" t="s">
        <v>145</v>
      </c>
      <c r="M597">
        <v>1</v>
      </c>
      <c r="N597">
        <v>0.78208889948270544</v>
      </c>
      <c r="O597">
        <v>0.51502204869396961</v>
      </c>
      <c r="P597">
        <v>0.73096042006680551</v>
      </c>
      <c r="Q597">
        <v>0.70281002482481436</v>
      </c>
      <c r="R597">
        <v>0.53266244254649742</v>
      </c>
      <c r="S597">
        <v>1</v>
      </c>
      <c r="T597">
        <v>0.32086370399556768</v>
      </c>
    </row>
    <row r="598" spans="1:20" x14ac:dyDescent="0.25">
      <c r="A598" s="154" t="s">
        <v>159</v>
      </c>
      <c r="B598">
        <v>1.120003648181924</v>
      </c>
      <c r="C598">
        <v>-3.131632949184957</v>
      </c>
      <c r="D598">
        <v>2.8684118863973049</v>
      </c>
      <c r="E598">
        <v>6.7661376660631483</v>
      </c>
      <c r="G598" s="154" t="s">
        <v>160</v>
      </c>
      <c r="H598">
        <v>24.291526804534531</v>
      </c>
      <c r="L598" s="155" t="s">
        <v>146</v>
      </c>
      <c r="M598">
        <v>0.70045299196932365</v>
      </c>
      <c r="N598">
        <v>0.72760154240364794</v>
      </c>
      <c r="O598">
        <v>1</v>
      </c>
      <c r="P598">
        <v>0.53788400899319055</v>
      </c>
      <c r="Q598">
        <v>0.66004765234116636</v>
      </c>
      <c r="R598">
        <v>0.47329546470868639</v>
      </c>
      <c r="S598">
        <v>0.89001937010689913</v>
      </c>
      <c r="T598">
        <v>0.34750154849585368</v>
      </c>
    </row>
    <row r="599" spans="1:20" x14ac:dyDescent="0.25">
      <c r="A599" s="154" t="s">
        <v>160</v>
      </c>
      <c r="B599">
        <v>1.628420408891766</v>
      </c>
      <c r="C599">
        <v>-5.1877596621353863</v>
      </c>
      <c r="D599">
        <v>1.7308232785272271</v>
      </c>
      <c r="E599">
        <v>6.7315022797735669</v>
      </c>
      <c r="G599" s="154" t="s">
        <v>187</v>
      </c>
      <c r="H599">
        <v>78.125583480290672</v>
      </c>
      <c r="L599" s="155" t="s">
        <v>147</v>
      </c>
      <c r="M599">
        <v>0.77737590325371053</v>
      </c>
      <c r="N599">
        <v>0.79659781715650801</v>
      </c>
      <c r="O599">
        <v>0.93052252527443402</v>
      </c>
      <c r="P599">
        <v>0.57368958338202358</v>
      </c>
      <c r="Q599">
        <v>0.79378233619838001</v>
      </c>
      <c r="R599">
        <v>0.53784056714930406</v>
      </c>
      <c r="S599">
        <v>0.95785474524290715</v>
      </c>
      <c r="T599">
        <v>0.32732656619848538</v>
      </c>
    </row>
    <row r="600" spans="1:20" x14ac:dyDescent="0.25">
      <c r="A600" s="154" t="s">
        <v>187</v>
      </c>
      <c r="B600">
        <v>2.8423331821338298</v>
      </c>
      <c r="C600">
        <v>9.0676551183207046</v>
      </c>
      <c r="D600">
        <v>6.7103591925496673</v>
      </c>
      <c r="E600">
        <v>-12.510971677143189</v>
      </c>
      <c r="L600" s="155" t="s">
        <v>148</v>
      </c>
      <c r="M600">
        <v>0.49381593790419159</v>
      </c>
      <c r="N600">
        <v>0.55955803524616343</v>
      </c>
      <c r="O600">
        <v>0.46355202983650468</v>
      </c>
      <c r="P600">
        <v>0.48592184621352841</v>
      </c>
      <c r="Q600">
        <v>0.76743647902785161</v>
      </c>
      <c r="R600">
        <v>0.47454538829095289</v>
      </c>
      <c r="S600">
        <v>0.97698502298923728</v>
      </c>
      <c r="T600">
        <v>0.7304196244650909</v>
      </c>
    </row>
    <row r="601" spans="1:20" x14ac:dyDescent="0.25">
      <c r="L601" s="155" t="s">
        <v>149</v>
      </c>
      <c r="M601">
        <v>0.59019432582588938</v>
      </c>
      <c r="N601">
        <v>0.62412273336463497</v>
      </c>
      <c r="O601">
        <v>0.43014395358087859</v>
      </c>
      <c r="P601">
        <v>0.42884045648424268</v>
      </c>
      <c r="Q601">
        <v>0.7090846835327409</v>
      </c>
      <c r="R601">
        <v>0.45569625080743081</v>
      </c>
      <c r="S601">
        <v>0.91116736885834704</v>
      </c>
      <c r="T601">
        <v>0.83212383656237465</v>
      </c>
    </row>
    <row r="602" spans="1:20" x14ac:dyDescent="0.25">
      <c r="L602" s="155" t="s">
        <v>150</v>
      </c>
      <c r="M602">
        <v>0.63808486523008856</v>
      </c>
      <c r="N602">
        <v>0.91095749838841933</v>
      </c>
      <c r="O602">
        <v>0.49516744917335781</v>
      </c>
      <c r="P602">
        <v>0.68773634806017192</v>
      </c>
      <c r="Q602">
        <v>0.90273578353139083</v>
      </c>
      <c r="R602">
        <v>0.52247749489785089</v>
      </c>
      <c r="S602">
        <v>0.99823022033872044</v>
      </c>
      <c r="T602">
        <v>0.82135821955290433</v>
      </c>
    </row>
    <row r="603" spans="1:20" x14ac:dyDescent="0.25">
      <c r="L603" s="155" t="s">
        <v>151</v>
      </c>
      <c r="M603">
        <v>0.61343217446321274</v>
      </c>
      <c r="N603">
        <v>0.74950166748473179</v>
      </c>
      <c r="O603">
        <v>0.45783254255524819</v>
      </c>
      <c r="P603">
        <v>0.59125890295136674</v>
      </c>
      <c r="Q603">
        <v>0.77999732768595431</v>
      </c>
      <c r="R603">
        <v>0.52340538601371545</v>
      </c>
      <c r="S603">
        <v>0.9339244826550096</v>
      </c>
      <c r="T603">
        <v>1</v>
      </c>
    </row>
    <row r="604" spans="1:20" x14ac:dyDescent="0.25">
      <c r="L604" s="155" t="s">
        <v>152</v>
      </c>
      <c r="M604">
        <v>0.52679902200008466</v>
      </c>
      <c r="N604">
        <v>0.70326993037965713</v>
      </c>
      <c r="O604">
        <v>0.61002241441198568</v>
      </c>
      <c r="P604">
        <v>0.38948771981918689</v>
      </c>
      <c r="Q604">
        <v>0.80376447403761664</v>
      </c>
      <c r="R604">
        <v>0.57056032878233331</v>
      </c>
      <c r="S604">
        <v>0.91496436675357551</v>
      </c>
      <c r="T604">
        <v>0.92862421848378029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topLeftCell="E399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168</v>
      </c>
    </row>
    <row r="2" spans="1:18" x14ac:dyDescent="0.25">
      <c r="A2" s="165" t="s">
        <v>2</v>
      </c>
      <c r="B2" s="2">
        <v>22</v>
      </c>
      <c r="C2" s="165" t="s">
        <v>183</v>
      </c>
      <c r="D2" s="2">
        <v>63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91"/>
      <c r="I7" s="91" t="s">
        <v>12</v>
      </c>
      <c r="J7" s="91" t="s">
        <v>13</v>
      </c>
      <c r="P7" s="91"/>
      <c r="Q7" s="91" t="s">
        <v>12</v>
      </c>
      <c r="R7" s="91" t="s">
        <v>13</v>
      </c>
    </row>
    <row r="8" spans="1:18" x14ac:dyDescent="0.25">
      <c r="A8" s="165" t="s">
        <v>14</v>
      </c>
      <c r="B8">
        <v>30.10840610785527</v>
      </c>
      <c r="C8">
        <v>23.49906662404139</v>
      </c>
      <c r="H8" s="91" t="s">
        <v>15</v>
      </c>
      <c r="I8">
        <v>0.20706497642658969</v>
      </c>
      <c r="J8">
        <v>0.19304517558325049</v>
      </c>
      <c r="P8" s="91" t="s">
        <v>16</v>
      </c>
      <c r="Q8">
        <v>-1.4151192922591821E-2</v>
      </c>
      <c r="R8">
        <v>-7.3529115801756417E-2</v>
      </c>
    </row>
    <row r="9" spans="1:18" x14ac:dyDescent="0.25">
      <c r="A9" s="165" t="s">
        <v>17</v>
      </c>
      <c r="B9">
        <v>49.188791968705353</v>
      </c>
      <c r="C9">
        <v>53.137855454995368</v>
      </c>
      <c r="H9" s="91" t="s">
        <v>18</v>
      </c>
      <c r="I9">
        <v>0.24405669767512009</v>
      </c>
      <c r="J9">
        <v>0.19831309327985239</v>
      </c>
      <c r="P9" s="91" t="s">
        <v>19</v>
      </c>
      <c r="Q9">
        <v>4.6066375405929358</v>
      </c>
      <c r="R9">
        <v>7.7737447062196292</v>
      </c>
    </row>
    <row r="10" spans="1:18" x14ac:dyDescent="0.25">
      <c r="A10" s="165" t="s">
        <v>20</v>
      </c>
      <c r="B10">
        <v>11.272889374060931</v>
      </c>
      <c r="C10">
        <v>31.139360897443218</v>
      </c>
      <c r="H10" s="91" t="s">
        <v>21</v>
      </c>
      <c r="I10">
        <v>0.1479713415027617</v>
      </c>
      <c r="J10">
        <v>0.131073574704547</v>
      </c>
      <c r="P10" s="91" t="s">
        <v>22</v>
      </c>
      <c r="Q10">
        <v>30.69691103356697</v>
      </c>
      <c r="R10">
        <v>42.84256893889976</v>
      </c>
    </row>
    <row r="11" spans="1:18" x14ac:dyDescent="0.25">
      <c r="A11" s="165" t="s">
        <v>23</v>
      </c>
      <c r="B11">
        <v>8.7718137156927902</v>
      </c>
      <c r="C11">
        <v>13.213966482773561</v>
      </c>
      <c r="H11" s="91" t="s">
        <v>24</v>
      </c>
      <c r="I11">
        <v>9.0136183801920983E-2</v>
      </c>
      <c r="J11">
        <v>9.1355150084750009E-2</v>
      </c>
    </row>
    <row r="12" spans="1:18" x14ac:dyDescent="0.25">
      <c r="H12" s="91" t="s">
        <v>25</v>
      </c>
      <c r="I12">
        <v>0.13659082868792721</v>
      </c>
      <c r="J12">
        <v>0.19474663275018131</v>
      </c>
    </row>
    <row r="13" spans="1:18" x14ac:dyDescent="0.25">
      <c r="H13" s="91" t="s">
        <v>26</v>
      </c>
      <c r="I13">
        <v>0.32154098087311528</v>
      </c>
      <c r="J13">
        <v>0.1476958936877891</v>
      </c>
      <c r="P13" s="91" t="s">
        <v>27</v>
      </c>
      <c r="Q13">
        <v>502.98191163207503</v>
      </c>
    </row>
    <row r="14" spans="1:18" x14ac:dyDescent="0.25">
      <c r="H14" s="91" t="s">
        <v>28</v>
      </c>
      <c r="I14">
        <v>0.1743213755160668</v>
      </c>
      <c r="J14">
        <v>0.1752098812626729</v>
      </c>
    </row>
    <row r="15" spans="1:18" x14ac:dyDescent="0.25">
      <c r="H15" s="91" t="s">
        <v>29</v>
      </c>
      <c r="I15">
        <v>0.23333894950903519</v>
      </c>
      <c r="J15">
        <v>0.11825768847436691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91"/>
      <c r="I20" s="91" t="s">
        <v>12</v>
      </c>
      <c r="J20" s="91" t="s">
        <v>13</v>
      </c>
      <c r="P20" s="91"/>
      <c r="Q20" s="91" t="s">
        <v>12</v>
      </c>
      <c r="R20" s="91" t="s">
        <v>13</v>
      </c>
    </row>
    <row r="21" spans="1:18" x14ac:dyDescent="0.25">
      <c r="A21" s="165" t="s">
        <v>14</v>
      </c>
      <c r="B21">
        <v>6.2803876461352246</v>
      </c>
      <c r="C21">
        <v>6.6394391567298188</v>
      </c>
      <c r="H21" s="91" t="s">
        <v>15</v>
      </c>
      <c r="I21">
        <v>0.27929780456848241</v>
      </c>
      <c r="J21">
        <v>0.2228827247757271</v>
      </c>
      <c r="P21" s="91" t="s">
        <v>16</v>
      </c>
      <c r="Q21">
        <v>8.8855540266883193E-2</v>
      </c>
      <c r="R21">
        <v>-4.0035304598775953E-2</v>
      </c>
    </row>
    <row r="22" spans="1:18" x14ac:dyDescent="0.25">
      <c r="A22" s="165" t="s">
        <v>17</v>
      </c>
      <c r="B22">
        <v>17.671746796473439</v>
      </c>
      <c r="C22">
        <v>23.56989015762711</v>
      </c>
      <c r="H22" s="91" t="s">
        <v>18</v>
      </c>
      <c r="I22">
        <v>0.64602975458464795</v>
      </c>
      <c r="J22">
        <v>0.51701586308095737</v>
      </c>
      <c r="P22" s="91" t="s">
        <v>19</v>
      </c>
      <c r="Q22">
        <v>2.5574091912565282</v>
      </c>
      <c r="R22">
        <v>3.9073333663741998</v>
      </c>
    </row>
    <row r="23" spans="1:18" x14ac:dyDescent="0.25">
      <c r="A23" s="165" t="s">
        <v>20</v>
      </c>
      <c r="B23">
        <v>12.39045785213899</v>
      </c>
      <c r="C23">
        <v>13.761037318733781</v>
      </c>
      <c r="H23" s="91" t="s">
        <v>21</v>
      </c>
      <c r="I23">
        <v>0.44016483963982428</v>
      </c>
      <c r="J23">
        <v>0.58582556042287248</v>
      </c>
      <c r="P23" s="91" t="s">
        <v>22</v>
      </c>
      <c r="Q23">
        <v>15.52085155566752</v>
      </c>
      <c r="R23">
        <v>19.07676246383771</v>
      </c>
    </row>
    <row r="24" spans="1:18" x14ac:dyDescent="0.25">
      <c r="A24" s="165" t="s">
        <v>23</v>
      </c>
      <c r="B24">
        <v>8.2154818365118363</v>
      </c>
      <c r="C24">
        <v>10.668436952666839</v>
      </c>
      <c r="H24" s="91" t="s">
        <v>24</v>
      </c>
      <c r="I24">
        <v>0.68768577156076238</v>
      </c>
      <c r="J24">
        <v>0.83577259887227529</v>
      </c>
    </row>
    <row r="25" spans="1:18" x14ac:dyDescent="0.25">
      <c r="H25" s="91" t="s">
        <v>25</v>
      </c>
      <c r="I25">
        <v>0.46959485497642112</v>
      </c>
      <c r="J25">
        <v>0.45116015290435318</v>
      </c>
    </row>
    <row r="26" spans="1:18" x14ac:dyDescent="0.25">
      <c r="H26" s="91" t="s">
        <v>26</v>
      </c>
      <c r="I26">
        <v>0.49057761621706208</v>
      </c>
      <c r="J26">
        <v>0.43723437755048439</v>
      </c>
      <c r="P26" s="91" t="s">
        <v>27</v>
      </c>
      <c r="Q26">
        <v>158.51609077237461</v>
      </c>
    </row>
    <row r="27" spans="1:18" x14ac:dyDescent="0.25">
      <c r="H27" s="91" t="s">
        <v>28</v>
      </c>
      <c r="I27">
        <v>0.68150298532088627</v>
      </c>
      <c r="J27">
        <v>0.5329885622773114</v>
      </c>
    </row>
    <row r="28" spans="1:18" x14ac:dyDescent="0.25">
      <c r="H28" s="91" t="s">
        <v>29</v>
      </c>
      <c r="I28">
        <v>0.84588115092866412</v>
      </c>
      <c r="J28">
        <v>0.80129200526069477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91"/>
      <c r="I33" s="91" t="s">
        <v>12</v>
      </c>
      <c r="J33" s="91" t="s">
        <v>13</v>
      </c>
      <c r="P33" s="91"/>
      <c r="Q33" s="91" t="s">
        <v>12</v>
      </c>
      <c r="R33" s="91" t="s">
        <v>13</v>
      </c>
    </row>
    <row r="34" spans="1:18" x14ac:dyDescent="0.25">
      <c r="A34" s="165" t="s">
        <v>14</v>
      </c>
      <c r="B34">
        <v>6.4492248812093758</v>
      </c>
      <c r="C34">
        <v>12.33890801124087</v>
      </c>
      <c r="H34" s="91" t="s">
        <v>15</v>
      </c>
      <c r="I34">
        <v>0.48393017565806801</v>
      </c>
      <c r="J34">
        <v>0.27978872109485331</v>
      </c>
      <c r="P34" s="91" t="s">
        <v>16</v>
      </c>
      <c r="Q34">
        <v>-0.98072437087794184</v>
      </c>
      <c r="R34">
        <v>2.704334628064053</v>
      </c>
    </row>
    <row r="35" spans="1:18" x14ac:dyDescent="0.25">
      <c r="A35" s="165" t="s">
        <v>17</v>
      </c>
      <c r="B35">
        <v>17.12564656117652</v>
      </c>
      <c r="C35">
        <v>28.9569679753616</v>
      </c>
      <c r="H35" s="91" t="s">
        <v>18</v>
      </c>
      <c r="I35">
        <v>0.30173741862014952</v>
      </c>
      <c r="J35">
        <v>0.3501742650435743</v>
      </c>
      <c r="P35" s="91" t="s">
        <v>19</v>
      </c>
      <c r="Q35">
        <v>16.408767118526221</v>
      </c>
      <c r="R35">
        <v>27.331528853075771</v>
      </c>
    </row>
    <row r="36" spans="1:18" x14ac:dyDescent="0.25">
      <c r="A36" s="165" t="s">
        <v>20</v>
      </c>
      <c r="B36">
        <v>38.029643249937493</v>
      </c>
      <c r="C36">
        <v>22.145786064369851</v>
      </c>
      <c r="H36" s="91" t="s">
        <v>21</v>
      </c>
      <c r="I36">
        <v>0.44457314110963247</v>
      </c>
      <c r="J36">
        <v>0.49780649684025469</v>
      </c>
      <c r="P36" s="91" t="s">
        <v>22</v>
      </c>
      <c r="Q36">
        <v>85.394207871491446</v>
      </c>
      <c r="R36">
        <v>125.0191656425645</v>
      </c>
    </row>
    <row r="37" spans="1:18" x14ac:dyDescent="0.25">
      <c r="A37" s="165" t="s">
        <v>23</v>
      </c>
      <c r="B37">
        <v>25.192924801449369</v>
      </c>
      <c r="C37">
        <v>21.248386068766749</v>
      </c>
      <c r="H37" s="91" t="s">
        <v>24</v>
      </c>
      <c r="I37">
        <v>0.46758583055009789</v>
      </c>
      <c r="J37">
        <v>0.63567923658382164</v>
      </c>
    </row>
    <row r="38" spans="1:18" x14ac:dyDescent="0.25">
      <c r="H38" s="91" t="s">
        <v>25</v>
      </c>
      <c r="I38">
        <v>0.45211970214537828</v>
      </c>
      <c r="J38">
        <v>0.29425852788825613</v>
      </c>
    </row>
    <row r="39" spans="1:18" x14ac:dyDescent="0.25">
      <c r="H39" s="91" t="s">
        <v>26</v>
      </c>
      <c r="I39">
        <v>0.31195166635845201</v>
      </c>
      <c r="J39">
        <v>0.22581226981266611</v>
      </c>
      <c r="P39" s="91" t="s">
        <v>27</v>
      </c>
      <c r="Q39">
        <v>2396.3402731569308</v>
      </c>
    </row>
    <row r="40" spans="1:18" x14ac:dyDescent="0.25">
      <c r="H40" s="91" t="s">
        <v>28</v>
      </c>
      <c r="I40">
        <v>0.68450968887857688</v>
      </c>
      <c r="J40">
        <v>0.53562820236067732</v>
      </c>
    </row>
    <row r="41" spans="1:18" x14ac:dyDescent="0.25">
      <c r="H41" s="91" t="s">
        <v>29</v>
      </c>
      <c r="I41">
        <v>0.37392791042983409</v>
      </c>
      <c r="J41">
        <v>0.27674446238434508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91"/>
      <c r="I46" s="91" t="s">
        <v>12</v>
      </c>
      <c r="J46" s="91" t="s">
        <v>13</v>
      </c>
      <c r="P46" s="91"/>
      <c r="Q46" s="91" t="s">
        <v>12</v>
      </c>
      <c r="R46" s="91" t="s">
        <v>13</v>
      </c>
    </row>
    <row r="47" spans="1:18" x14ac:dyDescent="0.25">
      <c r="A47" s="165" t="s">
        <v>14</v>
      </c>
      <c r="B47">
        <v>17.685607322404049</v>
      </c>
      <c r="C47">
        <v>34.91374653054141</v>
      </c>
      <c r="H47" s="91" t="s">
        <v>15</v>
      </c>
      <c r="I47">
        <v>0.22209595050686129</v>
      </c>
      <c r="J47">
        <v>0.2468688535702688</v>
      </c>
      <c r="P47" s="91" t="s">
        <v>16</v>
      </c>
      <c r="Q47">
        <v>5.2807472710032828</v>
      </c>
      <c r="R47">
        <v>0.50173435121666887</v>
      </c>
    </row>
    <row r="48" spans="1:18" x14ac:dyDescent="0.25">
      <c r="A48" s="165" t="s">
        <v>17</v>
      </c>
      <c r="B48">
        <v>30.412566480354698</v>
      </c>
      <c r="C48">
        <v>43.046657045544428</v>
      </c>
      <c r="H48" s="91" t="s">
        <v>18</v>
      </c>
      <c r="I48">
        <v>0.24774725531854139</v>
      </c>
      <c r="J48">
        <v>0.29704057804746192</v>
      </c>
      <c r="P48" s="91" t="s">
        <v>19</v>
      </c>
      <c r="Q48">
        <v>10.40318755751783</v>
      </c>
      <c r="R48">
        <v>35.869960486324032</v>
      </c>
    </row>
    <row r="49" spans="1:18" x14ac:dyDescent="0.25">
      <c r="A49" s="165" t="s">
        <v>20</v>
      </c>
      <c r="B49">
        <v>29.724207878483639</v>
      </c>
      <c r="C49">
        <v>22.823256656038051</v>
      </c>
      <c r="H49" s="91" t="s">
        <v>21</v>
      </c>
      <c r="I49">
        <v>0.18862910308286479</v>
      </c>
      <c r="J49">
        <v>0.23981603686443259</v>
      </c>
      <c r="P49" s="91" t="s">
        <v>22</v>
      </c>
      <c r="Q49">
        <v>64.374245510518605</v>
      </c>
      <c r="R49">
        <v>142.0316042014272</v>
      </c>
    </row>
    <row r="50" spans="1:18" x14ac:dyDescent="0.25">
      <c r="A50" s="165" t="s">
        <v>23</v>
      </c>
      <c r="B50">
        <v>24.19111378869124</v>
      </c>
      <c r="C50">
        <v>19.278166775903891</v>
      </c>
      <c r="H50" s="91" t="s">
        <v>24</v>
      </c>
      <c r="I50">
        <v>0.20376817130838679</v>
      </c>
      <c r="J50">
        <v>0.2081114520373803</v>
      </c>
    </row>
    <row r="51" spans="1:18" x14ac:dyDescent="0.25">
      <c r="H51" s="91" t="s">
        <v>25</v>
      </c>
      <c r="I51">
        <v>0.1446938330790227</v>
      </c>
      <c r="J51">
        <v>9.8774333472484377E-2</v>
      </c>
    </row>
    <row r="52" spans="1:18" x14ac:dyDescent="0.25">
      <c r="H52" s="91" t="s">
        <v>26</v>
      </c>
      <c r="I52">
        <v>0.24633134011754521</v>
      </c>
      <c r="J52">
        <v>0.16777620804919791</v>
      </c>
      <c r="P52" s="91" t="s">
        <v>27</v>
      </c>
      <c r="Q52">
        <v>2416.8831790272588</v>
      </c>
    </row>
    <row r="53" spans="1:18" x14ac:dyDescent="0.25">
      <c r="H53" s="91" t="s">
        <v>28</v>
      </c>
      <c r="I53">
        <v>0.18628653859067129</v>
      </c>
      <c r="J53">
        <v>0.114016074675775</v>
      </c>
    </row>
    <row r="54" spans="1:18" x14ac:dyDescent="0.25">
      <c r="H54" s="91" t="s">
        <v>29</v>
      </c>
      <c r="I54">
        <v>0.31458751977941041</v>
      </c>
      <c r="J54">
        <v>0.18959732382368841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91"/>
      <c r="I59" s="91" t="s">
        <v>12</v>
      </c>
      <c r="J59" s="91" t="s">
        <v>13</v>
      </c>
      <c r="P59" s="91"/>
      <c r="Q59" s="91" t="s">
        <v>12</v>
      </c>
      <c r="R59" s="91" t="s">
        <v>13</v>
      </c>
    </row>
    <row r="60" spans="1:18" x14ac:dyDescent="0.25">
      <c r="A60" s="165" t="s">
        <v>14</v>
      </c>
      <c r="B60">
        <v>73.892358262417858</v>
      </c>
      <c r="C60">
        <v>56.901411588534799</v>
      </c>
      <c r="H60" s="91" t="s">
        <v>15</v>
      </c>
      <c r="I60">
        <v>6.9002019784490956E-2</v>
      </c>
      <c r="J60">
        <v>6.4227813482577195E-2</v>
      </c>
      <c r="P60" s="91" t="s">
        <v>16</v>
      </c>
      <c r="Q60">
        <v>0.29920155473152282</v>
      </c>
      <c r="R60">
        <v>0.44779735342637111</v>
      </c>
    </row>
    <row r="61" spans="1:18" x14ac:dyDescent="0.25">
      <c r="A61" s="165" t="s">
        <v>17</v>
      </c>
      <c r="B61">
        <v>146.27768197953839</v>
      </c>
      <c r="C61">
        <v>116.4716789220612</v>
      </c>
      <c r="H61" s="91" t="s">
        <v>18</v>
      </c>
      <c r="I61">
        <v>0.16340532034989591</v>
      </c>
      <c r="J61">
        <v>0.15595789197327109</v>
      </c>
      <c r="P61" s="91" t="s">
        <v>19</v>
      </c>
      <c r="Q61">
        <v>9.8902366495393608</v>
      </c>
      <c r="R61">
        <v>15.324805907643229</v>
      </c>
    </row>
    <row r="62" spans="1:18" x14ac:dyDescent="0.25">
      <c r="A62" s="165" t="s">
        <v>20</v>
      </c>
      <c r="B62">
        <v>60.591934696904602</v>
      </c>
      <c r="C62">
        <v>85.312767690921802</v>
      </c>
      <c r="H62" s="91" t="s">
        <v>21</v>
      </c>
      <c r="I62">
        <v>0.25045080054492402</v>
      </c>
      <c r="J62">
        <v>0.14632694669193241</v>
      </c>
      <c r="P62" s="91" t="s">
        <v>22</v>
      </c>
      <c r="Q62">
        <v>84.173165361777194</v>
      </c>
      <c r="R62">
        <v>172.1172787801047</v>
      </c>
    </row>
    <row r="63" spans="1:18" x14ac:dyDescent="0.25">
      <c r="A63" s="165" t="s">
        <v>23</v>
      </c>
      <c r="B63">
        <v>41.705960525737183</v>
      </c>
      <c r="C63">
        <v>42.158769489709933</v>
      </c>
      <c r="H63" s="91" t="s">
        <v>24</v>
      </c>
      <c r="I63">
        <v>0.1171547773741973</v>
      </c>
      <c r="J63">
        <v>6.7312469869029126E-2</v>
      </c>
    </row>
    <row r="64" spans="1:18" x14ac:dyDescent="0.25">
      <c r="H64" s="91" t="s">
        <v>25</v>
      </c>
      <c r="I64">
        <v>0.23534396645496891</v>
      </c>
      <c r="J64">
        <v>0.1163620744247153</v>
      </c>
    </row>
    <row r="65" spans="1:18" x14ac:dyDescent="0.25">
      <c r="H65" s="91" t="s">
        <v>26</v>
      </c>
      <c r="I65">
        <v>0.23632507886294801</v>
      </c>
      <c r="J65">
        <v>0.18572138330255619</v>
      </c>
      <c r="P65" s="91" t="s">
        <v>27</v>
      </c>
      <c r="Q65">
        <v>2661.7795745771468</v>
      </c>
    </row>
    <row r="66" spans="1:18" x14ac:dyDescent="0.25">
      <c r="H66" s="91" t="s">
        <v>28</v>
      </c>
      <c r="I66">
        <v>9.4641116526350613E-2</v>
      </c>
      <c r="J66">
        <v>0.1055158038814127</v>
      </c>
    </row>
    <row r="67" spans="1:18" x14ac:dyDescent="0.25">
      <c r="H67" s="91" t="s">
        <v>29</v>
      </c>
      <c r="I67">
        <v>0.1722491217223277</v>
      </c>
      <c r="J67">
        <v>0.19434344283147689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91"/>
      <c r="I72" s="91" t="s">
        <v>12</v>
      </c>
      <c r="J72" s="91" t="s">
        <v>13</v>
      </c>
      <c r="P72" s="91"/>
      <c r="Q72" s="91" t="s">
        <v>12</v>
      </c>
      <c r="R72" s="91" t="s">
        <v>13</v>
      </c>
    </row>
    <row r="73" spans="1:18" x14ac:dyDescent="0.25">
      <c r="A73" s="165" t="s">
        <v>14</v>
      </c>
      <c r="B73">
        <v>6.5897314768954942</v>
      </c>
      <c r="C73">
        <v>6.0043400309145092</v>
      </c>
      <c r="H73" s="91" t="s">
        <v>15</v>
      </c>
      <c r="I73">
        <v>0.38149806937219138</v>
      </c>
      <c r="J73">
        <v>0.34132117301701947</v>
      </c>
      <c r="P73" s="91" t="s">
        <v>16</v>
      </c>
      <c r="Q73">
        <v>0.22833443988956889</v>
      </c>
      <c r="R73">
        <v>-0.50944521142697452</v>
      </c>
    </row>
    <row r="74" spans="1:18" x14ac:dyDescent="0.25">
      <c r="A74" s="165" t="s">
        <v>17</v>
      </c>
      <c r="B74">
        <v>14.73607736145753</v>
      </c>
      <c r="C74">
        <v>16.650088867081301</v>
      </c>
      <c r="H74" s="91" t="s">
        <v>18</v>
      </c>
      <c r="I74">
        <v>0.11382942515231161</v>
      </c>
      <c r="J74">
        <v>0.1054344126168906</v>
      </c>
      <c r="P74" s="91" t="s">
        <v>19</v>
      </c>
      <c r="Q74">
        <v>4.6948896253178916</v>
      </c>
      <c r="R74">
        <v>6.399109475312339</v>
      </c>
    </row>
    <row r="75" spans="1:18" x14ac:dyDescent="0.25">
      <c r="A75" s="165" t="s">
        <v>20</v>
      </c>
      <c r="B75">
        <v>12.03534823500577</v>
      </c>
      <c r="C75">
        <v>19.334248363367951</v>
      </c>
      <c r="H75" s="91" t="s">
        <v>21</v>
      </c>
      <c r="I75">
        <v>0.10441045753276119</v>
      </c>
      <c r="J75">
        <v>0.19712923723360809</v>
      </c>
      <c r="P75" s="91" t="s">
        <v>22</v>
      </c>
      <c r="Q75">
        <v>28.276789486536721</v>
      </c>
      <c r="R75">
        <v>43.370313189249771</v>
      </c>
    </row>
    <row r="76" spans="1:18" x14ac:dyDescent="0.25">
      <c r="A76" s="165" t="s">
        <v>23</v>
      </c>
      <c r="B76">
        <v>5.3784352314927393</v>
      </c>
      <c r="C76">
        <v>9.0968741201149363</v>
      </c>
      <c r="H76" s="91" t="s">
        <v>24</v>
      </c>
      <c r="I76">
        <v>0.26349038899277172</v>
      </c>
      <c r="J76">
        <v>0.2159730353806083</v>
      </c>
    </row>
    <row r="77" spans="1:18" x14ac:dyDescent="0.25">
      <c r="H77" s="91" t="s">
        <v>25</v>
      </c>
      <c r="I77">
        <v>0.20540083383082439</v>
      </c>
      <c r="J77">
        <v>0.13206717867677489</v>
      </c>
    </row>
    <row r="78" spans="1:18" x14ac:dyDescent="0.25">
      <c r="H78" s="91" t="s">
        <v>26</v>
      </c>
      <c r="I78">
        <v>4.8260434894610897E-2</v>
      </c>
      <c r="J78">
        <v>6.9095485536035173E-2</v>
      </c>
      <c r="P78" s="91" t="s">
        <v>27</v>
      </c>
      <c r="Q78">
        <v>402.56226141479942</v>
      </c>
    </row>
    <row r="79" spans="1:18" x14ac:dyDescent="0.25">
      <c r="H79" s="91" t="s">
        <v>28</v>
      </c>
      <c r="I79">
        <v>0.17391587993172061</v>
      </c>
      <c r="J79">
        <v>0.23557295257178551</v>
      </c>
    </row>
    <row r="80" spans="1:18" x14ac:dyDescent="0.25">
      <c r="H80" s="91" t="s">
        <v>29</v>
      </c>
      <c r="I80">
        <v>7.0866358662790924E-2</v>
      </c>
      <c r="J80">
        <v>9.8110906570082465E-2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91"/>
      <c r="I85" s="91" t="s">
        <v>12</v>
      </c>
      <c r="J85" s="91" t="s">
        <v>13</v>
      </c>
      <c r="P85" s="91"/>
      <c r="Q85" s="91" t="s">
        <v>12</v>
      </c>
      <c r="R85" s="91" t="s">
        <v>13</v>
      </c>
    </row>
    <row r="86" spans="1:18" x14ac:dyDescent="0.25">
      <c r="A86" s="165" t="s">
        <v>14</v>
      </c>
      <c r="B86">
        <v>31.60645085372688</v>
      </c>
      <c r="C86">
        <v>97.979060585973116</v>
      </c>
      <c r="H86" s="91" t="s">
        <v>15</v>
      </c>
      <c r="I86">
        <v>0.64346423885960269</v>
      </c>
      <c r="J86">
        <v>0.67092029745744841</v>
      </c>
      <c r="P86" s="91" t="s">
        <v>16</v>
      </c>
      <c r="Q86">
        <v>-0.2022729787010813</v>
      </c>
      <c r="R86">
        <v>-0.64159714287501068</v>
      </c>
    </row>
    <row r="87" spans="1:18" x14ac:dyDescent="0.25">
      <c r="A87" s="165" t="s">
        <v>17</v>
      </c>
      <c r="B87">
        <v>95.426555662682972</v>
      </c>
      <c r="C87">
        <v>153.6707667779705</v>
      </c>
      <c r="H87" s="91" t="s">
        <v>18</v>
      </c>
      <c r="I87">
        <v>0.29622304229097612</v>
      </c>
      <c r="J87">
        <v>0.3626644882096523</v>
      </c>
      <c r="P87" s="91" t="s">
        <v>19</v>
      </c>
      <c r="Q87">
        <v>17.806101238458549</v>
      </c>
      <c r="R87">
        <v>25.167216219700968</v>
      </c>
    </row>
    <row r="88" spans="1:18" x14ac:dyDescent="0.25">
      <c r="A88" s="165" t="s">
        <v>20</v>
      </c>
      <c r="B88">
        <v>41.237186244130278</v>
      </c>
      <c r="C88">
        <v>60.17743164398248</v>
      </c>
      <c r="H88" s="91" t="s">
        <v>21</v>
      </c>
      <c r="I88">
        <v>0.50168284948038999</v>
      </c>
      <c r="J88">
        <v>0.48813632219751618</v>
      </c>
      <c r="P88" s="91" t="s">
        <v>22</v>
      </c>
      <c r="Q88">
        <v>120.9038764833585</v>
      </c>
      <c r="R88">
        <v>212.6493859606671</v>
      </c>
    </row>
    <row r="89" spans="1:18" x14ac:dyDescent="0.25">
      <c r="A89" s="165" t="s">
        <v>23</v>
      </c>
      <c r="B89">
        <v>35.346940034721591</v>
      </c>
      <c r="C89">
        <v>37.489501406938437</v>
      </c>
      <c r="H89" s="91" t="s">
        <v>24</v>
      </c>
      <c r="I89">
        <v>0.62583829589339757</v>
      </c>
      <c r="J89">
        <v>0.42249442196982218</v>
      </c>
    </row>
    <row r="90" spans="1:18" x14ac:dyDescent="0.25">
      <c r="H90" s="91" t="s">
        <v>25</v>
      </c>
      <c r="I90">
        <v>0.45314574038920019</v>
      </c>
      <c r="J90">
        <v>0.65336662100658549</v>
      </c>
    </row>
    <row r="91" spans="1:18" x14ac:dyDescent="0.25">
      <c r="H91" s="91" t="s">
        <v>26</v>
      </c>
      <c r="I91">
        <v>0.48848345893299921</v>
      </c>
      <c r="J91">
        <v>0.50821482199778301</v>
      </c>
      <c r="P91" s="91" t="s">
        <v>27</v>
      </c>
      <c r="Q91">
        <v>7707.7093274541448</v>
      </c>
    </row>
    <row r="92" spans="1:18" x14ac:dyDescent="0.25">
      <c r="H92" s="91" t="s">
        <v>28</v>
      </c>
      <c r="I92">
        <v>0.32016338273558792</v>
      </c>
      <c r="J92">
        <v>0.69119656989811995</v>
      </c>
    </row>
    <row r="93" spans="1:18" x14ac:dyDescent="0.25">
      <c r="H93" s="91" t="s">
        <v>29</v>
      </c>
      <c r="I93">
        <v>0.57495200025230497</v>
      </c>
      <c r="J93">
        <v>0.91636600180910266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91"/>
      <c r="I98" s="91" t="s">
        <v>12</v>
      </c>
      <c r="J98" s="91" t="s">
        <v>13</v>
      </c>
      <c r="P98" s="91"/>
      <c r="Q98" s="91" t="s">
        <v>12</v>
      </c>
      <c r="R98" s="91" t="s">
        <v>13</v>
      </c>
    </row>
    <row r="99" spans="1:18" x14ac:dyDescent="0.25">
      <c r="A99" s="165" t="s">
        <v>14</v>
      </c>
      <c r="B99">
        <v>13.38267431126226</v>
      </c>
      <c r="C99">
        <v>43.041998304242831</v>
      </c>
      <c r="H99" s="91" t="s">
        <v>15</v>
      </c>
      <c r="I99">
        <v>0.14380456142451539</v>
      </c>
      <c r="J99">
        <v>9.3005148613270805E-2</v>
      </c>
      <c r="P99" s="91" t="s">
        <v>16</v>
      </c>
      <c r="Q99">
        <v>3.4946610833455613E-2</v>
      </c>
      <c r="R99">
        <v>0.43899172217225291</v>
      </c>
    </row>
    <row r="100" spans="1:18" x14ac:dyDescent="0.25">
      <c r="A100" s="165" t="s">
        <v>17</v>
      </c>
      <c r="B100">
        <v>37.722700519399751</v>
      </c>
      <c r="C100">
        <v>85.684139533253401</v>
      </c>
      <c r="H100" s="91" t="s">
        <v>18</v>
      </c>
      <c r="I100">
        <v>0.1109984935962333</v>
      </c>
      <c r="J100">
        <v>8.9276970381466522E-2</v>
      </c>
      <c r="P100" s="91" t="s">
        <v>19</v>
      </c>
      <c r="Q100">
        <v>5.2550827816118399</v>
      </c>
      <c r="R100">
        <v>7.0269652550232324</v>
      </c>
    </row>
    <row r="101" spans="1:18" x14ac:dyDescent="0.25">
      <c r="A101" s="165" t="s">
        <v>20</v>
      </c>
      <c r="B101">
        <v>16.67846337434441</v>
      </c>
      <c r="C101">
        <v>10.73639622907282</v>
      </c>
      <c r="H101" s="91" t="s">
        <v>21</v>
      </c>
      <c r="I101">
        <v>8.9436885034309591E-2</v>
      </c>
      <c r="J101">
        <v>0.13386266348281711</v>
      </c>
      <c r="P101" s="91" t="s">
        <v>22</v>
      </c>
      <c r="Q101">
        <v>29.36612363544371</v>
      </c>
      <c r="R101">
        <v>36.932259808262899</v>
      </c>
    </row>
    <row r="102" spans="1:18" x14ac:dyDescent="0.25">
      <c r="A102" s="165" t="s">
        <v>23</v>
      </c>
      <c r="B102">
        <v>13.37266743779346</v>
      </c>
      <c r="C102">
        <v>11.295268563421811</v>
      </c>
      <c r="H102" s="91" t="s">
        <v>24</v>
      </c>
      <c r="I102">
        <v>0.13324832059309669</v>
      </c>
      <c r="J102">
        <v>0.1126098338804635</v>
      </c>
    </row>
    <row r="103" spans="1:18" x14ac:dyDescent="0.25">
      <c r="H103" s="91" t="s">
        <v>25</v>
      </c>
      <c r="I103">
        <v>0.1020927632263269</v>
      </c>
      <c r="J103">
        <v>8.4724999826196037E-2</v>
      </c>
    </row>
    <row r="104" spans="1:18" x14ac:dyDescent="0.25">
      <c r="H104" s="91" t="s">
        <v>26</v>
      </c>
      <c r="I104">
        <v>8.6800542896001892E-2</v>
      </c>
      <c r="J104">
        <v>0.1081537449479454</v>
      </c>
      <c r="P104" s="91" t="s">
        <v>27</v>
      </c>
      <c r="Q104">
        <v>483.03110907347002</v>
      </c>
    </row>
    <row r="105" spans="1:18" x14ac:dyDescent="0.25">
      <c r="H105" s="91" t="s">
        <v>28</v>
      </c>
      <c r="I105">
        <v>0.19507141590404409</v>
      </c>
      <c r="J105">
        <v>0.22038511457514079</v>
      </c>
    </row>
    <row r="106" spans="1:18" x14ac:dyDescent="0.25">
      <c r="H106" s="91" t="s">
        <v>29</v>
      </c>
      <c r="I106">
        <v>0.17960469021618281</v>
      </c>
      <c r="J106">
        <v>0.16423525730973709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91"/>
      <c r="I111" s="91" t="s">
        <v>12</v>
      </c>
      <c r="J111" s="91" t="s">
        <v>13</v>
      </c>
      <c r="P111" s="91"/>
      <c r="Q111" s="91" t="s">
        <v>12</v>
      </c>
      <c r="R111" s="91" t="s">
        <v>13</v>
      </c>
    </row>
    <row r="112" spans="1:18" x14ac:dyDescent="0.25">
      <c r="A112" s="165" t="s">
        <v>14</v>
      </c>
      <c r="B112">
        <v>11.468981324785309</v>
      </c>
      <c r="C112">
        <v>21.01458386935337</v>
      </c>
      <c r="H112" s="91" t="s">
        <v>15</v>
      </c>
      <c r="I112">
        <v>0.29129083886415708</v>
      </c>
      <c r="J112">
        <v>0.26031611267688848</v>
      </c>
      <c r="P112" s="91" t="s">
        <v>16</v>
      </c>
      <c r="Q112">
        <v>0.64048369231101809</v>
      </c>
      <c r="R112">
        <v>-0.64790853372789969</v>
      </c>
    </row>
    <row r="113" spans="1:18" x14ac:dyDescent="0.25">
      <c r="A113" s="165" t="s">
        <v>17</v>
      </c>
      <c r="B113">
        <v>11.05108904809541</v>
      </c>
      <c r="C113">
        <v>20.31756450136518</v>
      </c>
      <c r="H113" s="91" t="s">
        <v>18</v>
      </c>
      <c r="I113">
        <v>0.43358435496259079</v>
      </c>
      <c r="J113">
        <v>0.48110749709019618</v>
      </c>
      <c r="P113" s="91" t="s">
        <v>19</v>
      </c>
      <c r="Q113">
        <v>13.12108520844831</v>
      </c>
      <c r="R113">
        <v>31.983746937670588</v>
      </c>
    </row>
    <row r="114" spans="1:18" x14ac:dyDescent="0.25">
      <c r="A114" s="165" t="s">
        <v>20</v>
      </c>
      <c r="B114">
        <v>25.201141731578311</v>
      </c>
      <c r="C114">
        <v>35.495716389702551</v>
      </c>
      <c r="H114" s="91" t="s">
        <v>21</v>
      </c>
      <c r="I114">
        <v>0.25494581237248692</v>
      </c>
      <c r="J114">
        <v>0.23280089880464269</v>
      </c>
      <c r="P114" s="91" t="s">
        <v>22</v>
      </c>
      <c r="Q114">
        <v>58.883590064026777</v>
      </c>
      <c r="R114">
        <v>121.3676804114789</v>
      </c>
    </row>
    <row r="115" spans="1:18" x14ac:dyDescent="0.25">
      <c r="A115" s="165" t="s">
        <v>23</v>
      </c>
      <c r="B115">
        <v>13.43301446114485</v>
      </c>
      <c r="C115">
        <v>34.836272996012838</v>
      </c>
      <c r="H115" s="91" t="s">
        <v>24</v>
      </c>
      <c r="I115">
        <v>0.4120176371545245</v>
      </c>
      <c r="J115">
        <v>0.47210461200492643</v>
      </c>
    </row>
    <row r="116" spans="1:18" x14ac:dyDescent="0.25">
      <c r="H116" s="91" t="s">
        <v>25</v>
      </c>
      <c r="I116">
        <v>0.35352940706755209</v>
      </c>
      <c r="J116">
        <v>0.4424590571191</v>
      </c>
    </row>
    <row r="117" spans="1:18" x14ac:dyDescent="0.25">
      <c r="H117" s="91" t="s">
        <v>26</v>
      </c>
      <c r="I117">
        <v>0.26226862649042759</v>
      </c>
      <c r="J117">
        <v>0.32638279744465348</v>
      </c>
      <c r="P117" s="91" t="s">
        <v>27</v>
      </c>
      <c r="Q117">
        <v>2123.8715333984101</v>
      </c>
    </row>
    <row r="118" spans="1:18" x14ac:dyDescent="0.25">
      <c r="H118" s="91" t="s">
        <v>28</v>
      </c>
      <c r="I118">
        <v>0.17349298587277351</v>
      </c>
      <c r="J118">
        <v>0.19433649131641631</v>
      </c>
    </row>
    <row r="119" spans="1:18" x14ac:dyDescent="0.25">
      <c r="H119" s="91" t="s">
        <v>29</v>
      </c>
      <c r="I119">
        <v>0.20931837470921841</v>
      </c>
      <c r="J119">
        <v>0.30174128638427078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7.3791947763078101</v>
      </c>
      <c r="C146">
        <v>4.6826263194225852</v>
      </c>
    </row>
    <row r="147" spans="1:25" x14ac:dyDescent="0.25">
      <c r="A147" s="165" t="s">
        <v>17</v>
      </c>
      <c r="B147">
        <v>4.2879380750045222</v>
      </c>
      <c r="C147">
        <v>8.2102834795149704</v>
      </c>
    </row>
    <row r="148" spans="1:25" x14ac:dyDescent="0.25">
      <c r="A148" s="165" t="s">
        <v>20</v>
      </c>
      <c r="B148">
        <v>3.581502693402983</v>
      </c>
      <c r="C148">
        <v>1.594038439606914</v>
      </c>
    </row>
    <row r="149" spans="1:25" x14ac:dyDescent="0.25">
      <c r="A149" s="165" t="s">
        <v>23</v>
      </c>
      <c r="B149">
        <v>3.604535130779023</v>
      </c>
      <c r="C149">
        <v>2.380053152810667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92"/>
      <c r="B159" s="92" t="s">
        <v>12</v>
      </c>
      <c r="C159" s="92" t="s">
        <v>68</v>
      </c>
      <c r="D159" s="92" t="s">
        <v>69</v>
      </c>
      <c r="H159" s="92"/>
      <c r="I159" s="92" t="s">
        <v>13</v>
      </c>
      <c r="J159" s="92" t="s">
        <v>70</v>
      </c>
      <c r="K159" s="92" t="s">
        <v>71</v>
      </c>
      <c r="O159" s="92"/>
      <c r="P159" s="92" t="s">
        <v>12</v>
      </c>
      <c r="Q159" s="92" t="s">
        <v>13</v>
      </c>
      <c r="W159" s="92"/>
      <c r="X159" s="92" t="s">
        <v>12</v>
      </c>
      <c r="Y159" s="92" t="s">
        <v>13</v>
      </c>
    </row>
    <row r="160" spans="1:25" x14ac:dyDescent="0.25">
      <c r="A160" s="92" t="s">
        <v>14</v>
      </c>
      <c r="B160">
        <v>0.28259682511683309</v>
      </c>
      <c r="C160">
        <v>0.1138959599195536</v>
      </c>
      <c r="D160">
        <v>0.1074653004461103</v>
      </c>
      <c r="H160" s="92" t="s">
        <v>72</v>
      </c>
      <c r="I160">
        <v>0.292380215102438</v>
      </c>
      <c r="J160">
        <v>3.7475778078022083E-2</v>
      </c>
      <c r="K160">
        <v>3.1902556645659982E-2</v>
      </c>
      <c r="O160" s="92" t="s">
        <v>73</v>
      </c>
      <c r="P160">
        <v>0.30179229835282589</v>
      </c>
      <c r="Q160">
        <v>0.2692900267861939</v>
      </c>
      <c r="W160" s="92" t="s">
        <v>15</v>
      </c>
      <c r="X160">
        <v>0.34788245875758478</v>
      </c>
      <c r="Y160">
        <v>0.26936330178457618</v>
      </c>
    </row>
    <row r="161" spans="1:25" x14ac:dyDescent="0.25">
      <c r="A161" s="92" t="s">
        <v>17</v>
      </c>
      <c r="B161">
        <v>0.172139707649754</v>
      </c>
      <c r="C161">
        <v>1.276871364914247E-2</v>
      </c>
      <c r="D161">
        <v>1.4324791375177269E-2</v>
      </c>
      <c r="H161" s="92" t="s">
        <v>74</v>
      </c>
      <c r="I161">
        <v>0.17591564487915559</v>
      </c>
      <c r="J161">
        <v>-2.8924563309283231E-2</v>
      </c>
      <c r="K161">
        <v>-2.22876599851006E-2</v>
      </c>
      <c r="O161" s="92" t="s">
        <v>75</v>
      </c>
      <c r="P161">
        <v>0.26335295583092733</v>
      </c>
      <c r="Q161">
        <v>0.20853288047245799</v>
      </c>
      <c r="W161" s="92" t="s">
        <v>18</v>
      </c>
      <c r="X161">
        <v>0.28543231031268579</v>
      </c>
      <c r="Y161">
        <v>0.16645057989833259</v>
      </c>
    </row>
    <row r="162" spans="1:25" x14ac:dyDescent="0.25">
      <c r="A162" s="92" t="s">
        <v>20</v>
      </c>
      <c r="B162">
        <v>0.50049397606284296</v>
      </c>
      <c r="C162">
        <v>-3.3457859788229731E-2</v>
      </c>
      <c r="D162">
        <v>-6.2201702065424407E-2</v>
      </c>
      <c r="H162" s="92" t="s">
        <v>76</v>
      </c>
      <c r="I162">
        <v>0.17782269067962381</v>
      </c>
      <c r="J162">
        <v>4.6705392591657048E-2</v>
      </c>
      <c r="K162">
        <v>3.058975171243929E-2</v>
      </c>
      <c r="O162" s="92" t="s">
        <v>77</v>
      </c>
      <c r="P162">
        <v>0.1481873784688624</v>
      </c>
      <c r="Q162">
        <v>9.6544983068177756E-2</v>
      </c>
      <c r="W162" s="92" t="s">
        <v>21</v>
      </c>
      <c r="X162">
        <v>0.30744077302217648</v>
      </c>
      <c r="Y162">
        <v>0.13755013122282</v>
      </c>
    </row>
    <row r="163" spans="1:25" x14ac:dyDescent="0.25">
      <c r="A163" s="92" t="s">
        <v>23</v>
      </c>
      <c r="B163">
        <v>0.43768522231842849</v>
      </c>
      <c r="C163">
        <v>-4.0285874006351058E-2</v>
      </c>
      <c r="D163">
        <v>-7.6022613357007829E-2</v>
      </c>
      <c r="H163" s="92" t="s">
        <v>78</v>
      </c>
      <c r="I163">
        <v>0.12434376922520771</v>
      </c>
      <c r="J163">
        <v>-4.5061891796608258E-2</v>
      </c>
      <c r="K163">
        <v>-1.8940793242494529E-2</v>
      </c>
      <c r="O163" s="92" t="s">
        <v>79</v>
      </c>
      <c r="P163">
        <v>0.26664005140761732</v>
      </c>
      <c r="Q163">
        <v>0.23088816643874571</v>
      </c>
      <c r="W163" s="92" t="s">
        <v>24</v>
      </c>
      <c r="X163">
        <v>0.18125511756633139</v>
      </c>
      <c r="Y163">
        <v>0.10619748189866331</v>
      </c>
    </row>
    <row r="164" spans="1:25" x14ac:dyDescent="0.25">
      <c r="W164" s="92" t="s">
        <v>25</v>
      </c>
      <c r="X164">
        <v>0.28376412678300411</v>
      </c>
      <c r="Y164">
        <v>0.2141057298483362</v>
      </c>
    </row>
    <row r="165" spans="1:25" x14ac:dyDescent="0.25">
      <c r="W165" s="92" t="s">
        <v>26</v>
      </c>
      <c r="X165">
        <v>0.27173981599221481</v>
      </c>
      <c r="Y165">
        <v>0.21046882402274089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92" t="s">
        <v>28</v>
      </c>
      <c r="X166">
        <v>0.47883100437359088</v>
      </c>
      <c r="Y166">
        <v>0.26561538093560488</v>
      </c>
    </row>
    <row r="167" spans="1:25" x14ac:dyDescent="0.25">
      <c r="A167" s="92"/>
      <c r="B167" s="92" t="s">
        <v>12</v>
      </c>
      <c r="C167" s="92" t="s">
        <v>68</v>
      </c>
      <c r="D167" s="92" t="s">
        <v>69</v>
      </c>
      <c r="H167" s="92"/>
      <c r="I167" s="92" t="s">
        <v>13</v>
      </c>
      <c r="J167" s="92" t="s">
        <v>70</v>
      </c>
      <c r="K167" s="92" t="s">
        <v>71</v>
      </c>
      <c r="O167" s="92"/>
      <c r="P167" s="92" t="s">
        <v>12</v>
      </c>
      <c r="Q167" s="92" t="s">
        <v>13</v>
      </c>
      <c r="W167" s="92" t="s">
        <v>29</v>
      </c>
      <c r="X167">
        <v>0.45086917569135188</v>
      </c>
      <c r="Y167">
        <v>0.23737066573259061</v>
      </c>
    </row>
    <row r="168" spans="1:25" x14ac:dyDescent="0.25">
      <c r="A168" s="92" t="s">
        <v>14</v>
      </c>
      <c r="B168">
        <v>0.11277220597769939</v>
      </c>
      <c r="C168">
        <v>0.25485220132330771</v>
      </c>
      <c r="D168">
        <v>0.25605426955907101</v>
      </c>
      <c r="H168" s="92" t="s">
        <v>72</v>
      </c>
      <c r="I168">
        <v>0.77519217744600377</v>
      </c>
      <c r="J168">
        <v>0.60388731323995837</v>
      </c>
      <c r="K168">
        <v>0.5440911556170055</v>
      </c>
      <c r="O168" s="92" t="s">
        <v>73</v>
      </c>
      <c r="P168">
        <v>0.70659887499599017</v>
      </c>
      <c r="Q168">
        <v>0.73585164269599912</v>
      </c>
    </row>
    <row r="169" spans="1:25" x14ac:dyDescent="0.25">
      <c r="A169" s="92" t="s">
        <v>17</v>
      </c>
      <c r="B169">
        <v>0.57760737345238089</v>
      </c>
      <c r="C169">
        <v>0.37399614202871301</v>
      </c>
      <c r="D169">
        <v>0.28236310373868639</v>
      </c>
      <c r="H169" s="92" t="s">
        <v>74</v>
      </c>
      <c r="I169">
        <v>0.79446560524108045</v>
      </c>
      <c r="J169">
        <v>0.60668458173250672</v>
      </c>
      <c r="K169">
        <v>0.53541654658650062</v>
      </c>
      <c r="O169" s="92" t="s">
        <v>75</v>
      </c>
      <c r="P169">
        <v>0.79383908822442861</v>
      </c>
      <c r="Q169">
        <v>0.82825797636474485</v>
      </c>
    </row>
    <row r="170" spans="1:25" x14ac:dyDescent="0.25">
      <c r="A170" s="92" t="s">
        <v>20</v>
      </c>
      <c r="B170">
        <v>0.3861436865461072</v>
      </c>
      <c r="C170">
        <v>0.24285514709602621</v>
      </c>
      <c r="D170">
        <v>0.24276034770052091</v>
      </c>
      <c r="H170" s="92" t="s">
        <v>76</v>
      </c>
      <c r="I170">
        <v>0.73483017956783059</v>
      </c>
      <c r="J170">
        <v>0.49636298178653548</v>
      </c>
      <c r="K170">
        <v>0.46113256144367931</v>
      </c>
      <c r="O170" s="92" t="s">
        <v>77</v>
      </c>
      <c r="P170">
        <v>0.56988643011214879</v>
      </c>
      <c r="Q170">
        <v>0.5845812310482168</v>
      </c>
      <c r="W170" s="165" t="s">
        <v>81</v>
      </c>
    </row>
    <row r="171" spans="1:25" x14ac:dyDescent="0.25">
      <c r="A171" s="92" t="s">
        <v>23</v>
      </c>
      <c r="B171">
        <v>0.56003241541265625</v>
      </c>
      <c r="C171">
        <v>0.55091098882769718</v>
      </c>
      <c r="D171">
        <v>0.51913623494213823</v>
      </c>
      <c r="H171" s="92" t="s">
        <v>78</v>
      </c>
      <c r="I171">
        <v>0.14775115393604729</v>
      </c>
      <c r="J171">
        <v>8.1408940906418665E-3</v>
      </c>
      <c r="K171">
        <v>-4.9868152202025888E-2</v>
      </c>
      <c r="O171" s="92" t="s">
        <v>79</v>
      </c>
      <c r="P171">
        <v>0.27029090676619261</v>
      </c>
      <c r="Q171">
        <v>0.30795510064612641</v>
      </c>
      <c r="W171" s="92"/>
      <c r="X171" s="92" t="s">
        <v>12</v>
      </c>
      <c r="Y171" s="92" t="s">
        <v>13</v>
      </c>
    </row>
    <row r="172" spans="1:25" x14ac:dyDescent="0.25">
      <c r="W172" s="92" t="s">
        <v>15</v>
      </c>
      <c r="X172">
        <v>0.1267263206882904</v>
      </c>
      <c r="Y172">
        <v>9.0526550526195002E-2</v>
      </c>
    </row>
    <row r="173" spans="1:25" x14ac:dyDescent="0.25">
      <c r="W173" s="92" t="s">
        <v>18</v>
      </c>
      <c r="X173">
        <v>0.32560716854649191</v>
      </c>
      <c r="Y173">
        <v>0.25993017919201911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92" t="s">
        <v>21</v>
      </c>
      <c r="X174">
        <v>0.60050572662489388</v>
      </c>
      <c r="Y174">
        <v>0.66230761717464681</v>
      </c>
    </row>
    <row r="175" spans="1:25" x14ac:dyDescent="0.25">
      <c r="A175" s="92"/>
      <c r="B175" s="92" t="s">
        <v>12</v>
      </c>
      <c r="C175" s="92" t="s">
        <v>68</v>
      </c>
      <c r="D175" s="92" t="s">
        <v>69</v>
      </c>
      <c r="H175" s="92"/>
      <c r="I175" s="92" t="s">
        <v>13</v>
      </c>
      <c r="J175" s="92" t="s">
        <v>70</v>
      </c>
      <c r="K175" s="92" t="s">
        <v>71</v>
      </c>
      <c r="O175" s="92"/>
      <c r="P175" s="92" t="s">
        <v>12</v>
      </c>
      <c r="Q175" s="92" t="s">
        <v>13</v>
      </c>
      <c r="W175" s="92" t="s">
        <v>24</v>
      </c>
      <c r="X175">
        <v>0.69226474278588268</v>
      </c>
      <c r="Y175">
        <v>0.71855865302975053</v>
      </c>
    </row>
    <row r="176" spans="1:25" x14ac:dyDescent="0.25">
      <c r="A176" s="92" t="s">
        <v>14</v>
      </c>
      <c r="B176">
        <v>-0.2180512404413314</v>
      </c>
      <c r="C176">
        <v>-2.463498437263862E-2</v>
      </c>
      <c r="D176">
        <v>-1.015650821840847E-2</v>
      </c>
      <c r="H176" s="92" t="s">
        <v>72</v>
      </c>
      <c r="I176">
        <v>0.51478192752468599</v>
      </c>
      <c r="J176">
        <v>0.7319091093034672</v>
      </c>
      <c r="K176">
        <v>0.69201185310938285</v>
      </c>
      <c r="O176" s="92" t="s">
        <v>73</v>
      </c>
      <c r="P176">
        <v>0.41384073330108861</v>
      </c>
      <c r="Q176">
        <v>0.41890055140892402</v>
      </c>
      <c r="W176" s="92" t="s">
        <v>25</v>
      </c>
      <c r="X176">
        <v>0.20741642701600491</v>
      </c>
      <c r="Y176">
        <v>0.1400414249840313</v>
      </c>
    </row>
    <row r="177" spans="1:25" x14ac:dyDescent="0.25">
      <c r="A177" s="92" t="s">
        <v>17</v>
      </c>
      <c r="B177">
        <v>-0.1040399391373146</v>
      </c>
      <c r="C177">
        <v>-0.28625053230678971</v>
      </c>
      <c r="D177">
        <v>-0.26746776750619938</v>
      </c>
      <c r="H177" s="92" t="s">
        <v>74</v>
      </c>
      <c r="I177">
        <v>0.27688904371542361</v>
      </c>
      <c r="J177">
        <v>0.42603597506829383</v>
      </c>
      <c r="K177">
        <v>0.42743975279002128</v>
      </c>
      <c r="O177" s="92" t="s">
        <v>75</v>
      </c>
      <c r="P177">
        <v>0.53498509273949457</v>
      </c>
      <c r="Q177">
        <v>0.56810212142229222</v>
      </c>
      <c r="W177" s="92" t="s">
        <v>26</v>
      </c>
      <c r="X177">
        <v>0.57256747139760833</v>
      </c>
      <c r="Y177">
        <v>0.44089876221210539</v>
      </c>
    </row>
    <row r="178" spans="1:25" x14ac:dyDescent="0.25">
      <c r="A178" s="92" t="s">
        <v>20</v>
      </c>
      <c r="B178">
        <v>7.7567756318811409E-2</v>
      </c>
      <c r="C178">
        <v>0.2435177878675924</v>
      </c>
      <c r="D178">
        <v>0.2263641027623251</v>
      </c>
      <c r="H178" s="92" t="s">
        <v>76</v>
      </c>
      <c r="I178">
        <v>0.46841342958937981</v>
      </c>
      <c r="J178">
        <v>0.58981575103410522</v>
      </c>
      <c r="K178">
        <v>0.57875615888867371</v>
      </c>
      <c r="O178" s="92" t="s">
        <v>77</v>
      </c>
      <c r="P178">
        <v>0.21383305122476329</v>
      </c>
      <c r="Q178">
        <v>0.39936985480308068</v>
      </c>
      <c r="W178" s="92" t="s">
        <v>28</v>
      </c>
      <c r="X178">
        <v>0.49125379421833132</v>
      </c>
      <c r="Y178">
        <v>0.54754331668222711</v>
      </c>
    </row>
    <row r="179" spans="1:25" x14ac:dyDescent="0.25">
      <c r="A179" s="92" t="s">
        <v>23</v>
      </c>
      <c r="B179">
        <v>0.35803204514777881</v>
      </c>
      <c r="C179">
        <v>0.37634808311454682</v>
      </c>
      <c r="D179">
        <v>0.36004717133937592</v>
      </c>
      <c r="H179" s="92" t="s">
        <v>78</v>
      </c>
      <c r="I179">
        <v>0.17926147591688621</v>
      </c>
      <c r="J179">
        <v>-6.1113354819339596E-3</v>
      </c>
      <c r="K179">
        <v>3.5446228199997251E-2</v>
      </c>
      <c r="O179" s="92" t="s">
        <v>79</v>
      </c>
      <c r="P179">
        <v>0.1119419619867853</v>
      </c>
      <c r="Q179">
        <v>0.26946120002280027</v>
      </c>
      <c r="W179" s="92" t="s">
        <v>29</v>
      </c>
      <c r="X179">
        <v>0.61683260075755075</v>
      </c>
      <c r="Y179">
        <v>0.65821297376541354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92"/>
      <c r="B183" s="92" t="s">
        <v>12</v>
      </c>
      <c r="C183" s="92" t="s">
        <v>68</v>
      </c>
      <c r="D183" s="92" t="s">
        <v>69</v>
      </c>
      <c r="H183" s="92"/>
      <c r="I183" s="92" t="s">
        <v>13</v>
      </c>
      <c r="J183" s="92" t="s">
        <v>70</v>
      </c>
      <c r="K183" s="92" t="s">
        <v>71</v>
      </c>
      <c r="O183" s="92"/>
      <c r="P183" s="92" t="s">
        <v>12</v>
      </c>
      <c r="Q183" s="92" t="s">
        <v>13</v>
      </c>
      <c r="W183" s="92"/>
      <c r="X183" s="92" t="s">
        <v>12</v>
      </c>
      <c r="Y183" s="92" t="s">
        <v>13</v>
      </c>
    </row>
    <row r="184" spans="1:25" x14ac:dyDescent="0.25">
      <c r="A184" s="92" t="s">
        <v>14</v>
      </c>
      <c r="B184">
        <v>0.42961642098766001</v>
      </c>
      <c r="C184">
        <v>8.4933806766141956E-2</v>
      </c>
      <c r="D184">
        <v>-4.6177717915254372E-2</v>
      </c>
      <c r="H184" s="92" t="s">
        <v>72</v>
      </c>
      <c r="I184">
        <v>0.25092223149415421</v>
      </c>
      <c r="J184">
        <v>8.8840899039570126E-2</v>
      </c>
      <c r="K184">
        <v>-4.026598312873373E-2</v>
      </c>
      <c r="O184" s="92" t="s">
        <v>73</v>
      </c>
      <c r="P184">
        <v>0.42721008501601582</v>
      </c>
      <c r="Q184">
        <v>0.35213918822604728</v>
      </c>
      <c r="W184" s="92" t="s">
        <v>15</v>
      </c>
      <c r="X184">
        <v>-0.153569187829566</v>
      </c>
      <c r="Y184">
        <v>-0.18738391742362001</v>
      </c>
    </row>
    <row r="185" spans="1:25" x14ac:dyDescent="0.25">
      <c r="A185" s="92" t="s">
        <v>17</v>
      </c>
      <c r="B185">
        <v>0.37536594332559869</v>
      </c>
      <c r="C185">
        <v>8.5080996349567867E-2</v>
      </c>
      <c r="D185">
        <v>-3.3184967675208128E-2</v>
      </c>
      <c r="H185" s="92" t="s">
        <v>74</v>
      </c>
      <c r="I185">
        <v>5.1979956778595897E-2</v>
      </c>
      <c r="J185">
        <v>7.4762953524399003E-2</v>
      </c>
      <c r="K185">
        <v>1.8497595038431309E-2</v>
      </c>
      <c r="O185" s="92" t="s">
        <v>75</v>
      </c>
      <c r="P185">
        <v>0.15535142479793279</v>
      </c>
      <c r="Q185">
        <v>9.1572417262144906E-2</v>
      </c>
      <c r="W185" s="92" t="s">
        <v>18</v>
      </c>
      <c r="X185">
        <v>-0.10843705853038189</v>
      </c>
      <c r="Y185">
        <v>-0.16578119339069169</v>
      </c>
    </row>
    <row r="186" spans="1:25" x14ac:dyDescent="0.25">
      <c r="A186" s="92" t="s">
        <v>20</v>
      </c>
      <c r="B186">
        <v>0.22020160204365499</v>
      </c>
      <c r="C186">
        <v>5.3382544511933062E-2</v>
      </c>
      <c r="D186">
        <v>-1.8620330502390928E-2</v>
      </c>
      <c r="H186" s="92" t="s">
        <v>76</v>
      </c>
      <c r="I186">
        <v>0.38735085470319353</v>
      </c>
      <c r="J186">
        <v>0.1678947650416647</v>
      </c>
      <c r="K186">
        <v>-1.8591863554093979E-2</v>
      </c>
      <c r="O186" s="92" t="s">
        <v>77</v>
      </c>
      <c r="P186">
        <v>0.47788901614737928</v>
      </c>
      <c r="Q186">
        <v>0.45597983296922862</v>
      </c>
      <c r="W186" s="92" t="s">
        <v>21</v>
      </c>
      <c r="X186">
        <v>0.36332217318859361</v>
      </c>
      <c r="Y186">
        <v>0.34988969795364822</v>
      </c>
    </row>
    <row r="187" spans="1:25" x14ac:dyDescent="0.25">
      <c r="A187" s="92" t="s">
        <v>23</v>
      </c>
      <c r="B187">
        <v>0.33159511584021201</v>
      </c>
      <c r="C187">
        <v>0.1471303078101131</v>
      </c>
      <c r="D187">
        <v>2.807714315473572E-2</v>
      </c>
      <c r="H187" s="92" t="s">
        <v>78</v>
      </c>
      <c r="I187">
        <v>0.1530835999881387</v>
      </c>
      <c r="J187">
        <v>9.4602837841570475E-2</v>
      </c>
      <c r="K187">
        <v>-6.2058826344948748E-2</v>
      </c>
      <c r="O187" s="92" t="s">
        <v>79</v>
      </c>
      <c r="P187">
        <v>0.2374495341022671</v>
      </c>
      <c r="Q187">
        <v>0.13854553669078731</v>
      </c>
      <c r="W187" s="92" t="s">
        <v>24</v>
      </c>
      <c r="X187">
        <v>0.37362109529983528</v>
      </c>
      <c r="Y187">
        <v>0.35483452531376808</v>
      </c>
    </row>
    <row r="188" spans="1:25" x14ac:dyDescent="0.25">
      <c r="W188" s="92" t="s">
        <v>25</v>
      </c>
      <c r="X188">
        <v>-0.196542445611706</v>
      </c>
      <c r="Y188">
        <v>-0.18725428729409019</v>
      </c>
    </row>
    <row r="189" spans="1:25" x14ac:dyDescent="0.25">
      <c r="W189" s="92" t="s">
        <v>26</v>
      </c>
      <c r="X189">
        <v>-0.17846807839164691</v>
      </c>
      <c r="Y189">
        <v>-0.20723056301893089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92" t="s">
        <v>28</v>
      </c>
      <c r="X190">
        <v>0.27744173292633811</v>
      </c>
      <c r="Y190">
        <v>0.1831747403030414</v>
      </c>
    </row>
    <row r="191" spans="1:25" x14ac:dyDescent="0.25">
      <c r="A191" s="92"/>
      <c r="B191" s="92" t="s">
        <v>12</v>
      </c>
      <c r="C191" s="92" t="s">
        <v>68</v>
      </c>
      <c r="D191" s="92" t="s">
        <v>69</v>
      </c>
      <c r="H191" s="92"/>
      <c r="I191" s="92" t="s">
        <v>13</v>
      </c>
      <c r="J191" s="92" t="s">
        <v>70</v>
      </c>
      <c r="K191" s="92" t="s">
        <v>71</v>
      </c>
      <c r="O191" s="92"/>
      <c r="P191" s="92" t="s">
        <v>12</v>
      </c>
      <c r="Q191" s="92" t="s">
        <v>13</v>
      </c>
      <c r="W191" s="92" t="s">
        <v>29</v>
      </c>
      <c r="X191">
        <v>0.15750862062040669</v>
      </c>
      <c r="Y191">
        <v>0.12677079614194919</v>
      </c>
    </row>
    <row r="192" spans="1:25" x14ac:dyDescent="0.25">
      <c r="A192" s="92" t="s">
        <v>14</v>
      </c>
      <c r="B192">
        <v>0.13137375403933491</v>
      </c>
      <c r="C192">
        <v>-7.2880439809440242E-2</v>
      </c>
      <c r="D192">
        <v>-5.4753625350306277E-2</v>
      </c>
      <c r="H192" s="92" t="s">
        <v>72</v>
      </c>
      <c r="I192">
        <v>1.6666434242056299E-2</v>
      </c>
      <c r="J192">
        <v>-0.1117168235851024</v>
      </c>
      <c r="K192">
        <v>-0.1100027632561596</v>
      </c>
      <c r="O192" s="92" t="s">
        <v>73</v>
      </c>
      <c r="P192">
        <v>0.16569796498977679</v>
      </c>
      <c r="Q192">
        <v>0.20417312692744691</v>
      </c>
    </row>
    <row r="193" spans="1:25" x14ac:dyDescent="0.25">
      <c r="A193" s="92" t="s">
        <v>17</v>
      </c>
      <c r="B193">
        <v>1.244283497732088E-2</v>
      </c>
      <c r="C193">
        <v>-9.9720718539786674E-2</v>
      </c>
      <c r="D193">
        <v>-8.8541626708857402E-2</v>
      </c>
      <c r="H193" s="92" t="s">
        <v>74</v>
      </c>
      <c r="I193">
        <v>-0.1795961718772538</v>
      </c>
      <c r="J193">
        <v>-9.740347081287147E-2</v>
      </c>
      <c r="K193">
        <v>-0.1011549308207261</v>
      </c>
      <c r="O193" s="92" t="s">
        <v>75</v>
      </c>
      <c r="P193">
        <v>0.17917151192764491</v>
      </c>
      <c r="Q193">
        <v>-0.16620798515422339</v>
      </c>
    </row>
    <row r="194" spans="1:25" x14ac:dyDescent="0.25">
      <c r="A194" s="92" t="s">
        <v>20</v>
      </c>
      <c r="B194">
        <v>0.25065491482231672</v>
      </c>
      <c r="C194">
        <v>4.1877036346178162E-2</v>
      </c>
      <c r="D194">
        <v>3.7364279004058663E-2</v>
      </c>
      <c r="H194" s="92" t="s">
        <v>76</v>
      </c>
      <c r="I194">
        <v>9.4644687207739789E-3</v>
      </c>
      <c r="J194">
        <v>-0.14883660367688761</v>
      </c>
      <c r="K194">
        <v>-0.153282483549527</v>
      </c>
      <c r="O194" s="92" t="s">
        <v>77</v>
      </c>
      <c r="P194">
        <v>0.38617643629211929</v>
      </c>
      <c r="Q194">
        <v>3.7418892404770837E-2</v>
      </c>
      <c r="W194" s="165" t="s">
        <v>89</v>
      </c>
    </row>
    <row r="195" spans="1:25" x14ac:dyDescent="0.25">
      <c r="A195" s="92" t="s">
        <v>23</v>
      </c>
      <c r="B195">
        <v>0.29455898374513961</v>
      </c>
      <c r="C195">
        <v>4.1440223428866798E-3</v>
      </c>
      <c r="D195">
        <v>3.5201423471505761E-3</v>
      </c>
      <c r="H195" s="92" t="s">
        <v>78</v>
      </c>
      <c r="I195">
        <v>-0.113948306592721</v>
      </c>
      <c r="J195">
        <v>-0.11213307867644499</v>
      </c>
      <c r="K195">
        <v>-0.1238608479538858</v>
      </c>
      <c r="O195" s="92" t="s">
        <v>79</v>
      </c>
      <c r="P195">
        <v>0.1054188471607158</v>
      </c>
      <c r="Q195">
        <v>-0.1205849026528315</v>
      </c>
      <c r="W195" s="92"/>
      <c r="X195" s="92" t="s">
        <v>12</v>
      </c>
      <c r="Y195" s="92" t="s">
        <v>13</v>
      </c>
    </row>
    <row r="196" spans="1:25" x14ac:dyDescent="0.25">
      <c r="W196" s="92" t="s">
        <v>15</v>
      </c>
      <c r="X196">
        <v>0.41094221766365252</v>
      </c>
      <c r="Y196">
        <v>0.34964367449033168</v>
      </c>
    </row>
    <row r="197" spans="1:25" x14ac:dyDescent="0.25">
      <c r="W197" s="92" t="s">
        <v>18</v>
      </c>
      <c r="X197">
        <v>0.46926462424504339</v>
      </c>
      <c r="Y197">
        <v>0.42127325235270652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92" t="s">
        <v>21</v>
      </c>
      <c r="X198">
        <v>0.40360945046617158</v>
      </c>
      <c r="Y198">
        <v>0.37301743778912749</v>
      </c>
    </row>
    <row r="199" spans="1:25" x14ac:dyDescent="0.25">
      <c r="A199" s="92"/>
      <c r="B199" s="92" t="s">
        <v>12</v>
      </c>
      <c r="C199" s="92" t="s">
        <v>68</v>
      </c>
      <c r="D199" s="92" t="s">
        <v>69</v>
      </c>
      <c r="H199" s="92"/>
      <c r="I199" s="92" t="s">
        <v>13</v>
      </c>
      <c r="J199" s="92" t="s">
        <v>70</v>
      </c>
      <c r="K199" s="92" t="s">
        <v>71</v>
      </c>
      <c r="O199" s="92"/>
      <c r="P199" s="92" t="s">
        <v>12</v>
      </c>
      <c r="Q199" s="92" t="s">
        <v>13</v>
      </c>
      <c r="W199" s="92" t="s">
        <v>24</v>
      </c>
      <c r="X199">
        <v>0.40113234480952331</v>
      </c>
      <c r="Y199">
        <v>0.3574208225365324</v>
      </c>
    </row>
    <row r="200" spans="1:25" x14ac:dyDescent="0.25">
      <c r="A200" s="92" t="s">
        <v>14</v>
      </c>
      <c r="B200">
        <v>1.175774755036604E-2</v>
      </c>
      <c r="C200">
        <v>-2.6149123585120771E-2</v>
      </c>
      <c r="D200">
        <v>-1.7723137518678669E-2</v>
      </c>
      <c r="H200" s="92" t="s">
        <v>72</v>
      </c>
      <c r="I200">
        <v>-3.0688729830399809E-2</v>
      </c>
      <c r="J200">
        <v>-3.2027247355010048E-3</v>
      </c>
      <c r="K200">
        <v>-8.2673496386674542E-3</v>
      </c>
      <c r="O200" s="92" t="s">
        <v>73</v>
      </c>
      <c r="P200">
        <v>9.963281411356939E-2</v>
      </c>
      <c r="Q200">
        <v>-8.3288550113999951E-2</v>
      </c>
      <c r="W200" s="92" t="s">
        <v>25</v>
      </c>
      <c r="X200">
        <v>0.24377508347380669</v>
      </c>
      <c r="Y200">
        <v>0.1533238296685398</v>
      </c>
    </row>
    <row r="201" spans="1:25" x14ac:dyDescent="0.25">
      <c r="A201" s="92" t="s">
        <v>17</v>
      </c>
      <c r="B201">
        <v>0.1029049978092596</v>
      </c>
      <c r="C201">
        <v>-7.8571711800320562E-2</v>
      </c>
      <c r="D201">
        <v>-8.4345431862930101E-2</v>
      </c>
      <c r="H201" s="92" t="s">
        <v>74</v>
      </c>
      <c r="I201">
        <v>1.5264087174317899E-2</v>
      </c>
      <c r="J201">
        <v>5.5880353703491641E-2</v>
      </c>
      <c r="K201">
        <v>2.1184732023945971E-2</v>
      </c>
      <c r="O201" s="92" t="s">
        <v>75</v>
      </c>
      <c r="P201">
        <v>-9.3659381131169006E-2</v>
      </c>
      <c r="Q201">
        <v>2.7709268147292309E-2</v>
      </c>
      <c r="W201" s="92" t="s">
        <v>26</v>
      </c>
      <c r="X201">
        <v>0.33623479915278143</v>
      </c>
      <c r="Y201">
        <v>0.24255908267462409</v>
      </c>
    </row>
    <row r="202" spans="1:25" x14ac:dyDescent="0.25">
      <c r="A202" s="92" t="s">
        <v>20</v>
      </c>
      <c r="B202">
        <v>7.1319600267511774E-2</v>
      </c>
      <c r="C202">
        <v>2.5466314013054079E-2</v>
      </c>
      <c r="D202">
        <v>4.7278561934145959E-3</v>
      </c>
      <c r="H202" s="92" t="s">
        <v>76</v>
      </c>
      <c r="I202">
        <v>-6.7335171777161626E-2</v>
      </c>
      <c r="J202">
        <v>-8.599098170779905E-2</v>
      </c>
      <c r="K202">
        <v>-7.8074985734348776E-2</v>
      </c>
      <c r="O202" s="92" t="s">
        <v>77</v>
      </c>
      <c r="P202">
        <v>-0.15808949991650109</v>
      </c>
      <c r="Q202">
        <v>-9.499314739014969E-2</v>
      </c>
      <c r="W202" s="92" t="s">
        <v>28</v>
      </c>
      <c r="X202">
        <v>0.29974831406332708</v>
      </c>
      <c r="Y202">
        <v>0.2071665227886802</v>
      </c>
    </row>
    <row r="203" spans="1:25" x14ac:dyDescent="0.25">
      <c r="A203" s="92" t="s">
        <v>23</v>
      </c>
      <c r="B203">
        <v>0.1118550200065424</v>
      </c>
      <c r="C203">
        <v>-1.2715021146018709E-2</v>
      </c>
      <c r="D203">
        <v>-9.4945161435856726E-3</v>
      </c>
      <c r="H203" s="92" t="s">
        <v>78</v>
      </c>
      <c r="I203">
        <v>0.2058054442911583</v>
      </c>
      <c r="J203">
        <v>-6.8209725507981239E-2</v>
      </c>
      <c r="K203">
        <v>-5.5481622143533617E-2</v>
      </c>
      <c r="O203" s="92" t="s">
        <v>79</v>
      </c>
      <c r="P203">
        <v>-7.6560321977776666E-2</v>
      </c>
      <c r="Q203">
        <v>0.18660029730342309</v>
      </c>
      <c r="W203" s="92" t="s">
        <v>29</v>
      </c>
      <c r="X203">
        <v>0.27893575762322892</v>
      </c>
      <c r="Y203">
        <v>0.14894113759265259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92"/>
      <c r="B207" s="92" t="s">
        <v>12</v>
      </c>
      <c r="C207" s="92" t="s">
        <v>68</v>
      </c>
      <c r="D207" s="92" t="s">
        <v>69</v>
      </c>
      <c r="H207" s="92"/>
      <c r="I207" s="92" t="s">
        <v>13</v>
      </c>
      <c r="J207" s="92" t="s">
        <v>70</v>
      </c>
      <c r="K207" s="92" t="s">
        <v>71</v>
      </c>
      <c r="O207" s="92"/>
      <c r="P207" s="92" t="s">
        <v>12</v>
      </c>
      <c r="Q207" s="92" t="s">
        <v>13</v>
      </c>
      <c r="W207" s="92"/>
      <c r="X207" s="92" t="s">
        <v>12</v>
      </c>
      <c r="Y207" s="92" t="s">
        <v>13</v>
      </c>
    </row>
    <row r="208" spans="1:25" x14ac:dyDescent="0.25">
      <c r="A208" s="92" t="s">
        <v>14</v>
      </c>
      <c r="B208">
        <v>-0.13730308318012299</v>
      </c>
      <c r="C208">
        <v>8.8241629169809252E-3</v>
      </c>
      <c r="D208">
        <v>8.0602117378706546E-3</v>
      </c>
      <c r="H208" s="92" t="s">
        <v>72</v>
      </c>
      <c r="I208">
        <v>0.61020277160071446</v>
      </c>
      <c r="J208">
        <v>0.50948173055080825</v>
      </c>
      <c r="K208">
        <v>0.41802183077767102</v>
      </c>
      <c r="O208" s="92" t="s">
        <v>73</v>
      </c>
      <c r="P208">
        <v>0.77065211890850016</v>
      </c>
      <c r="Q208">
        <v>0.80614132906178582</v>
      </c>
      <c r="W208" s="92" t="s">
        <v>15</v>
      </c>
      <c r="X208">
        <v>0.2932455067396012</v>
      </c>
      <c r="Y208">
        <v>5.1278119517036383E-2</v>
      </c>
    </row>
    <row r="209" spans="1:25" x14ac:dyDescent="0.25">
      <c r="A209" s="92" t="s">
        <v>17</v>
      </c>
      <c r="B209">
        <v>-3.4137765075741518E-2</v>
      </c>
      <c r="C209">
        <v>0.14567554567552141</v>
      </c>
      <c r="D209">
        <v>0.1217375331621174</v>
      </c>
      <c r="H209" s="92" t="s">
        <v>74</v>
      </c>
      <c r="I209">
        <v>0.80600993640190932</v>
      </c>
      <c r="J209">
        <v>0.52849953716247133</v>
      </c>
      <c r="K209">
        <v>0.4654009608805969</v>
      </c>
      <c r="O209" s="92" t="s">
        <v>75</v>
      </c>
      <c r="P209">
        <v>0.13807715090213071</v>
      </c>
      <c r="Q209">
        <v>0.29126823274634872</v>
      </c>
      <c r="W209" s="92" t="s">
        <v>18</v>
      </c>
      <c r="X209">
        <v>0.41128601497163958</v>
      </c>
      <c r="Y209">
        <v>6.2602049397549472E-2</v>
      </c>
    </row>
    <row r="210" spans="1:25" x14ac:dyDescent="0.25">
      <c r="A210" s="92" t="s">
        <v>20</v>
      </c>
      <c r="B210">
        <v>0.61123191866239501</v>
      </c>
      <c r="C210">
        <v>0.33541974815267039</v>
      </c>
      <c r="D210">
        <v>0.25513232793268831</v>
      </c>
      <c r="H210" s="92" t="s">
        <v>76</v>
      </c>
      <c r="I210">
        <v>0.8025764000584279</v>
      </c>
      <c r="J210">
        <v>0.53480869477672932</v>
      </c>
      <c r="K210">
        <v>0.45572066562401242</v>
      </c>
      <c r="O210" s="92" t="s">
        <v>77</v>
      </c>
      <c r="P210">
        <v>0.77889598243694136</v>
      </c>
      <c r="Q210">
        <v>0.7705559744683923</v>
      </c>
      <c r="W210" s="92" t="s">
        <v>21</v>
      </c>
      <c r="X210">
        <v>0.37345493459204809</v>
      </c>
      <c r="Y210">
        <v>0.1135676629635549</v>
      </c>
    </row>
    <row r="211" spans="1:25" x14ac:dyDescent="0.25">
      <c r="A211" s="92" t="s">
        <v>23</v>
      </c>
      <c r="B211">
        <v>0.71540435513949208</v>
      </c>
      <c r="C211">
        <v>0.46254565358771438</v>
      </c>
      <c r="D211">
        <v>0.38373812638927601</v>
      </c>
      <c r="H211" s="92" t="s">
        <v>78</v>
      </c>
      <c r="I211">
        <v>0.6159122428831314</v>
      </c>
      <c r="J211">
        <v>0.36977536835790209</v>
      </c>
      <c r="K211">
        <v>0.32024795968891639</v>
      </c>
      <c r="O211" s="92" t="s">
        <v>79</v>
      </c>
      <c r="P211">
        <v>0.18599583123761709</v>
      </c>
      <c r="Q211">
        <v>0.29707696376692982</v>
      </c>
      <c r="W211" s="92" t="s">
        <v>24</v>
      </c>
      <c r="X211">
        <v>0.1238187725914788</v>
      </c>
      <c r="Y211">
        <v>-4.1836867324489971E-3</v>
      </c>
    </row>
    <row r="212" spans="1:25" x14ac:dyDescent="0.25">
      <c r="W212" s="92" t="s">
        <v>25</v>
      </c>
      <c r="X212">
        <v>0.17802887429200509</v>
      </c>
      <c r="Y212">
        <v>-0.1331355127640971</v>
      </c>
    </row>
    <row r="213" spans="1:25" x14ac:dyDescent="0.25">
      <c r="W213" s="92" t="s">
        <v>26</v>
      </c>
      <c r="X213">
        <v>0.14354677723854339</v>
      </c>
      <c r="Y213">
        <v>-7.2187421048919204E-2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92" t="s">
        <v>28</v>
      </c>
      <c r="X214">
        <v>0.37340194021236062</v>
      </c>
      <c r="Y214">
        <v>0.124704565998263</v>
      </c>
    </row>
    <row r="215" spans="1:25" x14ac:dyDescent="0.25">
      <c r="A215" s="92"/>
      <c r="B215" s="92" t="s">
        <v>12</v>
      </c>
      <c r="C215" s="92" t="s">
        <v>68</v>
      </c>
      <c r="D215" s="92" t="s">
        <v>69</v>
      </c>
      <c r="H215" s="92"/>
      <c r="I215" s="92" t="s">
        <v>13</v>
      </c>
      <c r="J215" s="92" t="s">
        <v>70</v>
      </c>
      <c r="K215" s="92" t="s">
        <v>71</v>
      </c>
      <c r="O215" s="92"/>
      <c r="P215" s="92" t="s">
        <v>12</v>
      </c>
      <c r="Q215" s="92" t="s">
        <v>13</v>
      </c>
      <c r="W215" s="92" t="s">
        <v>29</v>
      </c>
      <c r="X215">
        <v>0.35323936285665242</v>
      </c>
      <c r="Y215">
        <v>9.2145782357700073E-2</v>
      </c>
    </row>
    <row r="216" spans="1:25" x14ac:dyDescent="0.25">
      <c r="A216" s="92" t="s">
        <v>14</v>
      </c>
      <c r="B216">
        <v>0.1705315966092418</v>
      </c>
      <c r="C216">
        <v>2.8076256368157051E-2</v>
      </c>
      <c r="D216">
        <v>1.070907142082202E-2</v>
      </c>
      <c r="H216" s="92" t="s">
        <v>72</v>
      </c>
      <c r="I216">
        <v>1.3859301628550241E-2</v>
      </c>
      <c r="J216">
        <v>-4.7046236739279178E-2</v>
      </c>
      <c r="K216">
        <v>-6.1264251158811317E-2</v>
      </c>
      <c r="O216" s="92" t="s">
        <v>73</v>
      </c>
      <c r="P216">
        <v>-4.9258606159476512E-2</v>
      </c>
      <c r="Q216">
        <v>-8.9213126797696496E-2</v>
      </c>
    </row>
    <row r="217" spans="1:25" x14ac:dyDescent="0.25">
      <c r="A217" s="92" t="s">
        <v>17</v>
      </c>
      <c r="B217">
        <v>2.6872273719305589E-2</v>
      </c>
      <c r="C217">
        <v>-5.2194572332571361E-2</v>
      </c>
      <c r="D217">
        <v>-6.1940587486877273E-2</v>
      </c>
      <c r="H217" s="92" t="s">
        <v>74</v>
      </c>
      <c r="I217">
        <v>-8.4578501533241396E-2</v>
      </c>
      <c r="J217">
        <v>6.6163180795888496E-2</v>
      </c>
      <c r="K217">
        <v>9.2534132041586836E-2</v>
      </c>
      <c r="O217" s="92" t="s">
        <v>75</v>
      </c>
      <c r="P217">
        <v>-7.1062843938685172E-2</v>
      </c>
      <c r="Q217">
        <v>2.5816735763562471E-3</v>
      </c>
    </row>
    <row r="218" spans="1:25" x14ac:dyDescent="0.25">
      <c r="A218" s="92" t="s">
        <v>20</v>
      </c>
      <c r="B218">
        <v>0.31533106702720082</v>
      </c>
      <c r="C218">
        <v>4.8267103287813043E-2</v>
      </c>
      <c r="D218">
        <v>4.3618333346112231E-2</v>
      </c>
      <c r="H218" s="92" t="s">
        <v>76</v>
      </c>
      <c r="I218">
        <v>-0.133731508475217</v>
      </c>
      <c r="J218">
        <v>5.4847720332488373E-2</v>
      </c>
      <c r="K218">
        <v>5.1861935948999738E-2</v>
      </c>
      <c r="O218" s="92" t="s">
        <v>77</v>
      </c>
      <c r="P218">
        <v>0.37419069900222868</v>
      </c>
      <c r="Q218">
        <v>0.29280470403794179</v>
      </c>
      <c r="W218" s="165" t="s">
        <v>94</v>
      </c>
    </row>
    <row r="219" spans="1:25" x14ac:dyDescent="0.25">
      <c r="A219" s="92" t="s">
        <v>23</v>
      </c>
      <c r="B219">
        <v>-0.19174597441549801</v>
      </c>
      <c r="C219">
        <v>4.7572849838975348E-2</v>
      </c>
      <c r="D219">
        <v>5.7080341903554717E-2</v>
      </c>
      <c r="H219" s="92" t="s">
        <v>78</v>
      </c>
      <c r="I219">
        <v>9.9664091750362616E-2</v>
      </c>
      <c r="J219">
        <v>-3.3821451099490973E-2</v>
      </c>
      <c r="K219">
        <v>-5.1474111890346327E-2</v>
      </c>
      <c r="O219" s="92" t="s">
        <v>79</v>
      </c>
      <c r="P219">
        <v>-0.22958118657357979</v>
      </c>
      <c r="Q219">
        <v>-0.13310117088815171</v>
      </c>
      <c r="W219" s="92"/>
      <c r="X219" s="92" t="s">
        <v>12</v>
      </c>
      <c r="Y219" s="92" t="s">
        <v>13</v>
      </c>
    </row>
    <row r="220" spans="1:25" x14ac:dyDescent="0.25">
      <c r="W220" s="92" t="s">
        <v>15</v>
      </c>
      <c r="X220">
        <v>-2.3967693123414749E-2</v>
      </c>
      <c r="Y220">
        <v>-1.034525109093359E-3</v>
      </c>
    </row>
    <row r="221" spans="1:25" x14ac:dyDescent="0.25">
      <c r="W221" s="92" t="s">
        <v>18</v>
      </c>
      <c r="X221">
        <v>-0.19653535399030719</v>
      </c>
      <c r="Y221">
        <v>-0.125535872794965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92" t="s">
        <v>21</v>
      </c>
      <c r="X222">
        <v>0.11916162647117889</v>
      </c>
      <c r="Y222">
        <v>-0.1469882291866286</v>
      </c>
    </row>
    <row r="223" spans="1:25" x14ac:dyDescent="0.25">
      <c r="A223" s="92"/>
      <c r="B223" s="92" t="s">
        <v>12</v>
      </c>
      <c r="C223" s="92" t="s">
        <v>68</v>
      </c>
      <c r="D223" s="92" t="s">
        <v>69</v>
      </c>
      <c r="H223" s="92"/>
      <c r="I223" s="92" t="s">
        <v>13</v>
      </c>
      <c r="J223" s="92" t="s">
        <v>70</v>
      </c>
      <c r="K223" s="92" t="s">
        <v>71</v>
      </c>
      <c r="O223" s="92"/>
      <c r="P223" s="92" t="s">
        <v>12</v>
      </c>
      <c r="Q223" s="92" t="s">
        <v>13</v>
      </c>
      <c r="W223" s="92" t="s">
        <v>24</v>
      </c>
      <c r="X223">
        <v>8.1337043144633026E-2</v>
      </c>
      <c r="Y223">
        <v>-0.12558243728825749</v>
      </c>
    </row>
    <row r="224" spans="1:25" x14ac:dyDescent="0.25">
      <c r="A224" s="92" t="s">
        <v>14</v>
      </c>
      <c r="B224">
        <v>0.2034993763150062</v>
      </c>
      <c r="C224">
        <v>0.32500268772540603</v>
      </c>
      <c r="D224">
        <v>1.435777703660796E-2</v>
      </c>
      <c r="H224" s="92" t="s">
        <v>72</v>
      </c>
      <c r="I224">
        <v>0.23507011516665821</v>
      </c>
      <c r="J224">
        <v>0.1793515758430192</v>
      </c>
      <c r="K224">
        <v>-1.6761797720489038E-2</v>
      </c>
      <c r="O224" s="92" t="s">
        <v>73</v>
      </c>
      <c r="P224">
        <v>7.9288567621526501E-2</v>
      </c>
      <c r="Q224">
        <v>0.30510475326345088</v>
      </c>
      <c r="W224" s="92" t="s">
        <v>25</v>
      </c>
      <c r="X224">
        <v>-2.780984701345705E-2</v>
      </c>
      <c r="Y224">
        <v>-3.5001314792266848E-2</v>
      </c>
    </row>
    <row r="225" spans="1:25" x14ac:dyDescent="0.25">
      <c r="A225" s="92" t="s">
        <v>17</v>
      </c>
      <c r="B225">
        <v>7.2317280835787812E-2</v>
      </c>
      <c r="C225">
        <v>0.22672161905632779</v>
      </c>
      <c r="D225">
        <v>-2.346646900536245E-2</v>
      </c>
      <c r="H225" s="92" t="s">
        <v>74</v>
      </c>
      <c r="I225">
        <v>0.54335310604585962</v>
      </c>
      <c r="J225">
        <v>0.508493222067953</v>
      </c>
      <c r="K225">
        <v>0.17439997941687249</v>
      </c>
      <c r="O225" s="92" t="s">
        <v>75</v>
      </c>
      <c r="P225">
        <v>0.21950256785431951</v>
      </c>
      <c r="Q225">
        <v>0.51481360623884742</v>
      </c>
      <c r="W225" s="92" t="s">
        <v>26</v>
      </c>
      <c r="X225">
        <v>-3.8357883591801832E-2</v>
      </c>
      <c r="Y225">
        <v>0.12531219796089871</v>
      </c>
    </row>
    <row r="226" spans="1:25" x14ac:dyDescent="0.25">
      <c r="A226" s="92" t="s">
        <v>20</v>
      </c>
      <c r="B226">
        <v>0.13909871319015779</v>
      </c>
      <c r="C226">
        <v>0.22745854900826501</v>
      </c>
      <c r="D226">
        <v>9.2597751733983921E-2</v>
      </c>
      <c r="H226" s="92" t="s">
        <v>76</v>
      </c>
      <c r="I226">
        <v>0.26067922397799947</v>
      </c>
      <c r="J226">
        <v>0.34336242945679929</v>
      </c>
      <c r="K226">
        <v>0.13869859566249329</v>
      </c>
      <c r="O226" s="92" t="s">
        <v>77</v>
      </c>
      <c r="P226">
        <v>0.1113365084036195</v>
      </c>
      <c r="Q226">
        <v>0.40111863963940553</v>
      </c>
      <c r="W226" s="92" t="s">
        <v>28</v>
      </c>
      <c r="X226">
        <v>9.4931243514920619E-2</v>
      </c>
      <c r="Y226">
        <v>-0.17006192142946999</v>
      </c>
    </row>
    <row r="227" spans="1:25" x14ac:dyDescent="0.25">
      <c r="A227" s="92" t="s">
        <v>23</v>
      </c>
      <c r="B227">
        <v>0.14169599613205261</v>
      </c>
      <c r="C227">
        <v>0.24979485731798101</v>
      </c>
      <c r="D227">
        <v>5.5187387778813241E-2</v>
      </c>
      <c r="H227" s="92" t="s">
        <v>78</v>
      </c>
      <c r="I227">
        <v>0.42200258394193002</v>
      </c>
      <c r="J227">
        <v>0.43218184380257713</v>
      </c>
      <c r="K227">
        <v>0.1712769560302308</v>
      </c>
      <c r="O227" s="92" t="s">
        <v>79</v>
      </c>
      <c r="P227">
        <v>0.1197702874749349</v>
      </c>
      <c r="Q227">
        <v>0.38107913201682619</v>
      </c>
      <c r="W227" s="92" t="s">
        <v>29</v>
      </c>
      <c r="X227">
        <v>0.14363183043310679</v>
      </c>
      <c r="Y227">
        <v>-0.1156967478947627</v>
      </c>
    </row>
    <row r="230" spans="1:25" x14ac:dyDescent="0.25">
      <c r="W230" s="165" t="s">
        <v>98</v>
      </c>
    </row>
    <row r="231" spans="1:25" x14ac:dyDescent="0.25">
      <c r="W231" s="92"/>
      <c r="X231" s="92" t="s">
        <v>12</v>
      </c>
      <c r="Y231" s="92" t="s">
        <v>13</v>
      </c>
    </row>
    <row r="232" spans="1:25" x14ac:dyDescent="0.25">
      <c r="W232" s="92" t="s">
        <v>15</v>
      </c>
      <c r="X232">
        <v>0.26769791106120688</v>
      </c>
      <c r="Y232">
        <v>0.33994272044128587</v>
      </c>
    </row>
    <row r="233" spans="1:25" x14ac:dyDescent="0.25">
      <c r="W233" s="92" t="s">
        <v>18</v>
      </c>
      <c r="X233">
        <v>-9.9628589648370625E-2</v>
      </c>
      <c r="Y233">
        <v>-0.1585881888608823</v>
      </c>
    </row>
    <row r="234" spans="1:25" x14ac:dyDescent="0.25">
      <c r="W234" s="92" t="s">
        <v>21</v>
      </c>
      <c r="X234">
        <v>0.73156420673645473</v>
      </c>
      <c r="Y234">
        <v>0.72447260002391012</v>
      </c>
    </row>
    <row r="235" spans="1:25" x14ac:dyDescent="0.25">
      <c r="W235" s="92" t="s">
        <v>24</v>
      </c>
      <c r="X235">
        <v>0.65001119394439488</v>
      </c>
      <c r="Y235">
        <v>0.6552551306191654</v>
      </c>
    </row>
    <row r="236" spans="1:25" x14ac:dyDescent="0.25">
      <c r="W236" s="92" t="s">
        <v>25</v>
      </c>
      <c r="X236">
        <v>-0.18879339103169401</v>
      </c>
      <c r="Y236">
        <v>-3.4162122775896142E-2</v>
      </c>
    </row>
    <row r="237" spans="1:25" x14ac:dyDescent="0.25">
      <c r="W237" s="92" t="s">
        <v>26</v>
      </c>
      <c r="X237">
        <v>-0.1588454730929566</v>
      </c>
      <c r="Y237">
        <v>-2.6461718995323812E-2</v>
      </c>
    </row>
    <row r="238" spans="1:25" x14ac:dyDescent="0.25">
      <c r="W238" s="92" t="s">
        <v>28</v>
      </c>
      <c r="X238">
        <v>0.77122630547477844</v>
      </c>
      <c r="Y238">
        <v>0.69452921562286418</v>
      </c>
    </row>
    <row r="239" spans="1:25" x14ac:dyDescent="0.25">
      <c r="W239" s="92" t="s">
        <v>29</v>
      </c>
      <c r="X239">
        <v>0.77514466583878405</v>
      </c>
      <c r="Y239">
        <v>0.79250530790377394</v>
      </c>
    </row>
    <row r="242" spans="1:25" x14ac:dyDescent="0.25">
      <c r="W242" s="165" t="s">
        <v>106</v>
      </c>
    </row>
    <row r="243" spans="1:25" x14ac:dyDescent="0.25">
      <c r="W243" s="92"/>
      <c r="X243" s="92" t="s">
        <v>12</v>
      </c>
      <c r="Y243" s="92" t="s">
        <v>13</v>
      </c>
    </row>
    <row r="244" spans="1:25" x14ac:dyDescent="0.25">
      <c r="W244" s="92" t="s">
        <v>15</v>
      </c>
      <c r="X244">
        <v>-2.0846117470345631E-2</v>
      </c>
      <c r="Y244">
        <v>5.9931906080686092E-3</v>
      </c>
    </row>
    <row r="245" spans="1:25" x14ac:dyDescent="0.25">
      <c r="W245" s="92" t="s">
        <v>18</v>
      </c>
      <c r="X245">
        <v>-9.0783385659892121E-2</v>
      </c>
      <c r="Y245">
        <v>-6.9590566389419212E-2</v>
      </c>
    </row>
    <row r="246" spans="1:25" x14ac:dyDescent="0.25">
      <c r="W246" s="92" t="s">
        <v>21</v>
      </c>
      <c r="X246">
        <v>0.25453864392756559</v>
      </c>
      <c r="Y246">
        <v>0.1253096404332103</v>
      </c>
    </row>
    <row r="247" spans="1:25" x14ac:dyDescent="0.25">
      <c r="W247" s="92" t="s">
        <v>24</v>
      </c>
      <c r="X247">
        <v>7.5476852441450831E-2</v>
      </c>
      <c r="Y247">
        <v>4.6835984669462859E-4</v>
      </c>
    </row>
    <row r="248" spans="1:25" x14ac:dyDescent="0.25">
      <c r="W248" s="92" t="s">
        <v>25</v>
      </c>
      <c r="X248">
        <v>2.0411043367142959E-2</v>
      </c>
      <c r="Y248">
        <v>1.033917444832262E-2</v>
      </c>
    </row>
    <row r="249" spans="1:25" x14ac:dyDescent="0.25">
      <c r="W249" s="92" t="s">
        <v>26</v>
      </c>
      <c r="X249">
        <v>-6.1442751196446883E-2</v>
      </c>
      <c r="Y249">
        <v>-5.9922339869347981E-2</v>
      </c>
    </row>
    <row r="250" spans="1:25" x14ac:dyDescent="0.25">
      <c r="W250" s="92" t="s">
        <v>28</v>
      </c>
      <c r="X250">
        <v>0.3577590886773066</v>
      </c>
      <c r="Y250">
        <v>0.2204388623718207</v>
      </c>
    </row>
    <row r="251" spans="1:25" x14ac:dyDescent="0.25">
      <c r="W251" s="92" t="s">
        <v>29</v>
      </c>
      <c r="X251">
        <v>-0.14704597743157449</v>
      </c>
      <c r="Y251">
        <v>-0.2000130055072066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92"/>
      <c r="X255" s="92" t="s">
        <v>12</v>
      </c>
      <c r="Y255" s="92" t="s">
        <v>13</v>
      </c>
    </row>
    <row r="256" spans="1:25" x14ac:dyDescent="0.25">
      <c r="W256" s="92" t="s">
        <v>15</v>
      </c>
      <c r="X256">
        <v>0.28627640956793271</v>
      </c>
      <c r="Y256">
        <v>0.49531037917916759</v>
      </c>
    </row>
    <row r="257" spans="1:25" x14ac:dyDescent="0.25">
      <c r="W257" s="92" t="s">
        <v>18</v>
      </c>
      <c r="X257">
        <v>0.1330875923701127</v>
      </c>
      <c r="Y257">
        <v>0.43550542091598882</v>
      </c>
    </row>
    <row r="258" spans="1:25" x14ac:dyDescent="0.25">
      <c r="A258" s="165" t="s">
        <v>195</v>
      </c>
      <c r="J258" s="165" t="s">
        <v>196</v>
      </c>
      <c r="W258" s="92" t="s">
        <v>21</v>
      </c>
      <c r="X258">
        <v>0.1373196727026966</v>
      </c>
      <c r="Y258">
        <v>0.47229114628931568</v>
      </c>
    </row>
    <row r="259" spans="1:25" x14ac:dyDescent="0.25">
      <c r="A259" s="93"/>
      <c r="B259" s="93" t="s">
        <v>101</v>
      </c>
      <c r="C259" s="93" t="s">
        <v>102</v>
      </c>
      <c r="D259" s="93" t="s">
        <v>103</v>
      </c>
      <c r="E259" s="93" t="s">
        <v>104</v>
      </c>
      <c r="J259" s="93"/>
      <c r="K259" s="93" t="s">
        <v>101</v>
      </c>
      <c r="L259" s="93" t="s">
        <v>102</v>
      </c>
      <c r="M259" s="93" t="s">
        <v>103</v>
      </c>
      <c r="N259" s="93" t="s">
        <v>104</v>
      </c>
      <c r="W259" s="92" t="s">
        <v>24</v>
      </c>
      <c r="X259">
        <v>0.23448128092865211</v>
      </c>
      <c r="Y259">
        <v>0.47843074543524239</v>
      </c>
    </row>
    <row r="260" spans="1:25" x14ac:dyDescent="0.25">
      <c r="A260" s="93" t="s">
        <v>15</v>
      </c>
      <c r="B260">
        <v>42.96875</v>
      </c>
      <c r="C260">
        <v>55.288336375116486</v>
      </c>
      <c r="D260">
        <v>78.125</v>
      </c>
      <c r="E260">
        <v>121.09375</v>
      </c>
      <c r="J260" s="93" t="s">
        <v>12</v>
      </c>
      <c r="K260">
        <v>6.6666666666666666E-2</v>
      </c>
      <c r="L260">
        <v>1.996613018601189</v>
      </c>
      <c r="M260">
        <v>0.33333333333333331</v>
      </c>
      <c r="N260">
        <v>1.2333333333333329</v>
      </c>
      <c r="W260" s="92" t="s">
        <v>25</v>
      </c>
      <c r="X260">
        <v>0.24780263860957219</v>
      </c>
      <c r="Y260">
        <v>0.56930486806395697</v>
      </c>
    </row>
    <row r="261" spans="1:25" x14ac:dyDescent="0.25">
      <c r="A261" s="93" t="s">
        <v>25</v>
      </c>
      <c r="B261">
        <v>42.96875</v>
      </c>
      <c r="C261">
        <v>71.19747907203805</v>
      </c>
      <c r="D261">
        <v>102.5390625</v>
      </c>
      <c r="E261">
        <v>199.21875</v>
      </c>
      <c r="J261" s="93" t="s">
        <v>105</v>
      </c>
      <c r="K261">
        <v>6.6666666666666666E-2</v>
      </c>
      <c r="L261">
        <v>1.158351534240871</v>
      </c>
      <c r="M261">
        <v>0.2</v>
      </c>
      <c r="N261">
        <v>0.73333333333333328</v>
      </c>
      <c r="W261" s="92" t="s">
        <v>26</v>
      </c>
      <c r="X261">
        <v>0.12341017244009431</v>
      </c>
      <c r="Y261">
        <v>0.42129304385131572</v>
      </c>
    </row>
    <row r="262" spans="1:25" x14ac:dyDescent="0.25">
      <c r="A262" s="93" t="s">
        <v>18</v>
      </c>
      <c r="B262">
        <v>29.296875</v>
      </c>
      <c r="C262">
        <v>44.179349365989161</v>
      </c>
      <c r="D262">
        <v>63.4765625</v>
      </c>
      <c r="E262">
        <v>79.1015625</v>
      </c>
      <c r="W262" s="92" t="s">
        <v>28</v>
      </c>
      <c r="X262">
        <v>0.14122738099210841</v>
      </c>
      <c r="Y262">
        <v>0.23061177654158641</v>
      </c>
    </row>
    <row r="263" spans="1:25" x14ac:dyDescent="0.25">
      <c r="A263" s="93" t="s">
        <v>26</v>
      </c>
      <c r="B263">
        <v>29.296875</v>
      </c>
      <c r="C263">
        <v>61.161021136407733</v>
      </c>
      <c r="D263">
        <v>74.21875</v>
      </c>
      <c r="E263">
        <v>159.1796875</v>
      </c>
      <c r="W263" s="92" t="s">
        <v>29</v>
      </c>
      <c r="X263">
        <v>0.18259642448799071</v>
      </c>
      <c r="Y263">
        <v>0.3823857824599039</v>
      </c>
    </row>
    <row r="264" spans="1:25" x14ac:dyDescent="0.25">
      <c r="A264" s="93" t="s">
        <v>21</v>
      </c>
      <c r="B264">
        <v>19.53125</v>
      </c>
      <c r="C264">
        <v>104.9872807601898</v>
      </c>
      <c r="D264">
        <v>186.5234375</v>
      </c>
      <c r="E264">
        <v>261.71875</v>
      </c>
    </row>
    <row r="265" spans="1:25" x14ac:dyDescent="0.25">
      <c r="A265" s="93" t="s">
        <v>28</v>
      </c>
      <c r="B265">
        <v>71.2890625</v>
      </c>
      <c r="C265">
        <v>113.4751410763277</v>
      </c>
      <c r="D265">
        <v>178.7109375</v>
      </c>
      <c r="E265">
        <v>279.296875</v>
      </c>
    </row>
    <row r="266" spans="1:25" x14ac:dyDescent="0.25">
      <c r="A266" s="93" t="s">
        <v>24</v>
      </c>
      <c r="B266">
        <v>23.4375</v>
      </c>
      <c r="C266">
        <v>62.242753527432001</v>
      </c>
      <c r="D266">
        <v>69.3359375</v>
      </c>
      <c r="E266">
        <v>201.171875</v>
      </c>
    </row>
    <row r="267" spans="1:25" x14ac:dyDescent="0.25">
      <c r="A267" s="93" t="s">
        <v>29</v>
      </c>
      <c r="B267">
        <v>70.3125</v>
      </c>
      <c r="C267">
        <v>89.32286967226382</v>
      </c>
      <c r="D267">
        <v>172.8515625</v>
      </c>
      <c r="E267">
        <v>233.3984375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93"/>
      <c r="B271" s="93" t="s">
        <v>101</v>
      </c>
      <c r="C271" s="93" t="s">
        <v>102</v>
      </c>
      <c r="D271" s="93" t="s">
        <v>103</v>
      </c>
      <c r="E271" s="93" t="s">
        <v>104</v>
      </c>
      <c r="J271" s="93"/>
      <c r="K271" s="93" t="s">
        <v>101</v>
      </c>
      <c r="L271" s="93" t="s">
        <v>102</v>
      </c>
      <c r="M271" s="93" t="s">
        <v>103</v>
      </c>
      <c r="N271" s="93" t="s">
        <v>104</v>
      </c>
    </row>
    <row r="272" spans="1:25" x14ac:dyDescent="0.25">
      <c r="A272" s="93" t="s">
        <v>15</v>
      </c>
      <c r="B272">
        <v>18.5546875</v>
      </c>
      <c r="C272">
        <v>50.324265241611343</v>
      </c>
      <c r="D272">
        <v>56.640625</v>
      </c>
      <c r="E272">
        <v>139.6484375</v>
      </c>
      <c r="J272" s="93" t="s">
        <v>12</v>
      </c>
      <c r="K272">
        <v>0.2857142857142857</v>
      </c>
      <c r="L272">
        <v>0.30209082157515837</v>
      </c>
      <c r="M272">
        <v>1</v>
      </c>
      <c r="N272">
        <v>1.285714285714286</v>
      </c>
    </row>
    <row r="273" spans="1:14" x14ac:dyDescent="0.25">
      <c r="A273" s="93" t="s">
        <v>25</v>
      </c>
      <c r="B273">
        <v>49.8046875</v>
      </c>
      <c r="C273">
        <v>78.665502685689006</v>
      </c>
      <c r="D273">
        <v>124.0234375</v>
      </c>
      <c r="E273">
        <v>240.234375</v>
      </c>
      <c r="J273" s="93" t="s">
        <v>105</v>
      </c>
      <c r="K273">
        <v>0.42857142857142849</v>
      </c>
      <c r="L273">
        <v>0.55794525805524142</v>
      </c>
      <c r="M273">
        <v>1</v>
      </c>
      <c r="N273">
        <v>1</v>
      </c>
    </row>
    <row r="274" spans="1:14" x14ac:dyDescent="0.25">
      <c r="A274" s="93" t="s">
        <v>18</v>
      </c>
      <c r="B274">
        <v>41.9921875</v>
      </c>
      <c r="C274">
        <v>78.031832321429661</v>
      </c>
      <c r="D274">
        <v>102.5390625</v>
      </c>
      <c r="E274">
        <v>187.5</v>
      </c>
    </row>
    <row r="275" spans="1:14" x14ac:dyDescent="0.25">
      <c r="A275" s="93" t="s">
        <v>26</v>
      </c>
      <c r="B275">
        <v>49.8046875</v>
      </c>
      <c r="C275">
        <v>57.871455129789943</v>
      </c>
      <c r="D275">
        <v>91.796875</v>
      </c>
      <c r="E275">
        <v>125</v>
      </c>
    </row>
    <row r="276" spans="1:14" x14ac:dyDescent="0.25">
      <c r="A276" s="93" t="s">
        <v>21</v>
      </c>
      <c r="B276">
        <v>25.390625</v>
      </c>
      <c r="C276">
        <v>103.8505278768101</v>
      </c>
      <c r="D276">
        <v>189.453125</v>
      </c>
      <c r="E276">
        <v>313.4765625</v>
      </c>
    </row>
    <row r="277" spans="1:14" x14ac:dyDescent="0.25">
      <c r="A277" s="93" t="s">
        <v>28</v>
      </c>
      <c r="B277">
        <v>79.1015625</v>
      </c>
      <c r="C277">
        <v>113.565042122641</v>
      </c>
      <c r="D277">
        <v>225.5859375</v>
      </c>
      <c r="E277">
        <v>339.84375</v>
      </c>
    </row>
    <row r="278" spans="1:14" x14ac:dyDescent="0.25">
      <c r="A278" s="93" t="s">
        <v>24</v>
      </c>
      <c r="B278">
        <v>20.5078125</v>
      </c>
      <c r="C278">
        <v>70.685458454256263</v>
      </c>
      <c r="D278">
        <v>88.8671875</v>
      </c>
      <c r="E278">
        <v>221.6796875</v>
      </c>
    </row>
    <row r="279" spans="1:14" x14ac:dyDescent="0.25">
      <c r="A279" s="93" t="s">
        <v>29</v>
      </c>
      <c r="B279">
        <v>59.5703125</v>
      </c>
      <c r="C279">
        <v>86.143596789459366</v>
      </c>
      <c r="D279">
        <v>155.2734375</v>
      </c>
      <c r="E279">
        <v>250.9765625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93"/>
      <c r="B283" s="93" t="s">
        <v>101</v>
      </c>
      <c r="C283" s="93" t="s">
        <v>102</v>
      </c>
      <c r="D283" s="93" t="s">
        <v>103</v>
      </c>
      <c r="E283" s="93" t="s">
        <v>104</v>
      </c>
      <c r="J283" s="93"/>
      <c r="K283" s="93" t="s">
        <v>101</v>
      </c>
      <c r="L283" s="93" t="s">
        <v>102</v>
      </c>
      <c r="M283" s="93" t="s">
        <v>103</v>
      </c>
      <c r="N283" s="93" t="s">
        <v>104</v>
      </c>
    </row>
    <row r="284" spans="1:14" x14ac:dyDescent="0.25">
      <c r="A284" s="93" t="s">
        <v>15</v>
      </c>
      <c r="B284">
        <v>19.53125</v>
      </c>
      <c r="C284">
        <v>52.649395778742687</v>
      </c>
      <c r="D284">
        <v>70.3125</v>
      </c>
      <c r="E284">
        <v>154.296875</v>
      </c>
      <c r="J284" s="93" t="s">
        <v>12</v>
      </c>
      <c r="K284">
        <v>0.33333333333333331</v>
      </c>
      <c r="L284">
        <v>0.22866481285955231</v>
      </c>
      <c r="M284">
        <v>0.5</v>
      </c>
      <c r="N284">
        <v>1</v>
      </c>
    </row>
    <row r="285" spans="1:14" x14ac:dyDescent="0.25">
      <c r="A285" s="93" t="s">
        <v>25</v>
      </c>
      <c r="B285">
        <v>36.1328125</v>
      </c>
      <c r="C285">
        <v>75.230455098315304</v>
      </c>
      <c r="D285">
        <v>75.1953125</v>
      </c>
      <c r="E285">
        <v>185.546875</v>
      </c>
      <c r="J285" s="93" t="s">
        <v>105</v>
      </c>
      <c r="K285">
        <v>0.33333333333333331</v>
      </c>
      <c r="L285">
        <v>0.4350045991000524</v>
      </c>
      <c r="M285">
        <v>0.5</v>
      </c>
      <c r="N285">
        <v>1.166666666666667</v>
      </c>
    </row>
    <row r="286" spans="1:14" x14ac:dyDescent="0.25">
      <c r="A286" s="93" t="s">
        <v>18</v>
      </c>
      <c r="B286">
        <v>62.5</v>
      </c>
      <c r="C286">
        <v>74.946437428229061</v>
      </c>
      <c r="D286">
        <v>95.703125</v>
      </c>
      <c r="E286">
        <v>130.859375</v>
      </c>
    </row>
    <row r="287" spans="1:14" x14ac:dyDescent="0.25">
      <c r="A287" s="93" t="s">
        <v>26</v>
      </c>
      <c r="B287">
        <v>36.1328125</v>
      </c>
      <c r="C287">
        <v>50.338205996310229</v>
      </c>
      <c r="D287">
        <v>69.3359375</v>
      </c>
      <c r="E287">
        <v>96.6796875</v>
      </c>
    </row>
    <row r="288" spans="1:14" x14ac:dyDescent="0.25">
      <c r="A288" s="93" t="s">
        <v>21</v>
      </c>
      <c r="B288">
        <v>53.7109375</v>
      </c>
      <c r="C288">
        <v>75.396317336662719</v>
      </c>
      <c r="D288">
        <v>113.28125</v>
      </c>
      <c r="E288">
        <v>216.796875</v>
      </c>
    </row>
    <row r="289" spans="1:14" x14ac:dyDescent="0.25">
      <c r="A289" s="93" t="s">
        <v>28</v>
      </c>
      <c r="B289">
        <v>46.875</v>
      </c>
      <c r="C289">
        <v>104.6296603064271</v>
      </c>
      <c r="D289">
        <v>144.53125</v>
      </c>
      <c r="E289">
        <v>250.9765625</v>
      </c>
    </row>
    <row r="290" spans="1:14" x14ac:dyDescent="0.25">
      <c r="A290" s="93" t="s">
        <v>24</v>
      </c>
      <c r="B290">
        <v>45.8984375</v>
      </c>
      <c r="C290">
        <v>78.229201068822007</v>
      </c>
      <c r="D290">
        <v>78.125</v>
      </c>
      <c r="E290">
        <v>164.0625</v>
      </c>
    </row>
    <row r="291" spans="1:14" x14ac:dyDescent="0.25">
      <c r="A291" s="93" t="s">
        <v>29</v>
      </c>
      <c r="B291">
        <v>33.203125</v>
      </c>
      <c r="C291">
        <v>72.293998650729137</v>
      </c>
      <c r="D291">
        <v>100.5859375</v>
      </c>
      <c r="E291">
        <v>171.875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93"/>
      <c r="B295" s="93" t="s">
        <v>101</v>
      </c>
      <c r="C295" s="93" t="s">
        <v>102</v>
      </c>
      <c r="D295" s="93" t="s">
        <v>103</v>
      </c>
      <c r="E295" s="93" t="s">
        <v>104</v>
      </c>
      <c r="J295" s="93"/>
      <c r="K295" s="93" t="s">
        <v>101</v>
      </c>
      <c r="L295" s="93" t="s">
        <v>102</v>
      </c>
      <c r="M295" s="93" t="s">
        <v>103</v>
      </c>
      <c r="N295" s="93" t="s">
        <v>104</v>
      </c>
    </row>
    <row r="296" spans="1:14" x14ac:dyDescent="0.25">
      <c r="A296" s="93" t="s">
        <v>15</v>
      </c>
      <c r="B296">
        <v>24.4140625</v>
      </c>
      <c r="C296">
        <v>67.555728610464612</v>
      </c>
      <c r="D296">
        <v>83.0078125</v>
      </c>
      <c r="E296">
        <v>129.8828125</v>
      </c>
      <c r="J296" s="93" t="s">
        <v>12</v>
      </c>
      <c r="K296">
        <v>0.16666666666666671</v>
      </c>
      <c r="L296">
        <v>1.279623387653227</v>
      </c>
      <c r="M296">
        <v>0.66666666666666663</v>
      </c>
      <c r="N296">
        <v>1.833333333333333</v>
      </c>
    </row>
    <row r="297" spans="1:14" x14ac:dyDescent="0.25">
      <c r="A297" s="93" t="s">
        <v>25</v>
      </c>
      <c r="B297">
        <v>41.9921875</v>
      </c>
      <c r="C297">
        <v>74.942162681522618</v>
      </c>
      <c r="D297">
        <v>88.8671875</v>
      </c>
      <c r="E297">
        <v>150.390625</v>
      </c>
      <c r="J297" s="93" t="s">
        <v>105</v>
      </c>
      <c r="K297">
        <v>0.33333333333333331</v>
      </c>
      <c r="L297">
        <v>1.2726338906879811</v>
      </c>
      <c r="M297">
        <v>0.66666666666666663</v>
      </c>
      <c r="N297">
        <v>2.566666666666666</v>
      </c>
    </row>
    <row r="298" spans="1:14" x14ac:dyDescent="0.25">
      <c r="A298" s="93" t="s">
        <v>18</v>
      </c>
      <c r="B298">
        <v>62.5</v>
      </c>
      <c r="C298">
        <v>77.597341460573901</v>
      </c>
      <c r="D298">
        <v>92.7734375</v>
      </c>
      <c r="E298">
        <v>128.90625</v>
      </c>
    </row>
    <row r="299" spans="1:14" x14ac:dyDescent="0.25">
      <c r="A299" s="93" t="s">
        <v>26</v>
      </c>
      <c r="B299">
        <v>40.0390625</v>
      </c>
      <c r="C299">
        <v>60.24674039618008</v>
      </c>
      <c r="D299">
        <v>73.2421875</v>
      </c>
      <c r="E299">
        <v>101.5625</v>
      </c>
    </row>
    <row r="300" spans="1:14" x14ac:dyDescent="0.25">
      <c r="A300" s="93" t="s">
        <v>21</v>
      </c>
      <c r="B300">
        <v>84.9609375</v>
      </c>
      <c r="C300">
        <v>93.683489493093674</v>
      </c>
      <c r="D300">
        <v>114.2578125</v>
      </c>
      <c r="E300">
        <v>196.2890625</v>
      </c>
    </row>
    <row r="301" spans="1:14" x14ac:dyDescent="0.25">
      <c r="A301" s="93" t="s">
        <v>28</v>
      </c>
      <c r="B301">
        <v>58.59375</v>
      </c>
      <c r="C301">
        <v>95.502474084019866</v>
      </c>
      <c r="D301">
        <v>126.953125</v>
      </c>
      <c r="E301">
        <v>214.84375</v>
      </c>
    </row>
    <row r="302" spans="1:14" x14ac:dyDescent="0.25">
      <c r="A302" s="93" t="s">
        <v>24</v>
      </c>
      <c r="B302">
        <v>68.359375</v>
      </c>
      <c r="C302">
        <v>78.686168709295316</v>
      </c>
      <c r="D302">
        <v>105.46875</v>
      </c>
      <c r="E302">
        <v>140.625</v>
      </c>
    </row>
    <row r="303" spans="1:14" x14ac:dyDescent="0.25">
      <c r="A303" s="93" t="s">
        <v>29</v>
      </c>
      <c r="B303">
        <v>59.5703125</v>
      </c>
      <c r="C303">
        <v>89.919056478600979</v>
      </c>
      <c r="D303">
        <v>126.953125</v>
      </c>
      <c r="E303">
        <v>190.4296875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93"/>
      <c r="B307" s="93" t="s">
        <v>101</v>
      </c>
      <c r="C307" s="93" t="s">
        <v>102</v>
      </c>
      <c r="D307" s="93" t="s">
        <v>103</v>
      </c>
      <c r="E307" s="93" t="s">
        <v>104</v>
      </c>
      <c r="J307" s="93"/>
      <c r="K307" s="93" t="s">
        <v>101</v>
      </c>
      <c r="L307" s="93" t="s">
        <v>102</v>
      </c>
      <c r="M307" s="93" t="s">
        <v>103</v>
      </c>
      <c r="N307" s="93" t="s">
        <v>104</v>
      </c>
    </row>
    <row r="308" spans="1:14" x14ac:dyDescent="0.25">
      <c r="A308" s="93" t="s">
        <v>15</v>
      </c>
      <c r="B308">
        <v>50.78125</v>
      </c>
      <c r="C308">
        <v>54.416823184652692</v>
      </c>
      <c r="D308">
        <v>67.3828125</v>
      </c>
      <c r="E308">
        <v>102.5390625</v>
      </c>
      <c r="J308" s="93" t="s">
        <v>12</v>
      </c>
      <c r="K308">
        <v>3.3333333333333333E-2</v>
      </c>
      <c r="L308">
        <v>-2.3146164802625231</v>
      </c>
      <c r="M308">
        <v>0.16666666666666671</v>
      </c>
      <c r="N308">
        <v>0.8</v>
      </c>
    </row>
    <row r="309" spans="1:14" x14ac:dyDescent="0.25">
      <c r="A309" s="93" t="s">
        <v>25</v>
      </c>
      <c r="B309">
        <v>35.15625</v>
      </c>
      <c r="C309">
        <v>72.924506950752573</v>
      </c>
      <c r="D309">
        <v>82.03125</v>
      </c>
      <c r="E309">
        <v>158.203125</v>
      </c>
      <c r="J309" s="93" t="s">
        <v>105</v>
      </c>
      <c r="K309">
        <v>3.3333333333333333E-2</v>
      </c>
      <c r="L309">
        <v>-3.6944264660677471</v>
      </c>
      <c r="M309">
        <v>0.23333333333333331</v>
      </c>
      <c r="N309">
        <v>0.8</v>
      </c>
    </row>
    <row r="310" spans="1:14" x14ac:dyDescent="0.25">
      <c r="A310" s="93" t="s">
        <v>18</v>
      </c>
      <c r="B310">
        <v>46.875</v>
      </c>
      <c r="C310">
        <v>47.313277274987271</v>
      </c>
      <c r="D310">
        <v>69.3359375</v>
      </c>
      <c r="E310">
        <v>92.7734375</v>
      </c>
    </row>
    <row r="311" spans="1:14" x14ac:dyDescent="0.25">
      <c r="A311" s="93" t="s">
        <v>26</v>
      </c>
      <c r="B311">
        <v>32.2265625</v>
      </c>
      <c r="C311">
        <v>67.168387010409973</v>
      </c>
      <c r="D311">
        <v>101.5625</v>
      </c>
      <c r="E311">
        <v>170.8984375</v>
      </c>
    </row>
    <row r="312" spans="1:14" x14ac:dyDescent="0.25">
      <c r="A312" s="93" t="s">
        <v>21</v>
      </c>
      <c r="B312">
        <v>68.359375</v>
      </c>
      <c r="C312">
        <v>100.65242422020791</v>
      </c>
      <c r="D312">
        <v>139.6484375</v>
      </c>
      <c r="E312">
        <v>228.515625</v>
      </c>
    </row>
    <row r="313" spans="1:14" x14ac:dyDescent="0.25">
      <c r="A313" s="93" t="s">
        <v>28</v>
      </c>
      <c r="B313">
        <v>60.546875</v>
      </c>
      <c r="C313">
        <v>96.80125966454635</v>
      </c>
      <c r="D313">
        <v>146.484375</v>
      </c>
      <c r="E313">
        <v>224.609375</v>
      </c>
    </row>
    <row r="314" spans="1:14" x14ac:dyDescent="0.25">
      <c r="A314" s="93" t="s">
        <v>24</v>
      </c>
      <c r="B314">
        <v>45.8984375</v>
      </c>
      <c r="C314">
        <v>76.250688008893462</v>
      </c>
      <c r="D314">
        <v>100.5859375</v>
      </c>
      <c r="E314">
        <v>166.9921875</v>
      </c>
    </row>
    <row r="315" spans="1:14" x14ac:dyDescent="0.25">
      <c r="A315" s="93" t="s">
        <v>29</v>
      </c>
      <c r="B315">
        <v>51.7578125</v>
      </c>
      <c r="C315">
        <v>82.055283125729446</v>
      </c>
      <c r="D315">
        <v>112.3046875</v>
      </c>
      <c r="E315">
        <v>191.40625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93"/>
      <c r="B319" s="93" t="s">
        <v>101</v>
      </c>
      <c r="C319" s="93" t="s">
        <v>102</v>
      </c>
      <c r="D319" s="93" t="s">
        <v>103</v>
      </c>
      <c r="E319" s="93" t="s">
        <v>104</v>
      </c>
      <c r="J319" s="93"/>
      <c r="K319" s="93" t="s">
        <v>101</v>
      </c>
      <c r="L319" s="93" t="s">
        <v>102</v>
      </c>
      <c r="M319" s="93" t="s">
        <v>103</v>
      </c>
      <c r="N319" s="93" t="s">
        <v>104</v>
      </c>
    </row>
    <row r="320" spans="1:14" x14ac:dyDescent="0.25">
      <c r="A320" s="93" t="s">
        <v>15</v>
      </c>
      <c r="B320">
        <v>19.53125</v>
      </c>
      <c r="C320">
        <v>63.299829187411817</v>
      </c>
      <c r="D320">
        <v>102.5390625</v>
      </c>
      <c r="E320">
        <v>178.7109375</v>
      </c>
      <c r="J320" s="93" t="s">
        <v>12</v>
      </c>
      <c r="K320">
        <v>0.1</v>
      </c>
      <c r="L320">
        <v>4.6869869446119514</v>
      </c>
      <c r="M320">
        <v>0.33333333333333331</v>
      </c>
      <c r="N320">
        <v>0.73333333333333328</v>
      </c>
    </row>
    <row r="321" spans="1:14" x14ac:dyDescent="0.25">
      <c r="A321" s="93" t="s">
        <v>25</v>
      </c>
      <c r="B321">
        <v>49.8046875</v>
      </c>
      <c r="C321">
        <v>73.207733370509843</v>
      </c>
      <c r="D321">
        <v>147.4609375</v>
      </c>
      <c r="E321">
        <v>239.2578125</v>
      </c>
      <c r="J321" s="93" t="s">
        <v>105</v>
      </c>
      <c r="K321">
        <v>3.3333333333333333E-2</v>
      </c>
      <c r="L321">
        <v>3.9524980177772822</v>
      </c>
      <c r="M321">
        <v>0.16666666666666671</v>
      </c>
      <c r="N321">
        <v>0.73333333333333328</v>
      </c>
    </row>
    <row r="322" spans="1:14" x14ac:dyDescent="0.25">
      <c r="A322" s="93" t="s">
        <v>18</v>
      </c>
      <c r="B322">
        <v>63.4765625</v>
      </c>
      <c r="C322">
        <v>78.338437825537639</v>
      </c>
      <c r="D322">
        <v>123.046875</v>
      </c>
      <c r="E322">
        <v>166.9921875</v>
      </c>
    </row>
    <row r="323" spans="1:14" x14ac:dyDescent="0.25">
      <c r="A323" s="93" t="s">
        <v>26</v>
      </c>
      <c r="B323">
        <v>49.8046875</v>
      </c>
      <c r="C323">
        <v>67.921895612669985</v>
      </c>
      <c r="D323">
        <v>102.5390625</v>
      </c>
      <c r="E323">
        <v>154.296875</v>
      </c>
    </row>
    <row r="324" spans="1:14" x14ac:dyDescent="0.25">
      <c r="A324" s="93" t="s">
        <v>21</v>
      </c>
      <c r="B324">
        <v>105.46875</v>
      </c>
      <c r="C324">
        <v>134.27736064151529</v>
      </c>
      <c r="D324">
        <v>280.2734375</v>
      </c>
      <c r="E324">
        <v>370.1171875</v>
      </c>
    </row>
    <row r="325" spans="1:14" x14ac:dyDescent="0.25">
      <c r="A325" s="93" t="s">
        <v>28</v>
      </c>
      <c r="B325">
        <v>69.3359375</v>
      </c>
      <c r="C325">
        <v>134.56240589990949</v>
      </c>
      <c r="D325">
        <v>242.1875</v>
      </c>
      <c r="E325">
        <v>351.5625</v>
      </c>
    </row>
    <row r="326" spans="1:14" x14ac:dyDescent="0.25">
      <c r="A326" s="93" t="s">
        <v>24</v>
      </c>
      <c r="B326">
        <v>22.4609375</v>
      </c>
      <c r="C326">
        <v>61.38318035813775</v>
      </c>
      <c r="D326">
        <v>107.421875</v>
      </c>
      <c r="E326">
        <v>274.4140625</v>
      </c>
    </row>
    <row r="327" spans="1:14" x14ac:dyDescent="0.25">
      <c r="A327" s="93" t="s">
        <v>29</v>
      </c>
      <c r="B327">
        <v>62.5</v>
      </c>
      <c r="C327">
        <v>110.02567807073019</v>
      </c>
      <c r="D327">
        <v>183.59375</v>
      </c>
      <c r="E327">
        <v>273.4375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93"/>
      <c r="B331" s="93" t="s">
        <v>101</v>
      </c>
      <c r="C331" s="93" t="s">
        <v>102</v>
      </c>
      <c r="D331" s="93" t="s">
        <v>103</v>
      </c>
      <c r="E331" s="93" t="s">
        <v>104</v>
      </c>
      <c r="J331" s="93"/>
      <c r="K331" s="93" t="s">
        <v>101</v>
      </c>
      <c r="L331" s="93" t="s">
        <v>102</v>
      </c>
      <c r="M331" s="93" t="s">
        <v>103</v>
      </c>
      <c r="N331" s="93" t="s">
        <v>104</v>
      </c>
    </row>
    <row r="332" spans="1:14" x14ac:dyDescent="0.25">
      <c r="A332" s="93" t="s">
        <v>15</v>
      </c>
      <c r="B332">
        <v>37.109375</v>
      </c>
      <c r="C332">
        <v>78.668278906777985</v>
      </c>
      <c r="D332">
        <v>125</v>
      </c>
      <c r="E332">
        <v>193.359375</v>
      </c>
      <c r="J332" s="93" t="s">
        <v>12</v>
      </c>
      <c r="K332">
        <v>0.14285714285714279</v>
      </c>
      <c r="L332">
        <v>0.4816808465699034</v>
      </c>
      <c r="M332">
        <v>0.71428571428571419</v>
      </c>
      <c r="N332">
        <v>1.142857142857143</v>
      </c>
    </row>
    <row r="333" spans="1:14" x14ac:dyDescent="0.25">
      <c r="A333" s="93" t="s">
        <v>25</v>
      </c>
      <c r="B333">
        <v>41.9921875</v>
      </c>
      <c r="C333">
        <v>58.206866087317259</v>
      </c>
      <c r="D333">
        <v>74.21875</v>
      </c>
      <c r="E333">
        <v>112.3046875</v>
      </c>
      <c r="J333" s="93" t="s">
        <v>105</v>
      </c>
      <c r="K333">
        <v>0.14285714285714279</v>
      </c>
      <c r="L333">
        <v>0.2313155201020716</v>
      </c>
      <c r="M333">
        <v>0.71428571428571419</v>
      </c>
      <c r="N333">
        <v>0.8571428571428571</v>
      </c>
    </row>
    <row r="334" spans="1:14" x14ac:dyDescent="0.25">
      <c r="A334" s="93" t="s">
        <v>18</v>
      </c>
      <c r="B334">
        <v>43.9453125</v>
      </c>
      <c r="C334">
        <v>81.582297631047297</v>
      </c>
      <c r="D334">
        <v>131.8359375</v>
      </c>
      <c r="E334">
        <v>176.7578125</v>
      </c>
    </row>
    <row r="335" spans="1:14" x14ac:dyDescent="0.25">
      <c r="A335" s="93" t="s">
        <v>26</v>
      </c>
      <c r="B335">
        <v>31.25</v>
      </c>
      <c r="C335">
        <v>45.457022495705701</v>
      </c>
      <c r="D335">
        <v>71.2890625</v>
      </c>
      <c r="E335">
        <v>83.984375</v>
      </c>
    </row>
    <row r="336" spans="1:14" x14ac:dyDescent="0.25">
      <c r="A336" s="93" t="s">
        <v>21</v>
      </c>
      <c r="B336">
        <v>63.4765625</v>
      </c>
      <c r="C336">
        <v>107.7456640944459</v>
      </c>
      <c r="D336">
        <v>159.1796875</v>
      </c>
      <c r="E336">
        <v>250.9765625</v>
      </c>
    </row>
    <row r="337" spans="1:14" x14ac:dyDescent="0.25">
      <c r="A337" s="93" t="s">
        <v>28</v>
      </c>
      <c r="B337">
        <v>67.3828125</v>
      </c>
      <c r="C337">
        <v>90.343897072879884</v>
      </c>
      <c r="D337">
        <v>126.953125</v>
      </c>
      <c r="E337">
        <v>206.0546875</v>
      </c>
    </row>
    <row r="338" spans="1:14" x14ac:dyDescent="0.25">
      <c r="A338" s="93" t="s">
        <v>24</v>
      </c>
      <c r="B338">
        <v>38.0859375</v>
      </c>
      <c r="C338">
        <v>78.052126325421511</v>
      </c>
      <c r="D338">
        <v>105.46875</v>
      </c>
      <c r="E338">
        <v>190.4296875</v>
      </c>
    </row>
    <row r="339" spans="1:14" x14ac:dyDescent="0.25">
      <c r="A339" s="93" t="s">
        <v>29</v>
      </c>
      <c r="B339">
        <v>41.9921875</v>
      </c>
      <c r="C339">
        <v>71.618674237814076</v>
      </c>
      <c r="D339">
        <v>98.6328125</v>
      </c>
      <c r="E339">
        <v>151.3671875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93"/>
      <c r="B343" s="93" t="s">
        <v>101</v>
      </c>
      <c r="C343" s="93" t="s">
        <v>102</v>
      </c>
      <c r="D343" s="93" t="s">
        <v>103</v>
      </c>
      <c r="E343" s="93" t="s">
        <v>104</v>
      </c>
      <c r="J343" s="93"/>
      <c r="K343" s="93" t="s">
        <v>101</v>
      </c>
      <c r="L343" s="93" t="s">
        <v>102</v>
      </c>
      <c r="M343" s="93" t="s">
        <v>103</v>
      </c>
      <c r="N343" s="93" t="s">
        <v>104</v>
      </c>
    </row>
    <row r="344" spans="1:14" x14ac:dyDescent="0.25">
      <c r="A344" s="93" t="s">
        <v>15</v>
      </c>
      <c r="B344">
        <v>20.5078125</v>
      </c>
      <c r="C344">
        <v>67.587697603042429</v>
      </c>
      <c r="D344">
        <v>101.5625</v>
      </c>
      <c r="E344">
        <v>196.2890625</v>
      </c>
      <c r="J344" s="93" t="s">
        <v>12</v>
      </c>
      <c r="K344">
        <v>0.1</v>
      </c>
      <c r="L344">
        <v>-7.4589246139720906</v>
      </c>
      <c r="M344">
        <v>0.16666666666666671</v>
      </c>
      <c r="N344">
        <v>0.36666666666666659</v>
      </c>
    </row>
    <row r="345" spans="1:14" x14ac:dyDescent="0.25">
      <c r="A345" s="93" t="s">
        <v>25</v>
      </c>
      <c r="B345">
        <v>36.1328125</v>
      </c>
      <c r="C345">
        <v>59.569950293433067</v>
      </c>
      <c r="D345">
        <v>79.1015625</v>
      </c>
      <c r="E345">
        <v>109.375</v>
      </c>
      <c r="J345" s="93" t="s">
        <v>105</v>
      </c>
      <c r="K345">
        <v>0.1</v>
      </c>
      <c r="L345">
        <v>-1.471810496845569</v>
      </c>
      <c r="M345">
        <v>0.16666666666666671</v>
      </c>
      <c r="N345">
        <v>0.4</v>
      </c>
    </row>
    <row r="346" spans="1:14" x14ac:dyDescent="0.25">
      <c r="A346" s="93" t="s">
        <v>18</v>
      </c>
      <c r="B346">
        <v>65.4296875</v>
      </c>
      <c r="C346">
        <v>88.591826068936129</v>
      </c>
      <c r="D346">
        <v>147.4609375</v>
      </c>
      <c r="E346">
        <v>204.1015625</v>
      </c>
    </row>
    <row r="347" spans="1:14" x14ac:dyDescent="0.25">
      <c r="A347" s="93" t="s">
        <v>26</v>
      </c>
      <c r="B347">
        <v>37.109375</v>
      </c>
      <c r="C347">
        <v>46.83368243487935</v>
      </c>
      <c r="D347">
        <v>72.265625</v>
      </c>
      <c r="E347">
        <v>89.84375</v>
      </c>
    </row>
    <row r="348" spans="1:14" x14ac:dyDescent="0.25">
      <c r="A348" s="93" t="s">
        <v>21</v>
      </c>
      <c r="B348">
        <v>66.40625</v>
      </c>
      <c r="C348">
        <v>107.4485172880175</v>
      </c>
      <c r="D348">
        <v>162.109375</v>
      </c>
      <c r="E348">
        <v>293.9453125</v>
      </c>
    </row>
    <row r="349" spans="1:14" x14ac:dyDescent="0.25">
      <c r="A349" s="93" t="s">
        <v>28</v>
      </c>
      <c r="B349">
        <v>36.1328125</v>
      </c>
      <c r="C349">
        <v>77.525678118456042</v>
      </c>
      <c r="D349">
        <v>148.4375</v>
      </c>
      <c r="E349">
        <v>255.859375</v>
      </c>
    </row>
    <row r="350" spans="1:14" x14ac:dyDescent="0.25">
      <c r="A350" s="93" t="s">
        <v>24</v>
      </c>
      <c r="B350">
        <v>20.5078125</v>
      </c>
      <c r="C350">
        <v>70.932542157269381</v>
      </c>
      <c r="D350">
        <v>95.703125</v>
      </c>
      <c r="E350">
        <v>203.125</v>
      </c>
    </row>
    <row r="351" spans="1:14" x14ac:dyDescent="0.25">
      <c r="A351" s="93" t="s">
        <v>29</v>
      </c>
      <c r="B351">
        <v>44.921875</v>
      </c>
      <c r="C351">
        <v>73.94547116810584</v>
      </c>
      <c r="D351">
        <v>106.4453125</v>
      </c>
      <c r="E351">
        <v>156.25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93"/>
      <c r="B355" s="93" t="s">
        <v>101</v>
      </c>
      <c r="C355" s="93" t="s">
        <v>102</v>
      </c>
      <c r="D355" s="93" t="s">
        <v>103</v>
      </c>
      <c r="E355" s="93" t="s">
        <v>104</v>
      </c>
      <c r="J355" s="93"/>
      <c r="K355" s="93" t="s">
        <v>101</v>
      </c>
      <c r="L355" s="93" t="s">
        <v>102</v>
      </c>
      <c r="M355" s="93" t="s">
        <v>103</v>
      </c>
      <c r="N355" s="93" t="s">
        <v>104</v>
      </c>
    </row>
    <row r="356" spans="1:14" x14ac:dyDescent="0.25">
      <c r="A356" s="93" t="s">
        <v>15</v>
      </c>
      <c r="B356">
        <v>22.4609375</v>
      </c>
      <c r="C356">
        <v>49.753248708384078</v>
      </c>
      <c r="D356">
        <v>72.265625</v>
      </c>
      <c r="E356">
        <v>117.1875</v>
      </c>
      <c r="J356" s="93" t="s">
        <v>12</v>
      </c>
      <c r="K356">
        <v>0.23529411764705879</v>
      </c>
      <c r="L356">
        <v>1.0724810049736091</v>
      </c>
      <c r="M356">
        <v>0.41176470588235292</v>
      </c>
      <c r="N356">
        <v>1.8235294117647061</v>
      </c>
    </row>
    <row r="357" spans="1:14" x14ac:dyDescent="0.25">
      <c r="A357" s="93" t="s">
        <v>25</v>
      </c>
      <c r="B357">
        <v>41.9921875</v>
      </c>
      <c r="C357">
        <v>64.604158151304844</v>
      </c>
      <c r="D357">
        <v>77.1484375</v>
      </c>
      <c r="E357">
        <v>163.0859375</v>
      </c>
      <c r="J357" s="93" t="s">
        <v>105</v>
      </c>
      <c r="K357">
        <v>0.23529411764705879</v>
      </c>
      <c r="L357">
        <v>1.3857944702059239</v>
      </c>
      <c r="M357">
        <v>1.411764705882353</v>
      </c>
      <c r="N357">
        <v>3.1764705882352939</v>
      </c>
    </row>
    <row r="358" spans="1:14" x14ac:dyDescent="0.25">
      <c r="A358" s="93" t="s">
        <v>18</v>
      </c>
      <c r="B358">
        <v>27.34375</v>
      </c>
      <c r="C358">
        <v>78.461671734295919</v>
      </c>
      <c r="D358">
        <v>83.0078125</v>
      </c>
      <c r="E358">
        <v>178.7109375</v>
      </c>
    </row>
    <row r="359" spans="1:14" x14ac:dyDescent="0.25">
      <c r="A359" s="93" t="s">
        <v>26</v>
      </c>
      <c r="B359">
        <v>49.8046875</v>
      </c>
      <c r="C359">
        <v>68.753407792373935</v>
      </c>
      <c r="D359">
        <v>80.078125</v>
      </c>
      <c r="E359">
        <v>150.390625</v>
      </c>
    </row>
    <row r="360" spans="1:14" x14ac:dyDescent="0.25">
      <c r="A360" s="93" t="s">
        <v>21</v>
      </c>
      <c r="B360">
        <v>82.03125</v>
      </c>
      <c r="C360">
        <v>108.56674300087261</v>
      </c>
      <c r="D360">
        <v>151.3671875</v>
      </c>
      <c r="E360">
        <v>227.5390625</v>
      </c>
    </row>
    <row r="361" spans="1:14" x14ac:dyDescent="0.25">
      <c r="A361" s="93" t="s">
        <v>28</v>
      </c>
      <c r="B361">
        <v>43.9453125</v>
      </c>
      <c r="C361">
        <v>101.7118250517694</v>
      </c>
      <c r="D361">
        <v>124.0234375</v>
      </c>
      <c r="E361">
        <v>221.6796875</v>
      </c>
    </row>
    <row r="362" spans="1:14" x14ac:dyDescent="0.25">
      <c r="A362" s="93" t="s">
        <v>24</v>
      </c>
      <c r="B362">
        <v>37.109375</v>
      </c>
      <c r="C362">
        <v>74.343494478274749</v>
      </c>
      <c r="D362">
        <v>89.84375</v>
      </c>
      <c r="E362">
        <v>144.53125</v>
      </c>
    </row>
    <row r="363" spans="1:14" x14ac:dyDescent="0.25">
      <c r="A363" s="93" t="s">
        <v>29</v>
      </c>
      <c r="B363">
        <v>62.5</v>
      </c>
      <c r="C363">
        <v>74.496019166637467</v>
      </c>
      <c r="D363">
        <v>89.84375</v>
      </c>
      <c r="E363">
        <v>141.6015625</v>
      </c>
    </row>
    <row r="390" spans="1:5" x14ac:dyDescent="0.25">
      <c r="A390" s="165" t="s">
        <v>180</v>
      </c>
    </row>
    <row r="391" spans="1:5" x14ac:dyDescent="0.25">
      <c r="A391" s="93"/>
      <c r="B391" s="93" t="s">
        <v>101</v>
      </c>
      <c r="C391" s="93" t="s">
        <v>102</v>
      </c>
      <c r="D391" s="93" t="s">
        <v>103</v>
      </c>
      <c r="E391" s="93" t="s">
        <v>104</v>
      </c>
    </row>
    <row r="392" spans="1:5" x14ac:dyDescent="0.25">
      <c r="A392" s="93" t="s">
        <v>15</v>
      </c>
      <c r="B392">
        <v>0.9765625</v>
      </c>
      <c r="C392">
        <v>2.8438782506986171</v>
      </c>
      <c r="D392">
        <v>5.859375</v>
      </c>
      <c r="E392">
        <v>6.8359375</v>
      </c>
    </row>
    <row r="393" spans="1:5" x14ac:dyDescent="0.25">
      <c r="A393" s="93" t="s">
        <v>25</v>
      </c>
      <c r="B393">
        <v>0.9765625</v>
      </c>
      <c r="C393">
        <v>3.6623790603424431</v>
      </c>
      <c r="D393">
        <v>5.859375</v>
      </c>
      <c r="E393">
        <v>7.8125</v>
      </c>
    </row>
    <row r="394" spans="1:5" x14ac:dyDescent="0.25">
      <c r="A394" s="93" t="s">
        <v>18</v>
      </c>
      <c r="B394">
        <v>0.9765625</v>
      </c>
      <c r="C394">
        <v>3.3432840038993992</v>
      </c>
      <c r="D394">
        <v>5.859375</v>
      </c>
      <c r="E394">
        <v>7.8125</v>
      </c>
    </row>
    <row r="395" spans="1:5" x14ac:dyDescent="0.25">
      <c r="A395" s="93" t="s">
        <v>26</v>
      </c>
      <c r="B395">
        <v>1.953125</v>
      </c>
      <c r="C395">
        <v>3.7478715711228028</v>
      </c>
      <c r="D395">
        <v>5.859375</v>
      </c>
      <c r="E395">
        <v>7.8125</v>
      </c>
    </row>
    <row r="396" spans="1:5" x14ac:dyDescent="0.25">
      <c r="A396" s="93" t="s">
        <v>21</v>
      </c>
      <c r="B396">
        <v>0.9765625</v>
      </c>
      <c r="C396">
        <v>3.3087606607497171</v>
      </c>
      <c r="D396">
        <v>5.859375</v>
      </c>
      <c r="E396">
        <v>7.8125</v>
      </c>
    </row>
    <row r="397" spans="1:5" x14ac:dyDescent="0.25">
      <c r="A397" s="93" t="s">
        <v>28</v>
      </c>
      <c r="B397">
        <v>0.9765625</v>
      </c>
      <c r="C397">
        <v>6.7080134136501703</v>
      </c>
      <c r="D397">
        <v>6.8359375</v>
      </c>
      <c r="E397">
        <v>8.7890625</v>
      </c>
    </row>
    <row r="398" spans="1:5" x14ac:dyDescent="0.25">
      <c r="A398" s="93" t="s">
        <v>24</v>
      </c>
      <c r="B398">
        <v>0.9765625</v>
      </c>
      <c r="C398">
        <v>3.097840031441025</v>
      </c>
      <c r="D398">
        <v>5.859375</v>
      </c>
      <c r="E398">
        <v>6.8359375</v>
      </c>
    </row>
    <row r="399" spans="1:5" x14ac:dyDescent="0.25">
      <c r="A399" s="93" t="s">
        <v>29</v>
      </c>
      <c r="B399">
        <v>0.9765625</v>
      </c>
      <c r="C399">
        <v>3.2917809882898421</v>
      </c>
      <c r="D399">
        <v>5.859375</v>
      </c>
      <c r="E399">
        <v>6.8359375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99.501939772624496</v>
      </c>
      <c r="L409" s="155" t="s">
        <v>141</v>
      </c>
      <c r="M409">
        <v>0.44328116622299513</v>
      </c>
      <c r="N409">
        <v>0.57390931466896278</v>
      </c>
      <c r="O409">
        <v>0.59670530226936169</v>
      </c>
      <c r="P409">
        <v>0.64676231236248605</v>
      </c>
      <c r="Q409">
        <v>0.55106804584216096</v>
      </c>
      <c r="R409">
        <v>0.38075421118518338</v>
      </c>
      <c r="S409">
        <v>0.38066751693520778</v>
      </c>
      <c r="T409">
        <v>0.33045204899931691</v>
      </c>
    </row>
    <row r="410" spans="1:20" x14ac:dyDescent="0.25">
      <c r="A410" s="154" t="s">
        <v>141</v>
      </c>
      <c r="B410">
        <v>3.657765752365207</v>
      </c>
      <c r="C410">
        <v>-0.6720070495887901</v>
      </c>
      <c r="D410">
        <v>4.974063908672897</v>
      </c>
      <c r="E410">
        <v>-1.506598711895452</v>
      </c>
      <c r="G410" s="154" t="s">
        <v>142</v>
      </c>
      <c r="H410">
        <v>75.969979692211808</v>
      </c>
      <c r="L410" s="155" t="s">
        <v>142</v>
      </c>
      <c r="M410">
        <v>0.37405708240028379</v>
      </c>
      <c r="N410">
        <v>0.55525313238233787</v>
      </c>
      <c r="O410">
        <v>0.40277407860852282</v>
      </c>
      <c r="P410">
        <v>0.61507087576035924</v>
      </c>
      <c r="Q410">
        <v>0.38659030967094732</v>
      </c>
      <c r="R410">
        <v>0.1827301029160332</v>
      </c>
      <c r="S410">
        <v>0.38245099761102952</v>
      </c>
      <c r="T410">
        <v>0.20219987094927319</v>
      </c>
    </row>
    <row r="411" spans="1:20" x14ac:dyDescent="0.25">
      <c r="A411" s="154" t="s">
        <v>142</v>
      </c>
      <c r="B411">
        <v>3.5689583690858022</v>
      </c>
      <c r="C411">
        <v>1.524307559371417</v>
      </c>
      <c r="D411">
        <v>4.2934332774432784</v>
      </c>
      <c r="E411">
        <v>-0.84882682241888974</v>
      </c>
      <c r="G411" s="154" t="s">
        <v>143</v>
      </c>
      <c r="H411">
        <v>75.939526737173452</v>
      </c>
      <c r="L411" s="155" t="s">
        <v>143</v>
      </c>
      <c r="M411">
        <v>0.35793410893389321</v>
      </c>
      <c r="N411">
        <v>0.67351995102304385</v>
      </c>
      <c r="O411">
        <v>0.56787658349902559</v>
      </c>
      <c r="P411">
        <v>0.70839302609874111</v>
      </c>
      <c r="Q411">
        <v>0.37620718509219397</v>
      </c>
      <c r="R411">
        <v>0.19356698408193951</v>
      </c>
      <c r="S411">
        <v>0.39368279327940159</v>
      </c>
      <c r="T411">
        <v>0.21580902004610381</v>
      </c>
    </row>
    <row r="412" spans="1:20" x14ac:dyDescent="0.25">
      <c r="A412" s="154" t="s">
        <v>143</v>
      </c>
      <c r="B412">
        <v>2.3696909230022229</v>
      </c>
      <c r="C412">
        <v>-1.209922904715514</v>
      </c>
      <c r="D412">
        <v>3.2127048102417999</v>
      </c>
      <c r="E412">
        <v>-0.1146623858697651</v>
      </c>
      <c r="G412" s="154" t="s">
        <v>144</v>
      </c>
      <c r="H412">
        <v>48.178141371090391</v>
      </c>
      <c r="L412" s="155" t="s">
        <v>144</v>
      </c>
      <c r="M412">
        <v>0.26904307183277471</v>
      </c>
      <c r="N412">
        <v>0.50341468635261188</v>
      </c>
      <c r="O412">
        <v>0.45505185456508562</v>
      </c>
      <c r="P412">
        <v>0.56169843889686022</v>
      </c>
      <c r="Q412">
        <v>0.3604184011170396</v>
      </c>
      <c r="R412">
        <v>0.1398595847453428</v>
      </c>
      <c r="S412">
        <v>0.38101526010985348</v>
      </c>
      <c r="T412">
        <v>0.212146805941551</v>
      </c>
    </row>
    <row r="413" spans="1:20" x14ac:dyDescent="0.25">
      <c r="A413" s="154" t="s">
        <v>144</v>
      </c>
      <c r="B413">
        <v>1.992903123186389</v>
      </c>
      <c r="C413">
        <v>1.587782106259547</v>
      </c>
      <c r="D413">
        <v>3.0799538825383999</v>
      </c>
      <c r="E413">
        <v>-1.4967457042681209</v>
      </c>
      <c r="G413" s="154" t="s">
        <v>145</v>
      </c>
      <c r="H413">
        <v>33.56032169680622</v>
      </c>
      <c r="L413" s="155" t="s">
        <v>145</v>
      </c>
      <c r="M413">
        <v>0.2892664562901755</v>
      </c>
      <c r="N413">
        <v>0.48349688111829292</v>
      </c>
      <c r="O413">
        <v>0.43929132793409981</v>
      </c>
      <c r="P413">
        <v>0.52162512708643005</v>
      </c>
      <c r="Q413">
        <v>0.36499498900680538</v>
      </c>
      <c r="R413">
        <v>0.14373345494790041</v>
      </c>
      <c r="S413">
        <v>0.37714254447894252</v>
      </c>
      <c r="T413">
        <v>0.1917821199442345</v>
      </c>
    </row>
    <row r="414" spans="1:20" x14ac:dyDescent="0.25">
      <c r="A414" s="154" t="s">
        <v>145</v>
      </c>
      <c r="B414">
        <v>1.7492084107204771</v>
      </c>
      <c r="C414">
        <v>-1.23886583609051</v>
      </c>
      <c r="D414">
        <v>2.067851976305735</v>
      </c>
      <c r="E414">
        <v>1.886776368955791</v>
      </c>
      <c r="G414" s="154" t="s">
        <v>146</v>
      </c>
      <c r="H414">
        <v>102.09139050745119</v>
      </c>
      <c r="L414" s="155" t="s">
        <v>146</v>
      </c>
      <c r="M414">
        <v>1</v>
      </c>
      <c r="N414">
        <v>0.75160838996817547</v>
      </c>
      <c r="O414">
        <v>0.99999999999999989</v>
      </c>
      <c r="P414">
        <v>0.80350815528888364</v>
      </c>
      <c r="Q414">
        <v>0.83444201015089037</v>
      </c>
      <c r="R414">
        <v>1</v>
      </c>
      <c r="S414">
        <v>0.56712228833871481</v>
      </c>
      <c r="T414">
        <v>1</v>
      </c>
    </row>
    <row r="415" spans="1:20" x14ac:dyDescent="0.25">
      <c r="A415" s="154" t="s">
        <v>146</v>
      </c>
      <c r="B415">
        <v>4.7024096422527517</v>
      </c>
      <c r="C415">
        <v>2.0803912811981671</v>
      </c>
      <c r="D415">
        <v>5.1032169188074388</v>
      </c>
      <c r="E415">
        <v>-1.874756652965565</v>
      </c>
      <c r="G415" s="154" t="s">
        <v>147</v>
      </c>
      <c r="H415">
        <v>286.85051509500352</v>
      </c>
      <c r="L415" s="155" t="s">
        <v>147</v>
      </c>
      <c r="M415">
        <v>0.7516122929598843</v>
      </c>
      <c r="N415">
        <v>0.80904796019418879</v>
      </c>
      <c r="O415">
        <v>0.61496597727837599</v>
      </c>
      <c r="P415">
        <v>0.81465911894934995</v>
      </c>
      <c r="Q415">
        <v>1</v>
      </c>
      <c r="R415">
        <v>0.42477873301598051</v>
      </c>
      <c r="S415">
        <v>1</v>
      </c>
      <c r="T415">
        <v>0.41086387948134118</v>
      </c>
    </row>
    <row r="416" spans="1:20" x14ac:dyDescent="0.25">
      <c r="A416" s="154" t="s">
        <v>147</v>
      </c>
      <c r="B416">
        <v>3.6235349812756108</v>
      </c>
      <c r="C416">
        <v>-3.5129771908179519</v>
      </c>
      <c r="D416">
        <v>6.5484043090036188</v>
      </c>
      <c r="E416">
        <v>6.341106472311913</v>
      </c>
      <c r="G416" s="154" t="s">
        <v>148</v>
      </c>
      <c r="H416">
        <v>335.44568012092321</v>
      </c>
      <c r="L416" s="155" t="s">
        <v>148</v>
      </c>
      <c r="M416">
        <v>0.71390168536459719</v>
      </c>
      <c r="N416">
        <v>1</v>
      </c>
      <c r="O416">
        <v>0.72699722983715653</v>
      </c>
      <c r="P416">
        <v>1</v>
      </c>
      <c r="Q416">
        <v>0.85200352317364669</v>
      </c>
      <c r="R416">
        <v>0.46154617963062222</v>
      </c>
      <c r="S416">
        <v>0.98084490906970756</v>
      </c>
      <c r="T416">
        <v>0.39313817110336158</v>
      </c>
    </row>
    <row r="417" spans="1:20" x14ac:dyDescent="0.25">
      <c r="A417" s="154" t="s">
        <v>148</v>
      </c>
      <c r="B417">
        <v>4.2653249297706166</v>
      </c>
      <c r="C417">
        <v>-3.4514276123771168</v>
      </c>
      <c r="D417">
        <v>6.4760448155165484</v>
      </c>
      <c r="E417">
        <v>3.2482108195043322</v>
      </c>
      <c r="G417" s="154" t="s">
        <v>149</v>
      </c>
      <c r="H417">
        <v>134.44942517548029</v>
      </c>
      <c r="L417" s="155" t="s">
        <v>149</v>
      </c>
      <c r="M417">
        <v>0.37682761297412032</v>
      </c>
      <c r="N417">
        <v>0.62153246359796666</v>
      </c>
      <c r="O417">
        <v>0.51414121292896009</v>
      </c>
      <c r="P417">
        <v>0.71294360196504036</v>
      </c>
      <c r="Q417">
        <v>0.38338677013709183</v>
      </c>
      <c r="R417">
        <v>0.2092035747222882</v>
      </c>
      <c r="S417">
        <v>0.42559210265529429</v>
      </c>
      <c r="T417">
        <v>0.224379790413435</v>
      </c>
    </row>
    <row r="418" spans="1:20" x14ac:dyDescent="0.25">
      <c r="A418" s="154" t="s">
        <v>149</v>
      </c>
      <c r="B418">
        <v>3.820306115282071</v>
      </c>
      <c r="C418">
        <v>3.0812354961622712</v>
      </c>
      <c r="D418">
        <v>6.6980242478758747</v>
      </c>
      <c r="E418">
        <v>-3.108890138306426</v>
      </c>
      <c r="G418" s="154" t="s">
        <v>150</v>
      </c>
      <c r="H418">
        <v>192.7861336899665</v>
      </c>
      <c r="L418" s="155" t="s">
        <v>150</v>
      </c>
      <c r="M418">
        <v>0.35713788321088069</v>
      </c>
      <c r="N418">
        <v>0.6788939271370632</v>
      </c>
      <c r="O418">
        <v>0.43524964882180378</v>
      </c>
      <c r="P418">
        <v>0.70452132269891565</v>
      </c>
      <c r="Q418">
        <v>0.37427982977441432</v>
      </c>
      <c r="R418">
        <v>0.16524292902376539</v>
      </c>
      <c r="S418">
        <v>0.39377799446525319</v>
      </c>
      <c r="T418">
        <v>0.2218802640560785</v>
      </c>
    </row>
    <row r="419" spans="1:20" x14ac:dyDescent="0.25">
      <c r="A419" s="154" t="s">
        <v>150</v>
      </c>
      <c r="B419">
        <v>3.9414532619841611</v>
      </c>
      <c r="C419">
        <v>4.6702024881710154</v>
      </c>
      <c r="D419">
        <v>7.4487869122229462</v>
      </c>
      <c r="E419">
        <v>-9.8883765387003066</v>
      </c>
      <c r="G419" s="154" t="s">
        <v>151</v>
      </c>
      <c r="H419">
        <v>59.616082657759591</v>
      </c>
      <c r="L419" s="155" t="s">
        <v>151</v>
      </c>
      <c r="M419">
        <v>0.45546706307006379</v>
      </c>
      <c r="N419">
        <v>0.81581784741611019</v>
      </c>
      <c r="O419">
        <v>0.43799401522550102</v>
      </c>
      <c r="P419">
        <v>0.70047877184032736</v>
      </c>
      <c r="Q419">
        <v>0.38739574071183641</v>
      </c>
      <c r="R419">
        <v>0.1677181856571596</v>
      </c>
      <c r="S419">
        <v>0.3899862283313093</v>
      </c>
      <c r="T419">
        <v>0.42580978762300808</v>
      </c>
    </row>
    <row r="420" spans="1:20" x14ac:dyDescent="0.25">
      <c r="A420" s="154" t="s">
        <v>151</v>
      </c>
      <c r="B420">
        <v>2.7498482018265009</v>
      </c>
      <c r="C420">
        <v>-0.41797761892614838</v>
      </c>
      <c r="D420">
        <v>3.2193415785151132</v>
      </c>
      <c r="E420">
        <v>1.565834239316974</v>
      </c>
      <c r="G420" s="154" t="s">
        <v>152</v>
      </c>
      <c r="H420">
        <v>49.410992283999661</v>
      </c>
      <c r="L420" s="155" t="s">
        <v>152</v>
      </c>
      <c r="M420">
        <v>0.43088684543039529</v>
      </c>
      <c r="N420">
        <v>0.76532713321878487</v>
      </c>
      <c r="O420">
        <v>0.45845266363981652</v>
      </c>
      <c r="P420">
        <v>0.65668079091631559</v>
      </c>
      <c r="Q420">
        <v>0.36274717410397139</v>
      </c>
      <c r="R420">
        <v>0.16705811200355339</v>
      </c>
      <c r="S420">
        <v>0.37264355259543902</v>
      </c>
      <c r="T420">
        <v>0.2145676127044629</v>
      </c>
    </row>
    <row r="421" spans="1:20" x14ac:dyDescent="0.25">
      <c r="A421" s="154" t="s">
        <v>152</v>
      </c>
      <c r="B421">
        <v>3.1276823771406859</v>
      </c>
      <c r="C421">
        <v>-2.6115940108446631</v>
      </c>
      <c r="D421">
        <v>4.4955937419634147</v>
      </c>
      <c r="E421">
        <v>4.9165757066434228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93.017870327096404</v>
      </c>
      <c r="L432" s="155" t="s">
        <v>155</v>
      </c>
      <c r="M432">
        <v>0.85257151843875068</v>
      </c>
      <c r="N432">
        <v>0.32537024691902278</v>
      </c>
      <c r="O432">
        <v>0.4290358171913175</v>
      </c>
      <c r="P432">
        <v>0.36823442647556959</v>
      </c>
      <c r="Q432">
        <v>0.15328421935424499</v>
      </c>
      <c r="R432">
        <v>0.43136839764681661</v>
      </c>
      <c r="S432">
        <v>0.1405537733535307</v>
      </c>
      <c r="T432">
        <v>0.2178532653757608</v>
      </c>
    </row>
    <row r="433" spans="1:20" x14ac:dyDescent="0.25">
      <c r="A433" s="154" t="s">
        <v>141</v>
      </c>
      <c r="B433">
        <v>3.221215111228346</v>
      </c>
      <c r="C433">
        <v>2.9495213332004311</v>
      </c>
      <c r="D433">
        <v>3.001395053239603</v>
      </c>
      <c r="E433">
        <v>-1.5066599904551849</v>
      </c>
      <c r="G433" s="154" t="s">
        <v>142</v>
      </c>
      <c r="H433">
        <v>68.215605884522361</v>
      </c>
      <c r="L433" s="155" t="s">
        <v>156</v>
      </c>
      <c r="M433">
        <v>0.98295245425584576</v>
      </c>
      <c r="N433">
        <v>0.55914629848891384</v>
      </c>
      <c r="O433">
        <v>1</v>
      </c>
      <c r="P433">
        <v>1</v>
      </c>
      <c r="Q433">
        <v>0.57699384133584442</v>
      </c>
      <c r="R433">
        <v>0.67185112811401415</v>
      </c>
      <c r="S433">
        <v>0.8156849983102924</v>
      </c>
      <c r="T433">
        <v>0.90697679474890436</v>
      </c>
    </row>
    <row r="434" spans="1:20" x14ac:dyDescent="0.25">
      <c r="A434" s="154" t="s">
        <v>142</v>
      </c>
      <c r="B434">
        <v>1.6680855574293181</v>
      </c>
      <c r="C434">
        <v>0.3024628579611035</v>
      </c>
      <c r="D434">
        <v>2.8499483333336522</v>
      </c>
      <c r="E434">
        <v>-2.4650578705460862</v>
      </c>
      <c r="G434" s="154" t="s">
        <v>143</v>
      </c>
      <c r="H434">
        <v>47.886221163145009</v>
      </c>
      <c r="L434" s="155" t="s">
        <v>157</v>
      </c>
      <c r="M434">
        <v>0.87526953827088905</v>
      </c>
      <c r="N434">
        <v>1</v>
      </c>
      <c r="O434">
        <v>0.60793563904537595</v>
      </c>
      <c r="P434">
        <v>0.96783170610212488</v>
      </c>
      <c r="Q434">
        <v>1</v>
      </c>
      <c r="R434">
        <v>1</v>
      </c>
      <c r="S434">
        <v>1</v>
      </c>
      <c r="T434">
        <v>1</v>
      </c>
    </row>
    <row r="435" spans="1:20" x14ac:dyDescent="0.25">
      <c r="A435" s="154" t="s">
        <v>143</v>
      </c>
      <c r="B435">
        <v>2.183707884620425</v>
      </c>
      <c r="C435">
        <v>-1.044070931598728</v>
      </c>
      <c r="D435">
        <v>2.246297248000702</v>
      </c>
      <c r="E435">
        <v>2.4314043983899092</v>
      </c>
      <c r="G435" s="154" t="s">
        <v>144</v>
      </c>
      <c r="H435">
        <v>11.264609041935319</v>
      </c>
      <c r="L435" s="155" t="s">
        <v>158</v>
      </c>
      <c r="M435">
        <v>0.90947437259041131</v>
      </c>
      <c r="N435">
        <v>0.81125803341501412</v>
      </c>
      <c r="O435">
        <v>0.61008236022585915</v>
      </c>
      <c r="P435">
        <v>0.78766488991338901</v>
      </c>
      <c r="Q435">
        <v>0.2608861293801949</v>
      </c>
      <c r="R435">
        <v>0.71931272216133735</v>
      </c>
      <c r="S435">
        <v>0.40181506370491638</v>
      </c>
      <c r="T435">
        <v>0.50120959938871679</v>
      </c>
    </row>
    <row r="436" spans="1:20" x14ac:dyDescent="0.25">
      <c r="A436" s="154" t="s">
        <v>144</v>
      </c>
      <c r="B436">
        <v>1.061835942802519</v>
      </c>
      <c r="C436">
        <v>0.45172416987873759</v>
      </c>
      <c r="D436">
        <v>1.583583230867782</v>
      </c>
      <c r="E436">
        <v>-1.0565442405392389</v>
      </c>
      <c r="G436" s="154" t="s">
        <v>145</v>
      </c>
      <c r="H436">
        <v>19.781726765433721</v>
      </c>
      <c r="L436" s="155" t="s">
        <v>159</v>
      </c>
      <c r="M436">
        <v>0.87073826246906239</v>
      </c>
      <c r="N436">
        <v>0.41248054075095653</v>
      </c>
      <c r="O436">
        <v>0.54590940840624946</v>
      </c>
      <c r="P436">
        <v>0.41574292473141722</v>
      </c>
      <c r="Q436">
        <v>0.37281151581399607</v>
      </c>
      <c r="R436">
        <v>0.54455407952648749</v>
      </c>
      <c r="S436">
        <v>0.40298477054275822</v>
      </c>
      <c r="T436">
        <v>0.32597449380809518</v>
      </c>
    </row>
    <row r="437" spans="1:20" x14ac:dyDescent="0.25">
      <c r="A437" s="154" t="s">
        <v>145</v>
      </c>
      <c r="B437">
        <v>1.082371042235583</v>
      </c>
      <c r="C437">
        <v>5.5259433704581168E-2</v>
      </c>
      <c r="D437">
        <v>1.1930245559805901</v>
      </c>
      <c r="E437">
        <v>-1.3533728527519859</v>
      </c>
      <c r="G437" s="154" t="s">
        <v>146</v>
      </c>
      <c r="H437">
        <v>35.614060585247813</v>
      </c>
      <c r="L437" s="155" t="s">
        <v>160</v>
      </c>
      <c r="M437">
        <v>1</v>
      </c>
      <c r="N437">
        <v>0.62802297863417433</v>
      </c>
      <c r="O437">
        <v>0.71499828211610494</v>
      </c>
      <c r="P437">
        <v>0.68892201717785817</v>
      </c>
      <c r="Q437">
        <v>0.29846461176174888</v>
      </c>
      <c r="R437">
        <v>0.35867645948369542</v>
      </c>
      <c r="S437">
        <v>0.32100811665397372</v>
      </c>
      <c r="T437">
        <v>0.30319484757016979</v>
      </c>
    </row>
    <row r="438" spans="1:20" x14ac:dyDescent="0.25">
      <c r="A438" s="154" t="s">
        <v>146</v>
      </c>
      <c r="B438">
        <v>1.7316564555759359</v>
      </c>
      <c r="C438">
        <v>-1.1969227174024359</v>
      </c>
      <c r="D438">
        <v>2.6018501130872922</v>
      </c>
      <c r="E438">
        <v>3.0924675466025611</v>
      </c>
      <c r="G438" s="154" t="s">
        <v>147</v>
      </c>
      <c r="H438">
        <v>15.812658330723909</v>
      </c>
      <c r="L438" s="155" t="s">
        <v>187</v>
      </c>
      <c r="M438">
        <v>0.84898119136122896</v>
      </c>
      <c r="N438">
        <v>0.54530707276393797</v>
      </c>
      <c r="O438">
        <v>0.51058258809481105</v>
      </c>
      <c r="P438">
        <v>0.51102756810414085</v>
      </c>
      <c r="Q438">
        <v>0.40532241239678118</v>
      </c>
      <c r="R438">
        <v>0.72568365573579297</v>
      </c>
      <c r="S438">
        <v>0.38268550625558923</v>
      </c>
      <c r="T438">
        <v>0.42117847557298871</v>
      </c>
    </row>
    <row r="439" spans="1:20" x14ac:dyDescent="0.25">
      <c r="A439" s="154" t="s">
        <v>147</v>
      </c>
      <c r="B439">
        <v>0.93785910549306017</v>
      </c>
      <c r="C439">
        <v>0.78793777623168793</v>
      </c>
      <c r="D439">
        <v>1.622882007601288</v>
      </c>
      <c r="E439">
        <v>-1.9515012372712219</v>
      </c>
      <c r="G439" s="154" t="s">
        <v>148</v>
      </c>
      <c r="H439">
        <v>28.401204506981539</v>
      </c>
    </row>
    <row r="440" spans="1:20" x14ac:dyDescent="0.25">
      <c r="A440" s="154" t="s">
        <v>148</v>
      </c>
      <c r="B440">
        <v>1.903909343971329</v>
      </c>
      <c r="C440">
        <v>1.1994696639457549</v>
      </c>
      <c r="D440">
        <v>1.912170440080218</v>
      </c>
      <c r="E440">
        <v>-1.252415257482743</v>
      </c>
      <c r="G440" s="154" t="s">
        <v>149</v>
      </c>
      <c r="H440">
        <v>29.65372719351258</v>
      </c>
    </row>
    <row r="441" spans="1:20" x14ac:dyDescent="0.25">
      <c r="A441" s="154" t="s">
        <v>149</v>
      </c>
      <c r="B441">
        <v>1.556742971311585</v>
      </c>
      <c r="C441">
        <v>-1.737493028990396</v>
      </c>
      <c r="D441">
        <v>2.8913303158692809</v>
      </c>
      <c r="E441">
        <v>2.7937106271427239</v>
      </c>
      <c r="G441" s="154" t="s">
        <v>150</v>
      </c>
      <c r="H441">
        <v>27.398486159901228</v>
      </c>
    </row>
    <row r="442" spans="1:20" x14ac:dyDescent="0.25">
      <c r="A442" s="154" t="s">
        <v>150</v>
      </c>
      <c r="B442">
        <v>1.434997882137284</v>
      </c>
      <c r="C442">
        <v>0.25209866008258131</v>
      </c>
      <c r="D442">
        <v>2.279288493240875</v>
      </c>
      <c r="E442">
        <v>0.66917197371263915</v>
      </c>
      <c r="G442" s="154" t="s">
        <v>151</v>
      </c>
      <c r="H442">
        <v>16.21863169698312</v>
      </c>
    </row>
    <row r="443" spans="1:20" x14ac:dyDescent="0.25">
      <c r="A443" s="154" t="s">
        <v>151</v>
      </c>
      <c r="B443">
        <v>1.096249296636975</v>
      </c>
      <c r="C443">
        <v>0.20002818297550509</v>
      </c>
      <c r="D443">
        <v>1.1839628515916361</v>
      </c>
      <c r="E443">
        <v>8.3673849973005782E-2</v>
      </c>
      <c r="G443" s="154" t="s">
        <v>152</v>
      </c>
      <c r="H443">
        <v>27.16616914657045</v>
      </c>
    </row>
    <row r="444" spans="1:20" x14ac:dyDescent="0.25">
      <c r="A444" s="154" t="s">
        <v>152</v>
      </c>
      <c r="B444">
        <v>1.53387083653274</v>
      </c>
      <c r="C444">
        <v>-1.1542461574653149</v>
      </c>
      <c r="D444">
        <v>2.131506147420871</v>
      </c>
      <c r="E444">
        <v>3.4729303883707492E-2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11.36603213516644</v>
      </c>
      <c r="L455" s="155" t="s">
        <v>155</v>
      </c>
      <c r="M455">
        <v>0.30804200778140822</v>
      </c>
      <c r="N455">
        <v>0.17129230798745571</v>
      </c>
      <c r="O455">
        <v>0.29134241920343368</v>
      </c>
      <c r="P455">
        <v>0.55512901814516702</v>
      </c>
      <c r="Q455">
        <v>0.15454041798892049</v>
      </c>
      <c r="R455">
        <v>0.33224544462755828</v>
      </c>
      <c r="S455">
        <v>0.15407909647761281</v>
      </c>
      <c r="T455">
        <v>0.27408424965323491</v>
      </c>
    </row>
    <row r="456" spans="1:20" x14ac:dyDescent="0.25">
      <c r="A456" s="154" t="s">
        <v>155</v>
      </c>
      <c r="B456">
        <v>1.19208239161595</v>
      </c>
      <c r="C456">
        <v>-2.6143439160106321</v>
      </c>
      <c r="D456">
        <v>2.3044552790274242</v>
      </c>
      <c r="E456">
        <v>8.6271393071708733</v>
      </c>
      <c r="G456" s="154" t="s">
        <v>156</v>
      </c>
      <c r="H456">
        <v>279.84081620738573</v>
      </c>
      <c r="L456" s="155" t="s">
        <v>156</v>
      </c>
      <c r="M456">
        <v>0.34524268940924541</v>
      </c>
      <c r="N456">
        <v>0.19082790423163989</v>
      </c>
      <c r="O456">
        <v>0.34534810730423648</v>
      </c>
      <c r="P456">
        <v>0.66709760358474535</v>
      </c>
      <c r="Q456">
        <v>1</v>
      </c>
      <c r="R456">
        <v>0.9506751327433135</v>
      </c>
      <c r="S456">
        <v>0.94915352530274799</v>
      </c>
      <c r="T456">
        <v>0.76004312700163668</v>
      </c>
    </row>
    <row r="457" spans="1:20" x14ac:dyDescent="0.25">
      <c r="A457" s="154" t="s">
        <v>156</v>
      </c>
      <c r="B457">
        <v>13.08300025463352</v>
      </c>
      <c r="C457">
        <v>-37.754817300906858</v>
      </c>
      <c r="D457">
        <v>18.667068730379611</v>
      </c>
      <c r="E457">
        <v>58.692014105238471</v>
      </c>
      <c r="G457" s="154" t="s">
        <v>157</v>
      </c>
      <c r="H457">
        <v>1573.8577023833491</v>
      </c>
      <c r="L457" s="155" t="s">
        <v>157</v>
      </c>
      <c r="M457">
        <v>0.2856806926075946</v>
      </c>
      <c r="N457">
        <v>0.19426839849706409</v>
      </c>
      <c r="O457">
        <v>0.59823823146009492</v>
      </c>
      <c r="P457">
        <v>0.55996778233202715</v>
      </c>
      <c r="Q457">
        <v>0.96236857710499546</v>
      </c>
      <c r="R457">
        <v>0.96827865047315831</v>
      </c>
      <c r="S457">
        <v>0.64738066787220683</v>
      </c>
      <c r="T457">
        <v>0.594412789130629</v>
      </c>
    </row>
    <row r="458" spans="1:20" x14ac:dyDescent="0.25">
      <c r="A458" s="154" t="s">
        <v>157</v>
      </c>
      <c r="B458">
        <v>20.75484627036921</v>
      </c>
      <c r="C458">
        <v>22.490216884084489</v>
      </c>
      <c r="D458">
        <v>29.804198152569882</v>
      </c>
      <c r="E458">
        <v>-43.502410799098172</v>
      </c>
      <c r="G458" s="154" t="s">
        <v>158</v>
      </c>
      <c r="H458">
        <v>148.5525337867746</v>
      </c>
      <c r="L458" s="155" t="s">
        <v>158</v>
      </c>
      <c r="M458">
        <v>0.40919697077648998</v>
      </c>
      <c r="N458">
        <v>0.41406628234308229</v>
      </c>
      <c r="O458">
        <v>0.72960319208725966</v>
      </c>
      <c r="P458">
        <v>0.53574807213867404</v>
      </c>
      <c r="Q458">
        <v>0.19787966322252301</v>
      </c>
      <c r="R458">
        <v>0.36580938905626509</v>
      </c>
      <c r="S458">
        <v>0.31794206928904711</v>
      </c>
      <c r="T458">
        <v>0.60220057051013276</v>
      </c>
    </row>
    <row r="459" spans="1:20" x14ac:dyDescent="0.25">
      <c r="A459" s="154" t="s">
        <v>158</v>
      </c>
      <c r="B459">
        <v>8.6551196964405932</v>
      </c>
      <c r="C459">
        <v>24.857945769119301</v>
      </c>
      <c r="D459">
        <v>7.5546091978579906</v>
      </c>
      <c r="E459">
        <v>-24.832589666388181</v>
      </c>
      <c r="G459" s="154" t="s">
        <v>159</v>
      </c>
      <c r="H459">
        <v>107.2575684678275</v>
      </c>
      <c r="L459" s="155" t="s">
        <v>159</v>
      </c>
      <c r="M459">
        <v>1</v>
      </c>
      <c r="N459">
        <v>0.99999999999999989</v>
      </c>
      <c r="O459">
        <v>1</v>
      </c>
      <c r="P459">
        <v>1</v>
      </c>
      <c r="Q459">
        <v>0.95785609150311968</v>
      </c>
      <c r="R459">
        <v>1</v>
      </c>
      <c r="S459">
        <v>1</v>
      </c>
      <c r="T459">
        <v>1</v>
      </c>
    </row>
    <row r="460" spans="1:20" x14ac:dyDescent="0.25">
      <c r="A460" s="154" t="s">
        <v>159</v>
      </c>
      <c r="B460">
        <v>4.9432933362046798</v>
      </c>
      <c r="C460">
        <v>-9.1825936731991931</v>
      </c>
      <c r="D460">
        <v>8.9477447861757966</v>
      </c>
      <c r="E460">
        <v>19.944716689630571</v>
      </c>
      <c r="G460" s="154" t="s">
        <v>160</v>
      </c>
      <c r="H460">
        <v>34.849057914363691</v>
      </c>
      <c r="L460" s="155" t="s">
        <v>160</v>
      </c>
      <c r="M460">
        <v>0.56415363275366726</v>
      </c>
      <c r="N460">
        <v>0.29857284702538989</v>
      </c>
      <c r="O460">
        <v>0.55089109035131334</v>
      </c>
      <c r="P460">
        <v>0.47253073099884879</v>
      </c>
      <c r="Q460">
        <v>0.43345774329398967</v>
      </c>
      <c r="R460">
        <v>0.99050168151521756</v>
      </c>
      <c r="S460">
        <v>0.58591193970394939</v>
      </c>
      <c r="T460">
        <v>0.60883928527642461</v>
      </c>
    </row>
    <row r="461" spans="1:20" x14ac:dyDescent="0.25">
      <c r="A461" s="154" t="s">
        <v>160</v>
      </c>
      <c r="B461">
        <v>1.398654442130892</v>
      </c>
      <c r="C461">
        <v>-1.1011806971311739</v>
      </c>
      <c r="D461">
        <v>4.1037765810671383</v>
      </c>
      <c r="E461">
        <v>-13.832761205284299</v>
      </c>
      <c r="G461" s="154" t="s">
        <v>187</v>
      </c>
      <c r="H461">
        <v>94.331519545671256</v>
      </c>
    </row>
    <row r="462" spans="1:20" x14ac:dyDescent="0.25">
      <c r="A462" s="154" t="s">
        <v>187</v>
      </c>
      <c r="B462">
        <v>2.201758781679001</v>
      </c>
      <c r="C462">
        <v>-3.5628798175481742</v>
      </c>
      <c r="D462">
        <v>10.67772107992109</v>
      </c>
      <c r="E462">
        <v>13.845375005556599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24.682690104902079</v>
      </c>
      <c r="L478" s="155" t="s">
        <v>141</v>
      </c>
      <c r="M478">
        <v>0.28007814821468829</v>
      </c>
      <c r="N478">
        <v>0.39778509402261181</v>
      </c>
      <c r="O478">
        <v>0.29408994203972838</v>
      </c>
      <c r="P478">
        <v>0.31626948637689922</v>
      </c>
      <c r="Q478">
        <v>0.214290696995492</v>
      </c>
      <c r="R478">
        <v>0.37929386535001541</v>
      </c>
      <c r="S478">
        <v>0.40928266661921192</v>
      </c>
      <c r="T478">
        <v>0.242797018135264</v>
      </c>
    </row>
    <row r="479" spans="1:20" x14ac:dyDescent="0.25">
      <c r="A479" s="154" t="s">
        <v>155</v>
      </c>
      <c r="B479">
        <v>2.1974126226795141</v>
      </c>
      <c r="C479">
        <v>3.7777602180211258</v>
      </c>
      <c r="D479">
        <v>1.288500670076375</v>
      </c>
      <c r="E479">
        <v>-6.0283555296923463</v>
      </c>
      <c r="G479" s="154" t="s">
        <v>156</v>
      </c>
      <c r="H479">
        <v>933.16958235630784</v>
      </c>
      <c r="L479" s="155" t="s">
        <v>142</v>
      </c>
      <c r="M479">
        <v>0.44911716065426988</v>
      </c>
      <c r="N479">
        <v>0.55099281725698968</v>
      </c>
      <c r="O479">
        <v>0.29995740301554308</v>
      </c>
      <c r="P479">
        <v>0.54290180369317032</v>
      </c>
      <c r="Q479">
        <v>0.2112181840638031</v>
      </c>
      <c r="R479">
        <v>0.4347690571676866</v>
      </c>
      <c r="S479">
        <v>0.1712881093259338</v>
      </c>
      <c r="T479">
        <v>0.36848703832229279</v>
      </c>
    </row>
    <row r="480" spans="1:20" x14ac:dyDescent="0.25">
      <c r="A480" s="154" t="s">
        <v>156</v>
      </c>
      <c r="B480">
        <v>15.08409137944181</v>
      </c>
      <c r="C480">
        <v>-28.423561822455252</v>
      </c>
      <c r="D480">
        <v>54.784921678767837</v>
      </c>
      <c r="E480">
        <v>111.6507151669749</v>
      </c>
      <c r="G480" s="154" t="s">
        <v>157</v>
      </c>
      <c r="H480">
        <v>762.59064456254123</v>
      </c>
      <c r="L480" s="155" t="s">
        <v>143</v>
      </c>
      <c r="M480">
        <v>0.4235329878673682</v>
      </c>
      <c r="N480">
        <v>0.35254736093995348</v>
      </c>
      <c r="O480">
        <v>0.24592251892874939</v>
      </c>
      <c r="P480">
        <v>0.3119360953121818</v>
      </c>
      <c r="Q480">
        <v>0.18663594104047659</v>
      </c>
      <c r="R480">
        <v>0.32021738183406773</v>
      </c>
      <c r="S480">
        <v>0.1859440902144687</v>
      </c>
      <c r="T480">
        <v>0.32582811339886603</v>
      </c>
    </row>
    <row r="481" spans="1:20" x14ac:dyDescent="0.25">
      <c r="A481" s="154" t="s">
        <v>157</v>
      </c>
      <c r="B481">
        <v>7.0646242575093314</v>
      </c>
      <c r="C481">
        <v>23.5153949925738</v>
      </c>
      <c r="D481">
        <v>34.533351647287887</v>
      </c>
      <c r="E481">
        <v>-111.7447891936464</v>
      </c>
      <c r="G481" s="154" t="s">
        <v>158</v>
      </c>
      <c r="H481">
        <v>48.716262271508441</v>
      </c>
      <c r="L481" s="155" t="s">
        <v>144</v>
      </c>
      <c r="M481">
        <v>0.16004166416967919</v>
      </c>
      <c r="N481">
        <v>0.22548248374908711</v>
      </c>
      <c r="O481">
        <v>0.16574240189701209</v>
      </c>
      <c r="P481">
        <v>0.32688893079909909</v>
      </c>
      <c r="Q481">
        <v>0.17409508719440439</v>
      </c>
      <c r="R481">
        <v>0.23294247926390141</v>
      </c>
      <c r="S481">
        <v>0.17695813988426751</v>
      </c>
      <c r="T481">
        <v>0.23970603122141479</v>
      </c>
    </row>
    <row r="482" spans="1:20" x14ac:dyDescent="0.25">
      <c r="A482" s="154" t="s">
        <v>158</v>
      </c>
      <c r="B482">
        <v>1.6261434031123669</v>
      </c>
      <c r="C482">
        <v>5.0035067858786659</v>
      </c>
      <c r="D482">
        <v>3.3174274718333532</v>
      </c>
      <c r="E482">
        <v>-4.8905092670460562</v>
      </c>
      <c r="G482" s="154" t="s">
        <v>159</v>
      </c>
      <c r="H482">
        <v>402.37107390662271</v>
      </c>
      <c r="L482" s="155" t="s">
        <v>145</v>
      </c>
      <c r="M482">
        <v>0.83144896084063091</v>
      </c>
      <c r="N482">
        <v>0.47876362114514032</v>
      </c>
      <c r="O482">
        <v>0.66584052595597787</v>
      </c>
      <c r="P482">
        <v>0.7460086178862434</v>
      </c>
      <c r="Q482">
        <v>0.2420204119172944</v>
      </c>
      <c r="R482">
        <v>0.68408216474338579</v>
      </c>
      <c r="S482">
        <v>0.35483819791853238</v>
      </c>
      <c r="T482">
        <v>0.67197278357395973</v>
      </c>
    </row>
    <row r="483" spans="1:20" x14ac:dyDescent="0.25">
      <c r="A483" s="154" t="s">
        <v>159</v>
      </c>
      <c r="B483">
        <v>6.6816188268285774</v>
      </c>
      <c r="C483">
        <v>-21.541205548441969</v>
      </c>
      <c r="D483">
        <v>21.732882321133481</v>
      </c>
      <c r="E483">
        <v>67.106355238153583</v>
      </c>
      <c r="G483" s="154" t="s">
        <v>160</v>
      </c>
      <c r="H483">
        <v>459.75936967020863</v>
      </c>
      <c r="L483" s="155" t="s">
        <v>146</v>
      </c>
      <c r="M483">
        <v>0.42457996989689128</v>
      </c>
      <c r="N483">
        <v>0.35457021029931479</v>
      </c>
      <c r="O483">
        <v>0.25393287830585148</v>
      </c>
      <c r="P483">
        <v>0.34781055655150928</v>
      </c>
      <c r="Q483">
        <v>0.42158066413525641</v>
      </c>
      <c r="R483">
        <v>0.52062854970083738</v>
      </c>
      <c r="S483">
        <v>0.3593656324979464</v>
      </c>
      <c r="T483">
        <v>0.54299067226173847</v>
      </c>
    </row>
    <row r="484" spans="1:20" x14ac:dyDescent="0.25">
      <c r="A484" s="154" t="s">
        <v>160</v>
      </c>
      <c r="B484">
        <v>10.63913411360349</v>
      </c>
      <c r="C484">
        <v>49.396704958130456</v>
      </c>
      <c r="D484">
        <v>12.64822870421065</v>
      </c>
      <c r="E484">
        <v>-53.136648690485401</v>
      </c>
      <c r="L484" s="155" t="s">
        <v>147</v>
      </c>
      <c r="M484">
        <v>1</v>
      </c>
      <c r="N484">
        <v>0.66939370806955067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0.99999999999999989</v>
      </c>
    </row>
    <row r="485" spans="1:20" x14ac:dyDescent="0.25">
      <c r="L485" s="155" t="s">
        <v>148</v>
      </c>
      <c r="M485">
        <v>0.43938734600296397</v>
      </c>
      <c r="N485">
        <v>0.82419290653618482</v>
      </c>
      <c r="O485">
        <v>0.31663833878158171</v>
      </c>
      <c r="P485">
        <v>0.88601047146756651</v>
      </c>
      <c r="Q485">
        <v>0.31371611230675361</v>
      </c>
      <c r="R485">
        <v>0.47801165560485498</v>
      </c>
      <c r="S485">
        <v>0.45074602073236081</v>
      </c>
      <c r="T485">
        <v>0.53777506607403913</v>
      </c>
    </row>
    <row r="486" spans="1:20" x14ac:dyDescent="0.25">
      <c r="L486" s="155" t="s">
        <v>149</v>
      </c>
      <c r="M486">
        <v>0.39990095925906832</v>
      </c>
      <c r="N486">
        <v>0.65412922302746068</v>
      </c>
      <c r="O486">
        <v>0.35011237223391861</v>
      </c>
      <c r="P486">
        <v>0.36237618330244648</v>
      </c>
      <c r="Q486">
        <v>0.28379665129544129</v>
      </c>
      <c r="R486">
        <v>0.68071960183721281</v>
      </c>
      <c r="S486">
        <v>0.2030252599941379</v>
      </c>
      <c r="T486">
        <v>0.4701102800640633</v>
      </c>
    </row>
    <row r="487" spans="1:20" x14ac:dyDescent="0.25">
      <c r="L487" s="155" t="s">
        <v>150</v>
      </c>
      <c r="M487">
        <v>0.7400431339199568</v>
      </c>
      <c r="N487">
        <v>0.8781571060155553</v>
      </c>
      <c r="O487">
        <v>0.41232547309834638</v>
      </c>
      <c r="P487">
        <v>0.54087364092822388</v>
      </c>
      <c r="Q487">
        <v>0.51994157850303657</v>
      </c>
      <c r="R487">
        <v>0.57037128215429855</v>
      </c>
      <c r="S487">
        <v>0.73629079639234818</v>
      </c>
      <c r="T487">
        <v>0.57991544147918694</v>
      </c>
    </row>
    <row r="488" spans="1:20" x14ac:dyDescent="0.25">
      <c r="L488" s="155" t="s">
        <v>151</v>
      </c>
      <c r="M488">
        <v>0.50775634463456754</v>
      </c>
      <c r="N488">
        <v>1</v>
      </c>
      <c r="O488">
        <v>0.42373552266395281</v>
      </c>
      <c r="P488">
        <v>0.81965281151559666</v>
      </c>
      <c r="Q488">
        <v>0.47718696289665918</v>
      </c>
      <c r="R488">
        <v>0.7508592811102911</v>
      </c>
      <c r="S488">
        <v>0.65553630676770502</v>
      </c>
      <c r="T488">
        <v>0.78835318378981167</v>
      </c>
    </row>
    <row r="489" spans="1:20" x14ac:dyDescent="0.25">
      <c r="L489" s="155" t="s">
        <v>152</v>
      </c>
      <c r="M489">
        <v>0.32344841095529692</v>
      </c>
      <c r="N489">
        <v>0.33173623749226061</v>
      </c>
      <c r="O489">
        <v>0.33598560761414947</v>
      </c>
      <c r="P489">
        <v>0.2170989091272473</v>
      </c>
      <c r="Q489">
        <v>0.2098299329876086</v>
      </c>
      <c r="R489">
        <v>0.47633782016813953</v>
      </c>
      <c r="S489">
        <v>0.2500518430598293</v>
      </c>
      <c r="T489">
        <v>0.55204041393783299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250.44215043248431</v>
      </c>
      <c r="L501" s="155" t="s">
        <v>141</v>
      </c>
      <c r="M501">
        <v>0.46591623579124408</v>
      </c>
      <c r="N501">
        <v>0.62550354110659734</v>
      </c>
      <c r="O501">
        <v>0.44964751919092949</v>
      </c>
      <c r="P501">
        <v>0.6273493145448561</v>
      </c>
      <c r="Q501">
        <v>0.41611193393537249</v>
      </c>
      <c r="R501">
        <v>0.42218111436973937</v>
      </c>
      <c r="S501">
        <v>0.51338025685078348</v>
      </c>
      <c r="T501">
        <v>0.51178908728044281</v>
      </c>
    </row>
    <row r="502" spans="1:20" x14ac:dyDescent="0.25">
      <c r="A502" s="154" t="s">
        <v>141</v>
      </c>
      <c r="B502">
        <v>5.0347655641116944</v>
      </c>
      <c r="C502">
        <v>4.6327388188936336</v>
      </c>
      <c r="D502">
        <v>7.6405915412529506</v>
      </c>
      <c r="E502">
        <v>1.5291176599209719</v>
      </c>
      <c r="G502" s="154" t="s">
        <v>142</v>
      </c>
      <c r="H502">
        <v>633.34115708177626</v>
      </c>
      <c r="L502" s="155" t="s">
        <v>142</v>
      </c>
      <c r="M502">
        <v>0.50228113772171878</v>
      </c>
      <c r="N502">
        <v>0.58900488965857056</v>
      </c>
      <c r="O502">
        <v>0.46064339435168872</v>
      </c>
      <c r="P502">
        <v>0.65297505742303208</v>
      </c>
      <c r="Q502">
        <v>0.30605652147907081</v>
      </c>
      <c r="R502">
        <v>0.35858336164924021</v>
      </c>
      <c r="S502">
        <v>0.27057011085130539</v>
      </c>
      <c r="T502">
        <v>0.50524232558473059</v>
      </c>
    </row>
    <row r="503" spans="1:20" x14ac:dyDescent="0.25">
      <c r="A503" s="154" t="s">
        <v>142</v>
      </c>
      <c r="B503">
        <v>6.7759722610077899</v>
      </c>
      <c r="C503">
        <v>-5.4270656969194766</v>
      </c>
      <c r="D503">
        <v>13.53856547436445</v>
      </c>
      <c r="E503">
        <v>13.65269567563668</v>
      </c>
      <c r="G503" s="154" t="s">
        <v>143</v>
      </c>
      <c r="H503">
        <v>411.91817364302551</v>
      </c>
      <c r="L503" s="155" t="s">
        <v>143</v>
      </c>
      <c r="M503">
        <v>0.50263554380821462</v>
      </c>
      <c r="N503">
        <v>0.48993975658891648</v>
      </c>
      <c r="O503">
        <v>0.51537494289062002</v>
      </c>
      <c r="P503">
        <v>0.5925303781314778</v>
      </c>
      <c r="Q503">
        <v>0.56810078142475606</v>
      </c>
      <c r="R503">
        <v>0.36117264289563361</v>
      </c>
      <c r="S503">
        <v>0.34427959770339789</v>
      </c>
      <c r="T503">
        <v>0.65979896912532343</v>
      </c>
    </row>
    <row r="504" spans="1:20" x14ac:dyDescent="0.25">
      <c r="A504" s="154" t="s">
        <v>143</v>
      </c>
      <c r="B504">
        <v>6.6783035692707022</v>
      </c>
      <c r="C504">
        <v>2.232918156819395</v>
      </c>
      <c r="D504">
        <v>7.7059396367778614</v>
      </c>
      <c r="E504">
        <v>-1.320440566774854</v>
      </c>
      <c r="G504" s="154" t="s">
        <v>144</v>
      </c>
      <c r="H504">
        <v>337.8723698690842</v>
      </c>
      <c r="L504" s="155" t="s">
        <v>144</v>
      </c>
      <c r="M504">
        <v>0.54605141442268068</v>
      </c>
      <c r="N504">
        <v>0.39623628084798102</v>
      </c>
      <c r="O504">
        <v>0.43626564782539401</v>
      </c>
      <c r="P504">
        <v>0.52350084425149557</v>
      </c>
      <c r="Q504">
        <v>0.26640065489338111</v>
      </c>
      <c r="R504">
        <v>0.39019080518803467</v>
      </c>
      <c r="S504">
        <v>0.24958486915290909</v>
      </c>
      <c r="T504">
        <v>0.76090048152549383</v>
      </c>
    </row>
    <row r="505" spans="1:20" x14ac:dyDescent="0.25">
      <c r="A505" s="154" t="s">
        <v>144</v>
      </c>
      <c r="B505">
        <v>6.7689900999685966</v>
      </c>
      <c r="C505">
        <v>1.849588774443889</v>
      </c>
      <c r="D505">
        <v>6.984911780244051</v>
      </c>
      <c r="E505">
        <v>-6.6924711949311524</v>
      </c>
      <c r="G505" s="154" t="s">
        <v>145</v>
      </c>
      <c r="H505">
        <v>855.12448034746103</v>
      </c>
      <c r="L505" s="155" t="s">
        <v>145</v>
      </c>
      <c r="M505">
        <v>0.48995208036495752</v>
      </c>
      <c r="N505">
        <v>0.44248431494533491</v>
      </c>
      <c r="O505">
        <v>0.36475264761454601</v>
      </c>
      <c r="P505">
        <v>0.54119727580776722</v>
      </c>
      <c r="Q505">
        <v>0.26474923509185622</v>
      </c>
      <c r="R505">
        <v>0.34705132279729289</v>
      </c>
      <c r="S505">
        <v>0.29623907948160683</v>
      </c>
      <c r="T505">
        <v>0.67720524446877606</v>
      </c>
    </row>
    <row r="506" spans="1:20" x14ac:dyDescent="0.25">
      <c r="A506" s="154" t="s">
        <v>145</v>
      </c>
      <c r="B506">
        <v>10.80429608209111</v>
      </c>
      <c r="C506">
        <v>-4.8147448375087016</v>
      </c>
      <c r="D506">
        <v>14.337670967150959</v>
      </c>
      <c r="E506">
        <v>-0.41072749656375379</v>
      </c>
      <c r="G506" s="154" t="s">
        <v>146</v>
      </c>
      <c r="H506">
        <v>229.2240656712936</v>
      </c>
      <c r="L506" s="155" t="s">
        <v>146</v>
      </c>
      <c r="M506">
        <v>0.548457483264844</v>
      </c>
      <c r="N506">
        <v>0.42270042150202308</v>
      </c>
      <c r="O506">
        <v>0.45802570669228682</v>
      </c>
      <c r="P506">
        <v>0.51480162119829076</v>
      </c>
      <c r="Q506">
        <v>0.40606151552701097</v>
      </c>
      <c r="R506">
        <v>0.36201621781477639</v>
      </c>
      <c r="S506">
        <v>0.28691968541942647</v>
      </c>
      <c r="T506">
        <v>0.71697958245582794</v>
      </c>
    </row>
    <row r="507" spans="1:20" x14ac:dyDescent="0.25">
      <c r="A507" s="154" t="s">
        <v>146</v>
      </c>
      <c r="B507">
        <v>6.3431478812470354</v>
      </c>
      <c r="C507">
        <v>2.426711887769593</v>
      </c>
      <c r="D507">
        <v>8.4198283050021612</v>
      </c>
      <c r="E507">
        <v>0.38924162115068028</v>
      </c>
      <c r="G507" s="154" t="s">
        <v>147</v>
      </c>
      <c r="H507">
        <v>1909.8917376620041</v>
      </c>
      <c r="L507" s="155" t="s">
        <v>147</v>
      </c>
      <c r="M507">
        <v>1</v>
      </c>
      <c r="N507">
        <v>1</v>
      </c>
      <c r="O507">
        <v>1</v>
      </c>
      <c r="P507">
        <v>0.81371332401941665</v>
      </c>
      <c r="Q507">
        <v>0.76201602261698331</v>
      </c>
      <c r="R507">
        <v>1</v>
      </c>
      <c r="S507">
        <v>0.39166628350849081</v>
      </c>
      <c r="T507">
        <v>0.99999999999999989</v>
      </c>
    </row>
    <row r="508" spans="1:20" x14ac:dyDescent="0.25">
      <c r="A508" s="154" t="s">
        <v>147</v>
      </c>
      <c r="B508">
        <v>17.480317997432248</v>
      </c>
      <c r="C508">
        <v>-0.41651652264796718</v>
      </c>
      <c r="D508">
        <v>32.401895987004423</v>
      </c>
      <c r="E508">
        <v>-0.70680430340125022</v>
      </c>
      <c r="G508" s="154" t="s">
        <v>148</v>
      </c>
      <c r="H508">
        <v>556.89914812318602</v>
      </c>
      <c r="L508" s="155" t="s">
        <v>148</v>
      </c>
      <c r="M508">
        <v>0.56108426094933184</v>
      </c>
      <c r="N508">
        <v>0.58531391092856733</v>
      </c>
      <c r="O508">
        <v>0.54362554162062116</v>
      </c>
      <c r="P508">
        <v>0.62466741807152515</v>
      </c>
      <c r="Q508">
        <v>1</v>
      </c>
      <c r="R508">
        <v>0.54074997867963492</v>
      </c>
      <c r="S508">
        <v>1</v>
      </c>
      <c r="T508">
        <v>0.78019659893743076</v>
      </c>
    </row>
    <row r="509" spans="1:20" x14ac:dyDescent="0.25">
      <c r="A509" s="154" t="s">
        <v>148</v>
      </c>
      <c r="B509">
        <v>7.6210392287530544</v>
      </c>
      <c r="C509">
        <v>3.4629016863293351</v>
      </c>
      <c r="D509">
        <v>9.4207129510614784</v>
      </c>
      <c r="E509">
        <v>1.1820695746288119</v>
      </c>
      <c r="G509" s="154" t="s">
        <v>149</v>
      </c>
      <c r="H509">
        <v>541.2951323911326</v>
      </c>
      <c r="L509" s="155" t="s">
        <v>149</v>
      </c>
      <c r="M509">
        <v>0.57657586754651469</v>
      </c>
      <c r="N509">
        <v>0.76123780797187923</v>
      </c>
      <c r="O509">
        <v>0.45740008130942711</v>
      </c>
      <c r="P509">
        <v>1</v>
      </c>
      <c r="Q509">
        <v>0.30699896039095392</v>
      </c>
      <c r="R509">
        <v>0.47935518256915283</v>
      </c>
      <c r="S509">
        <v>0.26290631266438469</v>
      </c>
      <c r="T509">
        <v>0.64993763913384883</v>
      </c>
    </row>
    <row r="510" spans="1:20" x14ac:dyDescent="0.25">
      <c r="A510" s="154" t="s">
        <v>149</v>
      </c>
      <c r="B510">
        <v>8.582344776980122</v>
      </c>
      <c r="C510">
        <v>-2.9405393694594371</v>
      </c>
      <c r="D510">
        <v>11.03449496170844</v>
      </c>
      <c r="E510">
        <v>4.0102185062246276</v>
      </c>
      <c r="G510" s="154" t="s">
        <v>150</v>
      </c>
      <c r="H510">
        <v>1242.0149074910071</v>
      </c>
      <c r="L510" s="155" t="s">
        <v>150</v>
      </c>
      <c r="M510">
        <v>0.48724141556237832</v>
      </c>
      <c r="N510">
        <v>0.35146823818546508</v>
      </c>
      <c r="O510">
        <v>0.40581767830059362</v>
      </c>
      <c r="P510">
        <v>0.64261404128955169</v>
      </c>
      <c r="Q510">
        <v>0.30203981153933052</v>
      </c>
      <c r="R510">
        <v>0.38316220937933521</v>
      </c>
      <c r="S510">
        <v>0.27721569609355012</v>
      </c>
      <c r="T510">
        <v>0.67070559648480044</v>
      </c>
    </row>
    <row r="511" spans="1:20" x14ac:dyDescent="0.25">
      <c r="A511" s="154" t="s">
        <v>150</v>
      </c>
      <c r="B511">
        <v>12.012101728797941</v>
      </c>
      <c r="C511">
        <v>2.9230747596612869</v>
      </c>
      <c r="D511">
        <v>16.418249113944789</v>
      </c>
      <c r="E511">
        <v>-4.1117092961493702</v>
      </c>
      <c r="G511" s="154" t="s">
        <v>151</v>
      </c>
      <c r="H511">
        <v>455.96405158699991</v>
      </c>
      <c r="L511" s="155" t="s">
        <v>151</v>
      </c>
      <c r="M511">
        <v>0.53251349033067197</v>
      </c>
      <c r="N511">
        <v>0.41223819772316511</v>
      </c>
      <c r="O511">
        <v>0.57278139321357968</v>
      </c>
      <c r="P511">
        <v>0.4930701940360091</v>
      </c>
      <c r="Q511">
        <v>0.37017860870306102</v>
      </c>
      <c r="R511">
        <v>0.68629545436283279</v>
      </c>
      <c r="S511">
        <v>0.26094396021601018</v>
      </c>
      <c r="T511">
        <v>0.68407856313447224</v>
      </c>
    </row>
    <row r="512" spans="1:20" x14ac:dyDescent="0.25">
      <c r="A512" s="154" t="s">
        <v>151</v>
      </c>
      <c r="B512">
        <v>6.9245021970551557</v>
      </c>
      <c r="C512">
        <v>3.5406022891937612</v>
      </c>
      <c r="D512">
        <v>7.2912693901884928</v>
      </c>
      <c r="E512">
        <v>-5.9469847442557757</v>
      </c>
      <c r="G512" s="154" t="s">
        <v>152</v>
      </c>
      <c r="H512">
        <v>328.01085485937102</v>
      </c>
      <c r="L512" s="155" t="s">
        <v>152</v>
      </c>
      <c r="M512">
        <v>0.53255500302728676</v>
      </c>
      <c r="N512">
        <v>0.27078981272604802</v>
      </c>
      <c r="O512">
        <v>0.40087861775245243</v>
      </c>
      <c r="P512">
        <v>0.59032467496959828</v>
      </c>
      <c r="Q512">
        <v>0.45381889317095858</v>
      </c>
      <c r="R512">
        <v>0.90803298474408933</v>
      </c>
      <c r="S512">
        <v>0.27609033701010771</v>
      </c>
      <c r="T512">
        <v>0.84841661056407203</v>
      </c>
    </row>
    <row r="513" spans="1:20" x14ac:dyDescent="0.25">
      <c r="A513" s="154" t="s">
        <v>152</v>
      </c>
      <c r="B513">
        <v>4.330917810263025</v>
      </c>
      <c r="C513">
        <v>-3.8809233397548391</v>
      </c>
      <c r="D513">
        <v>6.6796796812880972</v>
      </c>
      <c r="E513">
        <v>3.800703968276816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142.74825083245759</v>
      </c>
      <c r="L524" s="155" t="s">
        <v>141</v>
      </c>
      <c r="M524">
        <v>0.98100968463226268</v>
      </c>
      <c r="N524">
        <v>1</v>
      </c>
      <c r="O524">
        <v>0.50020491486876217</v>
      </c>
      <c r="P524">
        <v>0.55831035067274759</v>
      </c>
      <c r="Q524">
        <v>1</v>
      </c>
      <c r="R524">
        <v>1</v>
      </c>
      <c r="S524">
        <v>0.99999999999999989</v>
      </c>
      <c r="T524">
        <v>0.99999999999999989</v>
      </c>
    </row>
    <row r="525" spans="1:20" x14ac:dyDescent="0.25">
      <c r="A525" s="154" t="s">
        <v>141</v>
      </c>
      <c r="B525">
        <v>4.3039150540735021</v>
      </c>
      <c r="C525">
        <v>3.0704660110750082</v>
      </c>
      <c r="D525">
        <v>3.2494449576837079</v>
      </c>
      <c r="E525">
        <v>-6.1582027179110934</v>
      </c>
      <c r="G525" s="154" t="s">
        <v>142</v>
      </c>
      <c r="H525">
        <v>88.994671871991756</v>
      </c>
      <c r="L525" s="155" t="s">
        <v>142</v>
      </c>
      <c r="M525">
        <v>0.91984250681284641</v>
      </c>
      <c r="N525">
        <v>0.88669580515420221</v>
      </c>
      <c r="O525">
        <v>0.4290576681335298</v>
      </c>
      <c r="P525">
        <v>0.58571836601314176</v>
      </c>
      <c r="Q525">
        <v>0.68702045276767787</v>
      </c>
      <c r="R525">
        <v>0.90260855338048629</v>
      </c>
      <c r="S525">
        <v>0.78858804394112259</v>
      </c>
      <c r="T525">
        <v>0.54394450583770793</v>
      </c>
    </row>
    <row r="526" spans="1:20" x14ac:dyDescent="0.25">
      <c r="A526" s="154" t="s">
        <v>142</v>
      </c>
      <c r="B526">
        <v>3.3320460956336251</v>
      </c>
      <c r="C526">
        <v>2.054964862072802</v>
      </c>
      <c r="D526">
        <v>3.776493554734186</v>
      </c>
      <c r="E526">
        <v>-4.9649770373002289</v>
      </c>
      <c r="G526" s="154" t="s">
        <v>143</v>
      </c>
      <c r="H526">
        <v>76.192704517458154</v>
      </c>
      <c r="L526" s="155" t="s">
        <v>143</v>
      </c>
      <c r="M526">
        <v>0.99022569127623572</v>
      </c>
      <c r="N526">
        <v>0.78508030636045001</v>
      </c>
      <c r="O526">
        <v>0.48978819664642881</v>
      </c>
      <c r="P526">
        <v>0.52330874425276108</v>
      </c>
      <c r="Q526">
        <v>0.36369293216675069</v>
      </c>
      <c r="R526">
        <v>0.39869786080246628</v>
      </c>
      <c r="S526">
        <v>0.4139236812112328</v>
      </c>
      <c r="T526">
        <v>0.42632501488083241</v>
      </c>
    </row>
    <row r="527" spans="1:20" x14ac:dyDescent="0.25">
      <c r="A527" s="154" t="s">
        <v>143</v>
      </c>
      <c r="B527">
        <v>2.3769857907256728</v>
      </c>
      <c r="C527">
        <v>-0.27422085518660089</v>
      </c>
      <c r="D527">
        <v>5.0290304457835928</v>
      </c>
      <c r="E527">
        <v>2.8752889422752239</v>
      </c>
      <c r="G527" s="154" t="s">
        <v>144</v>
      </c>
      <c r="H527">
        <v>36.916217158480869</v>
      </c>
      <c r="L527" s="155" t="s">
        <v>144</v>
      </c>
      <c r="M527">
        <v>0.99618210046575095</v>
      </c>
      <c r="N527">
        <v>0.82919580569738705</v>
      </c>
      <c r="O527">
        <v>0.41995466507139129</v>
      </c>
      <c r="P527">
        <v>0.4095120086624775</v>
      </c>
      <c r="Q527">
        <v>0.30139664926873039</v>
      </c>
      <c r="R527">
        <v>0.34039366950489058</v>
      </c>
      <c r="S527">
        <v>0.40922338788878959</v>
      </c>
      <c r="T527">
        <v>0.44105897610552708</v>
      </c>
    </row>
    <row r="528" spans="1:20" x14ac:dyDescent="0.25">
      <c r="A528" s="154" t="s">
        <v>144</v>
      </c>
      <c r="B528">
        <v>3.266173714271893</v>
      </c>
      <c r="C528">
        <v>-4.1532947205641539</v>
      </c>
      <c r="D528">
        <v>4.285841840489403</v>
      </c>
      <c r="E528">
        <v>5.2066339213801811</v>
      </c>
      <c r="G528" s="154" t="s">
        <v>145</v>
      </c>
      <c r="H528">
        <v>51.026677791141253</v>
      </c>
      <c r="L528" s="155" t="s">
        <v>145</v>
      </c>
      <c r="M528">
        <v>0.92676759058009117</v>
      </c>
      <c r="N528">
        <v>0.77998546517870571</v>
      </c>
      <c r="O528">
        <v>1</v>
      </c>
      <c r="P528">
        <v>1</v>
      </c>
      <c r="Q528">
        <v>0.28480741168559098</v>
      </c>
      <c r="R528">
        <v>0.39007308142682451</v>
      </c>
      <c r="S528">
        <v>0.39925956009165281</v>
      </c>
      <c r="T528">
        <v>0.39923083219784022</v>
      </c>
    </row>
    <row r="529" spans="1:20" x14ac:dyDescent="0.25">
      <c r="A529" s="154" t="s">
        <v>145</v>
      </c>
      <c r="B529">
        <v>2.226588274213928</v>
      </c>
      <c r="C529">
        <v>3.1284371843115482</v>
      </c>
      <c r="D529">
        <v>3.2546219437869159</v>
      </c>
      <c r="E529">
        <v>-2.928926725271606</v>
      </c>
      <c r="G529" s="154" t="s">
        <v>146</v>
      </c>
      <c r="H529">
        <v>48.74066752709755</v>
      </c>
      <c r="L529" s="155" t="s">
        <v>146</v>
      </c>
      <c r="M529">
        <v>0.94121323023075509</v>
      </c>
      <c r="N529">
        <v>0.84046775204103252</v>
      </c>
      <c r="O529">
        <v>0.65942025676182836</v>
      </c>
      <c r="P529">
        <v>0.74307063428108278</v>
      </c>
      <c r="Q529">
        <v>0.41085589701027198</v>
      </c>
      <c r="R529">
        <v>0.4857114153021429</v>
      </c>
      <c r="S529">
        <v>0.42428572554962019</v>
      </c>
      <c r="T529">
        <v>0.46106918327199142</v>
      </c>
    </row>
    <row r="530" spans="1:20" x14ac:dyDescent="0.25">
      <c r="A530" s="154" t="s">
        <v>146</v>
      </c>
      <c r="B530">
        <v>1.7349701394557591</v>
      </c>
      <c r="C530">
        <v>2.067927358162517</v>
      </c>
      <c r="D530">
        <v>2.3694003138740962</v>
      </c>
      <c r="E530">
        <v>-3.422472954978296</v>
      </c>
      <c r="G530" s="154" t="s">
        <v>147</v>
      </c>
      <c r="H530">
        <v>47.125206456105538</v>
      </c>
      <c r="L530" s="155" t="s">
        <v>147</v>
      </c>
      <c r="M530">
        <v>0.99016137741474541</v>
      </c>
      <c r="N530">
        <v>0.70972778970028283</v>
      </c>
      <c r="O530">
        <v>0.58299247838906942</v>
      </c>
      <c r="P530">
        <v>0.65301674741774685</v>
      </c>
      <c r="Q530">
        <v>0.48931348650748391</v>
      </c>
      <c r="R530">
        <v>0.48440863753768748</v>
      </c>
      <c r="S530">
        <v>0.43341186848605218</v>
      </c>
      <c r="T530">
        <v>0.62070465055070412</v>
      </c>
    </row>
    <row r="531" spans="1:20" x14ac:dyDescent="0.25">
      <c r="A531" s="154" t="s">
        <v>147</v>
      </c>
      <c r="B531">
        <v>2.8432179210557882</v>
      </c>
      <c r="C531">
        <v>-0.1308449504246513</v>
      </c>
      <c r="D531">
        <v>3.5707384744948558</v>
      </c>
      <c r="E531">
        <v>-0.24993643460707529</v>
      </c>
      <c r="G531" s="154" t="s">
        <v>148</v>
      </c>
      <c r="H531">
        <v>39.375420167379119</v>
      </c>
      <c r="L531" s="155" t="s">
        <v>148</v>
      </c>
      <c r="M531">
        <v>0.91653168113440353</v>
      </c>
      <c r="N531">
        <v>0.758097886574571</v>
      </c>
      <c r="O531">
        <v>0.51230586238012721</v>
      </c>
      <c r="P531">
        <v>0.75718715822831162</v>
      </c>
      <c r="Q531">
        <v>0.29132741965762748</v>
      </c>
      <c r="R531">
        <v>0.35850261019542667</v>
      </c>
      <c r="S531">
        <v>0.43165623909764761</v>
      </c>
      <c r="T531">
        <v>0.44608543632238912</v>
      </c>
    </row>
    <row r="532" spans="1:20" x14ac:dyDescent="0.25">
      <c r="A532" s="154" t="s">
        <v>148</v>
      </c>
      <c r="B532">
        <v>2.4167100484865891</v>
      </c>
      <c r="C532">
        <v>-1.445859691884243</v>
      </c>
      <c r="D532">
        <v>3.2792690323225422</v>
      </c>
      <c r="E532">
        <v>1.4377743764564339</v>
      </c>
      <c r="G532" s="154" t="s">
        <v>149</v>
      </c>
      <c r="H532">
        <v>9.6693041249228475</v>
      </c>
      <c r="L532" s="155" t="s">
        <v>149</v>
      </c>
      <c r="M532">
        <v>0.89277335034007521</v>
      </c>
      <c r="N532">
        <v>0.66808237119327163</v>
      </c>
      <c r="O532">
        <v>0.44953693494688329</v>
      </c>
      <c r="P532">
        <v>0.79217127093314221</v>
      </c>
      <c r="Q532">
        <v>0.48038451854445841</v>
      </c>
      <c r="R532">
        <v>0.36201712947738618</v>
      </c>
      <c r="S532">
        <v>0.41872971125502773</v>
      </c>
      <c r="T532">
        <v>0.54553690074459815</v>
      </c>
    </row>
    <row r="533" spans="1:20" x14ac:dyDescent="0.25">
      <c r="A533" s="154" t="s">
        <v>149</v>
      </c>
      <c r="B533">
        <v>0.61000511841607674</v>
      </c>
      <c r="C533">
        <v>1.793617371340088E-2</v>
      </c>
      <c r="D533">
        <v>1.2565396033152729</v>
      </c>
      <c r="E533">
        <v>0.26651159249709377</v>
      </c>
      <c r="G533" s="154" t="s">
        <v>150</v>
      </c>
      <c r="H533">
        <v>21.077464757447469</v>
      </c>
      <c r="L533" s="155" t="s">
        <v>150</v>
      </c>
      <c r="M533">
        <v>0.94933649567090184</v>
      </c>
      <c r="N533">
        <v>0.80674510212685424</v>
      </c>
      <c r="O533">
        <v>0.54341688081997297</v>
      </c>
      <c r="P533">
        <v>0.59749107251709432</v>
      </c>
      <c r="Q533">
        <v>0.36501855942990707</v>
      </c>
      <c r="R533">
        <v>0.46057872407754241</v>
      </c>
      <c r="S533">
        <v>0.41137502230008732</v>
      </c>
      <c r="T533">
        <v>0.51110373658486041</v>
      </c>
    </row>
    <row r="534" spans="1:20" x14ac:dyDescent="0.25">
      <c r="A534" s="154" t="s">
        <v>150</v>
      </c>
      <c r="B534">
        <v>1.697612894259537</v>
      </c>
      <c r="C534">
        <v>1.2454721857866431</v>
      </c>
      <c r="D534">
        <v>2.05889416616857</v>
      </c>
      <c r="E534">
        <v>-1.591780222690022</v>
      </c>
      <c r="G534" s="154" t="s">
        <v>151</v>
      </c>
      <c r="H534">
        <v>24.905847110587711</v>
      </c>
      <c r="L534" s="155" t="s">
        <v>151</v>
      </c>
      <c r="M534">
        <v>0.92026478009319146</v>
      </c>
      <c r="N534">
        <v>0.80000520569038902</v>
      </c>
      <c r="O534">
        <v>0.46391054889253319</v>
      </c>
      <c r="P534">
        <v>0.51766154835851907</v>
      </c>
      <c r="Q534">
        <v>0.3209803148545432</v>
      </c>
      <c r="R534">
        <v>0.4335821422957219</v>
      </c>
      <c r="S534">
        <v>0.41244555173494257</v>
      </c>
      <c r="T534">
        <v>0.60422088768282523</v>
      </c>
    </row>
    <row r="535" spans="1:20" x14ac:dyDescent="0.25">
      <c r="A535" s="154" t="s">
        <v>151</v>
      </c>
      <c r="B535">
        <v>2.5399337917645819</v>
      </c>
      <c r="C535">
        <v>-2.9184135389615982</v>
      </c>
      <c r="D535">
        <v>2.6775447166545332</v>
      </c>
      <c r="E535">
        <v>3.2089527358922809</v>
      </c>
      <c r="G535" s="154" t="s">
        <v>152</v>
      </c>
      <c r="H535">
        <v>17.5775253351222</v>
      </c>
      <c r="L535" s="155" t="s">
        <v>152</v>
      </c>
      <c r="M535">
        <v>1</v>
      </c>
      <c r="N535">
        <v>0.67189896989916131</v>
      </c>
      <c r="O535">
        <v>0.65880350040369073</v>
      </c>
      <c r="P535">
        <v>0.54860175988584037</v>
      </c>
      <c r="Q535">
        <v>0.41741195828602062</v>
      </c>
      <c r="R535">
        <v>0.52769220480069312</v>
      </c>
      <c r="S535">
        <v>0.4200597410788724</v>
      </c>
      <c r="T535">
        <v>0.50243700608129327</v>
      </c>
    </row>
    <row r="536" spans="1:20" x14ac:dyDescent="0.25">
      <c r="A536" s="154" t="s">
        <v>152</v>
      </c>
      <c r="B536">
        <v>1.345200941059755</v>
      </c>
      <c r="C536">
        <v>7.7382879950184544E-2</v>
      </c>
      <c r="D536">
        <v>1.3740526328746041</v>
      </c>
      <c r="E536">
        <v>0.20807899681671549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2655.001395976602</v>
      </c>
      <c r="L547" s="155" t="s">
        <v>155</v>
      </c>
      <c r="M547">
        <v>0.44470009312620101</v>
      </c>
      <c r="N547">
        <v>0.54142911801291216</v>
      </c>
      <c r="O547">
        <v>0.92718953604149923</v>
      </c>
      <c r="P547">
        <v>0.80338689945006847</v>
      </c>
      <c r="Q547">
        <v>0.27124330474795427</v>
      </c>
      <c r="R547">
        <v>0.23093683402649251</v>
      </c>
      <c r="S547">
        <v>0.30860010279567512</v>
      </c>
      <c r="T547">
        <v>0.14514999202096629</v>
      </c>
    </row>
    <row r="548" spans="1:20" x14ac:dyDescent="0.25">
      <c r="A548" s="154" t="s">
        <v>141</v>
      </c>
      <c r="B548">
        <v>21.36538876441103</v>
      </c>
      <c r="C548">
        <v>1.9074365741394519</v>
      </c>
      <c r="D548">
        <v>14.99527911752587</v>
      </c>
      <c r="E548">
        <v>-3.2830247114036668</v>
      </c>
      <c r="G548" s="154" t="s">
        <v>142</v>
      </c>
      <c r="H548">
        <v>763.32231812046757</v>
      </c>
      <c r="L548" s="155" t="s">
        <v>156</v>
      </c>
      <c r="M548">
        <v>0.57298442393791293</v>
      </c>
      <c r="N548">
        <v>1</v>
      </c>
      <c r="O548">
        <v>0.98527755483010215</v>
      </c>
      <c r="P548">
        <v>1</v>
      </c>
      <c r="Q548">
        <v>1</v>
      </c>
      <c r="R548">
        <v>0.99999999999999989</v>
      </c>
      <c r="S548">
        <v>1</v>
      </c>
      <c r="T548">
        <v>1</v>
      </c>
    </row>
    <row r="549" spans="1:20" x14ac:dyDescent="0.25">
      <c r="A549" s="154" t="s">
        <v>142</v>
      </c>
      <c r="B549">
        <v>9.4110945461728157</v>
      </c>
      <c r="C549">
        <v>-0.88507809429169315</v>
      </c>
      <c r="D549">
        <v>9.7050825525815796</v>
      </c>
      <c r="E549">
        <v>-8.2338070091727609</v>
      </c>
      <c r="G549" s="154" t="s">
        <v>143</v>
      </c>
      <c r="H549">
        <v>945.12355433336222</v>
      </c>
      <c r="L549" s="155" t="s">
        <v>157</v>
      </c>
      <c r="M549">
        <v>1</v>
      </c>
      <c r="N549">
        <v>0.24254465382712739</v>
      </c>
      <c r="O549">
        <v>1</v>
      </c>
      <c r="P549">
        <v>0.68160965881604785</v>
      </c>
      <c r="Q549">
        <v>0.86858396611175193</v>
      </c>
      <c r="R549">
        <v>0.96701234621427068</v>
      </c>
      <c r="S549">
        <v>0.99280753163823354</v>
      </c>
      <c r="T549">
        <v>0.8902478120060533</v>
      </c>
    </row>
    <row r="550" spans="1:20" x14ac:dyDescent="0.25">
      <c r="A550" s="154" t="s">
        <v>143</v>
      </c>
      <c r="B550">
        <v>9.142312205501046</v>
      </c>
      <c r="C550">
        <v>-2.96243876732458</v>
      </c>
      <c r="D550">
        <v>14.41237918424561</v>
      </c>
      <c r="E550">
        <v>15.27494503933435</v>
      </c>
      <c r="G550" s="154" t="s">
        <v>144</v>
      </c>
      <c r="H550">
        <v>841.15620695378391</v>
      </c>
      <c r="L550" s="155" t="s">
        <v>158</v>
      </c>
      <c r="M550">
        <v>0.4870147319313729</v>
      </c>
      <c r="N550">
        <v>0.54998659259456462</v>
      </c>
      <c r="O550">
        <v>0.76486973393076751</v>
      </c>
      <c r="P550">
        <v>0.96901167075773997</v>
      </c>
      <c r="Q550">
        <v>0.3242747815584589</v>
      </c>
      <c r="R550">
        <v>0.42842341949123641</v>
      </c>
      <c r="S550">
        <v>0.39240385875213918</v>
      </c>
      <c r="T550">
        <v>0.28188015968139551</v>
      </c>
    </row>
    <row r="551" spans="1:20" x14ac:dyDescent="0.25">
      <c r="A551" s="154" t="s">
        <v>144</v>
      </c>
      <c r="B551">
        <v>8.5919257622083443</v>
      </c>
      <c r="C551">
        <v>-2.748032779655964</v>
      </c>
      <c r="D551">
        <v>17.21835310544612</v>
      </c>
      <c r="E551">
        <v>-6.7447203710657373</v>
      </c>
      <c r="G551" s="154" t="s">
        <v>145</v>
      </c>
      <c r="H551">
        <v>4105.5180797785324</v>
      </c>
      <c r="L551" s="155" t="s">
        <v>159</v>
      </c>
      <c r="M551">
        <v>0.613395368267451</v>
      </c>
      <c r="N551">
        <v>0.29632245541456781</v>
      </c>
      <c r="O551">
        <v>0.96115845971676794</v>
      </c>
      <c r="P551">
        <v>0.69643053783417808</v>
      </c>
      <c r="Q551">
        <v>0.34389088431302989</v>
      </c>
      <c r="R551">
        <v>0.49618948521188871</v>
      </c>
      <c r="S551">
        <v>0.35131515248221618</v>
      </c>
      <c r="T551">
        <v>0.38002378192233421</v>
      </c>
    </row>
    <row r="552" spans="1:20" x14ac:dyDescent="0.25">
      <c r="A552" s="154" t="s">
        <v>145</v>
      </c>
      <c r="B552">
        <v>17.994990615378661</v>
      </c>
      <c r="C552">
        <v>7.3757112246149754</v>
      </c>
      <c r="D552">
        <v>35.001587756626193</v>
      </c>
      <c r="E552">
        <v>-0.92901353637103889</v>
      </c>
      <c r="G552" s="154" t="s">
        <v>146</v>
      </c>
      <c r="H552">
        <v>3007.6200302332309</v>
      </c>
      <c r="L552" s="155" t="s">
        <v>160</v>
      </c>
      <c r="M552">
        <v>0.49824405645628489</v>
      </c>
      <c r="N552">
        <v>0.21902304928743879</v>
      </c>
      <c r="O552">
        <v>0.73545654021698381</v>
      </c>
      <c r="P552">
        <v>0.59248617231827394</v>
      </c>
      <c r="Q552">
        <v>0.19059053904859441</v>
      </c>
      <c r="R552">
        <v>0.29546684315079652</v>
      </c>
      <c r="S552">
        <v>0.29674598650846667</v>
      </c>
      <c r="T552">
        <v>0.24238773598797561</v>
      </c>
    </row>
    <row r="553" spans="1:20" x14ac:dyDescent="0.25">
      <c r="A553" s="154" t="s">
        <v>146</v>
      </c>
      <c r="B553">
        <v>20.430454057348559</v>
      </c>
      <c r="C553">
        <v>-11.4275004973018</v>
      </c>
      <c r="D553">
        <v>35.417864085523632</v>
      </c>
      <c r="E553">
        <v>1.218320583388212</v>
      </c>
      <c r="L553" s="155" t="s">
        <v>187</v>
      </c>
      <c r="M553">
        <v>0.55750095087119611</v>
      </c>
      <c r="N553">
        <v>0.24642413314959721</v>
      </c>
      <c r="O553">
        <v>0.84739123785323633</v>
      </c>
      <c r="P553">
        <v>0.71890146910013353</v>
      </c>
      <c r="Q553">
        <v>0.1526573988767253</v>
      </c>
      <c r="R553">
        <v>0.34020733014256371</v>
      </c>
      <c r="S553">
        <v>0.26039758175673539</v>
      </c>
      <c r="T553">
        <v>0.23711069104293311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79.24215712708056</v>
      </c>
      <c r="L570" s="155" t="s">
        <v>141</v>
      </c>
      <c r="M570">
        <v>0.98128358086783596</v>
      </c>
      <c r="N570">
        <v>0.78976927241002459</v>
      </c>
      <c r="O570">
        <v>0.73807702336144099</v>
      </c>
      <c r="P570">
        <v>0.77441905590192095</v>
      </c>
      <c r="Q570">
        <v>0.65929234044522944</v>
      </c>
      <c r="R570">
        <v>1</v>
      </c>
      <c r="S570">
        <v>0.71726804510467101</v>
      </c>
      <c r="T570">
        <v>1</v>
      </c>
    </row>
    <row r="571" spans="1:20" x14ac:dyDescent="0.25">
      <c r="A571" s="154" t="s">
        <v>141</v>
      </c>
      <c r="B571">
        <v>2.343293699744621</v>
      </c>
      <c r="C571">
        <v>1.6761197350249299</v>
      </c>
      <c r="D571">
        <v>2.9988755701859149</v>
      </c>
      <c r="E571">
        <v>-1.130939331179049</v>
      </c>
      <c r="G571" s="154" t="s">
        <v>142</v>
      </c>
      <c r="H571">
        <v>77.42055024350914</v>
      </c>
      <c r="L571" s="155" t="s">
        <v>142</v>
      </c>
      <c r="M571">
        <v>0.99327177704567982</v>
      </c>
      <c r="N571">
        <v>1</v>
      </c>
      <c r="O571">
        <v>1</v>
      </c>
      <c r="P571">
        <v>0.97789855750492916</v>
      </c>
      <c r="Q571">
        <v>0.99999999999999989</v>
      </c>
      <c r="R571">
        <v>0.6092052070626045</v>
      </c>
      <c r="S571">
        <v>1</v>
      </c>
      <c r="T571">
        <v>0.72702720318113601</v>
      </c>
    </row>
    <row r="572" spans="1:20" x14ac:dyDescent="0.25">
      <c r="A572" s="154" t="s">
        <v>142</v>
      </c>
      <c r="B572">
        <v>3.420494075822603</v>
      </c>
      <c r="C572">
        <v>-1.489073718477431</v>
      </c>
      <c r="D572">
        <v>5.0908712724127012</v>
      </c>
      <c r="E572">
        <v>1.7347425911079291</v>
      </c>
      <c r="G572" s="154" t="s">
        <v>143</v>
      </c>
      <c r="H572">
        <v>133.2946814796486</v>
      </c>
      <c r="L572" s="155" t="s">
        <v>143</v>
      </c>
      <c r="M572">
        <v>0.95510890491473033</v>
      </c>
      <c r="N572">
        <v>0.75362885661789469</v>
      </c>
      <c r="O572">
        <v>0.7266933984456122</v>
      </c>
      <c r="P572">
        <v>0.76104449302874544</v>
      </c>
      <c r="Q572">
        <v>0.70531316368177832</v>
      </c>
      <c r="R572">
        <v>0.73229234085497319</v>
      </c>
      <c r="S572">
        <v>0.68390808708719164</v>
      </c>
      <c r="T572">
        <v>0.69840929673857566</v>
      </c>
    </row>
    <row r="573" spans="1:20" x14ac:dyDescent="0.25">
      <c r="A573" s="154" t="s">
        <v>143</v>
      </c>
      <c r="B573">
        <v>3.142138792885159</v>
      </c>
      <c r="C573">
        <v>3.9714409353532329</v>
      </c>
      <c r="D573">
        <v>3.5228829261030761</v>
      </c>
      <c r="E573">
        <v>-4.4923556131058442</v>
      </c>
      <c r="G573" s="154" t="s">
        <v>144</v>
      </c>
      <c r="H573">
        <v>160.3911618610735</v>
      </c>
      <c r="L573" s="155" t="s">
        <v>144</v>
      </c>
      <c r="M573">
        <v>0.88976260773286653</v>
      </c>
      <c r="N573">
        <v>0.82754690849303081</v>
      </c>
      <c r="O573">
        <v>0.94094405990770813</v>
      </c>
      <c r="P573">
        <v>1</v>
      </c>
      <c r="Q573">
        <v>0.54965457682034924</v>
      </c>
      <c r="R573">
        <v>0.60575978743874159</v>
      </c>
      <c r="S573">
        <v>0.65897008881823171</v>
      </c>
      <c r="T573">
        <v>0.87579391374944626</v>
      </c>
    </row>
    <row r="574" spans="1:20" x14ac:dyDescent="0.25">
      <c r="A574" s="154" t="s">
        <v>144</v>
      </c>
      <c r="B574">
        <v>4.6563169436500047</v>
      </c>
      <c r="C574">
        <v>-4.223673600844144</v>
      </c>
      <c r="D574">
        <v>5.6831616445266331</v>
      </c>
      <c r="E574">
        <v>7.0318018534332163</v>
      </c>
      <c r="G574" s="154" t="s">
        <v>145</v>
      </c>
      <c r="H574">
        <v>113.54923765030409</v>
      </c>
      <c r="L574" s="155" t="s">
        <v>145</v>
      </c>
      <c r="M574">
        <v>0.90246131339067559</v>
      </c>
      <c r="N574">
        <v>0.82282647376919027</v>
      </c>
      <c r="O574">
        <v>0.79454768006248888</v>
      </c>
      <c r="P574">
        <v>0.84807759286291273</v>
      </c>
      <c r="Q574">
        <v>0.63286617398504741</v>
      </c>
      <c r="R574">
        <v>0.5712462253715852</v>
      </c>
      <c r="S574">
        <v>0.63653985647329592</v>
      </c>
      <c r="T574">
        <v>0.8927505141350387</v>
      </c>
    </row>
    <row r="575" spans="1:20" x14ac:dyDescent="0.25">
      <c r="A575" s="154" t="s">
        <v>145</v>
      </c>
      <c r="B575">
        <v>4.5381134002056536</v>
      </c>
      <c r="C575">
        <v>2.600053146181716</v>
      </c>
      <c r="D575">
        <v>4.4993713613729742</v>
      </c>
      <c r="E575">
        <v>-0.94544869631922923</v>
      </c>
      <c r="G575" s="154" t="s">
        <v>146</v>
      </c>
      <c r="H575">
        <v>154.08292749494589</v>
      </c>
      <c r="L575" s="155" t="s">
        <v>146</v>
      </c>
      <c r="M575">
        <v>0.95998840977778532</v>
      </c>
      <c r="N575">
        <v>0.75473314972131056</v>
      </c>
      <c r="O575">
        <v>0.70106206980290242</v>
      </c>
      <c r="P575">
        <v>0.74784762536429461</v>
      </c>
      <c r="Q575">
        <v>0.58575954975996569</v>
      </c>
      <c r="R575">
        <v>0.52456789000814907</v>
      </c>
      <c r="S575">
        <v>0.73813260613098208</v>
      </c>
      <c r="T575">
        <v>0.70495789133104814</v>
      </c>
    </row>
    <row r="576" spans="1:20" x14ac:dyDescent="0.25">
      <c r="A576" s="154" t="s">
        <v>146</v>
      </c>
      <c r="B576">
        <v>3.50623024147631</v>
      </c>
      <c r="C576">
        <v>2.3352393540214771</v>
      </c>
      <c r="D576">
        <v>3.987090283608651</v>
      </c>
      <c r="E576">
        <v>-4.1223102022510201</v>
      </c>
      <c r="G576" s="154" t="s">
        <v>147</v>
      </c>
      <c r="H576">
        <v>189.69659890985051</v>
      </c>
      <c r="L576" s="155" t="s">
        <v>147</v>
      </c>
      <c r="M576">
        <v>0.95620495915311254</v>
      </c>
      <c r="N576">
        <v>0.80557247309990931</v>
      </c>
      <c r="O576">
        <v>0.86334575016318083</v>
      </c>
      <c r="P576">
        <v>0.85595016896098597</v>
      </c>
      <c r="Q576">
        <v>0.53408053748923845</v>
      </c>
      <c r="R576">
        <v>0.47542200248850541</v>
      </c>
      <c r="S576">
        <v>0.65856476219354221</v>
      </c>
      <c r="T576">
        <v>0.78020973231645552</v>
      </c>
    </row>
    <row r="577" spans="1:20" x14ac:dyDescent="0.25">
      <c r="A577" s="154" t="s">
        <v>147</v>
      </c>
      <c r="B577">
        <v>4.4163304098741234</v>
      </c>
      <c r="C577">
        <v>-3.2265085240199891</v>
      </c>
      <c r="D577">
        <v>3.6493422962756319</v>
      </c>
      <c r="E577">
        <v>1.857916218765155</v>
      </c>
      <c r="G577" s="154" t="s">
        <v>148</v>
      </c>
      <c r="H577">
        <v>278.31052464504029</v>
      </c>
      <c r="L577" s="155" t="s">
        <v>148</v>
      </c>
      <c r="M577">
        <v>0.98085749692454072</v>
      </c>
      <c r="N577">
        <v>0.88399451216729952</v>
      </c>
      <c r="O577">
        <v>0.88871983640814589</v>
      </c>
      <c r="P577">
        <v>0.90223910478522562</v>
      </c>
      <c r="Q577">
        <v>0.58669942234082606</v>
      </c>
      <c r="R577">
        <v>0.56744313503138677</v>
      </c>
      <c r="S577">
        <v>0.69486049720928378</v>
      </c>
      <c r="T577">
        <v>0.8190041750262923</v>
      </c>
    </row>
    <row r="578" spans="1:20" x14ac:dyDescent="0.25">
      <c r="A578" s="154" t="s">
        <v>148</v>
      </c>
      <c r="B578">
        <v>3.861355771004388</v>
      </c>
      <c r="C578">
        <v>3.5875762374295482E-2</v>
      </c>
      <c r="D578">
        <v>6.235190481428722</v>
      </c>
      <c r="E578">
        <v>0.83517848847493037</v>
      </c>
      <c r="G578" s="154" t="s">
        <v>149</v>
      </c>
      <c r="H578">
        <v>155.7231200129408</v>
      </c>
      <c r="L578" s="155" t="s">
        <v>149</v>
      </c>
      <c r="M578">
        <v>0.98622634413872357</v>
      </c>
      <c r="N578">
        <v>0.81668118379955368</v>
      </c>
      <c r="O578">
        <v>0.8541081947633733</v>
      </c>
      <c r="P578">
        <v>0.73315089328986949</v>
      </c>
      <c r="Q578">
        <v>0.40394821474007048</v>
      </c>
      <c r="R578">
        <v>0.45974435903790017</v>
      </c>
      <c r="S578">
        <v>0.65014577782305394</v>
      </c>
      <c r="T578">
        <v>0.81057524029865979</v>
      </c>
    </row>
    <row r="579" spans="1:20" x14ac:dyDescent="0.25">
      <c r="A579" s="154" t="s">
        <v>149</v>
      </c>
      <c r="B579">
        <v>3.8041249455075579</v>
      </c>
      <c r="C579">
        <v>-0.1287132771803734</v>
      </c>
      <c r="D579">
        <v>4.851018575096707</v>
      </c>
      <c r="E579">
        <v>-2.1792059599161631</v>
      </c>
      <c r="G579" s="154" t="s">
        <v>150</v>
      </c>
      <c r="H579">
        <v>153.8327898421862</v>
      </c>
      <c r="L579" s="155" t="s">
        <v>150</v>
      </c>
      <c r="M579">
        <v>0.94208857814449476</v>
      </c>
      <c r="N579">
        <v>0.94768398649974583</v>
      </c>
      <c r="O579">
        <v>0.78501952834206679</v>
      </c>
      <c r="P579">
        <v>0.85115915877667003</v>
      </c>
      <c r="Q579">
        <v>0.70087167188812682</v>
      </c>
      <c r="R579">
        <v>0.51624618711322423</v>
      </c>
      <c r="S579">
        <v>0.64598814016428519</v>
      </c>
      <c r="T579">
        <v>0.82462593736567902</v>
      </c>
    </row>
    <row r="580" spans="1:20" x14ac:dyDescent="0.25">
      <c r="A580" s="154" t="s">
        <v>150</v>
      </c>
      <c r="B580">
        <v>2.9127243636952538</v>
      </c>
      <c r="C580">
        <v>-1.410238209026184</v>
      </c>
      <c r="D580">
        <v>5.2246239592659087</v>
      </c>
      <c r="E580">
        <v>7.7716800895391822</v>
      </c>
      <c r="G580" s="154" t="s">
        <v>151</v>
      </c>
      <c r="H580">
        <v>147.65574133772819</v>
      </c>
      <c r="L580" s="155" t="s">
        <v>151</v>
      </c>
      <c r="M580">
        <v>0.9151714703730971</v>
      </c>
      <c r="N580">
        <v>0.91183359029282474</v>
      </c>
      <c r="O580">
        <v>0.61325161896549762</v>
      </c>
      <c r="P580">
        <v>0.8262606217589632</v>
      </c>
      <c r="Q580">
        <v>0.52692507488262486</v>
      </c>
      <c r="R580">
        <v>0.4698936954384601</v>
      </c>
      <c r="S580">
        <v>0.63903073161546642</v>
      </c>
      <c r="T580">
        <v>0.93099315659747661</v>
      </c>
    </row>
    <row r="581" spans="1:20" x14ac:dyDescent="0.25">
      <c r="A581" s="154" t="s">
        <v>151</v>
      </c>
      <c r="B581">
        <v>3.9839561316737191</v>
      </c>
      <c r="C581">
        <v>-0.549902327662662</v>
      </c>
      <c r="D581">
        <v>4.8667746116446224</v>
      </c>
      <c r="E581">
        <v>-3.4363412874206181</v>
      </c>
      <c r="G581" s="154" t="s">
        <v>152</v>
      </c>
      <c r="H581">
        <v>88.689081853758609</v>
      </c>
      <c r="L581" s="155" t="s">
        <v>152</v>
      </c>
      <c r="M581">
        <v>1</v>
      </c>
      <c r="N581">
        <v>0.76535281903560648</v>
      </c>
      <c r="O581">
        <v>0.7107252596059942</v>
      </c>
      <c r="P581">
        <v>0.81864884017212192</v>
      </c>
      <c r="Q581">
        <v>0.52522460724112374</v>
      </c>
      <c r="R581">
        <v>0.51741303657481419</v>
      </c>
      <c r="S581">
        <v>0.64660534798708713</v>
      </c>
      <c r="T581">
        <v>0.84733154518221032</v>
      </c>
    </row>
    <row r="582" spans="1:20" x14ac:dyDescent="0.25">
      <c r="A582" s="154" t="s">
        <v>152</v>
      </c>
      <c r="B582">
        <v>2.4904882716431929</v>
      </c>
      <c r="C582">
        <v>0.82905769869174772</v>
      </c>
      <c r="D582">
        <v>3.0020518732730448</v>
      </c>
      <c r="E582">
        <v>2.3439444960480951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29.456887041114449</v>
      </c>
      <c r="L593" s="155" t="s">
        <v>141</v>
      </c>
      <c r="M593">
        <v>0.78473326973284907</v>
      </c>
      <c r="N593">
        <v>0.32360599327672429</v>
      </c>
      <c r="O593">
        <v>0.69541808464367139</v>
      </c>
      <c r="P593">
        <v>0.4218301970536717</v>
      </c>
      <c r="Q593">
        <v>0.56426761001414361</v>
      </c>
      <c r="R593">
        <v>1</v>
      </c>
      <c r="S593">
        <v>0.65352164772430688</v>
      </c>
      <c r="T593">
        <v>0.58786686482161321</v>
      </c>
    </row>
    <row r="594" spans="1:20" x14ac:dyDescent="0.25">
      <c r="A594" s="154" t="s">
        <v>155</v>
      </c>
      <c r="B594">
        <v>1.739313335665521</v>
      </c>
      <c r="C594">
        <v>-4.8907595122618552</v>
      </c>
      <c r="D594">
        <v>2.7156306194375861</v>
      </c>
      <c r="E594">
        <v>2.4126078929183521</v>
      </c>
      <c r="G594" s="154" t="s">
        <v>156</v>
      </c>
      <c r="H594">
        <v>683.21621159956987</v>
      </c>
      <c r="L594" s="155" t="s">
        <v>142</v>
      </c>
      <c r="M594">
        <v>0.3586476022831816</v>
      </c>
      <c r="N594">
        <v>0.46513571003458182</v>
      </c>
      <c r="O594">
        <v>0.56469887639408234</v>
      </c>
      <c r="P594">
        <v>0.60358762227140306</v>
      </c>
      <c r="Q594">
        <v>0.90203993750512279</v>
      </c>
      <c r="R594">
        <v>0.43438387947442281</v>
      </c>
      <c r="S594">
        <v>0.39366853211214781</v>
      </c>
      <c r="T594">
        <v>0.69367713377420392</v>
      </c>
    </row>
    <row r="595" spans="1:20" x14ac:dyDescent="0.25">
      <c r="A595" s="154" t="s">
        <v>156</v>
      </c>
      <c r="B595">
        <v>12.51045138722662</v>
      </c>
      <c r="C595">
        <v>-32.097050624051157</v>
      </c>
      <c r="D595">
        <v>43.917151739814933</v>
      </c>
      <c r="E595">
        <v>102.05256861663101</v>
      </c>
      <c r="G595" s="154" t="s">
        <v>157</v>
      </c>
      <c r="H595">
        <v>1426.480151839929</v>
      </c>
      <c r="L595" s="155" t="s">
        <v>143</v>
      </c>
      <c r="M595">
        <v>0.33196075702681821</v>
      </c>
      <c r="N595">
        <v>0.34911528647322387</v>
      </c>
      <c r="O595">
        <v>0.2642505295345437</v>
      </c>
      <c r="P595">
        <v>0.48043702998513832</v>
      </c>
      <c r="Q595">
        <v>0.50077458449854129</v>
      </c>
      <c r="R595">
        <v>0.62703549023330651</v>
      </c>
      <c r="S595">
        <v>0.37925430991116948</v>
      </c>
      <c r="T595">
        <v>0.62426368943112953</v>
      </c>
    </row>
    <row r="596" spans="1:20" x14ac:dyDescent="0.25">
      <c r="A596" s="154" t="s">
        <v>157</v>
      </c>
      <c r="B596">
        <v>21.91519636775848</v>
      </c>
      <c r="C596">
        <v>37.7089054560739</v>
      </c>
      <c r="D596">
        <v>44.680722572670703</v>
      </c>
      <c r="E596">
        <v>-113.07629905174279</v>
      </c>
      <c r="G596" s="154" t="s">
        <v>158</v>
      </c>
      <c r="H596">
        <v>118.61649832581919</v>
      </c>
      <c r="L596" s="155" t="s">
        <v>144</v>
      </c>
      <c r="M596">
        <v>0.27501457334384261</v>
      </c>
      <c r="N596">
        <v>0.28108865733913341</v>
      </c>
      <c r="O596">
        <v>0.27182532066148879</v>
      </c>
      <c r="P596">
        <v>0.34208706645592801</v>
      </c>
      <c r="Q596">
        <v>0.51772286230644149</v>
      </c>
      <c r="R596">
        <v>0.29613721639400842</v>
      </c>
      <c r="S596">
        <v>0.35230543004613418</v>
      </c>
      <c r="T596">
        <v>0.51235545839187657</v>
      </c>
    </row>
    <row r="597" spans="1:20" x14ac:dyDescent="0.25">
      <c r="A597" s="154" t="s">
        <v>158</v>
      </c>
      <c r="B597">
        <v>2.569548977475125</v>
      </c>
      <c r="C597">
        <v>-7.1483868414868574</v>
      </c>
      <c r="D597">
        <v>4.5364980856271577</v>
      </c>
      <c r="E597">
        <v>20.225128917537269</v>
      </c>
      <c r="G597" s="154" t="s">
        <v>159</v>
      </c>
      <c r="H597">
        <v>99.19805272526807</v>
      </c>
      <c r="L597" s="155" t="s">
        <v>145</v>
      </c>
      <c r="M597">
        <v>0.75853585374297883</v>
      </c>
      <c r="N597">
        <v>0.83685163207248892</v>
      </c>
      <c r="O597">
        <v>1</v>
      </c>
      <c r="P597">
        <v>0.99999999999999989</v>
      </c>
      <c r="Q597">
        <v>0.93397532730925337</v>
      </c>
      <c r="R597">
        <v>0.84761486127392982</v>
      </c>
      <c r="S597">
        <v>0.707263102504189</v>
      </c>
      <c r="T597">
        <v>0.90197465378955322</v>
      </c>
    </row>
    <row r="598" spans="1:20" x14ac:dyDescent="0.25">
      <c r="A598" s="154" t="s">
        <v>159</v>
      </c>
      <c r="B598">
        <v>5.9303544923573241</v>
      </c>
      <c r="C598">
        <v>6.5721051529159729</v>
      </c>
      <c r="D598">
        <v>7.3789666002365557</v>
      </c>
      <c r="E598">
        <v>-10.525474806830241</v>
      </c>
      <c r="G598" s="154" t="s">
        <v>160</v>
      </c>
      <c r="H598">
        <v>52.093715582610407</v>
      </c>
      <c r="L598" s="155" t="s">
        <v>146</v>
      </c>
      <c r="M598">
        <v>0.88883475147682067</v>
      </c>
      <c r="N598">
        <v>1</v>
      </c>
      <c r="O598">
        <v>0.73323736133636674</v>
      </c>
      <c r="P598">
        <v>0.77301287996264567</v>
      </c>
      <c r="Q598">
        <v>1</v>
      </c>
      <c r="R598">
        <v>0.43109589090139178</v>
      </c>
      <c r="S598">
        <v>1</v>
      </c>
      <c r="T598">
        <v>1</v>
      </c>
    </row>
    <row r="599" spans="1:20" x14ac:dyDescent="0.25">
      <c r="A599" s="154" t="s">
        <v>160</v>
      </c>
      <c r="B599">
        <v>3.583276424692877</v>
      </c>
      <c r="C599">
        <v>4.5581618212288362</v>
      </c>
      <c r="D599">
        <v>5.1300900541718439</v>
      </c>
      <c r="E599">
        <v>-11.668669071443791</v>
      </c>
      <c r="G599" s="154" t="s">
        <v>187</v>
      </c>
      <c r="H599">
        <v>30.60225075334899</v>
      </c>
    </row>
    <row r="600" spans="1:20" x14ac:dyDescent="0.25">
      <c r="A600" s="154" t="s">
        <v>187</v>
      </c>
      <c r="B600">
        <v>1.934453461313816</v>
      </c>
      <c r="C600">
        <v>-0.22045054047448201</v>
      </c>
      <c r="D600">
        <v>1.9267136849861499</v>
      </c>
      <c r="E600">
        <v>6.0514771525211541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1"/>
  <sheetViews>
    <sheetView topLeftCell="D400" workbookViewId="0">
      <selection activeCell="I148" sqref="I148"/>
    </sheetView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160</v>
      </c>
    </row>
    <row r="2" spans="1:18" x14ac:dyDescent="0.25">
      <c r="A2" s="165" t="s">
        <v>2</v>
      </c>
      <c r="B2" s="2">
        <v>24</v>
      </c>
      <c r="C2" s="165" t="s">
        <v>183</v>
      </c>
      <c r="D2" s="2">
        <v>90</v>
      </c>
      <c r="G2" s="177" t="s">
        <v>218</v>
      </c>
      <c r="H2" s="177"/>
      <c r="I2" s="177"/>
    </row>
    <row r="3" spans="1:18" x14ac:dyDescent="0.25">
      <c r="A3" s="165" t="s">
        <v>3</v>
      </c>
      <c r="B3" s="2" t="s">
        <v>213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97"/>
      <c r="I7" s="97" t="s">
        <v>12</v>
      </c>
      <c r="J7" s="97" t="s">
        <v>13</v>
      </c>
      <c r="P7" s="97"/>
      <c r="Q7" s="97" t="s">
        <v>12</v>
      </c>
      <c r="R7" s="97" t="s">
        <v>13</v>
      </c>
    </row>
    <row r="8" spans="1:18" x14ac:dyDescent="0.25">
      <c r="A8" s="165" t="s">
        <v>14</v>
      </c>
      <c r="B8">
        <v>23.570809711260772</v>
      </c>
      <c r="C8">
        <v>27.765922737297249</v>
      </c>
      <c r="H8" s="97" t="s">
        <v>15</v>
      </c>
      <c r="I8">
        <v>6.8137449200256564E-2</v>
      </c>
      <c r="J8">
        <v>6.9429731434424935E-2</v>
      </c>
      <c r="P8" s="97" t="s">
        <v>16</v>
      </c>
      <c r="Q8">
        <v>0.44747738593897562</v>
      </c>
      <c r="R8">
        <v>-0.92825967017555966</v>
      </c>
    </row>
    <row r="9" spans="1:18" x14ac:dyDescent="0.25">
      <c r="A9" s="165" t="s">
        <v>17</v>
      </c>
      <c r="B9">
        <v>48.165227756586688</v>
      </c>
      <c r="C9">
        <v>38.473999964804378</v>
      </c>
      <c r="H9" s="97" t="s">
        <v>18</v>
      </c>
      <c r="I9">
        <v>6.0448449094929149E-2</v>
      </c>
      <c r="J9">
        <v>0.1009952630823127</v>
      </c>
      <c r="P9" s="97" t="s">
        <v>19</v>
      </c>
      <c r="Q9">
        <v>5.8084936208720874</v>
      </c>
      <c r="R9">
        <v>9.4630462637177502</v>
      </c>
    </row>
    <row r="10" spans="1:18" x14ac:dyDescent="0.25">
      <c r="A10" s="165" t="s">
        <v>20</v>
      </c>
      <c r="B10">
        <v>7.5635452600346058</v>
      </c>
      <c r="C10">
        <v>9.6916178513248159</v>
      </c>
      <c r="H10" s="97" t="s">
        <v>21</v>
      </c>
      <c r="I10">
        <v>0.20521193240349581</v>
      </c>
      <c r="J10">
        <v>0.18748121276675009</v>
      </c>
      <c r="P10" s="97" t="s">
        <v>22</v>
      </c>
      <c r="Q10">
        <v>34.841990832084051</v>
      </c>
      <c r="R10">
        <v>54.924920809677189</v>
      </c>
    </row>
    <row r="11" spans="1:18" x14ac:dyDescent="0.25">
      <c r="A11" s="165" t="s">
        <v>23</v>
      </c>
      <c r="B11">
        <v>13.301613143271959</v>
      </c>
      <c r="C11">
        <v>14.22701623934622</v>
      </c>
      <c r="H11" s="97" t="s">
        <v>24</v>
      </c>
      <c r="I11">
        <v>7.4802771748083932E-2</v>
      </c>
      <c r="J11">
        <v>6.7803434782930605E-2</v>
      </c>
    </row>
    <row r="12" spans="1:18" x14ac:dyDescent="0.25">
      <c r="H12" s="97" t="s">
        <v>25</v>
      </c>
      <c r="I12">
        <v>4.322420032924288E-2</v>
      </c>
      <c r="J12">
        <v>5.034041553439416E-2</v>
      </c>
    </row>
    <row r="13" spans="1:18" x14ac:dyDescent="0.25">
      <c r="H13" s="97" t="s">
        <v>26</v>
      </c>
      <c r="I13">
        <v>7.2692545407257114E-2</v>
      </c>
      <c r="J13">
        <v>0.1106912443066634</v>
      </c>
      <c r="P13" s="97" t="s">
        <v>27</v>
      </c>
      <c r="Q13">
        <v>604.40384482220895</v>
      </c>
    </row>
    <row r="14" spans="1:18" x14ac:dyDescent="0.25">
      <c r="H14" s="97" t="s">
        <v>28</v>
      </c>
      <c r="I14">
        <v>6.5231717029040695E-2</v>
      </c>
      <c r="J14">
        <v>0.1031751261479167</v>
      </c>
    </row>
    <row r="15" spans="1:18" x14ac:dyDescent="0.25">
      <c r="H15" s="97" t="s">
        <v>29</v>
      </c>
      <c r="I15">
        <v>6.8654640620083959E-2</v>
      </c>
      <c r="J15">
        <v>7.0774488075263084E-2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97"/>
      <c r="I20" s="97" t="s">
        <v>12</v>
      </c>
      <c r="J20" s="97" t="s">
        <v>13</v>
      </c>
      <c r="P20" s="97"/>
      <c r="Q20" s="97" t="s">
        <v>12</v>
      </c>
      <c r="R20" s="97" t="s">
        <v>13</v>
      </c>
    </row>
    <row r="21" spans="1:18" x14ac:dyDescent="0.25">
      <c r="A21" s="165" t="s">
        <v>14</v>
      </c>
      <c r="B21">
        <v>18.57646969061188</v>
      </c>
      <c r="C21">
        <v>25.315175618562439</v>
      </c>
      <c r="H21" s="97" t="s">
        <v>15</v>
      </c>
      <c r="I21">
        <v>0.27625662791225158</v>
      </c>
      <c r="J21">
        <v>0.34405438131507948</v>
      </c>
      <c r="P21" s="97" t="s">
        <v>16</v>
      </c>
      <c r="Q21">
        <v>3.7121087324604972E-2</v>
      </c>
      <c r="R21">
        <v>-0.14365231452798721</v>
      </c>
    </row>
    <row r="22" spans="1:18" x14ac:dyDescent="0.25">
      <c r="A22" s="165" t="s">
        <v>17</v>
      </c>
      <c r="B22">
        <v>50.999741258725749</v>
      </c>
      <c r="C22">
        <v>43.302697375645003</v>
      </c>
      <c r="H22" s="97" t="s">
        <v>18</v>
      </c>
      <c r="I22">
        <v>0.25584651964509542</v>
      </c>
      <c r="J22">
        <v>0.45545460034792912</v>
      </c>
      <c r="P22" s="97" t="s">
        <v>19</v>
      </c>
      <c r="Q22">
        <v>2.8012996835372261</v>
      </c>
      <c r="R22">
        <v>4.5674718028616761</v>
      </c>
    </row>
    <row r="23" spans="1:18" x14ac:dyDescent="0.25">
      <c r="A23" s="165" t="s">
        <v>20</v>
      </c>
      <c r="B23">
        <v>42.778328956149679</v>
      </c>
      <c r="C23">
        <v>10.965347538872591</v>
      </c>
      <c r="H23" s="97" t="s">
        <v>21</v>
      </c>
      <c r="I23">
        <v>0.63645565882124233</v>
      </c>
      <c r="J23">
        <v>0.618566318681396</v>
      </c>
      <c r="P23" s="97" t="s">
        <v>22</v>
      </c>
      <c r="Q23">
        <v>12.46707146975883</v>
      </c>
      <c r="R23">
        <v>23.517088931699138</v>
      </c>
    </row>
    <row r="24" spans="1:18" x14ac:dyDescent="0.25">
      <c r="A24" s="165" t="s">
        <v>23</v>
      </c>
      <c r="B24">
        <v>16.83029596948284</v>
      </c>
      <c r="C24">
        <v>18.066604449400661</v>
      </c>
      <c r="H24" s="97" t="s">
        <v>24</v>
      </c>
      <c r="I24">
        <v>0.32552188493741258</v>
      </c>
      <c r="J24">
        <v>0.47095378455856413</v>
      </c>
    </row>
    <row r="25" spans="1:18" x14ac:dyDescent="0.25">
      <c r="H25" s="97" t="s">
        <v>25</v>
      </c>
      <c r="I25">
        <v>0.30691267005017259</v>
      </c>
      <c r="J25">
        <v>0.27556543244052473</v>
      </c>
    </row>
    <row r="26" spans="1:18" x14ac:dyDescent="0.25">
      <c r="H26" s="97" t="s">
        <v>26</v>
      </c>
      <c r="I26">
        <v>0.33702586879232521</v>
      </c>
      <c r="J26">
        <v>0.28183548171774592</v>
      </c>
      <c r="P26" s="97" t="s">
        <v>27</v>
      </c>
      <c r="Q26">
        <v>136.02824033775099</v>
      </c>
    </row>
    <row r="27" spans="1:18" x14ac:dyDescent="0.25">
      <c r="H27" s="97" t="s">
        <v>28</v>
      </c>
      <c r="I27">
        <v>0.62331075126759405</v>
      </c>
      <c r="J27">
        <v>0.32249529265144428</v>
      </c>
    </row>
    <row r="28" spans="1:18" x14ac:dyDescent="0.25">
      <c r="H28" s="97" t="s">
        <v>29</v>
      </c>
      <c r="I28">
        <v>0.2388747644874171</v>
      </c>
      <c r="J28">
        <v>0.3327829410533823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97"/>
      <c r="I33" s="97" t="s">
        <v>12</v>
      </c>
      <c r="J33" s="97" t="s">
        <v>13</v>
      </c>
      <c r="P33" s="97"/>
      <c r="Q33" s="97" t="s">
        <v>12</v>
      </c>
      <c r="R33" s="97" t="s">
        <v>13</v>
      </c>
    </row>
    <row r="34" spans="1:18" x14ac:dyDescent="0.25">
      <c r="A34" s="165" t="s">
        <v>14</v>
      </c>
      <c r="B34">
        <v>15.612427537472749</v>
      </c>
      <c r="C34">
        <v>20.794876943281231</v>
      </c>
      <c r="H34" s="97" t="s">
        <v>15</v>
      </c>
      <c r="I34">
        <v>0.36236021180491118</v>
      </c>
      <c r="J34">
        <v>0.28970579273882641</v>
      </c>
      <c r="P34" s="97" t="s">
        <v>16</v>
      </c>
      <c r="Q34">
        <v>-2.2159135690891292</v>
      </c>
      <c r="R34">
        <v>1.3969795707073089</v>
      </c>
    </row>
    <row r="35" spans="1:18" x14ac:dyDescent="0.25">
      <c r="A35" s="165" t="s">
        <v>17</v>
      </c>
      <c r="B35">
        <v>45.52323950373453</v>
      </c>
      <c r="C35">
        <v>50.401067884804441</v>
      </c>
      <c r="H35" s="97" t="s">
        <v>18</v>
      </c>
      <c r="I35">
        <v>0.43014530106857979</v>
      </c>
      <c r="J35">
        <v>0.33720469173585349</v>
      </c>
      <c r="P35" s="97" t="s">
        <v>19</v>
      </c>
      <c r="Q35">
        <v>25.28523683886203</v>
      </c>
      <c r="R35">
        <v>27.667781739175322</v>
      </c>
    </row>
    <row r="36" spans="1:18" x14ac:dyDescent="0.25">
      <c r="A36" s="165" t="s">
        <v>20</v>
      </c>
      <c r="B36">
        <v>25.563096861720879</v>
      </c>
      <c r="C36">
        <v>20.94372902293286</v>
      </c>
      <c r="H36" s="97" t="s">
        <v>21</v>
      </c>
      <c r="I36">
        <v>0.53519205440083395</v>
      </c>
      <c r="J36">
        <v>0.57321760580524761</v>
      </c>
      <c r="P36" s="97" t="s">
        <v>22</v>
      </c>
      <c r="Q36">
        <v>100.2551578391006</v>
      </c>
      <c r="R36">
        <v>105.3473501217893</v>
      </c>
    </row>
    <row r="37" spans="1:18" x14ac:dyDescent="0.25">
      <c r="A37" s="165" t="s">
        <v>23</v>
      </c>
      <c r="B37">
        <v>26.254364145048129</v>
      </c>
      <c r="C37">
        <v>28.953413538722529</v>
      </c>
      <c r="H37" s="97" t="s">
        <v>24</v>
      </c>
      <c r="I37">
        <v>0.36487805370125792</v>
      </c>
      <c r="J37">
        <v>0.31201603489825303</v>
      </c>
    </row>
    <row r="38" spans="1:18" x14ac:dyDescent="0.25">
      <c r="H38" s="97" t="s">
        <v>25</v>
      </c>
      <c r="I38">
        <v>0.30988108873991649</v>
      </c>
      <c r="J38">
        <v>0.35860824742774999</v>
      </c>
    </row>
    <row r="39" spans="1:18" x14ac:dyDescent="0.25">
      <c r="H39" s="97" t="s">
        <v>26</v>
      </c>
      <c r="I39">
        <v>0.27000116684754638</v>
      </c>
      <c r="J39">
        <v>0.47879407086536552</v>
      </c>
      <c r="P39" s="97" t="s">
        <v>27</v>
      </c>
      <c r="Q39">
        <v>1077.576436200635</v>
      </c>
    </row>
    <row r="40" spans="1:18" x14ac:dyDescent="0.25">
      <c r="H40" s="97" t="s">
        <v>28</v>
      </c>
      <c r="I40">
        <v>0.33552799173047843</v>
      </c>
      <c r="J40">
        <v>0.34528387782302811</v>
      </c>
    </row>
    <row r="41" spans="1:18" x14ac:dyDescent="0.25">
      <c r="H41" s="97" t="s">
        <v>29</v>
      </c>
      <c r="I41">
        <v>0.24861205803523889</v>
      </c>
      <c r="J41">
        <v>0.36216935427275671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97"/>
      <c r="I46" s="97" t="s">
        <v>12</v>
      </c>
      <c r="J46" s="97" t="s">
        <v>13</v>
      </c>
      <c r="P46" s="97"/>
      <c r="Q46" s="97" t="s">
        <v>12</v>
      </c>
      <c r="R46" s="97" t="s">
        <v>13</v>
      </c>
    </row>
    <row r="47" spans="1:18" x14ac:dyDescent="0.25">
      <c r="A47" s="165" t="s">
        <v>14</v>
      </c>
      <c r="B47">
        <v>15.84414042669149</v>
      </c>
      <c r="C47">
        <v>19.302337924322082</v>
      </c>
      <c r="H47" s="97" t="s">
        <v>15</v>
      </c>
      <c r="I47">
        <v>4.5880897184490579E-2</v>
      </c>
      <c r="J47">
        <v>5.0874769801377583E-2</v>
      </c>
      <c r="P47" s="97" t="s">
        <v>16</v>
      </c>
      <c r="Q47">
        <v>-0.75626475392404302</v>
      </c>
      <c r="R47">
        <v>1.2717305343093419</v>
      </c>
    </row>
    <row r="48" spans="1:18" x14ac:dyDescent="0.25">
      <c r="A48" s="165" t="s">
        <v>17</v>
      </c>
      <c r="B48">
        <v>41.936315374521769</v>
      </c>
      <c r="C48">
        <v>38.560061896924367</v>
      </c>
      <c r="H48" s="97" t="s">
        <v>18</v>
      </c>
      <c r="I48">
        <v>6.1556854876241837E-2</v>
      </c>
      <c r="J48">
        <v>0.1344998790583426</v>
      </c>
      <c r="P48" s="97" t="s">
        <v>19</v>
      </c>
      <c r="Q48">
        <v>8.4916771835161615</v>
      </c>
      <c r="R48">
        <v>21.014063052933821</v>
      </c>
    </row>
    <row r="49" spans="1:18" x14ac:dyDescent="0.25">
      <c r="A49" s="165" t="s">
        <v>20</v>
      </c>
      <c r="B49">
        <v>20.623038263867809</v>
      </c>
      <c r="C49">
        <v>14.31994948192188</v>
      </c>
      <c r="H49" s="97" t="s">
        <v>21</v>
      </c>
      <c r="I49">
        <v>8.8678705501930605E-2</v>
      </c>
      <c r="J49">
        <v>8.5900046367240204E-2</v>
      </c>
      <c r="P49" s="97" t="s">
        <v>22</v>
      </c>
      <c r="Q49">
        <v>38.118602290476673</v>
      </c>
      <c r="R49">
        <v>87.776982233290312</v>
      </c>
    </row>
    <row r="50" spans="1:18" x14ac:dyDescent="0.25">
      <c r="A50" s="165" t="s">
        <v>23</v>
      </c>
      <c r="B50">
        <v>20.496728852695409</v>
      </c>
      <c r="C50">
        <v>18.656551546310531</v>
      </c>
      <c r="H50" s="97" t="s">
        <v>24</v>
      </c>
      <c r="I50">
        <v>0.1964474532573878</v>
      </c>
      <c r="J50">
        <v>0.25397821275227511</v>
      </c>
    </row>
    <row r="51" spans="1:18" x14ac:dyDescent="0.25">
      <c r="H51" s="97" t="s">
        <v>25</v>
      </c>
      <c r="I51">
        <v>9.0802719111069435E-2</v>
      </c>
      <c r="J51">
        <v>5.2986466349615749E-2</v>
      </c>
    </row>
    <row r="52" spans="1:18" x14ac:dyDescent="0.25">
      <c r="H52" s="97" t="s">
        <v>26</v>
      </c>
      <c r="I52">
        <v>8.8126568115136222E-2</v>
      </c>
      <c r="J52">
        <v>6.3853228965365397E-2</v>
      </c>
      <c r="P52" s="97" t="s">
        <v>27</v>
      </c>
      <c r="Q52">
        <v>918.03500401295264</v>
      </c>
    </row>
    <row r="53" spans="1:18" x14ac:dyDescent="0.25">
      <c r="H53" s="97" t="s">
        <v>28</v>
      </c>
      <c r="I53">
        <v>0.11837824655470069</v>
      </c>
      <c r="J53">
        <v>0.1927234712700458</v>
      </c>
    </row>
    <row r="54" spans="1:18" x14ac:dyDescent="0.25">
      <c r="H54" s="97" t="s">
        <v>29</v>
      </c>
      <c r="I54">
        <v>0.1453745819772442</v>
      </c>
      <c r="J54">
        <v>0.33059837942432158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97"/>
      <c r="I59" s="97" t="s">
        <v>12</v>
      </c>
      <c r="J59" s="97" t="s">
        <v>13</v>
      </c>
      <c r="P59" s="97"/>
      <c r="Q59" s="97" t="s">
        <v>12</v>
      </c>
      <c r="R59" s="97" t="s">
        <v>13</v>
      </c>
    </row>
    <row r="60" spans="1:18" x14ac:dyDescent="0.25">
      <c r="A60" s="165" t="s">
        <v>14</v>
      </c>
      <c r="B60">
        <v>19.169594166707011</v>
      </c>
      <c r="C60">
        <v>24.876872858433401</v>
      </c>
      <c r="H60" s="97" t="s">
        <v>15</v>
      </c>
      <c r="I60">
        <v>7.5587253202599833E-2</v>
      </c>
      <c r="J60">
        <v>5.1449611888452269E-2</v>
      </c>
      <c r="P60" s="97" t="s">
        <v>16</v>
      </c>
      <c r="Q60">
        <v>-1.1052348806046419</v>
      </c>
      <c r="R60">
        <v>0.8060883234685412</v>
      </c>
    </row>
    <row r="61" spans="1:18" x14ac:dyDescent="0.25">
      <c r="A61" s="165" t="s">
        <v>17</v>
      </c>
      <c r="B61">
        <v>225.66213170212319</v>
      </c>
      <c r="C61">
        <v>78.113536066185389</v>
      </c>
      <c r="H61" s="97" t="s">
        <v>18</v>
      </c>
      <c r="I61">
        <v>9.7109340400184388E-2</v>
      </c>
      <c r="J61">
        <v>8.2110431759248176E-2</v>
      </c>
      <c r="P61" s="97" t="s">
        <v>19</v>
      </c>
      <c r="Q61">
        <v>10.40048197409843</v>
      </c>
      <c r="R61">
        <v>16.817388006747269</v>
      </c>
    </row>
    <row r="62" spans="1:18" x14ac:dyDescent="0.25">
      <c r="A62" s="165" t="s">
        <v>20</v>
      </c>
      <c r="B62">
        <v>43.818416034798368</v>
      </c>
      <c r="C62">
        <v>44.855838620483489</v>
      </c>
      <c r="H62" s="97" t="s">
        <v>21</v>
      </c>
      <c r="I62">
        <v>0.17470748419505169</v>
      </c>
      <c r="J62">
        <v>0.13322275615331899</v>
      </c>
      <c r="P62" s="97" t="s">
        <v>22</v>
      </c>
      <c r="Q62">
        <v>81.617932392201141</v>
      </c>
      <c r="R62">
        <v>132.5632718176943</v>
      </c>
    </row>
    <row r="63" spans="1:18" x14ac:dyDescent="0.25">
      <c r="A63" s="165" t="s">
        <v>23</v>
      </c>
      <c r="B63">
        <v>30.228971881758671</v>
      </c>
      <c r="C63">
        <v>58.709732022990643</v>
      </c>
      <c r="H63" s="97" t="s">
        <v>24</v>
      </c>
      <c r="I63">
        <v>9.1158564225004679E-2</v>
      </c>
      <c r="J63">
        <v>7.3282298958462777E-2</v>
      </c>
    </row>
    <row r="64" spans="1:18" x14ac:dyDescent="0.25">
      <c r="H64" s="97" t="s">
        <v>25</v>
      </c>
      <c r="I64">
        <v>7.5134741260672266E-2</v>
      </c>
      <c r="J64">
        <v>6.3430841109659047E-2</v>
      </c>
    </row>
    <row r="65" spans="1:18" x14ac:dyDescent="0.25">
      <c r="H65" s="97" t="s">
        <v>26</v>
      </c>
      <c r="I65">
        <v>5.0909402740392441E-2</v>
      </c>
      <c r="J65">
        <v>0.103030348076772</v>
      </c>
      <c r="P65" s="97" t="s">
        <v>27</v>
      </c>
      <c r="Q65">
        <v>3995.7038287175378</v>
      </c>
    </row>
    <row r="66" spans="1:18" x14ac:dyDescent="0.25">
      <c r="H66" s="97" t="s">
        <v>28</v>
      </c>
      <c r="I66">
        <v>5.3361271133141347E-2</v>
      </c>
      <c r="J66">
        <v>0.10354491394939409</v>
      </c>
    </row>
    <row r="67" spans="1:18" x14ac:dyDescent="0.25">
      <c r="H67" s="97" t="s">
        <v>29</v>
      </c>
      <c r="I67">
        <v>0.1024277956249935</v>
      </c>
      <c r="J67">
        <v>0.1137456361438456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97"/>
      <c r="I72" s="97" t="s">
        <v>12</v>
      </c>
      <c r="J72" s="97" t="s">
        <v>13</v>
      </c>
      <c r="P72" s="97"/>
      <c r="Q72" s="97" t="s">
        <v>12</v>
      </c>
      <c r="R72" s="97" t="s">
        <v>13</v>
      </c>
    </row>
    <row r="73" spans="1:18" x14ac:dyDescent="0.25">
      <c r="A73" s="165" t="s">
        <v>14</v>
      </c>
      <c r="B73">
        <v>16.398662569635011</v>
      </c>
      <c r="C73">
        <v>22.392516573379829</v>
      </c>
      <c r="H73" s="97" t="s">
        <v>15</v>
      </c>
      <c r="I73">
        <v>7.4867885456088537E-2</v>
      </c>
      <c r="J73">
        <v>7.893380095433411E-2</v>
      </c>
      <c r="P73" s="97" t="s">
        <v>16</v>
      </c>
      <c r="Q73">
        <v>-0.10698443615048391</v>
      </c>
      <c r="R73">
        <v>3.1422501658908149E-2</v>
      </c>
    </row>
    <row r="74" spans="1:18" x14ac:dyDescent="0.25">
      <c r="A74" s="165" t="s">
        <v>17</v>
      </c>
      <c r="B74">
        <v>42.778239067464881</v>
      </c>
      <c r="C74">
        <v>39.694601955946183</v>
      </c>
      <c r="H74" s="97" t="s">
        <v>18</v>
      </c>
      <c r="I74">
        <v>9.3717147956217689E-2</v>
      </c>
      <c r="J74">
        <v>8.1927385982857995E-2</v>
      </c>
      <c r="P74" s="97" t="s">
        <v>19</v>
      </c>
      <c r="Q74">
        <v>3.631488160033939</v>
      </c>
      <c r="R74">
        <v>7.9944858442081994</v>
      </c>
    </row>
    <row r="75" spans="1:18" x14ac:dyDescent="0.25">
      <c r="A75" s="165" t="s">
        <v>20</v>
      </c>
      <c r="B75">
        <v>13.778945946473989</v>
      </c>
      <c r="C75">
        <v>9.5882173623936229</v>
      </c>
      <c r="H75" s="97" t="s">
        <v>21</v>
      </c>
      <c r="I75">
        <v>0.126356035858568</v>
      </c>
      <c r="J75">
        <v>0.1104911558549289</v>
      </c>
      <c r="P75" s="97" t="s">
        <v>22</v>
      </c>
      <c r="Q75">
        <v>21.97169191866918</v>
      </c>
      <c r="R75">
        <v>44.217847266699927</v>
      </c>
    </row>
    <row r="76" spans="1:18" x14ac:dyDescent="0.25">
      <c r="A76" s="165" t="s">
        <v>23</v>
      </c>
      <c r="B76">
        <v>13.956796523990571</v>
      </c>
      <c r="C76">
        <v>14.34121920370354</v>
      </c>
      <c r="H76" s="97" t="s">
        <v>24</v>
      </c>
      <c r="I76">
        <v>7.5704211646999545E-2</v>
      </c>
      <c r="J76">
        <v>7.3449771889067691E-2</v>
      </c>
    </row>
    <row r="77" spans="1:18" x14ac:dyDescent="0.25">
      <c r="H77" s="97" t="s">
        <v>25</v>
      </c>
      <c r="I77">
        <v>8.436876403759154E-2</v>
      </c>
      <c r="J77">
        <v>6.1152673778255479E-2</v>
      </c>
    </row>
    <row r="78" spans="1:18" x14ac:dyDescent="0.25">
      <c r="H78" s="97" t="s">
        <v>26</v>
      </c>
      <c r="I78">
        <v>8.8700930777318387E-2</v>
      </c>
      <c r="J78">
        <v>7.2575949345005386E-2</v>
      </c>
      <c r="P78" s="97" t="s">
        <v>27</v>
      </c>
      <c r="Q78">
        <v>259.54942044997051</v>
      </c>
    </row>
    <row r="79" spans="1:18" x14ac:dyDescent="0.25">
      <c r="H79" s="97" t="s">
        <v>28</v>
      </c>
      <c r="I79">
        <v>0.10508180414313401</v>
      </c>
      <c r="J79">
        <v>7.3543130354947778E-2</v>
      </c>
    </row>
    <row r="80" spans="1:18" x14ac:dyDescent="0.25">
      <c r="H80" s="97" t="s">
        <v>29</v>
      </c>
      <c r="I80">
        <v>7.7314134419159644E-2</v>
      </c>
      <c r="J80">
        <v>7.7270210539368722E-2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97"/>
      <c r="I85" s="97" t="s">
        <v>12</v>
      </c>
      <c r="J85" s="97" t="s">
        <v>13</v>
      </c>
      <c r="P85" s="97"/>
      <c r="Q85" s="97" t="s">
        <v>12</v>
      </c>
      <c r="R85" s="97" t="s">
        <v>13</v>
      </c>
    </row>
    <row r="86" spans="1:18" x14ac:dyDescent="0.25">
      <c r="A86" s="165" t="s">
        <v>14</v>
      </c>
      <c r="B86">
        <v>17.406257426000881</v>
      </c>
      <c r="C86">
        <v>23.185875099135728</v>
      </c>
      <c r="H86" s="97" t="s">
        <v>15</v>
      </c>
      <c r="I86">
        <v>0.3832264278196808</v>
      </c>
      <c r="J86">
        <v>0.28452086030319179</v>
      </c>
      <c r="P86" s="97" t="s">
        <v>16</v>
      </c>
      <c r="Q86">
        <v>-1.518502425439585E-2</v>
      </c>
      <c r="R86">
        <v>-0.19625115243390151</v>
      </c>
    </row>
    <row r="87" spans="1:18" x14ac:dyDescent="0.25">
      <c r="A87" s="165" t="s">
        <v>17</v>
      </c>
      <c r="B87">
        <v>44.04406694739734</v>
      </c>
      <c r="C87">
        <v>64.723766588471747</v>
      </c>
      <c r="H87" s="97" t="s">
        <v>18</v>
      </c>
      <c r="I87">
        <v>0.39912246665856599</v>
      </c>
      <c r="J87">
        <v>0.37503319490527232</v>
      </c>
      <c r="P87" s="97" t="s">
        <v>19</v>
      </c>
      <c r="Q87">
        <v>9.5783222931852094</v>
      </c>
      <c r="R87">
        <v>12.59186745664322</v>
      </c>
    </row>
    <row r="88" spans="1:18" x14ac:dyDescent="0.25">
      <c r="A88" s="165" t="s">
        <v>20</v>
      </c>
      <c r="B88">
        <v>9.6364912778945087</v>
      </c>
      <c r="C88">
        <v>11.0914994276462</v>
      </c>
      <c r="H88" s="97" t="s">
        <v>21</v>
      </c>
      <c r="I88">
        <v>0.61398761569278604</v>
      </c>
      <c r="J88">
        <v>0.38363827498920311</v>
      </c>
      <c r="P88" s="97" t="s">
        <v>22</v>
      </c>
      <c r="Q88">
        <v>53.758020024095252</v>
      </c>
      <c r="R88">
        <v>66.687288449697519</v>
      </c>
    </row>
    <row r="89" spans="1:18" x14ac:dyDescent="0.25">
      <c r="A89" s="165" t="s">
        <v>23</v>
      </c>
      <c r="B89">
        <v>15.697312291331629</v>
      </c>
      <c r="C89">
        <v>17.810662144749209</v>
      </c>
      <c r="H89" s="97" t="s">
        <v>24</v>
      </c>
      <c r="I89">
        <v>0.52363127309856383</v>
      </c>
      <c r="J89">
        <v>0.45476257541639309</v>
      </c>
    </row>
    <row r="90" spans="1:18" x14ac:dyDescent="0.25">
      <c r="H90" s="97" t="s">
        <v>25</v>
      </c>
      <c r="I90">
        <v>0.20346252103225451</v>
      </c>
      <c r="J90">
        <v>0.33433545385393032</v>
      </c>
    </row>
    <row r="91" spans="1:18" x14ac:dyDescent="0.25">
      <c r="H91" s="97" t="s">
        <v>26</v>
      </c>
      <c r="I91">
        <v>0.32339146848268108</v>
      </c>
      <c r="J91">
        <v>0.36398450772411839</v>
      </c>
      <c r="P91" s="97" t="s">
        <v>27</v>
      </c>
      <c r="Q91">
        <v>1082.433012876096</v>
      </c>
    </row>
    <row r="92" spans="1:18" x14ac:dyDescent="0.25">
      <c r="H92" s="97" t="s">
        <v>28</v>
      </c>
      <c r="I92">
        <v>0.47412769485388762</v>
      </c>
      <c r="J92">
        <v>0.37478218778572298</v>
      </c>
    </row>
    <row r="93" spans="1:18" x14ac:dyDescent="0.25">
      <c r="H93" s="97" t="s">
        <v>29</v>
      </c>
      <c r="I93">
        <v>0.50546655039305899</v>
      </c>
      <c r="J93">
        <v>0.39999440873726222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97"/>
      <c r="I98" s="97" t="s">
        <v>12</v>
      </c>
      <c r="J98" s="97" t="s">
        <v>13</v>
      </c>
      <c r="P98" s="97"/>
      <c r="Q98" s="97" t="s">
        <v>12</v>
      </c>
      <c r="R98" s="97" t="s">
        <v>13</v>
      </c>
    </row>
    <row r="99" spans="1:18" x14ac:dyDescent="0.25">
      <c r="A99" s="165" t="s">
        <v>14</v>
      </c>
      <c r="B99">
        <v>25.195925708353819</v>
      </c>
      <c r="C99">
        <v>23.68194289159533</v>
      </c>
      <c r="H99" s="97" t="s">
        <v>15</v>
      </c>
      <c r="I99">
        <v>0.19511618960882979</v>
      </c>
      <c r="J99">
        <v>0.15972065992447859</v>
      </c>
      <c r="P99" s="97" t="s">
        <v>16</v>
      </c>
      <c r="Q99">
        <v>0.1258401735998109</v>
      </c>
      <c r="R99">
        <v>-3.4344767915159183E-2</v>
      </c>
    </row>
    <row r="100" spans="1:18" x14ac:dyDescent="0.25">
      <c r="A100" s="165" t="s">
        <v>17</v>
      </c>
      <c r="B100">
        <v>60.87511238890896</v>
      </c>
      <c r="C100">
        <v>84.906303487318851</v>
      </c>
      <c r="H100" s="97" t="s">
        <v>18</v>
      </c>
      <c r="I100">
        <v>0.19029802009278621</v>
      </c>
      <c r="J100">
        <v>0.14962689904165399</v>
      </c>
      <c r="P100" s="97" t="s">
        <v>19</v>
      </c>
      <c r="Q100">
        <v>8.4620237336143607</v>
      </c>
      <c r="R100">
        <v>10.26614530070691</v>
      </c>
    </row>
    <row r="101" spans="1:18" x14ac:dyDescent="0.25">
      <c r="A101" s="165" t="s">
        <v>20</v>
      </c>
      <c r="B101">
        <v>45.32326757687499</v>
      </c>
      <c r="C101">
        <v>32.551413161209453</v>
      </c>
      <c r="H101" s="97" t="s">
        <v>21</v>
      </c>
      <c r="I101">
        <v>6.7696960239471957E-2</v>
      </c>
      <c r="J101">
        <v>5.5077465162978123E-2</v>
      </c>
      <c r="P101" s="97" t="s">
        <v>22</v>
      </c>
      <c r="Q101">
        <v>45.140715914234853</v>
      </c>
      <c r="R101">
        <v>55.035994687597857</v>
      </c>
    </row>
    <row r="102" spans="1:18" x14ac:dyDescent="0.25">
      <c r="A102" s="165" t="s">
        <v>23</v>
      </c>
      <c r="B102">
        <v>18.114550975383469</v>
      </c>
      <c r="C102">
        <v>29.5671139786838</v>
      </c>
      <c r="H102" s="97" t="s">
        <v>24</v>
      </c>
      <c r="I102">
        <v>0.21351192110437239</v>
      </c>
      <c r="J102">
        <v>0.19328866027356811</v>
      </c>
    </row>
    <row r="103" spans="1:18" x14ac:dyDescent="0.25">
      <c r="H103" s="97" t="s">
        <v>25</v>
      </c>
      <c r="I103">
        <v>0.18951661034169109</v>
      </c>
      <c r="J103">
        <v>0.15185540222955279</v>
      </c>
    </row>
    <row r="104" spans="1:18" x14ac:dyDescent="0.25">
      <c r="H104" s="97" t="s">
        <v>26</v>
      </c>
      <c r="I104">
        <v>8.0181878158211678E-2</v>
      </c>
      <c r="J104">
        <v>9.2173040100713005E-2</v>
      </c>
      <c r="P104" s="97" t="s">
        <v>27</v>
      </c>
      <c r="Q104">
        <v>916.97938677342336</v>
      </c>
    </row>
    <row r="105" spans="1:18" x14ac:dyDescent="0.25">
      <c r="H105" s="97" t="s">
        <v>28</v>
      </c>
      <c r="I105">
        <v>0.21842937440381441</v>
      </c>
      <c r="J105">
        <v>0.17035316207234791</v>
      </c>
    </row>
    <row r="106" spans="1:18" x14ac:dyDescent="0.25">
      <c r="H106" s="97" t="s">
        <v>29</v>
      </c>
      <c r="I106">
        <v>0.17724357081902439</v>
      </c>
      <c r="J106">
        <v>0.1573811714846351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97"/>
      <c r="I111" s="97" t="s">
        <v>12</v>
      </c>
      <c r="J111" s="97" t="s">
        <v>13</v>
      </c>
      <c r="P111" s="97"/>
      <c r="Q111" s="97" t="s">
        <v>12</v>
      </c>
      <c r="R111" s="97" t="s">
        <v>13</v>
      </c>
    </row>
    <row r="112" spans="1:18" x14ac:dyDescent="0.25">
      <c r="A112" s="165" t="s">
        <v>14</v>
      </c>
      <c r="B112">
        <v>16.75456160620012</v>
      </c>
      <c r="C112">
        <v>20.0211639825006</v>
      </c>
      <c r="H112" s="97" t="s">
        <v>15</v>
      </c>
      <c r="I112">
        <v>0.1341597676138383</v>
      </c>
      <c r="J112">
        <v>0.1182765709632564</v>
      </c>
      <c r="P112" s="97" t="s">
        <v>16</v>
      </c>
      <c r="Q112">
        <v>2.3224129776572142</v>
      </c>
      <c r="R112">
        <v>1.7040555477334511E-2</v>
      </c>
    </row>
    <row r="113" spans="1:18" x14ac:dyDescent="0.25">
      <c r="A113" s="165" t="s">
        <v>17</v>
      </c>
      <c r="B113">
        <v>43.39665756737687</v>
      </c>
      <c r="C113">
        <v>40.481749671161403</v>
      </c>
      <c r="H113" s="97" t="s">
        <v>18</v>
      </c>
      <c r="I113">
        <v>8.594523788870638E-2</v>
      </c>
      <c r="J113">
        <v>9.9943054406174944E-2</v>
      </c>
      <c r="P113" s="97" t="s">
        <v>19</v>
      </c>
      <c r="Q113">
        <v>14.789321698988109</v>
      </c>
      <c r="R113">
        <v>32.767672848356277</v>
      </c>
    </row>
    <row r="114" spans="1:18" x14ac:dyDescent="0.25">
      <c r="A114" s="165" t="s">
        <v>20</v>
      </c>
      <c r="B114">
        <v>34.048413054199919</v>
      </c>
      <c r="C114">
        <v>30.124727360690571</v>
      </c>
      <c r="H114" s="97" t="s">
        <v>21</v>
      </c>
      <c r="I114">
        <v>7.2368723644497104E-2</v>
      </c>
      <c r="J114">
        <v>8.0003636626727645E-2</v>
      </c>
      <c r="P114" s="97" t="s">
        <v>22</v>
      </c>
      <c r="Q114">
        <v>63.010991217716949</v>
      </c>
      <c r="R114">
        <v>114.476900562038</v>
      </c>
    </row>
    <row r="115" spans="1:18" x14ac:dyDescent="0.25">
      <c r="A115" s="165" t="s">
        <v>23</v>
      </c>
      <c r="B115">
        <v>21.74554690228954</v>
      </c>
      <c r="C115">
        <v>32.679735645846733</v>
      </c>
      <c r="H115" s="97" t="s">
        <v>24</v>
      </c>
      <c r="I115">
        <v>0.1319656775567519</v>
      </c>
      <c r="J115">
        <v>9.7312235491388274E-2</v>
      </c>
    </row>
    <row r="116" spans="1:18" x14ac:dyDescent="0.25">
      <c r="H116" s="97" t="s">
        <v>25</v>
      </c>
      <c r="I116">
        <v>0.1633077588669303</v>
      </c>
      <c r="J116">
        <v>0.1351867539844398</v>
      </c>
    </row>
    <row r="117" spans="1:18" x14ac:dyDescent="0.25">
      <c r="H117" s="97" t="s">
        <v>26</v>
      </c>
      <c r="I117">
        <v>7.4592296654731091E-2</v>
      </c>
      <c r="J117">
        <v>9.6917116216916441E-2</v>
      </c>
      <c r="P117" s="97" t="s">
        <v>27</v>
      </c>
      <c r="Q117">
        <v>1837.0238031068791</v>
      </c>
    </row>
    <row r="118" spans="1:18" x14ac:dyDescent="0.25">
      <c r="H118" s="97" t="s">
        <v>28</v>
      </c>
      <c r="I118">
        <v>8.6116632493355549E-2</v>
      </c>
      <c r="J118">
        <v>0.1610743564499319</v>
      </c>
    </row>
    <row r="119" spans="1:18" x14ac:dyDescent="0.25">
      <c r="H119" s="97" t="s">
        <v>29</v>
      </c>
      <c r="I119">
        <v>0.15668211769383239</v>
      </c>
      <c r="J119">
        <v>0.14534598120715669</v>
      </c>
    </row>
    <row r="144" spans="1:4" x14ac:dyDescent="0.25">
      <c r="A144" s="110"/>
      <c r="B144" s="111" t="s">
        <v>179</v>
      </c>
      <c r="C144" s="110"/>
      <c r="D144" s="110"/>
    </row>
    <row r="145" spans="1:25" x14ac:dyDescent="0.25">
      <c r="A145" s="111"/>
      <c r="B145" s="111" t="s">
        <v>11</v>
      </c>
      <c r="C145" s="111" t="s">
        <v>6</v>
      </c>
      <c r="D145" s="110"/>
    </row>
    <row r="146" spans="1:25" x14ac:dyDescent="0.25">
      <c r="A146" s="111" t="s">
        <v>14</v>
      </c>
      <c r="B146" s="110">
        <v>25.710717631302931</v>
      </c>
      <c r="C146" s="110">
        <v>34.706036887550617</v>
      </c>
      <c r="D146" s="110"/>
    </row>
    <row r="147" spans="1:25" x14ac:dyDescent="0.25">
      <c r="A147" s="111" t="s">
        <v>17</v>
      </c>
      <c r="B147" s="110">
        <v>54.492492786847357</v>
      </c>
      <c r="C147" s="110">
        <v>38.989880348970942</v>
      </c>
      <c r="D147" s="110"/>
    </row>
    <row r="148" spans="1:25" x14ac:dyDescent="0.25">
      <c r="A148" s="111" t="s">
        <v>20</v>
      </c>
      <c r="B148" s="110">
        <v>5.4107358033113933</v>
      </c>
      <c r="C148" s="110">
        <v>6.7438598823172411</v>
      </c>
      <c r="D148" s="110"/>
    </row>
    <row r="149" spans="1:25" x14ac:dyDescent="0.25">
      <c r="A149" s="111" t="s">
        <v>23</v>
      </c>
      <c r="B149" s="110">
        <v>12.974375404929861</v>
      </c>
      <c r="C149" s="110">
        <v>10.175182466643911</v>
      </c>
      <c r="D149" s="110"/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98"/>
      <c r="B159" s="98" t="s">
        <v>12</v>
      </c>
      <c r="C159" s="98" t="s">
        <v>68</v>
      </c>
      <c r="D159" s="98" t="s">
        <v>69</v>
      </c>
      <c r="H159" s="98"/>
      <c r="I159" s="98" t="s">
        <v>13</v>
      </c>
      <c r="J159" s="98" t="s">
        <v>70</v>
      </c>
      <c r="K159" s="98" t="s">
        <v>71</v>
      </c>
      <c r="O159" s="98"/>
      <c r="P159" s="98" t="s">
        <v>12</v>
      </c>
      <c r="Q159" s="98" t="s">
        <v>13</v>
      </c>
      <c r="W159" s="98"/>
      <c r="X159" s="98" t="s">
        <v>12</v>
      </c>
      <c r="Y159" s="98" t="s">
        <v>13</v>
      </c>
    </row>
    <row r="160" spans="1:25" x14ac:dyDescent="0.25">
      <c r="A160" s="98" t="s">
        <v>14</v>
      </c>
      <c r="B160">
        <v>3.5010056472863822E-2</v>
      </c>
      <c r="C160">
        <v>4.8005982035807623E-2</v>
      </c>
      <c r="D160">
        <v>5.3733555155133957E-2</v>
      </c>
      <c r="H160" s="98" t="s">
        <v>72</v>
      </c>
      <c r="I160">
        <v>-3.7636010004910202E-2</v>
      </c>
      <c r="J160">
        <v>-5.2800823028874358E-2</v>
      </c>
      <c r="K160">
        <v>-7.0704109177058161E-2</v>
      </c>
      <c r="O160" s="98" t="s">
        <v>73</v>
      </c>
      <c r="P160">
        <v>1.536031822617435E-2</v>
      </c>
      <c r="Q160">
        <v>-4.7410601618026967E-2</v>
      </c>
      <c r="W160" s="98" t="s">
        <v>15</v>
      </c>
      <c r="X160">
        <v>1.9122065255472529E-2</v>
      </c>
      <c r="Y160">
        <v>-1.6390022521627991E-2</v>
      </c>
    </row>
    <row r="161" spans="1:25" x14ac:dyDescent="0.25">
      <c r="A161" s="98" t="s">
        <v>17</v>
      </c>
      <c r="B161">
        <v>4.8932885394165057E-2</v>
      </c>
      <c r="C161">
        <v>-6.5258371187275357E-2</v>
      </c>
      <c r="D161">
        <v>-7.0681135155755248E-2</v>
      </c>
      <c r="H161" s="98" t="s">
        <v>74</v>
      </c>
      <c r="I161">
        <v>9.502032663647797E-3</v>
      </c>
      <c r="J161">
        <v>-4.4642106832710662E-3</v>
      </c>
      <c r="K161">
        <v>1.153468639920349E-2</v>
      </c>
      <c r="O161" s="98" t="s">
        <v>75</v>
      </c>
      <c r="P161">
        <v>4.1272914717757722E-2</v>
      </c>
      <c r="Q161">
        <v>8.868957591091459E-3</v>
      </c>
      <c r="W161" s="98" t="s">
        <v>18</v>
      </c>
      <c r="X161">
        <v>4.1581058130847753E-2</v>
      </c>
      <c r="Y161">
        <v>1.527406093976013E-3</v>
      </c>
    </row>
    <row r="162" spans="1:25" x14ac:dyDescent="0.25">
      <c r="A162" s="98" t="s">
        <v>20</v>
      </c>
      <c r="B162">
        <v>0.13326347219229639</v>
      </c>
      <c r="C162">
        <v>-6.1422312785777741E-2</v>
      </c>
      <c r="D162">
        <v>-6.6272946957119466E-2</v>
      </c>
      <c r="H162" s="98" t="s">
        <v>76</v>
      </c>
      <c r="I162">
        <v>1.0909885903515311E-2</v>
      </c>
      <c r="J162">
        <v>-5.6990237851856973E-2</v>
      </c>
      <c r="K162">
        <v>-6.0522957250923201E-2</v>
      </c>
      <c r="O162" s="98" t="s">
        <v>77</v>
      </c>
      <c r="P162">
        <v>4.4629379057902582E-2</v>
      </c>
      <c r="Q162">
        <v>2.808265444021631E-3</v>
      </c>
      <c r="W162" s="98" t="s">
        <v>21</v>
      </c>
      <c r="X162">
        <v>-1.9246102993528261E-2</v>
      </c>
      <c r="Y162">
        <v>-5.6889248821752073E-2</v>
      </c>
    </row>
    <row r="163" spans="1:25" x14ac:dyDescent="0.25">
      <c r="A163" s="98" t="s">
        <v>23</v>
      </c>
      <c r="B163">
        <v>-5.0051665987491452E-2</v>
      </c>
      <c r="C163">
        <v>-9.58599960778629E-2</v>
      </c>
      <c r="D163">
        <v>-8.9054794591422196E-2</v>
      </c>
      <c r="H163" s="98" t="s">
        <v>78</v>
      </c>
      <c r="I163">
        <v>6.0798351572643163E-2</v>
      </c>
      <c r="J163">
        <v>-5.7245190534199103E-2</v>
      </c>
      <c r="K163">
        <v>-5.5762926167789197E-2</v>
      </c>
      <c r="O163" s="98" t="s">
        <v>79</v>
      </c>
      <c r="P163">
        <v>0.1164502879158653</v>
      </c>
      <c r="Q163">
        <v>6.9665142362709223E-2</v>
      </c>
      <c r="W163" s="98" t="s">
        <v>24</v>
      </c>
      <c r="X163">
        <v>1.6029274154752311E-2</v>
      </c>
      <c r="Y163">
        <v>-2.660789861907464E-3</v>
      </c>
    </row>
    <row r="164" spans="1:25" x14ac:dyDescent="0.25">
      <c r="W164" s="98" t="s">
        <v>25</v>
      </c>
      <c r="X164">
        <v>3.2926936978595868E-2</v>
      </c>
      <c r="Y164">
        <v>-1.3321619594973369E-3</v>
      </c>
    </row>
    <row r="165" spans="1:25" x14ac:dyDescent="0.25">
      <c r="W165" s="98" t="s">
        <v>26</v>
      </c>
      <c r="X165">
        <v>8.570068055709594E-2</v>
      </c>
      <c r="Y165">
        <v>4.1174861346813647E-2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98" t="s">
        <v>28</v>
      </c>
      <c r="X166">
        <v>3.734606690063956E-2</v>
      </c>
      <c r="Y166">
        <v>-1.190968932855827E-2</v>
      </c>
    </row>
    <row r="167" spans="1:25" x14ac:dyDescent="0.25">
      <c r="A167" s="98"/>
      <c r="B167" s="98" t="s">
        <v>12</v>
      </c>
      <c r="C167" s="98" t="s">
        <v>68</v>
      </c>
      <c r="D167" s="98" t="s">
        <v>69</v>
      </c>
      <c r="H167" s="98"/>
      <c r="I167" s="98" t="s">
        <v>13</v>
      </c>
      <c r="J167" s="98" t="s">
        <v>70</v>
      </c>
      <c r="K167" s="98" t="s">
        <v>71</v>
      </c>
      <c r="O167" s="98"/>
      <c r="P167" s="98" t="s">
        <v>12</v>
      </c>
      <c r="Q167" s="98" t="s">
        <v>13</v>
      </c>
      <c r="W167" s="98" t="s">
        <v>29</v>
      </c>
      <c r="X167">
        <v>3.2603224461552373E-2</v>
      </c>
      <c r="Y167">
        <v>-1.573271387881063E-3</v>
      </c>
    </row>
    <row r="168" spans="1:25" x14ac:dyDescent="0.25">
      <c r="A168" s="98" t="s">
        <v>14</v>
      </c>
      <c r="B168">
        <v>4.9851392853558149E-2</v>
      </c>
      <c r="C168">
        <v>-9.8060211140596321E-2</v>
      </c>
      <c r="D168">
        <v>-4.4313934412625523E-2</v>
      </c>
      <c r="H168" s="98" t="s">
        <v>72</v>
      </c>
      <c r="I168">
        <v>0.35653329501396852</v>
      </c>
      <c r="J168">
        <v>0.17611492045359789</v>
      </c>
      <c r="K168">
        <v>1.9238927449912759E-2</v>
      </c>
      <c r="O168" s="98" t="s">
        <v>73</v>
      </c>
      <c r="P168">
        <v>0.26000175449264717</v>
      </c>
      <c r="Q168">
        <v>0.21724334451206401</v>
      </c>
    </row>
    <row r="169" spans="1:25" x14ac:dyDescent="0.25">
      <c r="A169" s="98" t="s">
        <v>17</v>
      </c>
      <c r="B169">
        <v>-0.19614189838469959</v>
      </c>
      <c r="C169">
        <v>-0.16481532476169619</v>
      </c>
      <c r="D169">
        <v>-7.5429387996155353E-2</v>
      </c>
      <c r="H169" s="98" t="s">
        <v>74</v>
      </c>
      <c r="I169">
        <v>-7.6014443850572364E-2</v>
      </c>
      <c r="J169">
        <v>-4.8667434445548337E-2</v>
      </c>
      <c r="K169">
        <v>-9.4673416893822485E-2</v>
      </c>
      <c r="O169" s="98" t="s">
        <v>75</v>
      </c>
      <c r="P169">
        <v>-0.259406005305233</v>
      </c>
      <c r="Q169">
        <v>-0.2560258636100684</v>
      </c>
    </row>
    <row r="170" spans="1:25" x14ac:dyDescent="0.25">
      <c r="A170" s="98" t="s">
        <v>20</v>
      </c>
      <c r="B170">
        <v>8.2230627787115915E-2</v>
      </c>
      <c r="C170">
        <v>4.3566668260209697E-2</v>
      </c>
      <c r="D170">
        <v>-8.6544559351566311E-2</v>
      </c>
      <c r="H170" s="98" t="s">
        <v>76</v>
      </c>
      <c r="I170">
        <v>-0.40242125644983251</v>
      </c>
      <c r="J170">
        <v>-1.5472109896556891E-2</v>
      </c>
      <c r="K170">
        <v>4.2762082382155897E-2</v>
      </c>
      <c r="O170" s="98" t="s">
        <v>77</v>
      </c>
      <c r="P170">
        <v>-0.2430235470964375</v>
      </c>
      <c r="Q170">
        <v>-0.27192667221692418</v>
      </c>
      <c r="W170" s="165" t="s">
        <v>81</v>
      </c>
    </row>
    <row r="171" spans="1:25" x14ac:dyDescent="0.25">
      <c r="A171" s="98" t="s">
        <v>23</v>
      </c>
      <c r="B171">
        <v>-0.13345851437748271</v>
      </c>
      <c r="C171">
        <v>7.3794249500342222E-3</v>
      </c>
      <c r="D171">
        <v>-4.1960377816052691E-2</v>
      </c>
      <c r="H171" s="98" t="s">
        <v>78</v>
      </c>
      <c r="I171">
        <v>-0.32819828626849429</v>
      </c>
      <c r="J171">
        <v>-0.2650133860443008</v>
      </c>
      <c r="K171">
        <v>-0.16705104915449631</v>
      </c>
      <c r="O171" s="98" t="s">
        <v>79</v>
      </c>
      <c r="P171">
        <v>-0.45993110174076929</v>
      </c>
      <c r="Q171">
        <v>-0.43749761928403041</v>
      </c>
      <c r="W171" s="98"/>
      <c r="X171" s="98" t="s">
        <v>12</v>
      </c>
      <c r="Y171" s="98" t="s">
        <v>13</v>
      </c>
    </row>
    <row r="172" spans="1:25" x14ac:dyDescent="0.25">
      <c r="W172" s="98" t="s">
        <v>15</v>
      </c>
      <c r="X172">
        <v>4.0709672990123527E-2</v>
      </c>
      <c r="Y172">
        <v>2.7881661345218141E-2</v>
      </c>
    </row>
    <row r="173" spans="1:25" x14ac:dyDescent="0.25">
      <c r="W173" s="98" t="s">
        <v>18</v>
      </c>
      <c r="X173">
        <v>-2.3170095997935718E-2</v>
      </c>
      <c r="Y173">
        <v>-5.8151828015659879E-2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98" t="s">
        <v>21</v>
      </c>
      <c r="X174">
        <v>0.4759164265403325</v>
      </c>
      <c r="Y174">
        <v>0.45795642287166688</v>
      </c>
    </row>
    <row r="175" spans="1:25" x14ac:dyDescent="0.25">
      <c r="A175" s="98"/>
      <c r="B175" s="98" t="s">
        <v>12</v>
      </c>
      <c r="C175" s="98" t="s">
        <v>68</v>
      </c>
      <c r="D175" s="98" t="s">
        <v>69</v>
      </c>
      <c r="H175" s="98"/>
      <c r="I175" s="98" t="s">
        <v>13</v>
      </c>
      <c r="J175" s="98" t="s">
        <v>70</v>
      </c>
      <c r="K175" s="98" t="s">
        <v>71</v>
      </c>
      <c r="O175" s="98"/>
      <c r="P175" s="98" t="s">
        <v>12</v>
      </c>
      <c r="Q175" s="98" t="s">
        <v>13</v>
      </c>
      <c r="W175" s="98" t="s">
        <v>24</v>
      </c>
      <c r="X175">
        <v>0.3477377735878881</v>
      </c>
      <c r="Y175">
        <v>0.32334727171978689</v>
      </c>
    </row>
    <row r="176" spans="1:25" x14ac:dyDescent="0.25">
      <c r="A176" s="98" t="s">
        <v>14</v>
      </c>
      <c r="B176">
        <v>8.1953089976880139E-2</v>
      </c>
      <c r="C176">
        <v>6.687659003926863E-2</v>
      </c>
      <c r="D176">
        <v>7.5985772149684397E-2</v>
      </c>
      <c r="H176" s="98" t="s">
        <v>72</v>
      </c>
      <c r="I176">
        <v>0.42219254520657828</v>
      </c>
      <c r="J176">
        <v>0.37355211673207689</v>
      </c>
      <c r="K176">
        <v>0.27148823077592871</v>
      </c>
      <c r="O176" s="98" t="s">
        <v>73</v>
      </c>
      <c r="P176">
        <v>0.33069311805417823</v>
      </c>
      <c r="Q176">
        <v>0.37936253650224699</v>
      </c>
      <c r="W176" s="98" t="s">
        <v>25</v>
      </c>
      <c r="X176">
        <v>7.0665966576997891E-2</v>
      </c>
      <c r="Y176">
        <v>5.5980492329431628E-2</v>
      </c>
    </row>
    <row r="177" spans="1:25" x14ac:dyDescent="0.25">
      <c r="A177" s="98" t="s">
        <v>17</v>
      </c>
      <c r="B177">
        <v>0.45309599977395942</v>
      </c>
      <c r="C177">
        <v>0.14250967336960971</v>
      </c>
      <c r="D177">
        <v>9.7796078064507214E-2</v>
      </c>
      <c r="H177" s="98" t="s">
        <v>74</v>
      </c>
      <c r="I177">
        <v>-0.30520014522178102</v>
      </c>
      <c r="J177">
        <v>-0.24400483006516999</v>
      </c>
      <c r="K177">
        <v>-0.16451471243499469</v>
      </c>
      <c r="O177" s="98" t="s">
        <v>75</v>
      </c>
      <c r="P177">
        <v>-0.36715215237394833</v>
      </c>
      <c r="Q177">
        <v>-0.46148226755496907</v>
      </c>
      <c r="W177" s="98" t="s">
        <v>26</v>
      </c>
      <c r="X177">
        <v>-0.1388025494951588</v>
      </c>
      <c r="Y177">
        <v>-0.1305213822931055</v>
      </c>
    </row>
    <row r="178" spans="1:25" x14ac:dyDescent="0.25">
      <c r="A178" s="98" t="s">
        <v>20</v>
      </c>
      <c r="B178">
        <v>5.8035604143924807E-2</v>
      </c>
      <c r="C178">
        <v>0.14415055142635061</v>
      </c>
      <c r="D178">
        <v>8.2298183088911736E-2</v>
      </c>
      <c r="H178" s="98" t="s">
        <v>76</v>
      </c>
      <c r="I178">
        <v>0.18337155903430671</v>
      </c>
      <c r="J178">
        <v>7.5189093442101104E-2</v>
      </c>
      <c r="K178">
        <v>0.1239837629144116</v>
      </c>
      <c r="O178" s="98" t="s">
        <v>77</v>
      </c>
      <c r="P178">
        <v>0.47221709710053522</v>
      </c>
      <c r="Q178">
        <v>0.4425490499267995</v>
      </c>
      <c r="W178" s="98" t="s">
        <v>28</v>
      </c>
      <c r="X178">
        <v>0.34227493414445709</v>
      </c>
      <c r="Y178">
        <v>0.31773133650383711</v>
      </c>
    </row>
    <row r="179" spans="1:25" x14ac:dyDescent="0.25">
      <c r="A179" s="98" t="s">
        <v>23</v>
      </c>
      <c r="B179">
        <v>0.31474255232753129</v>
      </c>
      <c r="C179">
        <v>9.3052389952640965E-2</v>
      </c>
      <c r="D179">
        <v>4.0988739869901099E-2</v>
      </c>
      <c r="H179" s="98" t="s">
        <v>78</v>
      </c>
      <c r="I179">
        <v>3.155334780240044E-2</v>
      </c>
      <c r="J179">
        <v>-8.0645828241555612E-2</v>
      </c>
      <c r="K179">
        <v>-9.9493435505300085E-2</v>
      </c>
      <c r="O179" s="98" t="s">
        <v>79</v>
      </c>
      <c r="P179">
        <v>-1.211673632717308E-2</v>
      </c>
      <c r="Q179">
        <v>-0.22468539099747459</v>
      </c>
      <c r="W179" s="98" t="s">
        <v>29</v>
      </c>
      <c r="X179">
        <v>0.22913865630441521</v>
      </c>
      <c r="Y179">
        <v>0.1884174307497645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98"/>
      <c r="B183" s="98" t="s">
        <v>12</v>
      </c>
      <c r="C183" s="98" t="s">
        <v>68</v>
      </c>
      <c r="D183" s="98" t="s">
        <v>69</v>
      </c>
      <c r="H183" s="98"/>
      <c r="I183" s="98" t="s">
        <v>13</v>
      </c>
      <c r="J183" s="98" t="s">
        <v>70</v>
      </c>
      <c r="K183" s="98" t="s">
        <v>71</v>
      </c>
      <c r="O183" s="98"/>
      <c r="P183" s="98" t="s">
        <v>12</v>
      </c>
      <c r="Q183" s="98" t="s">
        <v>13</v>
      </c>
      <c r="W183" s="98"/>
      <c r="X183" s="98" t="s">
        <v>12</v>
      </c>
      <c r="Y183" s="98" t="s">
        <v>13</v>
      </c>
    </row>
    <row r="184" spans="1:25" x14ac:dyDescent="0.25">
      <c r="A184" s="98" t="s">
        <v>14</v>
      </c>
      <c r="B184">
        <v>-6.0893486216763382E-2</v>
      </c>
      <c r="C184">
        <v>-1.4791527844948971E-2</v>
      </c>
      <c r="D184">
        <v>2.7598856042633929E-3</v>
      </c>
      <c r="H184" s="98" t="s">
        <v>72</v>
      </c>
      <c r="I184">
        <v>0.29515293314049001</v>
      </c>
      <c r="J184">
        <v>2.0913388105544141E-2</v>
      </c>
      <c r="K184">
        <v>-9.0799517892874479E-2</v>
      </c>
      <c r="O184" s="98" t="s">
        <v>73</v>
      </c>
      <c r="P184">
        <v>0.17203056921345</v>
      </c>
      <c r="Q184">
        <v>0.27687298795974258</v>
      </c>
      <c r="W184" s="98" t="s">
        <v>15</v>
      </c>
      <c r="X184">
        <v>-3.4071716126094317E-2</v>
      </c>
      <c r="Y184">
        <v>-6.8454448939926929E-2</v>
      </c>
    </row>
    <row r="185" spans="1:25" x14ac:dyDescent="0.25">
      <c r="A185" s="98" t="s">
        <v>17</v>
      </c>
      <c r="B185">
        <v>6.60370359223766E-2</v>
      </c>
      <c r="C185">
        <v>1.2562012485957759E-2</v>
      </c>
      <c r="D185">
        <v>-4.4130200324293933E-2</v>
      </c>
      <c r="H185" s="98" t="s">
        <v>74</v>
      </c>
      <c r="I185">
        <v>7.5744206704431494E-2</v>
      </c>
      <c r="J185">
        <v>-5.7701695135558367E-2</v>
      </c>
      <c r="K185">
        <v>-2.8268658408326389E-2</v>
      </c>
      <c r="O185" s="98" t="s">
        <v>75</v>
      </c>
      <c r="P185">
        <v>-5.6593567729784841E-2</v>
      </c>
      <c r="Q185">
        <v>-6.8476765397292028E-2</v>
      </c>
      <c r="W185" s="98" t="s">
        <v>18</v>
      </c>
      <c r="X185">
        <v>0.36151049549662589</v>
      </c>
      <c r="Y185">
        <v>0.35974449264163783</v>
      </c>
    </row>
    <row r="186" spans="1:25" x14ac:dyDescent="0.25">
      <c r="A186" s="98" t="s">
        <v>20</v>
      </c>
      <c r="B186">
        <v>0.1048720606140254</v>
      </c>
      <c r="C186">
        <v>4.3250866291943961E-2</v>
      </c>
      <c r="D186">
        <v>3.3432298702239381E-3</v>
      </c>
      <c r="H186" s="98" t="s">
        <v>76</v>
      </c>
      <c r="I186">
        <v>0.2224100803806518</v>
      </c>
      <c r="J186">
        <v>-0.13247007037067529</v>
      </c>
      <c r="K186">
        <v>-0.1599457958138216</v>
      </c>
      <c r="O186" s="98" t="s">
        <v>77</v>
      </c>
      <c r="P186">
        <v>9.4923724437840654E-2</v>
      </c>
      <c r="Q186">
        <v>0.22103279014630151</v>
      </c>
      <c r="W186" s="98" t="s">
        <v>21</v>
      </c>
      <c r="X186">
        <v>0.25666603541226563</v>
      </c>
      <c r="Y186">
        <v>0.36694729277470362</v>
      </c>
    </row>
    <row r="187" spans="1:25" x14ac:dyDescent="0.25">
      <c r="A187" s="98" t="s">
        <v>23</v>
      </c>
      <c r="B187">
        <v>0.2161473783923524</v>
      </c>
      <c r="C187">
        <v>-1.28421657107952E-2</v>
      </c>
      <c r="D187">
        <v>-8.9002583705980159E-2</v>
      </c>
      <c r="H187" s="98" t="s">
        <v>78</v>
      </c>
      <c r="I187">
        <v>7.9800874481111742E-2</v>
      </c>
      <c r="J187">
        <v>-3.2925746493253851E-3</v>
      </c>
      <c r="K187">
        <v>-1.24230329020845E-2</v>
      </c>
      <c r="O187" s="98" t="s">
        <v>79</v>
      </c>
      <c r="P187">
        <v>9.7570596069872742E-2</v>
      </c>
      <c r="Q187">
        <v>9.2309963277566146E-2</v>
      </c>
      <c r="W187" s="98" t="s">
        <v>24</v>
      </c>
      <c r="X187">
        <v>0.26407643036425832</v>
      </c>
      <c r="Y187">
        <v>0.34429653854392989</v>
      </c>
    </row>
    <row r="188" spans="1:25" x14ac:dyDescent="0.25">
      <c r="W188" s="98" t="s">
        <v>25</v>
      </c>
      <c r="X188">
        <v>-1.012615225331668E-2</v>
      </c>
      <c r="Y188">
        <v>-3.9296110345882512E-2</v>
      </c>
    </row>
    <row r="189" spans="1:25" x14ac:dyDescent="0.25">
      <c r="W189" s="98" t="s">
        <v>26</v>
      </c>
      <c r="X189">
        <v>0.1868991349668222</v>
      </c>
      <c r="Y189">
        <v>9.1711627593411588E-2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98" t="s">
        <v>28</v>
      </c>
      <c r="X190">
        <v>0.1058185409920874</v>
      </c>
      <c r="Y190">
        <v>0.17286357358776869</v>
      </c>
    </row>
    <row r="191" spans="1:25" x14ac:dyDescent="0.25">
      <c r="A191" s="98"/>
      <c r="B191" s="98" t="s">
        <v>12</v>
      </c>
      <c r="C191" s="98" t="s">
        <v>68</v>
      </c>
      <c r="D191" s="98" t="s">
        <v>69</v>
      </c>
      <c r="H191" s="98"/>
      <c r="I191" s="98" t="s">
        <v>13</v>
      </c>
      <c r="J191" s="98" t="s">
        <v>70</v>
      </c>
      <c r="K191" s="98" t="s">
        <v>71</v>
      </c>
      <c r="O191" s="98"/>
      <c r="P191" s="98" t="s">
        <v>12</v>
      </c>
      <c r="Q191" s="98" t="s">
        <v>13</v>
      </c>
      <c r="W191" s="98" t="s">
        <v>29</v>
      </c>
      <c r="X191">
        <v>0.10664541812705559</v>
      </c>
      <c r="Y191">
        <v>9.5190266589847514E-2</v>
      </c>
    </row>
    <row r="192" spans="1:25" x14ac:dyDescent="0.25">
      <c r="A192" s="98" t="s">
        <v>14</v>
      </c>
      <c r="B192">
        <v>-4.3416717258661849E-2</v>
      </c>
      <c r="C192">
        <v>-6.7775759987532228E-2</v>
      </c>
      <c r="D192">
        <v>-8.0973152696056358E-2</v>
      </c>
      <c r="H192" s="98" t="s">
        <v>72</v>
      </c>
      <c r="I192">
        <v>0.12157421878440459</v>
      </c>
      <c r="J192">
        <v>9.5438505717432565E-2</v>
      </c>
      <c r="K192">
        <v>7.8386234719316369E-2</v>
      </c>
      <c r="O192" s="98" t="s">
        <v>73</v>
      </c>
      <c r="P192">
        <v>-9.8378728173496729E-2</v>
      </c>
      <c r="Q192">
        <v>3.754266893375826E-3</v>
      </c>
    </row>
    <row r="193" spans="1:25" x14ac:dyDescent="0.25">
      <c r="A193" s="98" t="s">
        <v>17</v>
      </c>
      <c r="B193">
        <v>2.1468996325050151E-2</v>
      </c>
      <c r="C193">
        <v>-2.427505097474596E-2</v>
      </c>
      <c r="D193">
        <v>-5.798718017942027E-2</v>
      </c>
      <c r="H193" s="98" t="s">
        <v>74</v>
      </c>
      <c r="I193">
        <v>-3.3457529006733551E-2</v>
      </c>
      <c r="J193">
        <v>-0.12612825925084081</v>
      </c>
      <c r="K193">
        <v>-0.11498793826492661</v>
      </c>
      <c r="O193" s="98" t="s">
        <v>75</v>
      </c>
      <c r="P193">
        <v>3.9558668325024901E-2</v>
      </c>
      <c r="Q193">
        <v>4.8347411090688429E-2</v>
      </c>
    </row>
    <row r="194" spans="1:25" x14ac:dyDescent="0.25">
      <c r="A194" s="98" t="s">
        <v>20</v>
      </c>
      <c r="B194">
        <v>2.543374835480347E-2</v>
      </c>
      <c r="C194">
        <v>0.1242661354747424</v>
      </c>
      <c r="D194">
        <v>0.1010994542122256</v>
      </c>
      <c r="H194" s="98" t="s">
        <v>76</v>
      </c>
      <c r="I194">
        <v>7.1024751772415171E-2</v>
      </c>
      <c r="J194">
        <v>0.10848731871476509</v>
      </c>
      <c r="K194">
        <v>9.113958945651178E-2</v>
      </c>
      <c r="O194" s="98" t="s">
        <v>77</v>
      </c>
      <c r="P194">
        <v>0.1102175792789751</v>
      </c>
      <c r="Q194">
        <v>0.1016874776830117</v>
      </c>
      <c r="W194" s="165" t="s">
        <v>89</v>
      </c>
    </row>
    <row r="195" spans="1:25" x14ac:dyDescent="0.25">
      <c r="A195" s="98" t="s">
        <v>23</v>
      </c>
      <c r="B195">
        <v>-3.7352841840709042E-2</v>
      </c>
      <c r="C195">
        <v>8.9392679676456185E-2</v>
      </c>
      <c r="D195">
        <v>6.6111808197251321E-2</v>
      </c>
      <c r="H195" s="98" t="s">
        <v>78</v>
      </c>
      <c r="I195">
        <v>1.8289671720360109E-2</v>
      </c>
      <c r="J195">
        <v>5.6854517708292709E-2</v>
      </c>
      <c r="K195">
        <v>4.3545419017320362E-2</v>
      </c>
      <c r="O195" s="98" t="s">
        <v>79</v>
      </c>
      <c r="P195">
        <v>3.3257399841685978E-2</v>
      </c>
      <c r="Q195">
        <v>-9.524036189518274E-4</v>
      </c>
      <c r="W195" s="98"/>
      <c r="X195" s="98" t="s">
        <v>12</v>
      </c>
      <c r="Y195" s="98" t="s">
        <v>13</v>
      </c>
    </row>
    <row r="196" spans="1:25" x14ac:dyDescent="0.25">
      <c r="W196" s="98" t="s">
        <v>15</v>
      </c>
      <c r="X196">
        <v>5.9713157317938713E-2</v>
      </c>
      <c r="Y196">
        <v>8.2915848130526465E-2</v>
      </c>
    </row>
    <row r="197" spans="1:25" x14ac:dyDescent="0.25">
      <c r="W197" s="98" t="s">
        <v>18</v>
      </c>
      <c r="X197">
        <v>0.1215519967855148</v>
      </c>
      <c r="Y197">
        <v>0.23874061573391289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98" t="s">
        <v>21</v>
      </c>
      <c r="X198">
        <v>0.20555107260280389</v>
      </c>
      <c r="Y198">
        <v>0.1995510181994577</v>
      </c>
    </row>
    <row r="199" spans="1:25" x14ac:dyDescent="0.25">
      <c r="A199" s="98"/>
      <c r="B199" s="98" t="s">
        <v>12</v>
      </c>
      <c r="C199" s="98" t="s">
        <v>68</v>
      </c>
      <c r="D199" s="98" t="s">
        <v>69</v>
      </c>
      <c r="H199" s="98"/>
      <c r="I199" s="98" t="s">
        <v>13</v>
      </c>
      <c r="J199" s="98" t="s">
        <v>70</v>
      </c>
      <c r="K199" s="98" t="s">
        <v>71</v>
      </c>
      <c r="O199" s="98"/>
      <c r="P199" s="98" t="s">
        <v>12</v>
      </c>
      <c r="Q199" s="98" t="s">
        <v>13</v>
      </c>
      <c r="W199" s="98" t="s">
        <v>24</v>
      </c>
      <c r="X199">
        <v>0.19904045103110321</v>
      </c>
      <c r="Y199">
        <v>0.27962419212388517</v>
      </c>
    </row>
    <row r="200" spans="1:25" x14ac:dyDescent="0.25">
      <c r="A200" s="98" t="s">
        <v>14</v>
      </c>
      <c r="B200">
        <v>5.367703282542121E-2</v>
      </c>
      <c r="C200">
        <v>1.37244627831123E-2</v>
      </c>
      <c r="D200">
        <v>3.449024494298463E-3</v>
      </c>
      <c r="H200" s="98" t="s">
        <v>72</v>
      </c>
      <c r="I200">
        <v>-2.850361429718036E-2</v>
      </c>
      <c r="J200">
        <v>6.0566925517562757E-2</v>
      </c>
      <c r="K200">
        <v>5.610265596394573E-2</v>
      </c>
      <c r="O200" s="98" t="s">
        <v>73</v>
      </c>
      <c r="P200">
        <v>-5.5010837513356512E-3</v>
      </c>
      <c r="Q200">
        <v>-3.6287457801982892E-2</v>
      </c>
      <c r="W200" s="98" t="s">
        <v>25</v>
      </c>
      <c r="X200">
        <v>3.7256082866288467E-2</v>
      </c>
      <c r="Y200">
        <v>5.1000045123878818E-2</v>
      </c>
    </row>
    <row r="201" spans="1:25" x14ac:dyDescent="0.25">
      <c r="A201" s="98" t="s">
        <v>17</v>
      </c>
      <c r="B201">
        <v>6.968418243440179E-2</v>
      </c>
      <c r="C201">
        <v>-0.1039871402622065</v>
      </c>
      <c r="D201">
        <v>-0.10515246931463219</v>
      </c>
      <c r="H201" s="98" t="s">
        <v>74</v>
      </c>
      <c r="I201">
        <v>-4.4076511130214518E-2</v>
      </c>
      <c r="J201">
        <v>3.504178264582223E-2</v>
      </c>
      <c r="K201">
        <v>2.927378842953289E-2</v>
      </c>
      <c r="O201" s="98" t="s">
        <v>75</v>
      </c>
      <c r="P201">
        <v>-4.447711592309405E-2</v>
      </c>
      <c r="Q201">
        <v>4.7909014893047358E-3</v>
      </c>
      <c r="W201" s="98" t="s">
        <v>26</v>
      </c>
      <c r="X201">
        <v>0.16991968270269589</v>
      </c>
      <c r="Y201">
        <v>0.17687806650987409</v>
      </c>
    </row>
    <row r="202" spans="1:25" x14ac:dyDescent="0.25">
      <c r="A202" s="98" t="s">
        <v>20</v>
      </c>
      <c r="B202">
        <v>-0.21322714643834439</v>
      </c>
      <c r="C202">
        <v>7.3571719053095704E-3</v>
      </c>
      <c r="D202">
        <v>7.761752009601333E-3</v>
      </c>
      <c r="H202" s="98" t="s">
        <v>76</v>
      </c>
      <c r="I202">
        <v>-3.2413419483112412E-3</v>
      </c>
      <c r="J202">
        <v>2.670274358638958E-2</v>
      </c>
      <c r="K202">
        <v>1.489484985112509E-2</v>
      </c>
      <c r="O202" s="98" t="s">
        <v>77</v>
      </c>
      <c r="P202">
        <v>-2.816170194253979E-2</v>
      </c>
      <c r="Q202">
        <v>3.1552544217021292E-2</v>
      </c>
      <c r="W202" s="98" t="s">
        <v>28</v>
      </c>
      <c r="X202">
        <v>0.207382789037003</v>
      </c>
      <c r="Y202">
        <v>0.26733537300558019</v>
      </c>
    </row>
    <row r="203" spans="1:25" x14ac:dyDescent="0.25">
      <c r="A203" s="98" t="s">
        <v>23</v>
      </c>
      <c r="B203">
        <v>-3.2794543961954012E-2</v>
      </c>
      <c r="C203">
        <v>-1.239094150419979E-2</v>
      </c>
      <c r="D203">
        <v>-1.7313329152627389E-2</v>
      </c>
      <c r="H203" s="98" t="s">
        <v>78</v>
      </c>
      <c r="I203">
        <v>7.3988607925885436E-2</v>
      </c>
      <c r="J203">
        <v>-3.5574624458114067E-2</v>
      </c>
      <c r="K203">
        <v>-4.3196663217648243E-2</v>
      </c>
      <c r="O203" s="98" t="s">
        <v>79</v>
      </c>
      <c r="P203">
        <v>3.9331590531177851E-2</v>
      </c>
      <c r="Q203">
        <v>2.1397939440062561E-2</v>
      </c>
      <c r="W203" s="98" t="s">
        <v>29</v>
      </c>
      <c r="X203">
        <v>0.17241575761841299</v>
      </c>
      <c r="Y203">
        <v>0.27543517470713808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98"/>
      <c r="B207" s="98" t="s">
        <v>12</v>
      </c>
      <c r="C207" s="98" t="s">
        <v>68</v>
      </c>
      <c r="D207" s="98" t="s">
        <v>69</v>
      </c>
      <c r="H207" s="98"/>
      <c r="I207" s="98" t="s">
        <v>13</v>
      </c>
      <c r="J207" s="98" t="s">
        <v>70</v>
      </c>
      <c r="K207" s="98" t="s">
        <v>71</v>
      </c>
      <c r="O207" s="98"/>
      <c r="P207" s="98" t="s">
        <v>12</v>
      </c>
      <c r="Q207" s="98" t="s">
        <v>13</v>
      </c>
      <c r="W207" s="98"/>
      <c r="X207" s="98" t="s">
        <v>12</v>
      </c>
      <c r="Y207" s="98" t="s">
        <v>13</v>
      </c>
    </row>
    <row r="208" spans="1:25" x14ac:dyDescent="0.25">
      <c r="A208" s="98" t="s">
        <v>14</v>
      </c>
      <c r="B208">
        <v>-0.244583202409283</v>
      </c>
      <c r="C208">
        <v>-7.749078804911691E-2</v>
      </c>
      <c r="D208">
        <v>-4.0366950422397038E-3</v>
      </c>
      <c r="H208" s="98" t="s">
        <v>72</v>
      </c>
      <c r="I208">
        <v>0.29522945647797</v>
      </c>
      <c r="J208">
        <v>0.24669341018093041</v>
      </c>
      <c r="K208">
        <v>0.25675807245639182</v>
      </c>
      <c r="O208" s="98" t="s">
        <v>73</v>
      </c>
      <c r="P208">
        <v>0.4012422907702195</v>
      </c>
      <c r="Q208">
        <v>0.500072106385132</v>
      </c>
      <c r="W208" s="98" t="s">
        <v>15</v>
      </c>
      <c r="X208">
        <v>3.8479371523875701E-3</v>
      </c>
      <c r="Y208">
        <v>3.1352425608421997E-2</v>
      </c>
    </row>
    <row r="209" spans="1:25" x14ac:dyDescent="0.25">
      <c r="A209" s="98" t="s">
        <v>17</v>
      </c>
      <c r="B209">
        <v>2.167504637707054E-3</v>
      </c>
      <c r="C209">
        <v>-2.4794110317562412E-2</v>
      </c>
      <c r="D209">
        <v>-7.7308448478247374E-2</v>
      </c>
      <c r="H209" s="98" t="s">
        <v>74</v>
      </c>
      <c r="I209">
        <v>6.7549421137516122E-2</v>
      </c>
      <c r="J209">
        <v>0.23642205083931839</v>
      </c>
      <c r="K209">
        <v>0.22326126695574761</v>
      </c>
      <c r="O209" s="98" t="s">
        <v>75</v>
      </c>
      <c r="P209">
        <v>-0.31472408627235238</v>
      </c>
      <c r="Q209">
        <v>-0.43408320895065072</v>
      </c>
      <c r="W209" s="98" t="s">
        <v>18</v>
      </c>
      <c r="X209">
        <v>8.254203666974845E-2</v>
      </c>
      <c r="Y209">
        <v>7.4618788071155004E-2</v>
      </c>
    </row>
    <row r="210" spans="1:25" x14ac:dyDescent="0.25">
      <c r="A210" s="98" t="s">
        <v>20</v>
      </c>
      <c r="B210">
        <v>0.26850951782498289</v>
      </c>
      <c r="C210">
        <v>0.13080890353709959</v>
      </c>
      <c r="D210">
        <v>0.104961944947032</v>
      </c>
      <c r="H210" s="98" t="s">
        <v>76</v>
      </c>
      <c r="I210">
        <v>-0.20437266372148069</v>
      </c>
      <c r="J210">
        <v>3.573490383874843E-2</v>
      </c>
      <c r="K210">
        <v>5.217087765528123E-2</v>
      </c>
      <c r="O210" s="98" t="s">
        <v>77</v>
      </c>
      <c r="P210">
        <v>-0.23193803393177281</v>
      </c>
      <c r="Q210">
        <v>-0.37866173861359897</v>
      </c>
      <c r="W210" s="98" t="s">
        <v>21</v>
      </c>
      <c r="X210">
        <v>0.10876900937793529</v>
      </c>
      <c r="Y210">
        <v>8.1934348526853301E-2</v>
      </c>
    </row>
    <row r="211" spans="1:25" x14ac:dyDescent="0.25">
      <c r="A211" s="98" t="s">
        <v>23</v>
      </c>
      <c r="B211">
        <v>0.39968791774736051</v>
      </c>
      <c r="C211">
        <v>0.11892301756718569</v>
      </c>
      <c r="D211">
        <v>8.43220616936219E-2</v>
      </c>
      <c r="H211" s="98" t="s">
        <v>78</v>
      </c>
      <c r="I211">
        <v>-0.55370540649602717</v>
      </c>
      <c r="J211">
        <v>-0.35172927642663848</v>
      </c>
      <c r="K211">
        <v>-0.33049511659649422</v>
      </c>
      <c r="O211" s="98" t="s">
        <v>79</v>
      </c>
      <c r="P211">
        <v>-0.35148544846588298</v>
      </c>
      <c r="Q211">
        <v>-0.44898268970502248</v>
      </c>
      <c r="W211" s="98" t="s">
        <v>24</v>
      </c>
      <c r="X211">
        <v>-6.5661073738829288E-3</v>
      </c>
      <c r="Y211">
        <v>-2.0047245946271902E-3</v>
      </c>
    </row>
    <row r="212" spans="1:25" x14ac:dyDescent="0.25">
      <c r="W212" s="98" t="s">
        <v>25</v>
      </c>
      <c r="X212">
        <v>-6.030112526058326E-3</v>
      </c>
      <c r="Y212">
        <v>8.8792101032020149E-3</v>
      </c>
    </row>
    <row r="213" spans="1:25" x14ac:dyDescent="0.25">
      <c r="W213" s="98" t="s">
        <v>26</v>
      </c>
      <c r="X213">
        <v>5.178781280240418E-2</v>
      </c>
      <c r="Y213">
        <v>1.7590117444181239E-2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98" t="s">
        <v>28</v>
      </c>
      <c r="X214">
        <v>1.209034023341145E-2</v>
      </c>
      <c r="Y214">
        <v>9.1527579793862814E-3</v>
      </c>
    </row>
    <row r="215" spans="1:25" x14ac:dyDescent="0.25">
      <c r="A215" s="98"/>
      <c r="B215" s="98" t="s">
        <v>12</v>
      </c>
      <c r="C215" s="98" t="s">
        <v>68</v>
      </c>
      <c r="D215" s="98" t="s">
        <v>69</v>
      </c>
      <c r="H215" s="98"/>
      <c r="I215" s="98" t="s">
        <v>13</v>
      </c>
      <c r="J215" s="98" t="s">
        <v>70</v>
      </c>
      <c r="K215" s="98" t="s">
        <v>71</v>
      </c>
      <c r="O215" s="98"/>
      <c r="P215" s="98" t="s">
        <v>12</v>
      </c>
      <c r="Q215" s="98" t="s">
        <v>13</v>
      </c>
      <c r="W215" s="98" t="s">
        <v>29</v>
      </c>
      <c r="X215">
        <v>-3.6974598050559047E-2</v>
      </c>
      <c r="Y215">
        <v>-1.7428359340274951E-2</v>
      </c>
    </row>
    <row r="216" spans="1:25" x14ac:dyDescent="0.25">
      <c r="A216" s="98" t="s">
        <v>14</v>
      </c>
      <c r="B216">
        <v>4.0083670371209079E-2</v>
      </c>
      <c r="C216">
        <v>6.6752118583558008E-3</v>
      </c>
      <c r="D216">
        <v>4.5222155714845259E-3</v>
      </c>
      <c r="H216" s="98" t="s">
        <v>72</v>
      </c>
      <c r="I216">
        <v>1.329348820035754E-2</v>
      </c>
      <c r="J216">
        <v>-9.8450924569908078E-3</v>
      </c>
      <c r="K216">
        <v>-5.2134845362416318E-3</v>
      </c>
      <c r="O216" s="98" t="s">
        <v>73</v>
      </c>
      <c r="P216">
        <v>-1.3843104266882799E-3</v>
      </c>
      <c r="Q216">
        <v>5.1482403029268077E-2</v>
      </c>
    </row>
    <row r="217" spans="1:25" x14ac:dyDescent="0.25">
      <c r="A217" s="98" t="s">
        <v>17</v>
      </c>
      <c r="B217">
        <v>-7.7240486981138362E-2</v>
      </c>
      <c r="C217">
        <v>4.7780873347724823E-2</v>
      </c>
      <c r="D217">
        <v>4.9205712598364079E-2</v>
      </c>
      <c r="H217" s="98" t="s">
        <v>74</v>
      </c>
      <c r="I217">
        <v>4.2411405811819299E-2</v>
      </c>
      <c r="J217">
        <v>5.236607843245894E-2</v>
      </c>
      <c r="K217">
        <v>4.7932452664704209E-2</v>
      </c>
      <c r="O217" s="98" t="s">
        <v>75</v>
      </c>
      <c r="P217">
        <v>7.1815870400535012E-2</v>
      </c>
      <c r="Q217">
        <v>2.332574352667012E-2</v>
      </c>
    </row>
    <row r="218" spans="1:25" x14ac:dyDescent="0.25">
      <c r="A218" s="98" t="s">
        <v>20</v>
      </c>
      <c r="B218">
        <v>-4.4857612208476068E-2</v>
      </c>
      <c r="C218">
        <v>-0.1103079181266225</v>
      </c>
      <c r="D218">
        <v>-0.1218783108316545</v>
      </c>
      <c r="H218" s="98" t="s">
        <v>76</v>
      </c>
      <c r="I218">
        <v>3.8537751350399448E-2</v>
      </c>
      <c r="J218">
        <v>-3.2294455835886367E-2</v>
      </c>
      <c r="K218">
        <v>-3.037567054621149E-2</v>
      </c>
      <c r="O218" s="98" t="s">
        <v>77</v>
      </c>
      <c r="P218">
        <v>-7.797217796471384E-2</v>
      </c>
      <c r="Q218">
        <v>1.790191902070542E-3</v>
      </c>
      <c r="W218" s="165" t="s">
        <v>94</v>
      </c>
    </row>
    <row r="219" spans="1:25" x14ac:dyDescent="0.25">
      <c r="A219" s="98" t="s">
        <v>23</v>
      </c>
      <c r="B219">
        <v>5.7776527891927658E-2</v>
      </c>
      <c r="C219">
        <v>-1.313514685623891E-3</v>
      </c>
      <c r="D219">
        <v>8.6399779674659217E-3</v>
      </c>
      <c r="H219" s="98" t="s">
        <v>78</v>
      </c>
      <c r="I219">
        <v>-7.4758272121873789E-2</v>
      </c>
      <c r="J219">
        <v>1.785688561736944E-2</v>
      </c>
      <c r="K219">
        <v>-2.3467703995990251E-3</v>
      </c>
      <c r="O219" s="98" t="s">
        <v>79</v>
      </c>
      <c r="P219">
        <v>-0.1013579911109979</v>
      </c>
      <c r="Q219">
        <v>-1.7715613046114121E-2</v>
      </c>
      <c r="W219" s="98"/>
      <c r="X219" s="98" t="s">
        <v>12</v>
      </c>
      <c r="Y219" s="98" t="s">
        <v>13</v>
      </c>
    </row>
    <row r="220" spans="1:25" x14ac:dyDescent="0.25">
      <c r="W220" s="98" t="s">
        <v>15</v>
      </c>
      <c r="X220">
        <v>-1.507431054743965E-2</v>
      </c>
      <c r="Y220">
        <v>-1.392219421258859E-2</v>
      </c>
    </row>
    <row r="221" spans="1:25" x14ac:dyDescent="0.25">
      <c r="W221" s="98" t="s">
        <v>18</v>
      </c>
      <c r="X221">
        <v>-2.9258844321796741E-2</v>
      </c>
      <c r="Y221">
        <v>2.325289806216083E-2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98" t="s">
        <v>21</v>
      </c>
      <c r="X222">
        <v>-0.22480054690300841</v>
      </c>
      <c r="Y222">
        <v>6.1131501017846181E-2</v>
      </c>
    </row>
    <row r="223" spans="1:25" x14ac:dyDescent="0.25">
      <c r="A223" s="98"/>
      <c r="B223" s="98" t="s">
        <v>12</v>
      </c>
      <c r="C223" s="98" t="s">
        <v>68</v>
      </c>
      <c r="D223" s="98" t="s">
        <v>69</v>
      </c>
      <c r="H223" s="98"/>
      <c r="I223" s="98" t="s">
        <v>13</v>
      </c>
      <c r="J223" s="98" t="s">
        <v>70</v>
      </c>
      <c r="K223" s="98" t="s">
        <v>71</v>
      </c>
      <c r="O223" s="98"/>
      <c r="P223" s="98" t="s">
        <v>12</v>
      </c>
      <c r="Q223" s="98" t="s">
        <v>13</v>
      </c>
      <c r="W223" s="98" t="s">
        <v>24</v>
      </c>
      <c r="X223">
        <v>8.8708082142238999E-3</v>
      </c>
      <c r="Y223">
        <v>-7.3712624217228077E-3</v>
      </c>
    </row>
    <row r="224" spans="1:25" x14ac:dyDescent="0.25">
      <c r="A224" s="98" t="s">
        <v>14</v>
      </c>
      <c r="B224">
        <v>0.15009458125649661</v>
      </c>
      <c r="C224">
        <v>6.6967390581280872E-2</v>
      </c>
      <c r="D224">
        <v>6.6527299449565869E-2</v>
      </c>
      <c r="H224" s="98" t="s">
        <v>72</v>
      </c>
      <c r="I224">
        <v>-0.1072379386636805</v>
      </c>
      <c r="J224">
        <v>-5.4522029265380231E-2</v>
      </c>
      <c r="K224">
        <v>-3.8014663132563062E-2</v>
      </c>
      <c r="O224" s="98" t="s">
        <v>73</v>
      </c>
      <c r="P224">
        <v>0.27355283916403328</v>
      </c>
      <c r="Q224">
        <v>0.21203445568235479</v>
      </c>
      <c r="W224" s="98" t="s">
        <v>25</v>
      </c>
      <c r="X224">
        <v>-3.215193712746079E-3</v>
      </c>
      <c r="Y224">
        <v>-4.4100567539360992E-3</v>
      </c>
    </row>
    <row r="225" spans="1:25" x14ac:dyDescent="0.25">
      <c r="A225" s="98" t="s">
        <v>17</v>
      </c>
      <c r="B225">
        <v>0.25506484735606111</v>
      </c>
      <c r="C225">
        <v>-8.5825737229607343E-3</v>
      </c>
      <c r="D225">
        <v>-1.925359127543633E-2</v>
      </c>
      <c r="H225" s="98" t="s">
        <v>74</v>
      </c>
      <c r="I225">
        <v>-0.23969532727992099</v>
      </c>
      <c r="J225">
        <v>6.2242103007873237E-2</v>
      </c>
      <c r="K225">
        <v>8.5201661788665117E-2</v>
      </c>
      <c r="O225" s="98" t="s">
        <v>75</v>
      </c>
      <c r="P225">
        <v>-2.3040184010266508E-3</v>
      </c>
      <c r="Q225">
        <v>-7.7373474966811143E-2</v>
      </c>
      <c r="W225" s="98" t="s">
        <v>26</v>
      </c>
      <c r="X225">
        <v>-6.9408639464948144E-2</v>
      </c>
      <c r="Y225">
        <v>5.7482977931235558E-2</v>
      </c>
    </row>
    <row r="226" spans="1:25" x14ac:dyDescent="0.25">
      <c r="A226" s="98" t="s">
        <v>20</v>
      </c>
      <c r="B226">
        <v>-6.7159775574703257E-3</v>
      </c>
      <c r="C226">
        <v>-9.038852251023255E-2</v>
      </c>
      <c r="D226">
        <v>-9.0423921740688182E-2</v>
      </c>
      <c r="H226" s="98" t="s">
        <v>76</v>
      </c>
      <c r="I226">
        <v>-0.1255936655322521</v>
      </c>
      <c r="J226">
        <v>-7.8260046310464709E-2</v>
      </c>
      <c r="K226">
        <v>-7.095083779001736E-2</v>
      </c>
      <c r="O226" s="98" t="s">
        <v>77</v>
      </c>
      <c r="P226">
        <v>-0.16560795220790589</v>
      </c>
      <c r="Q226">
        <v>-0.12549544516426611</v>
      </c>
      <c r="W226" s="98" t="s">
        <v>28</v>
      </c>
      <c r="X226">
        <v>-2.315950101067623E-2</v>
      </c>
      <c r="Y226">
        <v>4.4406896135585983E-3</v>
      </c>
    </row>
    <row r="227" spans="1:25" x14ac:dyDescent="0.25">
      <c r="A227" s="98" t="s">
        <v>23</v>
      </c>
      <c r="B227">
        <v>0.28239430265763571</v>
      </c>
      <c r="C227">
        <v>-6.9531423551526098E-2</v>
      </c>
      <c r="D227">
        <v>-7.0485052348459504E-2</v>
      </c>
      <c r="H227" s="98" t="s">
        <v>78</v>
      </c>
      <c r="I227">
        <v>0.10695057882394531</v>
      </c>
      <c r="J227">
        <v>3.0821766584074707E-4</v>
      </c>
      <c r="K227">
        <v>4.2369000379776011E-3</v>
      </c>
      <c r="O227" s="98" t="s">
        <v>79</v>
      </c>
      <c r="P227">
        <v>0.1327628962822919</v>
      </c>
      <c r="Q227">
        <v>9.8052757210302266E-2</v>
      </c>
      <c r="W227" s="98" t="s">
        <v>29</v>
      </c>
      <c r="X227">
        <v>-3.1755974755526262E-4</v>
      </c>
      <c r="Y227">
        <v>5.6105610036496813E-3</v>
      </c>
    </row>
    <row r="230" spans="1:25" x14ac:dyDescent="0.25">
      <c r="W230" s="165" t="s">
        <v>98</v>
      </c>
    </row>
    <row r="231" spans="1:25" x14ac:dyDescent="0.25">
      <c r="W231" s="98"/>
      <c r="X231" s="98" t="s">
        <v>12</v>
      </c>
      <c r="Y231" s="98" t="s">
        <v>13</v>
      </c>
    </row>
    <row r="232" spans="1:25" x14ac:dyDescent="0.25">
      <c r="W232" s="98" t="s">
        <v>15</v>
      </c>
      <c r="X232">
        <v>0.12226397831185171</v>
      </c>
      <c r="Y232">
        <v>0.15740924296513051</v>
      </c>
    </row>
    <row r="233" spans="1:25" x14ac:dyDescent="0.25">
      <c r="W233" s="98" t="s">
        <v>18</v>
      </c>
      <c r="X233">
        <v>2.6843692171343549E-2</v>
      </c>
      <c r="Y233">
        <v>-1.2681794079124471E-2</v>
      </c>
    </row>
    <row r="234" spans="1:25" x14ac:dyDescent="0.25">
      <c r="W234" s="98" t="s">
        <v>21</v>
      </c>
      <c r="X234">
        <v>0.1974419124344812</v>
      </c>
      <c r="Y234">
        <v>0.2474083331532394</v>
      </c>
    </row>
    <row r="235" spans="1:25" x14ac:dyDescent="0.25">
      <c r="W235" s="98" t="s">
        <v>24</v>
      </c>
      <c r="X235">
        <v>0.26061115200126611</v>
      </c>
      <c r="Y235">
        <v>0.3209711053977618</v>
      </c>
    </row>
    <row r="236" spans="1:25" x14ac:dyDescent="0.25">
      <c r="W236" s="98" t="s">
        <v>25</v>
      </c>
      <c r="X236">
        <v>7.7257932161151144E-3</v>
      </c>
      <c r="Y236">
        <v>2.4476716614318391E-4</v>
      </c>
    </row>
    <row r="237" spans="1:25" x14ac:dyDescent="0.25">
      <c r="W237" s="98" t="s">
        <v>26</v>
      </c>
      <c r="X237">
        <v>-0.169611326990594</v>
      </c>
      <c r="Y237">
        <v>-0.23412475698318611</v>
      </c>
    </row>
    <row r="238" spans="1:25" x14ac:dyDescent="0.25">
      <c r="W238" s="98" t="s">
        <v>28</v>
      </c>
      <c r="X238">
        <v>0.28965067911528408</v>
      </c>
      <c r="Y238">
        <v>0.39472527928657192</v>
      </c>
    </row>
    <row r="239" spans="1:25" x14ac:dyDescent="0.25">
      <c r="W239" s="98" t="s">
        <v>29</v>
      </c>
      <c r="X239">
        <v>0.36538564640941013</v>
      </c>
      <c r="Y239">
        <v>0.45721251369303317</v>
      </c>
    </row>
    <row r="242" spans="1:25" x14ac:dyDescent="0.25">
      <c r="W242" s="165" t="s">
        <v>106</v>
      </c>
    </row>
    <row r="243" spans="1:25" x14ac:dyDescent="0.25">
      <c r="W243" s="98"/>
      <c r="X243" s="98" t="s">
        <v>12</v>
      </c>
      <c r="Y243" s="98" t="s">
        <v>13</v>
      </c>
    </row>
    <row r="244" spans="1:25" x14ac:dyDescent="0.25">
      <c r="W244" s="98" t="s">
        <v>15</v>
      </c>
      <c r="X244">
        <v>-1.5912150404264941E-2</v>
      </c>
      <c r="Y244">
        <v>-2.331194285400311E-2</v>
      </c>
    </row>
    <row r="245" spans="1:25" x14ac:dyDescent="0.25">
      <c r="W245" s="98" t="s">
        <v>18</v>
      </c>
      <c r="X245">
        <v>-5.0998177932977271E-2</v>
      </c>
      <c r="Y245">
        <v>9.7879971217739738E-4</v>
      </c>
    </row>
    <row r="246" spans="1:25" x14ac:dyDescent="0.25">
      <c r="W246" s="98" t="s">
        <v>21</v>
      </c>
      <c r="X246">
        <v>-3.7891120829834937E-2</v>
      </c>
      <c r="Y246">
        <v>-0.22500794782782549</v>
      </c>
    </row>
    <row r="247" spans="1:25" x14ac:dyDescent="0.25">
      <c r="W247" s="98" t="s">
        <v>24</v>
      </c>
      <c r="X247">
        <v>-2.697388560151916E-2</v>
      </c>
      <c r="Y247">
        <v>-4.223244601230524E-2</v>
      </c>
    </row>
    <row r="248" spans="1:25" x14ac:dyDescent="0.25">
      <c r="W248" s="98" t="s">
        <v>25</v>
      </c>
      <c r="X248">
        <v>-4.4177366352793849E-3</v>
      </c>
      <c r="Y248">
        <v>-3.2106505624443553E-2</v>
      </c>
    </row>
    <row r="249" spans="1:25" x14ac:dyDescent="0.25">
      <c r="W249" s="98" t="s">
        <v>26</v>
      </c>
      <c r="X249">
        <v>-9.1392586228767433E-2</v>
      </c>
      <c r="Y249">
        <v>-5.7718713330984467E-2</v>
      </c>
    </row>
    <row r="250" spans="1:25" x14ac:dyDescent="0.25">
      <c r="W250" s="98" t="s">
        <v>28</v>
      </c>
      <c r="X250">
        <v>1.4669014823153741E-2</v>
      </c>
      <c r="Y250">
        <v>-1.7710809397864302E-2</v>
      </c>
    </row>
    <row r="251" spans="1:25" x14ac:dyDescent="0.25">
      <c r="W251" s="98" t="s">
        <v>29</v>
      </c>
      <c r="X251">
        <v>-1.6722369345943879E-2</v>
      </c>
      <c r="Y251">
        <v>-3.994169455437159E-2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98"/>
      <c r="X255" s="98" t="s">
        <v>12</v>
      </c>
      <c r="Y255" s="98" t="s">
        <v>13</v>
      </c>
    </row>
    <row r="256" spans="1:25" x14ac:dyDescent="0.25">
      <c r="W256" s="98" t="s">
        <v>15</v>
      </c>
      <c r="X256">
        <v>-7.7649330684399623E-2</v>
      </c>
      <c r="Y256">
        <v>-6.5444914792314998E-2</v>
      </c>
    </row>
    <row r="257" spans="1:25" x14ac:dyDescent="0.25">
      <c r="W257" s="98" t="s">
        <v>18</v>
      </c>
      <c r="X257">
        <v>-0.115223673986213</v>
      </c>
      <c r="Y257">
        <v>-8.3374372478535727E-2</v>
      </c>
    </row>
    <row r="258" spans="1:25" x14ac:dyDescent="0.25">
      <c r="A258" s="165" t="s">
        <v>195</v>
      </c>
      <c r="J258" s="165" t="s">
        <v>196</v>
      </c>
      <c r="W258" s="98" t="s">
        <v>21</v>
      </c>
      <c r="X258">
        <v>3.5150514053542012E-2</v>
      </c>
      <c r="Y258">
        <v>8.5542562341690137E-2</v>
      </c>
    </row>
    <row r="259" spans="1:25" x14ac:dyDescent="0.25">
      <c r="A259" s="99"/>
      <c r="B259" s="99" t="s">
        <v>101</v>
      </c>
      <c r="C259" s="99" t="s">
        <v>102</v>
      </c>
      <c r="D259" s="99" t="s">
        <v>103</v>
      </c>
      <c r="E259" s="99" t="s">
        <v>104</v>
      </c>
      <c r="J259" s="99"/>
      <c r="K259" s="99" t="s">
        <v>101</v>
      </c>
      <c r="L259" s="99" t="s">
        <v>102</v>
      </c>
      <c r="M259" s="99" t="s">
        <v>103</v>
      </c>
      <c r="N259" s="99" t="s">
        <v>104</v>
      </c>
      <c r="W259" s="98" t="s">
        <v>24</v>
      </c>
      <c r="X259">
        <v>-3.473458622259102E-2</v>
      </c>
      <c r="Y259">
        <v>-1.0528253717240491E-2</v>
      </c>
    </row>
    <row r="260" spans="1:25" x14ac:dyDescent="0.25">
      <c r="A260" s="99" t="s">
        <v>15</v>
      </c>
      <c r="B260">
        <v>49.8046875</v>
      </c>
      <c r="C260">
        <v>47.746367002339042</v>
      </c>
      <c r="D260">
        <v>54.6875</v>
      </c>
      <c r="E260">
        <v>102.5390625</v>
      </c>
      <c r="J260" s="99" t="s">
        <v>12</v>
      </c>
      <c r="K260">
        <v>3.3333333333333333E-2</v>
      </c>
      <c r="L260">
        <v>0.78464236250323594</v>
      </c>
      <c r="M260">
        <v>0.3</v>
      </c>
      <c r="N260">
        <v>0.8666666666666667</v>
      </c>
      <c r="W260" s="98" t="s">
        <v>25</v>
      </c>
      <c r="X260">
        <v>-3.694401798589643E-2</v>
      </c>
      <c r="Y260">
        <v>-4.1314873299751372E-2</v>
      </c>
    </row>
    <row r="261" spans="1:25" x14ac:dyDescent="0.25">
      <c r="A261" s="99" t="s">
        <v>25</v>
      </c>
      <c r="B261">
        <v>17.578125</v>
      </c>
      <c r="C261">
        <v>51.430621601063592</v>
      </c>
      <c r="D261">
        <v>87.890625</v>
      </c>
      <c r="E261">
        <v>201.171875</v>
      </c>
      <c r="J261" s="99" t="s">
        <v>105</v>
      </c>
      <c r="K261">
        <v>3.3333333333333333E-2</v>
      </c>
      <c r="L261">
        <v>0.22126628768402459</v>
      </c>
      <c r="M261">
        <v>0.2</v>
      </c>
      <c r="N261">
        <v>0.43333333333333329</v>
      </c>
      <c r="W261" s="98" t="s">
        <v>26</v>
      </c>
      <c r="X261">
        <v>0.1114476071287325</v>
      </c>
      <c r="Y261">
        <v>9.0577967630868547E-2</v>
      </c>
    </row>
    <row r="262" spans="1:25" x14ac:dyDescent="0.25">
      <c r="A262" s="99" t="s">
        <v>18</v>
      </c>
      <c r="B262">
        <v>23.4375</v>
      </c>
      <c r="C262">
        <v>75.34154225396648</v>
      </c>
      <c r="D262">
        <v>65.4296875</v>
      </c>
      <c r="E262">
        <v>399.4140625</v>
      </c>
      <c r="W262" s="98" t="s">
        <v>28</v>
      </c>
      <c r="X262">
        <v>3.1032536950675042E-2</v>
      </c>
      <c r="Y262">
        <v>5.0558500102785738E-2</v>
      </c>
    </row>
    <row r="263" spans="1:25" x14ac:dyDescent="0.25">
      <c r="A263" s="99" t="s">
        <v>26</v>
      </c>
      <c r="B263">
        <v>49.8046875</v>
      </c>
      <c r="C263">
        <v>89.514748361302352</v>
      </c>
      <c r="D263">
        <v>81.0546875</v>
      </c>
      <c r="E263">
        <v>453.125</v>
      </c>
      <c r="W263" s="98" t="s">
        <v>29</v>
      </c>
      <c r="X263">
        <v>6.1030418067202767E-2</v>
      </c>
      <c r="Y263">
        <v>6.1159141376555502E-2</v>
      </c>
    </row>
    <row r="264" spans="1:25" x14ac:dyDescent="0.25">
      <c r="A264" s="99" t="s">
        <v>21</v>
      </c>
      <c r="B264">
        <v>21.484375</v>
      </c>
      <c r="C264">
        <v>40.26061880124189</v>
      </c>
      <c r="D264">
        <v>106.4453125</v>
      </c>
      <c r="E264">
        <v>296.875</v>
      </c>
    </row>
    <row r="265" spans="1:25" x14ac:dyDescent="0.25">
      <c r="A265" s="99" t="s">
        <v>28</v>
      </c>
      <c r="B265">
        <v>19.53125</v>
      </c>
      <c r="C265">
        <v>54.148990101207893</v>
      </c>
      <c r="D265">
        <v>193.359375</v>
      </c>
      <c r="E265">
        <v>500</v>
      </c>
    </row>
    <row r="266" spans="1:25" x14ac:dyDescent="0.25">
      <c r="A266" s="99" t="s">
        <v>24</v>
      </c>
      <c r="B266">
        <v>19.53125</v>
      </c>
      <c r="C266">
        <v>74.881270320247793</v>
      </c>
      <c r="D266">
        <v>55.6640625</v>
      </c>
      <c r="E266">
        <v>397.4609375</v>
      </c>
    </row>
    <row r="267" spans="1:25" x14ac:dyDescent="0.25">
      <c r="A267" s="99" t="s">
        <v>29</v>
      </c>
      <c r="B267">
        <v>19.53125</v>
      </c>
      <c r="C267">
        <v>-11.60561205148217</v>
      </c>
      <c r="D267">
        <v>30.2734375</v>
      </c>
      <c r="E267">
        <v>55.6640625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99"/>
      <c r="B271" s="99" t="s">
        <v>101</v>
      </c>
      <c r="C271" s="99" t="s">
        <v>102</v>
      </c>
      <c r="D271" s="99" t="s">
        <v>103</v>
      </c>
      <c r="E271" s="99" t="s">
        <v>104</v>
      </c>
      <c r="J271" s="99"/>
      <c r="K271" s="99" t="s">
        <v>101</v>
      </c>
      <c r="L271" s="99" t="s">
        <v>102</v>
      </c>
      <c r="M271" s="99" t="s">
        <v>103</v>
      </c>
      <c r="N271" s="99" t="s">
        <v>104</v>
      </c>
    </row>
    <row r="272" spans="1:25" x14ac:dyDescent="0.25">
      <c r="A272" s="99" t="s">
        <v>15</v>
      </c>
      <c r="B272">
        <v>49.8046875</v>
      </c>
      <c r="C272">
        <v>41.616210976315458</v>
      </c>
      <c r="D272">
        <v>51.7578125</v>
      </c>
      <c r="E272">
        <v>87.890625</v>
      </c>
      <c r="J272" s="99" t="s">
        <v>12</v>
      </c>
      <c r="K272">
        <v>0.2857142857142857</v>
      </c>
      <c r="L272">
        <v>0.3841997578557706</v>
      </c>
      <c r="M272">
        <v>0.5714285714285714</v>
      </c>
      <c r="N272">
        <v>0.8571428571428571</v>
      </c>
    </row>
    <row r="273" spans="1:14" x14ac:dyDescent="0.25">
      <c r="A273" s="99" t="s">
        <v>25</v>
      </c>
      <c r="B273">
        <v>20.5078125</v>
      </c>
      <c r="C273">
        <v>25.699713265804618</v>
      </c>
      <c r="D273">
        <v>333.984375</v>
      </c>
      <c r="E273">
        <v>375.9765625</v>
      </c>
      <c r="J273" s="99" t="s">
        <v>105</v>
      </c>
      <c r="K273">
        <v>0.2857142857142857</v>
      </c>
      <c r="L273">
        <v>0.36343851315124542</v>
      </c>
      <c r="M273">
        <v>0.5714285714285714</v>
      </c>
      <c r="N273">
        <v>0.8571428571428571</v>
      </c>
    </row>
    <row r="274" spans="1:14" x14ac:dyDescent="0.25">
      <c r="A274" s="99" t="s">
        <v>18</v>
      </c>
      <c r="B274">
        <v>23.4375</v>
      </c>
      <c r="C274">
        <v>-14.53393230686042</v>
      </c>
      <c r="D274">
        <v>68.359375</v>
      </c>
      <c r="E274">
        <v>86.9140625</v>
      </c>
    </row>
    <row r="275" spans="1:14" x14ac:dyDescent="0.25">
      <c r="A275" s="99" t="s">
        <v>26</v>
      </c>
      <c r="B275">
        <v>49.8046875</v>
      </c>
      <c r="C275">
        <v>51.792618606911432</v>
      </c>
      <c r="D275">
        <v>72.265625</v>
      </c>
      <c r="E275">
        <v>266.6015625</v>
      </c>
    </row>
    <row r="276" spans="1:14" x14ac:dyDescent="0.25">
      <c r="A276" s="99" t="s">
        <v>21</v>
      </c>
      <c r="B276">
        <v>49.8046875</v>
      </c>
      <c r="C276">
        <v>54.4111098533456</v>
      </c>
      <c r="D276">
        <v>51.7578125</v>
      </c>
      <c r="E276">
        <v>52.734375</v>
      </c>
    </row>
    <row r="277" spans="1:14" x14ac:dyDescent="0.25">
      <c r="A277" s="99" t="s">
        <v>28</v>
      </c>
      <c r="B277">
        <v>20.5078125</v>
      </c>
      <c r="C277">
        <v>6.7644531934238872</v>
      </c>
      <c r="D277">
        <v>200.1953125</v>
      </c>
      <c r="E277">
        <v>431.640625</v>
      </c>
    </row>
    <row r="278" spans="1:14" x14ac:dyDescent="0.25">
      <c r="A278" s="99" t="s">
        <v>24</v>
      </c>
      <c r="B278">
        <v>20.5078125</v>
      </c>
      <c r="C278">
        <v>59.947836476188179</v>
      </c>
      <c r="D278">
        <v>51.7578125</v>
      </c>
      <c r="E278">
        <v>255.859375</v>
      </c>
    </row>
    <row r="279" spans="1:14" x14ac:dyDescent="0.25">
      <c r="A279" s="99" t="s">
        <v>29</v>
      </c>
      <c r="B279">
        <v>17.578125</v>
      </c>
      <c r="C279">
        <v>59.473930209046671</v>
      </c>
      <c r="D279">
        <v>51.7578125</v>
      </c>
      <c r="E279">
        <v>245.1171875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99"/>
      <c r="B283" s="99" t="s">
        <v>101</v>
      </c>
      <c r="C283" s="99" t="s">
        <v>102</v>
      </c>
      <c r="D283" s="99" t="s">
        <v>103</v>
      </c>
      <c r="E283" s="99" t="s">
        <v>104</v>
      </c>
      <c r="J283" s="99"/>
      <c r="K283" s="99" t="s">
        <v>101</v>
      </c>
      <c r="L283" s="99" t="s">
        <v>102</v>
      </c>
      <c r="M283" s="99" t="s">
        <v>103</v>
      </c>
      <c r="N283" s="99" t="s">
        <v>104</v>
      </c>
    </row>
    <row r="284" spans="1:14" x14ac:dyDescent="0.25">
      <c r="A284" s="99" t="s">
        <v>15</v>
      </c>
      <c r="B284">
        <v>49.8046875</v>
      </c>
      <c r="C284">
        <v>33.967182100543774</v>
      </c>
      <c r="D284">
        <v>53.7109375</v>
      </c>
      <c r="E284">
        <v>123.046875</v>
      </c>
      <c r="J284" s="99" t="s">
        <v>12</v>
      </c>
      <c r="K284">
        <v>0.14285714285714279</v>
      </c>
      <c r="L284">
        <v>0.47952472656755851</v>
      </c>
      <c r="M284">
        <v>0.8571428571428571</v>
      </c>
      <c r="N284">
        <v>0.8571428571428571</v>
      </c>
    </row>
    <row r="285" spans="1:14" x14ac:dyDescent="0.25">
      <c r="A285" s="99" t="s">
        <v>25</v>
      </c>
      <c r="B285">
        <v>17.578125</v>
      </c>
      <c r="C285">
        <v>-23.781159672388458</v>
      </c>
      <c r="D285">
        <v>252.9296875</v>
      </c>
      <c r="E285">
        <v>270.5078125</v>
      </c>
      <c r="J285" s="99" t="s">
        <v>105</v>
      </c>
      <c r="K285">
        <v>0.14285714285714279</v>
      </c>
      <c r="L285">
        <v>0.35346733766547611</v>
      </c>
      <c r="M285">
        <v>0.71428571428571419</v>
      </c>
      <c r="N285">
        <v>0.8571428571428571</v>
      </c>
    </row>
    <row r="286" spans="1:14" x14ac:dyDescent="0.25">
      <c r="A286" s="99" t="s">
        <v>18</v>
      </c>
      <c r="B286">
        <v>33.203125</v>
      </c>
      <c r="C286">
        <v>76.336251895456869</v>
      </c>
      <c r="D286">
        <v>56.640625</v>
      </c>
      <c r="E286">
        <v>150.390625</v>
      </c>
    </row>
    <row r="287" spans="1:14" x14ac:dyDescent="0.25">
      <c r="A287" s="99" t="s">
        <v>26</v>
      </c>
      <c r="B287">
        <v>49.8046875</v>
      </c>
      <c r="C287">
        <v>84.613724270831142</v>
      </c>
      <c r="D287">
        <v>73.2421875</v>
      </c>
      <c r="E287">
        <v>308.59375</v>
      </c>
    </row>
    <row r="288" spans="1:14" x14ac:dyDescent="0.25">
      <c r="A288" s="99" t="s">
        <v>21</v>
      </c>
      <c r="B288">
        <v>46.875</v>
      </c>
      <c r="C288">
        <v>107.622427128705</v>
      </c>
      <c r="D288">
        <v>134.765625</v>
      </c>
      <c r="E288">
        <v>241.2109375</v>
      </c>
    </row>
    <row r="289" spans="1:14" x14ac:dyDescent="0.25">
      <c r="A289" s="99" t="s">
        <v>28</v>
      </c>
      <c r="B289">
        <v>47.8515625</v>
      </c>
      <c r="C289">
        <v>115.86429128324551</v>
      </c>
      <c r="D289">
        <v>171.875</v>
      </c>
      <c r="E289">
        <v>380.859375</v>
      </c>
    </row>
    <row r="290" spans="1:14" x14ac:dyDescent="0.25">
      <c r="A290" s="99" t="s">
        <v>24</v>
      </c>
      <c r="B290">
        <v>70.3125</v>
      </c>
      <c r="C290">
        <v>76.993940982029827</v>
      </c>
      <c r="D290">
        <v>108.3984375</v>
      </c>
      <c r="E290">
        <v>210.9375</v>
      </c>
    </row>
    <row r="291" spans="1:14" x14ac:dyDescent="0.25">
      <c r="A291" s="99" t="s">
        <v>29</v>
      </c>
      <c r="B291">
        <v>20.5078125</v>
      </c>
      <c r="C291">
        <v>88.761390148128285</v>
      </c>
      <c r="D291">
        <v>110.3515625</v>
      </c>
      <c r="E291">
        <v>229.4921875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99"/>
      <c r="B295" s="99" t="s">
        <v>101</v>
      </c>
      <c r="C295" s="99" t="s">
        <v>102</v>
      </c>
      <c r="D295" s="99" t="s">
        <v>103</v>
      </c>
      <c r="E295" s="99" t="s">
        <v>104</v>
      </c>
      <c r="J295" s="99"/>
      <c r="K295" s="99" t="s">
        <v>101</v>
      </c>
      <c r="L295" s="99" t="s">
        <v>102</v>
      </c>
      <c r="M295" s="99" t="s">
        <v>103</v>
      </c>
      <c r="N295" s="99" t="s">
        <v>104</v>
      </c>
    </row>
    <row r="296" spans="1:14" x14ac:dyDescent="0.25">
      <c r="A296" s="99" t="s">
        <v>15</v>
      </c>
      <c r="B296">
        <v>49.8046875</v>
      </c>
      <c r="C296">
        <v>50.438085354048063</v>
      </c>
      <c r="D296">
        <v>53.7109375</v>
      </c>
      <c r="E296">
        <v>95.703125</v>
      </c>
      <c r="J296" s="99" t="s">
        <v>12</v>
      </c>
      <c r="K296">
        <v>6.6666666666666666E-2</v>
      </c>
      <c r="L296">
        <v>0.63313944476774886</v>
      </c>
      <c r="M296">
        <v>0.26666666666666672</v>
      </c>
      <c r="N296">
        <v>0.96666666666666667</v>
      </c>
    </row>
    <row r="297" spans="1:14" x14ac:dyDescent="0.25">
      <c r="A297" s="99" t="s">
        <v>25</v>
      </c>
      <c r="B297">
        <v>17.578125</v>
      </c>
      <c r="C297">
        <v>49.555202450142261</v>
      </c>
      <c r="D297">
        <v>319.3359375</v>
      </c>
      <c r="E297">
        <v>335.9375</v>
      </c>
      <c r="J297" s="99" t="s">
        <v>105</v>
      </c>
      <c r="K297">
        <v>3.3333333333333333E-2</v>
      </c>
      <c r="L297">
        <v>0.26510933167834239</v>
      </c>
      <c r="M297">
        <v>0.2</v>
      </c>
      <c r="N297">
        <v>0.73333333333333328</v>
      </c>
    </row>
    <row r="298" spans="1:14" x14ac:dyDescent="0.25">
      <c r="A298" s="99" t="s">
        <v>18</v>
      </c>
      <c r="B298">
        <v>35.15625</v>
      </c>
      <c r="C298">
        <v>75.662972380989984</v>
      </c>
      <c r="D298">
        <v>68.359375</v>
      </c>
      <c r="E298">
        <v>178.7109375</v>
      </c>
    </row>
    <row r="299" spans="1:14" x14ac:dyDescent="0.25">
      <c r="A299" s="99" t="s">
        <v>26</v>
      </c>
      <c r="B299">
        <v>27.34375</v>
      </c>
      <c r="C299">
        <v>-24.829736167464759</v>
      </c>
      <c r="D299">
        <v>59.5703125</v>
      </c>
      <c r="E299">
        <v>90.8203125</v>
      </c>
    </row>
    <row r="300" spans="1:14" x14ac:dyDescent="0.25">
      <c r="A300" s="99" t="s">
        <v>21</v>
      </c>
      <c r="B300">
        <v>23.4375</v>
      </c>
      <c r="C300">
        <v>80.946993470830463</v>
      </c>
      <c r="D300">
        <v>126.953125</v>
      </c>
      <c r="E300">
        <v>212.890625</v>
      </c>
    </row>
    <row r="301" spans="1:14" x14ac:dyDescent="0.25">
      <c r="A301" s="99" t="s">
        <v>28</v>
      </c>
      <c r="B301">
        <v>20.5078125</v>
      </c>
      <c r="C301">
        <v>84.093175075855328</v>
      </c>
      <c r="D301">
        <v>148.4375</v>
      </c>
      <c r="E301">
        <v>400.390625</v>
      </c>
    </row>
    <row r="302" spans="1:14" x14ac:dyDescent="0.25">
      <c r="A302" s="99" t="s">
        <v>24</v>
      </c>
      <c r="B302">
        <v>19.53125</v>
      </c>
      <c r="C302">
        <v>35.171746562439672</v>
      </c>
      <c r="D302">
        <v>93.75</v>
      </c>
      <c r="E302">
        <v>153.3203125</v>
      </c>
    </row>
    <row r="303" spans="1:14" x14ac:dyDescent="0.25">
      <c r="A303" s="99" t="s">
        <v>29</v>
      </c>
      <c r="B303">
        <v>22.4609375</v>
      </c>
      <c r="C303">
        <v>68.970839037765344</v>
      </c>
      <c r="D303">
        <v>81.0546875</v>
      </c>
      <c r="E303">
        <v>191.40625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99"/>
      <c r="B307" s="99" t="s">
        <v>101</v>
      </c>
      <c r="C307" s="99" t="s">
        <v>102</v>
      </c>
      <c r="D307" s="99" t="s">
        <v>103</v>
      </c>
      <c r="E307" s="99" t="s">
        <v>104</v>
      </c>
      <c r="J307" s="99"/>
      <c r="K307" s="99" t="s">
        <v>101</v>
      </c>
      <c r="L307" s="99" t="s">
        <v>102</v>
      </c>
      <c r="M307" s="99" t="s">
        <v>103</v>
      </c>
      <c r="N307" s="99" t="s">
        <v>104</v>
      </c>
    </row>
    <row r="308" spans="1:14" x14ac:dyDescent="0.25">
      <c r="A308" s="99" t="s">
        <v>15</v>
      </c>
      <c r="B308">
        <v>49.8046875</v>
      </c>
      <c r="C308">
        <v>53.710048309137498</v>
      </c>
      <c r="D308">
        <v>57.6171875</v>
      </c>
      <c r="E308">
        <v>129.8828125</v>
      </c>
      <c r="J308" s="99" t="s">
        <v>12</v>
      </c>
      <c r="K308">
        <v>0.1</v>
      </c>
      <c r="L308">
        <v>0.31197720720357819</v>
      </c>
      <c r="M308">
        <v>0.1333333333333333</v>
      </c>
      <c r="N308">
        <v>0.23333333333333331</v>
      </c>
    </row>
    <row r="309" spans="1:14" x14ac:dyDescent="0.25">
      <c r="A309" s="99" t="s">
        <v>25</v>
      </c>
      <c r="B309">
        <v>17.578125</v>
      </c>
      <c r="C309">
        <v>63.071417665021741</v>
      </c>
      <c r="D309">
        <v>95.703125</v>
      </c>
      <c r="E309">
        <v>209.9609375</v>
      </c>
      <c r="J309" s="99" t="s">
        <v>105</v>
      </c>
      <c r="K309">
        <v>3.3333333333333333E-2</v>
      </c>
      <c r="L309">
        <v>0.34806944676654861</v>
      </c>
      <c r="M309">
        <v>0.1333333333333333</v>
      </c>
      <c r="N309">
        <v>0.46666666666666667</v>
      </c>
    </row>
    <row r="310" spans="1:14" x14ac:dyDescent="0.25">
      <c r="A310" s="99" t="s">
        <v>18</v>
      </c>
      <c r="B310">
        <v>27.34375</v>
      </c>
      <c r="C310">
        <v>45.45450463571354</v>
      </c>
      <c r="D310">
        <v>64.453125</v>
      </c>
      <c r="E310">
        <v>98.6328125</v>
      </c>
    </row>
    <row r="311" spans="1:14" x14ac:dyDescent="0.25">
      <c r="A311" s="99" t="s">
        <v>26</v>
      </c>
      <c r="B311">
        <v>28.3203125</v>
      </c>
      <c r="C311">
        <v>64.605494982768519</v>
      </c>
      <c r="D311">
        <v>78.125</v>
      </c>
      <c r="E311">
        <v>180.6640625</v>
      </c>
    </row>
    <row r="312" spans="1:14" x14ac:dyDescent="0.25">
      <c r="A312" s="99" t="s">
        <v>21</v>
      </c>
      <c r="B312">
        <v>24.4140625</v>
      </c>
      <c r="C312">
        <v>77.794488897867666</v>
      </c>
      <c r="D312">
        <v>106.4453125</v>
      </c>
      <c r="E312">
        <v>222.65625</v>
      </c>
    </row>
    <row r="313" spans="1:14" x14ac:dyDescent="0.25">
      <c r="A313" s="99" t="s">
        <v>28</v>
      </c>
      <c r="B313">
        <v>18.5546875</v>
      </c>
      <c r="C313">
        <v>82.619091734490695</v>
      </c>
      <c r="D313">
        <v>125.9765625</v>
      </c>
      <c r="E313">
        <v>411.1328125</v>
      </c>
    </row>
    <row r="314" spans="1:14" x14ac:dyDescent="0.25">
      <c r="A314" s="99" t="s">
        <v>24</v>
      </c>
      <c r="B314">
        <v>26.3671875</v>
      </c>
      <c r="C314">
        <v>47.877262298296557</v>
      </c>
      <c r="D314">
        <v>86.9140625</v>
      </c>
      <c r="E314">
        <v>203.125</v>
      </c>
    </row>
    <row r="315" spans="1:14" x14ac:dyDescent="0.25">
      <c r="A315" s="99" t="s">
        <v>29</v>
      </c>
      <c r="B315">
        <v>19.53125</v>
      </c>
      <c r="C315">
        <v>75.274383383796092</v>
      </c>
      <c r="D315">
        <v>92.7734375</v>
      </c>
      <c r="E315">
        <v>224.609375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99"/>
      <c r="B319" s="99" t="s">
        <v>101</v>
      </c>
      <c r="C319" s="99" t="s">
        <v>102</v>
      </c>
      <c r="D319" s="99" t="s">
        <v>103</v>
      </c>
      <c r="E319" s="99" t="s">
        <v>104</v>
      </c>
      <c r="J319" s="99"/>
      <c r="K319" s="99" t="s">
        <v>101</v>
      </c>
      <c r="L319" s="99" t="s">
        <v>102</v>
      </c>
      <c r="M319" s="99" t="s">
        <v>103</v>
      </c>
      <c r="N319" s="99" t="s">
        <v>104</v>
      </c>
    </row>
    <row r="320" spans="1:14" x14ac:dyDescent="0.25">
      <c r="A320" s="99" t="s">
        <v>15</v>
      </c>
      <c r="B320">
        <v>49.8046875</v>
      </c>
      <c r="C320">
        <v>32.245615537670268</v>
      </c>
      <c r="D320">
        <v>52.734375</v>
      </c>
      <c r="E320">
        <v>68.359375</v>
      </c>
      <c r="J320" s="99" t="s">
        <v>12</v>
      </c>
      <c r="K320">
        <v>3.3333333333333333E-2</v>
      </c>
      <c r="L320">
        <v>-0.50730539851438772</v>
      </c>
      <c r="M320">
        <v>0.1</v>
      </c>
      <c r="N320">
        <v>0.33333333333333331</v>
      </c>
    </row>
    <row r="321" spans="1:14" x14ac:dyDescent="0.25">
      <c r="A321" s="99" t="s">
        <v>25</v>
      </c>
      <c r="B321">
        <v>21.484375</v>
      </c>
      <c r="C321">
        <v>69.970662355036609</v>
      </c>
      <c r="D321">
        <v>162.109375</v>
      </c>
      <c r="E321">
        <v>273.4375</v>
      </c>
      <c r="J321" s="99" t="s">
        <v>105</v>
      </c>
      <c r="K321">
        <v>3.3333333333333333E-2</v>
      </c>
      <c r="L321">
        <v>0.72445995714713163</v>
      </c>
      <c r="M321">
        <v>0.26666666666666672</v>
      </c>
      <c r="N321">
        <v>0.33333333333333331</v>
      </c>
    </row>
    <row r="322" spans="1:14" x14ac:dyDescent="0.25">
      <c r="A322" s="99" t="s">
        <v>18</v>
      </c>
      <c r="B322">
        <v>49.8046875</v>
      </c>
      <c r="C322">
        <v>-33.784712871695262</v>
      </c>
      <c r="D322">
        <v>64.453125</v>
      </c>
      <c r="E322">
        <v>83.0078125</v>
      </c>
    </row>
    <row r="323" spans="1:14" x14ac:dyDescent="0.25">
      <c r="A323" s="99" t="s">
        <v>26</v>
      </c>
      <c r="B323">
        <v>28.3203125</v>
      </c>
      <c r="C323">
        <v>-92.19018413558959</v>
      </c>
      <c r="D323">
        <v>60.546875</v>
      </c>
      <c r="E323">
        <v>81.0546875</v>
      </c>
    </row>
    <row r="324" spans="1:14" x14ac:dyDescent="0.25">
      <c r="A324" s="99" t="s">
        <v>21</v>
      </c>
      <c r="B324">
        <v>49.8046875</v>
      </c>
      <c r="C324">
        <v>52.093717341682392</v>
      </c>
      <c r="D324">
        <v>51.7578125</v>
      </c>
      <c r="E324">
        <v>52.734375</v>
      </c>
    </row>
    <row r="325" spans="1:14" x14ac:dyDescent="0.25">
      <c r="A325" s="99" t="s">
        <v>28</v>
      </c>
      <c r="B325">
        <v>17.578125</v>
      </c>
      <c r="C325">
        <v>99.896807966957823</v>
      </c>
      <c r="D325">
        <v>414.0625</v>
      </c>
      <c r="E325">
        <v>500</v>
      </c>
    </row>
    <row r="326" spans="1:14" x14ac:dyDescent="0.25">
      <c r="A326" s="99" t="s">
        <v>24</v>
      </c>
      <c r="B326">
        <v>20.5078125</v>
      </c>
      <c r="C326">
        <v>55.434072052835347</v>
      </c>
      <c r="D326">
        <v>47.8515625</v>
      </c>
      <c r="E326">
        <v>216.796875</v>
      </c>
    </row>
    <row r="327" spans="1:14" x14ac:dyDescent="0.25">
      <c r="A327" s="99" t="s">
        <v>29</v>
      </c>
      <c r="B327">
        <v>20.5078125</v>
      </c>
      <c r="C327">
        <v>52.111678706896711</v>
      </c>
      <c r="D327">
        <v>34.1796875</v>
      </c>
      <c r="E327">
        <v>191.40625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99"/>
      <c r="B331" s="99" t="s">
        <v>101</v>
      </c>
      <c r="C331" s="99" t="s">
        <v>102</v>
      </c>
      <c r="D331" s="99" t="s">
        <v>103</v>
      </c>
      <c r="E331" s="99" t="s">
        <v>104</v>
      </c>
      <c r="J331" s="99"/>
      <c r="K331" s="99" t="s">
        <v>101</v>
      </c>
      <c r="L331" s="99" t="s">
        <v>102</v>
      </c>
      <c r="M331" s="99" t="s">
        <v>103</v>
      </c>
      <c r="N331" s="99" t="s">
        <v>104</v>
      </c>
    </row>
    <row r="332" spans="1:14" x14ac:dyDescent="0.25">
      <c r="A332" s="99" t="s">
        <v>15</v>
      </c>
      <c r="B332">
        <v>49.8046875</v>
      </c>
      <c r="C332">
        <v>45.054924550814818</v>
      </c>
      <c r="D332">
        <v>52.734375</v>
      </c>
      <c r="E332">
        <v>103.515625</v>
      </c>
      <c r="J332" s="99" t="s">
        <v>12</v>
      </c>
      <c r="K332">
        <v>0.42857142857142849</v>
      </c>
      <c r="L332">
        <v>0.45829902738396899</v>
      </c>
      <c r="M332">
        <v>0.5714285714285714</v>
      </c>
      <c r="N332">
        <v>1</v>
      </c>
    </row>
    <row r="333" spans="1:14" x14ac:dyDescent="0.25">
      <c r="A333" s="99" t="s">
        <v>25</v>
      </c>
      <c r="B333">
        <v>23.4375</v>
      </c>
      <c r="C333">
        <v>99.11338051910316</v>
      </c>
      <c r="D333">
        <v>153.3203125</v>
      </c>
      <c r="E333">
        <v>280.2734375</v>
      </c>
      <c r="J333" s="99" t="s">
        <v>105</v>
      </c>
      <c r="K333">
        <v>0.14285714285714279</v>
      </c>
      <c r="L333">
        <v>0.29194040739269922</v>
      </c>
      <c r="M333">
        <v>0.5714285714285714</v>
      </c>
      <c r="N333">
        <v>0.5714285714285714</v>
      </c>
    </row>
    <row r="334" spans="1:14" x14ac:dyDescent="0.25">
      <c r="A334" s="99" t="s">
        <v>18</v>
      </c>
      <c r="B334">
        <v>49.8046875</v>
      </c>
      <c r="C334">
        <v>43.735995622365273</v>
      </c>
      <c r="D334">
        <v>63.4765625</v>
      </c>
      <c r="E334">
        <v>319.3359375</v>
      </c>
    </row>
    <row r="335" spans="1:14" x14ac:dyDescent="0.25">
      <c r="A335" s="99" t="s">
        <v>26</v>
      </c>
      <c r="B335">
        <v>33.203125</v>
      </c>
      <c r="C335">
        <v>34.208498073517497</v>
      </c>
      <c r="D335">
        <v>61.5234375</v>
      </c>
      <c r="E335">
        <v>107.421875</v>
      </c>
    </row>
    <row r="336" spans="1:14" x14ac:dyDescent="0.25">
      <c r="A336" s="99" t="s">
        <v>21</v>
      </c>
      <c r="B336">
        <v>19.53125</v>
      </c>
      <c r="C336">
        <v>67.990476293361297</v>
      </c>
      <c r="D336">
        <v>97.65625</v>
      </c>
      <c r="E336">
        <v>226.5625</v>
      </c>
    </row>
    <row r="337" spans="1:14" x14ac:dyDescent="0.25">
      <c r="A337" s="99" t="s">
        <v>28</v>
      </c>
      <c r="B337">
        <v>19.53125</v>
      </c>
      <c r="C337">
        <v>74.835709635899235</v>
      </c>
      <c r="D337">
        <v>166.015625</v>
      </c>
      <c r="E337">
        <v>463.8671875</v>
      </c>
    </row>
    <row r="338" spans="1:14" x14ac:dyDescent="0.25">
      <c r="A338" s="99" t="s">
        <v>24</v>
      </c>
      <c r="B338">
        <v>21.484375</v>
      </c>
      <c r="C338">
        <v>55.541292466894362</v>
      </c>
      <c r="D338">
        <v>57.6171875</v>
      </c>
      <c r="E338">
        <v>180.6640625</v>
      </c>
    </row>
    <row r="339" spans="1:14" x14ac:dyDescent="0.25">
      <c r="A339" s="99" t="s">
        <v>29</v>
      </c>
      <c r="B339">
        <v>17.578125</v>
      </c>
      <c r="C339">
        <v>57.82602589510298</v>
      </c>
      <c r="D339">
        <v>72.265625</v>
      </c>
      <c r="E339">
        <v>186.5234375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99"/>
      <c r="B343" s="99" t="s">
        <v>101</v>
      </c>
      <c r="C343" s="99" t="s">
        <v>102</v>
      </c>
      <c r="D343" s="99" t="s">
        <v>103</v>
      </c>
      <c r="E343" s="99" t="s">
        <v>104</v>
      </c>
      <c r="J343" s="99"/>
      <c r="K343" s="99" t="s">
        <v>101</v>
      </c>
      <c r="L343" s="99" t="s">
        <v>102</v>
      </c>
      <c r="M343" s="99" t="s">
        <v>103</v>
      </c>
      <c r="N343" s="99" t="s">
        <v>104</v>
      </c>
    </row>
    <row r="344" spans="1:14" x14ac:dyDescent="0.25">
      <c r="A344" s="99" t="s">
        <v>15</v>
      </c>
      <c r="B344">
        <v>49.8046875</v>
      </c>
      <c r="C344">
        <v>38.751609433784168</v>
      </c>
      <c r="D344">
        <v>53.7109375</v>
      </c>
      <c r="E344">
        <v>119.140625</v>
      </c>
      <c r="J344" s="99" t="s">
        <v>12</v>
      </c>
      <c r="K344">
        <v>3.3333333333333333E-2</v>
      </c>
      <c r="L344">
        <v>-2.8837127733138428</v>
      </c>
      <c r="M344">
        <v>0.36666666666666659</v>
      </c>
      <c r="N344">
        <v>0.46666666666666667</v>
      </c>
    </row>
    <row r="345" spans="1:14" x14ac:dyDescent="0.25">
      <c r="A345" s="99" t="s">
        <v>25</v>
      </c>
      <c r="B345">
        <v>20.5078125</v>
      </c>
      <c r="C345">
        <v>117.5851965340639</v>
      </c>
      <c r="D345">
        <v>264.6484375</v>
      </c>
      <c r="E345">
        <v>458.984375</v>
      </c>
      <c r="J345" s="99" t="s">
        <v>105</v>
      </c>
      <c r="K345">
        <v>3.3333333333333333E-2</v>
      </c>
      <c r="L345">
        <v>-2.2435050209362801</v>
      </c>
      <c r="M345">
        <v>0.23333333333333331</v>
      </c>
      <c r="N345">
        <v>0.36666666666666659</v>
      </c>
    </row>
    <row r="346" spans="1:14" x14ac:dyDescent="0.25">
      <c r="A346" s="99" t="s">
        <v>18</v>
      </c>
      <c r="B346">
        <v>49.8046875</v>
      </c>
      <c r="C346">
        <v>58.916089135376097</v>
      </c>
      <c r="D346">
        <v>73.2421875</v>
      </c>
      <c r="E346">
        <v>225.5859375</v>
      </c>
    </row>
    <row r="347" spans="1:14" x14ac:dyDescent="0.25">
      <c r="A347" s="99" t="s">
        <v>26</v>
      </c>
      <c r="B347">
        <v>34.1796875</v>
      </c>
      <c r="C347">
        <v>76.783332014330085</v>
      </c>
      <c r="D347">
        <v>72.265625</v>
      </c>
      <c r="E347">
        <v>394.53125</v>
      </c>
    </row>
    <row r="348" spans="1:14" x14ac:dyDescent="0.25">
      <c r="A348" s="99" t="s">
        <v>21</v>
      </c>
      <c r="B348">
        <v>23.4375</v>
      </c>
      <c r="C348">
        <v>57.849713643146863</v>
      </c>
      <c r="D348">
        <v>91.796875</v>
      </c>
      <c r="E348">
        <v>207.03125</v>
      </c>
    </row>
    <row r="349" spans="1:14" x14ac:dyDescent="0.25">
      <c r="A349" s="99" t="s">
        <v>28</v>
      </c>
      <c r="B349">
        <v>17.578125</v>
      </c>
      <c r="C349">
        <v>-30.326598849669811</v>
      </c>
      <c r="D349">
        <v>110.3515625</v>
      </c>
      <c r="E349">
        <v>187.5</v>
      </c>
    </row>
    <row r="350" spans="1:14" x14ac:dyDescent="0.25">
      <c r="A350" s="99" t="s">
        <v>24</v>
      </c>
      <c r="B350">
        <v>19.53125</v>
      </c>
      <c r="C350">
        <v>57.525476145389547</v>
      </c>
      <c r="D350">
        <v>57.6171875</v>
      </c>
      <c r="E350">
        <v>196.2890625</v>
      </c>
    </row>
    <row r="351" spans="1:14" x14ac:dyDescent="0.25">
      <c r="A351" s="99" t="s">
        <v>29</v>
      </c>
      <c r="B351">
        <v>17.578125</v>
      </c>
      <c r="C351">
        <v>67.638147152929534</v>
      </c>
      <c r="D351">
        <v>98.6328125</v>
      </c>
      <c r="E351">
        <v>250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99"/>
      <c r="B355" s="99" t="s">
        <v>101</v>
      </c>
      <c r="C355" s="99" t="s">
        <v>102</v>
      </c>
      <c r="D355" s="99" t="s">
        <v>103</v>
      </c>
      <c r="E355" s="99" t="s">
        <v>104</v>
      </c>
      <c r="J355" s="99"/>
      <c r="K355" s="99" t="s">
        <v>101</v>
      </c>
      <c r="L355" s="99" t="s">
        <v>102</v>
      </c>
      <c r="M355" s="99" t="s">
        <v>103</v>
      </c>
      <c r="N355" s="99" t="s">
        <v>104</v>
      </c>
    </row>
    <row r="356" spans="1:14" x14ac:dyDescent="0.25">
      <c r="A356" s="99" t="s">
        <v>15</v>
      </c>
      <c r="B356">
        <v>49.8046875</v>
      </c>
      <c r="C356">
        <v>48.94785873053312</v>
      </c>
      <c r="D356">
        <v>55.6640625</v>
      </c>
      <c r="E356">
        <v>102.5390625</v>
      </c>
      <c r="J356" s="99" t="s">
        <v>12</v>
      </c>
      <c r="K356">
        <v>4.1666666666666657E-2</v>
      </c>
      <c r="L356">
        <v>0.25469410042177582</v>
      </c>
      <c r="M356">
        <v>0.16666666666666671</v>
      </c>
      <c r="N356">
        <v>0.45833333333333331</v>
      </c>
    </row>
    <row r="357" spans="1:14" x14ac:dyDescent="0.25">
      <c r="A357" s="99" t="s">
        <v>25</v>
      </c>
      <c r="B357">
        <v>18.5546875</v>
      </c>
      <c r="C357">
        <v>66.570360893146116</v>
      </c>
      <c r="D357">
        <v>121.09375</v>
      </c>
      <c r="E357">
        <v>181.640625</v>
      </c>
      <c r="J357" s="99" t="s">
        <v>105</v>
      </c>
      <c r="K357">
        <v>4.1666666666666657E-2</v>
      </c>
      <c r="L357">
        <v>0.26897001527106418</v>
      </c>
      <c r="M357">
        <v>0.16666666666666671</v>
      </c>
      <c r="N357">
        <v>0.45833333333333331</v>
      </c>
    </row>
    <row r="358" spans="1:14" x14ac:dyDescent="0.25">
      <c r="A358" s="99" t="s">
        <v>18</v>
      </c>
      <c r="B358">
        <v>49.8046875</v>
      </c>
      <c r="C358">
        <v>75.330404842023199</v>
      </c>
      <c r="D358">
        <v>66.40625</v>
      </c>
      <c r="E358">
        <v>165.0390625</v>
      </c>
    </row>
    <row r="359" spans="1:14" x14ac:dyDescent="0.25">
      <c r="A359" s="99" t="s">
        <v>26</v>
      </c>
      <c r="B359">
        <v>49.8046875</v>
      </c>
      <c r="C359">
        <v>65.545814649303651</v>
      </c>
      <c r="D359">
        <v>69.3359375</v>
      </c>
      <c r="E359">
        <v>261.71875</v>
      </c>
    </row>
    <row r="360" spans="1:14" x14ac:dyDescent="0.25">
      <c r="A360" s="99" t="s">
        <v>21</v>
      </c>
      <c r="B360">
        <v>23.4375</v>
      </c>
      <c r="C360">
        <v>84.656271213424574</v>
      </c>
      <c r="D360">
        <v>77.1484375</v>
      </c>
      <c r="E360">
        <v>228.515625</v>
      </c>
    </row>
    <row r="361" spans="1:14" x14ac:dyDescent="0.25">
      <c r="A361" s="99" t="s">
        <v>28</v>
      </c>
      <c r="B361">
        <v>56.640625</v>
      </c>
      <c r="C361">
        <v>88.369009853811662</v>
      </c>
      <c r="D361">
        <v>129.8828125</v>
      </c>
      <c r="E361">
        <v>326.171875</v>
      </c>
    </row>
    <row r="362" spans="1:14" x14ac:dyDescent="0.25">
      <c r="A362" s="99" t="s">
        <v>24</v>
      </c>
      <c r="B362">
        <v>19.53125</v>
      </c>
      <c r="C362">
        <v>58.758503199718788</v>
      </c>
      <c r="D362">
        <v>83.0078125</v>
      </c>
      <c r="E362">
        <v>202.1484375</v>
      </c>
    </row>
    <row r="363" spans="1:14" x14ac:dyDescent="0.25">
      <c r="A363" s="99" t="s">
        <v>29</v>
      </c>
      <c r="B363">
        <v>80.078125</v>
      </c>
      <c r="C363">
        <v>79.789194293632548</v>
      </c>
      <c r="D363">
        <v>91.796875</v>
      </c>
      <c r="E363">
        <v>216.796875</v>
      </c>
    </row>
    <row r="390" spans="1:5" x14ac:dyDescent="0.25">
      <c r="A390" s="165" t="s">
        <v>180</v>
      </c>
    </row>
    <row r="391" spans="1:5" x14ac:dyDescent="0.25">
      <c r="A391" s="99"/>
      <c r="B391" s="99" t="s">
        <v>101</v>
      </c>
      <c r="C391" s="99" t="s">
        <v>102</v>
      </c>
      <c r="D391" s="99" t="s">
        <v>103</v>
      </c>
      <c r="E391" s="99" t="s">
        <v>104</v>
      </c>
    </row>
    <row r="392" spans="1:5" x14ac:dyDescent="0.25">
      <c r="A392" s="99" t="s">
        <v>15</v>
      </c>
      <c r="B392">
        <v>1.953125</v>
      </c>
      <c r="C392">
        <v>2.9187586601467821</v>
      </c>
      <c r="D392">
        <v>5.859375</v>
      </c>
      <c r="E392">
        <v>6.8359375</v>
      </c>
    </row>
    <row r="393" spans="1:5" x14ac:dyDescent="0.25">
      <c r="A393" s="99" t="s">
        <v>25</v>
      </c>
      <c r="B393">
        <v>1.953125</v>
      </c>
      <c r="C393">
        <v>3.351627758476011</v>
      </c>
      <c r="D393">
        <v>5.859375</v>
      </c>
      <c r="E393">
        <v>7.8125</v>
      </c>
    </row>
    <row r="394" spans="1:5" x14ac:dyDescent="0.25">
      <c r="A394" s="99" t="s">
        <v>18</v>
      </c>
      <c r="B394">
        <v>1.953125</v>
      </c>
      <c r="C394">
        <v>3.4430275500241909</v>
      </c>
      <c r="D394">
        <v>5.859375</v>
      </c>
      <c r="E394">
        <v>7.8125</v>
      </c>
    </row>
    <row r="395" spans="1:5" x14ac:dyDescent="0.25">
      <c r="A395" s="99" t="s">
        <v>26</v>
      </c>
      <c r="B395">
        <v>1.953125</v>
      </c>
      <c r="C395">
        <v>3.5648665560318742</v>
      </c>
      <c r="D395">
        <v>5.859375</v>
      </c>
      <c r="E395">
        <v>7.8125</v>
      </c>
    </row>
    <row r="396" spans="1:5" x14ac:dyDescent="0.25">
      <c r="A396" s="99" t="s">
        <v>21</v>
      </c>
      <c r="B396">
        <v>1.953125</v>
      </c>
      <c r="C396">
        <v>3.5323403623268121</v>
      </c>
      <c r="D396">
        <v>5.859375</v>
      </c>
      <c r="E396">
        <v>7.8125</v>
      </c>
    </row>
    <row r="397" spans="1:5" x14ac:dyDescent="0.25">
      <c r="A397" s="99" t="s">
        <v>28</v>
      </c>
      <c r="B397">
        <v>1.953125</v>
      </c>
      <c r="C397">
        <v>3.8008066106831859</v>
      </c>
      <c r="D397">
        <v>5.859375</v>
      </c>
      <c r="E397">
        <v>7.8125</v>
      </c>
    </row>
    <row r="398" spans="1:5" x14ac:dyDescent="0.25">
      <c r="A398" s="99" t="s">
        <v>24</v>
      </c>
      <c r="B398">
        <v>1.953125</v>
      </c>
      <c r="C398">
        <v>3.4890604147218518</v>
      </c>
      <c r="D398">
        <v>5.859375</v>
      </c>
      <c r="E398">
        <v>7.8125</v>
      </c>
    </row>
    <row r="399" spans="1:5" x14ac:dyDescent="0.25">
      <c r="A399" s="99" t="s">
        <v>29</v>
      </c>
      <c r="B399">
        <v>1.953125</v>
      </c>
      <c r="C399">
        <v>3.073123832738224</v>
      </c>
      <c r="D399">
        <v>5.859375</v>
      </c>
      <c r="E399">
        <v>6.8359375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66"/>
      <c r="B408" s="166" t="s">
        <v>12</v>
      </c>
      <c r="D408" s="166" t="s">
        <v>105</v>
      </c>
      <c r="G408" s="166"/>
      <c r="H408" s="166" t="s">
        <v>130</v>
      </c>
      <c r="L408" s="167"/>
      <c r="M408" s="167" t="s">
        <v>131</v>
      </c>
      <c r="N408" s="167" t="s">
        <v>132</v>
      </c>
      <c r="O408" s="167" t="s">
        <v>133</v>
      </c>
      <c r="P408" s="167" t="s">
        <v>134</v>
      </c>
      <c r="Q408" s="167" t="s">
        <v>135</v>
      </c>
      <c r="R408" s="167" t="s">
        <v>136</v>
      </c>
      <c r="S408" s="167" t="s">
        <v>137</v>
      </c>
      <c r="T408" s="167" t="s">
        <v>138</v>
      </c>
    </row>
    <row r="409" spans="1:20" x14ac:dyDescent="0.25">
      <c r="A409" s="166"/>
      <c r="B409" s="166" t="s">
        <v>139</v>
      </c>
      <c r="C409" s="166" t="s">
        <v>140</v>
      </c>
      <c r="D409" s="166" t="s">
        <v>139</v>
      </c>
      <c r="E409" s="166" t="s">
        <v>140</v>
      </c>
      <c r="G409" s="166" t="s">
        <v>141</v>
      </c>
      <c r="H409">
        <v>160.57124152790311</v>
      </c>
      <c r="L409" s="167" t="s">
        <v>141</v>
      </c>
      <c r="M409">
        <v>0.62189401537716704</v>
      </c>
      <c r="N409">
        <v>0.69700797225523836</v>
      </c>
      <c r="O409">
        <v>0.87761169780362891</v>
      </c>
      <c r="P409">
        <v>0.81530654813883863</v>
      </c>
      <c r="Q409">
        <v>0.90094369189260537</v>
      </c>
      <c r="R409">
        <v>0.92536273702131855</v>
      </c>
      <c r="S409">
        <v>0.90709282313151085</v>
      </c>
      <c r="T409">
        <v>0.92398651359596651</v>
      </c>
    </row>
    <row r="410" spans="1:20" x14ac:dyDescent="0.25">
      <c r="A410" s="166" t="s">
        <v>141</v>
      </c>
      <c r="B410">
        <v>4.3263282837437531</v>
      </c>
      <c r="C410">
        <v>-2.392757698016013</v>
      </c>
      <c r="D410">
        <v>4.1060835804301732</v>
      </c>
      <c r="E410">
        <v>3.001828086657031</v>
      </c>
      <c r="G410" s="166" t="s">
        <v>142</v>
      </c>
      <c r="H410">
        <v>94.654492025197854</v>
      </c>
      <c r="L410" s="167" t="s">
        <v>142</v>
      </c>
      <c r="M410">
        <v>0.6328501555754662</v>
      </c>
      <c r="N410">
        <v>0.74767851687057774</v>
      </c>
      <c r="O410">
        <v>0.74641202891734904</v>
      </c>
      <c r="P410">
        <v>0.8471360762935356</v>
      </c>
      <c r="Q410">
        <v>0.82774940764262817</v>
      </c>
      <c r="R410">
        <v>0.92220371280732161</v>
      </c>
      <c r="S410">
        <v>0.95725250398917738</v>
      </c>
      <c r="T410">
        <v>0.98355442053172981</v>
      </c>
    </row>
    <row r="411" spans="1:20" x14ac:dyDescent="0.25">
      <c r="A411" s="166" t="s">
        <v>142</v>
      </c>
      <c r="B411">
        <v>3.695842548361989</v>
      </c>
      <c r="C411">
        <v>0.1819722608830307</v>
      </c>
      <c r="D411">
        <v>4.7366627925523836</v>
      </c>
      <c r="E411">
        <v>0.86582002329571406</v>
      </c>
      <c r="G411" s="166" t="s">
        <v>143</v>
      </c>
      <c r="H411">
        <v>89.886495620916278</v>
      </c>
      <c r="L411" s="167" t="s">
        <v>143</v>
      </c>
      <c r="M411">
        <v>0.6572798303779982</v>
      </c>
      <c r="N411">
        <v>0.7652822989752619</v>
      </c>
      <c r="O411">
        <v>0.74818878274207967</v>
      </c>
      <c r="P411">
        <v>0.84135279042151812</v>
      </c>
      <c r="Q411">
        <v>0.93038297349926813</v>
      </c>
      <c r="R411">
        <v>0.92884393930330444</v>
      </c>
      <c r="S411">
        <v>0.9130973098066486</v>
      </c>
      <c r="T411">
        <v>0.93227885348068229</v>
      </c>
    </row>
    <row r="412" spans="1:20" x14ac:dyDescent="0.25">
      <c r="A412" s="166" t="s">
        <v>143</v>
      </c>
      <c r="B412">
        <v>2.6967266016179732</v>
      </c>
      <c r="C412">
        <v>2.5639825718329341</v>
      </c>
      <c r="D412">
        <v>3.1054381710809351</v>
      </c>
      <c r="E412">
        <v>-2.561722747469747</v>
      </c>
      <c r="G412" s="166" t="s">
        <v>144</v>
      </c>
      <c r="H412">
        <v>92.584293745268653</v>
      </c>
      <c r="L412" s="167" t="s">
        <v>144</v>
      </c>
      <c r="M412">
        <v>0.69360118423259898</v>
      </c>
      <c r="N412">
        <v>0.77099867788462806</v>
      </c>
      <c r="O412">
        <v>0.75078612891098695</v>
      </c>
      <c r="P412">
        <v>0.92051024810256354</v>
      </c>
      <c r="Q412">
        <v>0.91928615319676699</v>
      </c>
      <c r="R412">
        <v>0.96099230330249952</v>
      </c>
      <c r="S412">
        <v>0.96605384071160016</v>
      </c>
      <c r="T412">
        <v>0.93557465070308288</v>
      </c>
    </row>
    <row r="413" spans="1:20" x14ac:dyDescent="0.25">
      <c r="A413" s="166" t="s">
        <v>144</v>
      </c>
      <c r="B413">
        <v>2.7219672516704718</v>
      </c>
      <c r="C413">
        <v>-2.9956411572484472</v>
      </c>
      <c r="D413">
        <v>2.0559093346067869</v>
      </c>
      <c r="E413">
        <v>-0.7848936055573944</v>
      </c>
      <c r="G413" s="166" t="s">
        <v>145</v>
      </c>
      <c r="H413">
        <v>88.717455755424211</v>
      </c>
      <c r="L413" s="167" t="s">
        <v>145</v>
      </c>
      <c r="M413">
        <v>0.66444619588757625</v>
      </c>
      <c r="N413">
        <v>0.88372243327662947</v>
      </c>
      <c r="O413">
        <v>0.77450735307181873</v>
      </c>
      <c r="P413">
        <v>0.8212613904998427</v>
      </c>
      <c r="Q413">
        <v>0.93713440601057352</v>
      </c>
      <c r="R413">
        <v>1</v>
      </c>
      <c r="S413">
        <v>0.92637090778964082</v>
      </c>
      <c r="T413">
        <v>0.91865129864850825</v>
      </c>
    </row>
    <row r="414" spans="1:20" x14ac:dyDescent="0.25">
      <c r="A414" s="166" t="s">
        <v>145</v>
      </c>
      <c r="B414">
        <v>2.8267648790504332</v>
      </c>
      <c r="C414">
        <v>4.359775392573801</v>
      </c>
      <c r="D414">
        <v>2.8255377207628531</v>
      </c>
      <c r="E414">
        <v>-5.7285141777439783</v>
      </c>
      <c r="G414" s="166" t="s">
        <v>146</v>
      </c>
      <c r="H414">
        <v>149.91099852977149</v>
      </c>
      <c r="L414" s="167" t="s">
        <v>146</v>
      </c>
      <c r="M414">
        <v>1</v>
      </c>
      <c r="N414">
        <v>1</v>
      </c>
      <c r="O414">
        <v>0.86935592505310277</v>
      </c>
      <c r="P414">
        <v>0.96143798341880704</v>
      </c>
      <c r="Q414">
        <v>0.94487684916168635</v>
      </c>
      <c r="R414">
        <v>0.98468995786631675</v>
      </c>
      <c r="S414">
        <v>0.89152552494760373</v>
      </c>
      <c r="T414">
        <v>0.91840609855383548</v>
      </c>
    </row>
    <row r="415" spans="1:20" x14ac:dyDescent="0.25">
      <c r="A415" s="166" t="s">
        <v>146</v>
      </c>
      <c r="B415">
        <v>5.409106192055388</v>
      </c>
      <c r="C415">
        <v>0.67064466509071941</v>
      </c>
      <c r="D415">
        <v>6.8238799559691969</v>
      </c>
      <c r="E415">
        <v>3.0310089491094958</v>
      </c>
      <c r="G415" s="166" t="s">
        <v>147</v>
      </c>
      <c r="H415">
        <v>77.081870640289026</v>
      </c>
      <c r="L415" s="167" t="s">
        <v>147</v>
      </c>
      <c r="M415">
        <v>0.62127379759688972</v>
      </c>
      <c r="N415">
        <v>0.73802684349143122</v>
      </c>
      <c r="O415">
        <v>0.81376105932622123</v>
      </c>
      <c r="P415">
        <v>0.86962577930353746</v>
      </c>
      <c r="Q415">
        <v>0.97335781842993807</v>
      </c>
      <c r="R415">
        <v>0.9197490791943258</v>
      </c>
      <c r="S415">
        <v>0.95899597561742889</v>
      </c>
      <c r="T415">
        <v>0.9008521080958235</v>
      </c>
    </row>
    <row r="416" spans="1:20" x14ac:dyDescent="0.25">
      <c r="A416" s="166" t="s">
        <v>147</v>
      </c>
      <c r="B416">
        <v>1.8792370598331469</v>
      </c>
      <c r="C416">
        <v>-1.8180623656323329</v>
      </c>
      <c r="D416">
        <v>2.8595457383990159</v>
      </c>
      <c r="E416">
        <v>-3.3401191678423419</v>
      </c>
      <c r="G416" s="166" t="s">
        <v>148</v>
      </c>
      <c r="H416">
        <v>64.51117445488282</v>
      </c>
      <c r="L416" s="167" t="s">
        <v>148</v>
      </c>
      <c r="M416">
        <v>0.69863306459642971</v>
      </c>
      <c r="N416">
        <v>0.70077902751241994</v>
      </c>
      <c r="O416">
        <v>1</v>
      </c>
      <c r="P416">
        <v>1</v>
      </c>
      <c r="Q416">
        <v>1</v>
      </c>
      <c r="R416">
        <v>0.95534573696670588</v>
      </c>
      <c r="S416">
        <v>0.99265455659296264</v>
      </c>
      <c r="T416">
        <v>0.9749517491147186</v>
      </c>
    </row>
    <row r="417" spans="1:20" x14ac:dyDescent="0.25">
      <c r="A417" s="166" t="s">
        <v>148</v>
      </c>
      <c r="B417">
        <v>2.3435001375898699</v>
      </c>
      <c r="C417">
        <v>1.093729371846045</v>
      </c>
      <c r="D417">
        <v>4.89354663272512</v>
      </c>
      <c r="E417">
        <v>1.0773207846655659</v>
      </c>
      <c r="G417" s="166" t="s">
        <v>149</v>
      </c>
      <c r="H417">
        <v>69.95700547186479</v>
      </c>
      <c r="L417" s="167" t="s">
        <v>149</v>
      </c>
      <c r="M417">
        <v>0.60446557005397528</v>
      </c>
      <c r="N417">
        <v>0.7695204843442206</v>
      </c>
      <c r="O417">
        <v>0.76477930901742497</v>
      </c>
      <c r="P417">
        <v>0.91345036638253663</v>
      </c>
      <c r="Q417">
        <v>0.88502312053228938</v>
      </c>
      <c r="R417">
        <v>0.92442231138535702</v>
      </c>
      <c r="S417">
        <v>0.92840914201176605</v>
      </c>
      <c r="T417">
        <v>0.90374626262673674</v>
      </c>
    </row>
    <row r="418" spans="1:20" x14ac:dyDescent="0.25">
      <c r="A418" s="166" t="s">
        <v>149</v>
      </c>
      <c r="B418">
        <v>1.8551077934838589</v>
      </c>
      <c r="C418">
        <v>0.59986735211198161</v>
      </c>
      <c r="D418">
        <v>3.4131796198506961</v>
      </c>
      <c r="E418">
        <v>2.0564477851657559</v>
      </c>
      <c r="G418" s="166" t="s">
        <v>150</v>
      </c>
      <c r="H418">
        <v>53.325472001700227</v>
      </c>
      <c r="L418" s="167" t="s">
        <v>150</v>
      </c>
      <c r="M418">
        <v>0.66864368803713947</v>
      </c>
      <c r="N418">
        <v>0.71951238116276361</v>
      </c>
      <c r="O418">
        <v>0.83182251807976926</v>
      </c>
      <c r="P418">
        <v>0.95909775462812008</v>
      </c>
      <c r="Q418">
        <v>0.94826111461984475</v>
      </c>
      <c r="R418">
        <v>0.94268310936659483</v>
      </c>
      <c r="S418">
        <v>0.95585342141482954</v>
      </c>
      <c r="T418">
        <v>0.92739086370666346</v>
      </c>
    </row>
    <row r="419" spans="1:20" x14ac:dyDescent="0.25">
      <c r="A419" s="166" t="s">
        <v>150</v>
      </c>
      <c r="B419">
        <v>2.3016856460516779</v>
      </c>
      <c r="C419">
        <v>-1.6378024589665241</v>
      </c>
      <c r="D419">
        <v>2.7550636637593811</v>
      </c>
      <c r="E419">
        <v>1.6061733879350879</v>
      </c>
      <c r="G419" s="166" t="s">
        <v>151</v>
      </c>
      <c r="H419">
        <v>65.344223795072836</v>
      </c>
      <c r="L419" s="167" t="s">
        <v>151</v>
      </c>
      <c r="M419">
        <v>0.67221802830338628</v>
      </c>
      <c r="N419">
        <v>0.73977849182949951</v>
      </c>
      <c r="O419">
        <v>0.76613559674048248</v>
      </c>
      <c r="P419">
        <v>0.86191081107184053</v>
      </c>
      <c r="Q419">
        <v>0.90072831872119241</v>
      </c>
      <c r="R419">
        <v>0.90056834312047218</v>
      </c>
      <c r="S419">
        <v>0.94992279230727505</v>
      </c>
      <c r="T419">
        <v>0.94698743098309435</v>
      </c>
    </row>
    <row r="420" spans="1:20" x14ac:dyDescent="0.25">
      <c r="A420" s="166" t="s">
        <v>151</v>
      </c>
      <c r="B420">
        <v>2.6809932997293631</v>
      </c>
      <c r="C420">
        <v>-2.340448685237702</v>
      </c>
      <c r="D420">
        <v>3.4366861071455799</v>
      </c>
      <c r="E420">
        <v>2.3189612403409452</v>
      </c>
      <c r="G420" s="166" t="s">
        <v>152</v>
      </c>
      <c r="H420">
        <v>232.7211697652622</v>
      </c>
      <c r="L420" s="167" t="s">
        <v>152</v>
      </c>
      <c r="M420">
        <v>0.62995041358703474</v>
      </c>
      <c r="N420">
        <v>0.73664706140593994</v>
      </c>
      <c r="O420">
        <v>0.85792240174314627</v>
      </c>
      <c r="P420">
        <v>0.87540616907039992</v>
      </c>
      <c r="Q420">
        <v>0.96442429663071083</v>
      </c>
      <c r="R420">
        <v>0.95106997455075093</v>
      </c>
      <c r="S420">
        <v>1</v>
      </c>
      <c r="T420">
        <v>1</v>
      </c>
    </row>
    <row r="421" spans="1:20" x14ac:dyDescent="0.25">
      <c r="A421" s="166" t="s">
        <v>152</v>
      </c>
      <c r="B421">
        <v>5.0336157715389822</v>
      </c>
      <c r="C421">
        <v>7.0871252411723038</v>
      </c>
      <c r="D421">
        <v>7.2929797914834333</v>
      </c>
      <c r="E421">
        <v>-12.68612974869427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66"/>
      <c r="B431" s="166" t="s">
        <v>12</v>
      </c>
      <c r="D431" s="166" t="s">
        <v>105</v>
      </c>
      <c r="G431" s="166"/>
      <c r="H431" s="166" t="s">
        <v>130</v>
      </c>
      <c r="L431" s="167"/>
      <c r="M431" s="167" t="s">
        <v>131</v>
      </c>
      <c r="N431" s="167" t="s">
        <v>132</v>
      </c>
      <c r="O431" s="167" t="s">
        <v>133</v>
      </c>
      <c r="P431" s="167" t="s">
        <v>134</v>
      </c>
      <c r="Q431" s="167" t="s">
        <v>135</v>
      </c>
      <c r="R431" s="167" t="s">
        <v>136</v>
      </c>
      <c r="S431" s="167" t="s">
        <v>137</v>
      </c>
      <c r="T431" s="167" t="s">
        <v>138</v>
      </c>
    </row>
    <row r="432" spans="1:20" x14ac:dyDescent="0.25">
      <c r="A432" s="166"/>
      <c r="B432" s="166" t="s">
        <v>139</v>
      </c>
      <c r="C432" s="166" t="s">
        <v>140</v>
      </c>
      <c r="D432" s="166" t="s">
        <v>139</v>
      </c>
      <c r="E432" s="166" t="s">
        <v>140</v>
      </c>
      <c r="G432" s="166" t="s">
        <v>141</v>
      </c>
      <c r="H432">
        <v>59.510676615342497</v>
      </c>
      <c r="L432" s="167" t="s">
        <v>155</v>
      </c>
      <c r="M432">
        <v>1</v>
      </c>
      <c r="N432">
        <v>1</v>
      </c>
      <c r="O432">
        <v>0.95290162475457851</v>
      </c>
      <c r="P432">
        <v>0.93587608737243577</v>
      </c>
      <c r="Q432">
        <v>1</v>
      </c>
      <c r="R432">
        <v>1</v>
      </c>
      <c r="S432">
        <v>1</v>
      </c>
      <c r="T432">
        <v>1</v>
      </c>
    </row>
    <row r="433" spans="1:20" x14ac:dyDescent="0.25">
      <c r="A433" s="166" t="s">
        <v>141</v>
      </c>
      <c r="B433">
        <v>2.614519970040774</v>
      </c>
      <c r="C433">
        <v>1.9829276561260389</v>
      </c>
      <c r="D433">
        <v>4.2259412769065428</v>
      </c>
      <c r="E433">
        <v>-1.5269365472802481</v>
      </c>
      <c r="G433" s="166" t="s">
        <v>142</v>
      </c>
      <c r="H433">
        <v>8.8335100849886228</v>
      </c>
      <c r="L433" s="167" t="s">
        <v>156</v>
      </c>
      <c r="M433">
        <v>0.95339680851900388</v>
      </c>
      <c r="N433">
        <v>0.91862833994695026</v>
      </c>
      <c r="O433">
        <v>1</v>
      </c>
      <c r="P433">
        <v>0.87771534964990217</v>
      </c>
      <c r="Q433">
        <v>0.63961077202603334</v>
      </c>
      <c r="R433">
        <v>0.63950141696972596</v>
      </c>
      <c r="S433">
        <v>0.63729708152706299</v>
      </c>
      <c r="T433">
        <v>0.69363889525316347</v>
      </c>
    </row>
    <row r="434" spans="1:20" x14ac:dyDescent="0.25">
      <c r="A434" s="166" t="s">
        <v>142</v>
      </c>
      <c r="B434">
        <v>0.89788419170370826</v>
      </c>
      <c r="C434">
        <v>0.7471781145038775</v>
      </c>
      <c r="D434">
        <v>1.6766487047338601</v>
      </c>
      <c r="E434">
        <v>-1.623421487382086</v>
      </c>
      <c r="G434" s="166" t="s">
        <v>143</v>
      </c>
      <c r="H434">
        <v>8.164989181077063</v>
      </c>
      <c r="L434" s="167" t="s">
        <v>157</v>
      </c>
      <c r="M434">
        <v>0.90488888693384706</v>
      </c>
      <c r="N434">
        <v>0.88653072265841815</v>
      </c>
      <c r="O434">
        <v>0.70676991272545431</v>
      </c>
      <c r="P434">
        <v>0.75151104172209915</v>
      </c>
      <c r="Q434">
        <v>0.32949213336541688</v>
      </c>
      <c r="R434">
        <v>0.47014955539594627</v>
      </c>
      <c r="S434">
        <v>0.48058738434706139</v>
      </c>
      <c r="T434">
        <v>0.48700027257587603</v>
      </c>
    </row>
    <row r="435" spans="1:20" x14ac:dyDescent="0.25">
      <c r="A435" s="166" t="s">
        <v>143</v>
      </c>
      <c r="B435">
        <v>0.89024465445646594</v>
      </c>
      <c r="C435">
        <v>-0.99041924721864705</v>
      </c>
      <c r="D435">
        <v>1.013101480853319</v>
      </c>
      <c r="E435">
        <v>0.87706481411249482</v>
      </c>
      <c r="G435" s="166" t="s">
        <v>144</v>
      </c>
      <c r="H435">
        <v>15.606754295005871</v>
      </c>
      <c r="L435" s="167" t="s">
        <v>158</v>
      </c>
      <c r="M435">
        <v>0.84183062679927845</v>
      </c>
      <c r="N435">
        <v>0.88216977660145002</v>
      </c>
      <c r="O435">
        <v>0.76711379948355074</v>
      </c>
      <c r="P435">
        <v>0.64293130492082107</v>
      </c>
      <c r="Q435">
        <v>0.25394759276008788</v>
      </c>
      <c r="R435">
        <v>0.42441941439655789</v>
      </c>
      <c r="S435">
        <v>0.49775897847702433</v>
      </c>
      <c r="T435">
        <v>0.52832068309033497</v>
      </c>
    </row>
    <row r="436" spans="1:20" x14ac:dyDescent="0.25">
      <c r="A436" s="166" t="s">
        <v>144</v>
      </c>
      <c r="B436">
        <v>1.235080127118775</v>
      </c>
      <c r="C436">
        <v>1.0267230137134149</v>
      </c>
      <c r="D436">
        <v>3.124058842297079</v>
      </c>
      <c r="E436">
        <v>-1.849987260470658</v>
      </c>
      <c r="G436" s="166" t="s">
        <v>145</v>
      </c>
      <c r="H436">
        <v>36.673244303914053</v>
      </c>
      <c r="L436" s="167" t="s">
        <v>159</v>
      </c>
      <c r="M436">
        <v>0.93623384994714653</v>
      </c>
      <c r="N436">
        <v>0.96804185200988591</v>
      </c>
      <c r="O436">
        <v>0.86215836208872876</v>
      </c>
      <c r="P436">
        <v>0.74559627807939777</v>
      </c>
      <c r="Q436">
        <v>0.41255142301059478</v>
      </c>
      <c r="R436">
        <v>0.55582412567713679</v>
      </c>
      <c r="S436">
        <v>0.70653823450824671</v>
      </c>
      <c r="T436">
        <v>0.59418539650368396</v>
      </c>
    </row>
    <row r="437" spans="1:20" x14ac:dyDescent="0.25">
      <c r="A437" s="166" t="s">
        <v>145</v>
      </c>
      <c r="B437">
        <v>2.428136629476771</v>
      </c>
      <c r="C437">
        <v>-2.9050505115229548</v>
      </c>
      <c r="D437">
        <v>5.4858814164727923</v>
      </c>
      <c r="E437">
        <v>6.7598570245499792</v>
      </c>
      <c r="G437" s="166" t="s">
        <v>146</v>
      </c>
      <c r="H437">
        <v>22.930071157952419</v>
      </c>
      <c r="L437" s="167" t="s">
        <v>160</v>
      </c>
      <c r="M437">
        <v>0.85944273032783902</v>
      </c>
      <c r="N437">
        <v>0.8660017829974439</v>
      </c>
      <c r="O437">
        <v>0.9042837097026788</v>
      </c>
      <c r="P437">
        <v>0.767097880724944</v>
      </c>
      <c r="Q437">
        <v>0.29256563035805749</v>
      </c>
      <c r="R437">
        <v>0.52393532683231026</v>
      </c>
      <c r="S437">
        <v>0.43478116389230209</v>
      </c>
      <c r="T437">
        <v>0.53819059808461245</v>
      </c>
    </row>
    <row r="438" spans="1:20" x14ac:dyDescent="0.25">
      <c r="A438" s="166" t="s">
        <v>146</v>
      </c>
      <c r="B438">
        <v>1.628448207400675</v>
      </c>
      <c r="C438">
        <v>2.0332473348287068</v>
      </c>
      <c r="D438">
        <v>3.3430555207027219</v>
      </c>
      <c r="E438">
        <v>-3.885266104928836</v>
      </c>
      <c r="G438" s="166" t="s">
        <v>147</v>
      </c>
      <c r="H438">
        <v>17.64583677647482</v>
      </c>
      <c r="L438" s="167" t="s">
        <v>187</v>
      </c>
      <c r="M438">
        <v>0.92253673017720517</v>
      </c>
      <c r="N438">
        <v>0.83077253872675416</v>
      </c>
      <c r="O438">
        <v>0.76101891553327217</v>
      </c>
      <c r="P438">
        <v>1</v>
      </c>
      <c r="Q438">
        <v>0.29745868579309559</v>
      </c>
      <c r="R438">
        <v>0.48927455013121912</v>
      </c>
      <c r="S438">
        <v>0.47496122336533619</v>
      </c>
      <c r="T438">
        <v>0.51082239290180231</v>
      </c>
    </row>
    <row r="439" spans="1:20" x14ac:dyDescent="0.25">
      <c r="A439" s="166" t="s">
        <v>147</v>
      </c>
      <c r="B439">
        <v>1.712106533469405</v>
      </c>
      <c r="C439">
        <v>-0.5134954725064006</v>
      </c>
      <c r="D439">
        <v>2.7122385144212271</v>
      </c>
      <c r="E439">
        <v>-0.19072856942213151</v>
      </c>
      <c r="G439" s="166" t="s">
        <v>148</v>
      </c>
      <c r="H439">
        <v>15.63743560646105</v>
      </c>
    </row>
    <row r="440" spans="1:20" x14ac:dyDescent="0.25">
      <c r="A440" s="166" t="s">
        <v>148</v>
      </c>
      <c r="B440">
        <v>0.82534755276616678</v>
      </c>
      <c r="C440">
        <v>-0.39390830444083519</v>
      </c>
      <c r="D440">
        <v>2.7090155154230939</v>
      </c>
      <c r="E440">
        <v>1.7710709575975689</v>
      </c>
      <c r="G440" s="166" t="s">
        <v>149</v>
      </c>
      <c r="H440">
        <v>20.653942322085491</v>
      </c>
    </row>
    <row r="441" spans="1:20" x14ac:dyDescent="0.25">
      <c r="A441" s="166" t="s">
        <v>149</v>
      </c>
      <c r="B441">
        <v>1.6670809832466531</v>
      </c>
      <c r="C441">
        <v>-1.6748600052476981</v>
      </c>
      <c r="D441">
        <v>2.0306639009315011</v>
      </c>
      <c r="E441">
        <v>1.1520688634413729</v>
      </c>
      <c r="G441" s="166" t="s">
        <v>150</v>
      </c>
      <c r="H441">
        <v>11.591528320311509</v>
      </c>
    </row>
    <row r="442" spans="1:20" x14ac:dyDescent="0.25">
      <c r="A442" s="166" t="s">
        <v>150</v>
      </c>
      <c r="B442">
        <v>0.64021238446199658</v>
      </c>
      <c r="C442">
        <v>-5.1039209079304329E-2</v>
      </c>
      <c r="D442">
        <v>2.6846215675958591</v>
      </c>
      <c r="E442">
        <v>-1.764805383328</v>
      </c>
      <c r="G442" s="166" t="s">
        <v>151</v>
      </c>
      <c r="H442">
        <v>17.51815280506964</v>
      </c>
    </row>
    <row r="443" spans="1:20" x14ac:dyDescent="0.25">
      <c r="A443" s="166" t="s">
        <v>151</v>
      </c>
      <c r="B443">
        <v>1.2756583158493791</v>
      </c>
      <c r="C443">
        <v>0.34456798295022439</v>
      </c>
      <c r="D443">
        <v>1.9063202696880359</v>
      </c>
      <c r="E443">
        <v>0.10818045883119159</v>
      </c>
      <c r="G443" s="166" t="s">
        <v>152</v>
      </c>
      <c r="H443">
        <v>12.914478623666151</v>
      </c>
    </row>
    <row r="444" spans="1:20" x14ac:dyDescent="0.25">
      <c r="A444" s="166" t="s">
        <v>152</v>
      </c>
      <c r="B444">
        <v>1.3378566407922949</v>
      </c>
      <c r="C444">
        <v>0.83990280847729559</v>
      </c>
      <c r="D444">
        <v>2.295191891998869</v>
      </c>
      <c r="E444">
        <v>-1.5514876742003749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66"/>
      <c r="B454" s="166" t="s">
        <v>12</v>
      </c>
      <c r="D454" s="166" t="s">
        <v>105</v>
      </c>
      <c r="G454" s="166"/>
      <c r="H454" s="166" t="s">
        <v>130</v>
      </c>
      <c r="L454" s="167"/>
      <c r="M454" s="167" t="s">
        <v>131</v>
      </c>
      <c r="N454" s="167" t="s">
        <v>132</v>
      </c>
      <c r="O454" s="167" t="s">
        <v>133</v>
      </c>
      <c r="P454" s="167" t="s">
        <v>134</v>
      </c>
      <c r="Q454" s="167" t="s">
        <v>135</v>
      </c>
      <c r="R454" s="167" t="s">
        <v>136</v>
      </c>
      <c r="S454" s="167" t="s">
        <v>137</v>
      </c>
      <c r="T454" s="167" t="s">
        <v>138</v>
      </c>
    </row>
    <row r="455" spans="1:20" x14ac:dyDescent="0.25">
      <c r="A455" s="166"/>
      <c r="B455" s="166" t="s">
        <v>139</v>
      </c>
      <c r="C455" s="166" t="s">
        <v>140</v>
      </c>
      <c r="D455" s="166" t="s">
        <v>139</v>
      </c>
      <c r="E455" s="166" t="s">
        <v>140</v>
      </c>
      <c r="G455" s="166" t="s">
        <v>155</v>
      </c>
      <c r="H455">
        <v>442.93196384514738</v>
      </c>
      <c r="L455" s="167" t="s">
        <v>155</v>
      </c>
      <c r="M455">
        <v>0.91224489135534725</v>
      </c>
      <c r="N455">
        <v>0.90184216223844482</v>
      </c>
      <c r="O455">
        <v>0.70490421673358594</v>
      </c>
      <c r="P455">
        <v>0.75537370908097445</v>
      </c>
      <c r="Q455">
        <v>0.38383614529691568</v>
      </c>
      <c r="R455">
        <v>0.69774443323849056</v>
      </c>
      <c r="S455">
        <v>0.52740689175343125</v>
      </c>
      <c r="T455">
        <v>0.79490851070598179</v>
      </c>
    </row>
    <row r="456" spans="1:20" x14ac:dyDescent="0.25">
      <c r="A456" s="166" t="s">
        <v>155</v>
      </c>
      <c r="B456">
        <v>33.534141361943348</v>
      </c>
      <c r="C456">
        <v>-98.696229250493175</v>
      </c>
      <c r="D456">
        <v>34.927457461082362</v>
      </c>
      <c r="E456">
        <v>98.093706819604378</v>
      </c>
      <c r="G456" s="166" t="s">
        <v>156</v>
      </c>
      <c r="H456">
        <v>487.86425202083302</v>
      </c>
      <c r="L456" s="167" t="s">
        <v>156</v>
      </c>
      <c r="M456">
        <v>0.88699298657260606</v>
      </c>
      <c r="N456">
        <v>0.97244543922799831</v>
      </c>
      <c r="O456">
        <v>0.9201889124036543</v>
      </c>
      <c r="P456">
        <v>0.91385459767598343</v>
      </c>
      <c r="Q456">
        <v>0.41102450142573138</v>
      </c>
      <c r="R456">
        <v>0.68480490895844948</v>
      </c>
      <c r="S456">
        <v>0.63530160423376103</v>
      </c>
      <c r="T456">
        <v>0.80210631552707534</v>
      </c>
    </row>
    <row r="457" spans="1:20" x14ac:dyDescent="0.25">
      <c r="A457" s="166" t="s">
        <v>156</v>
      </c>
      <c r="B457">
        <v>33.471254816426061</v>
      </c>
      <c r="C457">
        <v>83.389355851713873</v>
      </c>
      <c r="D457">
        <v>35.135962236732368</v>
      </c>
      <c r="E457">
        <v>-85.442183505420289</v>
      </c>
      <c r="G457" s="166" t="s">
        <v>157</v>
      </c>
      <c r="H457">
        <v>66.964906986639974</v>
      </c>
      <c r="L457" s="167" t="s">
        <v>157</v>
      </c>
      <c r="M457">
        <v>0.93494003531238934</v>
      </c>
      <c r="N457">
        <v>1</v>
      </c>
      <c r="O457">
        <v>0.8829181387002708</v>
      </c>
      <c r="P457">
        <v>1</v>
      </c>
      <c r="Q457">
        <v>0.95668107918796119</v>
      </c>
      <c r="R457">
        <v>1</v>
      </c>
      <c r="S457">
        <v>1</v>
      </c>
      <c r="T457">
        <v>0.99999999999999989</v>
      </c>
    </row>
    <row r="458" spans="1:20" x14ac:dyDescent="0.25">
      <c r="A458" s="166" t="s">
        <v>157</v>
      </c>
      <c r="B458">
        <v>4.6178133193240241</v>
      </c>
      <c r="C458">
        <v>7.0439728538276363</v>
      </c>
      <c r="D458">
        <v>2.9622632107377109</v>
      </c>
      <c r="E458">
        <v>-4.8103456915986387</v>
      </c>
      <c r="G458" s="166" t="s">
        <v>158</v>
      </c>
      <c r="H458">
        <v>17.638625440620078</v>
      </c>
      <c r="L458" s="167" t="s">
        <v>158</v>
      </c>
      <c r="M458">
        <v>0.8920340691477785</v>
      </c>
      <c r="N458">
        <v>0.95491372612770253</v>
      </c>
      <c r="O458">
        <v>1</v>
      </c>
      <c r="P458">
        <v>0.98586082179784407</v>
      </c>
      <c r="Q458">
        <v>1</v>
      </c>
      <c r="R458">
        <v>0.93354979254986292</v>
      </c>
      <c r="S458">
        <v>0.95155328104396752</v>
      </c>
      <c r="T458">
        <v>0.95549302803961556</v>
      </c>
    </row>
    <row r="459" spans="1:20" x14ac:dyDescent="0.25">
      <c r="A459" s="166" t="s">
        <v>158</v>
      </c>
      <c r="B459">
        <v>2.0229842405464078</v>
      </c>
      <c r="C459">
        <v>-4.9503850656993631</v>
      </c>
      <c r="D459">
        <v>1.573925694669476</v>
      </c>
      <c r="E459">
        <v>2.298903856159614</v>
      </c>
      <c r="G459" s="166" t="s">
        <v>159</v>
      </c>
      <c r="H459">
        <v>61.425676655698481</v>
      </c>
      <c r="L459" s="167" t="s">
        <v>159</v>
      </c>
      <c r="M459">
        <v>1</v>
      </c>
      <c r="N459">
        <v>0.91976262975191247</v>
      </c>
      <c r="O459">
        <v>0.81902314896149697</v>
      </c>
      <c r="P459">
        <v>0.81015458668009099</v>
      </c>
      <c r="Q459">
        <v>0.37833474318531168</v>
      </c>
      <c r="R459">
        <v>0.72491055734541932</v>
      </c>
      <c r="S459">
        <v>0.57642149740425297</v>
      </c>
      <c r="T459">
        <v>0.78922782891391441</v>
      </c>
    </row>
    <row r="460" spans="1:20" x14ac:dyDescent="0.25">
      <c r="A460" s="166" t="s">
        <v>159</v>
      </c>
      <c r="B460">
        <v>6.1290857067861868</v>
      </c>
      <c r="C460">
        <v>-14.10588947863177</v>
      </c>
      <c r="D460">
        <v>7.0195153868821221</v>
      </c>
      <c r="E460">
        <v>13.20951347208555</v>
      </c>
      <c r="G460" s="166" t="s">
        <v>160</v>
      </c>
      <c r="H460">
        <v>73.426625564489854</v>
      </c>
      <c r="L460" s="167" t="s">
        <v>160</v>
      </c>
      <c r="M460">
        <v>0.90688973144985008</v>
      </c>
      <c r="N460">
        <v>0.97652193702329804</v>
      </c>
      <c r="O460">
        <v>0.83647403828466149</v>
      </c>
      <c r="P460">
        <v>0.8707316531730761</v>
      </c>
      <c r="Q460">
        <v>0.39855046852222642</v>
      </c>
      <c r="R460">
        <v>0.75122278167838241</v>
      </c>
      <c r="S460">
        <v>0.65296376639003106</v>
      </c>
      <c r="T460">
        <v>0.77458402316074915</v>
      </c>
    </row>
    <row r="461" spans="1:20" x14ac:dyDescent="0.25">
      <c r="A461" s="166" t="s">
        <v>160</v>
      </c>
      <c r="B461">
        <v>3.2476396723526681</v>
      </c>
      <c r="C461">
        <v>2.2497773451086669</v>
      </c>
      <c r="D461">
        <v>4.4675195442233582</v>
      </c>
      <c r="E461">
        <v>-9.2947432220913733</v>
      </c>
      <c r="G461" s="166" t="s">
        <v>187</v>
      </c>
      <c r="H461">
        <v>27.914199491823311</v>
      </c>
      <c r="L461" s="167" t="s">
        <v>187</v>
      </c>
      <c r="M461">
        <v>0.92614586269017185</v>
      </c>
      <c r="N461">
        <v>0.97987092020675115</v>
      </c>
      <c r="O461">
        <v>0.79972837832330657</v>
      </c>
      <c r="P461">
        <v>0.8570508504080927</v>
      </c>
      <c r="Q461">
        <v>0.41149912819527168</v>
      </c>
      <c r="R461">
        <v>0.72457555788105144</v>
      </c>
      <c r="S461">
        <v>0.59657241881888756</v>
      </c>
      <c r="T461">
        <v>0.82118840629844359</v>
      </c>
    </row>
    <row r="462" spans="1:20" x14ac:dyDescent="0.25">
      <c r="A462" s="166" t="s">
        <v>187</v>
      </c>
      <c r="B462">
        <v>2.7492932893064199</v>
      </c>
      <c r="C462">
        <v>9.5697884625818865</v>
      </c>
      <c r="D462">
        <v>1.5244983517906141</v>
      </c>
      <c r="E462">
        <v>-4.2816733867455907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66"/>
      <c r="B477" s="166" t="s">
        <v>12</v>
      </c>
      <c r="D477" s="166" t="s">
        <v>105</v>
      </c>
      <c r="G477" s="166"/>
      <c r="H477" s="166" t="s">
        <v>130</v>
      </c>
      <c r="L477" s="167"/>
      <c r="M477" s="167" t="s">
        <v>131</v>
      </c>
      <c r="N477" s="167" t="s">
        <v>132</v>
      </c>
      <c r="O477" s="167" t="s">
        <v>133</v>
      </c>
      <c r="P477" s="167" t="s">
        <v>134</v>
      </c>
      <c r="Q477" s="167" t="s">
        <v>135</v>
      </c>
      <c r="R477" s="167" t="s">
        <v>136</v>
      </c>
      <c r="S477" s="167" t="s">
        <v>137</v>
      </c>
      <c r="T477" s="167" t="s">
        <v>138</v>
      </c>
    </row>
    <row r="478" spans="1:20" x14ac:dyDescent="0.25">
      <c r="A478" s="166"/>
      <c r="B478" s="166" t="s">
        <v>139</v>
      </c>
      <c r="C478" s="166" t="s">
        <v>140</v>
      </c>
      <c r="D478" s="166" t="s">
        <v>139</v>
      </c>
      <c r="E478" s="166" t="s">
        <v>140</v>
      </c>
      <c r="G478" s="166" t="s">
        <v>155</v>
      </c>
      <c r="H478">
        <v>16.505874074230679</v>
      </c>
      <c r="L478" s="167" t="s">
        <v>141</v>
      </c>
      <c r="M478">
        <v>0.91163718090890145</v>
      </c>
      <c r="N478">
        <v>0.97768435166200562</v>
      </c>
      <c r="O478">
        <v>0.26695015601222688</v>
      </c>
      <c r="P478">
        <v>0.56973728292543813</v>
      </c>
      <c r="Q478">
        <v>1</v>
      </c>
      <c r="R478">
        <v>0.4599129838114967</v>
      </c>
      <c r="S478">
        <v>0.4914008098461306</v>
      </c>
      <c r="T478">
        <v>0.25833298754855277</v>
      </c>
    </row>
    <row r="479" spans="1:20" x14ac:dyDescent="0.25">
      <c r="A479" s="166" t="s">
        <v>155</v>
      </c>
      <c r="B479">
        <v>1.480627396390862</v>
      </c>
      <c r="C479">
        <v>3.4294499388888271</v>
      </c>
      <c r="D479">
        <v>2.8114352344601041</v>
      </c>
      <c r="E479">
        <v>-8.241503562868175</v>
      </c>
      <c r="G479" s="166" t="s">
        <v>156</v>
      </c>
      <c r="H479">
        <v>6.4838378869541566</v>
      </c>
      <c r="L479" s="167" t="s">
        <v>142</v>
      </c>
      <c r="M479">
        <v>0.85032105418626514</v>
      </c>
      <c r="N479">
        <v>0.92375016409569477</v>
      </c>
      <c r="O479">
        <v>0.21595167778627511</v>
      </c>
      <c r="P479">
        <v>0.51598308027074846</v>
      </c>
      <c r="Q479">
        <v>0.2008520987291956</v>
      </c>
      <c r="R479">
        <v>0.24243488851377909</v>
      </c>
      <c r="S479">
        <v>0.46528161858016781</v>
      </c>
      <c r="T479">
        <v>0.27557835035368361</v>
      </c>
    </row>
    <row r="480" spans="1:20" x14ac:dyDescent="0.25">
      <c r="A480" s="166" t="s">
        <v>156</v>
      </c>
      <c r="B480">
        <v>0.37467713905908168</v>
      </c>
      <c r="C480">
        <v>-1.285423961018378</v>
      </c>
      <c r="D480">
        <v>1.070174028431143</v>
      </c>
      <c r="E480">
        <v>4.8086086048303676</v>
      </c>
      <c r="G480" s="166" t="s">
        <v>157</v>
      </c>
      <c r="H480">
        <v>30.862826512728141</v>
      </c>
      <c r="L480" s="167" t="s">
        <v>143</v>
      </c>
      <c r="M480">
        <v>0.8716258556423101</v>
      </c>
      <c r="N480">
        <v>0.90937557765686605</v>
      </c>
      <c r="O480">
        <v>0.3590139649374165</v>
      </c>
      <c r="P480">
        <v>0.72352306438438652</v>
      </c>
      <c r="Q480">
        <v>0.38873863012490251</v>
      </c>
      <c r="R480">
        <v>0.43144013304915257</v>
      </c>
      <c r="S480">
        <v>0.6584666633888272</v>
      </c>
      <c r="T480">
        <v>0.28641513553529968</v>
      </c>
    </row>
    <row r="481" spans="1:20" x14ac:dyDescent="0.25">
      <c r="A481" s="166" t="s">
        <v>157</v>
      </c>
      <c r="B481">
        <v>2.080671037970014</v>
      </c>
      <c r="C481">
        <v>-0.90147905033939224</v>
      </c>
      <c r="D481">
        <v>4.2621223727444093</v>
      </c>
      <c r="E481">
        <v>5.2970383259850964</v>
      </c>
      <c r="G481" s="166" t="s">
        <v>158</v>
      </c>
      <c r="H481">
        <v>637.02285489463088</v>
      </c>
      <c r="L481" s="167" t="s">
        <v>144</v>
      </c>
      <c r="M481">
        <v>0.88119212307364392</v>
      </c>
      <c r="N481">
        <v>0.93134227009698989</v>
      </c>
      <c r="O481">
        <v>0.20272072302697861</v>
      </c>
      <c r="P481">
        <v>0.50062528516021654</v>
      </c>
      <c r="Q481">
        <v>0.23753783489260691</v>
      </c>
      <c r="R481">
        <v>0.28802597477661362</v>
      </c>
      <c r="S481">
        <v>0.48622348111766012</v>
      </c>
      <c r="T481">
        <v>0.32379127342430558</v>
      </c>
    </row>
    <row r="482" spans="1:20" x14ac:dyDescent="0.25">
      <c r="A482" s="166" t="s">
        <v>158</v>
      </c>
      <c r="B482">
        <v>8.5185746695582338</v>
      </c>
      <c r="C482">
        <v>-18.69150904902758</v>
      </c>
      <c r="D482">
        <v>17.313743512393209</v>
      </c>
      <c r="E482">
        <v>34.069586381582361</v>
      </c>
      <c r="G482" s="166" t="s">
        <v>159</v>
      </c>
      <c r="H482">
        <v>101.05141544808779</v>
      </c>
      <c r="L482" s="167" t="s">
        <v>145</v>
      </c>
      <c r="M482">
        <v>0.87987289175943739</v>
      </c>
      <c r="N482">
        <v>0.91619858049043312</v>
      </c>
      <c r="O482">
        <v>0.28043345688723348</v>
      </c>
      <c r="P482">
        <v>0.54141834979056336</v>
      </c>
      <c r="Q482">
        <v>0.27728303691526313</v>
      </c>
      <c r="R482">
        <v>0.2488171392466608</v>
      </c>
      <c r="S482">
        <v>0.46506064048323148</v>
      </c>
      <c r="T482">
        <v>0.2687864930153957</v>
      </c>
    </row>
    <row r="483" spans="1:20" x14ac:dyDescent="0.25">
      <c r="A483" s="166" t="s">
        <v>159</v>
      </c>
      <c r="B483">
        <v>5.420316942854809</v>
      </c>
      <c r="C483">
        <v>12.09080782599977</v>
      </c>
      <c r="D483">
        <v>10.37135533198566</v>
      </c>
      <c r="E483">
        <v>-26.605688478256429</v>
      </c>
      <c r="G483" s="166" t="s">
        <v>160</v>
      </c>
      <c r="H483">
        <v>17.066235390214999</v>
      </c>
      <c r="L483" s="167" t="s">
        <v>146</v>
      </c>
      <c r="M483">
        <v>0.90467616926624161</v>
      </c>
      <c r="N483">
        <v>0.92681115004004244</v>
      </c>
      <c r="O483">
        <v>0.21236483847344209</v>
      </c>
      <c r="P483">
        <v>0.552898094211839</v>
      </c>
      <c r="Q483">
        <v>0.22872890217125219</v>
      </c>
      <c r="R483">
        <v>0.24365807721054661</v>
      </c>
      <c r="S483">
        <v>0.46343324617923037</v>
      </c>
      <c r="T483">
        <v>0.27040503737985999</v>
      </c>
    </row>
    <row r="484" spans="1:20" x14ac:dyDescent="0.25">
      <c r="A484" s="166" t="s">
        <v>160</v>
      </c>
      <c r="B484">
        <v>1.002797270126027</v>
      </c>
      <c r="C484">
        <v>-2.5677460258568559</v>
      </c>
      <c r="D484">
        <v>1.660903623839769</v>
      </c>
      <c r="E484">
        <v>-2.2070014666977209</v>
      </c>
      <c r="G484" s="166" t="s">
        <v>187</v>
      </c>
      <c r="H484">
        <v>14.09557649462824</v>
      </c>
      <c r="L484" s="167" t="s">
        <v>147</v>
      </c>
      <c r="M484">
        <v>1</v>
      </c>
      <c r="N484">
        <v>1</v>
      </c>
      <c r="O484">
        <v>1</v>
      </c>
      <c r="P484">
        <v>0.81440542728681076</v>
      </c>
      <c r="Q484">
        <v>0.3293193085395662</v>
      </c>
      <c r="R484">
        <v>0.29834368657221411</v>
      </c>
      <c r="S484">
        <v>0.4879699561092859</v>
      </c>
      <c r="T484">
        <v>0.26092205889395781</v>
      </c>
    </row>
    <row r="485" spans="1:20" x14ac:dyDescent="0.25">
      <c r="A485" s="166" t="s">
        <v>187</v>
      </c>
      <c r="B485">
        <v>1.5098930269756761</v>
      </c>
      <c r="C485">
        <v>2.6354387473866252</v>
      </c>
      <c r="D485">
        <v>1.541692832162987</v>
      </c>
      <c r="E485">
        <v>1.781583788844435</v>
      </c>
      <c r="L485" s="167" t="s">
        <v>148</v>
      </c>
      <c r="M485">
        <v>0.8881350044300943</v>
      </c>
      <c r="N485">
        <v>0.94180841992827313</v>
      </c>
      <c r="O485">
        <v>0.68067452786692362</v>
      </c>
      <c r="P485">
        <v>1</v>
      </c>
      <c r="Q485">
        <v>0.87222597732763518</v>
      </c>
      <c r="R485">
        <v>1</v>
      </c>
      <c r="S485">
        <v>1</v>
      </c>
      <c r="T485">
        <v>1</v>
      </c>
    </row>
    <row r="486" spans="1:20" x14ac:dyDescent="0.25">
      <c r="L486" s="167" t="s">
        <v>149</v>
      </c>
      <c r="M486">
        <v>0.8317869214221344</v>
      </c>
      <c r="N486">
        <v>0.92470698177923405</v>
      </c>
      <c r="O486">
        <v>0.27110130540279809</v>
      </c>
      <c r="P486">
        <v>0.57836387865800365</v>
      </c>
      <c r="Q486">
        <v>0.41130847624545108</v>
      </c>
      <c r="R486">
        <v>0.32327099549078298</v>
      </c>
      <c r="S486">
        <v>0.54489710816979564</v>
      </c>
      <c r="T486">
        <v>0.29197419291286347</v>
      </c>
    </row>
    <row r="487" spans="1:20" x14ac:dyDescent="0.25">
      <c r="L487" s="167" t="s">
        <v>150</v>
      </c>
      <c r="M487">
        <v>0.92547621662211976</v>
      </c>
      <c r="N487">
        <v>0.97002130941046694</v>
      </c>
      <c r="O487">
        <v>0.24039797861727361</v>
      </c>
      <c r="P487">
        <v>0.58813113617839285</v>
      </c>
      <c r="Q487">
        <v>0.21395665562464891</v>
      </c>
      <c r="R487">
        <v>0.27503946386269762</v>
      </c>
      <c r="S487">
        <v>0.47233155491717083</v>
      </c>
      <c r="T487">
        <v>0.2627915216258927</v>
      </c>
    </row>
    <row r="488" spans="1:20" x14ac:dyDescent="0.25">
      <c r="L488" s="167" t="s">
        <v>151</v>
      </c>
      <c r="M488">
        <v>0.85819004849896607</v>
      </c>
      <c r="N488">
        <v>0.87709839614977336</v>
      </c>
      <c r="O488">
        <v>0.21428951624771131</v>
      </c>
      <c r="P488">
        <v>0.57899765230554567</v>
      </c>
      <c r="Q488">
        <v>0.20302053839775011</v>
      </c>
      <c r="R488">
        <v>0.23696090968529979</v>
      </c>
      <c r="S488">
        <v>0.47856967260808259</v>
      </c>
      <c r="T488">
        <v>0.26692627993351381</v>
      </c>
    </row>
    <row r="489" spans="1:20" x14ac:dyDescent="0.25">
      <c r="L489" s="167" t="s">
        <v>152</v>
      </c>
      <c r="M489">
        <v>0.90227766041306134</v>
      </c>
      <c r="N489">
        <v>0.97410844982494071</v>
      </c>
      <c r="O489">
        <v>0.25977806237568041</v>
      </c>
      <c r="P489">
        <v>0.55129978804057156</v>
      </c>
      <c r="Q489">
        <v>0.22634150596885111</v>
      </c>
      <c r="R489">
        <v>0.28362587126392341</v>
      </c>
      <c r="S489">
        <v>0.4747744308019019</v>
      </c>
      <c r="T489">
        <v>0.28454252134461988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66"/>
      <c r="B500" s="166" t="s">
        <v>12</v>
      </c>
      <c r="D500" s="166" t="s">
        <v>105</v>
      </c>
      <c r="G500" s="166"/>
      <c r="H500" s="166" t="s">
        <v>130</v>
      </c>
      <c r="L500" s="167"/>
      <c r="M500" s="167" t="s">
        <v>131</v>
      </c>
      <c r="N500" s="167" t="s">
        <v>132</v>
      </c>
      <c r="O500" s="167" t="s">
        <v>133</v>
      </c>
      <c r="P500" s="167" t="s">
        <v>134</v>
      </c>
      <c r="Q500" s="167" t="s">
        <v>135</v>
      </c>
      <c r="R500" s="167" t="s">
        <v>136</v>
      </c>
      <c r="S500" s="167" t="s">
        <v>137</v>
      </c>
      <c r="T500" s="167" t="s">
        <v>138</v>
      </c>
    </row>
    <row r="501" spans="1:20" x14ac:dyDescent="0.25">
      <c r="A501" s="166"/>
      <c r="B501" s="166" t="s">
        <v>139</v>
      </c>
      <c r="C501" s="166" t="s">
        <v>140</v>
      </c>
      <c r="D501" s="166" t="s">
        <v>139</v>
      </c>
      <c r="E501" s="166" t="s">
        <v>140</v>
      </c>
      <c r="G501" s="166" t="s">
        <v>141</v>
      </c>
      <c r="H501">
        <v>1721.091711610736</v>
      </c>
      <c r="L501" s="167" t="s">
        <v>141</v>
      </c>
      <c r="M501">
        <v>0.80293529357243276</v>
      </c>
      <c r="N501">
        <v>1</v>
      </c>
      <c r="O501">
        <v>0.91672417838914377</v>
      </c>
      <c r="P501">
        <v>0.91383847904239757</v>
      </c>
      <c r="Q501">
        <v>0.70674797033956027</v>
      </c>
      <c r="R501">
        <v>0.40851923855933742</v>
      </c>
      <c r="S501">
        <v>1</v>
      </c>
      <c r="T501">
        <v>0.63592200635966523</v>
      </c>
    </row>
    <row r="502" spans="1:20" x14ac:dyDescent="0.25">
      <c r="A502" s="166" t="s">
        <v>141</v>
      </c>
      <c r="B502">
        <v>15.58986729366053</v>
      </c>
      <c r="C502">
        <v>-9.8394212397084448</v>
      </c>
      <c r="D502">
        <v>11.1117997229449</v>
      </c>
      <c r="E502">
        <v>5.0539790255219286</v>
      </c>
      <c r="G502" s="166" t="s">
        <v>142</v>
      </c>
      <c r="H502">
        <v>165.44668214247011</v>
      </c>
      <c r="L502" s="167" t="s">
        <v>142</v>
      </c>
      <c r="M502">
        <v>0.6930213900028166</v>
      </c>
      <c r="N502">
        <v>0.86341498067525269</v>
      </c>
      <c r="O502">
        <v>0.87720683466096427</v>
      </c>
      <c r="P502">
        <v>0.69558715714148833</v>
      </c>
      <c r="Q502">
        <v>0.15323263235328741</v>
      </c>
      <c r="R502">
        <v>0.36398204800356299</v>
      </c>
      <c r="S502">
        <v>0.74933765358055171</v>
      </c>
      <c r="T502">
        <v>0.58000360866622391</v>
      </c>
    </row>
    <row r="503" spans="1:20" x14ac:dyDescent="0.25">
      <c r="A503" s="166" t="s">
        <v>142</v>
      </c>
      <c r="B503">
        <v>3.776759444352217</v>
      </c>
      <c r="C503">
        <v>6.6764579495421028</v>
      </c>
      <c r="D503">
        <v>4.468695211537427</v>
      </c>
      <c r="E503">
        <v>-5.3454766602753034</v>
      </c>
      <c r="G503" s="166" t="s">
        <v>143</v>
      </c>
      <c r="H503">
        <v>425.63501479089939</v>
      </c>
      <c r="L503" s="167" t="s">
        <v>143</v>
      </c>
      <c r="M503">
        <v>0.56375724047198139</v>
      </c>
      <c r="N503">
        <v>0.80963204702475278</v>
      </c>
      <c r="O503">
        <v>0.61565974579322102</v>
      </c>
      <c r="P503">
        <v>0.40510324278793941</v>
      </c>
      <c r="Q503">
        <v>0.14127814491076671</v>
      </c>
      <c r="R503">
        <v>0.31817384403969268</v>
      </c>
      <c r="S503">
        <v>0.72794289007073054</v>
      </c>
      <c r="T503">
        <v>0.47711272364608098</v>
      </c>
    </row>
    <row r="504" spans="1:20" x14ac:dyDescent="0.25">
      <c r="A504" s="166" t="s">
        <v>143</v>
      </c>
      <c r="B504">
        <v>3.989490677249262</v>
      </c>
      <c r="C504">
        <v>-1.7298887660440041</v>
      </c>
      <c r="D504">
        <v>7.6055008217133038</v>
      </c>
      <c r="E504">
        <v>-6.9501282311800008</v>
      </c>
      <c r="G504" s="166" t="s">
        <v>144</v>
      </c>
      <c r="H504">
        <v>201.8387711609069</v>
      </c>
      <c r="L504" s="167" t="s">
        <v>144</v>
      </c>
      <c r="M504">
        <v>0.64182529321568893</v>
      </c>
      <c r="N504">
        <v>0.81583811540896867</v>
      </c>
      <c r="O504">
        <v>0.68485444790398253</v>
      </c>
      <c r="P504">
        <v>0.39764747116436661</v>
      </c>
      <c r="Q504">
        <v>0.13507249319555389</v>
      </c>
      <c r="R504">
        <v>0.31006743326788982</v>
      </c>
      <c r="S504">
        <v>0.73032383852555005</v>
      </c>
      <c r="T504">
        <v>0.54290884481847079</v>
      </c>
    </row>
    <row r="505" spans="1:20" x14ac:dyDescent="0.25">
      <c r="A505" s="166" t="s">
        <v>144</v>
      </c>
      <c r="B505">
        <v>3.3107470855408478</v>
      </c>
      <c r="C505">
        <v>-0.43855649315566442</v>
      </c>
      <c r="D505">
        <v>5.8164722319745801</v>
      </c>
      <c r="E505">
        <v>8.025376482025699</v>
      </c>
      <c r="G505" s="166" t="s">
        <v>145</v>
      </c>
      <c r="H505">
        <v>356.68398353385533</v>
      </c>
      <c r="L505" s="167" t="s">
        <v>145</v>
      </c>
      <c r="M505">
        <v>0.60977731154215886</v>
      </c>
      <c r="N505">
        <v>0.81173342831853468</v>
      </c>
      <c r="O505">
        <v>0.57851955597349947</v>
      </c>
      <c r="P505">
        <v>0.34736602099601399</v>
      </c>
      <c r="Q505">
        <v>0.1278934096886486</v>
      </c>
      <c r="R505">
        <v>0.28963600130473383</v>
      </c>
      <c r="S505">
        <v>0.71686828489619381</v>
      </c>
      <c r="T505">
        <v>0.48258558933112761</v>
      </c>
    </row>
    <row r="506" spans="1:20" x14ac:dyDescent="0.25">
      <c r="A506" s="166" t="s">
        <v>145</v>
      </c>
      <c r="B506">
        <v>6.0435353807321492</v>
      </c>
      <c r="C506">
        <v>-1.248933869705934</v>
      </c>
      <c r="D506">
        <v>8.2412762840023746</v>
      </c>
      <c r="E506">
        <v>-2.96453094347889</v>
      </c>
      <c r="G506" s="166" t="s">
        <v>146</v>
      </c>
      <c r="H506">
        <v>271.26750865715468</v>
      </c>
      <c r="L506" s="167" t="s">
        <v>146</v>
      </c>
      <c r="M506">
        <v>0.62919695241377438</v>
      </c>
      <c r="N506">
        <v>0.80948276258504714</v>
      </c>
      <c r="O506">
        <v>0.54092035431981866</v>
      </c>
      <c r="P506">
        <v>0.4358416934831485</v>
      </c>
      <c r="Q506">
        <v>0.1323754599355311</v>
      </c>
      <c r="R506">
        <v>0.30999148496760293</v>
      </c>
      <c r="S506">
        <v>0.71078817393421123</v>
      </c>
      <c r="T506">
        <v>0.48563423116776339</v>
      </c>
    </row>
    <row r="507" spans="1:20" x14ac:dyDescent="0.25">
      <c r="A507" s="166" t="s">
        <v>146</v>
      </c>
      <c r="B507">
        <v>7.4510912538980412</v>
      </c>
      <c r="C507">
        <v>-2.2321749070555801</v>
      </c>
      <c r="D507">
        <v>7.7809154475278204</v>
      </c>
      <c r="E507">
        <v>6.4038529796380503</v>
      </c>
      <c r="G507" s="166" t="s">
        <v>147</v>
      </c>
      <c r="H507">
        <v>361.69262430198847</v>
      </c>
      <c r="L507" s="167" t="s">
        <v>147</v>
      </c>
      <c r="M507">
        <v>0.63730235812427993</v>
      </c>
      <c r="N507">
        <v>0.81635265806823931</v>
      </c>
      <c r="O507">
        <v>0.62980620306895818</v>
      </c>
      <c r="P507">
        <v>0.36351126776740311</v>
      </c>
      <c r="Q507">
        <v>0.13092399617301401</v>
      </c>
      <c r="R507">
        <v>0.31650850901354649</v>
      </c>
      <c r="S507">
        <v>0.71068909009190329</v>
      </c>
      <c r="T507">
        <v>0.49598972221286131</v>
      </c>
    </row>
    <row r="508" spans="1:20" x14ac:dyDescent="0.25">
      <c r="A508" s="166" t="s">
        <v>147</v>
      </c>
      <c r="B508">
        <v>4.6934499428525198</v>
      </c>
      <c r="C508">
        <v>0.36868805277998029</v>
      </c>
      <c r="D508">
        <v>8.2756555367808549</v>
      </c>
      <c r="E508">
        <v>-5.2406366685009544</v>
      </c>
      <c r="G508" s="166" t="s">
        <v>148</v>
      </c>
      <c r="H508">
        <v>1033.1391664451669</v>
      </c>
      <c r="L508" s="167" t="s">
        <v>148</v>
      </c>
      <c r="M508">
        <v>0.61196948274052443</v>
      </c>
      <c r="N508">
        <v>0.78209337164223303</v>
      </c>
      <c r="O508">
        <v>0.54663001359161212</v>
      </c>
      <c r="P508">
        <v>0.43366991150527828</v>
      </c>
      <c r="Q508">
        <v>0.14427713565777481</v>
      </c>
      <c r="R508">
        <v>0.29444053912384083</v>
      </c>
      <c r="S508">
        <v>0.71913263130261285</v>
      </c>
      <c r="T508">
        <v>0.50658829881475442</v>
      </c>
    </row>
    <row r="509" spans="1:20" x14ac:dyDescent="0.25">
      <c r="A509" s="166" t="s">
        <v>148</v>
      </c>
      <c r="B509">
        <v>12.271006716979921</v>
      </c>
      <c r="C509">
        <v>1.829522707382069</v>
      </c>
      <c r="D509">
        <v>21.220023186516659</v>
      </c>
      <c r="E509">
        <v>-2.060125204984486</v>
      </c>
      <c r="G509" s="166" t="s">
        <v>149</v>
      </c>
      <c r="H509">
        <v>438.3193781769258</v>
      </c>
      <c r="L509" s="167" t="s">
        <v>149</v>
      </c>
      <c r="M509">
        <v>0.62563190252361345</v>
      </c>
      <c r="N509">
        <v>0.84052134716449278</v>
      </c>
      <c r="O509">
        <v>0.59047791271884265</v>
      </c>
      <c r="P509">
        <v>0.45621198160006982</v>
      </c>
      <c r="Q509">
        <v>0.14288382664933719</v>
      </c>
      <c r="R509">
        <v>0.32426666010120142</v>
      </c>
      <c r="S509">
        <v>0.76639095174071314</v>
      </c>
      <c r="T509">
        <v>0.51524320510630184</v>
      </c>
    </row>
    <row r="510" spans="1:20" x14ac:dyDescent="0.25">
      <c r="A510" s="166" t="s">
        <v>149</v>
      </c>
      <c r="B510">
        <v>5.623724280621837</v>
      </c>
      <c r="C510">
        <v>-1.8112495048434689</v>
      </c>
      <c r="D510">
        <v>10.141028926283781</v>
      </c>
      <c r="E510">
        <v>4.6922674319366946</v>
      </c>
      <c r="G510" s="166" t="s">
        <v>150</v>
      </c>
      <c r="H510">
        <v>113.0078813687967</v>
      </c>
      <c r="L510" s="167" t="s">
        <v>150</v>
      </c>
      <c r="M510">
        <v>0.70707379344877197</v>
      </c>
      <c r="N510">
        <v>0.85079311160614801</v>
      </c>
      <c r="O510">
        <v>0.590904240097468</v>
      </c>
      <c r="P510">
        <v>0.40293435654864262</v>
      </c>
      <c r="Q510">
        <v>0.22699653013033921</v>
      </c>
      <c r="R510">
        <v>0.32529169440177308</v>
      </c>
      <c r="S510">
        <v>0.78860790667465852</v>
      </c>
      <c r="T510">
        <v>0.50849597231277499</v>
      </c>
    </row>
    <row r="511" spans="1:20" x14ac:dyDescent="0.25">
      <c r="A511" s="166" t="s">
        <v>150</v>
      </c>
      <c r="B511">
        <v>2.4108203137619881</v>
      </c>
      <c r="C511">
        <v>-0.72177729952397607</v>
      </c>
      <c r="D511">
        <v>4.8638632654058416</v>
      </c>
      <c r="E511">
        <v>8.2582042963493816</v>
      </c>
      <c r="G511" s="166" t="s">
        <v>151</v>
      </c>
      <c r="H511">
        <v>182.5353177094531</v>
      </c>
      <c r="L511" s="167" t="s">
        <v>151</v>
      </c>
      <c r="M511">
        <v>0.78171786700856405</v>
      </c>
      <c r="N511">
        <v>0.96320516741213869</v>
      </c>
      <c r="O511">
        <v>1</v>
      </c>
      <c r="P511">
        <v>1</v>
      </c>
      <c r="Q511">
        <v>1</v>
      </c>
      <c r="R511">
        <v>1</v>
      </c>
      <c r="S511">
        <v>0.98008297122353238</v>
      </c>
      <c r="T511">
        <v>1</v>
      </c>
    </row>
    <row r="512" spans="1:20" x14ac:dyDescent="0.25">
      <c r="A512" s="166" t="s">
        <v>151</v>
      </c>
      <c r="B512">
        <v>5.1906806637123246</v>
      </c>
      <c r="C512">
        <v>-5.8304894106823983</v>
      </c>
      <c r="D512">
        <v>3.9497654445826762</v>
      </c>
      <c r="E512">
        <v>1.4379288034104809</v>
      </c>
      <c r="G512" s="166" t="s">
        <v>152</v>
      </c>
      <c r="H512">
        <v>420.61736551156463</v>
      </c>
      <c r="L512" s="167" t="s">
        <v>152</v>
      </c>
      <c r="M512">
        <v>1</v>
      </c>
      <c r="N512">
        <v>0.93947650606964872</v>
      </c>
      <c r="O512">
        <v>0.61678880691465288</v>
      </c>
      <c r="P512">
        <v>0.61155171375804673</v>
      </c>
      <c r="Q512">
        <v>0.2164178905370393</v>
      </c>
      <c r="R512">
        <v>0.40854584252243648</v>
      </c>
      <c r="S512">
        <v>0.85835269656126101</v>
      </c>
      <c r="T512">
        <v>0.5812537591852327</v>
      </c>
    </row>
    <row r="513" spans="1:20" x14ac:dyDescent="0.25">
      <c r="A513" s="166" t="s">
        <v>152</v>
      </c>
      <c r="B513">
        <v>7.4313638459700888</v>
      </c>
      <c r="C513">
        <v>1.7161327608161721</v>
      </c>
      <c r="D513">
        <v>9.810488035671403</v>
      </c>
      <c r="E513">
        <v>-1.6386293158958569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66"/>
      <c r="B523" s="166" t="s">
        <v>12</v>
      </c>
      <c r="D523" s="166" t="s">
        <v>105</v>
      </c>
      <c r="G523" s="166"/>
      <c r="H523" s="166" t="s">
        <v>130</v>
      </c>
      <c r="L523" s="167"/>
      <c r="M523" s="167" t="s">
        <v>131</v>
      </c>
      <c r="N523" s="167" t="s">
        <v>132</v>
      </c>
      <c r="O523" s="167" t="s">
        <v>133</v>
      </c>
      <c r="P523" s="167" t="s">
        <v>134</v>
      </c>
      <c r="Q523" s="167" t="s">
        <v>135</v>
      </c>
      <c r="R523" s="167" t="s">
        <v>136</v>
      </c>
      <c r="S523" s="167" t="s">
        <v>137</v>
      </c>
      <c r="T523" s="167" t="s">
        <v>138</v>
      </c>
    </row>
    <row r="524" spans="1:20" x14ac:dyDescent="0.25">
      <c r="A524" s="166"/>
      <c r="B524" s="166" t="s">
        <v>139</v>
      </c>
      <c r="C524" s="166" t="s">
        <v>140</v>
      </c>
      <c r="D524" s="166" t="s">
        <v>139</v>
      </c>
      <c r="E524" s="166" t="s">
        <v>140</v>
      </c>
      <c r="G524" s="166" t="s">
        <v>141</v>
      </c>
      <c r="H524">
        <v>49.780336779060796</v>
      </c>
      <c r="L524" s="167" t="s">
        <v>141</v>
      </c>
      <c r="M524">
        <v>0.85962686389163234</v>
      </c>
      <c r="N524">
        <v>0.81140260243065276</v>
      </c>
      <c r="O524">
        <v>0.75533257816477573</v>
      </c>
      <c r="P524">
        <v>0.86120442568955091</v>
      </c>
      <c r="Q524">
        <v>0.42558811179069927</v>
      </c>
      <c r="R524">
        <v>0.92584246444709362</v>
      </c>
      <c r="S524">
        <v>0.67706231782346427</v>
      </c>
      <c r="T524">
        <v>0.82504324327185785</v>
      </c>
    </row>
    <row r="525" spans="1:20" x14ac:dyDescent="0.25">
      <c r="A525" s="166" t="s">
        <v>141</v>
      </c>
      <c r="B525">
        <v>1.4728822218747251</v>
      </c>
      <c r="C525">
        <v>4.636991035142337E-2</v>
      </c>
      <c r="D525">
        <v>6.0727260705749186</v>
      </c>
      <c r="E525">
        <v>-2.7950454056759919</v>
      </c>
      <c r="G525" s="166" t="s">
        <v>142</v>
      </c>
      <c r="H525">
        <v>18.80614765081868</v>
      </c>
      <c r="L525" s="167" t="s">
        <v>142</v>
      </c>
      <c r="M525">
        <v>0.83351769192844205</v>
      </c>
      <c r="N525">
        <v>0.83111407566716544</v>
      </c>
      <c r="O525">
        <v>0.760403812724878</v>
      </c>
      <c r="P525">
        <v>0.85510326671750081</v>
      </c>
      <c r="Q525">
        <v>0.43303817023906199</v>
      </c>
      <c r="R525">
        <v>0.87560636757226806</v>
      </c>
      <c r="S525">
        <v>0.68264137902621502</v>
      </c>
      <c r="T525">
        <v>0.72322792925925183</v>
      </c>
    </row>
    <row r="526" spans="1:20" x14ac:dyDescent="0.25">
      <c r="A526" s="166" t="s">
        <v>142</v>
      </c>
      <c r="B526">
        <v>1.0922129573255961</v>
      </c>
      <c r="C526">
        <v>0.45716026573935042</v>
      </c>
      <c r="D526">
        <v>2.221452193074978</v>
      </c>
      <c r="E526">
        <v>-0.41748185860531761</v>
      </c>
      <c r="G526" s="166" t="s">
        <v>143</v>
      </c>
      <c r="H526">
        <v>6.8192922954704978</v>
      </c>
      <c r="L526" s="167" t="s">
        <v>143</v>
      </c>
      <c r="M526">
        <v>0.79608681228146816</v>
      </c>
      <c r="N526">
        <v>0.81299898094193113</v>
      </c>
      <c r="O526">
        <v>0.76404208550563268</v>
      </c>
      <c r="P526">
        <v>0.79226747958278609</v>
      </c>
      <c r="Q526">
        <v>0.41732347814014292</v>
      </c>
      <c r="R526">
        <v>0.83200100324449422</v>
      </c>
      <c r="S526">
        <v>0.73849970224862083</v>
      </c>
      <c r="T526">
        <v>0.75313424476653068</v>
      </c>
    </row>
    <row r="527" spans="1:20" x14ac:dyDescent="0.25">
      <c r="A527" s="166" t="s">
        <v>143</v>
      </c>
      <c r="B527">
        <v>0.3922293333669522</v>
      </c>
      <c r="C527">
        <v>-4.0082510302245689E-2</v>
      </c>
      <c r="D527">
        <v>1.854653725978032</v>
      </c>
      <c r="E527">
        <v>-1.9258435879865801</v>
      </c>
      <c r="G527" s="166" t="s">
        <v>144</v>
      </c>
      <c r="H527">
        <v>198.1872404276879</v>
      </c>
      <c r="L527" s="167" t="s">
        <v>144</v>
      </c>
      <c r="M527">
        <v>0.88952480850641236</v>
      </c>
      <c r="N527">
        <v>0.82232423153480949</v>
      </c>
      <c r="O527">
        <v>0.79249020942756021</v>
      </c>
      <c r="P527">
        <v>0.97915039573377249</v>
      </c>
      <c r="Q527">
        <v>0.41013036435990757</v>
      </c>
      <c r="R527">
        <v>0.82691789107296532</v>
      </c>
      <c r="S527">
        <v>0.7519167947844374</v>
      </c>
      <c r="T527">
        <v>0.73087548314785067</v>
      </c>
    </row>
    <row r="528" spans="1:20" x14ac:dyDescent="0.25">
      <c r="A528" s="166" t="s">
        <v>144</v>
      </c>
      <c r="B528">
        <v>4.2254217099734932</v>
      </c>
      <c r="C528">
        <v>-2.4965767574852382</v>
      </c>
      <c r="D528">
        <v>9.0678425492683949</v>
      </c>
      <c r="E528">
        <v>10.363488847997351</v>
      </c>
      <c r="G528" s="166" t="s">
        <v>145</v>
      </c>
      <c r="H528">
        <v>45.421438260054337</v>
      </c>
      <c r="L528" s="167" t="s">
        <v>145</v>
      </c>
      <c r="M528">
        <v>0.85827718295644151</v>
      </c>
      <c r="N528">
        <v>0.81079559480701913</v>
      </c>
      <c r="O528">
        <v>0.7932387840354731</v>
      </c>
      <c r="P528">
        <v>0.88512023831549125</v>
      </c>
      <c r="Q528">
        <v>0.43248066229809012</v>
      </c>
      <c r="R528">
        <v>0.80886649920643794</v>
      </c>
      <c r="S528">
        <v>0.75285179656781187</v>
      </c>
      <c r="T528">
        <v>0.80357545046301559</v>
      </c>
    </row>
    <row r="529" spans="1:20" x14ac:dyDescent="0.25">
      <c r="A529" s="166" t="s">
        <v>145</v>
      </c>
      <c r="B529">
        <v>2.9759084157552929</v>
      </c>
      <c r="C529">
        <v>0.54926689305078913</v>
      </c>
      <c r="D529">
        <v>6.1917212558978507</v>
      </c>
      <c r="E529">
        <v>-2.6946559814672342</v>
      </c>
      <c r="G529" s="166" t="s">
        <v>146</v>
      </c>
      <c r="H529">
        <v>28.535848466815072</v>
      </c>
      <c r="L529" s="167" t="s">
        <v>146</v>
      </c>
      <c r="M529">
        <v>0.8558266763069724</v>
      </c>
      <c r="N529">
        <v>0.77433048426202811</v>
      </c>
      <c r="O529">
        <v>0.83514391141979705</v>
      </c>
      <c r="P529">
        <v>0.92668289742260879</v>
      </c>
      <c r="Q529">
        <v>0.42572558676222377</v>
      </c>
      <c r="R529">
        <v>0.8613566247335348</v>
      </c>
      <c r="S529">
        <v>0.74686490915035419</v>
      </c>
      <c r="T529">
        <v>0.79067089541364055</v>
      </c>
    </row>
    <row r="530" spans="1:20" x14ac:dyDescent="0.25">
      <c r="A530" s="166" t="s">
        <v>146</v>
      </c>
      <c r="B530">
        <v>2.6024241536279238</v>
      </c>
      <c r="C530">
        <v>1.332989021791875</v>
      </c>
      <c r="D530">
        <v>5.0589565776521006</v>
      </c>
      <c r="E530">
        <v>-3.6287926175902832</v>
      </c>
      <c r="G530" s="166" t="s">
        <v>147</v>
      </c>
      <c r="H530">
        <v>31.773081182699979</v>
      </c>
      <c r="L530" s="167" t="s">
        <v>147</v>
      </c>
      <c r="M530">
        <v>0.83695180005057368</v>
      </c>
      <c r="N530">
        <v>0.80630447595024224</v>
      </c>
      <c r="O530">
        <v>1</v>
      </c>
      <c r="P530">
        <v>0.92734369809448802</v>
      </c>
      <c r="Q530">
        <v>0.42025282641099349</v>
      </c>
      <c r="R530">
        <v>0.88902046165879423</v>
      </c>
      <c r="S530">
        <v>0.72508233667087174</v>
      </c>
      <c r="T530">
        <v>0.7590872044805248</v>
      </c>
    </row>
    <row r="531" spans="1:20" x14ac:dyDescent="0.25">
      <c r="A531" s="166" t="s">
        <v>147</v>
      </c>
      <c r="B531">
        <v>1.935309481925312</v>
      </c>
      <c r="C531">
        <v>4.307402348493506E-2</v>
      </c>
      <c r="D531">
        <v>4.31847046815124</v>
      </c>
      <c r="E531">
        <v>1.3091364555973191</v>
      </c>
      <c r="G531" s="166" t="s">
        <v>148</v>
      </c>
      <c r="H531">
        <v>16.162753353300349</v>
      </c>
      <c r="L531" s="167" t="s">
        <v>148</v>
      </c>
      <c r="M531">
        <v>0.88132822210811779</v>
      </c>
      <c r="N531">
        <v>0.78227951987326994</v>
      </c>
      <c r="O531">
        <v>0.90272272968032841</v>
      </c>
      <c r="P531">
        <v>1</v>
      </c>
      <c r="Q531">
        <v>1</v>
      </c>
      <c r="R531">
        <v>0.82241638421394503</v>
      </c>
      <c r="S531">
        <v>0.69121794141626902</v>
      </c>
      <c r="T531">
        <v>0.71237438706760015</v>
      </c>
    </row>
    <row r="532" spans="1:20" x14ac:dyDescent="0.25">
      <c r="A532" s="166" t="s">
        <v>148</v>
      </c>
      <c r="B532">
        <v>1.7074161764309841</v>
      </c>
      <c r="C532">
        <v>-1.417429815211511</v>
      </c>
      <c r="D532">
        <v>2.3114630278695638</v>
      </c>
      <c r="E532">
        <v>0.7948490436956025</v>
      </c>
      <c r="G532" s="166" t="s">
        <v>149</v>
      </c>
      <c r="H532">
        <v>13.418101549600429</v>
      </c>
      <c r="L532" s="167" t="s">
        <v>149</v>
      </c>
      <c r="M532">
        <v>0.84847733041265516</v>
      </c>
      <c r="N532">
        <v>0.84474449757081693</v>
      </c>
      <c r="O532">
        <v>0.75814778311061792</v>
      </c>
      <c r="P532">
        <v>0.98814163277496503</v>
      </c>
      <c r="Q532">
        <v>0.34860859430282359</v>
      </c>
      <c r="R532">
        <v>0.86038021911118201</v>
      </c>
      <c r="S532">
        <v>0.7096607030268588</v>
      </c>
      <c r="T532">
        <v>0.74419324318644708</v>
      </c>
    </row>
    <row r="533" spans="1:20" x14ac:dyDescent="0.25">
      <c r="A533" s="166" t="s">
        <v>149</v>
      </c>
      <c r="B533">
        <v>1.0285767623302109</v>
      </c>
      <c r="C533">
        <v>-0.29743999154053868</v>
      </c>
      <c r="D533">
        <v>2.5152157867049652</v>
      </c>
      <c r="E533">
        <v>2.094211625335836</v>
      </c>
      <c r="G533" s="166" t="s">
        <v>150</v>
      </c>
      <c r="H533">
        <v>11.766975692636461</v>
      </c>
      <c r="L533" s="167" t="s">
        <v>150</v>
      </c>
      <c r="M533">
        <v>0.84870236507233332</v>
      </c>
      <c r="N533">
        <v>0.81521534409370622</v>
      </c>
      <c r="O533">
        <v>0.86059206844614888</v>
      </c>
      <c r="P533">
        <v>0.82048248931412371</v>
      </c>
      <c r="Q533">
        <v>0.29883006451883498</v>
      </c>
      <c r="R533">
        <v>0.85401933838924537</v>
      </c>
      <c r="S533">
        <v>0.73239520012852544</v>
      </c>
      <c r="T533">
        <v>0.77518709473373715</v>
      </c>
    </row>
    <row r="534" spans="1:20" x14ac:dyDescent="0.25">
      <c r="A534" s="166" t="s">
        <v>150</v>
      </c>
      <c r="B534">
        <v>0.804404340904185</v>
      </c>
      <c r="C534">
        <v>-0.2217188947931949</v>
      </c>
      <c r="D534">
        <v>1.5590806085163611</v>
      </c>
      <c r="E534">
        <v>1.005256419919526</v>
      </c>
      <c r="G534" s="166" t="s">
        <v>151</v>
      </c>
      <c r="H534">
        <v>20.56497439508216</v>
      </c>
      <c r="L534" s="167" t="s">
        <v>151</v>
      </c>
      <c r="M534">
        <v>0.88062083276218861</v>
      </c>
      <c r="N534">
        <v>0.83277234050651661</v>
      </c>
      <c r="O534">
        <v>0.67589191235543067</v>
      </c>
      <c r="P534">
        <v>0.80575597247813313</v>
      </c>
      <c r="Q534">
        <v>0.31723144888455018</v>
      </c>
      <c r="R534">
        <v>0.89725244398866622</v>
      </c>
      <c r="S534">
        <v>0.7358379841677255</v>
      </c>
      <c r="T534">
        <v>0.78493035548919887</v>
      </c>
    </row>
    <row r="535" spans="1:20" x14ac:dyDescent="0.25">
      <c r="A535" s="166" t="s">
        <v>151</v>
      </c>
      <c r="B535">
        <v>0.98385704309176503</v>
      </c>
      <c r="C535">
        <v>7.3171771518467904E-2</v>
      </c>
      <c r="D535">
        <v>2.557185271894578</v>
      </c>
      <c r="E535">
        <v>-2.0732245568629879</v>
      </c>
      <c r="G535" s="166" t="s">
        <v>152</v>
      </c>
      <c r="H535">
        <v>16.31663986696703</v>
      </c>
      <c r="L535" s="167" t="s">
        <v>152</v>
      </c>
      <c r="M535">
        <v>1</v>
      </c>
      <c r="N535">
        <v>1</v>
      </c>
      <c r="O535">
        <v>0.96406288754718672</v>
      </c>
      <c r="P535">
        <v>0.94063007155636458</v>
      </c>
      <c r="Q535">
        <v>0.31087830488546658</v>
      </c>
      <c r="R535">
        <v>1</v>
      </c>
      <c r="S535">
        <v>1</v>
      </c>
      <c r="T535">
        <v>0.99999999999999989</v>
      </c>
    </row>
    <row r="536" spans="1:20" x14ac:dyDescent="0.25">
      <c r="A536" s="166" t="s">
        <v>152</v>
      </c>
      <c r="B536">
        <v>0.93463763433005964</v>
      </c>
      <c r="C536">
        <v>0.6877207316572107</v>
      </c>
      <c r="D536">
        <v>2.820002219110425</v>
      </c>
      <c r="E536">
        <v>-1.6555031347048881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66"/>
      <c r="B546" s="166" t="s">
        <v>12</v>
      </c>
      <c r="D546" s="166" t="s">
        <v>105</v>
      </c>
      <c r="G546" s="166"/>
      <c r="H546" s="166" t="s">
        <v>130</v>
      </c>
      <c r="L546" s="167"/>
      <c r="M546" s="167" t="s">
        <v>131</v>
      </c>
      <c r="N546" s="167" t="s">
        <v>132</v>
      </c>
      <c r="O546" s="167" t="s">
        <v>133</v>
      </c>
      <c r="P546" s="167" t="s">
        <v>134</v>
      </c>
      <c r="Q546" s="167" t="s">
        <v>135</v>
      </c>
      <c r="R546" s="167" t="s">
        <v>136</v>
      </c>
      <c r="S546" s="167" t="s">
        <v>137</v>
      </c>
      <c r="T546" s="167" t="s">
        <v>138</v>
      </c>
    </row>
    <row r="547" spans="1:20" x14ac:dyDescent="0.25">
      <c r="A547" s="166"/>
      <c r="B547" s="166" t="s">
        <v>139</v>
      </c>
      <c r="C547" s="166" t="s">
        <v>140</v>
      </c>
      <c r="D547" s="166" t="s">
        <v>139</v>
      </c>
      <c r="E547" s="166" t="s">
        <v>140</v>
      </c>
      <c r="G547" s="166" t="s">
        <v>141</v>
      </c>
      <c r="H547">
        <v>213.30566118071189</v>
      </c>
      <c r="L547" s="167" t="s">
        <v>155</v>
      </c>
      <c r="M547">
        <v>0.90842772549642736</v>
      </c>
      <c r="N547">
        <v>0.96545228720021692</v>
      </c>
      <c r="O547">
        <v>0.97176704550762749</v>
      </c>
      <c r="P547">
        <v>1</v>
      </c>
      <c r="Q547">
        <v>0.97175825823332451</v>
      </c>
      <c r="R547">
        <v>0.93945647324663439</v>
      </c>
      <c r="S547">
        <v>0.64922108386026123</v>
      </c>
      <c r="T547">
        <v>0.70045794233795722</v>
      </c>
    </row>
    <row r="548" spans="1:20" x14ac:dyDescent="0.25">
      <c r="A548" s="166" t="s">
        <v>141</v>
      </c>
      <c r="B548">
        <v>3.3377349197141908</v>
      </c>
      <c r="C548">
        <v>5.0193201125039701</v>
      </c>
      <c r="D548">
        <v>6.1700594608506609</v>
      </c>
      <c r="E548">
        <v>-8.3302280955273744</v>
      </c>
      <c r="G548" s="166" t="s">
        <v>142</v>
      </c>
      <c r="H548">
        <v>193.43436064340989</v>
      </c>
      <c r="L548" s="167" t="s">
        <v>156</v>
      </c>
      <c r="M548">
        <v>1</v>
      </c>
      <c r="N548">
        <v>0.85406367081050805</v>
      </c>
      <c r="O548">
        <v>1</v>
      </c>
      <c r="P548">
        <v>0.77021174551311766</v>
      </c>
      <c r="Q548">
        <v>0.99999999999999989</v>
      </c>
      <c r="R548">
        <v>1</v>
      </c>
      <c r="S548">
        <v>1</v>
      </c>
      <c r="T548">
        <v>1</v>
      </c>
    </row>
    <row r="549" spans="1:20" x14ac:dyDescent="0.25">
      <c r="A549" s="166" t="s">
        <v>142</v>
      </c>
      <c r="B549">
        <v>7.8175807336379552</v>
      </c>
      <c r="C549">
        <v>4.5351721045771409</v>
      </c>
      <c r="D549">
        <v>11.045841705346399</v>
      </c>
      <c r="E549">
        <v>-4.8393932941056441</v>
      </c>
      <c r="G549" s="166" t="s">
        <v>143</v>
      </c>
      <c r="H549">
        <v>361.94339681872378</v>
      </c>
      <c r="L549" s="167" t="s">
        <v>157</v>
      </c>
      <c r="M549">
        <v>0.82306120320064924</v>
      </c>
      <c r="N549">
        <v>0.93079385049868879</v>
      </c>
      <c r="O549">
        <v>0.94206157946221947</v>
      </c>
      <c r="P549">
        <v>0.8864345935873057</v>
      </c>
      <c r="Q549">
        <v>0.18915995862760579</v>
      </c>
      <c r="R549">
        <v>0.31386857724203121</v>
      </c>
      <c r="S549">
        <v>0.590151962837967</v>
      </c>
      <c r="T549">
        <v>0.42357440929271017</v>
      </c>
    </row>
    <row r="550" spans="1:20" x14ac:dyDescent="0.25">
      <c r="A550" s="166" t="s">
        <v>143</v>
      </c>
      <c r="B550">
        <v>5.994701954224956</v>
      </c>
      <c r="C550">
        <v>-11.777951811587201</v>
      </c>
      <c r="D550">
        <v>8.2300337591785695</v>
      </c>
      <c r="E550">
        <v>13.864966213902189</v>
      </c>
      <c r="G550" s="166" t="s">
        <v>144</v>
      </c>
      <c r="H550">
        <v>206.2591946677872</v>
      </c>
      <c r="L550" s="167" t="s">
        <v>158</v>
      </c>
      <c r="M550">
        <v>0.90764178821582409</v>
      </c>
      <c r="N550">
        <v>0.94485180961264992</v>
      </c>
      <c r="O550">
        <v>0.93727653516919607</v>
      </c>
      <c r="P550">
        <v>0.97240816613911074</v>
      </c>
      <c r="Q550">
        <v>0.20916450499484199</v>
      </c>
      <c r="R550">
        <v>0.33687001373434727</v>
      </c>
      <c r="S550">
        <v>0.61699119161073335</v>
      </c>
      <c r="T550">
        <v>0.48924824003414558</v>
      </c>
    </row>
    <row r="551" spans="1:20" x14ac:dyDescent="0.25">
      <c r="A551" s="166" t="s">
        <v>144</v>
      </c>
      <c r="B551">
        <v>4.5914357701528754</v>
      </c>
      <c r="C551">
        <v>3.0198612205001609</v>
      </c>
      <c r="D551">
        <v>5.269710108547164</v>
      </c>
      <c r="E551">
        <v>-6.2707708023247974</v>
      </c>
      <c r="G551" s="166" t="s">
        <v>145</v>
      </c>
      <c r="H551">
        <v>180.48662163937959</v>
      </c>
      <c r="L551" s="167" t="s">
        <v>159</v>
      </c>
      <c r="M551">
        <v>0.93209015477894785</v>
      </c>
      <c r="N551">
        <v>1</v>
      </c>
      <c r="O551">
        <v>0.74855170679576344</v>
      </c>
      <c r="P551">
        <v>0.84062643204658638</v>
      </c>
      <c r="Q551">
        <v>0.18721035654696169</v>
      </c>
      <c r="R551">
        <v>0.34187960973826359</v>
      </c>
      <c r="S551">
        <v>0.5655238853697574</v>
      </c>
      <c r="T551">
        <v>0.49272540567151368</v>
      </c>
    </row>
    <row r="552" spans="1:20" x14ac:dyDescent="0.25">
      <c r="A552" s="166" t="s">
        <v>145</v>
      </c>
      <c r="B552">
        <v>3.747346318053697</v>
      </c>
      <c r="C552">
        <v>-0.1220989909166576</v>
      </c>
      <c r="D552">
        <v>8.5557021593445697</v>
      </c>
      <c r="E552">
        <v>1.7598911755374871</v>
      </c>
      <c r="G552" s="166" t="s">
        <v>146</v>
      </c>
      <c r="H552">
        <v>118.5391942278885</v>
      </c>
      <c r="L552" s="167" t="s">
        <v>160</v>
      </c>
      <c r="M552">
        <v>0.87724810112937424</v>
      </c>
      <c r="N552">
        <v>0.89460542633741746</v>
      </c>
      <c r="O552">
        <v>0.72328623349961185</v>
      </c>
      <c r="P552">
        <v>0.76130119972469135</v>
      </c>
      <c r="Q552">
        <v>0.2044842139297475</v>
      </c>
      <c r="R552">
        <v>0.33923738265694242</v>
      </c>
      <c r="S552">
        <v>0.55932093236642189</v>
      </c>
      <c r="T552">
        <v>0.47238612541473612</v>
      </c>
    </row>
    <row r="553" spans="1:20" x14ac:dyDescent="0.25">
      <c r="A553" s="166" t="s">
        <v>146</v>
      </c>
      <c r="B553">
        <v>2.9637762527618019</v>
      </c>
      <c r="C553">
        <v>-1.1901729270297161</v>
      </c>
      <c r="D553">
        <v>3.8882250841585702</v>
      </c>
      <c r="E553">
        <v>1.6512248072115749</v>
      </c>
      <c r="G553" s="166" t="s">
        <v>147</v>
      </c>
      <c r="H553">
        <v>198.5034598755293</v>
      </c>
      <c r="L553" s="167" t="s">
        <v>187</v>
      </c>
      <c r="M553">
        <v>0.89097406709789573</v>
      </c>
      <c r="N553">
        <v>0.97569211621287755</v>
      </c>
      <c r="O553">
        <v>0.87450165292440574</v>
      </c>
      <c r="P553">
        <v>0.97292043717080579</v>
      </c>
      <c r="Q553">
        <v>0.23212470606228061</v>
      </c>
      <c r="R553">
        <v>0.33523220071668319</v>
      </c>
      <c r="S553">
        <v>0.57363143800929295</v>
      </c>
      <c r="T553">
        <v>0.43786177895991951</v>
      </c>
    </row>
    <row r="554" spans="1:20" x14ac:dyDescent="0.25">
      <c r="A554" s="166" t="s">
        <v>147</v>
      </c>
      <c r="B554">
        <v>6.8947126533897993</v>
      </c>
      <c r="C554">
        <v>-6.1709894713410511</v>
      </c>
      <c r="D554">
        <v>9.35253926214682</v>
      </c>
      <c r="E554">
        <v>6.770774661491247</v>
      </c>
      <c r="G554" s="166" t="s">
        <v>148</v>
      </c>
      <c r="H554">
        <v>311.36540390057797</v>
      </c>
    </row>
    <row r="555" spans="1:20" x14ac:dyDescent="0.25">
      <c r="A555" s="166" t="s">
        <v>148</v>
      </c>
      <c r="B555">
        <v>7.2632405943086891</v>
      </c>
      <c r="C555">
        <v>3.1099433290718652</v>
      </c>
      <c r="D555">
        <v>6.2569815979653773</v>
      </c>
      <c r="E555">
        <v>-3.967350460323698</v>
      </c>
      <c r="G555" s="166" t="s">
        <v>149</v>
      </c>
      <c r="H555">
        <v>212.28382043774681</v>
      </c>
    </row>
    <row r="556" spans="1:20" x14ac:dyDescent="0.25">
      <c r="A556" s="166" t="s">
        <v>149</v>
      </c>
      <c r="B556">
        <v>4.058622167247167</v>
      </c>
      <c r="C556">
        <v>2.630123153971486</v>
      </c>
      <c r="D556">
        <v>5.5085205512355451</v>
      </c>
      <c r="E556">
        <v>-1.2880751238129919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66"/>
      <c r="B569" s="166" t="s">
        <v>12</v>
      </c>
      <c r="D569" s="166" t="s">
        <v>105</v>
      </c>
      <c r="G569" s="166"/>
      <c r="H569" s="166" t="s">
        <v>130</v>
      </c>
      <c r="L569" s="167"/>
      <c r="M569" s="167" t="s">
        <v>131</v>
      </c>
      <c r="N569" s="167" t="s">
        <v>132</v>
      </c>
      <c r="O569" s="167" t="s">
        <v>133</v>
      </c>
      <c r="P569" s="167" t="s">
        <v>134</v>
      </c>
      <c r="Q569" s="167" t="s">
        <v>135</v>
      </c>
      <c r="R569" s="167" t="s">
        <v>136</v>
      </c>
      <c r="S569" s="167" t="s">
        <v>137</v>
      </c>
      <c r="T569" s="167" t="s">
        <v>138</v>
      </c>
    </row>
    <row r="570" spans="1:20" x14ac:dyDescent="0.25">
      <c r="A570" s="166"/>
      <c r="B570" s="166" t="s">
        <v>139</v>
      </c>
      <c r="C570" s="166" t="s">
        <v>140</v>
      </c>
      <c r="D570" s="166" t="s">
        <v>139</v>
      </c>
      <c r="E570" s="166" t="s">
        <v>140</v>
      </c>
      <c r="G570" s="166" t="s">
        <v>141</v>
      </c>
      <c r="H570">
        <v>97.183214435892793</v>
      </c>
      <c r="L570" s="167" t="s">
        <v>141</v>
      </c>
      <c r="M570">
        <v>0.93310286377470564</v>
      </c>
      <c r="N570">
        <v>0.90176840625018451</v>
      </c>
      <c r="O570">
        <v>0.92573132259639901</v>
      </c>
      <c r="P570">
        <v>0.89939008418782018</v>
      </c>
      <c r="Q570">
        <v>0.85348345716190899</v>
      </c>
      <c r="R570">
        <v>0.94344295307055825</v>
      </c>
      <c r="S570">
        <v>1</v>
      </c>
      <c r="T570">
        <v>0.94972097375671027</v>
      </c>
    </row>
    <row r="571" spans="1:20" x14ac:dyDescent="0.25">
      <c r="A571" s="166" t="s">
        <v>141</v>
      </c>
      <c r="B571">
        <v>3.026381546929815</v>
      </c>
      <c r="C571">
        <v>2.4087290771649741</v>
      </c>
      <c r="D571">
        <v>3.155728251462993</v>
      </c>
      <c r="E571">
        <v>1.0461238900375089</v>
      </c>
      <c r="G571" s="166" t="s">
        <v>142</v>
      </c>
      <c r="H571">
        <v>159.32499390405189</v>
      </c>
      <c r="L571" s="167" t="s">
        <v>142</v>
      </c>
      <c r="M571">
        <v>0.98027557413162481</v>
      </c>
      <c r="N571">
        <v>0.84070528867581185</v>
      </c>
      <c r="O571">
        <v>1</v>
      </c>
      <c r="P571">
        <v>0.98343821435247281</v>
      </c>
      <c r="Q571">
        <v>0.85164287205864697</v>
      </c>
      <c r="R571">
        <v>0.94043199883102702</v>
      </c>
      <c r="S571">
        <v>0.80461289252653412</v>
      </c>
      <c r="T571">
        <v>0.90734489387212547</v>
      </c>
    </row>
    <row r="572" spans="1:20" x14ac:dyDescent="0.25">
      <c r="A572" s="166" t="s">
        <v>142</v>
      </c>
      <c r="B572">
        <v>4.0482327734020114</v>
      </c>
      <c r="C572">
        <v>3.6256712036728578</v>
      </c>
      <c r="D572">
        <v>3.93355468152716</v>
      </c>
      <c r="E572">
        <v>-6.6076232772280621</v>
      </c>
      <c r="G572" s="166" t="s">
        <v>143</v>
      </c>
      <c r="H572">
        <v>129.31862173150381</v>
      </c>
      <c r="L572" s="167" t="s">
        <v>143</v>
      </c>
      <c r="M572">
        <v>0.93223748028028641</v>
      </c>
      <c r="N572">
        <v>1</v>
      </c>
      <c r="O572">
        <v>0.85425173457027215</v>
      </c>
      <c r="P572">
        <v>0.87122787031360927</v>
      </c>
      <c r="Q572">
        <v>0.79822486076273313</v>
      </c>
      <c r="R572">
        <v>0.89293375805169373</v>
      </c>
      <c r="S572">
        <v>0.83789588202499654</v>
      </c>
      <c r="T572">
        <v>0.91780914706166661</v>
      </c>
    </row>
    <row r="573" spans="1:20" x14ac:dyDescent="0.25">
      <c r="A573" s="166" t="s">
        <v>143</v>
      </c>
      <c r="B573">
        <v>2.6521388334123071</v>
      </c>
      <c r="C573">
        <v>1.166241074912445</v>
      </c>
      <c r="D573">
        <v>4.8753287957736582</v>
      </c>
      <c r="E573">
        <v>-0.36090840969327043</v>
      </c>
      <c r="G573" s="166" t="s">
        <v>144</v>
      </c>
      <c r="H573">
        <v>81.636943586101992</v>
      </c>
      <c r="L573" s="167" t="s">
        <v>144</v>
      </c>
      <c r="M573">
        <v>0.93171110359413156</v>
      </c>
      <c r="N573">
        <v>0.87301791736234002</v>
      </c>
      <c r="O573">
        <v>0.77160923955799632</v>
      </c>
      <c r="P573">
        <v>0.89091869508801746</v>
      </c>
      <c r="Q573">
        <v>0.86533706174019376</v>
      </c>
      <c r="R573">
        <v>0.98601173870906977</v>
      </c>
      <c r="S573">
        <v>0.84269780424582486</v>
      </c>
      <c r="T573">
        <v>0.98533362904130206</v>
      </c>
    </row>
    <row r="574" spans="1:20" x14ac:dyDescent="0.25">
      <c r="A574" s="166" t="s">
        <v>144</v>
      </c>
      <c r="B574">
        <v>3.4143286718285428</v>
      </c>
      <c r="C574">
        <v>-2.8482795712394E-2</v>
      </c>
      <c r="D574">
        <v>3.6222580981465899</v>
      </c>
      <c r="E574">
        <v>0.72574476505568197</v>
      </c>
      <c r="G574" s="166" t="s">
        <v>145</v>
      </c>
      <c r="H574">
        <v>59.852395879505004</v>
      </c>
      <c r="L574" s="167" t="s">
        <v>145</v>
      </c>
      <c r="M574">
        <v>0.96736583061660963</v>
      </c>
      <c r="N574">
        <v>0.80694178973662078</v>
      </c>
      <c r="O574">
        <v>0.78847220677890528</v>
      </c>
      <c r="P574">
        <v>0.78589483840364827</v>
      </c>
      <c r="Q574">
        <v>0.92175036680229328</v>
      </c>
      <c r="R574">
        <v>0.97834077964700916</v>
      </c>
      <c r="S574">
        <v>0.87910546017816626</v>
      </c>
      <c r="T574">
        <v>0.97467162257914985</v>
      </c>
    </row>
    <row r="575" spans="1:20" x14ac:dyDescent="0.25">
      <c r="A575" s="166" t="s">
        <v>145</v>
      </c>
      <c r="B575">
        <v>1.790232901201692</v>
      </c>
      <c r="C575">
        <v>-0.80788089064698143</v>
      </c>
      <c r="D575">
        <v>2.8692006590689441</v>
      </c>
      <c r="E575">
        <v>0.11979818998390181</v>
      </c>
      <c r="G575" s="166" t="s">
        <v>146</v>
      </c>
      <c r="H575">
        <v>98.146228986024099</v>
      </c>
      <c r="L575" s="167" t="s">
        <v>146</v>
      </c>
      <c r="M575">
        <v>0.916820352026403</v>
      </c>
      <c r="N575">
        <v>0.85751830466939472</v>
      </c>
      <c r="O575">
        <v>0.86771351893624971</v>
      </c>
      <c r="P575">
        <v>0.77766383046154097</v>
      </c>
      <c r="Q575">
        <v>0.92154846814672331</v>
      </c>
      <c r="R575">
        <v>0.91505610653252967</v>
      </c>
      <c r="S575">
        <v>0.80712171578299841</v>
      </c>
      <c r="T575">
        <v>0.94922177698664334</v>
      </c>
    </row>
    <row r="576" spans="1:20" x14ac:dyDescent="0.25">
      <c r="A576" s="166" t="s">
        <v>146</v>
      </c>
      <c r="B576">
        <v>3.1135834459345268</v>
      </c>
      <c r="C576">
        <v>1.8201216406494509</v>
      </c>
      <c r="D576">
        <v>3.333968612049667</v>
      </c>
      <c r="E576">
        <v>0.25029182586973692</v>
      </c>
      <c r="G576" s="166" t="s">
        <v>147</v>
      </c>
      <c r="H576">
        <v>204.03217325131769</v>
      </c>
      <c r="L576" s="167" t="s">
        <v>147</v>
      </c>
      <c r="M576">
        <v>1</v>
      </c>
      <c r="N576">
        <v>0.88203831301364577</v>
      </c>
      <c r="O576">
        <v>0.89057415811278018</v>
      </c>
      <c r="P576">
        <v>0.91134662767915853</v>
      </c>
      <c r="Q576">
        <v>0.96906042683523752</v>
      </c>
      <c r="R576">
        <v>0.98862641330833811</v>
      </c>
      <c r="S576">
        <v>0.87273494614640978</v>
      </c>
      <c r="T576">
        <v>0.93554669850199834</v>
      </c>
    </row>
    <row r="577" spans="1:20" x14ac:dyDescent="0.25">
      <c r="A577" s="166" t="s">
        <v>147</v>
      </c>
      <c r="B577">
        <v>7.1305507807740272</v>
      </c>
      <c r="C577">
        <v>7.1799339072513746</v>
      </c>
      <c r="D577">
        <v>11.24274253970483</v>
      </c>
      <c r="E577">
        <v>-11.6009923131653</v>
      </c>
      <c r="G577" s="166" t="s">
        <v>148</v>
      </c>
      <c r="H577">
        <v>189.40048394972939</v>
      </c>
      <c r="L577" s="167" t="s">
        <v>148</v>
      </c>
      <c r="M577">
        <v>0.98799906269749993</v>
      </c>
      <c r="N577">
        <v>0.88105363344129684</v>
      </c>
      <c r="O577">
        <v>0.88504576847244132</v>
      </c>
      <c r="P577">
        <v>0.98423855100148261</v>
      </c>
      <c r="Q577">
        <v>0.93644476068845006</v>
      </c>
      <c r="R577">
        <v>0.95987215161396322</v>
      </c>
      <c r="S577">
        <v>0.8443549492802962</v>
      </c>
      <c r="T577">
        <v>0.9334445849083538</v>
      </c>
    </row>
    <row r="578" spans="1:20" x14ac:dyDescent="0.25">
      <c r="A578" s="166" t="s">
        <v>148</v>
      </c>
      <c r="B578">
        <v>7.7171958807393279</v>
      </c>
      <c r="C578">
        <v>-9.7962929954043094</v>
      </c>
      <c r="D578">
        <v>7.8888770537067714</v>
      </c>
      <c r="E578">
        <v>8.7073177607037398</v>
      </c>
      <c r="G578" s="166" t="s">
        <v>149</v>
      </c>
      <c r="H578">
        <v>80.227782521997426</v>
      </c>
      <c r="L578" s="167" t="s">
        <v>149</v>
      </c>
      <c r="M578">
        <v>0.95732841574530525</v>
      </c>
      <c r="N578">
        <v>0.84153748884015067</v>
      </c>
      <c r="O578">
        <v>0.98092383266999728</v>
      </c>
      <c r="P578">
        <v>0.86400779779503345</v>
      </c>
      <c r="Q578">
        <v>0.95316833173829296</v>
      </c>
      <c r="R578">
        <v>0.93827279803208996</v>
      </c>
      <c r="S578">
        <v>0.87445104287627029</v>
      </c>
      <c r="T578">
        <v>0.91598699128060834</v>
      </c>
    </row>
    <row r="579" spans="1:20" x14ac:dyDescent="0.25">
      <c r="A579" s="166" t="s">
        <v>149</v>
      </c>
      <c r="B579">
        <v>2.8665464796894962</v>
      </c>
      <c r="C579">
        <v>-1.7679072876222339</v>
      </c>
      <c r="D579">
        <v>3.6086049341326789</v>
      </c>
      <c r="E579">
        <v>2.3486573474465628</v>
      </c>
      <c r="G579" s="166" t="s">
        <v>150</v>
      </c>
      <c r="H579">
        <v>97.437134816075655</v>
      </c>
      <c r="L579" s="167" t="s">
        <v>150</v>
      </c>
      <c r="M579">
        <v>0.95657567200796434</v>
      </c>
      <c r="N579">
        <v>0.92194604579994877</v>
      </c>
      <c r="O579">
        <v>0.87182804737920316</v>
      </c>
      <c r="P579">
        <v>0.80862683372980826</v>
      </c>
      <c r="Q579">
        <v>0.94319234070468683</v>
      </c>
      <c r="R579">
        <v>1</v>
      </c>
      <c r="S579">
        <v>0.85776921977990472</v>
      </c>
      <c r="T579">
        <v>1</v>
      </c>
    </row>
    <row r="580" spans="1:20" x14ac:dyDescent="0.25">
      <c r="A580" s="166" t="s">
        <v>150</v>
      </c>
      <c r="B580">
        <v>1.7576776306155251</v>
      </c>
      <c r="C580">
        <v>-0.74084259688926035</v>
      </c>
      <c r="D580">
        <v>4.9783512979973166</v>
      </c>
      <c r="E580">
        <v>4.7530457225888139</v>
      </c>
      <c r="G580" s="166" t="s">
        <v>151</v>
      </c>
      <c r="H580">
        <v>404.68054123303932</v>
      </c>
      <c r="L580" s="167" t="s">
        <v>151</v>
      </c>
      <c r="M580">
        <v>0.99883333532241625</v>
      </c>
      <c r="N580">
        <v>0.85967358353538581</v>
      </c>
      <c r="O580">
        <v>0.75428985564280127</v>
      </c>
      <c r="P580">
        <v>0.81318297859707489</v>
      </c>
      <c r="Q580">
        <v>0.94657304568626732</v>
      </c>
      <c r="R580">
        <v>0.94209024316801704</v>
      </c>
      <c r="S580">
        <v>0.84058337322956822</v>
      </c>
      <c r="T580">
        <v>0.94692363938771262</v>
      </c>
    </row>
    <row r="581" spans="1:20" x14ac:dyDescent="0.25">
      <c r="A581" s="166" t="s">
        <v>151</v>
      </c>
      <c r="B581">
        <v>7.0860283578159668</v>
      </c>
      <c r="C581">
        <v>5.9556697926683793</v>
      </c>
      <c r="D581">
        <v>8.3555000027331641</v>
      </c>
      <c r="E581">
        <v>-13.06596097986351</v>
      </c>
      <c r="G581" s="166" t="s">
        <v>152</v>
      </c>
      <c r="H581">
        <v>288.57598684790707</v>
      </c>
      <c r="L581" s="167" t="s">
        <v>152</v>
      </c>
      <c r="M581">
        <v>0.98870150260161416</v>
      </c>
      <c r="N581">
        <v>0.91738651365644275</v>
      </c>
      <c r="O581">
        <v>0.83394601200393748</v>
      </c>
      <c r="P581">
        <v>1</v>
      </c>
      <c r="Q581">
        <v>1</v>
      </c>
      <c r="R581">
        <v>0.96308065107879726</v>
      </c>
      <c r="S581">
        <v>0.91578240714558246</v>
      </c>
      <c r="T581">
        <v>0.94955568313878569</v>
      </c>
    </row>
    <row r="582" spans="1:20" x14ac:dyDescent="0.25">
      <c r="A582" s="166" t="s">
        <v>152</v>
      </c>
      <c r="B582">
        <v>4.2514982194969804</v>
      </c>
      <c r="C582">
        <v>-7.5079315555382333</v>
      </c>
      <c r="D582">
        <v>10.12116588099722</v>
      </c>
      <c r="E582">
        <v>13.277693078420819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66"/>
      <c r="B592" s="166" t="s">
        <v>12</v>
      </c>
      <c r="D592" s="166" t="s">
        <v>105</v>
      </c>
      <c r="G592" s="166"/>
      <c r="H592" s="166" t="s">
        <v>130</v>
      </c>
      <c r="L592" s="167"/>
      <c r="M592" s="167" t="s">
        <v>131</v>
      </c>
      <c r="N592" s="167" t="s">
        <v>132</v>
      </c>
      <c r="O592" s="167" t="s">
        <v>133</v>
      </c>
      <c r="P592" s="167" t="s">
        <v>134</v>
      </c>
      <c r="Q592" s="167" t="s">
        <v>135</v>
      </c>
      <c r="R592" s="167" t="s">
        <v>136</v>
      </c>
      <c r="S592" s="167" t="s">
        <v>137</v>
      </c>
      <c r="T592" s="167" t="s">
        <v>138</v>
      </c>
    </row>
    <row r="593" spans="1:20" x14ac:dyDescent="0.25">
      <c r="A593" s="166"/>
      <c r="B593" s="166" t="s">
        <v>139</v>
      </c>
      <c r="C593" s="166" t="s">
        <v>140</v>
      </c>
      <c r="D593" s="166" t="s">
        <v>139</v>
      </c>
      <c r="E593" s="166" t="s">
        <v>140</v>
      </c>
      <c r="G593" s="166" t="s">
        <v>155</v>
      </c>
      <c r="H593">
        <v>222.08621602229289</v>
      </c>
      <c r="L593" s="167" t="s">
        <v>141</v>
      </c>
      <c r="M593">
        <v>0.94698979726448151</v>
      </c>
      <c r="N593">
        <v>0.79777483073348121</v>
      </c>
      <c r="O593">
        <v>0.99999999999999989</v>
      </c>
      <c r="P593">
        <v>0.73696893762970495</v>
      </c>
      <c r="Q593">
        <v>0.75467463376526156</v>
      </c>
      <c r="R593">
        <v>0.89037970827953106</v>
      </c>
      <c r="S593">
        <v>0.86171165503809921</v>
      </c>
      <c r="T593">
        <v>0.8518932623820783</v>
      </c>
    </row>
    <row r="594" spans="1:20" x14ac:dyDescent="0.25">
      <c r="A594" s="166" t="s">
        <v>155</v>
      </c>
      <c r="B594">
        <v>6.3335458072630271</v>
      </c>
      <c r="C594">
        <v>-15.63186920491213</v>
      </c>
      <c r="D594">
        <v>16.68111941995824</v>
      </c>
      <c r="E594">
        <v>43.935142515129442</v>
      </c>
      <c r="G594" s="166" t="s">
        <v>156</v>
      </c>
      <c r="H594">
        <v>486.81084745947032</v>
      </c>
      <c r="L594" s="167" t="s">
        <v>142</v>
      </c>
      <c r="M594">
        <v>0.90432610149403081</v>
      </c>
      <c r="N594">
        <v>0.90465040677964859</v>
      </c>
      <c r="O594">
        <v>0.86748158813304932</v>
      </c>
      <c r="P594">
        <v>0.82732288194673154</v>
      </c>
      <c r="Q594">
        <v>0.83272813699826576</v>
      </c>
      <c r="R594">
        <v>0.93494490320683543</v>
      </c>
      <c r="S594">
        <v>0.92488933946132823</v>
      </c>
      <c r="T594">
        <v>0.93197586760207141</v>
      </c>
    </row>
    <row r="595" spans="1:20" x14ac:dyDescent="0.25">
      <c r="A595" s="166" t="s">
        <v>156</v>
      </c>
      <c r="B595">
        <v>6.9334042470852131</v>
      </c>
      <c r="C595">
        <v>-29.61702173104878</v>
      </c>
      <c r="D595">
        <v>16.010365821958761</v>
      </c>
      <c r="E595">
        <v>42.871011101378812</v>
      </c>
      <c r="G595" s="166" t="s">
        <v>157</v>
      </c>
      <c r="H595">
        <v>896.22439610493257</v>
      </c>
      <c r="L595" s="167" t="s">
        <v>143</v>
      </c>
      <c r="M595">
        <v>0.97612375541968521</v>
      </c>
      <c r="N595">
        <v>0.88034695593771117</v>
      </c>
      <c r="O595">
        <v>0.88819298213629361</v>
      </c>
      <c r="P595">
        <v>1</v>
      </c>
      <c r="Q595">
        <v>0.89064243498183948</v>
      </c>
      <c r="R595">
        <v>0.95983526619834469</v>
      </c>
      <c r="S595">
        <v>0.92023878677708004</v>
      </c>
      <c r="T595">
        <v>1</v>
      </c>
    </row>
    <row r="596" spans="1:20" x14ac:dyDescent="0.25">
      <c r="A596" s="166" t="s">
        <v>157</v>
      </c>
      <c r="B596">
        <v>22.088293357098689</v>
      </c>
      <c r="C596">
        <v>50.157404325464107</v>
      </c>
      <c r="D596">
        <v>37.325785047134509</v>
      </c>
      <c r="E596">
        <v>-99.009812629019464</v>
      </c>
      <c r="G596" s="166" t="s">
        <v>158</v>
      </c>
      <c r="H596">
        <v>30.638759493154161</v>
      </c>
      <c r="L596" s="167" t="s">
        <v>144</v>
      </c>
      <c r="M596">
        <v>0.90275529030802804</v>
      </c>
      <c r="N596">
        <v>0.88122979992513972</v>
      </c>
      <c r="O596">
        <v>0.94558738177787305</v>
      </c>
      <c r="P596">
        <v>0.60157680278920245</v>
      </c>
      <c r="Q596">
        <v>0.85721315605759041</v>
      </c>
      <c r="R596">
        <v>0.955659930479137</v>
      </c>
      <c r="S596">
        <v>1</v>
      </c>
      <c r="T596">
        <v>0.92295818935870855</v>
      </c>
    </row>
    <row r="597" spans="1:20" x14ac:dyDescent="0.25">
      <c r="A597" s="166" t="s">
        <v>158</v>
      </c>
      <c r="B597">
        <v>2.965295832090681</v>
      </c>
      <c r="C597">
        <v>-6.3883879602734019</v>
      </c>
      <c r="D597">
        <v>4.6356218675331018</v>
      </c>
      <c r="E597">
        <v>9.4370830970142414</v>
      </c>
      <c r="G597" s="166" t="s">
        <v>159</v>
      </c>
      <c r="H597">
        <v>22.46312889128431</v>
      </c>
      <c r="L597" s="167" t="s">
        <v>145</v>
      </c>
      <c r="M597">
        <v>0.96805865854784012</v>
      </c>
      <c r="N597">
        <v>0.92615239150253248</v>
      </c>
      <c r="O597">
        <v>0.8037967529183756</v>
      </c>
      <c r="P597">
        <v>0.49177387081086987</v>
      </c>
      <c r="Q597">
        <v>1</v>
      </c>
      <c r="R597">
        <v>1</v>
      </c>
      <c r="S597">
        <v>0.87318557903783944</v>
      </c>
      <c r="T597">
        <v>0.82674750169282241</v>
      </c>
    </row>
    <row r="598" spans="1:20" x14ac:dyDescent="0.25">
      <c r="A598" s="166" t="s">
        <v>159</v>
      </c>
      <c r="B598">
        <v>2.4425924559000549</v>
      </c>
      <c r="C598">
        <v>6.7394021080307809</v>
      </c>
      <c r="D598">
        <v>4.5837332779580144</v>
      </c>
      <c r="E598">
        <v>-12.8146981942301</v>
      </c>
      <c r="G598" s="166" t="s">
        <v>160</v>
      </c>
      <c r="H598">
        <v>61.279391866143513</v>
      </c>
      <c r="L598" s="167" t="s">
        <v>146</v>
      </c>
      <c r="M598">
        <v>0.96589073120535374</v>
      </c>
      <c r="N598">
        <v>0.8607892709706948</v>
      </c>
      <c r="O598">
        <v>0.81409405349304376</v>
      </c>
      <c r="P598">
        <v>0.65781625899087215</v>
      </c>
      <c r="Q598">
        <v>0.65445792979696205</v>
      </c>
      <c r="R598">
        <v>0.97974655043789571</v>
      </c>
      <c r="S598">
        <v>0.86904647806751012</v>
      </c>
      <c r="T598">
        <v>0.81077173474062136</v>
      </c>
    </row>
    <row r="599" spans="1:20" x14ac:dyDescent="0.25">
      <c r="A599" s="166" t="s">
        <v>160</v>
      </c>
      <c r="B599">
        <v>6.7845161095992621</v>
      </c>
      <c r="C599">
        <v>-15.713867689248231</v>
      </c>
      <c r="D599">
        <v>8.7439304323469784</v>
      </c>
      <c r="E599">
        <v>21.415691833935451</v>
      </c>
      <c r="G599" s="166" t="s">
        <v>187</v>
      </c>
      <c r="H599">
        <v>238.5104225833181</v>
      </c>
      <c r="L599" s="167" t="s">
        <v>147</v>
      </c>
      <c r="M599">
        <v>0.95571934062178809</v>
      </c>
      <c r="N599">
        <v>1</v>
      </c>
      <c r="O599">
        <v>0.92341381128109323</v>
      </c>
      <c r="P599">
        <v>0.63311738372984372</v>
      </c>
      <c r="Q599">
        <v>0.73721045740845537</v>
      </c>
      <c r="R599">
        <v>0.88450335106137135</v>
      </c>
      <c r="S599">
        <v>0.8452943312004062</v>
      </c>
      <c r="T599">
        <v>0.87625994035428056</v>
      </c>
    </row>
    <row r="600" spans="1:20" x14ac:dyDescent="0.25">
      <c r="A600" s="166" t="s">
        <v>187</v>
      </c>
      <c r="B600">
        <v>8.1021131384724399</v>
      </c>
      <c r="C600">
        <v>26.735644226837319</v>
      </c>
      <c r="D600">
        <v>3.450042113820651</v>
      </c>
      <c r="E600">
        <v>-5.7208717481707083</v>
      </c>
      <c r="L600" s="167" t="s">
        <v>148</v>
      </c>
      <c r="M600">
        <v>1</v>
      </c>
      <c r="N600">
        <v>0.9845791489087532</v>
      </c>
      <c r="O600">
        <v>0.95697771534173448</v>
      </c>
      <c r="P600">
        <v>0.74114208270582194</v>
      </c>
      <c r="Q600">
        <v>0.77785595252985196</v>
      </c>
      <c r="R600">
        <v>0.97612735845453658</v>
      </c>
      <c r="S600">
        <v>0.81362565119487995</v>
      </c>
      <c r="T600">
        <v>0.84150249109449393</v>
      </c>
    </row>
    <row r="601" spans="1:20" x14ac:dyDescent="0.25">
      <c r="L601" s="167" t="s">
        <v>149</v>
      </c>
      <c r="M601">
        <v>0.99101152367780787</v>
      </c>
      <c r="N601">
        <v>0.916278705721984</v>
      </c>
      <c r="O601">
        <v>0.84688155710279711</v>
      </c>
      <c r="P601">
        <v>0.52441930605465625</v>
      </c>
      <c r="Q601">
        <v>0.73772630049596621</v>
      </c>
      <c r="R601">
        <v>0.91809274345102165</v>
      </c>
      <c r="S601">
        <v>0.9177529867876677</v>
      </c>
      <c r="T601">
        <v>0.81797144733814409</v>
      </c>
    </row>
  </sheetData>
  <mergeCells count="1">
    <mergeCell ref="G2:I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D398" workbookViewId="0"/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157</v>
      </c>
    </row>
    <row r="2" spans="1:18" x14ac:dyDescent="0.25">
      <c r="A2" s="165" t="s">
        <v>2</v>
      </c>
      <c r="B2" s="2">
        <v>22</v>
      </c>
      <c r="C2" s="165" t="s">
        <v>183</v>
      </c>
      <c r="D2" s="2">
        <v>55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120"/>
      <c r="I7" s="120" t="s">
        <v>12</v>
      </c>
      <c r="J7" s="120" t="s">
        <v>13</v>
      </c>
      <c r="P7" s="120"/>
      <c r="Q7" s="120" t="s">
        <v>12</v>
      </c>
      <c r="R7" s="120" t="s">
        <v>13</v>
      </c>
    </row>
    <row r="8" spans="1:18" x14ac:dyDescent="0.25">
      <c r="A8" s="165" t="s">
        <v>14</v>
      </c>
      <c r="B8">
        <v>6.9656186786631924</v>
      </c>
      <c r="C8">
        <v>3.9290452516938821</v>
      </c>
      <c r="H8" s="120" t="s">
        <v>15</v>
      </c>
      <c r="I8">
        <v>5.8546813430246362E-2</v>
      </c>
      <c r="J8">
        <v>7.3541880033483442E-2</v>
      </c>
      <c r="P8" s="120" t="s">
        <v>16</v>
      </c>
      <c r="Q8">
        <v>-7.0632157784577765E-2</v>
      </c>
      <c r="R8">
        <v>0.18759795516655889</v>
      </c>
    </row>
    <row r="9" spans="1:18" x14ac:dyDescent="0.25">
      <c r="A9" s="165" t="s">
        <v>17</v>
      </c>
      <c r="B9">
        <v>37.189728491827182</v>
      </c>
      <c r="C9">
        <v>32.397907701391318</v>
      </c>
      <c r="H9" s="120" t="s">
        <v>18</v>
      </c>
      <c r="I9">
        <v>0.1316861458373923</v>
      </c>
      <c r="J9">
        <v>7.1678660033299563E-2</v>
      </c>
      <c r="P9" s="120" t="s">
        <v>19</v>
      </c>
      <c r="Q9">
        <v>4.1198376819310267</v>
      </c>
      <c r="R9">
        <v>6.4823879219129674</v>
      </c>
    </row>
    <row r="10" spans="1:18" x14ac:dyDescent="0.25">
      <c r="A10" s="165" t="s">
        <v>20</v>
      </c>
      <c r="B10">
        <v>4.3410800222237613</v>
      </c>
      <c r="C10">
        <v>4.8368741690686852</v>
      </c>
      <c r="H10" s="120" t="s">
        <v>21</v>
      </c>
      <c r="I10">
        <v>9.0355050982793658E-2</v>
      </c>
      <c r="J10">
        <v>8.1884663264454136E-2</v>
      </c>
      <c r="P10" s="120" t="s">
        <v>22</v>
      </c>
      <c r="Q10">
        <v>23.329474489295158</v>
      </c>
      <c r="R10">
        <v>33.829883296472772</v>
      </c>
    </row>
    <row r="11" spans="1:18" x14ac:dyDescent="0.25">
      <c r="A11" s="165" t="s">
        <v>23</v>
      </c>
      <c r="B11">
        <v>6.0759695060386072</v>
      </c>
      <c r="C11">
        <v>5.0493967587715227</v>
      </c>
      <c r="H11" s="120" t="s">
        <v>24</v>
      </c>
      <c r="I11">
        <v>9.3608054048950035E-2</v>
      </c>
      <c r="J11">
        <v>0.1237976583219263</v>
      </c>
    </row>
    <row r="12" spans="1:18" x14ac:dyDescent="0.25">
      <c r="H12" s="120" t="s">
        <v>25</v>
      </c>
      <c r="I12">
        <v>4.4238133166628148E-2</v>
      </c>
      <c r="J12">
        <v>8.787918388211699E-2</v>
      </c>
    </row>
    <row r="13" spans="1:18" x14ac:dyDescent="0.25">
      <c r="H13" s="120" t="s">
        <v>26</v>
      </c>
      <c r="I13">
        <v>0.11569065414371631</v>
      </c>
      <c r="J13">
        <v>0.1207634581173157</v>
      </c>
      <c r="P13" s="120" t="s">
        <v>27</v>
      </c>
      <c r="Q13">
        <v>328.83054155639661</v>
      </c>
    </row>
    <row r="14" spans="1:18" x14ac:dyDescent="0.25">
      <c r="H14" s="120" t="s">
        <v>28</v>
      </c>
      <c r="I14">
        <v>8.2536667123044957E-2</v>
      </c>
      <c r="J14">
        <v>0.1027368468628536</v>
      </c>
    </row>
    <row r="15" spans="1:18" x14ac:dyDescent="0.25">
      <c r="H15" s="120" t="s">
        <v>29</v>
      </c>
      <c r="I15">
        <v>8.8946732677983184E-2</v>
      </c>
      <c r="J15">
        <v>9.561861239841081E-2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120"/>
      <c r="I20" s="120" t="s">
        <v>12</v>
      </c>
      <c r="J20" s="120" t="s">
        <v>13</v>
      </c>
      <c r="P20" s="120"/>
      <c r="Q20" s="120" t="s">
        <v>12</v>
      </c>
      <c r="R20" s="120" t="s">
        <v>13</v>
      </c>
    </row>
    <row r="21" spans="1:18" x14ac:dyDescent="0.25">
      <c r="A21" s="165" t="s">
        <v>14</v>
      </c>
      <c r="B21">
        <v>5.9473006719479571</v>
      </c>
      <c r="C21">
        <v>3.4910027061055362</v>
      </c>
      <c r="H21" s="120" t="s">
        <v>15</v>
      </c>
      <c r="I21">
        <v>0.32054146351450419</v>
      </c>
      <c r="J21">
        <v>0.2674314761177003</v>
      </c>
      <c r="P21" s="120" t="s">
        <v>16</v>
      </c>
      <c r="Q21">
        <v>0.2157640447299754</v>
      </c>
      <c r="R21">
        <v>-8.452650524002264E-4</v>
      </c>
    </row>
    <row r="22" spans="1:18" x14ac:dyDescent="0.25">
      <c r="A22" s="165" t="s">
        <v>17</v>
      </c>
      <c r="B22">
        <v>24.285565815984551</v>
      </c>
      <c r="C22">
        <v>21.30116946609045</v>
      </c>
      <c r="H22" s="120" t="s">
        <v>18</v>
      </c>
      <c r="I22">
        <v>0.45808525178130721</v>
      </c>
      <c r="J22">
        <v>0.32976228782935479</v>
      </c>
      <c r="P22" s="120" t="s">
        <v>19</v>
      </c>
      <c r="Q22">
        <v>1.5378522505091501</v>
      </c>
      <c r="R22">
        <v>2.2329292712031239</v>
      </c>
    </row>
    <row r="23" spans="1:18" x14ac:dyDescent="0.25">
      <c r="A23" s="165" t="s">
        <v>20</v>
      </c>
      <c r="B23">
        <v>6.7241374660157813</v>
      </c>
      <c r="C23">
        <v>4.6084962002535654</v>
      </c>
      <c r="H23" s="120" t="s">
        <v>21</v>
      </c>
      <c r="I23">
        <v>0.37088849724330969</v>
      </c>
      <c r="J23">
        <v>0.29593723609331513</v>
      </c>
      <c r="P23" s="120" t="s">
        <v>22</v>
      </c>
      <c r="Q23">
        <v>12.38091391876009</v>
      </c>
      <c r="R23">
        <v>15.37895452927247</v>
      </c>
    </row>
    <row r="24" spans="1:18" x14ac:dyDescent="0.25">
      <c r="A24" s="165" t="s">
        <v>23</v>
      </c>
      <c r="B24">
        <v>3.781789792581979</v>
      </c>
      <c r="C24">
        <v>3.6638758355457042</v>
      </c>
      <c r="H24" s="120" t="s">
        <v>24</v>
      </c>
      <c r="I24">
        <v>0.45989906887589971</v>
      </c>
      <c r="J24">
        <v>0.3116381601251611</v>
      </c>
    </row>
    <row r="25" spans="1:18" x14ac:dyDescent="0.25">
      <c r="H25" s="120" t="s">
        <v>25</v>
      </c>
      <c r="I25">
        <v>0.17827934998802991</v>
      </c>
      <c r="J25">
        <v>0.21137621903724571</v>
      </c>
    </row>
    <row r="26" spans="1:18" x14ac:dyDescent="0.25">
      <c r="H26" s="120" t="s">
        <v>26</v>
      </c>
      <c r="I26">
        <v>0.46566602477214292</v>
      </c>
      <c r="J26">
        <v>0.43836576954773709</v>
      </c>
      <c r="P26" s="120" t="s">
        <v>27</v>
      </c>
      <c r="Q26">
        <v>72.670066453673741</v>
      </c>
    </row>
    <row r="27" spans="1:18" x14ac:dyDescent="0.25">
      <c r="H27" s="120" t="s">
        <v>28</v>
      </c>
      <c r="I27">
        <v>0.29926480111011178</v>
      </c>
      <c r="J27">
        <v>0.34886518227280522</v>
      </c>
    </row>
    <row r="28" spans="1:18" x14ac:dyDescent="0.25">
      <c r="H28" s="120" t="s">
        <v>29</v>
      </c>
      <c r="I28">
        <v>0.39168717934877079</v>
      </c>
      <c r="J28">
        <v>0.38926350545055027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120"/>
      <c r="I33" s="120" t="s">
        <v>12</v>
      </c>
      <c r="J33" s="120" t="s">
        <v>13</v>
      </c>
      <c r="P33" s="120"/>
      <c r="Q33" s="120" t="s">
        <v>12</v>
      </c>
      <c r="R33" s="120" t="s">
        <v>13</v>
      </c>
    </row>
    <row r="34" spans="1:18" x14ac:dyDescent="0.25">
      <c r="A34" s="165" t="s">
        <v>14</v>
      </c>
      <c r="B34">
        <v>7.8291566319149881</v>
      </c>
      <c r="C34">
        <v>7.1228837605020114</v>
      </c>
      <c r="H34" s="120" t="s">
        <v>15</v>
      </c>
      <c r="I34">
        <v>0.50349721736318742</v>
      </c>
      <c r="J34">
        <v>0.52562829982060189</v>
      </c>
      <c r="P34" s="120" t="s">
        <v>16</v>
      </c>
      <c r="Q34">
        <v>4.361542780412516</v>
      </c>
      <c r="R34">
        <v>-4.8748791494266186</v>
      </c>
    </row>
    <row r="35" spans="1:18" x14ac:dyDescent="0.25">
      <c r="A35" s="165" t="s">
        <v>17</v>
      </c>
      <c r="B35">
        <v>59.267393144801048</v>
      </c>
      <c r="C35">
        <v>111.9119856426869</v>
      </c>
      <c r="H35" s="120" t="s">
        <v>18</v>
      </c>
      <c r="I35">
        <v>0.59947313215018194</v>
      </c>
      <c r="J35">
        <v>0.6012496638967062</v>
      </c>
      <c r="P35" s="120" t="s">
        <v>19</v>
      </c>
      <c r="Q35">
        <v>41.787096077768041</v>
      </c>
      <c r="R35">
        <v>37.845662599817587</v>
      </c>
    </row>
    <row r="36" spans="1:18" x14ac:dyDescent="0.25">
      <c r="A36" s="165" t="s">
        <v>20</v>
      </c>
      <c r="B36">
        <v>66.258026136476687</v>
      </c>
      <c r="C36">
        <v>42.578611139447602</v>
      </c>
      <c r="H36" s="120" t="s">
        <v>21</v>
      </c>
      <c r="I36">
        <v>0.64233327852812794</v>
      </c>
      <c r="J36">
        <v>0.59686524873619384</v>
      </c>
      <c r="P36" s="120" t="s">
        <v>22</v>
      </c>
      <c r="Q36">
        <v>120.6411203497909</v>
      </c>
      <c r="R36">
        <v>111.8104355821372</v>
      </c>
    </row>
    <row r="37" spans="1:18" x14ac:dyDescent="0.25">
      <c r="A37" s="165" t="s">
        <v>23</v>
      </c>
      <c r="B37">
        <v>13.58941958342267</v>
      </c>
      <c r="C37">
        <v>13.225261010804839</v>
      </c>
      <c r="H37" s="120" t="s">
        <v>24</v>
      </c>
      <c r="I37">
        <v>0.62120431104253937</v>
      </c>
      <c r="J37">
        <v>0.59077494817169185</v>
      </c>
    </row>
    <row r="38" spans="1:18" x14ac:dyDescent="0.25">
      <c r="H38" s="120" t="s">
        <v>25</v>
      </c>
      <c r="I38">
        <v>0.46343705532630852</v>
      </c>
      <c r="J38">
        <v>0.4679403951187846</v>
      </c>
    </row>
    <row r="39" spans="1:18" x14ac:dyDescent="0.25">
      <c r="H39" s="120" t="s">
        <v>26</v>
      </c>
      <c r="I39">
        <v>0.50342453644993046</v>
      </c>
      <c r="J39">
        <v>0.56036124490418937</v>
      </c>
      <c r="P39" s="120" t="s">
        <v>27</v>
      </c>
      <c r="Q39">
        <v>1484.522445626292</v>
      </c>
    </row>
    <row r="40" spans="1:18" x14ac:dyDescent="0.25">
      <c r="H40" s="120" t="s">
        <v>28</v>
      </c>
      <c r="I40">
        <v>0.72313708624996542</v>
      </c>
      <c r="J40">
        <v>0.7761687965785159</v>
      </c>
    </row>
    <row r="41" spans="1:18" x14ac:dyDescent="0.25">
      <c r="H41" s="120" t="s">
        <v>29</v>
      </c>
      <c r="I41">
        <v>0.58444236253425297</v>
      </c>
      <c r="J41">
        <v>0.75368814150163499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120"/>
      <c r="I46" s="120" t="s">
        <v>12</v>
      </c>
      <c r="J46" s="120" t="s">
        <v>13</v>
      </c>
      <c r="P46" s="120"/>
      <c r="Q46" s="120" t="s">
        <v>12</v>
      </c>
      <c r="R46" s="120" t="s">
        <v>13</v>
      </c>
    </row>
    <row r="47" spans="1:18" x14ac:dyDescent="0.25">
      <c r="A47" s="165" t="s">
        <v>14</v>
      </c>
      <c r="B47">
        <v>5.5771717149045417</v>
      </c>
      <c r="C47">
        <v>3.973065350414124</v>
      </c>
      <c r="H47" s="120" t="s">
        <v>15</v>
      </c>
      <c r="I47">
        <v>9.0305963679630827E-2</v>
      </c>
      <c r="J47">
        <v>8.37308378972106E-2</v>
      </c>
      <c r="P47" s="120" t="s">
        <v>16</v>
      </c>
      <c r="Q47">
        <v>-2.338077905465707</v>
      </c>
      <c r="R47">
        <v>0.46866995276738072</v>
      </c>
    </row>
    <row r="48" spans="1:18" x14ac:dyDescent="0.25">
      <c r="A48" s="165" t="s">
        <v>17</v>
      </c>
      <c r="B48">
        <v>22.05271920816789</v>
      </c>
      <c r="C48">
        <v>26.148089902863891</v>
      </c>
      <c r="H48" s="120" t="s">
        <v>18</v>
      </c>
      <c r="I48">
        <v>0.17072931107938791</v>
      </c>
      <c r="J48">
        <v>0.1221140902672166</v>
      </c>
      <c r="P48" s="120" t="s">
        <v>19</v>
      </c>
      <c r="Q48">
        <v>3.766563482061958</v>
      </c>
      <c r="R48">
        <v>5.2247496066330008</v>
      </c>
    </row>
    <row r="49" spans="1:18" x14ac:dyDescent="0.25">
      <c r="A49" s="165" t="s">
        <v>20</v>
      </c>
      <c r="B49">
        <v>108.96939376550991</v>
      </c>
      <c r="C49">
        <v>8.6301978220524731</v>
      </c>
      <c r="H49" s="120" t="s">
        <v>21</v>
      </c>
      <c r="I49">
        <v>0.2431659808736133</v>
      </c>
      <c r="J49">
        <v>0.24868416431400239</v>
      </c>
      <c r="P49" s="120" t="s">
        <v>22</v>
      </c>
      <c r="Q49">
        <v>15.90021395311909</v>
      </c>
      <c r="R49">
        <v>21.321992131868502</v>
      </c>
    </row>
    <row r="50" spans="1:18" x14ac:dyDescent="0.25">
      <c r="A50" s="165" t="s">
        <v>23</v>
      </c>
      <c r="B50">
        <v>5.1955953182801498</v>
      </c>
      <c r="C50">
        <v>5.9101539813294339</v>
      </c>
      <c r="H50" s="120" t="s">
        <v>24</v>
      </c>
      <c r="I50">
        <v>0.15246018276284859</v>
      </c>
      <c r="J50">
        <v>0.1540459775473324</v>
      </c>
    </row>
    <row r="51" spans="1:18" x14ac:dyDescent="0.25">
      <c r="H51" s="120" t="s">
        <v>25</v>
      </c>
      <c r="I51">
        <v>0.1277994098451492</v>
      </c>
      <c r="J51">
        <v>0.1190862837288742</v>
      </c>
    </row>
    <row r="52" spans="1:18" x14ac:dyDescent="0.25">
      <c r="H52" s="120" t="s">
        <v>26</v>
      </c>
      <c r="I52">
        <v>0.29508128724124788</v>
      </c>
      <c r="J52">
        <v>0.23910068673508689</v>
      </c>
      <c r="P52" s="120" t="s">
        <v>27</v>
      </c>
      <c r="Q52">
        <v>100.9112878999062</v>
      </c>
    </row>
    <row r="53" spans="1:18" x14ac:dyDescent="0.25">
      <c r="H53" s="120" t="s">
        <v>28</v>
      </c>
      <c r="I53">
        <v>0.15531171333162319</v>
      </c>
      <c r="J53">
        <v>0.1108856429107677</v>
      </c>
    </row>
    <row r="54" spans="1:18" x14ac:dyDescent="0.25">
      <c r="H54" s="120" t="s">
        <v>29</v>
      </c>
      <c r="I54">
        <v>0.1314675475836751</v>
      </c>
      <c r="J54">
        <v>0.13558779389361969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120"/>
      <c r="I59" s="120" t="s">
        <v>12</v>
      </c>
      <c r="J59" s="120" t="s">
        <v>13</v>
      </c>
      <c r="P59" s="120"/>
      <c r="Q59" s="120" t="s">
        <v>12</v>
      </c>
      <c r="R59" s="120" t="s">
        <v>13</v>
      </c>
    </row>
    <row r="60" spans="1:18" x14ac:dyDescent="0.25">
      <c r="A60" s="165" t="s">
        <v>14</v>
      </c>
      <c r="B60">
        <v>19.74032843444073</v>
      </c>
      <c r="C60">
        <v>6.681942157086568</v>
      </c>
      <c r="H60" s="120" t="s">
        <v>15</v>
      </c>
      <c r="I60">
        <v>0.1238548615212396</v>
      </c>
      <c r="J60">
        <v>0.13937534461072229</v>
      </c>
      <c r="P60" s="120" t="s">
        <v>16</v>
      </c>
      <c r="Q60">
        <v>-0.42999429407003958</v>
      </c>
      <c r="R60">
        <v>-0.44690706976529848</v>
      </c>
    </row>
    <row r="61" spans="1:18" x14ac:dyDescent="0.25">
      <c r="A61" s="165" t="s">
        <v>17</v>
      </c>
      <c r="B61">
        <v>431.82177571064108</v>
      </c>
      <c r="C61">
        <v>143.65681870084009</v>
      </c>
      <c r="H61" s="120" t="s">
        <v>18</v>
      </c>
      <c r="I61">
        <v>0.30174037338824422</v>
      </c>
      <c r="J61">
        <v>0.25202608779527519</v>
      </c>
      <c r="P61" s="120" t="s">
        <v>19</v>
      </c>
      <c r="Q61">
        <v>14.04334973683855</v>
      </c>
      <c r="R61">
        <v>23.031917616762311</v>
      </c>
    </row>
    <row r="62" spans="1:18" x14ac:dyDescent="0.25">
      <c r="A62" s="165" t="s">
        <v>20</v>
      </c>
      <c r="B62">
        <v>66.562627856383415</v>
      </c>
      <c r="C62">
        <v>45.477191899700173</v>
      </c>
      <c r="H62" s="120" t="s">
        <v>21</v>
      </c>
      <c r="I62">
        <v>0.1170818304677111</v>
      </c>
      <c r="J62">
        <v>7.2819212045312484E-2</v>
      </c>
      <c r="P62" s="120" t="s">
        <v>22</v>
      </c>
      <c r="Q62">
        <v>110.4098864473879</v>
      </c>
      <c r="R62">
        <v>169.62483916566191</v>
      </c>
    </row>
    <row r="63" spans="1:18" x14ac:dyDescent="0.25">
      <c r="A63" s="165" t="s">
        <v>23</v>
      </c>
      <c r="B63">
        <v>29.54912500832182</v>
      </c>
      <c r="C63">
        <v>27.58943097181535</v>
      </c>
      <c r="H63" s="120" t="s">
        <v>24</v>
      </c>
      <c r="I63">
        <v>0.1887154144607408</v>
      </c>
      <c r="J63">
        <v>0.21867952417965031</v>
      </c>
    </row>
    <row r="64" spans="1:18" x14ac:dyDescent="0.25">
      <c r="H64" s="120" t="s">
        <v>25</v>
      </c>
      <c r="I64">
        <v>0.10609056339595389</v>
      </c>
      <c r="J64">
        <v>9.6703053788515708E-2</v>
      </c>
    </row>
    <row r="65" spans="1:18" x14ac:dyDescent="0.25">
      <c r="H65" s="120" t="s">
        <v>26</v>
      </c>
      <c r="I65">
        <v>0.32883646736829059</v>
      </c>
      <c r="J65">
        <v>0.27151021231354011</v>
      </c>
      <c r="P65" s="120" t="s">
        <v>27</v>
      </c>
      <c r="Q65">
        <v>4739.1657495670579</v>
      </c>
    </row>
    <row r="66" spans="1:18" x14ac:dyDescent="0.25">
      <c r="H66" s="120" t="s">
        <v>28</v>
      </c>
      <c r="I66">
        <v>0.21488702815743199</v>
      </c>
      <c r="J66">
        <v>0.19899589910501919</v>
      </c>
    </row>
    <row r="67" spans="1:18" x14ac:dyDescent="0.25">
      <c r="H67" s="120" t="s">
        <v>29</v>
      </c>
      <c r="I67">
        <v>0.38885766342490569</v>
      </c>
      <c r="J67">
        <v>0.34655756662975512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120"/>
      <c r="I72" s="120" t="s">
        <v>12</v>
      </c>
      <c r="J72" s="120" t="s">
        <v>13</v>
      </c>
      <c r="P72" s="120"/>
      <c r="Q72" s="120" t="s">
        <v>12</v>
      </c>
      <c r="R72" s="120" t="s">
        <v>13</v>
      </c>
    </row>
    <row r="73" spans="1:18" x14ac:dyDescent="0.25">
      <c r="A73" s="165" t="s">
        <v>14</v>
      </c>
      <c r="B73">
        <v>6.2858088085111206</v>
      </c>
      <c r="C73">
        <v>3.5154335003568722</v>
      </c>
      <c r="H73" s="120" t="s">
        <v>15</v>
      </c>
      <c r="I73">
        <v>9.6923642305824759E-2</v>
      </c>
      <c r="J73">
        <v>0.1903667633441723</v>
      </c>
      <c r="P73" s="120" t="s">
        <v>16</v>
      </c>
      <c r="Q73">
        <v>7.397464312291703E-2</v>
      </c>
      <c r="R73">
        <v>3.1019337695447239E-2</v>
      </c>
    </row>
    <row r="74" spans="1:18" x14ac:dyDescent="0.25">
      <c r="A74" s="165" t="s">
        <v>17</v>
      </c>
      <c r="B74">
        <v>25.75081462442256</v>
      </c>
      <c r="C74">
        <v>18.9291686736175</v>
      </c>
      <c r="H74" s="120" t="s">
        <v>18</v>
      </c>
      <c r="I74">
        <v>0.1197877996399045</v>
      </c>
      <c r="J74">
        <v>0.16329330866018241</v>
      </c>
      <c r="P74" s="120" t="s">
        <v>19</v>
      </c>
      <c r="Q74">
        <v>2.097912841655666</v>
      </c>
      <c r="R74">
        <v>2.9832593453729301</v>
      </c>
    </row>
    <row r="75" spans="1:18" x14ac:dyDescent="0.25">
      <c r="A75" s="165" t="s">
        <v>20</v>
      </c>
      <c r="B75">
        <v>6.5099471646985094</v>
      </c>
      <c r="C75">
        <v>4.7485394690029352</v>
      </c>
      <c r="H75" s="120" t="s">
        <v>21</v>
      </c>
      <c r="I75">
        <v>0.12823331359722551</v>
      </c>
      <c r="J75">
        <v>0.19205841147992311</v>
      </c>
      <c r="P75" s="120" t="s">
        <v>22</v>
      </c>
      <c r="Q75">
        <v>10.96301288634432</v>
      </c>
      <c r="R75">
        <v>15.66586029110249</v>
      </c>
    </row>
    <row r="76" spans="1:18" x14ac:dyDescent="0.25">
      <c r="A76" s="165" t="s">
        <v>23</v>
      </c>
      <c r="B76">
        <v>3.8048669968161311</v>
      </c>
      <c r="C76">
        <v>4.0773274947200431</v>
      </c>
      <c r="H76" s="120" t="s">
        <v>24</v>
      </c>
      <c r="I76">
        <v>0.1197291386363845</v>
      </c>
      <c r="J76">
        <v>0.1727467679123991</v>
      </c>
    </row>
    <row r="77" spans="1:18" x14ac:dyDescent="0.25">
      <c r="H77" s="120" t="s">
        <v>25</v>
      </c>
      <c r="I77">
        <v>9.1217261323171775E-2</v>
      </c>
      <c r="J77">
        <v>0.1838164832874454</v>
      </c>
    </row>
    <row r="78" spans="1:18" x14ac:dyDescent="0.25">
      <c r="H78" s="120" t="s">
        <v>26</v>
      </c>
      <c r="I78">
        <v>4.4423338605901169E-2</v>
      </c>
      <c r="J78">
        <v>6.5758032843505232E-2</v>
      </c>
      <c r="P78" s="120" t="s">
        <v>27</v>
      </c>
      <c r="Q78">
        <v>73.56374700522241</v>
      </c>
    </row>
    <row r="79" spans="1:18" x14ac:dyDescent="0.25">
      <c r="H79" s="120" t="s">
        <v>28</v>
      </c>
      <c r="I79">
        <v>0.17540859723953009</v>
      </c>
      <c r="J79">
        <v>0.15123897347544271</v>
      </c>
    </row>
    <row r="80" spans="1:18" x14ac:dyDescent="0.25">
      <c r="H80" s="120" t="s">
        <v>29</v>
      </c>
      <c r="I80">
        <v>0.2208133845095486</v>
      </c>
      <c r="J80">
        <v>0.14694392156636629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120"/>
      <c r="I85" s="120" t="s">
        <v>12</v>
      </c>
      <c r="J85" s="120" t="s">
        <v>13</v>
      </c>
      <c r="P85" s="120"/>
      <c r="Q85" s="120" t="s">
        <v>12</v>
      </c>
      <c r="R85" s="120" t="s">
        <v>13</v>
      </c>
    </row>
    <row r="86" spans="1:18" x14ac:dyDescent="0.25">
      <c r="A86" s="165" t="s">
        <v>14</v>
      </c>
      <c r="B86">
        <v>15.61155942712694</v>
      </c>
      <c r="C86">
        <v>8.3464379303581726</v>
      </c>
      <c r="H86" s="120" t="s">
        <v>15</v>
      </c>
      <c r="I86">
        <v>0.23705339769484221</v>
      </c>
      <c r="J86">
        <v>0.24917173819519781</v>
      </c>
      <c r="P86" s="120" t="s">
        <v>16</v>
      </c>
      <c r="Q86">
        <v>-0.655825954206809</v>
      </c>
      <c r="R86">
        <v>0.29189869114550449</v>
      </c>
    </row>
    <row r="87" spans="1:18" x14ac:dyDescent="0.25">
      <c r="A87" s="165" t="s">
        <v>17</v>
      </c>
      <c r="B87">
        <v>297.94558554307559</v>
      </c>
      <c r="C87">
        <v>275.50343900445262</v>
      </c>
      <c r="H87" s="120" t="s">
        <v>18</v>
      </c>
      <c r="I87">
        <v>0.31552668721860239</v>
      </c>
      <c r="J87">
        <v>0.19363651046020131</v>
      </c>
      <c r="P87" s="120" t="s">
        <v>19</v>
      </c>
      <c r="Q87">
        <v>8.6150719030761707</v>
      </c>
      <c r="R87">
        <v>11.634521071686351</v>
      </c>
    </row>
    <row r="88" spans="1:18" x14ac:dyDescent="0.25">
      <c r="A88" s="165" t="s">
        <v>20</v>
      </c>
      <c r="B88">
        <v>48.918388057230153</v>
      </c>
      <c r="C88">
        <v>43.308672386282403</v>
      </c>
      <c r="H88" s="120" t="s">
        <v>21</v>
      </c>
      <c r="I88">
        <v>0.38321294294406361</v>
      </c>
      <c r="J88">
        <v>0.2853366839657252</v>
      </c>
      <c r="P88" s="120" t="s">
        <v>22</v>
      </c>
      <c r="Q88">
        <v>45.159866104716627</v>
      </c>
      <c r="R88">
        <v>77.728409416258657</v>
      </c>
    </row>
    <row r="89" spans="1:18" x14ac:dyDescent="0.25">
      <c r="A89" s="165" t="s">
        <v>23</v>
      </c>
      <c r="B89">
        <v>27.738682668369069</v>
      </c>
      <c r="C89">
        <v>27.758786210819348</v>
      </c>
      <c r="H89" s="120" t="s">
        <v>24</v>
      </c>
      <c r="I89">
        <v>0.41960730411434582</v>
      </c>
      <c r="J89">
        <v>0.32792142884163822</v>
      </c>
    </row>
    <row r="90" spans="1:18" x14ac:dyDescent="0.25">
      <c r="H90" s="120" t="s">
        <v>25</v>
      </c>
      <c r="I90">
        <v>0.19699443873496961</v>
      </c>
      <c r="J90">
        <v>0.22672790805351509</v>
      </c>
    </row>
    <row r="91" spans="1:18" x14ac:dyDescent="0.25">
      <c r="H91" s="120" t="s">
        <v>26</v>
      </c>
      <c r="I91">
        <v>0.39846619037577002</v>
      </c>
      <c r="J91">
        <v>0.39836270563738779</v>
      </c>
      <c r="P91" s="120" t="s">
        <v>27</v>
      </c>
      <c r="Q91">
        <v>1153.030348245273</v>
      </c>
    </row>
    <row r="92" spans="1:18" x14ac:dyDescent="0.25">
      <c r="H92" s="120" t="s">
        <v>28</v>
      </c>
      <c r="I92">
        <v>0.47384294086636047</v>
      </c>
      <c r="J92">
        <v>0.60921194749474383</v>
      </c>
    </row>
    <row r="93" spans="1:18" x14ac:dyDescent="0.25">
      <c r="H93" s="120" t="s">
        <v>29</v>
      </c>
      <c r="I93">
        <v>0.5842927038834137</v>
      </c>
      <c r="J93">
        <v>0.6172967181448572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120"/>
      <c r="I98" s="120" t="s">
        <v>12</v>
      </c>
      <c r="J98" s="120" t="s">
        <v>13</v>
      </c>
      <c r="P98" s="120"/>
      <c r="Q98" s="120" t="s">
        <v>12</v>
      </c>
      <c r="R98" s="120" t="s">
        <v>13</v>
      </c>
    </row>
    <row r="99" spans="1:18" x14ac:dyDescent="0.25">
      <c r="A99" s="165" t="s">
        <v>14</v>
      </c>
      <c r="B99">
        <v>8.5331019187675583</v>
      </c>
      <c r="C99">
        <v>4.2039018333956912</v>
      </c>
      <c r="H99" s="120" t="s">
        <v>15</v>
      </c>
      <c r="I99">
        <v>0.2284658585433722</v>
      </c>
      <c r="J99">
        <v>0.23104068230298239</v>
      </c>
      <c r="P99" s="120" t="s">
        <v>16</v>
      </c>
      <c r="Q99">
        <v>0.2363127617413418</v>
      </c>
      <c r="R99">
        <v>-0.32405154922505119</v>
      </c>
    </row>
    <row r="100" spans="1:18" x14ac:dyDescent="0.25">
      <c r="A100" s="165" t="s">
        <v>17</v>
      </c>
      <c r="B100">
        <v>35.668617665633491</v>
      </c>
      <c r="C100">
        <v>52.319953701326071</v>
      </c>
      <c r="H100" s="120" t="s">
        <v>18</v>
      </c>
      <c r="I100">
        <v>0.124414322445801</v>
      </c>
      <c r="J100">
        <v>0.13977487573629169</v>
      </c>
      <c r="P100" s="120" t="s">
        <v>19</v>
      </c>
      <c r="Q100">
        <v>5.1812605638767257</v>
      </c>
      <c r="R100">
        <v>7.554775688914944</v>
      </c>
    </row>
    <row r="101" spans="1:18" x14ac:dyDescent="0.25">
      <c r="A101" s="165" t="s">
        <v>20</v>
      </c>
      <c r="B101">
        <v>3.5540372336208921</v>
      </c>
      <c r="C101">
        <v>4.9581492484576346</v>
      </c>
      <c r="H101" s="120" t="s">
        <v>21</v>
      </c>
      <c r="I101">
        <v>7.2079756629726641E-2</v>
      </c>
      <c r="J101">
        <v>0.18563388464949521</v>
      </c>
      <c r="P101" s="120" t="s">
        <v>22</v>
      </c>
      <c r="Q101">
        <v>28.35651368614597</v>
      </c>
      <c r="R101">
        <v>44.004324973616647</v>
      </c>
    </row>
    <row r="102" spans="1:18" x14ac:dyDescent="0.25">
      <c r="A102" s="165" t="s">
        <v>23</v>
      </c>
      <c r="B102">
        <v>3.9367531223321119</v>
      </c>
      <c r="C102">
        <v>5.1248080786899743</v>
      </c>
      <c r="H102" s="120" t="s">
        <v>24</v>
      </c>
      <c r="I102">
        <v>0.1220295961948485</v>
      </c>
      <c r="J102">
        <v>0.17651191328653729</v>
      </c>
    </row>
    <row r="103" spans="1:18" x14ac:dyDescent="0.25">
      <c r="H103" s="120" t="s">
        <v>25</v>
      </c>
      <c r="I103">
        <v>0.20440472140779231</v>
      </c>
      <c r="J103">
        <v>0.19786644399935319</v>
      </c>
    </row>
    <row r="104" spans="1:18" x14ac:dyDescent="0.25">
      <c r="H104" s="120" t="s">
        <v>26</v>
      </c>
      <c r="I104">
        <v>6.456266356271724E-2</v>
      </c>
      <c r="J104">
        <v>6.7806642117842791E-2</v>
      </c>
      <c r="P104" s="120" t="s">
        <v>27</v>
      </c>
      <c r="Q104">
        <v>398.23241487352982</v>
      </c>
    </row>
    <row r="105" spans="1:18" x14ac:dyDescent="0.25">
      <c r="H105" s="120" t="s">
        <v>28</v>
      </c>
      <c r="I105">
        <v>7.1553741555680894E-2</v>
      </c>
      <c r="J105">
        <v>8.3827759473396976E-2</v>
      </c>
    </row>
    <row r="106" spans="1:18" x14ac:dyDescent="0.25">
      <c r="H106" s="120" t="s">
        <v>29</v>
      </c>
      <c r="I106">
        <v>7.824375140799561E-2</v>
      </c>
      <c r="J106">
        <v>7.2518569803202648E-2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120"/>
      <c r="I111" s="120" t="s">
        <v>12</v>
      </c>
      <c r="J111" s="120" t="s">
        <v>13</v>
      </c>
      <c r="P111" s="120"/>
      <c r="Q111" s="120" t="s">
        <v>12</v>
      </c>
      <c r="R111" s="120" t="s">
        <v>13</v>
      </c>
    </row>
    <row r="112" spans="1:18" x14ac:dyDescent="0.25">
      <c r="A112" s="165" t="s">
        <v>14</v>
      </c>
      <c r="B112">
        <v>8.2166897440083009</v>
      </c>
      <c r="C112">
        <v>3.8352570692544061</v>
      </c>
      <c r="H112" s="120" t="s">
        <v>15</v>
      </c>
      <c r="I112">
        <v>0.13692487519276769</v>
      </c>
      <c r="J112">
        <v>0.1068304657416328</v>
      </c>
      <c r="P112" s="120" t="s">
        <v>16</v>
      </c>
      <c r="Q112">
        <v>-0.34192202888743012</v>
      </c>
      <c r="R112">
        <v>7.7140989141358279E-2</v>
      </c>
    </row>
    <row r="113" spans="1:18" x14ac:dyDescent="0.25">
      <c r="A113" s="165" t="s">
        <v>17</v>
      </c>
      <c r="B113">
        <v>69.721159938623046</v>
      </c>
      <c r="C113">
        <v>29.228361953063992</v>
      </c>
      <c r="H113" s="120" t="s">
        <v>18</v>
      </c>
      <c r="I113">
        <v>0.23290204123472899</v>
      </c>
      <c r="J113">
        <v>0.1202493745567744</v>
      </c>
      <c r="P113" s="120" t="s">
        <v>19</v>
      </c>
      <c r="Q113">
        <v>12.752917229245259</v>
      </c>
      <c r="R113">
        <v>36.968426904698909</v>
      </c>
    </row>
    <row r="114" spans="1:18" x14ac:dyDescent="0.25">
      <c r="A114" s="165" t="s">
        <v>20</v>
      </c>
      <c r="B114">
        <v>24.649244158658838</v>
      </c>
      <c r="C114">
        <v>23.38502174089454</v>
      </c>
      <c r="H114" s="120" t="s">
        <v>21</v>
      </c>
      <c r="I114">
        <v>8.7376909738778499E-2</v>
      </c>
      <c r="J114">
        <v>0.12315927275062941</v>
      </c>
      <c r="P114" s="120" t="s">
        <v>22</v>
      </c>
      <c r="Q114">
        <v>46.92492104122239</v>
      </c>
      <c r="R114">
        <v>123.6467382804655</v>
      </c>
    </row>
    <row r="115" spans="1:18" x14ac:dyDescent="0.25">
      <c r="A115" s="165" t="s">
        <v>23</v>
      </c>
      <c r="B115">
        <v>20.952956829823201</v>
      </c>
      <c r="C115">
        <v>20.218734524350811</v>
      </c>
      <c r="H115" s="120" t="s">
        <v>24</v>
      </c>
      <c r="I115">
        <v>0.13975677940689829</v>
      </c>
      <c r="J115">
        <v>0.1926815299354144</v>
      </c>
    </row>
    <row r="116" spans="1:18" x14ac:dyDescent="0.25">
      <c r="H116" s="120" t="s">
        <v>25</v>
      </c>
      <c r="I116">
        <v>9.2158942237239999E-2</v>
      </c>
      <c r="J116">
        <v>9.3243574647131844E-2</v>
      </c>
    </row>
    <row r="117" spans="1:18" x14ac:dyDescent="0.25">
      <c r="H117" s="120" t="s">
        <v>26</v>
      </c>
      <c r="I117">
        <v>0.21472193188396091</v>
      </c>
      <c r="J117">
        <v>0.13980487947537809</v>
      </c>
      <c r="P117" s="120" t="s">
        <v>27</v>
      </c>
      <c r="Q117">
        <v>1213.760068255054</v>
      </c>
    </row>
    <row r="118" spans="1:18" x14ac:dyDescent="0.25">
      <c r="H118" s="120" t="s">
        <v>28</v>
      </c>
      <c r="I118">
        <v>0.16812726947066031</v>
      </c>
      <c r="J118">
        <v>0.15855092081887009</v>
      </c>
    </row>
    <row r="119" spans="1:18" x14ac:dyDescent="0.25">
      <c r="H119" s="120" t="s">
        <v>29</v>
      </c>
      <c r="I119">
        <v>0.21774845671050039</v>
      </c>
      <c r="J119">
        <v>0.1327109218907874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7.2185568103310356</v>
      </c>
      <c r="C146">
        <v>3.37896546207975</v>
      </c>
    </row>
    <row r="147" spans="1:25" x14ac:dyDescent="0.25">
      <c r="A147" s="165" t="s">
        <v>17</v>
      </c>
      <c r="B147">
        <v>133.0145912124672</v>
      </c>
      <c r="C147">
        <v>35.749737572424699</v>
      </c>
    </row>
    <row r="148" spans="1:25" x14ac:dyDescent="0.25">
      <c r="A148" s="165" t="s">
        <v>20</v>
      </c>
      <c r="B148">
        <v>550.88644075945729</v>
      </c>
      <c r="C148">
        <v>14.337743119083401</v>
      </c>
    </row>
    <row r="149" spans="1:25" x14ac:dyDescent="0.25">
      <c r="A149" s="165" t="s">
        <v>23</v>
      </c>
      <c r="B149">
        <v>10.03750719202583</v>
      </c>
      <c r="C149">
        <v>10.56654231571757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121"/>
      <c r="B159" s="121" t="s">
        <v>12</v>
      </c>
      <c r="C159" s="121" t="s">
        <v>68</v>
      </c>
      <c r="D159" s="121" t="s">
        <v>69</v>
      </c>
      <c r="H159" s="121"/>
      <c r="I159" s="121" t="s">
        <v>13</v>
      </c>
      <c r="J159" s="121" t="s">
        <v>70</v>
      </c>
      <c r="K159" s="121" t="s">
        <v>71</v>
      </c>
      <c r="O159" s="121"/>
      <c r="P159" s="121" t="s">
        <v>12</v>
      </c>
      <c r="Q159" s="121" t="s">
        <v>13</v>
      </c>
      <c r="W159" s="121"/>
      <c r="X159" s="121" t="s">
        <v>12</v>
      </c>
      <c r="Y159" s="121" t="s">
        <v>13</v>
      </c>
    </row>
    <row r="160" spans="1:25" x14ac:dyDescent="0.25">
      <c r="A160" s="121" t="s">
        <v>14</v>
      </c>
      <c r="B160">
        <v>1.5731000915822099E-3</v>
      </c>
      <c r="C160">
        <v>-7.2129595979700367E-2</v>
      </c>
      <c r="D160">
        <v>-6.883670693161191E-2</v>
      </c>
      <c r="H160" s="121" t="s">
        <v>72</v>
      </c>
      <c r="I160">
        <v>-3.5771202965293167E-2</v>
      </c>
      <c r="J160">
        <v>-8.9766089987724534E-2</v>
      </c>
      <c r="K160">
        <v>-8.5368706682583104E-2</v>
      </c>
      <c r="O160" s="121" t="s">
        <v>73</v>
      </c>
      <c r="P160">
        <v>-3.8975607307877087E-2</v>
      </c>
      <c r="Q160">
        <v>-5.5787278582559142E-2</v>
      </c>
      <c r="W160" s="121" t="s">
        <v>15</v>
      </c>
      <c r="X160">
        <v>-9.8365908177885254E-3</v>
      </c>
      <c r="Y160">
        <v>-2.7611703102806098E-2</v>
      </c>
    </row>
    <row r="161" spans="1:25" x14ac:dyDescent="0.25">
      <c r="A161" s="121" t="s">
        <v>17</v>
      </c>
      <c r="B161">
        <v>-3.2982183367949773E-2</v>
      </c>
      <c r="C161">
        <v>2.422345988627754E-2</v>
      </c>
      <c r="D161">
        <v>3.2512785056218928E-2</v>
      </c>
      <c r="H161" s="121" t="s">
        <v>74</v>
      </c>
      <c r="I161">
        <v>-3.2080257348702797E-2</v>
      </c>
      <c r="J161">
        <v>-4.8202999836730022E-2</v>
      </c>
      <c r="K161">
        <v>-4.4326311111332881E-2</v>
      </c>
      <c r="O161" s="121" t="s">
        <v>75</v>
      </c>
      <c r="P161">
        <v>0.11249324190774861</v>
      </c>
      <c r="Q161">
        <v>0.1113192611847184</v>
      </c>
      <c r="W161" s="121" t="s">
        <v>18</v>
      </c>
      <c r="X161">
        <v>-2.342046392807574E-2</v>
      </c>
      <c r="Y161">
        <v>5.0595501785435593E-2</v>
      </c>
    </row>
    <row r="162" spans="1:25" x14ac:dyDescent="0.25">
      <c r="A162" s="121" t="s">
        <v>20</v>
      </c>
      <c r="B162">
        <v>4.4307359443592792E-2</v>
      </c>
      <c r="C162">
        <v>-7.0244928320137373E-2</v>
      </c>
      <c r="D162">
        <v>-6.7321031928344904E-2</v>
      </c>
      <c r="H162" s="121" t="s">
        <v>76</v>
      </c>
      <c r="I162">
        <v>3.9355934787653903E-2</v>
      </c>
      <c r="J162">
        <v>-5.0249707411323249E-3</v>
      </c>
      <c r="K162">
        <v>9.1539956368468893E-3</v>
      </c>
      <c r="O162" s="121" t="s">
        <v>77</v>
      </c>
      <c r="P162">
        <v>-4.2082915716114257E-2</v>
      </c>
      <c r="Q162">
        <v>4.5818198914452213E-2</v>
      </c>
      <c r="W162" s="121" t="s">
        <v>21</v>
      </c>
      <c r="X162">
        <v>7.4058916081541734E-2</v>
      </c>
      <c r="Y162">
        <v>0.11554298602352669</v>
      </c>
    </row>
    <row r="163" spans="1:25" x14ac:dyDescent="0.25">
      <c r="A163" s="121" t="s">
        <v>23</v>
      </c>
      <c r="B163">
        <v>8.1209182698936414E-2</v>
      </c>
      <c r="C163">
        <v>7.9226194067525714E-3</v>
      </c>
      <c r="D163">
        <v>-4.1764345917653942E-3</v>
      </c>
      <c r="H163" s="121" t="s">
        <v>78</v>
      </c>
      <c r="I163">
        <v>6.7881206491967484E-3</v>
      </c>
      <c r="J163">
        <v>-3.7677961914933437E-2</v>
      </c>
      <c r="K163">
        <v>-2.130870387925789E-2</v>
      </c>
      <c r="O163" s="121" t="s">
        <v>79</v>
      </c>
      <c r="P163">
        <v>-5.7596662515725358E-2</v>
      </c>
      <c r="Q163">
        <v>-1.6796054306015789E-3</v>
      </c>
      <c r="W163" s="121" t="s">
        <v>24</v>
      </c>
      <c r="X163">
        <v>7.1678388821340339E-2</v>
      </c>
      <c r="Y163">
        <v>7.7150530313668156E-2</v>
      </c>
    </row>
    <row r="164" spans="1:25" x14ac:dyDescent="0.25">
      <c r="W164" s="121" t="s">
        <v>25</v>
      </c>
      <c r="X164">
        <v>-2.974644942771788E-2</v>
      </c>
      <c r="Y164">
        <v>1.670070223339272E-2</v>
      </c>
    </row>
    <row r="165" spans="1:25" x14ac:dyDescent="0.25">
      <c r="W165" s="121" t="s">
        <v>26</v>
      </c>
      <c r="X165">
        <v>-3.2704608757902862E-2</v>
      </c>
      <c r="Y165">
        <v>2.2483036091700159E-2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121" t="s">
        <v>28</v>
      </c>
      <c r="X166">
        <v>9.9658723173470284E-2</v>
      </c>
      <c r="Y166">
        <v>8.5267431841696065E-2</v>
      </c>
    </row>
    <row r="167" spans="1:25" x14ac:dyDescent="0.25">
      <c r="A167" s="121"/>
      <c r="B167" s="121" t="s">
        <v>12</v>
      </c>
      <c r="C167" s="121" t="s">
        <v>68</v>
      </c>
      <c r="D167" s="121" t="s">
        <v>69</v>
      </c>
      <c r="H167" s="121"/>
      <c r="I167" s="121" t="s">
        <v>13</v>
      </c>
      <c r="J167" s="121" t="s">
        <v>70</v>
      </c>
      <c r="K167" s="121" t="s">
        <v>71</v>
      </c>
      <c r="O167" s="121"/>
      <c r="P167" s="121" t="s">
        <v>12</v>
      </c>
      <c r="Q167" s="121" t="s">
        <v>13</v>
      </c>
      <c r="W167" s="121" t="s">
        <v>29</v>
      </c>
      <c r="X167">
        <v>2.7114571027665371E-2</v>
      </c>
      <c r="Y167">
        <v>-7.5072275223126549E-3</v>
      </c>
    </row>
    <row r="168" spans="1:25" x14ac:dyDescent="0.25">
      <c r="A168" s="121" t="s">
        <v>14</v>
      </c>
      <c r="B168">
        <v>0.32969736689703583</v>
      </c>
      <c r="C168">
        <v>0.10049662866051461</v>
      </c>
      <c r="D168">
        <v>0.11928779890139329</v>
      </c>
      <c r="H168" s="121" t="s">
        <v>72</v>
      </c>
      <c r="I168">
        <v>0.53888429292138129</v>
      </c>
      <c r="J168">
        <v>0.40023996409973478</v>
      </c>
      <c r="K168">
        <v>0.38831566360936531</v>
      </c>
      <c r="O168" s="121" t="s">
        <v>73</v>
      </c>
      <c r="P168">
        <v>0.23296572929047549</v>
      </c>
      <c r="Q168">
        <v>0.2257222518026922</v>
      </c>
    </row>
    <row r="169" spans="1:25" x14ac:dyDescent="0.25">
      <c r="A169" s="121" t="s">
        <v>17</v>
      </c>
      <c r="B169">
        <v>0.58265105905085091</v>
      </c>
      <c r="C169">
        <v>-0.1508256539838623</v>
      </c>
      <c r="D169">
        <v>-0.14295287119854069</v>
      </c>
      <c r="H169" s="121" t="s">
        <v>74</v>
      </c>
      <c r="I169">
        <v>-1.1943295835376009E-2</v>
      </c>
      <c r="J169">
        <v>0.39769789849244119</v>
      </c>
      <c r="K169">
        <v>0.3888023314245867</v>
      </c>
      <c r="O169" s="121" t="s">
        <v>75</v>
      </c>
      <c r="P169">
        <v>0.5958685627618806</v>
      </c>
      <c r="Q169">
        <v>0.60883848607130819</v>
      </c>
    </row>
    <row r="170" spans="1:25" x14ac:dyDescent="0.25">
      <c r="A170" s="121" t="s">
        <v>20</v>
      </c>
      <c r="B170">
        <v>0.30410153519923688</v>
      </c>
      <c r="C170">
        <v>0.1090343451287733</v>
      </c>
      <c r="D170">
        <v>0.1124997848643406</v>
      </c>
      <c r="H170" s="121" t="s">
        <v>76</v>
      </c>
      <c r="I170">
        <v>5.8076375861623272E-2</v>
      </c>
      <c r="J170">
        <v>-0.18742590781834681</v>
      </c>
      <c r="K170">
        <v>-0.18327177265555539</v>
      </c>
      <c r="O170" s="121" t="s">
        <v>77</v>
      </c>
      <c r="P170">
        <v>0.44403718944771792</v>
      </c>
      <c r="Q170">
        <v>0.45674160221295751</v>
      </c>
      <c r="W170" s="165" t="s">
        <v>81</v>
      </c>
    </row>
    <row r="171" spans="1:25" x14ac:dyDescent="0.25">
      <c r="A171" s="121" t="s">
        <v>23</v>
      </c>
      <c r="B171">
        <v>0.46245258426652969</v>
      </c>
      <c r="C171">
        <v>4.8556178679075579E-2</v>
      </c>
      <c r="D171">
        <v>6.1871544786317477E-2</v>
      </c>
      <c r="H171" s="121" t="s">
        <v>78</v>
      </c>
      <c r="I171">
        <v>0.43485714637050471</v>
      </c>
      <c r="J171">
        <v>-0.27284033807899849</v>
      </c>
      <c r="K171">
        <v>-0.25729561569384291</v>
      </c>
      <c r="O171" s="121" t="s">
        <v>79</v>
      </c>
      <c r="P171">
        <v>0.42627880521506328</v>
      </c>
      <c r="Q171">
        <v>0.41291166519271122</v>
      </c>
      <c r="W171" s="121"/>
      <c r="X171" s="121" t="s">
        <v>12</v>
      </c>
      <c r="Y171" s="121" t="s">
        <v>13</v>
      </c>
    </row>
    <row r="172" spans="1:25" x14ac:dyDescent="0.25">
      <c r="W172" s="121" t="s">
        <v>15</v>
      </c>
      <c r="X172">
        <v>0.4664537232790722</v>
      </c>
      <c r="Y172">
        <v>0.47262989844044401</v>
      </c>
    </row>
    <row r="173" spans="1:25" x14ac:dyDescent="0.25">
      <c r="W173" s="121" t="s">
        <v>18</v>
      </c>
      <c r="X173">
        <v>0.67627479083794961</v>
      </c>
      <c r="Y173">
        <v>0.68149895364448421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121" t="s">
        <v>21</v>
      </c>
      <c r="X174">
        <v>0.48024259751163861</v>
      </c>
      <c r="Y174">
        <v>0.43090829776044409</v>
      </c>
    </row>
    <row r="175" spans="1:25" x14ac:dyDescent="0.25">
      <c r="A175" s="121"/>
      <c r="B175" s="121" t="s">
        <v>12</v>
      </c>
      <c r="C175" s="121" t="s">
        <v>68</v>
      </c>
      <c r="D175" s="121" t="s">
        <v>69</v>
      </c>
      <c r="H175" s="121"/>
      <c r="I175" s="121" t="s">
        <v>13</v>
      </c>
      <c r="J175" s="121" t="s">
        <v>70</v>
      </c>
      <c r="K175" s="121" t="s">
        <v>71</v>
      </c>
      <c r="O175" s="121"/>
      <c r="P175" s="121" t="s">
        <v>12</v>
      </c>
      <c r="Q175" s="121" t="s">
        <v>13</v>
      </c>
      <c r="W175" s="121" t="s">
        <v>24</v>
      </c>
      <c r="X175">
        <v>0.65606472259263116</v>
      </c>
      <c r="Y175">
        <v>0.6681773467520663</v>
      </c>
    </row>
    <row r="176" spans="1:25" x14ac:dyDescent="0.25">
      <c r="A176" s="121" t="s">
        <v>14</v>
      </c>
      <c r="B176">
        <v>0.2226964605075997</v>
      </c>
      <c r="C176">
        <v>-0.15680669394535071</v>
      </c>
      <c r="D176">
        <v>-0.1955339387729973</v>
      </c>
      <c r="H176" s="121" t="s">
        <v>72</v>
      </c>
      <c r="I176">
        <v>-7.2624663829672836E-2</v>
      </c>
      <c r="J176">
        <v>0.21529864338586649</v>
      </c>
      <c r="K176">
        <v>0.21660144984477511</v>
      </c>
      <c r="O176" s="121" t="s">
        <v>73</v>
      </c>
      <c r="P176">
        <v>-0.11197606660799959</v>
      </c>
      <c r="Q176">
        <v>-0.23372672418275681</v>
      </c>
      <c r="W176" s="121" t="s">
        <v>25</v>
      </c>
      <c r="X176">
        <v>0.46834713886277662</v>
      </c>
      <c r="Y176">
        <v>0.47315931185286542</v>
      </c>
    </row>
    <row r="177" spans="1:25" x14ac:dyDescent="0.25">
      <c r="A177" s="121" t="s">
        <v>17</v>
      </c>
      <c r="B177">
        <v>0.36040605712635387</v>
      </c>
      <c r="C177">
        <v>-0.1068863469361301</v>
      </c>
      <c r="D177">
        <v>-0.1279614090934742</v>
      </c>
      <c r="H177" s="121" t="s">
        <v>74</v>
      </c>
      <c r="I177">
        <v>-0.17241624107478359</v>
      </c>
      <c r="J177">
        <v>0.2920649502978559</v>
      </c>
      <c r="K177">
        <v>0.26228835180101712</v>
      </c>
      <c r="O177" s="121" t="s">
        <v>75</v>
      </c>
      <c r="P177">
        <v>-0.1179549849143222</v>
      </c>
      <c r="Q177">
        <v>1.8967928118209649E-2</v>
      </c>
      <c r="W177" s="121" t="s">
        <v>26</v>
      </c>
      <c r="X177">
        <v>0.52661252396292513</v>
      </c>
      <c r="Y177">
        <v>0.52758760942784788</v>
      </c>
    </row>
    <row r="178" spans="1:25" x14ac:dyDescent="0.25">
      <c r="A178" s="121" t="s">
        <v>20</v>
      </c>
      <c r="B178">
        <v>-0.1222254492469671</v>
      </c>
      <c r="C178">
        <v>-7.7777838757405751E-2</v>
      </c>
      <c r="D178">
        <v>-5.1071097302994597E-2</v>
      </c>
      <c r="H178" s="121" t="s">
        <v>76</v>
      </c>
      <c r="I178">
        <v>6.9793813392681939E-2</v>
      </c>
      <c r="J178">
        <v>-0.1145532674287587</v>
      </c>
      <c r="K178">
        <v>-0.1253864893434668</v>
      </c>
      <c r="O178" s="121" t="s">
        <v>77</v>
      </c>
      <c r="P178">
        <v>0.24841873921951901</v>
      </c>
      <c r="Q178">
        <v>0.211854811784769</v>
      </c>
      <c r="W178" s="121" t="s">
        <v>28</v>
      </c>
      <c r="X178">
        <v>0.63139127187629862</v>
      </c>
      <c r="Y178">
        <v>0.62356418110703571</v>
      </c>
    </row>
    <row r="179" spans="1:25" x14ac:dyDescent="0.25">
      <c r="A179" s="121" t="s">
        <v>23</v>
      </c>
      <c r="B179">
        <v>-8.2517461027504152E-2</v>
      </c>
      <c r="C179">
        <v>-0.20456026068223099</v>
      </c>
      <c r="D179">
        <v>-0.2311648559379999</v>
      </c>
      <c r="H179" s="121" t="s">
        <v>78</v>
      </c>
      <c r="I179">
        <v>-0.25081027609873491</v>
      </c>
      <c r="J179">
        <v>2.095722956403551E-2</v>
      </c>
      <c r="K179">
        <v>9.8154228214945974E-2</v>
      </c>
      <c r="O179" s="121" t="s">
        <v>79</v>
      </c>
      <c r="P179">
        <v>6.0451653889231514E-3</v>
      </c>
      <c r="Q179">
        <v>9.9430063010645595E-2</v>
      </c>
      <c r="W179" s="121" t="s">
        <v>29</v>
      </c>
      <c r="X179">
        <v>0.15054065608444819</v>
      </c>
      <c r="Y179">
        <v>0.13293836430530381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121"/>
      <c r="B183" s="121" t="s">
        <v>12</v>
      </c>
      <c r="C183" s="121" t="s">
        <v>68</v>
      </c>
      <c r="D183" s="121" t="s">
        <v>69</v>
      </c>
      <c r="H183" s="121"/>
      <c r="I183" s="121" t="s">
        <v>13</v>
      </c>
      <c r="J183" s="121" t="s">
        <v>70</v>
      </c>
      <c r="K183" s="121" t="s">
        <v>71</v>
      </c>
      <c r="O183" s="121"/>
      <c r="P183" s="121" t="s">
        <v>12</v>
      </c>
      <c r="Q183" s="121" t="s">
        <v>13</v>
      </c>
      <c r="W183" s="121"/>
      <c r="X183" s="121" t="s">
        <v>12</v>
      </c>
      <c r="Y183" s="121" t="s">
        <v>13</v>
      </c>
    </row>
    <row r="184" spans="1:25" x14ac:dyDescent="0.25">
      <c r="A184" s="121" t="s">
        <v>14</v>
      </c>
      <c r="B184">
        <v>0.49683001563423052</v>
      </c>
      <c r="C184">
        <v>0.25045147461343931</v>
      </c>
      <c r="D184">
        <v>4.3461439239611217E-2</v>
      </c>
      <c r="H184" s="121" t="s">
        <v>72</v>
      </c>
      <c r="I184">
        <v>0.29745299845422662</v>
      </c>
      <c r="J184">
        <v>0.1644953512464449</v>
      </c>
      <c r="K184">
        <v>-9.876777789719117E-2</v>
      </c>
      <c r="O184" s="121" t="s">
        <v>73</v>
      </c>
      <c r="P184">
        <v>0.4175089970365839</v>
      </c>
      <c r="Q184">
        <v>0.42400911066171842</v>
      </c>
      <c r="W184" s="121" t="s">
        <v>15</v>
      </c>
      <c r="X184">
        <v>9.1116661255281672E-2</v>
      </c>
      <c r="Y184">
        <v>0.10974419047045091</v>
      </c>
    </row>
    <row r="185" spans="1:25" x14ac:dyDescent="0.25">
      <c r="A185" s="121" t="s">
        <v>17</v>
      </c>
      <c r="B185">
        <v>0.54675156961791993</v>
      </c>
      <c r="C185">
        <v>0.26386049691276903</v>
      </c>
      <c r="D185">
        <v>3.6168830995265723E-2</v>
      </c>
      <c r="H185" s="121" t="s">
        <v>74</v>
      </c>
      <c r="I185">
        <v>0.48659757030349582</v>
      </c>
      <c r="J185">
        <v>0.15576212802290221</v>
      </c>
      <c r="K185">
        <v>-9.8550969154525755E-2</v>
      </c>
      <c r="O185" s="121" t="s">
        <v>75</v>
      </c>
      <c r="P185">
        <v>0.34650886041801687</v>
      </c>
      <c r="Q185">
        <v>0.21991529954076691</v>
      </c>
      <c r="W185" s="121" t="s">
        <v>18</v>
      </c>
      <c r="X185">
        <v>0.30170442377546253</v>
      </c>
      <c r="Y185">
        <v>0.18301338990388219</v>
      </c>
    </row>
    <row r="186" spans="1:25" x14ac:dyDescent="0.25">
      <c r="A186" s="121" t="s">
        <v>20</v>
      </c>
      <c r="B186">
        <v>0.36059050133670778</v>
      </c>
      <c r="C186">
        <v>0.19012858239841129</v>
      </c>
      <c r="D186">
        <v>2.4461357838501448E-2</v>
      </c>
      <c r="H186" s="121" t="s">
        <v>76</v>
      </c>
      <c r="I186">
        <v>0.63865873405954665</v>
      </c>
      <c r="J186">
        <v>0.21831414768818741</v>
      </c>
      <c r="K186">
        <v>-0.1114961409262078</v>
      </c>
      <c r="O186" s="121" t="s">
        <v>77</v>
      </c>
      <c r="P186">
        <v>0.53444854500248362</v>
      </c>
      <c r="Q186">
        <v>0.60499211162734257</v>
      </c>
      <c r="W186" s="121" t="s">
        <v>21</v>
      </c>
      <c r="X186">
        <v>-0.1114522947353624</v>
      </c>
      <c r="Y186">
        <v>5.5675750235326969E-2</v>
      </c>
    </row>
    <row r="187" spans="1:25" x14ac:dyDescent="0.25">
      <c r="A187" s="121" t="s">
        <v>23</v>
      </c>
      <c r="B187">
        <v>0.420387395548385</v>
      </c>
      <c r="C187">
        <v>0.1613612096138945</v>
      </c>
      <c r="D187">
        <v>-6.1934696321184819E-2</v>
      </c>
      <c r="H187" s="121" t="s">
        <v>78</v>
      </c>
      <c r="I187">
        <v>0.23202472667798199</v>
      </c>
      <c r="J187">
        <v>0.2248837284160761</v>
      </c>
      <c r="K187">
        <v>-1.426260274114313E-3</v>
      </c>
      <c r="O187" s="121" t="s">
        <v>79</v>
      </c>
      <c r="P187">
        <v>0.21854764417726741</v>
      </c>
      <c r="Q187">
        <v>0.28319370361715263</v>
      </c>
      <c r="W187" s="121" t="s">
        <v>24</v>
      </c>
      <c r="X187">
        <v>7.3644370041796053E-2</v>
      </c>
      <c r="Y187">
        <v>6.6101994861845995E-2</v>
      </c>
    </row>
    <row r="188" spans="1:25" x14ac:dyDescent="0.25">
      <c r="W188" s="121" t="s">
        <v>25</v>
      </c>
      <c r="X188">
        <v>3.050510404392686E-2</v>
      </c>
      <c r="Y188">
        <v>5.0398036907190108E-2</v>
      </c>
    </row>
    <row r="189" spans="1:25" x14ac:dyDescent="0.25">
      <c r="W189" s="121" t="s">
        <v>26</v>
      </c>
      <c r="X189">
        <v>-0.1293568293540521</v>
      </c>
      <c r="Y189">
        <v>-0.27239518407349889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121" t="s">
        <v>28</v>
      </c>
      <c r="X190">
        <v>0.20764808318590369</v>
      </c>
      <c r="Y190">
        <v>-6.9815924029479878E-2</v>
      </c>
    </row>
    <row r="191" spans="1:25" x14ac:dyDescent="0.25">
      <c r="A191" s="121"/>
      <c r="B191" s="121" t="s">
        <v>12</v>
      </c>
      <c r="C191" s="121" t="s">
        <v>68</v>
      </c>
      <c r="D191" s="121" t="s">
        <v>69</v>
      </c>
      <c r="H191" s="121"/>
      <c r="I191" s="121" t="s">
        <v>13</v>
      </c>
      <c r="J191" s="121" t="s">
        <v>70</v>
      </c>
      <c r="K191" s="121" t="s">
        <v>71</v>
      </c>
      <c r="O191" s="121"/>
      <c r="P191" s="121" t="s">
        <v>12</v>
      </c>
      <c r="Q191" s="121" t="s">
        <v>13</v>
      </c>
      <c r="W191" s="121" t="s">
        <v>29</v>
      </c>
      <c r="X191">
        <v>2.9885391563185051E-2</v>
      </c>
      <c r="Y191">
        <v>-0.1835438217126647</v>
      </c>
    </row>
    <row r="192" spans="1:25" x14ac:dyDescent="0.25">
      <c r="A192" s="121" t="s">
        <v>14</v>
      </c>
      <c r="B192">
        <v>-5.859337458701689E-2</v>
      </c>
      <c r="C192">
        <v>5.2266285562395133E-2</v>
      </c>
      <c r="D192">
        <v>4.7439058146790627E-2</v>
      </c>
      <c r="H192" s="121" t="s">
        <v>72</v>
      </c>
      <c r="I192">
        <v>-6.2287376732506942E-2</v>
      </c>
      <c r="J192">
        <v>7.4632733016587571E-2</v>
      </c>
      <c r="K192">
        <v>5.9748174741016111E-2</v>
      </c>
      <c r="O192" s="121" t="s">
        <v>73</v>
      </c>
      <c r="P192">
        <v>-4.850230152526664E-2</v>
      </c>
      <c r="Q192">
        <v>-7.2783306011271656E-2</v>
      </c>
    </row>
    <row r="193" spans="1:25" x14ac:dyDescent="0.25">
      <c r="A193" s="121" t="s">
        <v>17</v>
      </c>
      <c r="B193">
        <v>5.0487016899037097E-2</v>
      </c>
      <c r="C193">
        <v>8.8190412058537018E-2</v>
      </c>
      <c r="D193">
        <v>8.3666584118280582E-2</v>
      </c>
      <c r="H193" s="121" t="s">
        <v>74</v>
      </c>
      <c r="I193">
        <v>-7.8156008502997157E-2</v>
      </c>
      <c r="J193">
        <v>2.3004407448450968E-2</v>
      </c>
      <c r="K193">
        <v>1.3762762963975789E-2</v>
      </c>
      <c r="O193" s="121" t="s">
        <v>75</v>
      </c>
      <c r="P193">
        <v>-5.1721122927574317E-2</v>
      </c>
      <c r="Q193">
        <v>-2.7014530225462199E-2</v>
      </c>
    </row>
    <row r="194" spans="1:25" x14ac:dyDescent="0.25">
      <c r="A194" s="121" t="s">
        <v>20</v>
      </c>
      <c r="B194">
        <v>-1.677126126009567E-2</v>
      </c>
      <c r="C194">
        <v>6.6297271277012779E-2</v>
      </c>
      <c r="D194">
        <v>6.4475950287078462E-2</v>
      </c>
      <c r="H194" s="121" t="s">
        <v>76</v>
      </c>
      <c r="I194">
        <v>-0.1293836987189452</v>
      </c>
      <c r="J194">
        <v>-3.7534512069466508E-2</v>
      </c>
      <c r="K194">
        <v>-3.7477887552331023E-2</v>
      </c>
      <c r="O194" s="121" t="s">
        <v>77</v>
      </c>
      <c r="P194">
        <v>-2.4195086756132859E-2</v>
      </c>
      <c r="Q194">
        <v>-0.1377833804787103</v>
      </c>
      <c r="W194" s="165" t="s">
        <v>89</v>
      </c>
    </row>
    <row r="195" spans="1:25" x14ac:dyDescent="0.25">
      <c r="A195" s="121" t="s">
        <v>23</v>
      </c>
      <c r="B195">
        <v>-9.600104759053564E-2</v>
      </c>
      <c r="C195">
        <v>-1.0984397444236261E-2</v>
      </c>
      <c r="D195">
        <v>-2.821384252855906E-3</v>
      </c>
      <c r="H195" s="121" t="s">
        <v>78</v>
      </c>
      <c r="I195">
        <v>6.0693828231879413E-3</v>
      </c>
      <c r="J195">
        <v>7.8785852649168639E-2</v>
      </c>
      <c r="K195">
        <v>6.5212648343015378E-2</v>
      </c>
      <c r="O195" s="121" t="s">
        <v>79</v>
      </c>
      <c r="P195">
        <v>3.4241841110623707E-2</v>
      </c>
      <c r="Q195">
        <v>1.030328566102553E-2</v>
      </c>
      <c r="W195" s="121"/>
      <c r="X195" s="121" t="s">
        <v>12</v>
      </c>
      <c r="Y195" s="121" t="s">
        <v>13</v>
      </c>
    </row>
    <row r="196" spans="1:25" x14ac:dyDescent="0.25">
      <c r="W196" s="121" t="s">
        <v>15</v>
      </c>
      <c r="X196">
        <v>0.46840199877727112</v>
      </c>
      <c r="Y196">
        <v>0.50003688641024291</v>
      </c>
    </row>
    <row r="197" spans="1:25" x14ac:dyDescent="0.25">
      <c r="W197" s="121" t="s">
        <v>18</v>
      </c>
      <c r="X197">
        <v>0.54218886597713423</v>
      </c>
      <c r="Y197">
        <v>0.59937473566987731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121" t="s">
        <v>21</v>
      </c>
      <c r="X198">
        <v>0.3351775314332478</v>
      </c>
      <c r="Y198">
        <v>0.20562168523909141</v>
      </c>
    </row>
    <row r="199" spans="1:25" x14ac:dyDescent="0.25">
      <c r="A199" s="121"/>
      <c r="B199" s="121" t="s">
        <v>12</v>
      </c>
      <c r="C199" s="121" t="s">
        <v>68</v>
      </c>
      <c r="D199" s="121" t="s">
        <v>69</v>
      </c>
      <c r="H199" s="121"/>
      <c r="I199" s="121" t="s">
        <v>13</v>
      </c>
      <c r="J199" s="121" t="s">
        <v>70</v>
      </c>
      <c r="K199" s="121" t="s">
        <v>71</v>
      </c>
      <c r="O199" s="121"/>
      <c r="P199" s="121" t="s">
        <v>12</v>
      </c>
      <c r="Q199" s="121" t="s">
        <v>13</v>
      </c>
      <c r="W199" s="121" t="s">
        <v>24</v>
      </c>
      <c r="X199">
        <v>0.36123011314346049</v>
      </c>
      <c r="Y199">
        <v>0.25205482689292069</v>
      </c>
    </row>
    <row r="200" spans="1:25" x14ac:dyDescent="0.25">
      <c r="A200" s="121" t="s">
        <v>14</v>
      </c>
      <c r="B200">
        <v>0.16613055804180241</v>
      </c>
      <c r="C200">
        <v>3.2739500355818628E-3</v>
      </c>
      <c r="D200">
        <v>-4.0845185921013069E-3</v>
      </c>
      <c r="H200" s="121" t="s">
        <v>72</v>
      </c>
      <c r="I200">
        <v>0.1446912553036396</v>
      </c>
      <c r="J200">
        <v>8.6455781139380433E-2</v>
      </c>
      <c r="K200">
        <v>8.605199774569211E-2</v>
      </c>
      <c r="O200" s="121" t="s">
        <v>73</v>
      </c>
      <c r="P200">
        <v>0.1032967370477208</v>
      </c>
      <c r="Q200">
        <v>0.10721621989284701</v>
      </c>
      <c r="W200" s="121" t="s">
        <v>25</v>
      </c>
      <c r="X200">
        <v>0.35922975144111541</v>
      </c>
      <c r="Y200">
        <v>0.38675365503181791</v>
      </c>
    </row>
    <row r="201" spans="1:25" x14ac:dyDescent="0.25">
      <c r="A201" s="121" t="s">
        <v>17</v>
      </c>
      <c r="B201">
        <v>0.1071468518067976</v>
      </c>
      <c r="C201">
        <v>4.1411738640564459E-2</v>
      </c>
      <c r="D201">
        <v>3.2834247449490969E-2</v>
      </c>
      <c r="H201" s="121" t="s">
        <v>74</v>
      </c>
      <c r="I201">
        <v>0.106185066441413</v>
      </c>
      <c r="J201">
        <v>-4.5097343806641432E-2</v>
      </c>
      <c r="K201">
        <v>-4.944892964851872E-2</v>
      </c>
      <c r="O201" s="121" t="s">
        <v>75</v>
      </c>
      <c r="P201">
        <v>-3.0497820986979781E-2</v>
      </c>
      <c r="Q201">
        <v>6.6232020290877713E-2</v>
      </c>
      <c r="W201" s="121" t="s">
        <v>26</v>
      </c>
      <c r="X201">
        <v>0.32169906196586701</v>
      </c>
      <c r="Y201">
        <v>0.32382820345977881</v>
      </c>
    </row>
    <row r="202" spans="1:25" x14ac:dyDescent="0.25">
      <c r="A202" s="121" t="s">
        <v>20</v>
      </c>
      <c r="B202">
        <v>2.1737615875582719E-2</v>
      </c>
      <c r="C202">
        <v>2.5590511827166072E-2</v>
      </c>
      <c r="D202">
        <v>1.874965085783387E-2</v>
      </c>
      <c r="H202" s="121" t="s">
        <v>76</v>
      </c>
      <c r="I202">
        <v>0.32751095181891238</v>
      </c>
      <c r="J202">
        <v>3.0809179488138851E-2</v>
      </c>
      <c r="K202">
        <v>3.665282922914239E-2</v>
      </c>
      <c r="O202" s="121" t="s">
        <v>77</v>
      </c>
      <c r="P202">
        <v>0.15102398649276871</v>
      </c>
      <c r="Q202">
        <v>0.29251096201637278</v>
      </c>
      <c r="W202" s="121" t="s">
        <v>28</v>
      </c>
      <c r="X202">
        <v>0.5030754251833317</v>
      </c>
      <c r="Y202">
        <v>0.46928503961717272</v>
      </c>
    </row>
    <row r="203" spans="1:25" x14ac:dyDescent="0.25">
      <c r="A203" s="121" t="s">
        <v>23</v>
      </c>
      <c r="B203">
        <v>9.8519559956213101E-3</v>
      </c>
      <c r="C203">
        <v>-4.4332551154419378E-2</v>
      </c>
      <c r="D203">
        <v>-4.032033020522853E-2</v>
      </c>
      <c r="H203" s="121" t="s">
        <v>78</v>
      </c>
      <c r="I203">
        <v>0.1501937286535294</v>
      </c>
      <c r="J203">
        <v>0.14917358159937419</v>
      </c>
      <c r="K203">
        <v>0.1449391420440545</v>
      </c>
      <c r="O203" s="121" t="s">
        <v>79</v>
      </c>
      <c r="P203">
        <v>0.16090667372044309</v>
      </c>
      <c r="Q203">
        <v>0.21270529868085669</v>
      </c>
      <c r="W203" s="121" t="s">
        <v>29</v>
      </c>
      <c r="X203">
        <v>0.49122895595014249</v>
      </c>
      <c r="Y203">
        <v>0.49885845079014068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121"/>
      <c r="B207" s="121" t="s">
        <v>12</v>
      </c>
      <c r="C207" s="121" t="s">
        <v>68</v>
      </c>
      <c r="D207" s="121" t="s">
        <v>69</v>
      </c>
      <c r="H207" s="121"/>
      <c r="I207" s="121" t="s">
        <v>13</v>
      </c>
      <c r="J207" s="121" t="s">
        <v>70</v>
      </c>
      <c r="K207" s="121" t="s">
        <v>71</v>
      </c>
      <c r="O207" s="121"/>
      <c r="P207" s="121" t="s">
        <v>12</v>
      </c>
      <c r="Q207" s="121" t="s">
        <v>13</v>
      </c>
      <c r="W207" s="121"/>
      <c r="X207" s="121" t="s">
        <v>12</v>
      </c>
      <c r="Y207" s="121" t="s">
        <v>13</v>
      </c>
    </row>
    <row r="208" spans="1:25" x14ac:dyDescent="0.25">
      <c r="A208" s="121" t="s">
        <v>14</v>
      </c>
      <c r="B208">
        <v>0.49633414911465318</v>
      </c>
      <c r="C208">
        <v>0.3775655397028112</v>
      </c>
      <c r="D208">
        <v>0.36753385658479121</v>
      </c>
      <c r="H208" s="121" t="s">
        <v>72</v>
      </c>
      <c r="I208">
        <v>0.42820840909253188</v>
      </c>
      <c r="J208">
        <v>0.50595191446948251</v>
      </c>
      <c r="K208">
        <v>0.49119592045458638</v>
      </c>
      <c r="O208" s="121" t="s">
        <v>73</v>
      </c>
      <c r="P208">
        <v>0.47713792055550258</v>
      </c>
      <c r="Q208">
        <v>0.46020725544935898</v>
      </c>
      <c r="W208" s="121" t="s">
        <v>15</v>
      </c>
      <c r="X208">
        <v>-5.4278315642905868E-2</v>
      </c>
      <c r="Y208">
        <v>-4.195978895296025E-2</v>
      </c>
    </row>
    <row r="209" spans="1:25" x14ac:dyDescent="0.25">
      <c r="A209" s="121" t="s">
        <v>17</v>
      </c>
      <c r="B209">
        <v>0.33652902133185392</v>
      </c>
      <c r="C209">
        <v>0.2903996683569332</v>
      </c>
      <c r="D209">
        <v>0.31106152411372129</v>
      </c>
      <c r="H209" s="121" t="s">
        <v>74</v>
      </c>
      <c r="I209">
        <v>0.50586776615885898</v>
      </c>
      <c r="J209">
        <v>0.64604746433081062</v>
      </c>
      <c r="K209">
        <v>0.62531258510797116</v>
      </c>
      <c r="O209" s="121" t="s">
        <v>75</v>
      </c>
      <c r="P209">
        <v>0.50436073941729387</v>
      </c>
      <c r="Q209">
        <v>0.48610429372036329</v>
      </c>
      <c r="W209" s="121" t="s">
        <v>18</v>
      </c>
      <c r="X209">
        <v>-2.2836008333025268E-2</v>
      </c>
      <c r="Y209">
        <v>-0.1211746594762642</v>
      </c>
    </row>
    <row r="210" spans="1:25" x14ac:dyDescent="0.25">
      <c r="A210" s="121" t="s">
        <v>20</v>
      </c>
      <c r="B210">
        <v>0.3327251013156155</v>
      </c>
      <c r="C210">
        <v>0.3782897318462537</v>
      </c>
      <c r="D210">
        <v>0.37550131950600901</v>
      </c>
      <c r="H210" s="121" t="s">
        <v>76</v>
      </c>
      <c r="I210">
        <v>0.26972383905906733</v>
      </c>
      <c r="J210">
        <v>0.19820026104918639</v>
      </c>
      <c r="K210">
        <v>0.2253373191347369</v>
      </c>
      <c r="O210" s="121" t="s">
        <v>77</v>
      </c>
      <c r="P210">
        <v>0.2590671144278392</v>
      </c>
      <c r="Q210">
        <v>0.28730039660097839</v>
      </c>
      <c r="W210" s="121" t="s">
        <v>21</v>
      </c>
      <c r="X210">
        <v>-2.9837661592363611E-2</v>
      </c>
      <c r="Y210">
        <v>-9.513571373119073E-2</v>
      </c>
    </row>
    <row r="211" spans="1:25" x14ac:dyDescent="0.25">
      <c r="A211" s="121" t="s">
        <v>23</v>
      </c>
      <c r="B211">
        <v>0.349308231999161</v>
      </c>
      <c r="C211">
        <v>0.24006108885166269</v>
      </c>
      <c r="D211">
        <v>0.22712599049779439</v>
      </c>
      <c r="H211" s="121" t="s">
        <v>78</v>
      </c>
      <c r="I211">
        <v>-0.31995353623028461</v>
      </c>
      <c r="J211">
        <v>-0.46766289505790948</v>
      </c>
      <c r="K211">
        <v>-0.45811096919479982</v>
      </c>
      <c r="O211" s="121" t="s">
        <v>79</v>
      </c>
      <c r="P211">
        <v>-0.2293005478133322</v>
      </c>
      <c r="Q211">
        <v>-0.2151545511673639</v>
      </c>
      <c r="W211" s="121" t="s">
        <v>24</v>
      </c>
      <c r="X211">
        <v>6.6815024242581761E-2</v>
      </c>
      <c r="Y211">
        <v>3.7871479402380732E-2</v>
      </c>
    </row>
    <row r="212" spans="1:25" x14ac:dyDescent="0.25">
      <c r="W212" s="121" t="s">
        <v>25</v>
      </c>
      <c r="X212">
        <v>-4.2284990621153408E-2</v>
      </c>
      <c r="Y212">
        <v>-1.612769621287085E-2</v>
      </c>
    </row>
    <row r="213" spans="1:25" x14ac:dyDescent="0.25">
      <c r="W213" s="121" t="s">
        <v>26</v>
      </c>
      <c r="X213">
        <v>2.7956088879782289E-2</v>
      </c>
      <c r="Y213">
        <v>9.0253536882049235E-3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21" t="s">
        <v>28</v>
      </c>
      <c r="X214">
        <v>-1.4644232435240601E-2</v>
      </c>
      <c r="Y214">
        <v>-5.9992695230970689E-3</v>
      </c>
    </row>
    <row r="215" spans="1:25" x14ac:dyDescent="0.25">
      <c r="A215" s="121"/>
      <c r="B215" s="121" t="s">
        <v>12</v>
      </c>
      <c r="C215" s="121" t="s">
        <v>68</v>
      </c>
      <c r="D215" s="121" t="s">
        <v>69</v>
      </c>
      <c r="H215" s="121"/>
      <c r="I215" s="121" t="s">
        <v>13</v>
      </c>
      <c r="J215" s="121" t="s">
        <v>70</v>
      </c>
      <c r="K215" s="121" t="s">
        <v>71</v>
      </c>
      <c r="O215" s="121"/>
      <c r="P215" s="121" t="s">
        <v>12</v>
      </c>
      <c r="Q215" s="121" t="s">
        <v>13</v>
      </c>
      <c r="W215" s="121" t="s">
        <v>29</v>
      </c>
      <c r="X215">
        <v>-3.7565591930299597E-2</v>
      </c>
      <c r="Y215">
        <v>-3.036150963901398E-3</v>
      </c>
    </row>
    <row r="216" spans="1:25" x14ac:dyDescent="0.25">
      <c r="A216" s="121" t="s">
        <v>14</v>
      </c>
      <c r="B216">
        <v>2.485756075107633E-2</v>
      </c>
      <c r="C216">
        <v>5.021832768947037E-2</v>
      </c>
      <c r="D216">
        <v>4.9707392589435517E-2</v>
      </c>
      <c r="H216" s="121" t="s">
        <v>72</v>
      </c>
      <c r="I216">
        <v>-7.6034789972947284E-2</v>
      </c>
      <c r="J216">
        <v>1.620497207433487E-2</v>
      </c>
      <c r="K216">
        <v>4.2684918912708147E-2</v>
      </c>
      <c r="O216" s="121" t="s">
        <v>73</v>
      </c>
      <c r="P216">
        <v>2.830913659125989E-2</v>
      </c>
      <c r="Q216">
        <v>2.2799682051667068E-3</v>
      </c>
    </row>
    <row r="217" spans="1:25" x14ac:dyDescent="0.25">
      <c r="A217" s="121" t="s">
        <v>17</v>
      </c>
      <c r="B217">
        <v>8.514793675531869E-2</v>
      </c>
      <c r="C217">
        <v>3.5493667080593672E-3</v>
      </c>
      <c r="D217">
        <v>2.145349512024795E-2</v>
      </c>
      <c r="H217" s="121" t="s">
        <v>74</v>
      </c>
      <c r="I217">
        <v>0.1030984457492581</v>
      </c>
      <c r="J217">
        <v>7.8370060288740287E-2</v>
      </c>
      <c r="K217">
        <v>8.364755671689944E-2</v>
      </c>
      <c r="O217" s="121" t="s">
        <v>75</v>
      </c>
      <c r="P217">
        <v>2.8763602420444159E-3</v>
      </c>
      <c r="Q217">
        <v>1.5386223054157549E-2</v>
      </c>
    </row>
    <row r="218" spans="1:25" x14ac:dyDescent="0.25">
      <c r="A218" s="121" t="s">
        <v>20</v>
      </c>
      <c r="B218">
        <v>4.6788006865402847E-2</v>
      </c>
      <c r="C218">
        <v>1.241135288501681E-2</v>
      </c>
      <c r="D218">
        <v>-1.881995434702957E-3</v>
      </c>
      <c r="H218" s="121" t="s">
        <v>76</v>
      </c>
      <c r="I218">
        <v>5.7274234914984389E-3</v>
      </c>
      <c r="J218">
        <v>-2.8030042074229392E-2</v>
      </c>
      <c r="K218">
        <v>-2.5788417209037808E-3</v>
      </c>
      <c r="O218" s="121" t="s">
        <v>77</v>
      </c>
      <c r="P218">
        <v>7.5314153119901986E-2</v>
      </c>
      <c r="Q218">
        <v>2.574519187038992E-2</v>
      </c>
      <c r="W218" s="165" t="s">
        <v>94</v>
      </c>
    </row>
    <row r="219" spans="1:25" x14ac:dyDescent="0.25">
      <c r="A219" s="121" t="s">
        <v>23</v>
      </c>
      <c r="B219">
        <v>7.7594322640568147E-2</v>
      </c>
      <c r="C219">
        <v>4.4256475789814842E-2</v>
      </c>
      <c r="D219">
        <v>4.9781230357744267E-2</v>
      </c>
      <c r="H219" s="121" t="s">
        <v>78</v>
      </c>
      <c r="I219">
        <v>-6.6575006739064815E-2</v>
      </c>
      <c r="J219">
        <v>-9.8654627512245047E-2</v>
      </c>
      <c r="K219">
        <v>-6.4663618809913739E-2</v>
      </c>
      <c r="O219" s="121" t="s">
        <v>79</v>
      </c>
      <c r="P219">
        <v>-5.6383864379508652E-3</v>
      </c>
      <c r="Q219">
        <v>-8.3653928110945977E-2</v>
      </c>
      <c r="W219" s="121"/>
      <c r="X219" s="121" t="s">
        <v>12</v>
      </c>
      <c r="Y219" s="121" t="s">
        <v>13</v>
      </c>
    </row>
    <row r="220" spans="1:25" x14ac:dyDescent="0.25">
      <c r="W220" s="121" t="s">
        <v>15</v>
      </c>
      <c r="X220">
        <v>0.1031760897266728</v>
      </c>
      <c r="Y220">
        <v>6.9714798248557974E-2</v>
      </c>
    </row>
    <row r="221" spans="1:25" x14ac:dyDescent="0.25">
      <c r="W221" s="121" t="s">
        <v>18</v>
      </c>
      <c r="X221">
        <v>0.1644067714294061</v>
      </c>
      <c r="Y221">
        <v>0.25637095910036373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21" t="s">
        <v>21</v>
      </c>
      <c r="X222">
        <v>-0.20988229413795109</v>
      </c>
      <c r="Y222">
        <v>-0.23524602883607751</v>
      </c>
    </row>
    <row r="223" spans="1:25" x14ac:dyDescent="0.25">
      <c r="A223" s="121"/>
      <c r="B223" s="121" t="s">
        <v>12</v>
      </c>
      <c r="C223" s="121" t="s">
        <v>68</v>
      </c>
      <c r="D223" s="121" t="s">
        <v>69</v>
      </c>
      <c r="H223" s="121"/>
      <c r="I223" s="121" t="s">
        <v>13</v>
      </c>
      <c r="J223" s="121" t="s">
        <v>70</v>
      </c>
      <c r="K223" s="121" t="s">
        <v>71</v>
      </c>
      <c r="O223" s="121"/>
      <c r="P223" s="121" t="s">
        <v>12</v>
      </c>
      <c r="Q223" s="121" t="s">
        <v>13</v>
      </c>
      <c r="W223" s="121" t="s">
        <v>24</v>
      </c>
      <c r="X223">
        <v>-6.7118977450225048E-2</v>
      </c>
      <c r="Y223">
        <v>-0.15570725345709899</v>
      </c>
    </row>
    <row r="224" spans="1:25" x14ac:dyDescent="0.25">
      <c r="A224" s="121" t="s">
        <v>14</v>
      </c>
      <c r="B224">
        <v>2.899178321926052E-2</v>
      </c>
      <c r="C224">
        <v>5.9300250065832838E-2</v>
      </c>
      <c r="D224">
        <v>5.8724010661318563E-2</v>
      </c>
      <c r="H224" s="121" t="s">
        <v>72</v>
      </c>
      <c r="I224">
        <v>-2.7851575121417199E-2</v>
      </c>
      <c r="J224">
        <v>-8.3544072639305342E-2</v>
      </c>
      <c r="K224">
        <v>-0.10773958239218009</v>
      </c>
      <c r="O224" s="121" t="s">
        <v>73</v>
      </c>
      <c r="P224">
        <v>-4.4195525412840067E-2</v>
      </c>
      <c r="Q224">
        <v>-1.384475808061209E-2</v>
      </c>
      <c r="W224" s="121" t="s">
        <v>25</v>
      </c>
      <c r="X224">
        <v>5.6550065334665757E-2</v>
      </c>
      <c r="Y224">
        <v>7.695915797838912E-2</v>
      </c>
    </row>
    <row r="225" spans="1:25" x14ac:dyDescent="0.25">
      <c r="A225" s="121" t="s">
        <v>17</v>
      </c>
      <c r="B225">
        <v>-5.0800698301010798E-2</v>
      </c>
      <c r="C225">
        <v>7.7224020753911812E-2</v>
      </c>
      <c r="D225">
        <v>6.3408710299639057E-2</v>
      </c>
      <c r="H225" s="121" t="s">
        <v>74</v>
      </c>
      <c r="I225">
        <v>-4.3947856074696839E-2</v>
      </c>
      <c r="J225">
        <v>-1.211595469777329E-2</v>
      </c>
      <c r="K225">
        <v>-2.755176952079097E-2</v>
      </c>
      <c r="O225" s="121" t="s">
        <v>75</v>
      </c>
      <c r="P225">
        <v>-1.5657425769249139E-2</v>
      </c>
      <c r="Q225">
        <v>-3.3301604315041179E-2</v>
      </c>
      <c r="W225" s="121" t="s">
        <v>26</v>
      </c>
      <c r="X225">
        <v>6.9724195059513411E-2</v>
      </c>
      <c r="Y225">
        <v>0.1130842594802384</v>
      </c>
    </row>
    <row r="226" spans="1:25" x14ac:dyDescent="0.25">
      <c r="A226" s="121" t="s">
        <v>20</v>
      </c>
      <c r="B226">
        <v>4.448409362194569E-3</v>
      </c>
      <c r="C226">
        <v>1.0021384609503079E-2</v>
      </c>
      <c r="D226">
        <v>-4.4689768622878483E-3</v>
      </c>
      <c r="H226" s="121" t="s">
        <v>76</v>
      </c>
      <c r="I226">
        <v>9.13506644097066E-2</v>
      </c>
      <c r="J226">
        <v>4.3102254745658861E-2</v>
      </c>
      <c r="K226">
        <v>3.0222783938460271E-2</v>
      </c>
      <c r="O226" s="121" t="s">
        <v>77</v>
      </c>
      <c r="P226">
        <v>6.9204526089847132E-2</v>
      </c>
      <c r="Q226">
        <v>8.3292095804300484E-2</v>
      </c>
      <c r="W226" s="121" t="s">
        <v>28</v>
      </c>
      <c r="X226">
        <v>0.15241824529605069</v>
      </c>
      <c r="Y226">
        <v>-7.5952577845948846E-2</v>
      </c>
    </row>
    <row r="227" spans="1:25" x14ac:dyDescent="0.25">
      <c r="A227" s="121" t="s">
        <v>23</v>
      </c>
      <c r="B227">
        <v>-5.6896916027676658E-2</v>
      </c>
      <c r="C227">
        <v>-4.2416524979413638E-3</v>
      </c>
      <c r="D227">
        <v>-1.203258231018178E-2</v>
      </c>
      <c r="H227" s="121" t="s">
        <v>78</v>
      </c>
      <c r="I227">
        <v>0.1228939594853827</v>
      </c>
      <c r="J227">
        <v>0.10650500430259641</v>
      </c>
      <c r="K227">
        <v>7.5297909898394716E-2</v>
      </c>
      <c r="O227" s="121" t="s">
        <v>79</v>
      </c>
      <c r="P227">
        <v>-2.9315320690018291E-2</v>
      </c>
      <c r="Q227">
        <v>0.1214548552628123</v>
      </c>
      <c r="W227" s="121" t="s">
        <v>29</v>
      </c>
      <c r="X227">
        <v>7.3540793397087259E-2</v>
      </c>
      <c r="Y227">
        <v>-8.3822162590608974E-3</v>
      </c>
    </row>
    <row r="230" spans="1:25" x14ac:dyDescent="0.25">
      <c r="W230" s="165" t="s">
        <v>98</v>
      </c>
    </row>
    <row r="231" spans="1:25" x14ac:dyDescent="0.25">
      <c r="W231" s="121"/>
      <c r="X231" s="121" t="s">
        <v>12</v>
      </c>
      <c r="Y231" s="121" t="s">
        <v>13</v>
      </c>
    </row>
    <row r="232" spans="1:25" x14ac:dyDescent="0.25">
      <c r="W232" s="121" t="s">
        <v>15</v>
      </c>
      <c r="X232">
        <v>0.32825174279724162</v>
      </c>
      <c r="Y232">
        <v>0.32641025062361789</v>
      </c>
    </row>
    <row r="233" spans="1:25" x14ac:dyDescent="0.25">
      <c r="W233" s="121" t="s">
        <v>18</v>
      </c>
      <c r="X233">
        <v>0.48477784743816521</v>
      </c>
      <c r="Y233">
        <v>0.50555908845067477</v>
      </c>
    </row>
    <row r="234" spans="1:25" x14ac:dyDescent="0.25">
      <c r="W234" s="121" t="s">
        <v>21</v>
      </c>
      <c r="X234">
        <v>0.41778079971713222</v>
      </c>
      <c r="Y234">
        <v>0.3945714157807742</v>
      </c>
    </row>
    <row r="235" spans="1:25" x14ac:dyDescent="0.25">
      <c r="W235" s="121" t="s">
        <v>24</v>
      </c>
      <c r="X235">
        <v>0.50199926440050258</v>
      </c>
      <c r="Y235">
        <v>0.48167330214940229</v>
      </c>
    </row>
    <row r="236" spans="1:25" x14ac:dyDescent="0.25">
      <c r="W236" s="121" t="s">
        <v>25</v>
      </c>
      <c r="X236">
        <v>0.1363798973709307</v>
      </c>
      <c r="Y236">
        <v>0.11605566108514739</v>
      </c>
    </row>
    <row r="237" spans="1:25" x14ac:dyDescent="0.25">
      <c r="W237" s="121" t="s">
        <v>26</v>
      </c>
      <c r="X237">
        <v>0.54495262698879687</v>
      </c>
      <c r="Y237">
        <v>0.54395991998964965</v>
      </c>
    </row>
    <row r="238" spans="1:25" x14ac:dyDescent="0.25">
      <c r="W238" s="121" t="s">
        <v>28</v>
      </c>
      <c r="X238">
        <v>0.54870623883099767</v>
      </c>
      <c r="Y238">
        <v>0.53430404842243939</v>
      </c>
    </row>
    <row r="239" spans="1:25" x14ac:dyDescent="0.25">
      <c r="W239" s="121" t="s">
        <v>29</v>
      </c>
      <c r="X239">
        <v>0.50484896348900354</v>
      </c>
      <c r="Y239">
        <v>0.49174557466028168</v>
      </c>
    </row>
    <row r="242" spans="1:25" x14ac:dyDescent="0.25">
      <c r="W242" s="165" t="s">
        <v>106</v>
      </c>
    </row>
    <row r="243" spans="1:25" x14ac:dyDescent="0.25">
      <c r="W243" s="121"/>
      <c r="X243" s="121" t="s">
        <v>12</v>
      </c>
      <c r="Y243" s="121" t="s">
        <v>13</v>
      </c>
    </row>
    <row r="244" spans="1:25" x14ac:dyDescent="0.25">
      <c r="W244" s="121" t="s">
        <v>15</v>
      </c>
      <c r="X244">
        <v>2.884661162213074E-2</v>
      </c>
      <c r="Y244">
        <v>1.5319702568084291E-2</v>
      </c>
    </row>
    <row r="245" spans="1:25" x14ac:dyDescent="0.25">
      <c r="W245" s="121" t="s">
        <v>18</v>
      </c>
      <c r="X245">
        <v>6.0305794606273201E-2</v>
      </c>
      <c r="Y245">
        <v>3.3710643329347749E-2</v>
      </c>
    </row>
    <row r="246" spans="1:25" x14ac:dyDescent="0.25">
      <c r="W246" s="121" t="s">
        <v>21</v>
      </c>
      <c r="X246">
        <v>2.5990458955734669E-2</v>
      </c>
      <c r="Y246">
        <v>9.3088811317004791E-2</v>
      </c>
    </row>
    <row r="247" spans="1:25" x14ac:dyDescent="0.25">
      <c r="W247" s="121" t="s">
        <v>24</v>
      </c>
      <c r="X247">
        <v>6.7077920169380523E-2</v>
      </c>
      <c r="Y247">
        <v>9.9031463692352564E-2</v>
      </c>
    </row>
    <row r="248" spans="1:25" x14ac:dyDescent="0.25">
      <c r="W248" s="121" t="s">
        <v>25</v>
      </c>
      <c r="X248">
        <v>2.9909829300239481E-2</v>
      </c>
      <c r="Y248">
        <v>-4.938129241341415E-3</v>
      </c>
    </row>
    <row r="249" spans="1:25" x14ac:dyDescent="0.25">
      <c r="W249" s="121" t="s">
        <v>26</v>
      </c>
      <c r="X249">
        <v>-9.2424880166385641E-4</v>
      </c>
      <c r="Y249">
        <v>-4.6482854714039727E-2</v>
      </c>
    </row>
    <row r="250" spans="1:25" x14ac:dyDescent="0.25">
      <c r="W250" s="121" t="s">
        <v>28</v>
      </c>
      <c r="X250">
        <v>-2.2208029022848089E-2</v>
      </c>
      <c r="Y250">
        <v>7.4591778197321559E-2</v>
      </c>
    </row>
    <row r="251" spans="1:25" x14ac:dyDescent="0.25">
      <c r="W251" s="121" t="s">
        <v>29</v>
      </c>
      <c r="X251">
        <v>1.198540288905932E-2</v>
      </c>
      <c r="Y251">
        <v>7.0432728107764075E-2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21"/>
      <c r="X255" s="121" t="s">
        <v>12</v>
      </c>
      <c r="Y255" s="121" t="s">
        <v>13</v>
      </c>
    </row>
    <row r="256" spans="1:25" x14ac:dyDescent="0.25">
      <c r="W256" s="121" t="s">
        <v>15</v>
      </c>
      <c r="X256">
        <v>2.508847842310187E-2</v>
      </c>
      <c r="Y256">
        <v>7.4142189921558674E-2</v>
      </c>
    </row>
    <row r="257" spans="1:25" x14ac:dyDescent="0.25">
      <c r="W257" s="121" t="s">
        <v>18</v>
      </c>
      <c r="X257">
        <v>6.699624541459398E-2</v>
      </c>
      <c r="Y257">
        <v>7.277463784143863E-2</v>
      </c>
    </row>
    <row r="258" spans="1:25" x14ac:dyDescent="0.25">
      <c r="A258" s="165" t="s">
        <v>195</v>
      </c>
      <c r="J258" s="165" t="s">
        <v>196</v>
      </c>
      <c r="W258" s="121" t="s">
        <v>21</v>
      </c>
      <c r="X258">
        <v>-6.4429895101646234E-2</v>
      </c>
      <c r="Y258">
        <v>9.8544023523328942E-4</v>
      </c>
    </row>
    <row r="259" spans="1:25" x14ac:dyDescent="0.25">
      <c r="A259" s="122"/>
      <c r="B259" s="122" t="s">
        <v>101</v>
      </c>
      <c r="C259" s="122" t="s">
        <v>102</v>
      </c>
      <c r="D259" s="122" t="s">
        <v>103</v>
      </c>
      <c r="E259" s="122" t="s">
        <v>104</v>
      </c>
      <c r="J259" s="122"/>
      <c r="K259" s="122" t="s">
        <v>101</v>
      </c>
      <c r="L259" s="122" t="s">
        <v>102</v>
      </c>
      <c r="M259" s="122" t="s">
        <v>103</v>
      </c>
      <c r="N259" s="122" t="s">
        <v>104</v>
      </c>
      <c r="W259" s="121" t="s">
        <v>24</v>
      </c>
      <c r="X259">
        <v>-6.4025490573751303E-3</v>
      </c>
      <c r="Y259">
        <v>-1.130128088664791E-2</v>
      </c>
    </row>
    <row r="260" spans="1:25" x14ac:dyDescent="0.25">
      <c r="A260" s="122" t="s">
        <v>15</v>
      </c>
      <c r="B260">
        <v>49.8046875</v>
      </c>
      <c r="C260">
        <v>55.812944742471252</v>
      </c>
      <c r="D260">
        <v>76.171875</v>
      </c>
      <c r="E260">
        <v>137.6953125</v>
      </c>
      <c r="J260" s="122" t="s">
        <v>12</v>
      </c>
      <c r="K260">
        <v>3.3333333333333333E-2</v>
      </c>
      <c r="L260">
        <v>2.7806803843407861</v>
      </c>
      <c r="M260">
        <v>0.26666666666666672</v>
      </c>
      <c r="N260">
        <v>0.73333333333333328</v>
      </c>
      <c r="W260" s="121" t="s">
        <v>25</v>
      </c>
      <c r="X260">
        <v>-1.6949113006667439E-2</v>
      </c>
      <c r="Y260">
        <v>9.4490962310520149E-2</v>
      </c>
    </row>
    <row r="261" spans="1:25" x14ac:dyDescent="0.25">
      <c r="A261" s="122" t="s">
        <v>25</v>
      </c>
      <c r="B261">
        <v>49.8046875</v>
      </c>
      <c r="C261">
        <v>48.44494597929161</v>
      </c>
      <c r="D261">
        <v>79.1015625</v>
      </c>
      <c r="E261">
        <v>163.0859375</v>
      </c>
      <c r="J261" s="122" t="s">
        <v>105</v>
      </c>
      <c r="K261">
        <v>3.3333333333333333E-2</v>
      </c>
      <c r="L261">
        <v>1.5291292013736</v>
      </c>
      <c r="M261">
        <v>0.16666666666666671</v>
      </c>
      <c r="N261">
        <v>0.3</v>
      </c>
      <c r="W261" s="121" t="s">
        <v>26</v>
      </c>
      <c r="X261">
        <v>-4.3281105183646931E-2</v>
      </c>
      <c r="Y261">
        <v>0.1092762586379363</v>
      </c>
    </row>
    <row r="262" spans="1:25" x14ac:dyDescent="0.25">
      <c r="A262" s="122" t="s">
        <v>18</v>
      </c>
      <c r="B262">
        <v>38.0859375</v>
      </c>
      <c r="C262">
        <v>73.036133481754121</v>
      </c>
      <c r="D262">
        <v>76.171875</v>
      </c>
      <c r="E262">
        <v>224.609375</v>
      </c>
      <c r="W262" s="121" t="s">
        <v>28</v>
      </c>
      <c r="X262">
        <v>4.2383619280826103E-2</v>
      </c>
      <c r="Y262">
        <v>5.2015837050348899E-3</v>
      </c>
    </row>
    <row r="263" spans="1:25" x14ac:dyDescent="0.25">
      <c r="A263" s="122" t="s">
        <v>26</v>
      </c>
      <c r="B263">
        <v>49.8046875</v>
      </c>
      <c r="C263">
        <v>74.982044512958581</v>
      </c>
      <c r="D263">
        <v>103.515625</v>
      </c>
      <c r="E263">
        <v>181.640625</v>
      </c>
      <c r="W263" s="121" t="s">
        <v>29</v>
      </c>
      <c r="X263">
        <v>-3.348002519357967E-2</v>
      </c>
      <c r="Y263">
        <v>-1.185416137890259E-2</v>
      </c>
    </row>
    <row r="264" spans="1:25" x14ac:dyDescent="0.25">
      <c r="A264" s="122" t="s">
        <v>21</v>
      </c>
      <c r="B264">
        <v>43.9453125</v>
      </c>
      <c r="C264">
        <v>73.923686817434969</v>
      </c>
      <c r="D264">
        <v>145.5078125</v>
      </c>
      <c r="E264">
        <v>244.140625</v>
      </c>
    </row>
    <row r="265" spans="1:25" x14ac:dyDescent="0.25">
      <c r="A265" s="122" t="s">
        <v>28</v>
      </c>
      <c r="B265">
        <v>38.0859375</v>
      </c>
      <c r="C265">
        <v>-73.873773686114674</v>
      </c>
      <c r="D265">
        <v>110.3515625</v>
      </c>
      <c r="E265">
        <v>168.9453125</v>
      </c>
    </row>
    <row r="266" spans="1:25" x14ac:dyDescent="0.25">
      <c r="A266" s="122" t="s">
        <v>24</v>
      </c>
      <c r="B266">
        <v>41.9921875</v>
      </c>
      <c r="C266">
        <v>64.411935284620384</v>
      </c>
      <c r="D266">
        <v>123.046875</v>
      </c>
      <c r="E266">
        <v>204.1015625</v>
      </c>
    </row>
    <row r="267" spans="1:25" x14ac:dyDescent="0.25">
      <c r="A267" s="122" t="s">
        <v>29</v>
      </c>
      <c r="B267">
        <v>41.015625</v>
      </c>
      <c r="C267">
        <v>12.851336017671921</v>
      </c>
      <c r="D267">
        <v>95.703125</v>
      </c>
      <c r="E267">
        <v>212.890625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122"/>
      <c r="B271" s="122" t="s">
        <v>101</v>
      </c>
      <c r="C271" s="122" t="s">
        <v>102</v>
      </c>
      <c r="D271" s="122" t="s">
        <v>103</v>
      </c>
      <c r="E271" s="122" t="s">
        <v>104</v>
      </c>
      <c r="J271" s="122"/>
      <c r="K271" s="122" t="s">
        <v>101</v>
      </c>
      <c r="L271" s="122" t="s">
        <v>102</v>
      </c>
      <c r="M271" s="122" t="s">
        <v>103</v>
      </c>
      <c r="N271" s="122" t="s">
        <v>104</v>
      </c>
    </row>
    <row r="272" spans="1:25" x14ac:dyDescent="0.25">
      <c r="A272" s="122" t="s">
        <v>15</v>
      </c>
      <c r="B272">
        <v>49.8046875</v>
      </c>
      <c r="C272">
        <v>44.324098590182501</v>
      </c>
      <c r="D272">
        <v>67.3828125</v>
      </c>
      <c r="E272">
        <v>112.3046875</v>
      </c>
      <c r="J272" s="122" t="s">
        <v>12</v>
      </c>
      <c r="K272">
        <v>0.14285714285714279</v>
      </c>
      <c r="L272">
        <v>0.2720962608877539</v>
      </c>
      <c r="M272">
        <v>0.42857142857142849</v>
      </c>
      <c r="N272">
        <v>0.42857142857142849</v>
      </c>
    </row>
    <row r="273" spans="1:14" x14ac:dyDescent="0.25">
      <c r="A273" s="122" t="s">
        <v>25</v>
      </c>
      <c r="B273">
        <v>49.8046875</v>
      </c>
      <c r="C273">
        <v>45.171482521073898</v>
      </c>
      <c r="D273">
        <v>51.7578125</v>
      </c>
      <c r="E273">
        <v>175.78125</v>
      </c>
      <c r="J273" s="122" t="s">
        <v>105</v>
      </c>
      <c r="K273">
        <v>0.14285714285714279</v>
      </c>
      <c r="L273">
        <v>0.3267869682707501</v>
      </c>
      <c r="M273">
        <v>0.42857142857142849</v>
      </c>
      <c r="N273">
        <v>0.42857142857142849</v>
      </c>
    </row>
    <row r="274" spans="1:14" x14ac:dyDescent="0.25">
      <c r="A274" s="122" t="s">
        <v>18</v>
      </c>
      <c r="B274">
        <v>32.2265625</v>
      </c>
      <c r="C274">
        <v>81.412712332842077</v>
      </c>
      <c r="D274">
        <v>95.703125</v>
      </c>
      <c r="E274">
        <v>297.8515625</v>
      </c>
    </row>
    <row r="275" spans="1:14" x14ac:dyDescent="0.25">
      <c r="A275" s="122" t="s">
        <v>26</v>
      </c>
      <c r="B275">
        <v>49.8046875</v>
      </c>
      <c r="C275">
        <v>67.382584167871912</v>
      </c>
      <c r="D275">
        <v>83.0078125</v>
      </c>
      <c r="E275">
        <v>143.5546875</v>
      </c>
    </row>
    <row r="276" spans="1:14" x14ac:dyDescent="0.25">
      <c r="A276" s="122" t="s">
        <v>21</v>
      </c>
      <c r="B276">
        <v>46.875</v>
      </c>
      <c r="C276">
        <v>48.333057262486399</v>
      </c>
      <c r="D276">
        <v>128.90625</v>
      </c>
      <c r="E276">
        <v>240.234375</v>
      </c>
    </row>
    <row r="277" spans="1:14" x14ac:dyDescent="0.25">
      <c r="A277" s="122" t="s">
        <v>28</v>
      </c>
      <c r="B277">
        <v>29.296875</v>
      </c>
      <c r="C277">
        <v>87.834452975334031</v>
      </c>
      <c r="D277">
        <v>177.734375</v>
      </c>
      <c r="E277">
        <v>332.03125</v>
      </c>
    </row>
    <row r="278" spans="1:14" x14ac:dyDescent="0.25">
      <c r="A278" s="122" t="s">
        <v>24</v>
      </c>
      <c r="B278">
        <v>54.6875</v>
      </c>
      <c r="C278">
        <v>89.550553352337502</v>
      </c>
      <c r="D278">
        <v>159.1796875</v>
      </c>
      <c r="E278">
        <v>240.234375</v>
      </c>
    </row>
    <row r="279" spans="1:14" x14ac:dyDescent="0.25">
      <c r="A279" s="122" t="s">
        <v>29</v>
      </c>
      <c r="B279">
        <v>52.734375</v>
      </c>
      <c r="C279">
        <v>82.460837939820948</v>
      </c>
      <c r="D279">
        <v>134.765625</v>
      </c>
      <c r="E279">
        <v>255.859375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122"/>
      <c r="B283" s="122" t="s">
        <v>101</v>
      </c>
      <c r="C283" s="122" t="s">
        <v>102</v>
      </c>
      <c r="D283" s="122" t="s">
        <v>103</v>
      </c>
      <c r="E283" s="122" t="s">
        <v>104</v>
      </c>
      <c r="J283" s="122"/>
      <c r="K283" s="122" t="s">
        <v>101</v>
      </c>
      <c r="L283" s="122" t="s">
        <v>102</v>
      </c>
      <c r="M283" s="122" t="s">
        <v>103</v>
      </c>
      <c r="N283" s="122" t="s">
        <v>104</v>
      </c>
    </row>
    <row r="284" spans="1:14" x14ac:dyDescent="0.25">
      <c r="A284" s="122" t="s">
        <v>15</v>
      </c>
      <c r="B284">
        <v>21.484375</v>
      </c>
      <c r="C284">
        <v>54.564971955722989</v>
      </c>
      <c r="D284">
        <v>76.171875</v>
      </c>
      <c r="E284">
        <v>146.484375</v>
      </c>
      <c r="J284" s="122" t="s">
        <v>12</v>
      </c>
      <c r="K284">
        <v>0.25</v>
      </c>
      <c r="L284">
        <v>2.8913773164995051</v>
      </c>
      <c r="M284">
        <v>1.25</v>
      </c>
      <c r="N284">
        <v>1.75</v>
      </c>
    </row>
    <row r="285" spans="1:14" x14ac:dyDescent="0.25">
      <c r="A285" s="122" t="s">
        <v>25</v>
      </c>
      <c r="B285">
        <v>19.53125</v>
      </c>
      <c r="C285">
        <v>49.451777040120113</v>
      </c>
      <c r="D285">
        <v>54.6875</v>
      </c>
      <c r="E285">
        <v>126.953125</v>
      </c>
      <c r="J285" s="122" t="s">
        <v>105</v>
      </c>
      <c r="K285">
        <v>0.25</v>
      </c>
      <c r="L285">
        <v>0.44782608751380881</v>
      </c>
      <c r="M285">
        <v>0.5</v>
      </c>
      <c r="N285">
        <v>1.75</v>
      </c>
    </row>
    <row r="286" spans="1:14" x14ac:dyDescent="0.25">
      <c r="A286" s="122" t="s">
        <v>18</v>
      </c>
      <c r="B286">
        <v>51.7578125</v>
      </c>
      <c r="C286">
        <v>0.88435019697132922</v>
      </c>
      <c r="D286">
        <v>99.609375</v>
      </c>
      <c r="E286">
        <v>141.6015625</v>
      </c>
    </row>
    <row r="287" spans="1:14" x14ac:dyDescent="0.25">
      <c r="A287" s="122" t="s">
        <v>26</v>
      </c>
      <c r="B287">
        <v>49.8046875</v>
      </c>
      <c r="C287">
        <v>47.721090064167861</v>
      </c>
      <c r="D287">
        <v>53.7109375</v>
      </c>
      <c r="E287">
        <v>88.8671875</v>
      </c>
    </row>
    <row r="288" spans="1:14" x14ac:dyDescent="0.25">
      <c r="A288" s="122" t="s">
        <v>21</v>
      </c>
      <c r="B288">
        <v>49.8046875</v>
      </c>
      <c r="C288">
        <v>69.328489565726969</v>
      </c>
      <c r="D288">
        <v>75.1953125</v>
      </c>
      <c r="E288">
        <v>167.96875</v>
      </c>
    </row>
    <row r="289" spans="1:14" x14ac:dyDescent="0.25">
      <c r="A289" s="122" t="s">
        <v>28</v>
      </c>
      <c r="B289">
        <v>39.0625</v>
      </c>
      <c r="C289">
        <v>65.44018319226646</v>
      </c>
      <c r="D289">
        <v>86.9140625</v>
      </c>
      <c r="E289">
        <v>159.1796875</v>
      </c>
    </row>
    <row r="290" spans="1:14" x14ac:dyDescent="0.25">
      <c r="A290" s="122" t="s">
        <v>24</v>
      </c>
      <c r="B290">
        <v>53.7109375</v>
      </c>
      <c r="C290">
        <v>70.621568822988067</v>
      </c>
      <c r="D290">
        <v>85.9375</v>
      </c>
      <c r="E290">
        <v>156.25</v>
      </c>
    </row>
    <row r="291" spans="1:14" x14ac:dyDescent="0.25">
      <c r="A291" s="122" t="s">
        <v>29</v>
      </c>
      <c r="B291">
        <v>41.9921875</v>
      </c>
      <c r="C291">
        <v>83.764687368998452</v>
      </c>
      <c r="D291">
        <v>94.7265625</v>
      </c>
      <c r="E291">
        <v>196.2890625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122"/>
      <c r="B295" s="122" t="s">
        <v>101</v>
      </c>
      <c r="C295" s="122" t="s">
        <v>102</v>
      </c>
      <c r="D295" s="122" t="s">
        <v>103</v>
      </c>
      <c r="E295" s="122" t="s">
        <v>104</v>
      </c>
      <c r="J295" s="122"/>
      <c r="K295" s="122" t="s">
        <v>101</v>
      </c>
      <c r="L295" s="122" t="s">
        <v>102</v>
      </c>
      <c r="M295" s="122" t="s">
        <v>103</v>
      </c>
      <c r="N295" s="122" t="s">
        <v>104</v>
      </c>
    </row>
    <row r="296" spans="1:14" x14ac:dyDescent="0.25">
      <c r="A296" s="122" t="s">
        <v>15</v>
      </c>
      <c r="B296">
        <v>21.484375</v>
      </c>
      <c r="C296">
        <v>12.324644866240179</v>
      </c>
      <c r="D296">
        <v>68.359375</v>
      </c>
      <c r="E296">
        <v>89.84375</v>
      </c>
      <c r="J296" s="122" t="s">
        <v>12</v>
      </c>
      <c r="K296">
        <v>3.3333333333333333E-2</v>
      </c>
      <c r="L296">
        <v>1.111295892337941</v>
      </c>
      <c r="M296">
        <v>0.53333333333333333</v>
      </c>
      <c r="N296">
        <v>1.8</v>
      </c>
    </row>
    <row r="297" spans="1:14" x14ac:dyDescent="0.25">
      <c r="A297" s="122" t="s">
        <v>25</v>
      </c>
      <c r="B297">
        <v>17.578125</v>
      </c>
      <c r="C297">
        <v>58.066806471820691</v>
      </c>
      <c r="D297">
        <v>36.1328125</v>
      </c>
      <c r="E297">
        <v>143.5546875</v>
      </c>
      <c r="J297" s="122" t="s">
        <v>105</v>
      </c>
      <c r="K297">
        <v>6.6666666666666666E-2</v>
      </c>
      <c r="L297">
        <v>1.0495232050075489</v>
      </c>
      <c r="M297">
        <v>0.3</v>
      </c>
      <c r="N297">
        <v>1.4</v>
      </c>
    </row>
    <row r="298" spans="1:14" x14ac:dyDescent="0.25">
      <c r="A298" s="122" t="s">
        <v>18</v>
      </c>
      <c r="B298">
        <v>28.3203125</v>
      </c>
      <c r="C298">
        <v>4.8860198376524764</v>
      </c>
      <c r="D298">
        <v>75.1953125</v>
      </c>
      <c r="E298">
        <v>109.375</v>
      </c>
    </row>
    <row r="299" spans="1:14" x14ac:dyDescent="0.25">
      <c r="A299" s="122" t="s">
        <v>26</v>
      </c>
      <c r="B299">
        <v>49.8046875</v>
      </c>
      <c r="C299">
        <v>61.204294337158302</v>
      </c>
      <c r="D299">
        <v>73.2421875</v>
      </c>
      <c r="E299">
        <v>103.515625</v>
      </c>
    </row>
    <row r="300" spans="1:14" x14ac:dyDescent="0.25">
      <c r="A300" s="122" t="s">
        <v>21</v>
      </c>
      <c r="B300">
        <v>49.8046875</v>
      </c>
      <c r="C300">
        <v>65.282159542844056</v>
      </c>
      <c r="D300">
        <v>74.21875</v>
      </c>
      <c r="E300">
        <v>148.4375</v>
      </c>
    </row>
    <row r="301" spans="1:14" x14ac:dyDescent="0.25">
      <c r="A301" s="122" t="s">
        <v>28</v>
      </c>
      <c r="B301">
        <v>58.59375</v>
      </c>
      <c r="C301">
        <v>105.8461089285976</v>
      </c>
      <c r="D301">
        <v>127.9296875</v>
      </c>
      <c r="E301">
        <v>248.046875</v>
      </c>
    </row>
    <row r="302" spans="1:14" x14ac:dyDescent="0.25">
      <c r="A302" s="122" t="s">
        <v>24</v>
      </c>
      <c r="B302">
        <v>68.359375</v>
      </c>
      <c r="C302">
        <v>98.950224399785384</v>
      </c>
      <c r="D302">
        <v>121.09375</v>
      </c>
      <c r="E302">
        <v>224.609375</v>
      </c>
    </row>
    <row r="303" spans="1:14" x14ac:dyDescent="0.25">
      <c r="A303" s="122" t="s">
        <v>29</v>
      </c>
      <c r="B303">
        <v>54.6875</v>
      </c>
      <c r="C303">
        <v>97.089600694816696</v>
      </c>
      <c r="D303">
        <v>109.375</v>
      </c>
      <c r="E303">
        <v>184.5703125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122"/>
      <c r="B307" s="122" t="s">
        <v>101</v>
      </c>
      <c r="C307" s="122" t="s">
        <v>102</v>
      </c>
      <c r="D307" s="122" t="s">
        <v>103</v>
      </c>
      <c r="E307" s="122" t="s">
        <v>104</v>
      </c>
      <c r="J307" s="122"/>
      <c r="K307" s="122" t="s">
        <v>101</v>
      </c>
      <c r="L307" s="122" t="s">
        <v>102</v>
      </c>
      <c r="M307" s="122" t="s">
        <v>103</v>
      </c>
      <c r="N307" s="122" t="s">
        <v>104</v>
      </c>
    </row>
    <row r="308" spans="1:14" x14ac:dyDescent="0.25">
      <c r="A308" s="122" t="s">
        <v>15</v>
      </c>
      <c r="B308">
        <v>22.4609375</v>
      </c>
      <c r="C308">
        <v>65.93253013336097</v>
      </c>
      <c r="D308">
        <v>90.8203125</v>
      </c>
      <c r="E308">
        <v>171.875</v>
      </c>
      <c r="J308" s="122" t="s">
        <v>12</v>
      </c>
      <c r="K308">
        <v>3.3333333333333333E-2</v>
      </c>
      <c r="L308">
        <v>3.2581534693651419</v>
      </c>
      <c r="M308">
        <v>0.2</v>
      </c>
      <c r="N308">
        <v>0.66666666666666663</v>
      </c>
    </row>
    <row r="309" spans="1:14" x14ac:dyDescent="0.25">
      <c r="A309" s="122" t="s">
        <v>25</v>
      </c>
      <c r="B309">
        <v>19.53125</v>
      </c>
      <c r="C309">
        <v>67.464291341430865</v>
      </c>
      <c r="D309">
        <v>93.75</v>
      </c>
      <c r="E309">
        <v>194.3359375</v>
      </c>
      <c r="J309" s="122" t="s">
        <v>105</v>
      </c>
      <c r="K309">
        <v>3.3333333333333333E-2</v>
      </c>
      <c r="L309">
        <v>1.5841008774074721</v>
      </c>
      <c r="M309">
        <v>0.2</v>
      </c>
      <c r="N309">
        <v>0.73333333333333328</v>
      </c>
    </row>
    <row r="310" spans="1:14" x14ac:dyDescent="0.25">
      <c r="A310" s="122" t="s">
        <v>18</v>
      </c>
      <c r="B310">
        <v>29.296875</v>
      </c>
      <c r="C310">
        <v>41.813076500965607</v>
      </c>
      <c r="D310">
        <v>60.546875</v>
      </c>
      <c r="E310">
        <v>79.1015625</v>
      </c>
    </row>
    <row r="311" spans="1:14" x14ac:dyDescent="0.25">
      <c r="A311" s="122" t="s">
        <v>26</v>
      </c>
      <c r="B311">
        <v>49.8046875</v>
      </c>
      <c r="C311">
        <v>57.885588521716883</v>
      </c>
      <c r="D311">
        <v>67.3828125</v>
      </c>
      <c r="E311">
        <v>125</v>
      </c>
    </row>
    <row r="312" spans="1:14" x14ac:dyDescent="0.25">
      <c r="A312" s="122" t="s">
        <v>21</v>
      </c>
      <c r="B312">
        <v>55.6640625</v>
      </c>
      <c r="C312">
        <v>73.581413366724988</v>
      </c>
      <c r="D312">
        <v>96.6796875</v>
      </c>
      <c r="E312">
        <v>164.0625</v>
      </c>
    </row>
    <row r="313" spans="1:14" x14ac:dyDescent="0.25">
      <c r="A313" s="122" t="s">
        <v>28</v>
      </c>
      <c r="B313">
        <v>52.734375</v>
      </c>
      <c r="C313">
        <v>65.851987561295758</v>
      </c>
      <c r="D313">
        <v>93.75</v>
      </c>
      <c r="E313">
        <v>141.6015625</v>
      </c>
    </row>
    <row r="314" spans="1:14" x14ac:dyDescent="0.25">
      <c r="A314" s="122" t="s">
        <v>24</v>
      </c>
      <c r="B314">
        <v>44.921875</v>
      </c>
      <c r="C314">
        <v>72.388613143677802</v>
      </c>
      <c r="D314">
        <v>110.3515625</v>
      </c>
      <c r="E314">
        <v>178.7109375</v>
      </c>
    </row>
    <row r="315" spans="1:14" x14ac:dyDescent="0.25">
      <c r="A315" s="122" t="s">
        <v>29</v>
      </c>
      <c r="B315">
        <v>41.015625</v>
      </c>
      <c r="C315">
        <v>74.057904120932378</v>
      </c>
      <c r="D315">
        <v>110.3515625</v>
      </c>
      <c r="E315">
        <v>166.9921875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122"/>
      <c r="B319" s="122" t="s">
        <v>101</v>
      </c>
      <c r="C319" s="122" t="s">
        <v>102</v>
      </c>
      <c r="D319" s="122" t="s">
        <v>103</v>
      </c>
      <c r="E319" s="122" t="s">
        <v>104</v>
      </c>
      <c r="J319" s="122"/>
      <c r="K319" s="122" t="s">
        <v>101</v>
      </c>
      <c r="L319" s="122" t="s">
        <v>102</v>
      </c>
      <c r="M319" s="122" t="s">
        <v>103</v>
      </c>
      <c r="N319" s="122" t="s">
        <v>104</v>
      </c>
    </row>
    <row r="320" spans="1:14" x14ac:dyDescent="0.25">
      <c r="A320" s="122" t="s">
        <v>15</v>
      </c>
      <c r="B320">
        <v>20.5078125</v>
      </c>
      <c r="C320">
        <v>44.751551582416113</v>
      </c>
      <c r="D320">
        <v>72.265625</v>
      </c>
      <c r="E320">
        <v>110.3515625</v>
      </c>
      <c r="J320" s="122" t="s">
        <v>12</v>
      </c>
      <c r="K320">
        <v>3.3333333333333333E-2</v>
      </c>
      <c r="L320">
        <v>7.1846308707238773</v>
      </c>
      <c r="M320">
        <v>0.36666666666666659</v>
      </c>
      <c r="N320">
        <v>0.66666666666666663</v>
      </c>
    </row>
    <row r="321" spans="1:14" x14ac:dyDescent="0.25">
      <c r="A321" s="122" t="s">
        <v>25</v>
      </c>
      <c r="B321">
        <v>49.8046875</v>
      </c>
      <c r="C321">
        <v>54.546990624053358</v>
      </c>
      <c r="D321">
        <v>55.6640625</v>
      </c>
      <c r="E321">
        <v>213.8671875</v>
      </c>
      <c r="J321" s="122" t="s">
        <v>105</v>
      </c>
      <c r="K321">
        <v>3.3333333333333333E-2</v>
      </c>
      <c r="L321">
        <v>12.34495642766066</v>
      </c>
      <c r="M321">
        <v>0.33333333333333331</v>
      </c>
      <c r="N321">
        <v>0.8666666666666667</v>
      </c>
    </row>
    <row r="322" spans="1:14" x14ac:dyDescent="0.25">
      <c r="A322" s="122" t="s">
        <v>18</v>
      </c>
      <c r="B322">
        <v>34.1796875</v>
      </c>
      <c r="C322">
        <v>-30.52263393952245</v>
      </c>
      <c r="D322">
        <v>68.359375</v>
      </c>
      <c r="E322">
        <v>115.234375</v>
      </c>
    </row>
    <row r="323" spans="1:14" x14ac:dyDescent="0.25">
      <c r="A323" s="122" t="s">
        <v>26</v>
      </c>
      <c r="B323">
        <v>49.8046875</v>
      </c>
      <c r="C323">
        <v>57.550003300362008</v>
      </c>
      <c r="D323">
        <v>73.2421875</v>
      </c>
      <c r="E323">
        <v>123.046875</v>
      </c>
    </row>
    <row r="324" spans="1:14" x14ac:dyDescent="0.25">
      <c r="A324" s="122" t="s">
        <v>21</v>
      </c>
      <c r="B324">
        <v>43.9453125</v>
      </c>
      <c r="C324">
        <v>91.253633084178077</v>
      </c>
      <c r="D324">
        <v>135.7421875</v>
      </c>
      <c r="E324">
        <v>281.25</v>
      </c>
    </row>
    <row r="325" spans="1:14" x14ac:dyDescent="0.25">
      <c r="A325" s="122" t="s">
        <v>28</v>
      </c>
      <c r="B325">
        <v>21.484375</v>
      </c>
      <c r="C325">
        <v>112.2143713161807</v>
      </c>
      <c r="D325">
        <v>195.3125</v>
      </c>
      <c r="E325">
        <v>441.40625</v>
      </c>
    </row>
    <row r="326" spans="1:14" x14ac:dyDescent="0.25">
      <c r="A326" s="122" t="s">
        <v>24</v>
      </c>
      <c r="B326">
        <v>56.640625</v>
      </c>
      <c r="C326">
        <v>89.06031521464871</v>
      </c>
      <c r="D326">
        <v>140.625</v>
      </c>
      <c r="E326">
        <v>243.1640625</v>
      </c>
    </row>
    <row r="327" spans="1:14" x14ac:dyDescent="0.25">
      <c r="A327" s="122" t="s">
        <v>29</v>
      </c>
      <c r="B327">
        <v>41.9921875</v>
      </c>
      <c r="C327">
        <v>89.70575499373362</v>
      </c>
      <c r="D327">
        <v>119.140625</v>
      </c>
      <c r="E327">
        <v>253.90625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122"/>
      <c r="B331" s="122" t="s">
        <v>101</v>
      </c>
      <c r="C331" s="122" t="s">
        <v>102</v>
      </c>
      <c r="D331" s="122" t="s">
        <v>103</v>
      </c>
      <c r="E331" s="122" t="s">
        <v>104</v>
      </c>
      <c r="J331" s="122"/>
      <c r="K331" s="122" t="s">
        <v>101</v>
      </c>
      <c r="L331" s="122" t="s">
        <v>102</v>
      </c>
      <c r="M331" s="122" t="s">
        <v>103</v>
      </c>
      <c r="N331" s="122" t="s">
        <v>104</v>
      </c>
    </row>
    <row r="332" spans="1:14" x14ac:dyDescent="0.25">
      <c r="A332" s="122" t="s">
        <v>15</v>
      </c>
      <c r="B332">
        <v>25.390625</v>
      </c>
      <c r="C332">
        <v>60.746627115850373</v>
      </c>
      <c r="D332">
        <v>95.703125</v>
      </c>
      <c r="E332">
        <v>166.9921875</v>
      </c>
      <c r="J332" s="122" t="s">
        <v>12</v>
      </c>
      <c r="K332">
        <v>0.14285714285714279</v>
      </c>
      <c r="L332">
        <v>0.27459755097397459</v>
      </c>
      <c r="M332">
        <v>0.42857142857142849</v>
      </c>
      <c r="N332">
        <v>0.5714285714285714</v>
      </c>
    </row>
    <row r="333" spans="1:14" x14ac:dyDescent="0.25">
      <c r="A333" s="122" t="s">
        <v>25</v>
      </c>
      <c r="B333">
        <v>20.5078125</v>
      </c>
      <c r="C333">
        <v>57.597489044732193</v>
      </c>
      <c r="D333">
        <v>70.3125</v>
      </c>
      <c r="E333">
        <v>183.59375</v>
      </c>
      <c r="J333" s="122" t="s">
        <v>105</v>
      </c>
      <c r="K333">
        <v>0.14285714285714279</v>
      </c>
      <c r="L333">
        <v>0.26814456621562938</v>
      </c>
      <c r="M333">
        <v>0.42857142857142849</v>
      </c>
      <c r="N333">
        <v>0.5714285714285714</v>
      </c>
    </row>
    <row r="334" spans="1:14" x14ac:dyDescent="0.25">
      <c r="A334" s="122" t="s">
        <v>18</v>
      </c>
      <c r="B334">
        <v>36.1328125</v>
      </c>
      <c r="C334">
        <v>51.86778648077204</v>
      </c>
      <c r="D334">
        <v>63.4765625</v>
      </c>
      <c r="E334">
        <v>106.4453125</v>
      </c>
    </row>
    <row r="335" spans="1:14" x14ac:dyDescent="0.25">
      <c r="A335" s="122" t="s">
        <v>26</v>
      </c>
      <c r="B335">
        <v>31.25</v>
      </c>
      <c r="C335">
        <v>43.088410467683687</v>
      </c>
      <c r="D335">
        <v>63.4765625</v>
      </c>
      <c r="E335">
        <v>75.1953125</v>
      </c>
    </row>
    <row r="336" spans="1:14" x14ac:dyDescent="0.25">
      <c r="A336" s="122" t="s">
        <v>21</v>
      </c>
      <c r="B336">
        <v>49.8046875</v>
      </c>
      <c r="C336">
        <v>25.823227003997609</v>
      </c>
      <c r="D336">
        <v>67.3828125</v>
      </c>
      <c r="E336">
        <v>116.2109375</v>
      </c>
    </row>
    <row r="337" spans="1:14" x14ac:dyDescent="0.25">
      <c r="A337" s="122" t="s">
        <v>28</v>
      </c>
      <c r="B337">
        <v>35.15625</v>
      </c>
      <c r="C337">
        <v>73.527407886990801</v>
      </c>
      <c r="D337">
        <v>84.9609375</v>
      </c>
      <c r="E337">
        <v>183.59375</v>
      </c>
    </row>
    <row r="338" spans="1:14" x14ac:dyDescent="0.25">
      <c r="A338" s="122" t="s">
        <v>24</v>
      </c>
      <c r="B338">
        <v>46.875</v>
      </c>
      <c r="C338">
        <v>68.390257578770388</v>
      </c>
      <c r="D338">
        <v>99.609375</v>
      </c>
      <c r="E338">
        <v>146.484375</v>
      </c>
    </row>
    <row r="339" spans="1:14" x14ac:dyDescent="0.25">
      <c r="A339" s="122" t="s">
        <v>29</v>
      </c>
      <c r="B339">
        <v>43.9453125</v>
      </c>
      <c r="C339">
        <v>74.416204852137341</v>
      </c>
      <c r="D339">
        <v>110.3515625</v>
      </c>
      <c r="E339">
        <v>162.109375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122"/>
      <c r="B343" s="122" t="s">
        <v>101</v>
      </c>
      <c r="C343" s="122" t="s">
        <v>102</v>
      </c>
      <c r="D343" s="122" t="s">
        <v>103</v>
      </c>
      <c r="E343" s="122" t="s">
        <v>104</v>
      </c>
      <c r="J343" s="122"/>
      <c r="K343" s="122" t="s">
        <v>101</v>
      </c>
      <c r="L343" s="122" t="s">
        <v>102</v>
      </c>
      <c r="M343" s="122" t="s">
        <v>103</v>
      </c>
      <c r="N343" s="122" t="s">
        <v>104</v>
      </c>
    </row>
    <row r="344" spans="1:14" x14ac:dyDescent="0.25">
      <c r="A344" s="122" t="s">
        <v>15</v>
      </c>
      <c r="B344">
        <v>49.8046875</v>
      </c>
      <c r="C344">
        <v>57.687075692568399</v>
      </c>
      <c r="D344">
        <v>87.890625</v>
      </c>
      <c r="E344">
        <v>156.25</v>
      </c>
      <c r="J344" s="122" t="s">
        <v>12</v>
      </c>
      <c r="K344">
        <v>3.3333333333333333E-2</v>
      </c>
      <c r="L344">
        <v>2.1813261157354851</v>
      </c>
      <c r="M344">
        <v>6.6666666666666666E-2</v>
      </c>
      <c r="N344">
        <v>0.43333333333333329</v>
      </c>
    </row>
    <row r="345" spans="1:14" x14ac:dyDescent="0.25">
      <c r="A345" s="122" t="s">
        <v>25</v>
      </c>
      <c r="B345">
        <v>18.5546875</v>
      </c>
      <c r="C345">
        <v>48.286170021192603</v>
      </c>
      <c r="D345">
        <v>52.734375</v>
      </c>
      <c r="E345">
        <v>184.5703125</v>
      </c>
      <c r="J345" s="122" t="s">
        <v>105</v>
      </c>
      <c r="K345">
        <v>3.3333333333333333E-2</v>
      </c>
      <c r="L345">
        <v>8.6974837681551858</v>
      </c>
      <c r="M345">
        <v>0.16666666666666671</v>
      </c>
      <c r="N345">
        <v>0.5</v>
      </c>
    </row>
    <row r="346" spans="1:14" x14ac:dyDescent="0.25">
      <c r="A346" s="122" t="s">
        <v>18</v>
      </c>
      <c r="B346">
        <v>39.0625</v>
      </c>
      <c r="C346">
        <v>55.400902873331333</v>
      </c>
      <c r="D346">
        <v>105.46875</v>
      </c>
      <c r="E346">
        <v>192.3828125</v>
      </c>
    </row>
    <row r="347" spans="1:14" x14ac:dyDescent="0.25">
      <c r="A347" s="122" t="s">
        <v>26</v>
      </c>
      <c r="B347">
        <v>49.8046875</v>
      </c>
      <c r="C347">
        <v>49.637701913568321</v>
      </c>
      <c r="D347">
        <v>63.4765625</v>
      </c>
      <c r="E347">
        <v>96.6796875</v>
      </c>
    </row>
    <row r="348" spans="1:14" x14ac:dyDescent="0.25">
      <c r="A348" s="122" t="s">
        <v>21</v>
      </c>
      <c r="B348">
        <v>35.15625</v>
      </c>
      <c r="C348">
        <v>84.397440561420026</v>
      </c>
      <c r="D348">
        <v>189.453125</v>
      </c>
      <c r="E348">
        <v>359.375</v>
      </c>
    </row>
    <row r="349" spans="1:14" x14ac:dyDescent="0.25">
      <c r="A349" s="122" t="s">
        <v>28</v>
      </c>
      <c r="B349">
        <v>40.0390625</v>
      </c>
      <c r="C349">
        <v>45.543912809620359</v>
      </c>
      <c r="D349">
        <v>105.46875</v>
      </c>
      <c r="E349">
        <v>209.9609375</v>
      </c>
    </row>
    <row r="350" spans="1:14" x14ac:dyDescent="0.25">
      <c r="A350" s="122" t="s">
        <v>24</v>
      </c>
      <c r="B350">
        <v>32.2265625</v>
      </c>
      <c r="C350">
        <v>79.037297601933915</v>
      </c>
      <c r="D350">
        <v>102.5390625</v>
      </c>
      <c r="E350">
        <v>392.578125</v>
      </c>
    </row>
    <row r="351" spans="1:14" x14ac:dyDescent="0.25">
      <c r="A351" s="122" t="s">
        <v>29</v>
      </c>
      <c r="B351">
        <v>46.875</v>
      </c>
      <c r="C351">
        <v>79.281838776365888</v>
      </c>
      <c r="D351">
        <v>114.2578125</v>
      </c>
      <c r="E351">
        <v>205.078125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122"/>
      <c r="B355" s="122" t="s">
        <v>101</v>
      </c>
      <c r="C355" s="122" t="s">
        <v>102</v>
      </c>
      <c r="D355" s="122" t="s">
        <v>103</v>
      </c>
      <c r="E355" s="122" t="s">
        <v>104</v>
      </c>
      <c r="J355" s="122"/>
      <c r="K355" s="122" t="s">
        <v>101</v>
      </c>
      <c r="L355" s="122" t="s">
        <v>102</v>
      </c>
      <c r="M355" s="122" t="s">
        <v>103</v>
      </c>
      <c r="N355" s="122" t="s">
        <v>104</v>
      </c>
    </row>
    <row r="356" spans="1:14" x14ac:dyDescent="0.25">
      <c r="A356" s="122" t="s">
        <v>15</v>
      </c>
      <c r="B356">
        <v>31.25</v>
      </c>
      <c r="C356">
        <v>57.717947220657862</v>
      </c>
      <c r="D356">
        <v>71.2890625</v>
      </c>
      <c r="E356">
        <v>113.28125</v>
      </c>
      <c r="J356" s="122" t="s">
        <v>12</v>
      </c>
      <c r="K356">
        <v>0.33333333333333331</v>
      </c>
      <c r="L356">
        <v>1.155102763447942</v>
      </c>
      <c r="M356">
        <v>0.7</v>
      </c>
      <c r="N356">
        <v>1.7</v>
      </c>
    </row>
    <row r="357" spans="1:14" x14ac:dyDescent="0.25">
      <c r="A357" s="122" t="s">
        <v>25</v>
      </c>
      <c r="B357">
        <v>22.4609375</v>
      </c>
      <c r="C357">
        <v>21.127489110632862</v>
      </c>
      <c r="D357">
        <v>37.109375</v>
      </c>
      <c r="E357">
        <v>97.65625</v>
      </c>
      <c r="J357" s="122" t="s">
        <v>105</v>
      </c>
      <c r="K357">
        <v>0.33333333333333331</v>
      </c>
      <c r="L357">
        <v>1.224710373430058</v>
      </c>
      <c r="M357">
        <v>0.56666666666666665</v>
      </c>
      <c r="N357">
        <v>1.466666666666667</v>
      </c>
    </row>
    <row r="358" spans="1:14" x14ac:dyDescent="0.25">
      <c r="A358" s="122" t="s">
        <v>18</v>
      </c>
      <c r="B358">
        <v>40.0390625</v>
      </c>
      <c r="C358">
        <v>31.58459635405076</v>
      </c>
      <c r="D358">
        <v>66.40625</v>
      </c>
      <c r="E358">
        <v>93.75</v>
      </c>
    </row>
    <row r="359" spans="1:14" x14ac:dyDescent="0.25">
      <c r="A359" s="122" t="s">
        <v>26</v>
      </c>
      <c r="B359">
        <v>49.8046875</v>
      </c>
      <c r="C359">
        <v>72.113212662044603</v>
      </c>
      <c r="D359">
        <v>71.2890625</v>
      </c>
      <c r="E359">
        <v>104.4921875</v>
      </c>
    </row>
    <row r="360" spans="1:14" x14ac:dyDescent="0.25">
      <c r="A360" s="122" t="s">
        <v>21</v>
      </c>
      <c r="B360">
        <v>43.9453125</v>
      </c>
      <c r="C360">
        <v>95.138635499942168</v>
      </c>
      <c r="D360">
        <v>104.4921875</v>
      </c>
      <c r="E360">
        <v>195.3125</v>
      </c>
    </row>
    <row r="361" spans="1:14" x14ac:dyDescent="0.25">
      <c r="A361" s="122" t="s">
        <v>28</v>
      </c>
      <c r="B361">
        <v>44.921875</v>
      </c>
      <c r="C361">
        <v>94.849462115530685</v>
      </c>
      <c r="D361">
        <v>110.3515625</v>
      </c>
      <c r="E361">
        <v>209.9609375</v>
      </c>
    </row>
    <row r="362" spans="1:14" x14ac:dyDescent="0.25">
      <c r="A362" s="122" t="s">
        <v>24</v>
      </c>
      <c r="B362">
        <v>72.265625</v>
      </c>
      <c r="C362">
        <v>77.269252516730646</v>
      </c>
      <c r="D362">
        <v>106.4453125</v>
      </c>
      <c r="E362">
        <v>151.3671875</v>
      </c>
    </row>
    <row r="363" spans="1:14" x14ac:dyDescent="0.25">
      <c r="A363" s="122" t="s">
        <v>29</v>
      </c>
      <c r="B363">
        <v>54.6875</v>
      </c>
      <c r="C363">
        <v>77.813593724548838</v>
      </c>
      <c r="D363">
        <v>100.5859375</v>
      </c>
      <c r="E363">
        <v>167.96875</v>
      </c>
    </row>
    <row r="390" spans="1:5" x14ac:dyDescent="0.25">
      <c r="A390" s="165" t="s">
        <v>180</v>
      </c>
    </row>
    <row r="391" spans="1:5" x14ac:dyDescent="0.25">
      <c r="A391" s="122"/>
      <c r="B391" s="122" t="s">
        <v>101</v>
      </c>
      <c r="C391" s="122" t="s">
        <v>102</v>
      </c>
      <c r="D391" s="122" t="s">
        <v>103</v>
      </c>
      <c r="E391" s="122" t="s">
        <v>104</v>
      </c>
    </row>
    <row r="392" spans="1:5" x14ac:dyDescent="0.25">
      <c r="A392" s="122" t="s">
        <v>15</v>
      </c>
      <c r="B392">
        <v>1.953125</v>
      </c>
      <c r="C392">
        <v>3.8220577242816218</v>
      </c>
      <c r="D392">
        <v>6.8359375</v>
      </c>
      <c r="E392">
        <v>7.8125</v>
      </c>
    </row>
    <row r="393" spans="1:5" x14ac:dyDescent="0.25">
      <c r="A393" s="122" t="s">
        <v>25</v>
      </c>
      <c r="B393">
        <v>1.953125</v>
      </c>
      <c r="C393">
        <v>3.6951644230156631</v>
      </c>
      <c r="D393">
        <v>5.859375</v>
      </c>
      <c r="E393">
        <v>6.8359375</v>
      </c>
    </row>
    <row r="394" spans="1:5" x14ac:dyDescent="0.25">
      <c r="A394" s="122" t="s">
        <v>18</v>
      </c>
      <c r="B394">
        <v>0.9765625</v>
      </c>
      <c r="C394">
        <v>3.1465857959045991</v>
      </c>
      <c r="D394">
        <v>4.8828125</v>
      </c>
      <c r="E394">
        <v>6.8359375</v>
      </c>
    </row>
    <row r="395" spans="1:5" x14ac:dyDescent="0.25">
      <c r="A395" s="122" t="s">
        <v>26</v>
      </c>
      <c r="B395">
        <v>0.9765625</v>
      </c>
      <c r="C395">
        <v>3.9378466431570902</v>
      </c>
      <c r="D395">
        <v>5.859375</v>
      </c>
      <c r="E395">
        <v>7.8125</v>
      </c>
    </row>
    <row r="396" spans="1:5" x14ac:dyDescent="0.25">
      <c r="A396" s="122" t="s">
        <v>21</v>
      </c>
      <c r="B396">
        <v>0.9765625</v>
      </c>
      <c r="C396">
        <v>2.5876561093484058</v>
      </c>
      <c r="D396">
        <v>3.90625</v>
      </c>
      <c r="E396">
        <v>5.859375</v>
      </c>
    </row>
    <row r="397" spans="1:5" x14ac:dyDescent="0.25">
      <c r="A397" s="122" t="s">
        <v>28</v>
      </c>
      <c r="B397">
        <v>0.9765625</v>
      </c>
      <c r="C397">
        <v>4.2416706620160767</v>
      </c>
      <c r="D397">
        <v>5.859375</v>
      </c>
      <c r="E397">
        <v>7.8125</v>
      </c>
    </row>
    <row r="398" spans="1:5" x14ac:dyDescent="0.25">
      <c r="A398" s="122" t="s">
        <v>24</v>
      </c>
      <c r="B398">
        <v>1.953125</v>
      </c>
      <c r="C398">
        <v>4.5978789339889472</v>
      </c>
      <c r="D398">
        <v>5.859375</v>
      </c>
      <c r="E398">
        <v>8.7890625</v>
      </c>
    </row>
    <row r="399" spans="1:5" x14ac:dyDescent="0.25">
      <c r="A399" s="122" t="s">
        <v>29</v>
      </c>
      <c r="B399">
        <v>0.9765625</v>
      </c>
      <c r="C399">
        <v>3.8785083087675298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72.836098532137939</v>
      </c>
      <c r="L409" s="155" t="s">
        <v>141</v>
      </c>
      <c r="M409">
        <v>0.99593943908804272</v>
      </c>
      <c r="N409">
        <v>0.91779665396793009</v>
      </c>
      <c r="O409">
        <v>1</v>
      </c>
      <c r="P409">
        <v>1</v>
      </c>
      <c r="Q409">
        <v>0.93673243279747587</v>
      </c>
      <c r="R409">
        <v>0.90564256159206113</v>
      </c>
      <c r="S409">
        <v>1</v>
      </c>
      <c r="T409">
        <v>1</v>
      </c>
    </row>
    <row r="410" spans="1:20" x14ac:dyDescent="0.25">
      <c r="A410" s="154" t="s">
        <v>141</v>
      </c>
      <c r="B410">
        <v>2.415673484318472</v>
      </c>
      <c r="C410">
        <v>-2.3121402060230829</v>
      </c>
      <c r="D410">
        <v>2.5519200995558511</v>
      </c>
      <c r="E410">
        <v>2.9438431730300101</v>
      </c>
      <c r="G410" s="154" t="s">
        <v>142</v>
      </c>
      <c r="H410">
        <v>149.70138832628729</v>
      </c>
      <c r="L410" s="155" t="s">
        <v>142</v>
      </c>
      <c r="M410">
        <v>0.90731848124644998</v>
      </c>
      <c r="N410">
        <v>0.86555631099979702</v>
      </c>
      <c r="O410">
        <v>0.59713651200319551</v>
      </c>
      <c r="P410">
        <v>0.77927238497463047</v>
      </c>
      <c r="Q410">
        <v>1</v>
      </c>
      <c r="R410">
        <v>0.97575266591209009</v>
      </c>
      <c r="S410">
        <v>0.72542013257428706</v>
      </c>
      <c r="T410">
        <v>0.83252297447838375</v>
      </c>
    </row>
    <row r="411" spans="1:20" x14ac:dyDescent="0.25">
      <c r="A411" s="154" t="s">
        <v>142</v>
      </c>
      <c r="B411">
        <v>4.3771937863257753</v>
      </c>
      <c r="C411">
        <v>-0.3246034287203991</v>
      </c>
      <c r="D411">
        <v>5.2991248409930174</v>
      </c>
      <c r="E411">
        <v>3.2314787593258751</v>
      </c>
      <c r="G411" s="154" t="s">
        <v>143</v>
      </c>
      <c r="H411">
        <v>50.901729026627663</v>
      </c>
      <c r="L411" s="155" t="s">
        <v>143</v>
      </c>
      <c r="M411">
        <v>0.92758421360284071</v>
      </c>
      <c r="N411">
        <v>0.87670154946684486</v>
      </c>
      <c r="O411">
        <v>0.73452907339041085</v>
      </c>
      <c r="P411">
        <v>0.64976292905342459</v>
      </c>
      <c r="Q411">
        <v>0.84129993406052983</v>
      </c>
      <c r="R411">
        <v>0.79556993277626487</v>
      </c>
      <c r="S411">
        <v>0.47604647535501587</v>
      </c>
      <c r="T411">
        <v>0.55321686261220826</v>
      </c>
    </row>
    <row r="412" spans="1:20" x14ac:dyDescent="0.25">
      <c r="A412" s="154" t="s">
        <v>143</v>
      </c>
      <c r="B412">
        <v>1.808415965148245</v>
      </c>
      <c r="C412">
        <v>-1.090313988920053</v>
      </c>
      <c r="D412">
        <v>1.6997730464313501</v>
      </c>
      <c r="E412">
        <v>0.37230287679630802</v>
      </c>
      <c r="G412" s="154" t="s">
        <v>144</v>
      </c>
      <c r="H412">
        <v>76.745677153314858</v>
      </c>
      <c r="L412" s="155" t="s">
        <v>144</v>
      </c>
      <c r="M412">
        <v>0.79225818038208184</v>
      </c>
      <c r="N412">
        <v>0.91162027448058269</v>
      </c>
      <c r="O412">
        <v>0.55508055481859353</v>
      </c>
      <c r="P412">
        <v>0.59526848884062888</v>
      </c>
      <c r="Q412">
        <v>0.80820375336201244</v>
      </c>
      <c r="R412">
        <v>0.82338031455380678</v>
      </c>
      <c r="S412">
        <v>0.46704745558847338</v>
      </c>
      <c r="T412">
        <v>0.35020518490907809</v>
      </c>
    </row>
    <row r="413" spans="1:20" x14ac:dyDescent="0.25">
      <c r="A413" s="154" t="s">
        <v>144</v>
      </c>
      <c r="B413">
        <v>1.822107999068995</v>
      </c>
      <c r="C413">
        <v>0.94689612927024103</v>
      </c>
      <c r="D413">
        <v>3.2918435570819682</v>
      </c>
      <c r="E413">
        <v>-2.6420135076933051</v>
      </c>
      <c r="G413" s="154" t="s">
        <v>145</v>
      </c>
      <c r="H413">
        <v>66.055577397437617</v>
      </c>
      <c r="L413" s="155" t="s">
        <v>145</v>
      </c>
      <c r="M413">
        <v>0.97587183779940823</v>
      </c>
      <c r="N413">
        <v>1</v>
      </c>
      <c r="O413">
        <v>0.62197048160974733</v>
      </c>
      <c r="P413">
        <v>0.61899445365818473</v>
      </c>
      <c r="Q413">
        <v>0.76343412377020636</v>
      </c>
      <c r="R413">
        <v>0.87639724509804029</v>
      </c>
      <c r="S413">
        <v>0.40006022064305968</v>
      </c>
      <c r="T413">
        <v>0.35879265521763598</v>
      </c>
    </row>
    <row r="414" spans="1:20" x14ac:dyDescent="0.25">
      <c r="A414" s="154" t="s">
        <v>145</v>
      </c>
      <c r="B414">
        <v>1.95779878070122</v>
      </c>
      <c r="C414">
        <v>2.23461828194143</v>
      </c>
      <c r="D414">
        <v>2.1437753741129648</v>
      </c>
      <c r="E414">
        <v>-1.505199744604941</v>
      </c>
      <c r="G414" s="154" t="s">
        <v>146</v>
      </c>
      <c r="H414">
        <v>40.934827786774157</v>
      </c>
      <c r="L414" s="155" t="s">
        <v>146</v>
      </c>
      <c r="M414">
        <v>0.88210986835692617</v>
      </c>
      <c r="N414">
        <v>0.84815106047160438</v>
      </c>
      <c r="O414">
        <v>0.50695363791417469</v>
      </c>
      <c r="P414">
        <v>0.59757707603447252</v>
      </c>
      <c r="Q414">
        <v>0.75493161119164975</v>
      </c>
      <c r="R414">
        <v>0.74982753858127693</v>
      </c>
      <c r="S414">
        <v>0.38927021879805468</v>
      </c>
      <c r="T414">
        <v>0.34532181478834778</v>
      </c>
    </row>
    <row r="415" spans="1:20" x14ac:dyDescent="0.25">
      <c r="A415" s="154" t="s">
        <v>146</v>
      </c>
      <c r="B415">
        <v>2.2434124299153582</v>
      </c>
      <c r="C415">
        <v>0.43904802873853987</v>
      </c>
      <c r="D415">
        <v>2.5742475675967129</v>
      </c>
      <c r="E415">
        <v>-0.55572672690106106</v>
      </c>
      <c r="G415" s="154" t="s">
        <v>147</v>
      </c>
      <c r="H415">
        <v>52.744745596711482</v>
      </c>
      <c r="L415" s="155" t="s">
        <v>147</v>
      </c>
      <c r="M415">
        <v>0.84977792423421794</v>
      </c>
      <c r="N415">
        <v>0.83762445422933729</v>
      </c>
      <c r="O415">
        <v>0.5384604703342204</v>
      </c>
      <c r="P415">
        <v>0.63841722132704548</v>
      </c>
      <c r="Q415">
        <v>0.76965215923528862</v>
      </c>
      <c r="R415">
        <v>0.7400654757487215</v>
      </c>
      <c r="S415">
        <v>0.39167149873596391</v>
      </c>
      <c r="T415">
        <v>0.34741036365487771</v>
      </c>
    </row>
    <row r="416" spans="1:20" x14ac:dyDescent="0.25">
      <c r="A416" s="154" t="s">
        <v>147</v>
      </c>
      <c r="B416">
        <v>2.2733082723167182</v>
      </c>
      <c r="C416">
        <v>-2.722369517590129</v>
      </c>
      <c r="D416">
        <v>1.9049884081252471</v>
      </c>
      <c r="E416">
        <v>1.704150276456589</v>
      </c>
      <c r="G416" s="154" t="s">
        <v>148</v>
      </c>
      <c r="H416">
        <v>41.677849188190301</v>
      </c>
      <c r="L416" s="155" t="s">
        <v>148</v>
      </c>
      <c r="M416">
        <v>0.91440715514030968</v>
      </c>
      <c r="N416">
        <v>0.85145305796143744</v>
      </c>
      <c r="O416">
        <v>0.62702099041343162</v>
      </c>
      <c r="P416">
        <v>0.62075517533501678</v>
      </c>
      <c r="Q416">
        <v>0.81182082054055538</v>
      </c>
      <c r="R416">
        <v>0.72846832964684027</v>
      </c>
      <c r="S416">
        <v>0.37938044382733721</v>
      </c>
      <c r="T416">
        <v>0.34941301633979871</v>
      </c>
    </row>
    <row r="417" spans="1:20" x14ac:dyDescent="0.25">
      <c r="A417" s="154" t="s">
        <v>148</v>
      </c>
      <c r="B417">
        <v>2.5341693024047411</v>
      </c>
      <c r="C417">
        <v>1.5109010116299431</v>
      </c>
      <c r="D417">
        <v>2.5935956177622681</v>
      </c>
      <c r="E417">
        <v>-3.740554945085405</v>
      </c>
      <c r="G417" s="154" t="s">
        <v>149</v>
      </c>
      <c r="H417">
        <v>72.806048445016771</v>
      </c>
      <c r="L417" s="155" t="s">
        <v>149</v>
      </c>
      <c r="M417">
        <v>0.8425261853967615</v>
      </c>
      <c r="N417">
        <v>0.90460675650667499</v>
      </c>
      <c r="O417">
        <v>0.92473053288033036</v>
      </c>
      <c r="P417">
        <v>0.64899601963511544</v>
      </c>
      <c r="Q417">
        <v>0.84089510993092786</v>
      </c>
      <c r="R417">
        <v>1</v>
      </c>
      <c r="S417">
        <v>0.52303508749315086</v>
      </c>
      <c r="T417">
        <v>0.527265121640073</v>
      </c>
    </row>
    <row r="418" spans="1:20" x14ac:dyDescent="0.25">
      <c r="A418" s="154" t="s">
        <v>149</v>
      </c>
      <c r="B418">
        <v>3.1177084858574138</v>
      </c>
      <c r="C418">
        <v>0.88445561676022422</v>
      </c>
      <c r="D418">
        <v>2.9559912212039889</v>
      </c>
      <c r="E418">
        <v>1.7605336310091459</v>
      </c>
      <c r="G418" s="154" t="s">
        <v>150</v>
      </c>
      <c r="H418">
        <v>56.681006615863907</v>
      </c>
      <c r="L418" s="155" t="s">
        <v>150</v>
      </c>
      <c r="M418">
        <v>0.96644827768645603</v>
      </c>
      <c r="N418">
        <v>0.80276061260598319</v>
      </c>
      <c r="O418">
        <v>0.6366593001971208</v>
      </c>
      <c r="P418">
        <v>0.65474469627818355</v>
      </c>
      <c r="Q418">
        <v>0.87596857022462593</v>
      </c>
      <c r="R418">
        <v>0.84899105442270539</v>
      </c>
      <c r="S418">
        <v>0.68061248569108601</v>
      </c>
      <c r="T418">
        <v>0.41663229362895071</v>
      </c>
    </row>
    <row r="419" spans="1:20" x14ac:dyDescent="0.25">
      <c r="A419" s="154" t="s">
        <v>150</v>
      </c>
      <c r="B419">
        <v>2.3844340943531921</v>
      </c>
      <c r="C419">
        <v>-1.276644777721996</v>
      </c>
      <c r="D419">
        <v>2.4840694030077888</v>
      </c>
      <c r="E419">
        <v>1.412941986979015</v>
      </c>
      <c r="G419" s="154" t="s">
        <v>151</v>
      </c>
      <c r="H419">
        <v>103.5649949091988</v>
      </c>
      <c r="L419" s="155" t="s">
        <v>151</v>
      </c>
      <c r="M419">
        <v>1</v>
      </c>
      <c r="N419">
        <v>0.9352955044737552</v>
      </c>
      <c r="O419">
        <v>0.55264581745617058</v>
      </c>
      <c r="P419">
        <v>0.66339156868524018</v>
      </c>
      <c r="Q419">
        <v>0.97041338503782615</v>
      </c>
      <c r="R419">
        <v>0.75971252844532522</v>
      </c>
      <c r="S419">
        <v>0.63227887919816417</v>
      </c>
      <c r="T419">
        <v>0.52953392586257853</v>
      </c>
    </row>
    <row r="420" spans="1:20" x14ac:dyDescent="0.25">
      <c r="A420" s="154" t="s">
        <v>151</v>
      </c>
      <c r="B420">
        <v>1.679034735598129</v>
      </c>
      <c r="C420">
        <v>1.291328510479298</v>
      </c>
      <c r="D420">
        <v>5.2367666983927608</v>
      </c>
      <c r="E420">
        <v>-4.2112984732957699</v>
      </c>
      <c r="G420" s="154" t="s">
        <v>152</v>
      </c>
      <c r="H420">
        <v>56.337469205201863</v>
      </c>
      <c r="L420" s="155" t="s">
        <v>152</v>
      </c>
      <c r="M420">
        <v>0.81968496189047635</v>
      </c>
      <c r="N420">
        <v>0.86893280326985278</v>
      </c>
      <c r="O420">
        <v>0.57404870562831167</v>
      </c>
      <c r="P420">
        <v>0.52830876912862323</v>
      </c>
      <c r="Q420">
        <v>0.98906251550696311</v>
      </c>
      <c r="R420">
        <v>0.80886735820369737</v>
      </c>
      <c r="S420">
        <v>0.71211375440572167</v>
      </c>
      <c r="T420">
        <v>0.52714384516850021</v>
      </c>
    </row>
    <row r="421" spans="1:20" x14ac:dyDescent="0.25">
      <c r="A421" s="154" t="s">
        <v>152</v>
      </c>
      <c r="B421">
        <v>1.927716065372642</v>
      </c>
      <c r="C421">
        <v>-0.42890486234077452</v>
      </c>
      <c r="D421">
        <v>3.6792773919594319</v>
      </c>
      <c r="E421">
        <v>3.4820359311726521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49.09482144145484</v>
      </c>
      <c r="L432" s="155" t="s">
        <v>155</v>
      </c>
      <c r="M432">
        <v>1</v>
      </c>
      <c r="N432">
        <v>0.66118451463999406</v>
      </c>
      <c r="O432">
        <v>1</v>
      </c>
      <c r="P432">
        <v>0.85981863300405004</v>
      </c>
      <c r="Q432">
        <v>0.55165115059696368</v>
      </c>
      <c r="R432">
        <v>0.95840795994943684</v>
      </c>
      <c r="S432">
        <v>0.89923070537227157</v>
      </c>
      <c r="T432">
        <v>1</v>
      </c>
    </row>
    <row r="433" spans="1:20" x14ac:dyDescent="0.25">
      <c r="A433" s="154" t="s">
        <v>141</v>
      </c>
      <c r="B433">
        <v>3.402647377302213</v>
      </c>
      <c r="C433">
        <v>2.0488895161294569</v>
      </c>
      <c r="D433">
        <v>3.723995239978048</v>
      </c>
      <c r="E433">
        <v>-1.0846293902482089</v>
      </c>
      <c r="G433" s="154" t="s">
        <v>142</v>
      </c>
      <c r="H433">
        <v>25.133045380009619</v>
      </c>
      <c r="L433" s="155" t="s">
        <v>156</v>
      </c>
      <c r="M433">
        <v>0.9899725914667945</v>
      </c>
      <c r="N433">
        <v>1</v>
      </c>
      <c r="O433">
        <v>0.85385397234492477</v>
      </c>
      <c r="P433">
        <v>1</v>
      </c>
      <c r="Q433">
        <v>0.40088883803550163</v>
      </c>
      <c r="R433">
        <v>1</v>
      </c>
      <c r="S433">
        <v>1</v>
      </c>
      <c r="T433">
        <v>0.59486203698165574</v>
      </c>
    </row>
    <row r="434" spans="1:20" x14ac:dyDescent="0.25">
      <c r="A434" s="154" t="s">
        <v>142</v>
      </c>
      <c r="B434">
        <v>1.182854240617996</v>
      </c>
      <c r="C434">
        <v>-0.1272151392313875</v>
      </c>
      <c r="D434">
        <v>2.8818714756915811</v>
      </c>
      <c r="E434">
        <v>1.687686015873765</v>
      </c>
      <c r="G434" s="154" t="s">
        <v>143</v>
      </c>
      <c r="H434">
        <v>13.04569001620251</v>
      </c>
      <c r="L434" s="155" t="s">
        <v>157</v>
      </c>
      <c r="M434">
        <v>0.63228821627902509</v>
      </c>
      <c r="N434">
        <v>0.47338248349483431</v>
      </c>
      <c r="O434">
        <v>0.4729476317730793</v>
      </c>
      <c r="P434">
        <v>0.28496111461840729</v>
      </c>
      <c r="Q434">
        <v>0.46543170720243898</v>
      </c>
      <c r="R434">
        <v>0.2030155558940922</v>
      </c>
      <c r="S434">
        <v>0.48328369612479283</v>
      </c>
      <c r="T434">
        <v>0.58754312093014549</v>
      </c>
    </row>
    <row r="435" spans="1:20" x14ac:dyDescent="0.25">
      <c r="A435" s="154" t="s">
        <v>143</v>
      </c>
      <c r="B435">
        <v>0.65487402450840393</v>
      </c>
      <c r="C435">
        <v>1.7194192778456449E-2</v>
      </c>
      <c r="D435">
        <v>0.85531035813709932</v>
      </c>
      <c r="E435">
        <v>0.62309757157906986</v>
      </c>
      <c r="G435" s="154" t="s">
        <v>144</v>
      </c>
      <c r="H435">
        <v>21.30526786814896</v>
      </c>
      <c r="L435" s="155" t="s">
        <v>158</v>
      </c>
      <c r="M435">
        <v>0.56402643880270276</v>
      </c>
      <c r="N435">
        <v>0.47507066843689649</v>
      </c>
      <c r="O435">
        <v>0.30348666401325819</v>
      </c>
      <c r="P435">
        <v>0.20424333035417719</v>
      </c>
      <c r="Q435">
        <v>1</v>
      </c>
      <c r="R435">
        <v>0.18511260042601199</v>
      </c>
      <c r="S435">
        <v>0.42667821636566849</v>
      </c>
      <c r="T435">
        <v>0.48347122903714718</v>
      </c>
    </row>
    <row r="436" spans="1:20" x14ac:dyDescent="0.25">
      <c r="A436" s="154" t="s">
        <v>144</v>
      </c>
      <c r="B436">
        <v>0.77014410248360909</v>
      </c>
      <c r="C436">
        <v>-0.17567377915373489</v>
      </c>
      <c r="D436">
        <v>2.1641067125451472</v>
      </c>
      <c r="E436">
        <v>-0.33771194256221432</v>
      </c>
      <c r="G436" s="154" t="s">
        <v>145</v>
      </c>
      <c r="H436">
        <v>22.78942343577399</v>
      </c>
      <c r="L436" s="155" t="s">
        <v>159</v>
      </c>
      <c r="M436">
        <v>0.5820903115719418</v>
      </c>
      <c r="N436">
        <v>0.47774270507741468</v>
      </c>
      <c r="O436">
        <v>0.34223556646804232</v>
      </c>
      <c r="P436">
        <v>0.18551038882616441</v>
      </c>
      <c r="Q436">
        <v>0.11467593426564809</v>
      </c>
      <c r="R436">
        <v>0.16735705652991181</v>
      </c>
      <c r="S436">
        <v>0.34627643303141792</v>
      </c>
      <c r="T436">
        <v>0.4774870704178838</v>
      </c>
    </row>
    <row r="437" spans="1:20" x14ac:dyDescent="0.25">
      <c r="A437" s="154" t="s">
        <v>145</v>
      </c>
      <c r="B437">
        <v>0.78633149758112919</v>
      </c>
      <c r="C437">
        <v>-0.44403619919431531</v>
      </c>
      <c r="D437">
        <v>1.836608325252953</v>
      </c>
      <c r="E437">
        <v>0.78067224964742832</v>
      </c>
      <c r="G437" s="154" t="s">
        <v>146</v>
      </c>
      <c r="H437">
        <v>15.02569244949566</v>
      </c>
      <c r="L437" s="155" t="s">
        <v>160</v>
      </c>
      <c r="M437">
        <v>0.67453397469629273</v>
      </c>
      <c r="N437">
        <v>0.49515314123326992</v>
      </c>
      <c r="O437">
        <v>0.383830551071354</v>
      </c>
      <c r="P437">
        <v>0.19697735940979191</v>
      </c>
      <c r="Q437">
        <v>0.11072494532199691</v>
      </c>
      <c r="R437">
        <v>0.16667360084140209</v>
      </c>
      <c r="S437">
        <v>0.2450769432197076</v>
      </c>
      <c r="T437">
        <v>0.37070524146171169</v>
      </c>
    </row>
    <row r="438" spans="1:20" x14ac:dyDescent="0.25">
      <c r="A438" s="154" t="s">
        <v>146</v>
      </c>
      <c r="B438">
        <v>0.73970498681814822</v>
      </c>
      <c r="C438">
        <v>8.2754932646817547E-2</v>
      </c>
      <c r="D438">
        <v>1.3982421665671909</v>
      </c>
      <c r="E438">
        <v>0.47473117798608838</v>
      </c>
      <c r="G438" s="154" t="s">
        <v>147</v>
      </c>
      <c r="H438">
        <v>15.94547301407143</v>
      </c>
      <c r="L438" s="155" t="s">
        <v>187</v>
      </c>
      <c r="M438">
        <v>0.69351064585305622</v>
      </c>
      <c r="N438">
        <v>0.51642000218058248</v>
      </c>
      <c r="O438">
        <v>0.31658685670602382</v>
      </c>
      <c r="P438">
        <v>0.1791660755135869</v>
      </c>
      <c r="Q438">
        <v>0.1432414729242065</v>
      </c>
      <c r="R438">
        <v>0.145359359291481</v>
      </c>
      <c r="S438">
        <v>0.23196979881109139</v>
      </c>
      <c r="T438">
        <v>0.33755138042004001</v>
      </c>
    </row>
    <row r="439" spans="1:20" x14ac:dyDescent="0.25">
      <c r="A439" s="154" t="s">
        <v>147</v>
      </c>
      <c r="B439">
        <v>1.1865072888345971</v>
      </c>
      <c r="C439">
        <v>0.55346486783458382</v>
      </c>
      <c r="D439">
        <v>1.699112426997573</v>
      </c>
      <c r="E439">
        <v>-0.94509592021572353</v>
      </c>
      <c r="G439" s="154" t="s">
        <v>148</v>
      </c>
      <c r="H439">
        <v>7.0833301171340342</v>
      </c>
    </row>
    <row r="440" spans="1:20" x14ac:dyDescent="0.25">
      <c r="A440" s="154" t="s">
        <v>148</v>
      </c>
      <c r="B440">
        <v>0.63986400474352245</v>
      </c>
      <c r="C440">
        <v>0.24308689955970689</v>
      </c>
      <c r="D440">
        <v>0.9225809023467938</v>
      </c>
      <c r="E440">
        <v>-0.29189992753140392</v>
      </c>
      <c r="G440" s="154" t="s">
        <v>149</v>
      </c>
      <c r="H440">
        <v>10.6651285773168</v>
      </c>
    </row>
    <row r="441" spans="1:20" x14ac:dyDescent="0.25">
      <c r="A441" s="154" t="s">
        <v>149</v>
      </c>
      <c r="B441">
        <v>0.80013068880500937</v>
      </c>
      <c r="C441">
        <v>0.16601978355012181</v>
      </c>
      <c r="D441">
        <v>1.0667536299561871</v>
      </c>
      <c r="E441">
        <v>-4.1659756750522872E-2</v>
      </c>
      <c r="G441" s="154" t="s">
        <v>150</v>
      </c>
      <c r="H441">
        <v>12.794260196363201</v>
      </c>
    </row>
    <row r="442" spans="1:20" x14ac:dyDescent="0.25">
      <c r="A442" s="154" t="s">
        <v>150</v>
      </c>
      <c r="B442">
        <v>0.65348192716502951</v>
      </c>
      <c r="C442">
        <v>0.40051581448637769</v>
      </c>
      <c r="D442">
        <v>1.5980910773269741</v>
      </c>
      <c r="E442">
        <v>-1.26517952241892</v>
      </c>
      <c r="G442" s="154" t="s">
        <v>151</v>
      </c>
      <c r="H442">
        <v>10.516529089689</v>
      </c>
    </row>
    <row r="443" spans="1:20" x14ac:dyDescent="0.25">
      <c r="A443" s="154" t="s">
        <v>151</v>
      </c>
      <c r="B443">
        <v>0.55076148135470249</v>
      </c>
      <c r="C443">
        <v>-0.23699532243904919</v>
      </c>
      <c r="D443">
        <v>1.0185259615247531</v>
      </c>
      <c r="E443">
        <v>0.33644783297625691</v>
      </c>
      <c r="G443" s="154" t="s">
        <v>152</v>
      </c>
      <c r="H443">
        <v>8.7778897932470024</v>
      </c>
    </row>
    <row r="444" spans="1:20" x14ac:dyDescent="0.25">
      <c r="A444" s="154" t="s">
        <v>152</v>
      </c>
      <c r="B444">
        <v>0.48264515653454482</v>
      </c>
      <c r="C444">
        <v>6.1101104616621479E-2</v>
      </c>
      <c r="D444">
        <v>0.94612188147053311</v>
      </c>
      <c r="E444">
        <v>5.3420137196489553E-2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469.14987834781448</v>
      </c>
      <c r="L455" s="155" t="s">
        <v>155</v>
      </c>
      <c r="M455">
        <v>0.726129879897775</v>
      </c>
      <c r="N455">
        <v>0.88537662679545903</v>
      </c>
      <c r="O455">
        <v>0.92346996539884685</v>
      </c>
      <c r="P455">
        <v>1</v>
      </c>
      <c r="Q455">
        <v>1</v>
      </c>
      <c r="R455">
        <v>0.86952281199110248</v>
      </c>
      <c r="S455">
        <v>0.83813661916108173</v>
      </c>
      <c r="T455">
        <v>0.83306086194091744</v>
      </c>
    </row>
    <row r="456" spans="1:20" x14ac:dyDescent="0.25">
      <c r="A456" s="154" t="s">
        <v>155</v>
      </c>
      <c r="B456">
        <v>23.547006145250041</v>
      </c>
      <c r="C456">
        <v>-80.259846441030248</v>
      </c>
      <c r="D456">
        <v>19.954917209519991</v>
      </c>
      <c r="E456">
        <v>68.791480202116816</v>
      </c>
      <c r="G456" s="154" t="s">
        <v>156</v>
      </c>
      <c r="H456">
        <v>749.23236031515341</v>
      </c>
      <c r="L456" s="155" t="s">
        <v>156</v>
      </c>
      <c r="M456">
        <v>0.75382534302527904</v>
      </c>
      <c r="N456">
        <v>0.85408493279670661</v>
      </c>
      <c r="O456">
        <v>1</v>
      </c>
      <c r="P456">
        <v>0.67747471568574913</v>
      </c>
      <c r="Q456">
        <v>0.84052221438690977</v>
      </c>
      <c r="R456">
        <v>0.79878223736144038</v>
      </c>
      <c r="S456">
        <v>1</v>
      </c>
      <c r="T456">
        <v>0.90557995726098794</v>
      </c>
    </row>
    <row r="457" spans="1:20" x14ac:dyDescent="0.25">
      <c r="A457" s="154" t="s">
        <v>156</v>
      </c>
      <c r="B457">
        <v>10.509586840691391</v>
      </c>
      <c r="C457">
        <v>46.891038777289019</v>
      </c>
      <c r="D457">
        <v>9.4619014475500514</v>
      </c>
      <c r="E457">
        <v>-40.202827597774721</v>
      </c>
      <c r="G457" s="154" t="s">
        <v>157</v>
      </c>
      <c r="H457">
        <v>667.70257561459266</v>
      </c>
      <c r="L457" s="155" t="s">
        <v>157</v>
      </c>
      <c r="M457">
        <v>0.90613057580075351</v>
      </c>
      <c r="N457">
        <v>0.89445014607654105</v>
      </c>
      <c r="O457">
        <v>0.76553074666482501</v>
      </c>
      <c r="P457">
        <v>0.61209301621945844</v>
      </c>
      <c r="Q457">
        <v>0.1569019474526186</v>
      </c>
      <c r="R457">
        <v>0.8582480988595913</v>
      </c>
      <c r="S457">
        <v>0.95204137798492028</v>
      </c>
      <c r="T457">
        <v>1</v>
      </c>
    </row>
    <row r="458" spans="1:20" x14ac:dyDescent="0.25">
      <c r="A458" s="154" t="s">
        <v>157</v>
      </c>
      <c r="B458">
        <v>18.37256317988891</v>
      </c>
      <c r="C458">
        <v>68.165522376385098</v>
      </c>
      <c r="D458">
        <v>16.3488149056769</v>
      </c>
      <c r="E458">
        <v>-52.706343128735988</v>
      </c>
      <c r="G458" s="154" t="s">
        <v>158</v>
      </c>
      <c r="H458">
        <v>79.885845930168202</v>
      </c>
      <c r="L458" s="155" t="s">
        <v>158</v>
      </c>
      <c r="M458">
        <v>1</v>
      </c>
      <c r="N458">
        <v>1</v>
      </c>
      <c r="O458">
        <v>0.88766429146757486</v>
      </c>
      <c r="P458">
        <v>0.53276859070559346</v>
      </c>
      <c r="Q458">
        <v>0.37210760680631949</v>
      </c>
      <c r="R458">
        <v>1</v>
      </c>
      <c r="S458">
        <v>0.79376771563239079</v>
      </c>
      <c r="T458">
        <v>0.92759702535662636</v>
      </c>
    </row>
    <row r="459" spans="1:20" x14ac:dyDescent="0.25">
      <c r="A459" s="154" t="s">
        <v>158</v>
      </c>
      <c r="B459">
        <v>2.0420735859855719</v>
      </c>
      <c r="C459">
        <v>-5.1466792877678653</v>
      </c>
      <c r="D459">
        <v>5.714987730998434</v>
      </c>
      <c r="E459">
        <v>-2.8993527178014831</v>
      </c>
      <c r="G459" s="154" t="s">
        <v>159</v>
      </c>
      <c r="H459">
        <v>35.235410784467938</v>
      </c>
    </row>
    <row r="460" spans="1:20" x14ac:dyDescent="0.25">
      <c r="A460" s="154" t="s">
        <v>159</v>
      </c>
      <c r="B460">
        <v>1.1097145518268461</v>
      </c>
      <c r="C460">
        <v>1.520481225622506</v>
      </c>
      <c r="D460">
        <v>3.881606504893111</v>
      </c>
      <c r="E460">
        <v>-5.8434374083626448</v>
      </c>
      <c r="G460" s="154" t="s">
        <v>160</v>
      </c>
      <c r="H460">
        <v>8.6024118231523357</v>
      </c>
    </row>
    <row r="461" spans="1:20" x14ac:dyDescent="0.25">
      <c r="A461" s="154" t="s">
        <v>160</v>
      </c>
      <c r="B461">
        <v>0.79497867756688301</v>
      </c>
      <c r="C461">
        <v>0.81756508387955273</v>
      </c>
      <c r="D461">
        <v>1.400099862435098</v>
      </c>
      <c r="E461">
        <v>-1.528132192754498</v>
      </c>
      <c r="G461" s="154" t="s">
        <v>187</v>
      </c>
      <c r="H461">
        <v>17.199122785835559</v>
      </c>
    </row>
    <row r="462" spans="1:20" x14ac:dyDescent="0.25">
      <c r="A462" s="154" t="s">
        <v>187</v>
      </c>
      <c r="B462">
        <v>0.9285078226914848</v>
      </c>
      <c r="C462">
        <v>-1.463106921192082</v>
      </c>
      <c r="D462">
        <v>1.5873113040198239</v>
      </c>
      <c r="E462">
        <v>0.26960327975536402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70.973067294987487</v>
      </c>
      <c r="L478" s="155" t="s">
        <v>141</v>
      </c>
      <c r="M478">
        <v>0.32523197507509699</v>
      </c>
      <c r="N478">
        <v>0.62505651503993909</v>
      </c>
      <c r="O478">
        <v>7.5075628372215847E-2</v>
      </c>
      <c r="P478">
        <v>0.29726889003706852</v>
      </c>
      <c r="Q478">
        <v>0.23265840595431281</v>
      </c>
      <c r="R478">
        <v>0.12856851737888181</v>
      </c>
      <c r="S478">
        <v>0.31609856265817171</v>
      </c>
      <c r="T478">
        <v>0.1819202528326174</v>
      </c>
    </row>
    <row r="479" spans="1:20" x14ac:dyDescent="0.25">
      <c r="A479" s="154" t="s">
        <v>155</v>
      </c>
      <c r="B479">
        <v>2.6771332248327981</v>
      </c>
      <c r="C479">
        <v>-0.84876135827650756</v>
      </c>
      <c r="D479">
        <v>2.221329476871476</v>
      </c>
      <c r="E479">
        <v>-9.8446744079886415</v>
      </c>
      <c r="G479" s="154" t="s">
        <v>156</v>
      </c>
      <c r="H479">
        <v>19.006892140893509</v>
      </c>
      <c r="L479" s="155" t="s">
        <v>142</v>
      </c>
      <c r="M479">
        <v>0.33927517197714768</v>
      </c>
      <c r="N479">
        <v>0.58824071840123715</v>
      </c>
      <c r="O479">
        <v>7.16481827097043E-2</v>
      </c>
      <c r="P479">
        <v>0.25073667828928908</v>
      </c>
      <c r="Q479">
        <v>0.14171989051107281</v>
      </c>
      <c r="R479">
        <v>0.13695782223217651</v>
      </c>
      <c r="S479">
        <v>0.20910785588928199</v>
      </c>
      <c r="T479">
        <v>0.23030781536063419</v>
      </c>
    </row>
    <row r="480" spans="1:20" x14ac:dyDescent="0.25">
      <c r="A480" s="154" t="s">
        <v>156</v>
      </c>
      <c r="B480">
        <v>0.93746861972601525</v>
      </c>
      <c r="C480">
        <v>0.13162928563434481</v>
      </c>
      <c r="D480">
        <v>2.091188953791725</v>
      </c>
      <c r="E480">
        <v>2.6829734437057162</v>
      </c>
      <c r="G480" s="154" t="s">
        <v>157</v>
      </c>
      <c r="H480">
        <v>32.356920435343383</v>
      </c>
      <c r="L480" s="155" t="s">
        <v>143</v>
      </c>
      <c r="M480">
        <v>0.33496099422258169</v>
      </c>
      <c r="N480">
        <v>0.59917805485207165</v>
      </c>
      <c r="O480">
        <v>9.1526928000683169E-2</v>
      </c>
      <c r="P480">
        <v>0.24012524926191811</v>
      </c>
      <c r="Q480">
        <v>0.1373570049550753</v>
      </c>
      <c r="R480">
        <v>0.1166862813067825</v>
      </c>
      <c r="S480">
        <v>0.22949360929537529</v>
      </c>
      <c r="T480">
        <v>0.1530521757684358</v>
      </c>
    </row>
    <row r="481" spans="1:20" x14ac:dyDescent="0.25">
      <c r="A481" s="154" t="s">
        <v>157</v>
      </c>
      <c r="B481">
        <v>2.2198765374607672</v>
      </c>
      <c r="C481">
        <v>-5.6882971624658634</v>
      </c>
      <c r="D481">
        <v>2.9689994137244642</v>
      </c>
      <c r="E481">
        <v>2.879050177622327</v>
      </c>
      <c r="G481" s="154" t="s">
        <v>158</v>
      </c>
      <c r="H481">
        <v>19.455034390077429</v>
      </c>
      <c r="L481" s="155" t="s">
        <v>144</v>
      </c>
      <c r="M481">
        <v>0.44053119569408461</v>
      </c>
      <c r="N481">
        <v>0.73795166916953736</v>
      </c>
      <c r="O481">
        <v>0.23033834658746979</v>
      </c>
      <c r="P481">
        <v>0.37395939001086659</v>
      </c>
      <c r="Q481">
        <v>0.31173824921770638</v>
      </c>
      <c r="R481">
        <v>0.17138451578419009</v>
      </c>
      <c r="S481">
        <v>0.40388291682349708</v>
      </c>
      <c r="T481">
        <v>0.23493434851056891</v>
      </c>
    </row>
    <row r="482" spans="1:20" x14ac:dyDescent="0.25">
      <c r="A482" s="154" t="s">
        <v>158</v>
      </c>
      <c r="B482">
        <v>1.3064023172872681</v>
      </c>
      <c r="C482">
        <v>-2.9474918006499888</v>
      </c>
      <c r="D482">
        <v>2.8871436067460459</v>
      </c>
      <c r="E482">
        <v>6.1630249527300967</v>
      </c>
      <c r="L482" s="155" t="s">
        <v>145</v>
      </c>
      <c r="M482">
        <v>0.54900883635366549</v>
      </c>
      <c r="N482">
        <v>1</v>
      </c>
      <c r="O482">
        <v>0.47293592079327579</v>
      </c>
      <c r="P482">
        <v>0.98897878364044323</v>
      </c>
      <c r="Q482">
        <v>0.88154225829119426</v>
      </c>
      <c r="R482">
        <v>0.84090474667216419</v>
      </c>
      <c r="S482">
        <v>0.98903233523142253</v>
      </c>
      <c r="T482">
        <v>0.792298414996781</v>
      </c>
    </row>
    <row r="483" spans="1:20" x14ac:dyDescent="0.25">
      <c r="L483" s="155" t="s">
        <v>146</v>
      </c>
      <c r="M483">
        <v>1</v>
      </c>
      <c r="N483">
        <v>0.9663764118100554</v>
      </c>
      <c r="O483">
        <v>1</v>
      </c>
      <c r="P483">
        <v>0.90362253708849272</v>
      </c>
      <c r="Q483">
        <v>1</v>
      </c>
      <c r="R483">
        <v>0.99999999999999989</v>
      </c>
      <c r="S483">
        <v>1</v>
      </c>
      <c r="T483">
        <v>1</v>
      </c>
    </row>
    <row r="484" spans="1:20" x14ac:dyDescent="0.25">
      <c r="L484" s="155" t="s">
        <v>147</v>
      </c>
      <c r="M484">
        <v>0.36684357221962738</v>
      </c>
      <c r="N484">
        <v>0.72081007000796604</v>
      </c>
      <c r="O484">
        <v>0.21214391250608619</v>
      </c>
      <c r="P484">
        <v>0.99632875792834041</v>
      </c>
      <c r="Q484">
        <v>0.69689952199782235</v>
      </c>
      <c r="R484">
        <v>0.8295684826694304</v>
      </c>
      <c r="S484">
        <v>0.61208387727702518</v>
      </c>
      <c r="T484">
        <v>0.5188957001999368</v>
      </c>
    </row>
    <row r="485" spans="1:20" x14ac:dyDescent="0.25">
      <c r="L485" s="155" t="s">
        <v>148</v>
      </c>
      <c r="M485">
        <v>0.34430134083883429</v>
      </c>
      <c r="N485">
        <v>0.65946497209136568</v>
      </c>
      <c r="O485">
        <v>0.17385913489560881</v>
      </c>
      <c r="P485">
        <v>0.31135751618716861</v>
      </c>
      <c r="Q485">
        <v>0.65119708153816547</v>
      </c>
      <c r="R485">
        <v>0.68343883169509756</v>
      </c>
      <c r="S485">
        <v>0.52450849655674259</v>
      </c>
      <c r="T485">
        <v>0.42286654749314112</v>
      </c>
    </row>
    <row r="486" spans="1:20" x14ac:dyDescent="0.25">
      <c r="L486" s="155" t="s">
        <v>149</v>
      </c>
      <c r="M486">
        <v>0.36351541416601901</v>
      </c>
      <c r="N486">
        <v>0.69405334797374207</v>
      </c>
      <c r="O486">
        <v>0.20469135186093521</v>
      </c>
      <c r="P486">
        <v>1</v>
      </c>
      <c r="Q486">
        <v>0.6104341480821418</v>
      </c>
      <c r="R486">
        <v>0.97994258718679639</v>
      </c>
      <c r="S486">
        <v>0.3626964501350976</v>
      </c>
      <c r="T486">
        <v>0.91442411842318427</v>
      </c>
    </row>
    <row r="487" spans="1:20" x14ac:dyDescent="0.25">
      <c r="L487" s="155" t="s">
        <v>150</v>
      </c>
      <c r="M487">
        <v>0.32305553260573922</v>
      </c>
      <c r="N487">
        <v>0.59768700414602816</v>
      </c>
      <c r="O487">
        <v>8.6007721527792971E-2</v>
      </c>
      <c r="P487">
        <v>0.2725332921293756</v>
      </c>
      <c r="Q487">
        <v>0.41704249485052058</v>
      </c>
      <c r="R487">
        <v>0.2011792193123024</v>
      </c>
      <c r="S487">
        <v>0.33927649061901449</v>
      </c>
      <c r="T487">
        <v>0.32857472885960881</v>
      </c>
    </row>
    <row r="488" spans="1:20" x14ac:dyDescent="0.25">
      <c r="L488" s="155" t="s">
        <v>151</v>
      </c>
      <c r="M488">
        <v>0.35563227624982791</v>
      </c>
      <c r="N488">
        <v>0.59248875099766019</v>
      </c>
      <c r="O488">
        <v>0.11037147771022381</v>
      </c>
      <c r="P488">
        <v>0.29224359839677461</v>
      </c>
      <c r="Q488">
        <v>0.38587309278577331</v>
      </c>
      <c r="R488">
        <v>0.19047916624215289</v>
      </c>
      <c r="S488">
        <v>0.35963285788493499</v>
      </c>
      <c r="T488">
        <v>0.17134578803693221</v>
      </c>
    </row>
    <row r="489" spans="1:20" x14ac:dyDescent="0.25">
      <c r="L489" s="155" t="s">
        <v>152</v>
      </c>
      <c r="M489">
        <v>0.35924087409171213</v>
      </c>
      <c r="N489">
        <v>0.59375617203447206</v>
      </c>
      <c r="O489">
        <v>7.6084905688216478E-2</v>
      </c>
      <c r="P489">
        <v>0.2755566798261968</v>
      </c>
      <c r="Q489">
        <v>0.42259514158184303</v>
      </c>
      <c r="R489">
        <v>0.1434506882697632</v>
      </c>
      <c r="S489">
        <v>0.33703248210072317</v>
      </c>
      <c r="T489">
        <v>0.15608892269583649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358.35738547222297</v>
      </c>
      <c r="L501" s="155" t="s">
        <v>141</v>
      </c>
      <c r="M501">
        <v>0.81895487907516429</v>
      </c>
      <c r="N501">
        <v>0.99999999999999989</v>
      </c>
      <c r="O501">
        <v>0.83323325269671156</v>
      </c>
      <c r="P501">
        <v>0.81945958645367167</v>
      </c>
      <c r="Q501">
        <v>0.90196231961312856</v>
      </c>
      <c r="R501">
        <v>1</v>
      </c>
      <c r="S501">
        <v>0.50392620070127458</v>
      </c>
      <c r="T501">
        <v>1</v>
      </c>
    </row>
    <row r="502" spans="1:20" x14ac:dyDescent="0.25">
      <c r="A502" s="154" t="s">
        <v>141</v>
      </c>
      <c r="B502">
        <v>3.5990459721252419</v>
      </c>
      <c r="C502">
        <v>-4.1343039840528446</v>
      </c>
      <c r="D502">
        <v>8.0767597593038971</v>
      </c>
      <c r="E502">
        <v>4.1755298087940584</v>
      </c>
      <c r="G502" s="154" t="s">
        <v>142</v>
      </c>
      <c r="H502">
        <v>405.71556601569262</v>
      </c>
      <c r="L502" s="155" t="s">
        <v>142</v>
      </c>
      <c r="M502">
        <v>0.80452055360765296</v>
      </c>
      <c r="N502">
        <v>0.87737263180103875</v>
      </c>
      <c r="O502">
        <v>0.85626074042359068</v>
      </c>
      <c r="P502">
        <v>1</v>
      </c>
      <c r="Q502">
        <v>1</v>
      </c>
      <c r="R502">
        <v>0.99363652604589925</v>
      </c>
      <c r="S502">
        <v>0.87063943217644757</v>
      </c>
      <c r="T502">
        <v>0.85875312798897141</v>
      </c>
    </row>
    <row r="503" spans="1:20" x14ac:dyDescent="0.25">
      <c r="A503" s="154" t="s">
        <v>142</v>
      </c>
      <c r="B503">
        <v>5.791013942551265</v>
      </c>
      <c r="C503">
        <v>-0.6187059973016148</v>
      </c>
      <c r="D503">
        <v>5.841558238815221</v>
      </c>
      <c r="E503">
        <v>0.86596739931281919</v>
      </c>
      <c r="G503" s="154" t="s">
        <v>143</v>
      </c>
      <c r="H503">
        <v>202.42449476146609</v>
      </c>
      <c r="L503" s="155" t="s">
        <v>143</v>
      </c>
      <c r="M503">
        <v>0.73474061614091013</v>
      </c>
      <c r="N503">
        <v>0.89103866569053036</v>
      </c>
      <c r="O503">
        <v>0.8064367791779653</v>
      </c>
      <c r="P503">
        <v>0.79705324793629984</v>
      </c>
      <c r="Q503">
        <v>0.8931095431070466</v>
      </c>
      <c r="R503">
        <v>0.99427234679531162</v>
      </c>
      <c r="S503">
        <v>0.50541169107751527</v>
      </c>
      <c r="T503">
        <v>0.69225207142012912</v>
      </c>
    </row>
    <row r="504" spans="1:20" x14ac:dyDescent="0.25">
      <c r="A504" s="154" t="s">
        <v>143</v>
      </c>
      <c r="B504">
        <v>4.2040825796310282</v>
      </c>
      <c r="C504">
        <v>-1.3563297933637171</v>
      </c>
      <c r="D504">
        <v>5.9418380084974958</v>
      </c>
      <c r="E504">
        <v>-2.0233211258100301</v>
      </c>
      <c r="G504" s="154" t="s">
        <v>144</v>
      </c>
      <c r="H504">
        <v>611.86660404970917</v>
      </c>
      <c r="L504" s="155" t="s">
        <v>144</v>
      </c>
      <c r="M504">
        <v>0.79033349528536445</v>
      </c>
      <c r="N504">
        <v>0.91603408336087289</v>
      </c>
      <c r="O504">
        <v>1</v>
      </c>
      <c r="P504">
        <v>0.99912068554413924</v>
      </c>
      <c r="Q504">
        <v>0.82676723694518339</v>
      </c>
      <c r="R504">
        <v>0.89988155178828411</v>
      </c>
      <c r="S504">
        <v>0.53475370181932769</v>
      </c>
      <c r="T504">
        <v>0.75619192954061909</v>
      </c>
    </row>
    <row r="505" spans="1:20" x14ac:dyDescent="0.25">
      <c r="A505" s="154" t="s">
        <v>144</v>
      </c>
      <c r="B505">
        <v>6.657776215378874</v>
      </c>
      <c r="C505">
        <v>7.2787261552659794</v>
      </c>
      <c r="D505">
        <v>10.634152368473149</v>
      </c>
      <c r="E505">
        <v>-12.35811700901926</v>
      </c>
      <c r="G505" s="154" t="s">
        <v>145</v>
      </c>
      <c r="H505">
        <v>2564.2162815633519</v>
      </c>
      <c r="L505" s="155" t="s">
        <v>145</v>
      </c>
      <c r="M505">
        <v>0.69450365566581262</v>
      </c>
      <c r="N505">
        <v>0.9381648660918217</v>
      </c>
      <c r="O505">
        <v>0.64936566261170281</v>
      </c>
      <c r="P505">
        <v>0.72209361879120126</v>
      </c>
      <c r="Q505">
        <v>0.85781519409414819</v>
      </c>
      <c r="R505">
        <v>0.93233301842257821</v>
      </c>
      <c r="S505">
        <v>0.56398918691363109</v>
      </c>
      <c r="T505">
        <v>0.76691995291072457</v>
      </c>
    </row>
    <row r="506" spans="1:20" x14ac:dyDescent="0.25">
      <c r="A506" s="154" t="s">
        <v>145</v>
      </c>
      <c r="B506">
        <v>14.23003170783541</v>
      </c>
      <c r="C506">
        <v>-12.279115500390549</v>
      </c>
      <c r="D506">
        <v>22.22786517428689</v>
      </c>
      <c r="E506">
        <v>17.625640341318359</v>
      </c>
      <c r="G506" s="154" t="s">
        <v>146</v>
      </c>
      <c r="H506">
        <v>3397.7563517193021</v>
      </c>
      <c r="L506" s="155" t="s">
        <v>146</v>
      </c>
      <c r="M506">
        <v>1</v>
      </c>
      <c r="N506">
        <v>0.88986716290813217</v>
      </c>
      <c r="O506">
        <v>0.67676495768305245</v>
      </c>
      <c r="P506">
        <v>0.83683329176745935</v>
      </c>
      <c r="Q506">
        <v>0.7526891604495356</v>
      </c>
      <c r="R506">
        <v>0.85678038698041525</v>
      </c>
      <c r="S506">
        <v>0.35704470244872683</v>
      </c>
      <c r="T506">
        <v>0.68615384765049414</v>
      </c>
    </row>
    <row r="507" spans="1:20" x14ac:dyDescent="0.25">
      <c r="A507" s="154" t="s">
        <v>146</v>
      </c>
      <c r="B507">
        <v>19.025936250669879</v>
      </c>
      <c r="C507">
        <v>15.080709968759241</v>
      </c>
      <c r="D507">
        <v>34.13497570059932</v>
      </c>
      <c r="E507">
        <v>-14.044091680501809</v>
      </c>
      <c r="G507" s="154" t="s">
        <v>147</v>
      </c>
      <c r="H507">
        <v>983.22474503275043</v>
      </c>
      <c r="L507" s="155" t="s">
        <v>147</v>
      </c>
      <c r="M507">
        <v>0.70226559962294388</v>
      </c>
      <c r="N507">
        <v>0.96988826841519804</v>
      </c>
      <c r="O507">
        <v>0.63862991875929431</v>
      </c>
      <c r="P507">
        <v>0.85512430996046318</v>
      </c>
      <c r="Q507">
        <v>0.76277111810798248</v>
      </c>
      <c r="R507">
        <v>0.80653578900805067</v>
      </c>
      <c r="S507">
        <v>0.35176236022343138</v>
      </c>
      <c r="T507">
        <v>0.64701776422658819</v>
      </c>
    </row>
    <row r="508" spans="1:20" x14ac:dyDescent="0.25">
      <c r="A508" s="154" t="s">
        <v>147</v>
      </c>
      <c r="B508">
        <v>9.677135687316829</v>
      </c>
      <c r="C508">
        <v>-4.6328825894778003</v>
      </c>
      <c r="D508">
        <v>20.958821902825822</v>
      </c>
      <c r="E508">
        <v>2.7358472466750969</v>
      </c>
      <c r="G508" s="154" t="s">
        <v>148</v>
      </c>
      <c r="H508">
        <v>1643.117225927331</v>
      </c>
      <c r="L508" s="155" t="s">
        <v>148</v>
      </c>
      <c r="M508">
        <v>0.69607789075601745</v>
      </c>
      <c r="N508">
        <v>0.94972508077304663</v>
      </c>
      <c r="O508">
        <v>0.84686803215899853</v>
      </c>
      <c r="P508">
        <v>0.99981603657381901</v>
      </c>
      <c r="Q508">
        <v>0.81200241735049739</v>
      </c>
      <c r="R508">
        <v>0.87216734934497964</v>
      </c>
      <c r="S508">
        <v>1</v>
      </c>
      <c r="T508">
        <v>0.77671924900818656</v>
      </c>
    </row>
    <row r="509" spans="1:20" x14ac:dyDescent="0.25">
      <c r="A509" s="154" t="s">
        <v>148</v>
      </c>
      <c r="B509">
        <v>13.533230482832749</v>
      </c>
      <c r="C509">
        <v>-8.6209517321492548</v>
      </c>
      <c r="D509">
        <v>17.746068192467611</v>
      </c>
      <c r="E509">
        <v>3.58261662125576</v>
      </c>
      <c r="G509" s="154" t="s">
        <v>149</v>
      </c>
      <c r="H509">
        <v>1198.7938935278039</v>
      </c>
      <c r="L509" s="155" t="s">
        <v>149</v>
      </c>
      <c r="M509">
        <v>0.76752394736794494</v>
      </c>
      <c r="N509">
        <v>0.89374808999998967</v>
      </c>
      <c r="O509">
        <v>0.68977670133873259</v>
      </c>
      <c r="P509">
        <v>0.84478634419431176</v>
      </c>
      <c r="Q509">
        <v>0.77458129500515616</v>
      </c>
      <c r="R509">
        <v>0.83515077672411264</v>
      </c>
      <c r="S509">
        <v>0.33079106766263261</v>
      </c>
      <c r="T509">
        <v>0.63757276693673315</v>
      </c>
    </row>
    <row r="510" spans="1:20" x14ac:dyDescent="0.25">
      <c r="A510" s="154" t="s">
        <v>149</v>
      </c>
      <c r="B510">
        <v>9.1927033995585603</v>
      </c>
      <c r="C510">
        <v>1.159801689899236</v>
      </c>
      <c r="D510">
        <v>14.396655633887489</v>
      </c>
      <c r="E510">
        <v>3.397793785993632</v>
      </c>
      <c r="G510" s="154" t="s">
        <v>150</v>
      </c>
      <c r="H510">
        <v>676.65299451460578</v>
      </c>
      <c r="L510" s="155" t="s">
        <v>150</v>
      </c>
      <c r="M510">
        <v>0.67070172144452989</v>
      </c>
      <c r="N510">
        <v>0.97604838970987029</v>
      </c>
      <c r="O510">
        <v>0.64251675221414439</v>
      </c>
      <c r="P510">
        <v>0.9231844417003825</v>
      </c>
      <c r="Q510">
        <v>0.78634840724012967</v>
      </c>
      <c r="R510">
        <v>0.70737466727995935</v>
      </c>
      <c r="S510">
        <v>0.31376425820195353</v>
      </c>
      <c r="T510">
        <v>0.62982932130027858</v>
      </c>
    </row>
    <row r="511" spans="1:20" x14ac:dyDescent="0.25">
      <c r="A511" s="154" t="s">
        <v>150</v>
      </c>
      <c r="B511">
        <v>8.6754215923759812</v>
      </c>
      <c r="C511">
        <v>0.79131585536345816</v>
      </c>
      <c r="D511">
        <v>17.094904122275381</v>
      </c>
      <c r="E511">
        <v>-4.1495236400960973</v>
      </c>
      <c r="G511" s="154" t="s">
        <v>151</v>
      </c>
      <c r="H511">
        <v>468.50524967918437</v>
      </c>
      <c r="L511" s="155" t="s">
        <v>151</v>
      </c>
      <c r="M511">
        <v>0.75611240659136958</v>
      </c>
      <c r="N511">
        <v>0.87072074595120807</v>
      </c>
      <c r="O511">
        <v>0.64550698128273032</v>
      </c>
      <c r="P511">
        <v>0.8720332080010228</v>
      </c>
      <c r="Q511">
        <v>0.7526236858387878</v>
      </c>
      <c r="R511">
        <v>0.93317073879103318</v>
      </c>
      <c r="S511">
        <v>0.35092384519353581</v>
      </c>
      <c r="T511">
        <v>0.83236731245742157</v>
      </c>
    </row>
    <row r="512" spans="1:20" x14ac:dyDescent="0.25">
      <c r="A512" s="154" t="s">
        <v>151</v>
      </c>
      <c r="B512">
        <v>6.6829276202861658</v>
      </c>
      <c r="C512">
        <v>1.7911893090542379</v>
      </c>
      <c r="D512">
        <v>8.9912481721339432</v>
      </c>
      <c r="E512">
        <v>-1.443227970293518</v>
      </c>
      <c r="G512" s="154" t="s">
        <v>152</v>
      </c>
      <c r="H512">
        <v>263.03703309273533</v>
      </c>
      <c r="L512" s="155" t="s">
        <v>152</v>
      </c>
      <c r="M512">
        <v>0.72998538534763036</v>
      </c>
      <c r="N512">
        <v>0.93691805027282593</v>
      </c>
      <c r="O512">
        <v>0.82816540901001079</v>
      </c>
      <c r="P512">
        <v>0.90307090585520622</v>
      </c>
      <c r="Q512">
        <v>0.6994077409463636</v>
      </c>
      <c r="R512">
        <v>0.95016514192589241</v>
      </c>
      <c r="S512">
        <v>0.34408487051914721</v>
      </c>
      <c r="T512">
        <v>0.5902469858986138</v>
      </c>
    </row>
    <row r="513" spans="1:20" x14ac:dyDescent="0.25">
      <c r="A513" s="154" t="s">
        <v>152</v>
      </c>
      <c r="B513">
        <v>8.7098008976932224</v>
      </c>
      <c r="C513">
        <v>0.38093946305600362</v>
      </c>
      <c r="D513">
        <v>8.5282669828521822</v>
      </c>
      <c r="E513">
        <v>-3.7293115766152618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20.626079506271541</v>
      </c>
      <c r="L524" s="155" t="s">
        <v>141</v>
      </c>
      <c r="M524">
        <v>1</v>
      </c>
      <c r="N524">
        <v>0.97135869182516832</v>
      </c>
      <c r="O524">
        <v>1</v>
      </c>
      <c r="P524">
        <v>1</v>
      </c>
      <c r="Q524">
        <v>0.7792280106897751</v>
      </c>
      <c r="R524">
        <v>1</v>
      </c>
      <c r="S524">
        <v>0.93853227133271921</v>
      </c>
      <c r="T524">
        <v>1</v>
      </c>
    </row>
    <row r="525" spans="1:20" x14ac:dyDescent="0.25">
      <c r="A525" s="154" t="s">
        <v>141</v>
      </c>
      <c r="B525">
        <v>1.1631215984611001</v>
      </c>
      <c r="C525">
        <v>0.5433628309957057</v>
      </c>
      <c r="D525">
        <v>1.707177718201643</v>
      </c>
      <c r="E525">
        <v>0.97616761263438634</v>
      </c>
      <c r="G525" s="154" t="s">
        <v>142</v>
      </c>
      <c r="H525">
        <v>9.9823808182124676</v>
      </c>
      <c r="L525" s="155" t="s">
        <v>142</v>
      </c>
      <c r="M525">
        <v>0.99033189838361979</v>
      </c>
      <c r="N525">
        <v>0.98025241744927727</v>
      </c>
      <c r="O525">
        <v>0.87219917108425815</v>
      </c>
      <c r="P525">
        <v>0.75986360596029034</v>
      </c>
      <c r="Q525">
        <v>1</v>
      </c>
      <c r="R525">
        <v>0.8148366470591405</v>
      </c>
      <c r="S525">
        <v>1</v>
      </c>
      <c r="T525">
        <v>0.75630561786929307</v>
      </c>
    </row>
    <row r="526" spans="1:20" x14ac:dyDescent="0.25">
      <c r="A526" s="154" t="s">
        <v>142</v>
      </c>
      <c r="B526">
        <v>0.6363513964114107</v>
      </c>
      <c r="C526">
        <v>-0.68462137391814248</v>
      </c>
      <c r="D526">
        <v>1.0682579525295981</v>
      </c>
      <c r="E526">
        <v>0.9772496653386239</v>
      </c>
      <c r="G526" s="154" t="s">
        <v>143</v>
      </c>
      <c r="H526">
        <v>11.577811397355219</v>
      </c>
      <c r="L526" s="155" t="s">
        <v>143</v>
      </c>
      <c r="M526">
        <v>0.91406728142809546</v>
      </c>
      <c r="N526">
        <v>0.94420417161340409</v>
      </c>
      <c r="O526">
        <v>0.86940159447556986</v>
      </c>
      <c r="P526">
        <v>0.83282212736130035</v>
      </c>
      <c r="Q526">
        <v>0.82525592146661841</v>
      </c>
      <c r="R526">
        <v>0.81543246812758974</v>
      </c>
      <c r="S526">
        <v>0.95155169618787749</v>
      </c>
      <c r="T526">
        <v>0.67963295454497641</v>
      </c>
    </row>
    <row r="527" spans="1:20" x14ac:dyDescent="0.25">
      <c r="A527" s="154" t="s">
        <v>143</v>
      </c>
      <c r="B527">
        <v>0.66379154319319056</v>
      </c>
      <c r="C527">
        <v>0.1504456099831091</v>
      </c>
      <c r="D527">
        <v>1.086313959670435</v>
      </c>
      <c r="E527">
        <v>-5.2747539130226603E-2</v>
      </c>
      <c r="G527" s="154" t="s">
        <v>144</v>
      </c>
      <c r="H527">
        <v>14.600513423130939</v>
      </c>
      <c r="L527" s="155" t="s">
        <v>144</v>
      </c>
      <c r="M527">
        <v>0.85932093092890571</v>
      </c>
      <c r="N527">
        <v>0.96588954528379556</v>
      </c>
      <c r="O527">
        <v>0.82168805998984373</v>
      </c>
      <c r="P527">
        <v>0.77534764285128877</v>
      </c>
      <c r="Q527">
        <v>0.67178543272954383</v>
      </c>
      <c r="R527">
        <v>0.76274502523197729</v>
      </c>
      <c r="S527">
        <v>0.80966818150383701</v>
      </c>
      <c r="T527">
        <v>0.76727682237977013</v>
      </c>
    </row>
    <row r="528" spans="1:20" x14ac:dyDescent="0.25">
      <c r="A528" s="154" t="s">
        <v>144</v>
      </c>
      <c r="B528">
        <v>0.69752268334281742</v>
      </c>
      <c r="C528">
        <v>0.69832992235165814</v>
      </c>
      <c r="D528">
        <v>1.1274040750923451</v>
      </c>
      <c r="E528">
        <v>-1.0476708861744961</v>
      </c>
      <c r="G528" s="154" t="s">
        <v>145</v>
      </c>
      <c r="H528">
        <v>16.69881666733276</v>
      </c>
      <c r="L528" s="155" t="s">
        <v>145</v>
      </c>
      <c r="M528">
        <v>0.9958885562414066</v>
      </c>
      <c r="N528">
        <v>0.94343460214538921</v>
      </c>
      <c r="O528">
        <v>0.73359495516149131</v>
      </c>
      <c r="P528">
        <v>0.82449435677154648</v>
      </c>
      <c r="Q528">
        <v>0.7316299756428104</v>
      </c>
      <c r="R528">
        <v>0.74438649912684562</v>
      </c>
      <c r="S528">
        <v>0.61586505319288876</v>
      </c>
      <c r="T528">
        <v>0.92726397539028405</v>
      </c>
    </row>
    <row r="529" spans="1:20" x14ac:dyDescent="0.25">
      <c r="A529" s="154" t="s">
        <v>145</v>
      </c>
      <c r="B529">
        <v>1.0695456535137651</v>
      </c>
      <c r="C529">
        <v>0.91455802193292368</v>
      </c>
      <c r="D529">
        <v>1.811038412344967</v>
      </c>
      <c r="E529">
        <v>-1.504246066073587</v>
      </c>
      <c r="G529" s="154" t="s">
        <v>146</v>
      </c>
      <c r="H529">
        <v>10.453930074107751</v>
      </c>
      <c r="L529" s="155" t="s">
        <v>146</v>
      </c>
      <c r="M529">
        <v>0.95203265710033058</v>
      </c>
      <c r="N529">
        <v>0.9067591949097632</v>
      </c>
      <c r="O529">
        <v>0.80748608382528608</v>
      </c>
      <c r="P529">
        <v>0.78577325220038696</v>
      </c>
      <c r="Q529">
        <v>0.68307377561238591</v>
      </c>
      <c r="R529">
        <v>0.7766511820435209</v>
      </c>
      <c r="S529">
        <v>0.66643564986723569</v>
      </c>
      <c r="T529">
        <v>0.72679310547222453</v>
      </c>
    </row>
    <row r="530" spans="1:20" x14ac:dyDescent="0.25">
      <c r="A530" s="154" t="s">
        <v>146</v>
      </c>
      <c r="B530">
        <v>0.90026899266133453</v>
      </c>
      <c r="C530">
        <v>0.1062101879389729</v>
      </c>
      <c r="D530">
        <v>1.441148898938923</v>
      </c>
      <c r="E530">
        <v>-0.65622768545290566</v>
      </c>
      <c r="G530" s="154" t="s">
        <v>147</v>
      </c>
      <c r="H530">
        <v>14.462323739774909</v>
      </c>
      <c r="L530" s="155" t="s">
        <v>147</v>
      </c>
      <c r="M530">
        <v>0.9100376622953269</v>
      </c>
      <c r="N530">
        <v>0.96711654702917249</v>
      </c>
      <c r="O530">
        <v>0.6667829681531765</v>
      </c>
      <c r="P530">
        <v>0.76214853047634923</v>
      </c>
      <c r="Q530">
        <v>0.68828406565197531</v>
      </c>
      <c r="R530">
        <v>0.78235005557577475</v>
      </c>
      <c r="S530">
        <v>0.66756477602017117</v>
      </c>
      <c r="T530">
        <v>0.75536792327394098</v>
      </c>
    </row>
    <row r="531" spans="1:20" x14ac:dyDescent="0.25">
      <c r="A531" s="154" t="s">
        <v>147</v>
      </c>
      <c r="B531">
        <v>1.0484868073741971</v>
      </c>
      <c r="C531">
        <v>-0.21661972285848841</v>
      </c>
      <c r="D531">
        <v>2.0760209681565489</v>
      </c>
      <c r="E531">
        <v>0.7504881815003166</v>
      </c>
      <c r="G531" s="154" t="s">
        <v>148</v>
      </c>
      <c r="H531">
        <v>12.30334655066472</v>
      </c>
      <c r="L531" s="155" t="s">
        <v>148</v>
      </c>
      <c r="M531">
        <v>0.98901941437090446</v>
      </c>
      <c r="N531">
        <v>1</v>
      </c>
      <c r="O531">
        <v>0.70890480771279141</v>
      </c>
      <c r="P531">
        <v>0.8463598296108521</v>
      </c>
      <c r="Q531">
        <v>0.76666495049071681</v>
      </c>
      <c r="R531">
        <v>0.80193374339717316</v>
      </c>
      <c r="S531">
        <v>0.81101713745615722</v>
      </c>
      <c r="T531">
        <v>0.64464145903302983</v>
      </c>
    </row>
    <row r="532" spans="1:20" x14ac:dyDescent="0.25">
      <c r="A532" s="154" t="s">
        <v>148</v>
      </c>
      <c r="B532">
        <v>1.0330657157743719</v>
      </c>
      <c r="C532">
        <v>0.37880967131677162</v>
      </c>
      <c r="D532">
        <v>1.727372916307746</v>
      </c>
      <c r="E532">
        <v>-2.22891705673047E-2</v>
      </c>
      <c r="G532" s="154" t="s">
        <v>149</v>
      </c>
      <c r="H532">
        <v>12.756260126781189</v>
      </c>
      <c r="L532" s="155" t="s">
        <v>149</v>
      </c>
      <c r="M532">
        <v>0.93807580372937183</v>
      </c>
      <c r="N532">
        <v>0.87023228892807014</v>
      </c>
      <c r="O532">
        <v>0.70067063587166656</v>
      </c>
      <c r="P532">
        <v>0.76442637260010438</v>
      </c>
      <c r="Q532">
        <v>0.7071514036287837</v>
      </c>
      <c r="R532">
        <v>0.74652130339303924</v>
      </c>
      <c r="S532">
        <v>0.75936215549202479</v>
      </c>
      <c r="T532">
        <v>0.68520143570900371</v>
      </c>
    </row>
    <row r="533" spans="1:20" x14ac:dyDescent="0.25">
      <c r="A533" s="154" t="s">
        <v>149</v>
      </c>
      <c r="B533">
        <v>0.63108334572570501</v>
      </c>
      <c r="C533">
        <v>0.25531613804248299</v>
      </c>
      <c r="D533">
        <v>1.2998664210097539</v>
      </c>
      <c r="E533">
        <v>-0.3505658310465844</v>
      </c>
      <c r="G533" s="154" t="s">
        <v>150</v>
      </c>
      <c r="H533">
        <v>13.952815036401891</v>
      </c>
      <c r="L533" s="155" t="s">
        <v>150</v>
      </c>
      <c r="M533">
        <v>0.92892479457315402</v>
      </c>
      <c r="N533">
        <v>0.93601325721417805</v>
      </c>
      <c r="O533">
        <v>0.74317123432361432</v>
      </c>
      <c r="P533">
        <v>0.822283785844932</v>
      </c>
      <c r="Q533">
        <v>0.79283150275387926</v>
      </c>
      <c r="R533">
        <v>0.77982431591343648</v>
      </c>
      <c r="S533">
        <v>0.74769932123130145</v>
      </c>
      <c r="T533">
        <v>0.785590795163712</v>
      </c>
    </row>
    <row r="534" spans="1:20" x14ac:dyDescent="0.25">
      <c r="A534" s="154" t="s">
        <v>150</v>
      </c>
      <c r="B534">
        <v>1.044506764278289</v>
      </c>
      <c r="C534">
        <v>3.7686908509597737E-2</v>
      </c>
      <c r="D534">
        <v>1.444693735000856</v>
      </c>
      <c r="E534">
        <v>-0.46849258313342851</v>
      </c>
      <c r="G534" s="154" t="s">
        <v>151</v>
      </c>
      <c r="H534">
        <v>36.774057014640782</v>
      </c>
      <c r="L534" s="155" t="s">
        <v>151</v>
      </c>
      <c r="M534">
        <v>0.92404014635024034</v>
      </c>
      <c r="N534">
        <v>0.9916022242676823</v>
      </c>
      <c r="O534">
        <v>0.76458304048693349</v>
      </c>
      <c r="P534">
        <v>0.83309819595136636</v>
      </c>
      <c r="Q534">
        <v>0.7187415466400654</v>
      </c>
      <c r="R534">
        <v>0.7495043850168166</v>
      </c>
      <c r="S534">
        <v>0.71017617177345149</v>
      </c>
      <c r="T534">
        <v>0.64071833200894757</v>
      </c>
    </row>
    <row r="535" spans="1:20" x14ac:dyDescent="0.25">
      <c r="A535" s="154" t="s">
        <v>151</v>
      </c>
      <c r="B535">
        <v>2.5005266919726679</v>
      </c>
      <c r="C535">
        <v>-1.6535517712846479</v>
      </c>
      <c r="D535">
        <v>3.3377122199707121</v>
      </c>
      <c r="E535">
        <v>2.0306818679937009</v>
      </c>
      <c r="G535" s="154" t="s">
        <v>152</v>
      </c>
      <c r="H535">
        <v>22.383128212731862</v>
      </c>
      <c r="L535" s="155" t="s">
        <v>152</v>
      </c>
      <c r="M535">
        <v>0.85874474753176566</v>
      </c>
      <c r="N535">
        <v>0.99701973009488354</v>
      </c>
      <c r="O535">
        <v>0.65411781862564511</v>
      </c>
      <c r="P535">
        <v>0.91163685199479938</v>
      </c>
      <c r="Q535">
        <v>0.68719784818535345</v>
      </c>
      <c r="R535">
        <v>0.76049885119010063</v>
      </c>
      <c r="S535">
        <v>0.67934041261832279</v>
      </c>
      <c r="T535">
        <v>0.85764713556994721</v>
      </c>
    </row>
    <row r="536" spans="1:20" x14ac:dyDescent="0.25">
      <c r="A536" s="154" t="s">
        <v>152</v>
      </c>
      <c r="B536">
        <v>1.293039090412295</v>
      </c>
      <c r="C536">
        <v>0.3578828577509171</v>
      </c>
      <c r="D536">
        <v>2.3628440385960658</v>
      </c>
      <c r="E536">
        <v>-0.26023201408384689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463.24112948515909</v>
      </c>
      <c r="L547" s="155" t="s">
        <v>155</v>
      </c>
      <c r="M547">
        <v>0.60522214141482811</v>
      </c>
      <c r="N547">
        <v>0.88165167392231458</v>
      </c>
      <c r="O547">
        <v>0.2464554092799664</v>
      </c>
      <c r="P547">
        <v>0.78681686148904462</v>
      </c>
      <c r="Q547">
        <v>0.82178255872418482</v>
      </c>
      <c r="R547">
        <v>0.8114069975503978</v>
      </c>
      <c r="S547">
        <v>0.5209060944298497</v>
      </c>
      <c r="T547">
        <v>0.58963872900103242</v>
      </c>
    </row>
    <row r="548" spans="1:20" x14ac:dyDescent="0.25">
      <c r="A548" s="154" t="s">
        <v>141</v>
      </c>
      <c r="B548">
        <v>11.67781257228032</v>
      </c>
      <c r="C548">
        <v>-7.2982801590655031</v>
      </c>
      <c r="D548">
        <v>12.017100065029901</v>
      </c>
      <c r="E548">
        <v>5.6187190104333906</v>
      </c>
      <c r="G548" s="154" t="s">
        <v>142</v>
      </c>
      <c r="H548">
        <v>271.62879495915092</v>
      </c>
      <c r="L548" s="155" t="s">
        <v>156</v>
      </c>
      <c r="M548">
        <v>1</v>
      </c>
      <c r="N548">
        <v>0.98284444365488877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154" t="s">
        <v>142</v>
      </c>
      <c r="B549">
        <v>4.9284452397167966</v>
      </c>
      <c r="C549">
        <v>1.5360128174140739</v>
      </c>
      <c r="D549">
        <v>5.0310453238435144</v>
      </c>
      <c r="E549">
        <v>-3.3297228352625421</v>
      </c>
      <c r="G549" s="154" t="s">
        <v>143</v>
      </c>
      <c r="H549">
        <v>433.04362818746802</v>
      </c>
      <c r="L549" s="155" t="s">
        <v>157</v>
      </c>
      <c r="M549">
        <v>0.71546938454611519</v>
      </c>
      <c r="N549">
        <v>0.92620620883486582</v>
      </c>
      <c r="O549">
        <v>0.41229296250020347</v>
      </c>
      <c r="P549">
        <v>0.86338657042593336</v>
      </c>
      <c r="Q549">
        <v>0.82237339062229131</v>
      </c>
      <c r="R549">
        <v>0.91298031193887963</v>
      </c>
      <c r="S549">
        <v>0.77660305447933065</v>
      </c>
      <c r="T549">
        <v>0.80498927965452982</v>
      </c>
    </row>
    <row r="550" spans="1:20" x14ac:dyDescent="0.25">
      <c r="A550" s="154" t="s">
        <v>143</v>
      </c>
      <c r="B550">
        <v>4.3749875290116256</v>
      </c>
      <c r="C550">
        <v>0.80245247165784528</v>
      </c>
      <c r="D550">
        <v>6.898432380699715</v>
      </c>
      <c r="E550">
        <v>-3.6672486514941571</v>
      </c>
      <c r="G550" s="154" t="s">
        <v>144</v>
      </c>
      <c r="H550">
        <v>957.30507430913974</v>
      </c>
      <c r="L550" s="155" t="s">
        <v>158</v>
      </c>
      <c r="M550">
        <v>0.6831517103286926</v>
      </c>
      <c r="N550">
        <v>0.92176657400196493</v>
      </c>
      <c r="O550">
        <v>0.31386609595045378</v>
      </c>
      <c r="P550">
        <v>0.70302754500921638</v>
      </c>
      <c r="Q550">
        <v>0.29123794076664827</v>
      </c>
      <c r="R550">
        <v>0.31587491342610258</v>
      </c>
      <c r="S550">
        <v>0.2523789827713035</v>
      </c>
      <c r="T550">
        <v>0.33930776216584302</v>
      </c>
    </row>
    <row r="551" spans="1:20" x14ac:dyDescent="0.25">
      <c r="A551" s="154" t="s">
        <v>144</v>
      </c>
      <c r="B551">
        <v>9.7012182287211388</v>
      </c>
      <c r="C551">
        <v>-1.488509516298695</v>
      </c>
      <c r="D551">
        <v>17.38284424965563</v>
      </c>
      <c r="E551">
        <v>8.7481732811038704</v>
      </c>
      <c r="G551" s="154" t="s">
        <v>145</v>
      </c>
      <c r="H551">
        <v>923.97743019397501</v>
      </c>
      <c r="L551" s="155" t="s">
        <v>159</v>
      </c>
      <c r="M551">
        <v>0.65929563048459816</v>
      </c>
      <c r="N551">
        <v>0.8487146355163715</v>
      </c>
      <c r="O551">
        <v>0.31749717580061759</v>
      </c>
      <c r="P551">
        <v>0.68295756170091515</v>
      </c>
      <c r="Q551">
        <v>0.1989474229015378</v>
      </c>
      <c r="R551">
        <v>0.29618739968603142</v>
      </c>
      <c r="S551">
        <v>0.1877789202983228</v>
      </c>
      <c r="T551">
        <v>0.27499633519413219</v>
      </c>
    </row>
    <row r="552" spans="1:20" x14ac:dyDescent="0.25">
      <c r="A552" s="154" t="s">
        <v>145</v>
      </c>
      <c r="B552">
        <v>12.422564782247621</v>
      </c>
      <c r="C552">
        <v>3.361534390672114</v>
      </c>
      <c r="D552">
        <v>11.684753084407699</v>
      </c>
      <c r="E552">
        <v>1.2483774265929299</v>
      </c>
      <c r="G552" s="154" t="s">
        <v>146</v>
      </c>
      <c r="H552">
        <v>604.62828417133699</v>
      </c>
      <c r="L552" s="155" t="s">
        <v>160</v>
      </c>
      <c r="M552">
        <v>0.75258296781653977</v>
      </c>
      <c r="N552">
        <v>0.8798153116896289</v>
      </c>
      <c r="O552">
        <v>0.33787273130149209</v>
      </c>
      <c r="P552">
        <v>0.63505469319024033</v>
      </c>
      <c r="Q552">
        <v>0.2251766890806923</v>
      </c>
      <c r="R552">
        <v>0.31422099640134837</v>
      </c>
      <c r="S552">
        <v>0.15856539145747189</v>
      </c>
      <c r="T552">
        <v>0.27860766403067783</v>
      </c>
    </row>
    <row r="553" spans="1:20" x14ac:dyDescent="0.25">
      <c r="A553" s="154" t="s">
        <v>146</v>
      </c>
      <c r="B553">
        <v>6.0244711363304893</v>
      </c>
      <c r="C553">
        <v>-3.2279765070374311</v>
      </c>
      <c r="D553">
        <v>10.10595912128437</v>
      </c>
      <c r="E553">
        <v>-2.8375644511421889</v>
      </c>
      <c r="G553" s="154" t="s">
        <v>147</v>
      </c>
      <c r="H553">
        <v>283.59899541058343</v>
      </c>
      <c r="L553" s="155" t="s">
        <v>187</v>
      </c>
      <c r="M553">
        <v>0.60379724181955174</v>
      </c>
      <c r="N553">
        <v>1</v>
      </c>
      <c r="O553">
        <v>0.25097110465512618</v>
      </c>
      <c r="P553">
        <v>0.73011469600034029</v>
      </c>
      <c r="Q553">
        <v>0.26508902580107518</v>
      </c>
      <c r="R553">
        <v>0.33994482393762432</v>
      </c>
      <c r="S553">
        <v>0.189348047402188</v>
      </c>
      <c r="T553">
        <v>0.38163460956109602</v>
      </c>
    </row>
    <row r="554" spans="1:20" x14ac:dyDescent="0.25">
      <c r="A554" s="154" t="s">
        <v>147</v>
      </c>
      <c r="B554">
        <v>6.2110231866563526</v>
      </c>
      <c r="C554">
        <v>6.3007161731735746</v>
      </c>
      <c r="D554">
        <v>4.8261212610991278</v>
      </c>
      <c r="E554">
        <v>-5.1230156070611148</v>
      </c>
      <c r="G554" s="154" t="s">
        <v>148</v>
      </c>
      <c r="H554">
        <v>462.51928124296859</v>
      </c>
    </row>
    <row r="555" spans="1:20" x14ac:dyDescent="0.25">
      <c r="A555" s="154" t="s">
        <v>148</v>
      </c>
      <c r="B555">
        <v>7.5569744078893279</v>
      </c>
      <c r="C555">
        <v>-1.659613347360307</v>
      </c>
      <c r="D555">
        <v>10.98835653185059</v>
      </c>
      <c r="E555">
        <v>-0.86758263399915592</v>
      </c>
      <c r="G555" s="154" t="s">
        <v>149</v>
      </c>
      <c r="H555">
        <v>299.55545618783719</v>
      </c>
    </row>
    <row r="556" spans="1:20" x14ac:dyDescent="0.25">
      <c r="A556" s="154" t="s">
        <v>149</v>
      </c>
      <c r="B556">
        <v>3.3810872191851078</v>
      </c>
      <c r="C556">
        <v>-3.5798123413098661</v>
      </c>
      <c r="D556">
        <v>8.3287030286092758</v>
      </c>
      <c r="E556">
        <v>5.3832609937493352</v>
      </c>
      <c r="G556" s="154" t="s">
        <v>150</v>
      </c>
      <c r="H556">
        <v>442.19231358011098</v>
      </c>
    </row>
    <row r="557" spans="1:20" x14ac:dyDescent="0.25">
      <c r="A557" s="154" t="s">
        <v>150</v>
      </c>
      <c r="B557">
        <v>5.1746002310468224</v>
      </c>
      <c r="C557">
        <v>2.2694993579948388</v>
      </c>
      <c r="D557">
        <v>6.7762761420539404</v>
      </c>
      <c r="E557">
        <v>-7.9763120551441347</v>
      </c>
      <c r="G557" s="154" t="s">
        <v>151</v>
      </c>
      <c r="H557">
        <v>947.01432640171436</v>
      </c>
    </row>
    <row r="558" spans="1:20" x14ac:dyDescent="0.25">
      <c r="A558" s="154" t="s">
        <v>151</v>
      </c>
      <c r="B558">
        <v>11.21383596830383</v>
      </c>
      <c r="C558">
        <v>3.594063366477882</v>
      </c>
      <c r="D558">
        <v>14.454381049362389</v>
      </c>
      <c r="E558">
        <v>4.1799262851657257</v>
      </c>
      <c r="G558" s="154" t="s">
        <v>152</v>
      </c>
      <c r="H558">
        <v>287.05815925141638</v>
      </c>
    </row>
    <row r="559" spans="1:20" x14ac:dyDescent="0.25">
      <c r="A559" s="154" t="s">
        <v>152</v>
      </c>
      <c r="B559">
        <v>3.8186403754443918</v>
      </c>
      <c r="C559">
        <v>-8.4831290780497834</v>
      </c>
      <c r="D559">
        <v>6.030024241366907</v>
      </c>
      <c r="E559">
        <v>2.1265073742773208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178.21402936849</v>
      </c>
      <c r="L570" s="155" t="s">
        <v>141</v>
      </c>
      <c r="M570">
        <v>0.80016089636845167</v>
      </c>
      <c r="N570">
        <v>0.89556101792068488</v>
      </c>
      <c r="O570">
        <v>0.76152133216723095</v>
      </c>
      <c r="P570">
        <v>0.84422172509935767</v>
      </c>
      <c r="Q570">
        <v>0.79853123268813553</v>
      </c>
      <c r="R570">
        <v>0.81711003351042155</v>
      </c>
      <c r="S570">
        <v>0.81238080379039679</v>
      </c>
      <c r="T570">
        <v>0.68092856397483581</v>
      </c>
    </row>
    <row r="571" spans="1:20" x14ac:dyDescent="0.25">
      <c r="A571" s="154" t="s">
        <v>141</v>
      </c>
      <c r="B571">
        <v>2.926976607689999</v>
      </c>
      <c r="C571">
        <v>1.7279945622047901</v>
      </c>
      <c r="D571">
        <v>2.7948635665949788</v>
      </c>
      <c r="E571">
        <v>0.5714490436024029</v>
      </c>
      <c r="G571" s="154" t="s">
        <v>142</v>
      </c>
      <c r="H571">
        <v>162.57960536152231</v>
      </c>
      <c r="L571" s="155" t="s">
        <v>142</v>
      </c>
      <c r="M571">
        <v>1</v>
      </c>
      <c r="N571">
        <v>0.93603808084347184</v>
      </c>
      <c r="O571">
        <v>1</v>
      </c>
      <c r="P571">
        <v>0.90010314038025985</v>
      </c>
      <c r="Q571">
        <v>0.81651931758928453</v>
      </c>
      <c r="R571">
        <v>0.77474242347104116</v>
      </c>
      <c r="S571">
        <v>0.74009462253001324</v>
      </c>
      <c r="T571">
        <v>0.8060152002510883</v>
      </c>
    </row>
    <row r="572" spans="1:20" x14ac:dyDescent="0.25">
      <c r="A572" s="154" t="s">
        <v>142</v>
      </c>
      <c r="B572">
        <v>3.4017212627952249</v>
      </c>
      <c r="C572">
        <v>-3.37596884719028</v>
      </c>
      <c r="D572">
        <v>3.7773918244802331</v>
      </c>
      <c r="E572">
        <v>1.1492428349673121</v>
      </c>
      <c r="G572" s="154" t="s">
        <v>143</v>
      </c>
      <c r="H572">
        <v>183.8662118221728</v>
      </c>
      <c r="L572" s="155" t="s">
        <v>143</v>
      </c>
      <c r="M572">
        <v>0.89230937508350816</v>
      </c>
      <c r="N572">
        <v>0.9051540808474805</v>
      </c>
      <c r="O572">
        <v>0.72886030379579136</v>
      </c>
      <c r="P572">
        <v>0.89718073814304666</v>
      </c>
      <c r="Q572">
        <v>1</v>
      </c>
      <c r="R572">
        <v>0.76368946822753303</v>
      </c>
      <c r="S572">
        <v>0.81311184976902984</v>
      </c>
      <c r="T572">
        <v>0.85528996740271479</v>
      </c>
    </row>
    <row r="573" spans="1:20" x14ac:dyDescent="0.25">
      <c r="A573" s="154" t="s">
        <v>143</v>
      </c>
      <c r="B573">
        <v>3.6920567192048361</v>
      </c>
      <c r="C573">
        <v>1.1540829912693049</v>
      </c>
      <c r="D573">
        <v>4.6041837647346604</v>
      </c>
      <c r="E573">
        <v>0.52260220984588523</v>
      </c>
      <c r="G573" s="154" t="s">
        <v>144</v>
      </c>
      <c r="H573">
        <v>140.57575067869459</v>
      </c>
      <c r="L573" s="155" t="s">
        <v>144</v>
      </c>
      <c r="M573">
        <v>0.81729849833555546</v>
      </c>
      <c r="N573">
        <v>0.9411301794839797</v>
      </c>
      <c r="O573">
        <v>0.59848112924877894</v>
      </c>
      <c r="P573">
        <v>0.90379270848299997</v>
      </c>
      <c r="Q573">
        <v>0.81401124510756728</v>
      </c>
      <c r="R573">
        <v>0.81134494650886602</v>
      </c>
      <c r="S573">
        <v>0.71537250748318759</v>
      </c>
      <c r="T573">
        <v>0.65329358753339484</v>
      </c>
    </row>
    <row r="574" spans="1:20" x14ac:dyDescent="0.25">
      <c r="A574" s="154" t="s">
        <v>144</v>
      </c>
      <c r="B574">
        <v>3.0983243979761581</v>
      </c>
      <c r="C574">
        <v>-0.98140710740949144</v>
      </c>
      <c r="D574">
        <v>3.4144305481024242</v>
      </c>
      <c r="E574">
        <v>-1.945470251166258</v>
      </c>
      <c r="G574" s="154" t="s">
        <v>145</v>
      </c>
      <c r="H574">
        <v>127.20065988553679</v>
      </c>
      <c r="L574" s="155" t="s">
        <v>145</v>
      </c>
      <c r="M574">
        <v>0.94113712637851676</v>
      </c>
      <c r="N574">
        <v>0.90631216309137763</v>
      </c>
      <c r="O574">
        <v>0.74771346319328902</v>
      </c>
      <c r="P574">
        <v>0.95578517025493048</v>
      </c>
      <c r="Q574">
        <v>0.77174514473680034</v>
      </c>
      <c r="R574">
        <v>0.77930007324446438</v>
      </c>
      <c r="S574">
        <v>0.71569850618651343</v>
      </c>
      <c r="T574">
        <v>0.67267301533269785</v>
      </c>
    </row>
    <row r="575" spans="1:20" x14ac:dyDescent="0.25">
      <c r="A575" s="154" t="s">
        <v>145</v>
      </c>
      <c r="B575">
        <v>2.976173674654695</v>
      </c>
      <c r="C575">
        <v>1.077644539970763</v>
      </c>
      <c r="D575">
        <v>4.175469180151377</v>
      </c>
      <c r="E575">
        <v>0.59533749911358536</v>
      </c>
      <c r="G575" s="154" t="s">
        <v>146</v>
      </c>
      <c r="H575">
        <v>99.250653022941151</v>
      </c>
      <c r="L575" s="155" t="s">
        <v>146</v>
      </c>
      <c r="M575">
        <v>0.80934569726616079</v>
      </c>
      <c r="N575">
        <v>0.87593240519524329</v>
      </c>
      <c r="O575">
        <v>0.60618582113725494</v>
      </c>
      <c r="P575">
        <v>0.82603667093703592</v>
      </c>
      <c r="Q575">
        <v>0.70904106942315226</v>
      </c>
      <c r="R575">
        <v>0.78717083176438518</v>
      </c>
      <c r="S575">
        <v>0.7299314631606757</v>
      </c>
      <c r="T575">
        <v>0.645634283998616</v>
      </c>
    </row>
    <row r="576" spans="1:20" x14ac:dyDescent="0.25">
      <c r="A576" s="154" t="s">
        <v>146</v>
      </c>
      <c r="B576">
        <v>2.2800700021686562</v>
      </c>
      <c r="C576">
        <v>-0.71127251218074639</v>
      </c>
      <c r="D576">
        <v>3.449037323658775</v>
      </c>
      <c r="E576">
        <v>1.954434387110626</v>
      </c>
      <c r="G576" s="154" t="s">
        <v>147</v>
      </c>
      <c r="H576">
        <v>133.32880635989119</v>
      </c>
      <c r="L576" s="155" t="s">
        <v>147</v>
      </c>
      <c r="M576">
        <v>0.7467574971855353</v>
      </c>
      <c r="N576">
        <v>0.83671341290665635</v>
      </c>
      <c r="O576">
        <v>0.58365311018407395</v>
      </c>
      <c r="P576">
        <v>0.83881431442371701</v>
      </c>
      <c r="Q576">
        <v>0.75933871499778172</v>
      </c>
      <c r="R576">
        <v>0.78962934364218818</v>
      </c>
      <c r="S576">
        <v>0.81016961152357314</v>
      </c>
      <c r="T576">
        <v>0.64560419365256994</v>
      </c>
    </row>
    <row r="577" spans="1:20" x14ac:dyDescent="0.25">
      <c r="A577" s="154" t="s">
        <v>147</v>
      </c>
      <c r="B577">
        <v>2.2049347135553061</v>
      </c>
      <c r="C577">
        <v>0.65159933812473247</v>
      </c>
      <c r="D577">
        <v>4.0327381009963696</v>
      </c>
      <c r="E577">
        <v>-2.5959972531617161</v>
      </c>
      <c r="G577" s="154" t="s">
        <v>148</v>
      </c>
      <c r="H577">
        <v>102.0319658888543</v>
      </c>
      <c r="L577" s="155" t="s">
        <v>148</v>
      </c>
      <c r="M577">
        <v>0.82757959512029333</v>
      </c>
      <c r="N577">
        <v>0.80962627817054622</v>
      </c>
      <c r="O577">
        <v>0.59557932550454251</v>
      </c>
      <c r="P577">
        <v>0.8517461049189583</v>
      </c>
      <c r="Q577">
        <v>0.83751829262521604</v>
      </c>
      <c r="R577">
        <v>0.76872568058365631</v>
      </c>
      <c r="S577">
        <v>0.9665836502739602</v>
      </c>
      <c r="T577">
        <v>0.77585219219543422</v>
      </c>
    </row>
    <row r="578" spans="1:20" x14ac:dyDescent="0.25">
      <c r="A578" s="154" t="s">
        <v>148</v>
      </c>
      <c r="B578">
        <v>1.915773011114033</v>
      </c>
      <c r="C578">
        <v>0.30610554580618088</v>
      </c>
      <c r="D578">
        <v>3.542249888618437</v>
      </c>
      <c r="E578">
        <v>-0.99206735895437448</v>
      </c>
      <c r="G578" s="154" t="s">
        <v>149</v>
      </c>
      <c r="H578">
        <v>99.760579139226749</v>
      </c>
      <c r="L578" s="155" t="s">
        <v>149</v>
      </c>
      <c r="M578">
        <v>0.83902775814951369</v>
      </c>
      <c r="N578">
        <v>0.85414164772535384</v>
      </c>
      <c r="O578">
        <v>0.68956275880725082</v>
      </c>
      <c r="P578">
        <v>0.99999999999999989</v>
      </c>
      <c r="Q578">
        <v>0.74232255339793463</v>
      </c>
      <c r="R578">
        <v>0.74468389515057964</v>
      </c>
      <c r="S578">
        <v>0.85469404364533952</v>
      </c>
      <c r="T578">
        <v>0.6102375117842691</v>
      </c>
    </row>
    <row r="579" spans="1:20" x14ac:dyDescent="0.25">
      <c r="A579" s="154" t="s">
        <v>149</v>
      </c>
      <c r="B579">
        <v>1.744758164857094</v>
      </c>
      <c r="C579">
        <v>-0.30875013187093098</v>
      </c>
      <c r="D579">
        <v>2.4309838086444779</v>
      </c>
      <c r="E579">
        <v>-0.37589101316861401</v>
      </c>
      <c r="G579" s="154" t="s">
        <v>150</v>
      </c>
      <c r="H579">
        <v>151.45917624968649</v>
      </c>
      <c r="L579" s="155" t="s">
        <v>150</v>
      </c>
      <c r="M579">
        <v>0.81603097693289917</v>
      </c>
      <c r="N579">
        <v>0.96864793936233451</v>
      </c>
      <c r="O579">
        <v>0.73446614345519967</v>
      </c>
      <c r="P579">
        <v>0.84433732617534873</v>
      </c>
      <c r="Q579">
        <v>0.88361949003092566</v>
      </c>
      <c r="R579">
        <v>0.79384092445886345</v>
      </c>
      <c r="S579">
        <v>1</v>
      </c>
      <c r="T579">
        <v>1</v>
      </c>
    </row>
    <row r="580" spans="1:20" x14ac:dyDescent="0.25">
      <c r="A580" s="154" t="s">
        <v>150</v>
      </c>
      <c r="B580">
        <v>3.8498766966533622</v>
      </c>
      <c r="C580">
        <v>0.56467750228710578</v>
      </c>
      <c r="D580">
        <v>5.1723733518244099</v>
      </c>
      <c r="E580">
        <v>2.8990104416767291</v>
      </c>
      <c r="G580" s="154" t="s">
        <v>151</v>
      </c>
      <c r="H580">
        <v>161.38389110715389</v>
      </c>
      <c r="L580" s="155" t="s">
        <v>151</v>
      </c>
      <c r="M580">
        <v>0.89031668290160404</v>
      </c>
      <c r="N580">
        <v>0.94240388617685722</v>
      </c>
      <c r="O580">
        <v>0.70648549706286212</v>
      </c>
      <c r="P580">
        <v>0.93878235455199832</v>
      </c>
      <c r="Q580">
        <v>0.79390978069195095</v>
      </c>
      <c r="R580">
        <v>0.80278519386891356</v>
      </c>
      <c r="S580">
        <v>0.89433627396092696</v>
      </c>
      <c r="T580">
        <v>0.82505827035274715</v>
      </c>
    </row>
    <row r="581" spans="1:20" x14ac:dyDescent="0.25">
      <c r="A581" s="154" t="s">
        <v>151</v>
      </c>
      <c r="B581">
        <v>3.5102522651169328</v>
      </c>
      <c r="C581">
        <v>4.3932366917504151</v>
      </c>
      <c r="D581">
        <v>5.7115565646664894</v>
      </c>
      <c r="E581">
        <v>-9.3001033414578007</v>
      </c>
      <c r="G581" s="154" t="s">
        <v>152</v>
      </c>
      <c r="H581">
        <v>82.908087567262953</v>
      </c>
      <c r="L581" s="155" t="s">
        <v>152</v>
      </c>
      <c r="M581">
        <v>0.92557337638801718</v>
      </c>
      <c r="N581">
        <v>1</v>
      </c>
      <c r="O581">
        <v>0.66013914053573008</v>
      </c>
      <c r="P581">
        <v>0.76787322875304687</v>
      </c>
      <c r="Q581">
        <v>0.99275798521004199</v>
      </c>
      <c r="R581">
        <v>1</v>
      </c>
      <c r="S581">
        <v>0.77990460323365829</v>
      </c>
      <c r="T581">
        <v>0.87566351534233144</v>
      </c>
    </row>
    <row r="582" spans="1:20" x14ac:dyDescent="0.25">
      <c r="A582" s="154" t="s">
        <v>152</v>
      </c>
      <c r="B582">
        <v>1.9689343676970239</v>
      </c>
      <c r="C582">
        <v>-1.6629491366250879</v>
      </c>
      <c r="D582">
        <v>3.2503135876128759</v>
      </c>
      <c r="E582">
        <v>3.6304159979104629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60.569488622547397</v>
      </c>
      <c r="L593" s="155" t="s">
        <v>141</v>
      </c>
      <c r="M593">
        <v>0.43550001714742298</v>
      </c>
      <c r="N593">
        <v>0.50440721639693686</v>
      </c>
      <c r="O593">
        <v>0.20302306421175489</v>
      </c>
      <c r="P593">
        <v>0.4511067558724694</v>
      </c>
      <c r="Q593">
        <v>0.53402954896794941</v>
      </c>
      <c r="R593">
        <v>0.60370944351590627</v>
      </c>
      <c r="S593">
        <v>0.4448755738002016</v>
      </c>
      <c r="T593">
        <v>0.58647218504185994</v>
      </c>
    </row>
    <row r="594" spans="1:20" x14ac:dyDescent="0.25">
      <c r="A594" s="154" t="s">
        <v>155</v>
      </c>
      <c r="B594">
        <v>3.5229297958065482</v>
      </c>
      <c r="C594">
        <v>-7.4992111803454806</v>
      </c>
      <c r="D594">
        <v>8.7862112289308083</v>
      </c>
      <c r="E594">
        <v>16.538667155939791</v>
      </c>
      <c r="G594" s="154" t="s">
        <v>156</v>
      </c>
      <c r="H594">
        <v>294.75809227907212</v>
      </c>
      <c r="L594" s="155" t="s">
        <v>142</v>
      </c>
      <c r="M594">
        <v>0.45193107857222048</v>
      </c>
      <c r="N594">
        <v>0.4845552778077174</v>
      </c>
      <c r="O594">
        <v>0.17223101591378101</v>
      </c>
      <c r="P594">
        <v>0.2804811468800919</v>
      </c>
      <c r="Q594">
        <v>0.28554119134654599</v>
      </c>
      <c r="R594">
        <v>0.38499942479430288</v>
      </c>
      <c r="S594">
        <v>0.35691800186798822</v>
      </c>
      <c r="T594">
        <v>0.47493426766545122</v>
      </c>
    </row>
    <row r="595" spans="1:20" x14ac:dyDescent="0.25">
      <c r="A595" s="154" t="s">
        <v>156</v>
      </c>
      <c r="B595">
        <v>8.7864647682391297</v>
      </c>
      <c r="C595">
        <v>-27.724793579518138</v>
      </c>
      <c r="D595">
        <v>27.110459518415372</v>
      </c>
      <c r="E595">
        <v>80.587437709357758</v>
      </c>
      <c r="G595" s="154" t="s">
        <v>157</v>
      </c>
      <c r="H595">
        <v>484.48031186227132</v>
      </c>
      <c r="L595" s="155" t="s">
        <v>143</v>
      </c>
      <c r="M595">
        <v>0.5526307762273841</v>
      </c>
      <c r="N595">
        <v>0.47144796794334659</v>
      </c>
      <c r="O595">
        <v>0.40077597390481129</v>
      </c>
      <c r="P595">
        <v>0.34696314932839117</v>
      </c>
      <c r="Q595">
        <v>0.51423738652716156</v>
      </c>
      <c r="R595">
        <v>0.48745008723049382</v>
      </c>
      <c r="S595">
        <v>0.51219236718036476</v>
      </c>
      <c r="T595">
        <v>0.54351065010832444</v>
      </c>
    </row>
    <row r="596" spans="1:20" x14ac:dyDescent="0.25">
      <c r="A596" s="154" t="s">
        <v>157</v>
      </c>
      <c r="B596">
        <v>9.5239627692560127</v>
      </c>
      <c r="C596">
        <v>20.10572164498765</v>
      </c>
      <c r="D596">
        <v>26.108355297347781</v>
      </c>
      <c r="E596">
        <v>-66.851399824337719</v>
      </c>
      <c r="G596" s="154" t="s">
        <v>158</v>
      </c>
      <c r="H596">
        <v>288.94586711729892</v>
      </c>
      <c r="L596" s="155" t="s">
        <v>144</v>
      </c>
      <c r="M596">
        <v>0.58494459808990729</v>
      </c>
      <c r="N596">
        <v>0.55101828950407761</v>
      </c>
      <c r="O596">
        <v>0.52816111648153252</v>
      </c>
      <c r="P596">
        <v>0.58443748607869772</v>
      </c>
      <c r="Q596">
        <v>0.51788045110149161</v>
      </c>
      <c r="R596">
        <v>0.38583090864557928</v>
      </c>
      <c r="S596">
        <v>0.51387936927849864</v>
      </c>
      <c r="T596">
        <v>0.57040633179615507</v>
      </c>
    </row>
    <row r="597" spans="1:20" x14ac:dyDescent="0.25">
      <c r="A597" s="154" t="s">
        <v>158</v>
      </c>
      <c r="B597">
        <v>5.7506186364719927</v>
      </c>
      <c r="C597">
        <v>16.655902204189299</v>
      </c>
      <c r="D597">
        <v>12.86399956938808</v>
      </c>
      <c r="E597">
        <v>-46.282143978410858</v>
      </c>
      <c r="G597" s="154" t="s">
        <v>159</v>
      </c>
      <c r="H597">
        <v>65.403160052578741</v>
      </c>
      <c r="L597" s="155" t="s">
        <v>145</v>
      </c>
      <c r="M597">
        <v>0.67204691073340095</v>
      </c>
      <c r="N597">
        <v>0.77625515584408578</v>
      </c>
      <c r="O597">
        <v>1</v>
      </c>
      <c r="P597">
        <v>0.76525211811596949</v>
      </c>
      <c r="Q597">
        <v>0.81231320854538658</v>
      </c>
      <c r="R597">
        <v>0.99999999999999989</v>
      </c>
      <c r="S597">
        <v>0.66424028957978531</v>
      </c>
      <c r="T597">
        <v>0.94812361636193543</v>
      </c>
    </row>
    <row r="598" spans="1:20" x14ac:dyDescent="0.25">
      <c r="A598" s="154" t="s">
        <v>159</v>
      </c>
      <c r="B598">
        <v>2.708223217825839</v>
      </c>
      <c r="C598">
        <v>-1.9791591505135659</v>
      </c>
      <c r="D598">
        <v>4.179481007235756</v>
      </c>
      <c r="E598">
        <v>10.28664891618933</v>
      </c>
      <c r="G598" s="154" t="s">
        <v>160</v>
      </c>
      <c r="H598">
        <v>22.634619702711412</v>
      </c>
      <c r="L598" s="155" t="s">
        <v>146</v>
      </c>
      <c r="M598">
        <v>0.49024312588161828</v>
      </c>
      <c r="N598">
        <v>1</v>
      </c>
      <c r="O598">
        <v>0.4592044077502494</v>
      </c>
      <c r="P598">
        <v>1</v>
      </c>
      <c r="Q598">
        <v>0.71650015558347768</v>
      </c>
      <c r="R598">
        <v>0.77853763256507447</v>
      </c>
      <c r="S598">
        <v>1</v>
      </c>
      <c r="T598">
        <v>1</v>
      </c>
    </row>
    <row r="599" spans="1:20" x14ac:dyDescent="0.25">
      <c r="A599" s="154" t="s">
        <v>160</v>
      </c>
      <c r="B599">
        <v>1.8403255175507269</v>
      </c>
      <c r="C599">
        <v>3.9238552684089578</v>
      </c>
      <c r="D599">
        <v>1.8607778937491899</v>
      </c>
      <c r="E599">
        <v>-4.3160534876145604</v>
      </c>
      <c r="G599" s="154" t="s">
        <v>187</v>
      </c>
      <c r="H599">
        <v>31.15921316878395</v>
      </c>
      <c r="L599" s="155" t="s">
        <v>147</v>
      </c>
      <c r="M599">
        <v>0.41506539660949532</v>
      </c>
      <c r="N599">
        <v>0.55572502444449023</v>
      </c>
      <c r="O599">
        <v>0.13337909959928271</v>
      </c>
      <c r="P599">
        <v>0.49194495939906779</v>
      </c>
      <c r="Q599">
        <v>0.80581606509209958</v>
      </c>
      <c r="R599">
        <v>0.4293781753523237</v>
      </c>
      <c r="S599">
        <v>0.39896977447962428</v>
      </c>
      <c r="T599">
        <v>0.72709111134062321</v>
      </c>
    </row>
    <row r="600" spans="1:20" x14ac:dyDescent="0.25">
      <c r="A600" s="154" t="s">
        <v>187</v>
      </c>
      <c r="B600">
        <v>2.2538760288882398</v>
      </c>
      <c r="C600">
        <v>-5.8813087961880202</v>
      </c>
      <c r="D600">
        <v>2.8352237079662141</v>
      </c>
      <c r="E600">
        <v>10.58734063250915</v>
      </c>
      <c r="L600" s="155" t="s">
        <v>148</v>
      </c>
      <c r="M600">
        <v>0.467088074261229</v>
      </c>
      <c r="N600">
        <v>0.53161003263128859</v>
      </c>
      <c r="O600">
        <v>0.19147772230056259</v>
      </c>
      <c r="P600">
        <v>0.22825193687389261</v>
      </c>
      <c r="Q600">
        <v>0.42056468662853042</v>
      </c>
      <c r="R600">
        <v>0.35793159107473982</v>
      </c>
      <c r="S600">
        <v>0.34361302270254529</v>
      </c>
      <c r="T600">
        <v>0.56326744088327763</v>
      </c>
    </row>
    <row r="601" spans="1:20" x14ac:dyDescent="0.25">
      <c r="L601" s="155" t="s">
        <v>149</v>
      </c>
      <c r="M601">
        <v>0.43967763163554102</v>
      </c>
      <c r="N601">
        <v>0.54180603482314915</v>
      </c>
      <c r="O601">
        <v>0.1615073285849577</v>
      </c>
      <c r="P601">
        <v>0.20181040339965331</v>
      </c>
      <c r="Q601">
        <v>0.37918811475324238</v>
      </c>
      <c r="R601">
        <v>0.42432393249271372</v>
      </c>
      <c r="S601">
        <v>0.27062820684484651</v>
      </c>
      <c r="T601">
        <v>0.44439762826529672</v>
      </c>
    </row>
    <row r="602" spans="1:20" x14ac:dyDescent="0.25">
      <c r="L602" s="155" t="s">
        <v>150</v>
      </c>
      <c r="M602">
        <v>0.42849567873800631</v>
      </c>
      <c r="N602">
        <v>0.65418445880827436</v>
      </c>
      <c r="O602">
        <v>0.26793175424908883</v>
      </c>
      <c r="P602">
        <v>0.77583697698931475</v>
      </c>
      <c r="Q602">
        <v>0.90816654638629823</v>
      </c>
      <c r="R602">
        <v>0.6923597476268486</v>
      </c>
      <c r="S602">
        <v>0.46953381469161309</v>
      </c>
      <c r="T602">
        <v>0.71919326647358861</v>
      </c>
    </row>
    <row r="603" spans="1:20" x14ac:dyDescent="0.25">
      <c r="L603" s="155" t="s">
        <v>151</v>
      </c>
      <c r="M603">
        <v>1</v>
      </c>
      <c r="N603">
        <v>0.61659933837648739</v>
      </c>
      <c r="O603">
        <v>0.3139474821406138</v>
      </c>
      <c r="P603">
        <v>0.52015625091067219</v>
      </c>
      <c r="Q603">
        <v>0.68186864742232478</v>
      </c>
      <c r="R603">
        <v>0.51570500218449178</v>
      </c>
      <c r="S603">
        <v>0.66525775838356527</v>
      </c>
      <c r="T603">
        <v>0.60716877135077696</v>
      </c>
    </row>
    <row r="604" spans="1:20" x14ac:dyDescent="0.25">
      <c r="L604" s="155" t="s">
        <v>152</v>
      </c>
      <c r="M604">
        <v>0.59201955916462867</v>
      </c>
      <c r="N604">
        <v>0.53836222364040787</v>
      </c>
      <c r="O604">
        <v>0.70531581318513215</v>
      </c>
      <c r="P604">
        <v>0.6409707543536356</v>
      </c>
      <c r="Q604">
        <v>1</v>
      </c>
      <c r="R604">
        <v>0.68539916398712164</v>
      </c>
      <c r="S604">
        <v>0.80137425885730018</v>
      </c>
      <c r="T604">
        <v>0.85574592897473478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4"/>
  <sheetViews>
    <sheetView topLeftCell="E393" workbookViewId="0">
      <selection activeCell="L425" sqref="L425"/>
    </sheetView>
  </sheetViews>
  <sheetFormatPr defaultColWidth="11.42578125" defaultRowHeight="15" x14ac:dyDescent="0.25"/>
  <cols>
    <col min="3" max="3" width="15.42578125" style="164" bestFit="1" customWidth="1"/>
    <col min="5" max="5" width="15.42578125" style="164" bestFit="1" customWidth="1"/>
    <col min="24" max="24" width="15.42578125" style="164" bestFit="1" customWidth="1"/>
    <col min="26" max="26" width="15.42578125" style="164" bestFit="1" customWidth="1"/>
  </cols>
  <sheetData>
    <row r="1" spans="1:42" x14ac:dyDescent="0.25">
      <c r="A1" s="165" t="s">
        <v>0</v>
      </c>
      <c r="B1" s="2" t="s">
        <v>1</v>
      </c>
      <c r="C1" s="165" t="s">
        <v>182</v>
      </c>
      <c r="D1" s="2">
        <v>160</v>
      </c>
    </row>
    <row r="2" spans="1:42" x14ac:dyDescent="0.25">
      <c r="A2" s="165" t="s">
        <v>2</v>
      </c>
      <c r="B2" s="2">
        <v>27</v>
      </c>
      <c r="C2" s="165" t="s">
        <v>183</v>
      </c>
      <c r="D2" s="2">
        <v>56</v>
      </c>
      <c r="H2" s="127" t="s">
        <v>219</v>
      </c>
      <c r="I2" s="127"/>
      <c r="J2" s="127"/>
      <c r="K2" s="127"/>
      <c r="L2" s="127"/>
      <c r="M2" s="127"/>
      <c r="N2" s="127"/>
      <c r="O2" s="127"/>
      <c r="P2" s="127"/>
    </row>
    <row r="3" spans="1:42" x14ac:dyDescent="0.25">
      <c r="A3" s="165" t="s">
        <v>3</v>
      </c>
      <c r="B3" s="2" t="s">
        <v>4</v>
      </c>
      <c r="C3" s="165" t="s">
        <v>184</v>
      </c>
      <c r="D3" s="2" t="s">
        <v>194</v>
      </c>
    </row>
    <row r="4" spans="1:42" x14ac:dyDescent="0.25">
      <c r="A4" s="165" t="s">
        <v>186</v>
      </c>
      <c r="B4" s="2" t="s">
        <v>6</v>
      </c>
      <c r="V4" s="165"/>
    </row>
    <row r="5" spans="1:42" x14ac:dyDescent="0.25">
      <c r="V5" s="165"/>
      <c r="W5" s="165"/>
      <c r="X5" s="165"/>
    </row>
    <row r="6" spans="1:42" x14ac:dyDescent="0.25">
      <c r="B6" s="165" t="s">
        <v>7</v>
      </c>
      <c r="H6" s="165" t="s">
        <v>8</v>
      </c>
      <c r="P6" s="165" t="s">
        <v>9</v>
      </c>
      <c r="V6" s="165"/>
      <c r="W6" s="165"/>
      <c r="X6" s="165"/>
      <c r="Z6" s="165"/>
      <c r="AF6" s="165"/>
      <c r="AH6" s="165"/>
    </row>
    <row r="7" spans="1:42" x14ac:dyDescent="0.25">
      <c r="A7" s="165"/>
      <c r="B7" s="165" t="s">
        <v>11</v>
      </c>
      <c r="C7" s="165" t="s">
        <v>6</v>
      </c>
      <c r="H7" s="123"/>
      <c r="I7" s="123" t="s">
        <v>12</v>
      </c>
      <c r="J7" s="123" t="s">
        <v>13</v>
      </c>
      <c r="P7" s="123"/>
      <c r="Q7" s="123" t="s">
        <v>12</v>
      </c>
      <c r="R7" s="123" t="s">
        <v>13</v>
      </c>
      <c r="V7" s="165"/>
      <c r="W7" s="180"/>
      <c r="X7" s="180"/>
      <c r="Y7" s="180"/>
      <c r="Z7" s="180"/>
      <c r="AA7" s="165"/>
      <c r="AB7" s="165"/>
      <c r="AC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</row>
    <row r="8" spans="1:42" x14ac:dyDescent="0.25">
      <c r="A8" s="165" t="s">
        <v>14</v>
      </c>
      <c r="B8">
        <v>8.2871130008297342</v>
      </c>
      <c r="C8">
        <v>5.750598475409249</v>
      </c>
      <c r="H8" s="123" t="s">
        <v>15</v>
      </c>
      <c r="I8">
        <v>0.10186477664975339</v>
      </c>
      <c r="J8">
        <v>9.015478347551642E-2</v>
      </c>
      <c r="P8" s="123" t="s">
        <v>16</v>
      </c>
      <c r="Q8">
        <v>0.1901319465527638</v>
      </c>
      <c r="R8">
        <v>-7.2534406518343586E-2</v>
      </c>
      <c r="V8" s="165"/>
      <c r="W8" s="165"/>
      <c r="X8" s="165"/>
      <c r="Y8" s="165"/>
      <c r="Z8" s="165"/>
      <c r="AA8" s="165"/>
      <c r="AB8" s="165"/>
      <c r="AC8" s="165"/>
      <c r="AD8" s="165"/>
      <c r="AF8" s="165"/>
      <c r="AH8" s="165"/>
    </row>
    <row r="9" spans="1:42" x14ac:dyDescent="0.25">
      <c r="A9" s="165" t="s">
        <v>17</v>
      </c>
      <c r="B9">
        <v>45.359384590431631</v>
      </c>
      <c r="C9">
        <v>15.091656466156641</v>
      </c>
      <c r="H9" s="123" t="s">
        <v>18</v>
      </c>
      <c r="I9">
        <v>0.24781529118430479</v>
      </c>
      <c r="J9">
        <v>0.191072965354981</v>
      </c>
      <c r="P9" s="123" t="s">
        <v>19</v>
      </c>
      <c r="Q9">
        <v>4.2974671942488492</v>
      </c>
      <c r="R9">
        <v>6.0491105858933087</v>
      </c>
      <c r="V9" s="165"/>
      <c r="AB9" s="165"/>
      <c r="AF9" s="165"/>
      <c r="AH9" s="165"/>
    </row>
    <row r="10" spans="1:42" x14ac:dyDescent="0.25">
      <c r="A10" s="165" t="s">
        <v>20</v>
      </c>
      <c r="B10">
        <v>4.5437615847049768</v>
      </c>
      <c r="C10">
        <v>4.3350674924642592</v>
      </c>
      <c r="H10" s="123" t="s">
        <v>21</v>
      </c>
      <c r="I10">
        <v>7.7013080958530641E-2</v>
      </c>
      <c r="J10">
        <v>0.13924777068347161</v>
      </c>
      <c r="P10" s="123" t="s">
        <v>22</v>
      </c>
      <c r="Q10">
        <v>25.314064620542489</v>
      </c>
      <c r="R10">
        <v>36.255039330334107</v>
      </c>
      <c r="V10" s="165"/>
      <c r="AB10" s="165"/>
      <c r="AF10" s="165"/>
      <c r="AH10" s="165"/>
    </row>
    <row r="11" spans="1:42" x14ac:dyDescent="0.25">
      <c r="A11" s="165" t="s">
        <v>23</v>
      </c>
      <c r="B11">
        <v>3.1591964253075568</v>
      </c>
      <c r="C11">
        <v>6.1914504109550252</v>
      </c>
      <c r="H11" s="123" t="s">
        <v>24</v>
      </c>
      <c r="I11">
        <v>0.1028818300176034</v>
      </c>
      <c r="J11">
        <v>9.8816348249758351E-2</v>
      </c>
      <c r="V11" s="165"/>
      <c r="AB11" s="165"/>
      <c r="AF11" s="165"/>
      <c r="AH11" s="165"/>
    </row>
    <row r="12" spans="1:42" x14ac:dyDescent="0.25">
      <c r="H12" s="123" t="s">
        <v>25</v>
      </c>
      <c r="I12">
        <v>7.2648540562194677E-2</v>
      </c>
      <c r="J12">
        <v>8.6720823621253287E-2</v>
      </c>
      <c r="V12" s="165"/>
      <c r="AB12" s="165"/>
      <c r="AF12" s="165"/>
      <c r="AH12" s="165"/>
    </row>
    <row r="13" spans="1:42" x14ac:dyDescent="0.25">
      <c r="H13" s="123" t="s">
        <v>26</v>
      </c>
      <c r="I13">
        <v>0.17384344712882749</v>
      </c>
      <c r="J13">
        <v>0.102565634381673</v>
      </c>
      <c r="P13" s="123" t="s">
        <v>27</v>
      </c>
      <c r="Q13">
        <v>389.42324632288802</v>
      </c>
      <c r="V13" s="165"/>
      <c r="AB13" s="165"/>
      <c r="AF13" s="165"/>
      <c r="AH13" s="165"/>
    </row>
    <row r="14" spans="1:42" x14ac:dyDescent="0.25">
      <c r="H14" s="123" t="s">
        <v>28</v>
      </c>
      <c r="I14">
        <v>0.10033297141307231</v>
      </c>
      <c r="J14">
        <v>7.4160589609085434E-2</v>
      </c>
      <c r="V14" s="165"/>
      <c r="AB14" s="165"/>
      <c r="AF14" s="165"/>
      <c r="AH14" s="165"/>
    </row>
    <row r="15" spans="1:42" x14ac:dyDescent="0.25">
      <c r="H15" s="123" t="s">
        <v>29</v>
      </c>
      <c r="I15">
        <v>4.7373044469886577E-2</v>
      </c>
      <c r="J15">
        <v>5.4319061321292272E-2</v>
      </c>
      <c r="V15" s="165"/>
      <c r="AB15" s="165"/>
      <c r="AF15" s="165"/>
      <c r="AH15" s="165"/>
    </row>
    <row r="16" spans="1:42" x14ac:dyDescent="0.25">
      <c r="V16" s="165"/>
      <c r="AB16" s="165"/>
      <c r="AF16" s="165"/>
      <c r="AH16" s="165"/>
    </row>
    <row r="17" spans="1:42" x14ac:dyDescent="0.25">
      <c r="V17" s="165"/>
      <c r="AB17" s="165"/>
      <c r="AF17" s="165"/>
      <c r="AH17" s="165"/>
    </row>
    <row r="18" spans="1:42" x14ac:dyDescent="0.25">
      <c r="V18" s="165"/>
      <c r="AB18" s="165"/>
      <c r="AF18" s="165"/>
      <c r="AH18" s="165"/>
    </row>
    <row r="19" spans="1:42" x14ac:dyDescent="0.25">
      <c r="B19" s="165" t="s">
        <v>30</v>
      </c>
      <c r="H19" s="165" t="s">
        <v>31</v>
      </c>
      <c r="P19" s="165" t="s">
        <v>32</v>
      </c>
      <c r="V19" s="165"/>
      <c r="AB19" s="165"/>
      <c r="AF19" s="165"/>
      <c r="AH19" s="165"/>
    </row>
    <row r="20" spans="1:42" x14ac:dyDescent="0.25">
      <c r="A20" s="165"/>
      <c r="B20" s="165" t="s">
        <v>11</v>
      </c>
      <c r="C20" s="165" t="s">
        <v>6</v>
      </c>
      <c r="H20" s="123"/>
      <c r="I20" s="123" t="s">
        <v>12</v>
      </c>
      <c r="J20" s="123" t="s">
        <v>13</v>
      </c>
      <c r="P20" s="123"/>
      <c r="Q20" s="123" t="s">
        <v>12</v>
      </c>
      <c r="R20" s="123" t="s">
        <v>13</v>
      </c>
      <c r="V20" s="165"/>
      <c r="AF20" s="165"/>
    </row>
    <row r="21" spans="1:42" x14ac:dyDescent="0.25">
      <c r="A21" s="165" t="s">
        <v>14</v>
      </c>
      <c r="B21">
        <v>7.0025870490328588</v>
      </c>
      <c r="C21">
        <v>5.5506824593743556</v>
      </c>
      <c r="H21" s="123" t="s">
        <v>15</v>
      </c>
      <c r="I21">
        <v>0.24633331712620549</v>
      </c>
      <c r="J21">
        <v>0.2079796599297567</v>
      </c>
      <c r="P21" s="123" t="s">
        <v>16</v>
      </c>
      <c r="Q21">
        <v>-0.591931659940796</v>
      </c>
      <c r="R21">
        <v>0.52498676612857198</v>
      </c>
      <c r="V21" s="165"/>
    </row>
    <row r="22" spans="1:42" x14ac:dyDescent="0.25">
      <c r="A22" s="165" t="s">
        <v>17</v>
      </c>
      <c r="B22">
        <v>41.587583455690137</v>
      </c>
      <c r="C22">
        <v>12.198379550581659</v>
      </c>
      <c r="H22" s="123" t="s">
        <v>18</v>
      </c>
      <c r="I22">
        <v>0.27277413124818062</v>
      </c>
      <c r="J22">
        <v>0.26030978330564508</v>
      </c>
      <c r="P22" s="123" t="s">
        <v>19</v>
      </c>
      <c r="Q22">
        <v>3.3364179041024</v>
      </c>
      <c r="R22">
        <v>3.7304991662980709</v>
      </c>
      <c r="V22" s="165"/>
      <c r="W22" s="165"/>
      <c r="X22" s="165"/>
    </row>
    <row r="23" spans="1:42" x14ac:dyDescent="0.25">
      <c r="A23" s="165" t="s">
        <v>20</v>
      </c>
      <c r="B23">
        <v>1.71174167444565</v>
      </c>
      <c r="C23">
        <v>2.4076992100391541</v>
      </c>
      <c r="H23" s="123" t="s">
        <v>21</v>
      </c>
      <c r="I23">
        <v>0.53518381431997541</v>
      </c>
      <c r="J23">
        <v>0.31876594124643309</v>
      </c>
      <c r="P23" s="123" t="s">
        <v>22</v>
      </c>
      <c r="Q23">
        <v>24.09585252221601</v>
      </c>
      <c r="R23">
        <v>25.64117575790296</v>
      </c>
      <c r="V23" s="165"/>
      <c r="AF23" s="165"/>
    </row>
    <row r="24" spans="1:42" x14ac:dyDescent="0.25">
      <c r="A24" s="165" t="s">
        <v>23</v>
      </c>
      <c r="B24">
        <v>1.7275470296270801</v>
      </c>
      <c r="C24">
        <v>3.4429017142904739</v>
      </c>
      <c r="H24" s="123" t="s">
        <v>24</v>
      </c>
      <c r="I24">
        <v>0.45389342103440061</v>
      </c>
      <c r="J24">
        <v>0.58076271411936087</v>
      </c>
      <c r="V24" s="165"/>
      <c r="W24" s="180"/>
      <c r="X24" s="180"/>
      <c r="Y24" s="180"/>
      <c r="Z24" s="180"/>
      <c r="AB24" s="165"/>
      <c r="AC24" s="165"/>
      <c r="AF24" s="165"/>
      <c r="AG24" s="165"/>
      <c r="AH24" s="165"/>
      <c r="AI24" s="165"/>
      <c r="AJ24" s="165"/>
      <c r="AK24" s="165"/>
      <c r="AL24" s="165"/>
      <c r="AM24" s="165"/>
      <c r="AN24" s="165"/>
    </row>
    <row r="25" spans="1:42" x14ac:dyDescent="0.25">
      <c r="H25" s="123" t="s">
        <v>25</v>
      </c>
      <c r="I25">
        <v>0.1946598838414613</v>
      </c>
      <c r="J25">
        <v>0.30173609957610681</v>
      </c>
      <c r="V25" s="165"/>
      <c r="W25" s="165"/>
      <c r="X25" s="165"/>
      <c r="Y25" s="165"/>
      <c r="Z25" s="165"/>
      <c r="AB25" s="165"/>
      <c r="AF25" s="165"/>
    </row>
    <row r="26" spans="1:42" x14ac:dyDescent="0.25">
      <c r="H26" s="123" t="s">
        <v>26</v>
      </c>
      <c r="I26">
        <v>0.32363366211736871</v>
      </c>
      <c r="J26">
        <v>0.28789644871122322</v>
      </c>
      <c r="P26" s="123" t="s">
        <v>27</v>
      </c>
      <c r="Q26">
        <v>155.25903322089999</v>
      </c>
      <c r="V26" s="165"/>
      <c r="AB26" s="165"/>
      <c r="AF26" s="165"/>
    </row>
    <row r="27" spans="1:42" x14ac:dyDescent="0.25">
      <c r="H27" s="123" t="s">
        <v>28</v>
      </c>
      <c r="I27">
        <v>0.55182438658952537</v>
      </c>
      <c r="J27">
        <v>0.43032886741090709</v>
      </c>
      <c r="V27" s="165"/>
      <c r="AB27" s="165"/>
      <c r="AF27" s="165"/>
    </row>
    <row r="28" spans="1:42" x14ac:dyDescent="0.25">
      <c r="H28" s="123" t="s">
        <v>29</v>
      </c>
      <c r="I28">
        <v>0.37636575545965878</v>
      </c>
      <c r="J28">
        <v>0.3554068608295306</v>
      </c>
      <c r="V28" s="165"/>
      <c r="AB28" s="165"/>
    </row>
    <row r="29" spans="1:42" x14ac:dyDescent="0.25">
      <c r="V29" s="165"/>
      <c r="Z29" s="165"/>
      <c r="AB29" s="165"/>
      <c r="AH29" s="165"/>
    </row>
    <row r="30" spans="1:42" x14ac:dyDescent="0.25">
      <c r="V30" s="165"/>
      <c r="Z30" s="165"/>
      <c r="AA30" s="165"/>
      <c r="AB30" s="165"/>
      <c r="AC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</row>
    <row r="31" spans="1:42" x14ac:dyDescent="0.25">
      <c r="V31" s="165"/>
      <c r="Z31" s="165"/>
      <c r="AA31" s="165"/>
      <c r="AB31" s="165"/>
      <c r="AC31" s="165"/>
      <c r="AD31" s="165"/>
      <c r="AH31" s="165"/>
    </row>
    <row r="32" spans="1:42" x14ac:dyDescent="0.25">
      <c r="B32" s="165" t="s">
        <v>33</v>
      </c>
      <c r="H32" s="165" t="s">
        <v>34</v>
      </c>
      <c r="P32" s="165" t="s">
        <v>35</v>
      </c>
      <c r="V32" s="165"/>
      <c r="AB32" s="165"/>
      <c r="AH32" s="165"/>
    </row>
    <row r="33" spans="1:40" x14ac:dyDescent="0.25">
      <c r="A33" s="165"/>
      <c r="B33" s="165" t="s">
        <v>11</v>
      </c>
      <c r="C33" s="165" t="s">
        <v>6</v>
      </c>
      <c r="H33" s="123"/>
      <c r="I33" s="123" t="s">
        <v>12</v>
      </c>
      <c r="J33" s="123" t="s">
        <v>13</v>
      </c>
      <c r="P33" s="123"/>
      <c r="Q33" s="123" t="s">
        <v>12</v>
      </c>
      <c r="R33" s="123" t="s">
        <v>13</v>
      </c>
      <c r="V33" s="165"/>
      <c r="AB33" s="165"/>
    </row>
    <row r="34" spans="1:40" x14ac:dyDescent="0.25">
      <c r="A34" s="165" t="s">
        <v>14</v>
      </c>
      <c r="B34">
        <v>5.7722188469111444</v>
      </c>
      <c r="C34">
        <v>6.1260071072926037</v>
      </c>
      <c r="H34" s="123" t="s">
        <v>15</v>
      </c>
      <c r="I34">
        <v>0.45408309369249372</v>
      </c>
      <c r="J34">
        <v>0.36902325500169941</v>
      </c>
      <c r="P34" s="123" t="s">
        <v>16</v>
      </c>
      <c r="Q34">
        <v>-0.79319013649106085</v>
      </c>
      <c r="R34">
        <v>1.257197597386998</v>
      </c>
      <c r="V34" s="165"/>
      <c r="AB34" s="165"/>
    </row>
    <row r="35" spans="1:40" x14ac:dyDescent="0.25">
      <c r="A35" s="165" t="s">
        <v>17</v>
      </c>
      <c r="B35">
        <v>36.400631562842833</v>
      </c>
      <c r="C35">
        <v>30.902377939711581</v>
      </c>
      <c r="H35" s="123" t="s">
        <v>18</v>
      </c>
      <c r="I35">
        <v>0.40927235118274291</v>
      </c>
      <c r="J35">
        <v>0.3199470127516299</v>
      </c>
      <c r="P35" s="123" t="s">
        <v>19</v>
      </c>
      <c r="Q35">
        <v>25.225415461315979</v>
      </c>
      <c r="R35">
        <v>22.781237251776641</v>
      </c>
      <c r="V35" s="165"/>
      <c r="AB35" s="165"/>
    </row>
    <row r="36" spans="1:40" x14ac:dyDescent="0.25">
      <c r="A36" s="165" t="s">
        <v>20</v>
      </c>
      <c r="B36">
        <v>30.890946599134669</v>
      </c>
      <c r="C36">
        <v>33.562124406458423</v>
      </c>
      <c r="H36" s="123" t="s">
        <v>21</v>
      </c>
      <c r="I36">
        <v>0.66994070498149738</v>
      </c>
      <c r="J36">
        <v>0.76943357264109247</v>
      </c>
      <c r="P36" s="123" t="s">
        <v>22</v>
      </c>
      <c r="Q36">
        <v>88.100921636975372</v>
      </c>
      <c r="R36">
        <v>86.043145617541541</v>
      </c>
      <c r="V36" s="165"/>
      <c r="AB36" s="165"/>
    </row>
    <row r="37" spans="1:40" x14ac:dyDescent="0.25">
      <c r="A37" s="165" t="s">
        <v>23</v>
      </c>
      <c r="B37">
        <v>12.15303067285592</v>
      </c>
      <c r="C37">
        <v>17.321565706600079</v>
      </c>
      <c r="H37" s="123" t="s">
        <v>24</v>
      </c>
      <c r="I37">
        <v>0.67328639256971534</v>
      </c>
      <c r="J37">
        <v>0.79097513510027495</v>
      </c>
      <c r="V37" s="165"/>
      <c r="AB37" s="165"/>
    </row>
    <row r="38" spans="1:40" x14ac:dyDescent="0.25">
      <c r="H38" s="123" t="s">
        <v>25</v>
      </c>
      <c r="I38">
        <v>0.3818301665620768</v>
      </c>
      <c r="J38">
        <v>0.49966412468374888</v>
      </c>
      <c r="V38" s="165"/>
      <c r="AB38" s="165"/>
    </row>
    <row r="39" spans="1:40" x14ac:dyDescent="0.25">
      <c r="H39" s="123" t="s">
        <v>26</v>
      </c>
      <c r="I39">
        <v>0.40082487770548869</v>
      </c>
      <c r="J39">
        <v>0.43555762856516089</v>
      </c>
      <c r="P39" s="123" t="s">
        <v>27</v>
      </c>
      <c r="Q39">
        <v>1240.451391954163</v>
      </c>
      <c r="V39" s="165"/>
      <c r="AB39" s="165"/>
    </row>
    <row r="40" spans="1:40" x14ac:dyDescent="0.25">
      <c r="H40" s="123" t="s">
        <v>28</v>
      </c>
      <c r="I40">
        <v>0.58931388056856715</v>
      </c>
      <c r="J40">
        <v>0.54635878323000775</v>
      </c>
      <c r="V40" s="165"/>
      <c r="AB40" s="165"/>
      <c r="AF40" s="165"/>
    </row>
    <row r="41" spans="1:40" x14ac:dyDescent="0.25">
      <c r="H41" s="123" t="s">
        <v>29</v>
      </c>
      <c r="I41">
        <v>0.56916673388507855</v>
      </c>
      <c r="J41">
        <v>0.67445508421090716</v>
      </c>
      <c r="V41" s="165"/>
      <c r="W41" s="180"/>
      <c r="X41" s="180"/>
      <c r="Y41" s="180"/>
      <c r="Z41" s="180"/>
      <c r="AB41" s="165"/>
      <c r="AC41" s="165"/>
      <c r="AF41" s="165"/>
      <c r="AG41" s="165"/>
      <c r="AH41" s="165"/>
      <c r="AI41" s="165"/>
      <c r="AJ41" s="165"/>
      <c r="AK41" s="165"/>
      <c r="AL41" s="165"/>
      <c r="AM41" s="165"/>
      <c r="AN41" s="165"/>
    </row>
    <row r="42" spans="1:40" x14ac:dyDescent="0.25">
      <c r="V42" s="165"/>
      <c r="W42" s="165"/>
      <c r="X42" s="165"/>
      <c r="Y42" s="165"/>
      <c r="Z42" s="165"/>
      <c r="AB42" s="165"/>
      <c r="AF42" s="165"/>
    </row>
    <row r="43" spans="1:40" x14ac:dyDescent="0.25">
      <c r="V43" s="165"/>
      <c r="AB43" s="165"/>
      <c r="AF43" s="165"/>
    </row>
    <row r="44" spans="1:40" x14ac:dyDescent="0.25">
      <c r="V44" s="165"/>
      <c r="AB44" s="165"/>
      <c r="AF44" s="165"/>
    </row>
    <row r="45" spans="1:40" x14ac:dyDescent="0.25">
      <c r="B45" s="165" t="s">
        <v>36</v>
      </c>
      <c r="H45" s="165" t="s">
        <v>40</v>
      </c>
      <c r="P45" s="165" t="s">
        <v>38</v>
      </c>
      <c r="V45" s="165"/>
      <c r="W45" s="165"/>
      <c r="X45" s="165"/>
    </row>
    <row r="46" spans="1:40" x14ac:dyDescent="0.25">
      <c r="A46" s="165"/>
      <c r="B46" s="165" t="s">
        <v>11</v>
      </c>
      <c r="C46" s="165" t="s">
        <v>6</v>
      </c>
      <c r="H46" s="123"/>
      <c r="I46" s="123" t="s">
        <v>12</v>
      </c>
      <c r="J46" s="123" t="s">
        <v>13</v>
      </c>
      <c r="P46" s="123"/>
      <c r="Q46" s="123" t="s">
        <v>12</v>
      </c>
      <c r="R46" s="123" t="s">
        <v>13</v>
      </c>
      <c r="V46" s="165"/>
      <c r="W46" s="165"/>
      <c r="X46" s="165"/>
    </row>
    <row r="47" spans="1:40" x14ac:dyDescent="0.25">
      <c r="A47" s="165" t="s">
        <v>14</v>
      </c>
      <c r="B47">
        <v>6.4034928640577924</v>
      </c>
      <c r="C47">
        <v>6.9783430670631708</v>
      </c>
      <c r="H47" s="123" t="s">
        <v>15</v>
      </c>
      <c r="I47">
        <v>4.5957986093295128E-2</v>
      </c>
      <c r="J47">
        <v>4.9771589094654241E-2</v>
      </c>
      <c r="P47" s="123" t="s">
        <v>16</v>
      </c>
      <c r="Q47">
        <v>-1.189132878486163</v>
      </c>
      <c r="R47">
        <v>2.916154123791197</v>
      </c>
      <c r="V47" s="165"/>
      <c r="W47" s="165"/>
      <c r="X47" s="165"/>
    </row>
    <row r="48" spans="1:40" x14ac:dyDescent="0.25">
      <c r="A48" s="165" t="s">
        <v>17</v>
      </c>
      <c r="B48">
        <v>47.426212992101817</v>
      </c>
      <c r="C48">
        <v>16.706741112063131</v>
      </c>
      <c r="H48" s="123" t="s">
        <v>18</v>
      </c>
      <c r="I48">
        <v>0.25218857987986387</v>
      </c>
      <c r="J48">
        <v>0.15056715594536441</v>
      </c>
      <c r="P48" s="123" t="s">
        <v>19</v>
      </c>
      <c r="Q48">
        <v>8.1033749171469172</v>
      </c>
      <c r="R48">
        <v>26.182876218313879</v>
      </c>
      <c r="V48" s="165"/>
    </row>
    <row r="49" spans="1:42" x14ac:dyDescent="0.25">
      <c r="A49" s="165" t="s">
        <v>20</v>
      </c>
      <c r="B49">
        <v>38.827244370365037</v>
      </c>
      <c r="C49">
        <v>18.788661639132531</v>
      </c>
      <c r="H49" s="123" t="s">
        <v>21</v>
      </c>
      <c r="I49">
        <v>9.5101039696021211E-2</v>
      </c>
      <c r="J49">
        <v>0.1229820125599307</v>
      </c>
      <c r="P49" s="123" t="s">
        <v>22</v>
      </c>
      <c r="Q49">
        <v>37.535229329330321</v>
      </c>
      <c r="R49">
        <v>94.080140207890395</v>
      </c>
      <c r="V49" s="165"/>
    </row>
    <row r="50" spans="1:42" x14ac:dyDescent="0.25">
      <c r="A50" s="165" t="s">
        <v>23</v>
      </c>
      <c r="B50">
        <v>17.704879078774571</v>
      </c>
      <c r="C50">
        <v>9.8472760028484227</v>
      </c>
      <c r="H50" s="123" t="s">
        <v>24</v>
      </c>
      <c r="I50">
        <v>6.9393037339092647E-2</v>
      </c>
      <c r="J50">
        <v>7.0817136903567543E-2</v>
      </c>
      <c r="V50" s="165"/>
    </row>
    <row r="51" spans="1:42" x14ac:dyDescent="0.25">
      <c r="H51" s="123" t="s">
        <v>25</v>
      </c>
      <c r="I51">
        <v>6.2889919906344155E-2</v>
      </c>
      <c r="J51">
        <v>0.14411020890769929</v>
      </c>
      <c r="V51" s="165"/>
    </row>
    <row r="52" spans="1:42" x14ac:dyDescent="0.25">
      <c r="H52" s="123" t="s">
        <v>26</v>
      </c>
      <c r="I52">
        <v>0.26166440636665872</v>
      </c>
      <c r="J52">
        <v>0.1232293221976639</v>
      </c>
      <c r="P52" s="123" t="s">
        <v>27</v>
      </c>
      <c r="Q52">
        <v>1509.2315435835051</v>
      </c>
      <c r="V52" s="165"/>
      <c r="W52" s="165"/>
      <c r="X52" s="165"/>
      <c r="Z52" s="165"/>
      <c r="AH52" s="165"/>
    </row>
    <row r="53" spans="1:42" x14ac:dyDescent="0.25">
      <c r="H53" s="123" t="s">
        <v>28</v>
      </c>
      <c r="I53">
        <v>7.9436100614612759E-2</v>
      </c>
      <c r="J53">
        <v>0.1219442945143322</v>
      </c>
      <c r="V53" s="165"/>
      <c r="Z53" s="165"/>
      <c r="AA53" s="165"/>
      <c r="AC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</row>
    <row r="54" spans="1:42" x14ac:dyDescent="0.25">
      <c r="H54" s="123" t="s">
        <v>29</v>
      </c>
      <c r="I54">
        <v>0.18353898619911979</v>
      </c>
      <c r="J54">
        <v>8.9655999284074292E-2</v>
      </c>
      <c r="V54" s="165"/>
      <c r="Z54" s="165"/>
      <c r="AA54" s="165"/>
      <c r="AB54" s="165"/>
      <c r="AC54" s="165"/>
      <c r="AD54" s="165"/>
      <c r="AH54" s="165"/>
    </row>
    <row r="55" spans="1:42" x14ac:dyDescent="0.25">
      <c r="V55" s="165"/>
      <c r="AB55" s="165"/>
      <c r="AH55" s="165"/>
    </row>
    <row r="56" spans="1:42" x14ac:dyDescent="0.25">
      <c r="V56" s="165"/>
    </row>
    <row r="57" spans="1:42" x14ac:dyDescent="0.25">
      <c r="V57" s="165"/>
      <c r="W57" s="165"/>
      <c r="X57" s="165"/>
      <c r="AF57" s="165"/>
    </row>
    <row r="58" spans="1:42" x14ac:dyDescent="0.25">
      <c r="B58" s="165" t="s">
        <v>42</v>
      </c>
      <c r="H58" s="165" t="s">
        <v>43</v>
      </c>
      <c r="P58" s="165" t="s">
        <v>44</v>
      </c>
      <c r="V58" s="165"/>
      <c r="W58" s="180"/>
      <c r="X58" s="180"/>
      <c r="Y58" s="180"/>
      <c r="Z58" s="180"/>
      <c r="AB58" s="165"/>
      <c r="AC58" s="165"/>
      <c r="AF58" s="165"/>
      <c r="AG58" s="165"/>
      <c r="AH58" s="165"/>
      <c r="AI58" s="165"/>
      <c r="AJ58" s="165"/>
      <c r="AK58" s="165"/>
      <c r="AL58" s="165"/>
      <c r="AM58" s="165"/>
      <c r="AN58" s="165"/>
    </row>
    <row r="59" spans="1:42" x14ac:dyDescent="0.25">
      <c r="A59" s="165"/>
      <c r="B59" s="165" t="s">
        <v>11</v>
      </c>
      <c r="C59" s="165" t="s">
        <v>6</v>
      </c>
      <c r="H59" s="123"/>
      <c r="I59" s="123" t="s">
        <v>12</v>
      </c>
      <c r="J59" s="123" t="s">
        <v>13</v>
      </c>
      <c r="P59" s="123"/>
      <c r="Q59" s="123" t="s">
        <v>12</v>
      </c>
      <c r="R59" s="123" t="s">
        <v>13</v>
      </c>
      <c r="V59" s="165"/>
      <c r="W59" s="165"/>
      <c r="X59" s="165"/>
      <c r="Y59" s="165"/>
      <c r="Z59" s="165"/>
      <c r="AB59" s="165"/>
      <c r="AF59" s="165"/>
    </row>
    <row r="60" spans="1:42" x14ac:dyDescent="0.25">
      <c r="A60" s="165" t="s">
        <v>14</v>
      </c>
      <c r="B60">
        <v>9.0949044918527573</v>
      </c>
      <c r="C60">
        <v>8.2549348762612329</v>
      </c>
      <c r="H60" s="123" t="s">
        <v>15</v>
      </c>
      <c r="I60">
        <v>6.1653894502224443E-2</v>
      </c>
      <c r="J60">
        <v>9.647739708906039E-2</v>
      </c>
      <c r="P60" s="123" t="s">
        <v>16</v>
      </c>
      <c r="Q60">
        <v>-1.076181153170706</v>
      </c>
      <c r="R60">
        <v>1.661438580534536</v>
      </c>
      <c r="V60" s="165"/>
      <c r="AB60" s="165"/>
      <c r="AF60" s="165"/>
    </row>
    <row r="61" spans="1:42" x14ac:dyDescent="0.25">
      <c r="A61" s="165" t="s">
        <v>17</v>
      </c>
      <c r="B61">
        <v>84.152444684534672</v>
      </c>
      <c r="C61">
        <v>22.80676116325181</v>
      </c>
      <c r="H61" s="123" t="s">
        <v>18</v>
      </c>
      <c r="I61">
        <v>7.0111490554513656E-2</v>
      </c>
      <c r="J61">
        <v>0.1104653794146864</v>
      </c>
      <c r="P61" s="123" t="s">
        <v>19</v>
      </c>
      <c r="Q61">
        <v>9.2827665295128252</v>
      </c>
      <c r="R61">
        <v>13.25757224900434</v>
      </c>
      <c r="V61" s="165"/>
      <c r="AB61" s="165"/>
      <c r="AF61" s="165"/>
    </row>
    <row r="62" spans="1:42" x14ac:dyDescent="0.25">
      <c r="A62" s="165" t="s">
        <v>20</v>
      </c>
      <c r="B62">
        <v>5.1946877278136601</v>
      </c>
      <c r="C62">
        <v>9.1444642195540684</v>
      </c>
      <c r="H62" s="123" t="s">
        <v>21</v>
      </c>
      <c r="I62">
        <v>0.1149174771562544</v>
      </c>
      <c r="J62">
        <v>8.2093235710852946E-2</v>
      </c>
      <c r="P62" s="123" t="s">
        <v>22</v>
      </c>
      <c r="Q62">
        <v>43.392213160514068</v>
      </c>
      <c r="R62">
        <v>68.069849523148491</v>
      </c>
      <c r="V62" s="165"/>
      <c r="AF62" s="165"/>
    </row>
    <row r="63" spans="1:42" x14ac:dyDescent="0.25">
      <c r="A63" s="165" t="s">
        <v>23</v>
      </c>
      <c r="B63">
        <v>6.2414555448432392</v>
      </c>
      <c r="C63">
        <v>13.46248834433162</v>
      </c>
      <c r="H63" s="123" t="s">
        <v>24</v>
      </c>
      <c r="I63">
        <v>8.2975226085239565E-2</v>
      </c>
      <c r="J63">
        <v>8.4486095134292574E-2</v>
      </c>
      <c r="V63" s="165"/>
      <c r="AF63" s="165"/>
    </row>
    <row r="64" spans="1:42" x14ac:dyDescent="0.25">
      <c r="H64" s="123" t="s">
        <v>25</v>
      </c>
      <c r="I64">
        <v>4.7702776593831611E-2</v>
      </c>
      <c r="J64">
        <v>7.533978261850717E-2</v>
      </c>
      <c r="V64" s="165"/>
      <c r="AF64" s="165"/>
    </row>
    <row r="65" spans="1:42" x14ac:dyDescent="0.25">
      <c r="H65" s="123" t="s">
        <v>26</v>
      </c>
      <c r="I65">
        <v>0.23522280436347781</v>
      </c>
      <c r="J65">
        <v>0.22773439708010371</v>
      </c>
      <c r="P65" s="123" t="s">
        <v>27</v>
      </c>
      <c r="Q65">
        <v>1080.574646787041</v>
      </c>
      <c r="V65" s="165"/>
      <c r="AF65" s="165"/>
    </row>
    <row r="66" spans="1:42" x14ac:dyDescent="0.25">
      <c r="H66" s="123" t="s">
        <v>28</v>
      </c>
      <c r="I66">
        <v>0.10216429835717659</v>
      </c>
      <c r="J66">
        <v>0.16268850200690341</v>
      </c>
      <c r="V66" s="165"/>
      <c r="AF66" s="165"/>
    </row>
    <row r="67" spans="1:42" x14ac:dyDescent="0.25">
      <c r="H67" s="123" t="s">
        <v>29</v>
      </c>
      <c r="I67">
        <v>0.1611479124958847</v>
      </c>
      <c r="J67">
        <v>7.3671708191924132E-2</v>
      </c>
      <c r="V67" s="165"/>
      <c r="W67" s="165"/>
      <c r="X67" s="165"/>
      <c r="AF67" s="165"/>
    </row>
    <row r="68" spans="1:42" x14ac:dyDescent="0.25">
      <c r="V68" s="165"/>
      <c r="AF68" s="165"/>
    </row>
    <row r="69" spans="1:42" x14ac:dyDescent="0.25">
      <c r="V69" s="165"/>
      <c r="AF69" s="165"/>
    </row>
    <row r="70" spans="1:42" x14ac:dyDescent="0.25">
      <c r="V70" s="165"/>
      <c r="W70" s="165"/>
      <c r="X70" s="165"/>
      <c r="AF70" s="165"/>
    </row>
    <row r="71" spans="1:42" x14ac:dyDescent="0.25">
      <c r="B71" s="165" t="s">
        <v>45</v>
      </c>
      <c r="H71" s="165" t="s">
        <v>46</v>
      </c>
      <c r="P71" s="165" t="s">
        <v>47</v>
      </c>
      <c r="V71" s="165"/>
      <c r="W71" s="165"/>
      <c r="X71" s="165"/>
      <c r="AF71" s="165"/>
    </row>
    <row r="72" spans="1:42" x14ac:dyDescent="0.25">
      <c r="A72" s="165"/>
      <c r="B72" s="165" t="s">
        <v>11</v>
      </c>
      <c r="C72" s="165" t="s">
        <v>6</v>
      </c>
      <c r="H72" s="123"/>
      <c r="I72" s="123" t="s">
        <v>12</v>
      </c>
      <c r="J72" s="123" t="s">
        <v>13</v>
      </c>
      <c r="P72" s="123"/>
      <c r="Q72" s="123" t="s">
        <v>12</v>
      </c>
      <c r="R72" s="123" t="s">
        <v>13</v>
      </c>
      <c r="V72" s="165"/>
      <c r="W72" s="165"/>
      <c r="X72" s="165"/>
    </row>
    <row r="73" spans="1:42" x14ac:dyDescent="0.25">
      <c r="A73" s="165" t="s">
        <v>14</v>
      </c>
      <c r="B73">
        <v>6.9833572953718406</v>
      </c>
      <c r="C73">
        <v>5.901463727443625</v>
      </c>
      <c r="H73" s="123" t="s">
        <v>15</v>
      </c>
      <c r="I73">
        <v>0.12151785628005241</v>
      </c>
      <c r="J73">
        <v>0.12819976344036221</v>
      </c>
      <c r="P73" s="123" t="s">
        <v>16</v>
      </c>
      <c r="Q73">
        <v>-1.5609875019833141E-2</v>
      </c>
      <c r="R73">
        <v>-5.572735284918523E-2</v>
      </c>
      <c r="V73" s="165"/>
    </row>
    <row r="74" spans="1:42" x14ac:dyDescent="0.25">
      <c r="A74" s="165" t="s">
        <v>17</v>
      </c>
      <c r="B74">
        <v>32.667809469966137</v>
      </c>
      <c r="C74">
        <v>13.484775774780131</v>
      </c>
      <c r="H74" s="123" t="s">
        <v>18</v>
      </c>
      <c r="I74">
        <v>4.2138969564491827E-2</v>
      </c>
      <c r="J74">
        <v>4.9220304237564502E-2</v>
      </c>
      <c r="P74" s="123" t="s">
        <v>19</v>
      </c>
      <c r="Q74">
        <v>2.0168995687766569</v>
      </c>
      <c r="R74">
        <v>4.3893729588169501</v>
      </c>
      <c r="V74" s="165"/>
      <c r="AF74" s="165"/>
    </row>
    <row r="75" spans="1:42" x14ac:dyDescent="0.25">
      <c r="A75" s="165" t="s">
        <v>20</v>
      </c>
      <c r="B75">
        <v>2.1041584223833611</v>
      </c>
      <c r="C75">
        <v>2.707122904504482</v>
      </c>
      <c r="H75" s="123" t="s">
        <v>21</v>
      </c>
      <c r="I75">
        <v>9.0009771987017678E-2</v>
      </c>
      <c r="J75">
        <v>0.10650670095521191</v>
      </c>
      <c r="P75" s="123" t="s">
        <v>22</v>
      </c>
      <c r="Q75">
        <v>11.281966710479431</v>
      </c>
      <c r="R75">
        <v>24.21756641478277</v>
      </c>
      <c r="V75" s="165"/>
      <c r="W75" s="180"/>
      <c r="X75" s="180"/>
      <c r="Y75" s="180"/>
      <c r="Z75" s="180"/>
      <c r="AB75" s="165"/>
      <c r="AC75" s="165"/>
      <c r="AF75" s="165"/>
      <c r="AG75" s="165"/>
      <c r="AH75" s="165"/>
      <c r="AI75" s="165"/>
      <c r="AJ75" s="165"/>
      <c r="AK75" s="165"/>
      <c r="AL75" s="165"/>
      <c r="AM75" s="165"/>
      <c r="AN75" s="165"/>
    </row>
    <row r="76" spans="1:42" x14ac:dyDescent="0.25">
      <c r="A76" s="165" t="s">
        <v>23</v>
      </c>
      <c r="B76">
        <v>2.4840539164335951</v>
      </c>
      <c r="C76">
        <v>4.2558225044936364</v>
      </c>
      <c r="H76" s="123" t="s">
        <v>24</v>
      </c>
      <c r="I76">
        <v>0.16959581598770079</v>
      </c>
      <c r="J76">
        <v>0.13174770580071471</v>
      </c>
      <c r="V76" s="165"/>
      <c r="W76" s="165"/>
      <c r="X76" s="165"/>
      <c r="Y76" s="165"/>
      <c r="Z76" s="165"/>
      <c r="AA76" s="165"/>
      <c r="AB76" s="165"/>
      <c r="AC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</row>
    <row r="77" spans="1:42" x14ac:dyDescent="0.25">
      <c r="H77" s="123" t="s">
        <v>25</v>
      </c>
      <c r="I77">
        <v>0.22445363776052191</v>
      </c>
      <c r="J77">
        <v>0.19084683917523471</v>
      </c>
      <c r="V77" s="165"/>
      <c r="Z77" s="165"/>
      <c r="AA77" s="165"/>
      <c r="AB77" s="165"/>
      <c r="AC77" s="165"/>
      <c r="AD77" s="165"/>
      <c r="AF77" s="165"/>
      <c r="AH77" s="165"/>
    </row>
    <row r="78" spans="1:42" x14ac:dyDescent="0.25">
      <c r="H78" s="123" t="s">
        <v>26</v>
      </c>
      <c r="I78">
        <v>0.11101314594738849</v>
      </c>
      <c r="J78">
        <v>0.10365375947517649</v>
      </c>
      <c r="P78" s="123" t="s">
        <v>27</v>
      </c>
      <c r="Q78">
        <v>124.8734597207644</v>
      </c>
      <c r="V78" s="165"/>
      <c r="AB78" s="165"/>
      <c r="AF78" s="165"/>
      <c r="AH78" s="165"/>
    </row>
    <row r="79" spans="1:42" x14ac:dyDescent="0.25">
      <c r="H79" s="123" t="s">
        <v>28</v>
      </c>
      <c r="I79">
        <v>9.8203139455295158E-2</v>
      </c>
      <c r="J79">
        <v>0.1074670118317526</v>
      </c>
      <c r="V79" s="165"/>
      <c r="AB79" s="165"/>
      <c r="AF79" s="165"/>
      <c r="AH79" s="165"/>
    </row>
    <row r="80" spans="1:42" x14ac:dyDescent="0.25">
      <c r="H80" s="123" t="s">
        <v>29</v>
      </c>
      <c r="I80">
        <v>9.372138201353894E-2</v>
      </c>
      <c r="J80">
        <v>0.16949228451944959</v>
      </c>
      <c r="V80" s="165"/>
      <c r="AB80" s="165"/>
      <c r="AF80" s="165"/>
      <c r="AH80" s="165"/>
    </row>
    <row r="81" spans="1:40" x14ac:dyDescent="0.25">
      <c r="V81" s="165"/>
      <c r="AB81" s="165"/>
      <c r="AF81" s="165"/>
      <c r="AH81" s="165"/>
    </row>
    <row r="82" spans="1:40" x14ac:dyDescent="0.25">
      <c r="V82" s="165"/>
      <c r="AB82" s="165"/>
      <c r="AF82" s="165"/>
      <c r="AH82" s="165"/>
    </row>
    <row r="83" spans="1:40" x14ac:dyDescent="0.25">
      <c r="V83" s="165"/>
      <c r="AB83" s="165"/>
      <c r="AF83" s="165"/>
      <c r="AH83" s="165"/>
    </row>
    <row r="84" spans="1:40" x14ac:dyDescent="0.25">
      <c r="B84" s="165" t="s">
        <v>48</v>
      </c>
      <c r="H84" s="165" t="s">
        <v>52</v>
      </c>
      <c r="P84" s="165" t="s">
        <v>50</v>
      </c>
      <c r="V84" s="165"/>
      <c r="AB84" s="165"/>
      <c r="AF84" s="165"/>
      <c r="AH84" s="165"/>
    </row>
    <row r="85" spans="1:40" x14ac:dyDescent="0.25">
      <c r="A85" s="165"/>
      <c r="B85" s="165" t="s">
        <v>11</v>
      </c>
      <c r="C85" s="165" t="s">
        <v>6</v>
      </c>
      <c r="H85" s="123"/>
      <c r="I85" s="123" t="s">
        <v>12</v>
      </c>
      <c r="J85" s="123" t="s">
        <v>13</v>
      </c>
      <c r="P85" s="123"/>
      <c r="Q85" s="123" t="s">
        <v>12</v>
      </c>
      <c r="R85" s="123" t="s">
        <v>13</v>
      </c>
      <c r="V85" s="165"/>
      <c r="AB85" s="165"/>
      <c r="AF85" s="165"/>
      <c r="AH85" s="165"/>
    </row>
    <row r="86" spans="1:40" x14ac:dyDescent="0.25">
      <c r="A86" s="165" t="s">
        <v>14</v>
      </c>
      <c r="B86">
        <v>32.435987943376908</v>
      </c>
      <c r="C86">
        <v>17.906799735019881</v>
      </c>
      <c r="H86" s="123" t="s">
        <v>15</v>
      </c>
      <c r="I86">
        <v>0.34091088848655149</v>
      </c>
      <c r="J86">
        <v>0.32072078265740739</v>
      </c>
      <c r="P86" s="123" t="s">
        <v>16</v>
      </c>
      <c r="Q86">
        <v>1.8899921930142021</v>
      </c>
      <c r="R86">
        <v>-2.486038398126575</v>
      </c>
      <c r="V86" s="165"/>
      <c r="AB86" s="165"/>
      <c r="AF86" s="165"/>
      <c r="AH86" s="165"/>
    </row>
    <row r="87" spans="1:40" x14ac:dyDescent="0.25">
      <c r="A87" s="165" t="s">
        <v>17</v>
      </c>
      <c r="B87">
        <v>391.82834266547991</v>
      </c>
      <c r="C87">
        <v>337.13833984044493</v>
      </c>
      <c r="H87" s="123" t="s">
        <v>18</v>
      </c>
      <c r="I87">
        <v>0.614421444670746</v>
      </c>
      <c r="J87">
        <v>0.33782637344788891</v>
      </c>
      <c r="P87" s="123" t="s">
        <v>19</v>
      </c>
      <c r="Q87">
        <v>27.99615192859623</v>
      </c>
      <c r="R87">
        <v>37.028183142501142</v>
      </c>
      <c r="V87" s="165"/>
      <c r="AB87" s="165"/>
      <c r="AF87" s="165"/>
      <c r="AH87" s="165"/>
    </row>
    <row r="88" spans="1:40" x14ac:dyDescent="0.25">
      <c r="A88" s="165" t="s">
        <v>20</v>
      </c>
      <c r="B88">
        <v>42.107556165588612</v>
      </c>
      <c r="C88">
        <v>101.27183544527129</v>
      </c>
      <c r="H88" s="123" t="s">
        <v>21</v>
      </c>
      <c r="I88">
        <v>0.39570062931867511</v>
      </c>
      <c r="J88">
        <v>0.58803942273209631</v>
      </c>
      <c r="P88" s="123" t="s">
        <v>22</v>
      </c>
      <c r="Q88">
        <v>185.5834130724883</v>
      </c>
      <c r="R88">
        <v>191.61321384249129</v>
      </c>
      <c r="V88" s="165"/>
      <c r="AB88" s="165"/>
      <c r="AF88" s="165"/>
      <c r="AH88" s="165"/>
    </row>
    <row r="89" spans="1:40" x14ac:dyDescent="0.25">
      <c r="A89" s="165" t="s">
        <v>23</v>
      </c>
      <c r="B89">
        <v>48.140192235953712</v>
      </c>
      <c r="C89" s="110">
        <v>633.58398538514405</v>
      </c>
      <c r="H89" s="123" t="s">
        <v>24</v>
      </c>
      <c r="I89">
        <v>0.3605699305019236</v>
      </c>
      <c r="J89">
        <v>0.41021623264510748</v>
      </c>
      <c r="V89" s="165"/>
      <c r="W89" s="165"/>
      <c r="X89" s="165"/>
    </row>
    <row r="90" spans="1:40" x14ac:dyDescent="0.25">
      <c r="H90" s="123" t="s">
        <v>25</v>
      </c>
      <c r="I90">
        <v>0.36576379488998462</v>
      </c>
      <c r="J90">
        <v>0.50631719725639923</v>
      </c>
      <c r="V90" s="165"/>
    </row>
    <row r="91" spans="1:40" x14ac:dyDescent="0.25">
      <c r="H91" s="123" t="s">
        <v>26</v>
      </c>
      <c r="I91">
        <v>0.32637814663971348</v>
      </c>
      <c r="J91">
        <v>0.32596956506261532</v>
      </c>
      <c r="P91" s="123" t="s">
        <v>27</v>
      </c>
      <c r="Q91">
        <v>14553.95009839542</v>
      </c>
      <c r="V91" s="165"/>
      <c r="AF91" s="165"/>
    </row>
    <row r="92" spans="1:40" x14ac:dyDescent="0.25">
      <c r="H92" s="123" t="s">
        <v>28</v>
      </c>
      <c r="I92">
        <v>0.56576113484786461</v>
      </c>
      <c r="J92">
        <v>0.66500145696500967</v>
      </c>
      <c r="V92" s="165"/>
      <c r="W92" s="180"/>
      <c r="X92" s="180"/>
      <c r="Y92" s="180"/>
      <c r="Z92" s="180"/>
      <c r="AB92" s="165"/>
      <c r="AC92" s="165"/>
      <c r="AF92" s="165"/>
      <c r="AG92" s="165"/>
      <c r="AH92" s="165"/>
      <c r="AI92" s="165"/>
      <c r="AJ92" s="165"/>
      <c r="AK92" s="165"/>
      <c r="AL92" s="165"/>
      <c r="AM92" s="165"/>
      <c r="AN92" s="165"/>
    </row>
    <row r="93" spans="1:40" x14ac:dyDescent="0.25">
      <c r="H93" s="123" t="s">
        <v>29</v>
      </c>
      <c r="I93">
        <v>0.42212500814223608</v>
      </c>
      <c r="J93">
        <v>0.55187669370039083</v>
      </c>
      <c r="V93" s="165"/>
      <c r="W93" s="165"/>
      <c r="X93" s="165"/>
      <c r="Y93" s="165"/>
      <c r="Z93" s="165"/>
      <c r="AB93" s="165"/>
      <c r="AF93" s="165"/>
    </row>
    <row r="94" spans="1:40" x14ac:dyDescent="0.25">
      <c r="V94" s="165"/>
      <c r="AB94" s="165"/>
      <c r="AF94" s="165"/>
    </row>
    <row r="95" spans="1:40" x14ac:dyDescent="0.25">
      <c r="V95" s="165"/>
      <c r="AB95" s="165"/>
      <c r="AF95" s="165"/>
    </row>
    <row r="96" spans="1:40" x14ac:dyDescent="0.25">
      <c r="V96" s="165"/>
      <c r="AB96" s="165"/>
      <c r="AF96" s="165"/>
    </row>
    <row r="97" spans="1:42" x14ac:dyDescent="0.25">
      <c r="B97" s="165" t="s">
        <v>54</v>
      </c>
      <c r="H97" s="165" t="s">
        <v>55</v>
      </c>
      <c r="P97" s="165" t="s">
        <v>56</v>
      </c>
      <c r="V97" s="165"/>
      <c r="AB97" s="165"/>
      <c r="AF97" s="165"/>
    </row>
    <row r="98" spans="1:42" x14ac:dyDescent="0.25">
      <c r="A98" s="165"/>
      <c r="B98" s="165" t="s">
        <v>11</v>
      </c>
      <c r="C98" s="165" t="s">
        <v>6</v>
      </c>
      <c r="H98" s="123"/>
      <c r="I98" s="123" t="s">
        <v>12</v>
      </c>
      <c r="J98" s="123" t="s">
        <v>13</v>
      </c>
      <c r="P98" s="123"/>
      <c r="Q98" s="123" t="s">
        <v>12</v>
      </c>
      <c r="R98" s="123" t="s">
        <v>13</v>
      </c>
      <c r="V98" s="165"/>
      <c r="Z98" s="165"/>
      <c r="AB98" s="165"/>
      <c r="AF98" s="165"/>
      <c r="AH98" s="165"/>
    </row>
    <row r="99" spans="1:42" x14ac:dyDescent="0.25">
      <c r="A99" s="165" t="s">
        <v>14</v>
      </c>
      <c r="B99">
        <v>7.1400631341779004</v>
      </c>
      <c r="C99">
        <v>5.708481863964014</v>
      </c>
      <c r="H99" s="123" t="s">
        <v>15</v>
      </c>
      <c r="I99">
        <v>0.1134598835192053</v>
      </c>
      <c r="J99">
        <v>0.1091594963143693</v>
      </c>
      <c r="P99" s="123" t="s">
        <v>16</v>
      </c>
      <c r="Q99">
        <v>-0.2397522537025171</v>
      </c>
      <c r="R99">
        <v>0.56097840175000913</v>
      </c>
      <c r="V99" s="165"/>
      <c r="Z99" s="165"/>
      <c r="AA99" s="165"/>
      <c r="AB99" s="165"/>
      <c r="AC99" s="165"/>
      <c r="AF99" s="165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</row>
    <row r="100" spans="1:42" x14ac:dyDescent="0.25">
      <c r="A100" s="165" t="s">
        <v>17</v>
      </c>
      <c r="B100">
        <v>37.169305771144579</v>
      </c>
      <c r="C100">
        <v>18.915420561105211</v>
      </c>
      <c r="H100" s="123" t="s">
        <v>18</v>
      </c>
      <c r="I100">
        <v>0.1059598066706941</v>
      </c>
      <c r="J100">
        <v>0.1114305803916369</v>
      </c>
      <c r="P100" s="123" t="s">
        <v>19</v>
      </c>
      <c r="Q100">
        <v>3.4439826391681332</v>
      </c>
      <c r="R100">
        <v>5.2944938382504283</v>
      </c>
      <c r="V100" s="165"/>
      <c r="Z100" s="165"/>
      <c r="AA100" s="165"/>
      <c r="AB100" s="165"/>
      <c r="AC100" s="165"/>
      <c r="AD100" s="165"/>
      <c r="AF100" s="165"/>
      <c r="AH100" s="165"/>
    </row>
    <row r="101" spans="1:42" x14ac:dyDescent="0.25">
      <c r="A101" s="165" t="s">
        <v>20</v>
      </c>
      <c r="B101">
        <v>4.5948899711141449</v>
      </c>
      <c r="C101">
        <v>6.6319548329177413</v>
      </c>
      <c r="H101" s="123" t="s">
        <v>21</v>
      </c>
      <c r="I101">
        <v>8.8630852464900378E-2</v>
      </c>
      <c r="J101">
        <v>8.346897965595268E-2</v>
      </c>
      <c r="P101" s="123" t="s">
        <v>22</v>
      </c>
      <c r="Q101">
        <v>23.65111020861216</v>
      </c>
      <c r="R101">
        <v>30.862799590916399</v>
      </c>
      <c r="V101" s="165"/>
      <c r="AB101" s="165"/>
      <c r="AF101" s="165"/>
      <c r="AH101" s="165"/>
    </row>
    <row r="102" spans="1:42" x14ac:dyDescent="0.25">
      <c r="A102" s="165" t="s">
        <v>23</v>
      </c>
      <c r="B102">
        <v>2.924246059703528</v>
      </c>
      <c r="C102" s="110">
        <v>468.78119867173473</v>
      </c>
      <c r="H102" s="123" t="s">
        <v>24</v>
      </c>
      <c r="I102">
        <v>9.2105786266298464E-2</v>
      </c>
      <c r="J102">
        <v>0.125575859193855</v>
      </c>
      <c r="V102" s="165"/>
      <c r="AB102" s="165"/>
      <c r="AF102" s="165"/>
      <c r="AH102" s="165"/>
    </row>
    <row r="103" spans="1:42" x14ac:dyDescent="0.25">
      <c r="H103" s="123" t="s">
        <v>25</v>
      </c>
      <c r="I103">
        <v>9.4151763144639258E-2</v>
      </c>
      <c r="J103">
        <v>8.93879396140628E-2</v>
      </c>
      <c r="V103" s="165"/>
      <c r="AB103" s="165"/>
      <c r="AF103" s="165"/>
      <c r="AH103" s="165"/>
    </row>
    <row r="104" spans="1:42" x14ac:dyDescent="0.25">
      <c r="H104" s="123" t="s">
        <v>26</v>
      </c>
      <c r="I104">
        <v>0.10607708870028131</v>
      </c>
      <c r="J104">
        <v>5.4454377006056133E-2</v>
      </c>
      <c r="P104" s="123" t="s">
        <v>27</v>
      </c>
      <c r="Q104">
        <v>318.77041984888803</v>
      </c>
      <c r="V104" s="165"/>
      <c r="AB104" s="165"/>
      <c r="AF104" s="165"/>
      <c r="AH104" s="165"/>
    </row>
    <row r="105" spans="1:42" x14ac:dyDescent="0.25">
      <c r="H105" s="123" t="s">
        <v>28</v>
      </c>
      <c r="I105">
        <v>9.0889692479296777E-2</v>
      </c>
      <c r="J105">
        <v>7.9303165402158371E-2</v>
      </c>
      <c r="V105" s="165"/>
      <c r="AB105" s="165"/>
      <c r="AF105" s="165"/>
      <c r="AH105" s="165"/>
    </row>
    <row r="106" spans="1:42" x14ac:dyDescent="0.25">
      <c r="H106" s="123" t="s">
        <v>29</v>
      </c>
      <c r="I106">
        <v>8.4068627995202677E-2</v>
      </c>
      <c r="J106">
        <v>8.1654271715561513E-2</v>
      </c>
      <c r="V106" s="165"/>
      <c r="AB106" s="165"/>
      <c r="AH106" s="165"/>
    </row>
    <row r="107" spans="1:42" x14ac:dyDescent="0.25">
      <c r="V107" s="165"/>
      <c r="AB107" s="165"/>
      <c r="AH107" s="165"/>
    </row>
    <row r="108" spans="1:42" x14ac:dyDescent="0.25">
      <c r="V108" s="165"/>
      <c r="AB108" s="165"/>
      <c r="AF108" s="165"/>
      <c r="AH108" s="165"/>
    </row>
    <row r="109" spans="1:42" x14ac:dyDescent="0.25">
      <c r="V109" s="165"/>
      <c r="W109" s="180"/>
      <c r="X109" s="180"/>
      <c r="Y109" s="180"/>
      <c r="Z109" s="180"/>
      <c r="AB109" s="165"/>
      <c r="AC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</row>
    <row r="110" spans="1:42" x14ac:dyDescent="0.25">
      <c r="B110" s="165" t="s">
        <v>57</v>
      </c>
      <c r="H110" s="165" t="s">
        <v>58</v>
      </c>
      <c r="P110" s="165" t="s">
        <v>59</v>
      </c>
      <c r="V110" s="165"/>
      <c r="W110" s="165"/>
      <c r="X110" s="165"/>
      <c r="Y110" s="165"/>
      <c r="Z110" s="165"/>
      <c r="AB110" s="165"/>
      <c r="AF110" s="165"/>
      <c r="AH110" s="165"/>
    </row>
    <row r="111" spans="1:42" x14ac:dyDescent="0.25">
      <c r="A111" s="165"/>
      <c r="B111" s="165" t="s">
        <v>11</v>
      </c>
      <c r="C111" s="165" t="s">
        <v>6</v>
      </c>
      <c r="H111" s="123"/>
      <c r="I111" s="123" t="s">
        <v>12</v>
      </c>
      <c r="J111" s="123" t="s">
        <v>13</v>
      </c>
      <c r="P111" s="123"/>
      <c r="Q111" s="123" t="s">
        <v>12</v>
      </c>
      <c r="R111" s="123" t="s">
        <v>13</v>
      </c>
      <c r="V111" s="165"/>
      <c r="AB111" s="165"/>
      <c r="AF111" s="165"/>
      <c r="AH111" s="165"/>
    </row>
    <row r="112" spans="1:42" x14ac:dyDescent="0.25">
      <c r="A112" s="165" t="s">
        <v>14</v>
      </c>
      <c r="B112">
        <v>6.8777920405768302</v>
      </c>
      <c r="C112">
        <v>6.5610495952050041</v>
      </c>
      <c r="H112" s="123" t="s">
        <v>15</v>
      </c>
      <c r="I112">
        <v>0.18233714644398291</v>
      </c>
      <c r="J112">
        <v>0.25619530193353762</v>
      </c>
      <c r="P112" s="123" t="s">
        <v>16</v>
      </c>
      <c r="Q112">
        <v>-1.6794528590269631</v>
      </c>
      <c r="R112">
        <v>-0.31665947147834012</v>
      </c>
      <c r="V112" s="165"/>
      <c r="AB112" s="165"/>
      <c r="AF112" s="165"/>
    </row>
    <row r="113" spans="1:42" x14ac:dyDescent="0.25">
      <c r="A113" s="165" t="s">
        <v>17</v>
      </c>
      <c r="B113">
        <v>77.855205431547532</v>
      </c>
      <c r="C113">
        <v>8.5666562724741322</v>
      </c>
      <c r="H113" s="123" t="s">
        <v>18</v>
      </c>
      <c r="I113">
        <v>0.22317551716997611</v>
      </c>
      <c r="J113">
        <v>0.25515786635849552</v>
      </c>
      <c r="P113" s="123" t="s">
        <v>19</v>
      </c>
      <c r="Q113">
        <v>5.3284974928651057</v>
      </c>
      <c r="R113">
        <v>21.190454692036599</v>
      </c>
      <c r="V113" s="165"/>
      <c r="AB113" s="165"/>
    </row>
    <row r="114" spans="1:42" x14ac:dyDescent="0.25">
      <c r="A114" s="165" t="s">
        <v>20</v>
      </c>
      <c r="B114">
        <v>39.780258040674191</v>
      </c>
      <c r="C114">
        <v>37.829569263627931</v>
      </c>
      <c r="H114" s="123" t="s">
        <v>21</v>
      </c>
      <c r="I114">
        <v>0.227453823112584</v>
      </c>
      <c r="J114">
        <v>0.26787928418450802</v>
      </c>
      <c r="P114" s="123" t="s">
        <v>22</v>
      </c>
      <c r="Q114">
        <v>28.360882858980151</v>
      </c>
      <c r="R114">
        <v>86.013202533875955</v>
      </c>
      <c r="V114" s="165"/>
      <c r="AB114" s="165"/>
    </row>
    <row r="115" spans="1:42" x14ac:dyDescent="0.25">
      <c r="A115" s="165" t="s">
        <v>23</v>
      </c>
      <c r="B115">
        <v>16.145525356829811</v>
      </c>
      <c r="C115">
        <v>22.326331761966259</v>
      </c>
      <c r="H115" s="123" t="s">
        <v>24</v>
      </c>
      <c r="I115">
        <v>0.2014000429609602</v>
      </c>
      <c r="J115">
        <v>0.25601880048690279</v>
      </c>
      <c r="V115" s="165"/>
      <c r="AB115" s="165"/>
    </row>
    <row r="116" spans="1:42" x14ac:dyDescent="0.25">
      <c r="H116" s="123" t="s">
        <v>25</v>
      </c>
      <c r="I116">
        <v>0.20416519083054641</v>
      </c>
      <c r="J116">
        <v>0.35613330977870122</v>
      </c>
      <c r="V116" s="165"/>
      <c r="AB116" s="165"/>
    </row>
    <row r="117" spans="1:42" x14ac:dyDescent="0.25">
      <c r="H117" s="123" t="s">
        <v>26</v>
      </c>
      <c r="I117">
        <v>0.27332944107708812</v>
      </c>
      <c r="J117">
        <v>0.29801755435609212</v>
      </c>
      <c r="P117" s="123" t="s">
        <v>27</v>
      </c>
      <c r="Q117">
        <v>1126.389584056313</v>
      </c>
      <c r="V117" s="165"/>
      <c r="AB117" s="165"/>
    </row>
    <row r="118" spans="1:42" x14ac:dyDescent="0.25">
      <c r="H118" s="123" t="s">
        <v>28</v>
      </c>
      <c r="I118">
        <v>0.2058351548435185</v>
      </c>
      <c r="J118">
        <v>0.3707323126086145</v>
      </c>
      <c r="V118" s="165"/>
      <c r="AB118" s="165"/>
    </row>
    <row r="119" spans="1:42" x14ac:dyDescent="0.25">
      <c r="H119" s="123" t="s">
        <v>29</v>
      </c>
      <c r="I119">
        <v>0.11777525112749419</v>
      </c>
      <c r="J119">
        <v>0.13020928676356389</v>
      </c>
      <c r="V119" s="165"/>
      <c r="AB119" s="165"/>
    </row>
    <row r="120" spans="1:42" x14ac:dyDescent="0.25">
      <c r="V120" s="165"/>
      <c r="AB120" s="165"/>
    </row>
    <row r="121" spans="1:42" x14ac:dyDescent="0.25">
      <c r="V121" s="165"/>
      <c r="Z121" s="165"/>
      <c r="AB121" s="165"/>
      <c r="AH121" s="165"/>
    </row>
    <row r="122" spans="1:42" x14ac:dyDescent="0.25">
      <c r="V122" s="165"/>
      <c r="Z122" s="165"/>
      <c r="AA122" s="165"/>
      <c r="AB122" s="165"/>
      <c r="AC122" s="165"/>
      <c r="AF122" s="165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</row>
    <row r="123" spans="1:42" x14ac:dyDescent="0.25">
      <c r="V123" s="165"/>
      <c r="Z123" s="165"/>
      <c r="AA123" s="165"/>
      <c r="AB123" s="165"/>
      <c r="AC123" s="165"/>
      <c r="AD123" s="165"/>
      <c r="AH123" s="165"/>
    </row>
    <row r="124" spans="1:42" x14ac:dyDescent="0.25">
      <c r="V124" s="165"/>
      <c r="AB124" s="165"/>
      <c r="AH124" s="165"/>
    </row>
    <row r="125" spans="1:42" x14ac:dyDescent="0.25">
      <c r="V125" s="165"/>
      <c r="AB125" s="165"/>
      <c r="AF125" s="165"/>
      <c r="AH125" s="165"/>
    </row>
    <row r="126" spans="1:42" x14ac:dyDescent="0.25">
      <c r="V126" s="165"/>
      <c r="W126" s="180"/>
      <c r="X126" s="180"/>
      <c r="Y126" s="180"/>
      <c r="Z126" s="180"/>
      <c r="AB126" s="165"/>
      <c r="AC126" s="165"/>
      <c r="AF126" s="165"/>
      <c r="AG126" s="165"/>
      <c r="AH126" s="165"/>
      <c r="AI126" s="165"/>
      <c r="AJ126" s="165"/>
      <c r="AK126" s="165"/>
      <c r="AL126" s="165"/>
      <c r="AM126" s="165"/>
      <c r="AN126" s="165"/>
    </row>
    <row r="127" spans="1:42" x14ac:dyDescent="0.25">
      <c r="V127" s="165"/>
      <c r="W127" s="165"/>
      <c r="X127" s="165"/>
      <c r="Y127" s="165"/>
      <c r="Z127" s="165"/>
      <c r="AB127" s="165"/>
      <c r="AF127" s="165"/>
      <c r="AH127" s="165"/>
    </row>
    <row r="128" spans="1:42" x14ac:dyDescent="0.25">
      <c r="V128" s="165"/>
      <c r="AB128" s="165"/>
      <c r="AF128" s="165"/>
      <c r="AH128" s="165"/>
    </row>
    <row r="129" spans="2:40" x14ac:dyDescent="0.25">
      <c r="V129" s="165"/>
      <c r="AB129" s="165"/>
      <c r="AF129" s="165"/>
      <c r="AH129" s="165"/>
    </row>
    <row r="130" spans="2:40" x14ac:dyDescent="0.25">
      <c r="V130" s="165"/>
      <c r="AB130" s="165"/>
      <c r="AF130" s="165"/>
      <c r="AH130" s="165"/>
    </row>
    <row r="131" spans="2:40" x14ac:dyDescent="0.25">
      <c r="V131" s="165"/>
      <c r="AB131" s="165"/>
      <c r="AF131" s="165"/>
      <c r="AH131" s="165"/>
    </row>
    <row r="132" spans="2:40" x14ac:dyDescent="0.25">
      <c r="V132" s="165"/>
      <c r="AB132" s="165"/>
      <c r="AF132" s="165"/>
      <c r="AH132" s="165"/>
    </row>
    <row r="133" spans="2:40" x14ac:dyDescent="0.25">
      <c r="V133" s="165"/>
      <c r="AB133" s="165"/>
      <c r="AF133" s="165"/>
      <c r="AH133" s="165"/>
    </row>
    <row r="134" spans="2:40" x14ac:dyDescent="0.25">
      <c r="V134" s="165"/>
      <c r="AB134" s="165"/>
      <c r="AF134" s="165"/>
      <c r="AH134" s="165"/>
    </row>
    <row r="135" spans="2:40" x14ac:dyDescent="0.25">
      <c r="V135" s="165"/>
      <c r="AB135" s="165"/>
      <c r="AF135" s="165"/>
    </row>
    <row r="136" spans="2:40" x14ac:dyDescent="0.25">
      <c r="V136" s="165"/>
      <c r="AB136" s="165"/>
      <c r="AF136" s="165"/>
    </row>
    <row r="137" spans="2:40" x14ac:dyDescent="0.25">
      <c r="V137" s="165"/>
      <c r="AB137" s="165"/>
      <c r="AF137" s="165"/>
    </row>
    <row r="138" spans="2:40" x14ac:dyDescent="0.25">
      <c r="V138" s="165"/>
      <c r="AB138" s="165"/>
      <c r="AF138" s="165"/>
    </row>
    <row r="139" spans="2:40" x14ac:dyDescent="0.25">
      <c r="V139" s="165"/>
      <c r="AB139" s="165"/>
      <c r="AF139" s="165"/>
    </row>
    <row r="142" spans="2:40" x14ac:dyDescent="0.25">
      <c r="V142" s="165"/>
      <c r="AF142" s="165"/>
    </row>
    <row r="143" spans="2:40" x14ac:dyDescent="0.25">
      <c r="V143" s="165"/>
      <c r="W143" s="180"/>
      <c r="X143" s="180"/>
      <c r="Y143" s="180"/>
      <c r="Z143" s="180"/>
      <c r="AB143" s="165"/>
      <c r="AC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</row>
    <row r="144" spans="2:40" x14ac:dyDescent="0.25">
      <c r="B144" s="165" t="s">
        <v>179</v>
      </c>
      <c r="V144" s="165"/>
      <c r="W144" s="165"/>
      <c r="X144" s="165"/>
      <c r="Y144" s="165"/>
      <c r="Z144" s="165"/>
      <c r="AB144" s="165"/>
      <c r="AF144" s="165"/>
      <c r="AH144" s="165"/>
    </row>
    <row r="145" spans="1:42" x14ac:dyDescent="0.25">
      <c r="A145" s="165"/>
      <c r="B145" s="165" t="s">
        <v>11</v>
      </c>
      <c r="C145" s="165" t="s">
        <v>6</v>
      </c>
      <c r="V145" s="165"/>
      <c r="Z145" s="165"/>
      <c r="AA145" s="165"/>
      <c r="AB145" s="165"/>
      <c r="AC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</row>
    <row r="146" spans="1:42" x14ac:dyDescent="0.25">
      <c r="A146" s="165" t="s">
        <v>14</v>
      </c>
      <c r="B146">
        <v>8.3914944754229719</v>
      </c>
      <c r="C146">
        <v>4.8500727265520824</v>
      </c>
      <c r="V146" s="165"/>
      <c r="Z146" s="165"/>
      <c r="AA146" s="165"/>
      <c r="AB146" s="165"/>
      <c r="AC146" s="165"/>
      <c r="AD146" s="165"/>
      <c r="AF146" s="165"/>
      <c r="AH146" s="165"/>
    </row>
    <row r="147" spans="1:42" x14ac:dyDescent="0.25">
      <c r="A147" s="165" t="s">
        <v>17</v>
      </c>
      <c r="B147">
        <v>35.369789193959107</v>
      </c>
      <c r="C147">
        <v>6.417139697971372</v>
      </c>
      <c r="V147" s="165"/>
      <c r="AB147" s="165"/>
      <c r="AF147" s="165"/>
      <c r="AH147" s="165"/>
    </row>
    <row r="148" spans="1:42" x14ac:dyDescent="0.25">
      <c r="A148" s="165" t="s">
        <v>20</v>
      </c>
      <c r="B148">
        <v>7.4329342603736626</v>
      </c>
      <c r="C148">
        <v>5.893570258167431</v>
      </c>
      <c r="V148" s="165"/>
      <c r="AB148" s="165"/>
      <c r="AF148" s="165"/>
    </row>
    <row r="149" spans="1:42" x14ac:dyDescent="0.25">
      <c r="A149" s="165" t="s">
        <v>23</v>
      </c>
      <c r="B149">
        <v>2.2732109603535879</v>
      </c>
      <c r="C149">
        <v>3.939579121815286</v>
      </c>
      <c r="V149" s="165"/>
      <c r="AB149" s="165"/>
      <c r="AF149" s="165"/>
    </row>
    <row r="150" spans="1:42" x14ac:dyDescent="0.25">
      <c r="V150" s="165"/>
      <c r="AB150" s="165"/>
      <c r="AF150" s="165"/>
    </row>
    <row r="151" spans="1:42" x14ac:dyDescent="0.25">
      <c r="A151" s="165" t="s">
        <v>60</v>
      </c>
      <c r="V151" s="165"/>
      <c r="AB151" s="165"/>
      <c r="AF151" s="165"/>
    </row>
    <row r="152" spans="1:42" x14ac:dyDescent="0.25">
      <c r="V152" s="165"/>
      <c r="AB152" s="165"/>
      <c r="AF152" s="165"/>
    </row>
    <row r="153" spans="1:42" x14ac:dyDescent="0.25">
      <c r="V153" s="165"/>
      <c r="AB153" s="165"/>
      <c r="AF153" s="165"/>
    </row>
    <row r="154" spans="1:42" x14ac:dyDescent="0.25">
      <c r="A154" t="s">
        <v>61</v>
      </c>
      <c r="H154" t="s">
        <v>62</v>
      </c>
      <c r="O154" t="s">
        <v>63</v>
      </c>
      <c r="V154" s="165"/>
      <c r="AB154" s="165"/>
      <c r="AF154" s="165"/>
    </row>
    <row r="155" spans="1:42" x14ac:dyDescent="0.25">
      <c r="A155" t="s">
        <v>64</v>
      </c>
      <c r="H155" t="s">
        <v>65</v>
      </c>
      <c r="O155" t="s">
        <v>65</v>
      </c>
      <c r="V155" s="165"/>
      <c r="AB155" s="165"/>
      <c r="AF155" s="165"/>
    </row>
    <row r="156" spans="1:42" x14ac:dyDescent="0.25">
      <c r="V156" s="165"/>
      <c r="AB156" s="165"/>
      <c r="AF156" s="165"/>
    </row>
    <row r="157" spans="1:42" x14ac:dyDescent="0.25">
      <c r="V157" s="165"/>
      <c r="AB157" s="165"/>
    </row>
    <row r="158" spans="1:42" x14ac:dyDescent="0.25">
      <c r="A158" s="165" t="s">
        <v>66</v>
      </c>
      <c r="H158" s="165" t="s">
        <v>66</v>
      </c>
      <c r="O158" s="165" t="s">
        <v>66</v>
      </c>
      <c r="V158" s="165"/>
      <c r="W158" s="165" t="s">
        <v>67</v>
      </c>
    </row>
    <row r="159" spans="1:42" x14ac:dyDescent="0.25">
      <c r="A159" s="124"/>
      <c r="B159" s="124" t="s">
        <v>12</v>
      </c>
      <c r="C159" s="124" t="s">
        <v>68</v>
      </c>
      <c r="D159" s="124" t="s">
        <v>69</v>
      </c>
      <c r="H159" s="124"/>
      <c r="I159" s="124" t="s">
        <v>13</v>
      </c>
      <c r="J159" s="124" t="s">
        <v>70</v>
      </c>
      <c r="K159" s="124" t="s">
        <v>71</v>
      </c>
      <c r="O159" s="124"/>
      <c r="P159" s="124" t="s">
        <v>12</v>
      </c>
      <c r="Q159" s="124" t="s">
        <v>13</v>
      </c>
      <c r="W159" s="124"/>
      <c r="X159" s="124" t="s">
        <v>12</v>
      </c>
      <c r="Y159" s="124" t="s">
        <v>13</v>
      </c>
    </row>
    <row r="160" spans="1:42" x14ac:dyDescent="0.25">
      <c r="A160" s="124" t="s">
        <v>14</v>
      </c>
      <c r="B160">
        <v>1.801473587872604E-2</v>
      </c>
      <c r="C160">
        <v>7.0118600835573766E-2</v>
      </c>
      <c r="D160">
        <v>5.7273290674659999E-2</v>
      </c>
      <c r="H160" s="124" t="s">
        <v>72</v>
      </c>
      <c r="I160">
        <v>-0.1353933198217552</v>
      </c>
      <c r="J160">
        <v>-2.548883177050025E-2</v>
      </c>
      <c r="K160">
        <v>-2.7419516742485911E-2</v>
      </c>
      <c r="O160" s="124" t="s">
        <v>73</v>
      </c>
      <c r="P160">
        <v>-9.7564832189898903E-3</v>
      </c>
      <c r="Q160">
        <v>-0.1030542021321849</v>
      </c>
      <c r="W160" s="124" t="s">
        <v>15</v>
      </c>
      <c r="X160">
        <v>-2.3428207708844909E-2</v>
      </c>
      <c r="Y160">
        <v>-0.1053293222300215</v>
      </c>
    </row>
    <row r="161" spans="1:42" x14ac:dyDescent="0.25">
      <c r="A161" s="124" t="s">
        <v>17</v>
      </c>
      <c r="B161">
        <v>0.12729580088902751</v>
      </c>
      <c r="C161">
        <v>-7.4610739104884527E-2</v>
      </c>
      <c r="D161">
        <v>-7.8011945093280771E-2</v>
      </c>
      <c r="H161" s="124" t="s">
        <v>74</v>
      </c>
      <c r="I161">
        <v>-4.8367939871326822E-2</v>
      </c>
      <c r="J161">
        <v>2.7000599578491619E-2</v>
      </c>
      <c r="K161">
        <v>2.462491625324387E-2</v>
      </c>
      <c r="O161" s="124" t="s">
        <v>75</v>
      </c>
      <c r="P161">
        <v>-4.955550795784823E-2</v>
      </c>
      <c r="Q161">
        <v>-6.2224704820322559E-2</v>
      </c>
      <c r="W161" s="124" t="s">
        <v>18</v>
      </c>
      <c r="X161">
        <v>0.11101560334877569</v>
      </c>
      <c r="Y161">
        <v>0.1233449484236213</v>
      </c>
    </row>
    <row r="162" spans="1:42" x14ac:dyDescent="0.25">
      <c r="A162" s="124" t="s">
        <v>20</v>
      </c>
      <c r="B162">
        <v>1.2299356709445529E-2</v>
      </c>
      <c r="C162">
        <v>2.0970088285188052E-2</v>
      </c>
      <c r="D162">
        <v>2.7569743454055141E-2</v>
      </c>
      <c r="H162" s="124" t="s">
        <v>76</v>
      </c>
      <c r="I162">
        <v>0.13067870631914061</v>
      </c>
      <c r="J162">
        <v>-6.2509796273620646E-2</v>
      </c>
      <c r="K162">
        <v>-6.5161767696998163E-2</v>
      </c>
      <c r="O162" s="124" t="s">
        <v>77</v>
      </c>
      <c r="P162">
        <v>0.12515441468707661</v>
      </c>
      <c r="Q162">
        <v>0.142967141434762</v>
      </c>
      <c r="W162" s="124" t="s">
        <v>21</v>
      </c>
      <c r="X162">
        <v>0.13798351803180861</v>
      </c>
      <c r="Y162">
        <v>0.16922705294114701</v>
      </c>
    </row>
    <row r="163" spans="1:42" x14ac:dyDescent="0.25">
      <c r="A163" s="124" t="s">
        <v>23</v>
      </c>
      <c r="B163">
        <v>-1.9209872628560141E-2</v>
      </c>
      <c r="C163">
        <v>-1.1470616911308171E-2</v>
      </c>
      <c r="D163">
        <v>-7.8212690901151485E-3</v>
      </c>
      <c r="H163" s="124" t="s">
        <v>78</v>
      </c>
      <c r="I163">
        <v>-6.6203893726407307E-3</v>
      </c>
      <c r="J163">
        <v>-4.0663381789683102E-2</v>
      </c>
      <c r="K163">
        <v>-2.6558401083766871E-2</v>
      </c>
      <c r="O163" s="124" t="s">
        <v>79</v>
      </c>
      <c r="P163">
        <v>-1.736744215864669E-2</v>
      </c>
      <c r="Q163">
        <v>-3.6680027505812757E-2</v>
      </c>
      <c r="W163" s="124" t="s">
        <v>24</v>
      </c>
      <c r="X163">
        <v>-4.1956927627355603E-2</v>
      </c>
      <c r="Y163">
        <v>1.6243428810810909E-2</v>
      </c>
    </row>
    <row r="164" spans="1:42" x14ac:dyDescent="0.25">
      <c r="W164" s="124" t="s">
        <v>25</v>
      </c>
      <c r="X164">
        <v>-4.1466456801367457E-2</v>
      </c>
      <c r="Y164">
        <v>-3.1064090652750929E-2</v>
      </c>
    </row>
    <row r="165" spans="1:42" x14ac:dyDescent="0.25">
      <c r="W165" s="124" t="s">
        <v>26</v>
      </c>
      <c r="X165">
        <v>7.6044245591566188E-3</v>
      </c>
      <c r="Y165">
        <v>3.1449950219038501E-3</v>
      </c>
    </row>
    <row r="166" spans="1:42" x14ac:dyDescent="0.25">
      <c r="A166" s="165" t="s">
        <v>80</v>
      </c>
      <c r="H166" s="165" t="s">
        <v>80</v>
      </c>
      <c r="O166" s="165" t="s">
        <v>80</v>
      </c>
      <c r="W166" s="124" t="s">
        <v>28</v>
      </c>
      <c r="X166">
        <v>9.8817956489151201E-3</v>
      </c>
      <c r="Y166">
        <v>5.5504165066610579E-2</v>
      </c>
    </row>
    <row r="167" spans="1:42" x14ac:dyDescent="0.25">
      <c r="A167" s="124"/>
      <c r="B167" s="124" t="s">
        <v>12</v>
      </c>
      <c r="C167" s="124" t="s">
        <v>68</v>
      </c>
      <c r="D167" s="124" t="s">
        <v>69</v>
      </c>
      <c r="H167" s="124"/>
      <c r="I167" s="124" t="s">
        <v>13</v>
      </c>
      <c r="J167" s="124" t="s">
        <v>70</v>
      </c>
      <c r="K167" s="124" t="s">
        <v>71</v>
      </c>
      <c r="O167" s="124"/>
      <c r="P167" s="124" t="s">
        <v>12</v>
      </c>
      <c r="Q167" s="124" t="s">
        <v>13</v>
      </c>
      <c r="W167" s="124" t="s">
        <v>29</v>
      </c>
      <c r="X167">
        <v>-6.406590768057728E-2</v>
      </c>
      <c r="Y167">
        <v>-5.5992637381331908E-2</v>
      </c>
      <c r="Z167" s="165" t="s">
        <v>175</v>
      </c>
      <c r="AH167" s="165"/>
    </row>
    <row r="168" spans="1:42" x14ac:dyDescent="0.25">
      <c r="A168" s="124" t="s">
        <v>14</v>
      </c>
      <c r="B168">
        <v>-0.2033912605550614</v>
      </c>
      <c r="C168">
        <v>-1.6362498129544111E-2</v>
      </c>
      <c r="D168">
        <v>-9.4398816079222288E-3</v>
      </c>
      <c r="H168" s="124" t="s">
        <v>72</v>
      </c>
      <c r="I168">
        <v>0.5557424562942761</v>
      </c>
      <c r="J168">
        <v>-0.47779528448124409</v>
      </c>
      <c r="K168">
        <v>-0.45831359783293529</v>
      </c>
      <c r="O168" s="124" t="s">
        <v>73</v>
      </c>
      <c r="P168">
        <v>0.82922122362014972</v>
      </c>
      <c r="Q168">
        <v>0.82958144513035303</v>
      </c>
      <c r="Z168" s="165"/>
      <c r="AA168" s="165"/>
      <c r="AC168" s="165"/>
      <c r="AF168" s="165"/>
      <c r="AG168" s="165"/>
      <c r="AH168" s="165"/>
      <c r="AI168" s="165"/>
      <c r="AJ168" s="165"/>
      <c r="AK168" s="165"/>
      <c r="AL168" s="165"/>
      <c r="AM168" s="165"/>
      <c r="AN168" s="165"/>
      <c r="AO168" s="165"/>
      <c r="AP168" s="165"/>
    </row>
    <row r="169" spans="1:42" x14ac:dyDescent="0.25">
      <c r="A169" s="124" t="s">
        <v>17</v>
      </c>
      <c r="B169">
        <v>-0.19829966280471231</v>
      </c>
      <c r="C169">
        <v>0.133844736437081</v>
      </c>
      <c r="D169">
        <v>0.14731381557235279</v>
      </c>
      <c r="H169" s="124" t="s">
        <v>74</v>
      </c>
      <c r="I169">
        <v>0.82074180864393298</v>
      </c>
      <c r="J169">
        <v>-0.56832433242997149</v>
      </c>
      <c r="K169">
        <v>-0.55622475655141368</v>
      </c>
      <c r="O169" s="124" t="s">
        <v>75</v>
      </c>
      <c r="P169">
        <v>0.55783706730910643</v>
      </c>
      <c r="Q169">
        <v>0.56266614291472472</v>
      </c>
      <c r="Z169" s="165"/>
      <c r="AA169" s="165"/>
      <c r="AB169" s="165"/>
      <c r="AC169" s="165"/>
      <c r="AD169" s="165"/>
      <c r="AH169" s="165"/>
    </row>
    <row r="170" spans="1:42" x14ac:dyDescent="0.25">
      <c r="A170" s="124" t="s">
        <v>20</v>
      </c>
      <c r="B170">
        <v>0.6993440877392646</v>
      </c>
      <c r="C170">
        <v>-0.49785919930473532</v>
      </c>
      <c r="D170">
        <v>-0.50461545982370426</v>
      </c>
      <c r="H170" s="124" t="s">
        <v>76</v>
      </c>
      <c r="I170">
        <v>-0.44701157475497288</v>
      </c>
      <c r="J170">
        <v>0.29580477737343203</v>
      </c>
      <c r="K170">
        <v>0.30072931816881349</v>
      </c>
      <c r="O170" s="124" t="s">
        <v>77</v>
      </c>
      <c r="P170">
        <v>-0.2976129374071757</v>
      </c>
      <c r="Q170">
        <v>-0.25529960069545021</v>
      </c>
      <c r="V170" s="165"/>
      <c r="W170" s="165" t="s">
        <v>81</v>
      </c>
      <c r="AB170" s="165"/>
      <c r="AH170" s="165"/>
    </row>
    <row r="171" spans="1:42" x14ac:dyDescent="0.25">
      <c r="A171" s="124" t="s">
        <v>23</v>
      </c>
      <c r="B171">
        <v>0.73117839863489453</v>
      </c>
      <c r="C171">
        <v>-0.52024666150243781</v>
      </c>
      <c r="D171">
        <v>-0.52115656601108828</v>
      </c>
      <c r="H171" s="124" t="s">
        <v>78</v>
      </c>
      <c r="I171">
        <v>0.83787337016996599</v>
      </c>
      <c r="J171">
        <v>-0.49139510735913411</v>
      </c>
      <c r="K171">
        <v>-0.46934977803074962</v>
      </c>
      <c r="O171" s="124" t="s">
        <v>79</v>
      </c>
      <c r="P171">
        <v>0.45532502517685031</v>
      </c>
      <c r="Q171">
        <v>0.46241755642997118</v>
      </c>
      <c r="V171" s="165"/>
      <c r="W171" s="124"/>
      <c r="X171" s="124" t="s">
        <v>12</v>
      </c>
      <c r="Y171" s="124" t="s">
        <v>13</v>
      </c>
      <c r="AB171" s="165"/>
      <c r="AH171" s="165"/>
    </row>
    <row r="172" spans="1:42" x14ac:dyDescent="0.25">
      <c r="V172" s="165"/>
      <c r="W172" s="124" t="s">
        <v>15</v>
      </c>
      <c r="X172">
        <v>-0.1310639381793389</v>
      </c>
      <c r="Y172">
        <v>-0.14182701586252741</v>
      </c>
      <c r="AB172" s="165"/>
      <c r="AH172" s="165"/>
    </row>
    <row r="173" spans="1:42" x14ac:dyDescent="0.25">
      <c r="V173" s="165"/>
      <c r="W173" s="124" t="s">
        <v>18</v>
      </c>
      <c r="X173">
        <v>-6.8582589830121277E-2</v>
      </c>
      <c r="Y173">
        <v>-7.4425060589771136E-2</v>
      </c>
      <c r="AB173" s="165"/>
      <c r="AH173" s="165"/>
    </row>
    <row r="174" spans="1:42" x14ac:dyDescent="0.25">
      <c r="A174" s="165" t="s">
        <v>82</v>
      </c>
      <c r="H174" s="165" t="s">
        <v>82</v>
      </c>
      <c r="O174" s="165" t="s">
        <v>82</v>
      </c>
      <c r="V174" s="165"/>
      <c r="W174" s="124" t="s">
        <v>21</v>
      </c>
      <c r="X174">
        <v>0.76846289360390074</v>
      </c>
      <c r="Y174">
        <v>0.77377550530922634</v>
      </c>
      <c r="AB174" s="165"/>
      <c r="AH174" s="165"/>
    </row>
    <row r="175" spans="1:42" x14ac:dyDescent="0.25">
      <c r="A175" s="124"/>
      <c r="B175" s="124" t="s">
        <v>12</v>
      </c>
      <c r="C175" s="124" t="s">
        <v>68</v>
      </c>
      <c r="D175" s="124" t="s">
        <v>69</v>
      </c>
      <c r="H175" s="124"/>
      <c r="I175" s="124" t="s">
        <v>13</v>
      </c>
      <c r="J175" s="124" t="s">
        <v>70</v>
      </c>
      <c r="K175" s="124" t="s">
        <v>71</v>
      </c>
      <c r="O175" s="124"/>
      <c r="P175" s="124" t="s">
        <v>12</v>
      </c>
      <c r="Q175" s="124" t="s">
        <v>13</v>
      </c>
      <c r="V175" s="165"/>
      <c r="W175" s="124" t="s">
        <v>24</v>
      </c>
      <c r="X175">
        <v>0.76385388246740404</v>
      </c>
      <c r="Y175">
        <v>0.76226367799632411</v>
      </c>
      <c r="AB175" s="165"/>
      <c r="AH175" s="165"/>
    </row>
    <row r="176" spans="1:42" x14ac:dyDescent="0.25">
      <c r="A176" s="124" t="s">
        <v>14</v>
      </c>
      <c r="B176">
        <v>-0.18958210084309951</v>
      </c>
      <c r="C176">
        <v>9.5000971690596375E-2</v>
      </c>
      <c r="D176">
        <v>0.1202087950127798</v>
      </c>
      <c r="H176" s="124" t="s">
        <v>72</v>
      </c>
      <c r="I176">
        <v>0.75787506950104588</v>
      </c>
      <c r="J176">
        <v>7.6790149537713376E-2</v>
      </c>
      <c r="K176">
        <v>3.5180419024022309E-2</v>
      </c>
      <c r="O176" s="124" t="s">
        <v>73</v>
      </c>
      <c r="P176">
        <v>0.65171118667352645</v>
      </c>
      <c r="Q176">
        <v>0.6614620358444282</v>
      </c>
      <c r="V176" s="165"/>
      <c r="W176" s="124" t="s">
        <v>25</v>
      </c>
      <c r="X176">
        <v>9.6793939857632946E-2</v>
      </c>
      <c r="Y176">
        <v>9.9563642933058499E-2</v>
      </c>
      <c r="AB176" s="165"/>
      <c r="AH176" s="165"/>
    </row>
    <row r="177" spans="1:42" x14ac:dyDescent="0.25">
      <c r="A177" s="124" t="s">
        <v>17</v>
      </c>
      <c r="B177">
        <v>-0.1176006308992831</v>
      </c>
      <c r="C177">
        <v>-0.17267387268885401</v>
      </c>
      <c r="D177">
        <v>-0.14650770803866359</v>
      </c>
      <c r="H177" s="124" t="s">
        <v>74</v>
      </c>
      <c r="I177">
        <v>0.64493260785290474</v>
      </c>
      <c r="J177">
        <v>0.12586566381096231</v>
      </c>
      <c r="K177">
        <v>7.3285934714790155E-2</v>
      </c>
      <c r="O177" s="124" t="s">
        <v>75</v>
      </c>
      <c r="P177">
        <v>0.7152055362056412</v>
      </c>
      <c r="Q177">
        <v>0.78372550806975694</v>
      </c>
      <c r="V177" s="165"/>
      <c r="W177" s="124" t="s">
        <v>26</v>
      </c>
      <c r="X177">
        <v>0.29075768288591608</v>
      </c>
      <c r="Y177">
        <v>0.2478912987933195</v>
      </c>
      <c r="AB177" s="165"/>
      <c r="AH177" s="165"/>
    </row>
    <row r="178" spans="1:42" x14ac:dyDescent="0.25">
      <c r="A178" s="124" t="s">
        <v>20</v>
      </c>
      <c r="B178">
        <v>0.32619884510023139</v>
      </c>
      <c r="C178">
        <v>0.1917851688409819</v>
      </c>
      <c r="D178">
        <v>0.1688654484172786</v>
      </c>
      <c r="H178" s="124" t="s">
        <v>76</v>
      </c>
      <c r="I178">
        <v>-0.51444588742623321</v>
      </c>
      <c r="J178">
        <v>-0.30044559117732378</v>
      </c>
      <c r="K178">
        <v>-0.26233584868787191</v>
      </c>
      <c r="O178" s="124" t="s">
        <v>77</v>
      </c>
      <c r="P178">
        <v>-0.48312559199524951</v>
      </c>
      <c r="Q178">
        <v>-0.55410638210423291</v>
      </c>
      <c r="V178" s="165"/>
      <c r="W178" s="124" t="s">
        <v>28</v>
      </c>
      <c r="X178">
        <v>0.81559368807922272</v>
      </c>
      <c r="Y178">
        <v>0.80337108863548967</v>
      </c>
      <c r="AB178" s="165"/>
      <c r="AH178" s="165"/>
    </row>
    <row r="179" spans="1:42" x14ac:dyDescent="0.25">
      <c r="A179" s="124" t="s">
        <v>23</v>
      </c>
      <c r="B179">
        <v>0.38942665215999228</v>
      </c>
      <c r="C179">
        <v>-0.15455821781144499</v>
      </c>
      <c r="D179">
        <v>-0.18817460561749499</v>
      </c>
      <c r="H179" s="124" t="s">
        <v>78</v>
      </c>
      <c r="I179">
        <v>0.48524115731546208</v>
      </c>
      <c r="J179">
        <v>-0.19354853599295641</v>
      </c>
      <c r="K179">
        <v>-0.2112077069755362</v>
      </c>
      <c r="O179" s="124" t="s">
        <v>79</v>
      </c>
      <c r="P179">
        <v>0.57712063088282106</v>
      </c>
      <c r="Q179">
        <v>0.73800423946638294</v>
      </c>
      <c r="V179" s="165"/>
      <c r="W179" s="124" t="s">
        <v>29</v>
      </c>
      <c r="X179">
        <v>0.82704776659065038</v>
      </c>
      <c r="Y179">
        <v>0.82403029934219463</v>
      </c>
      <c r="AB179" s="165"/>
      <c r="AH179" s="165"/>
    </row>
    <row r="180" spans="1:42" x14ac:dyDescent="0.25">
      <c r="V180" s="165"/>
      <c r="AB180" s="165"/>
      <c r="AH180" s="165"/>
    </row>
    <row r="181" spans="1:42" x14ac:dyDescent="0.25">
      <c r="V181" s="165"/>
    </row>
    <row r="182" spans="1:42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42" x14ac:dyDescent="0.25">
      <c r="A183" s="124"/>
      <c r="B183" s="124" t="s">
        <v>12</v>
      </c>
      <c r="C183" s="124" t="s">
        <v>68</v>
      </c>
      <c r="D183" s="124" t="s">
        <v>69</v>
      </c>
      <c r="H183" s="124"/>
      <c r="I183" s="124" t="s">
        <v>13</v>
      </c>
      <c r="J183" s="124" t="s">
        <v>70</v>
      </c>
      <c r="K183" s="124" t="s">
        <v>71</v>
      </c>
      <c r="O183" s="124"/>
      <c r="P183" s="124" t="s">
        <v>12</v>
      </c>
      <c r="Q183" s="124" t="s">
        <v>13</v>
      </c>
      <c r="W183" s="124"/>
      <c r="X183" s="124" t="s">
        <v>12</v>
      </c>
      <c r="Y183" s="124" t="s">
        <v>13</v>
      </c>
    </row>
    <row r="184" spans="1:42" x14ac:dyDescent="0.25">
      <c r="A184" s="124" t="s">
        <v>14</v>
      </c>
      <c r="B184">
        <v>0.26037842114730397</v>
      </c>
      <c r="C184">
        <v>-9.6086316340229551E-3</v>
      </c>
      <c r="D184">
        <v>2.3130875096149049E-2</v>
      </c>
      <c r="H184" s="124" t="s">
        <v>72</v>
      </c>
      <c r="I184">
        <v>0.2237771414923353</v>
      </c>
      <c r="J184">
        <v>-2.5009599822511649E-2</v>
      </c>
      <c r="K184">
        <v>-2.929437443764869E-3</v>
      </c>
      <c r="O184" s="124" t="s">
        <v>73</v>
      </c>
      <c r="P184">
        <v>-9.297305847725576E-2</v>
      </c>
      <c r="Q184">
        <v>-0.15233540257973169</v>
      </c>
      <c r="W184" s="124" t="s">
        <v>15</v>
      </c>
      <c r="X184">
        <v>-0.13690566018142411</v>
      </c>
      <c r="Y184">
        <v>-0.1033916093495308</v>
      </c>
    </row>
    <row r="185" spans="1:42" x14ac:dyDescent="0.25">
      <c r="A185" s="124" t="s">
        <v>17</v>
      </c>
      <c r="B185">
        <v>0.32554929195346372</v>
      </c>
      <c r="C185">
        <v>-3.0523740929601369E-2</v>
      </c>
      <c r="D185">
        <v>-2.3415374235107281E-3</v>
      </c>
      <c r="H185" s="124" t="s">
        <v>74</v>
      </c>
      <c r="I185">
        <v>-0.1127197893050837</v>
      </c>
      <c r="J185">
        <v>2.7706776550001751E-2</v>
      </c>
      <c r="K185">
        <v>2.7748408059748649E-2</v>
      </c>
      <c r="O185" s="124" t="s">
        <v>75</v>
      </c>
      <c r="P185">
        <v>4.0205426946825273E-2</v>
      </c>
      <c r="Q185">
        <v>3.0189329070185629E-2</v>
      </c>
      <c r="W185" s="124" t="s">
        <v>18</v>
      </c>
      <c r="X185">
        <v>-0.23537226885658441</v>
      </c>
      <c r="Y185">
        <v>-0.2602119752430071</v>
      </c>
    </row>
    <row r="186" spans="1:42" x14ac:dyDescent="0.25">
      <c r="A186" s="124" t="s">
        <v>20</v>
      </c>
      <c r="B186">
        <v>0.13106395629374551</v>
      </c>
      <c r="C186">
        <v>3.7588513248242472E-2</v>
      </c>
      <c r="D186">
        <v>3.3849235714842683E-2</v>
      </c>
      <c r="H186" s="124" t="s">
        <v>76</v>
      </c>
      <c r="I186">
        <v>0.12710696913522149</v>
      </c>
      <c r="J186">
        <v>-1.451954620522994E-3</v>
      </c>
      <c r="K186">
        <v>1.0529997361910419E-2</v>
      </c>
      <c r="O186" s="124" t="s">
        <v>77</v>
      </c>
      <c r="P186">
        <v>0.33331045282674659</v>
      </c>
      <c r="Q186">
        <v>0.1264978923564769</v>
      </c>
      <c r="W186" s="124" t="s">
        <v>21</v>
      </c>
      <c r="X186">
        <v>0.58771833443182986</v>
      </c>
      <c r="Y186">
        <v>0.74495426509042006</v>
      </c>
    </row>
    <row r="187" spans="1:42" x14ac:dyDescent="0.25">
      <c r="A187" s="124" t="s">
        <v>23</v>
      </c>
      <c r="B187">
        <v>-5.817073738886977E-2</v>
      </c>
      <c r="C187">
        <v>-2.4497692685732049E-2</v>
      </c>
      <c r="D187">
        <v>-1.8479296831013362E-2</v>
      </c>
      <c r="H187" s="124" t="s">
        <v>78</v>
      </c>
      <c r="I187">
        <v>7.0179125156740935E-2</v>
      </c>
      <c r="J187">
        <v>3.7753987812235233E-2</v>
      </c>
      <c r="K187">
        <v>4.7351336906932627E-2</v>
      </c>
      <c r="O187" s="124" t="s">
        <v>79</v>
      </c>
      <c r="P187">
        <v>0.14253301606889021</v>
      </c>
      <c r="Q187">
        <v>7.7201886399947614E-2</v>
      </c>
      <c r="W187" s="124" t="s">
        <v>24</v>
      </c>
      <c r="X187">
        <v>0.72381319772520358</v>
      </c>
      <c r="Y187">
        <v>0.81984334943687964</v>
      </c>
    </row>
    <row r="188" spans="1:42" x14ac:dyDescent="0.25">
      <c r="W188" s="124" t="s">
        <v>25</v>
      </c>
      <c r="X188">
        <v>7.3108588163531898E-2</v>
      </c>
      <c r="Y188">
        <v>0.17446018663762461</v>
      </c>
    </row>
    <row r="189" spans="1:42" x14ac:dyDescent="0.25">
      <c r="W189" s="124" t="s">
        <v>26</v>
      </c>
      <c r="X189">
        <v>-0.29667302320945882</v>
      </c>
      <c r="Y189">
        <v>-8.826668045677416E-2</v>
      </c>
    </row>
    <row r="190" spans="1:42" x14ac:dyDescent="0.25">
      <c r="A190" s="165" t="s">
        <v>87</v>
      </c>
      <c r="H190" s="165" t="s">
        <v>87</v>
      </c>
      <c r="O190" s="165" t="s">
        <v>87</v>
      </c>
      <c r="W190" s="124" t="s">
        <v>28</v>
      </c>
      <c r="X190">
        <v>0.71562174898007958</v>
      </c>
      <c r="Y190">
        <v>0.8314625433263696</v>
      </c>
      <c r="Z190" s="165" t="s">
        <v>177</v>
      </c>
      <c r="AH190" s="165"/>
    </row>
    <row r="191" spans="1:42" x14ac:dyDescent="0.25">
      <c r="A191" s="124"/>
      <c r="B191" s="124" t="s">
        <v>12</v>
      </c>
      <c r="C191" s="124" t="s">
        <v>68</v>
      </c>
      <c r="D191" s="124" t="s">
        <v>69</v>
      </c>
      <c r="H191" s="124"/>
      <c r="I191" s="124" t="s">
        <v>13</v>
      </c>
      <c r="J191" s="124" t="s">
        <v>70</v>
      </c>
      <c r="K191" s="124" t="s">
        <v>71</v>
      </c>
      <c r="O191" s="124"/>
      <c r="P191" s="124" t="s">
        <v>12</v>
      </c>
      <c r="Q191" s="124" t="s">
        <v>13</v>
      </c>
      <c r="W191" s="124" t="s">
        <v>29</v>
      </c>
      <c r="X191">
        <v>0.64970026916191292</v>
      </c>
      <c r="Y191">
        <v>0.71029249764140412</v>
      </c>
      <c r="Z191" s="165"/>
      <c r="AA191" s="165"/>
      <c r="AC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</row>
    <row r="192" spans="1:42" x14ac:dyDescent="0.25">
      <c r="A192" s="124" t="s">
        <v>14</v>
      </c>
      <c r="B192">
        <v>-7.1853227163817465E-2</v>
      </c>
      <c r="C192">
        <v>7.396151407182092E-3</v>
      </c>
      <c r="D192">
        <v>2.4362438801986019E-2</v>
      </c>
      <c r="H192" s="124" t="s">
        <v>72</v>
      </c>
      <c r="I192">
        <v>3.1734248863727887E-2</v>
      </c>
      <c r="J192">
        <v>-2.033779548876739E-2</v>
      </c>
      <c r="K192">
        <v>-1.3315763772016251E-2</v>
      </c>
      <c r="O192" s="124" t="s">
        <v>73</v>
      </c>
      <c r="P192">
        <v>2.121545675433827E-2</v>
      </c>
      <c r="Q192">
        <v>5.3614418534311627E-2</v>
      </c>
      <c r="Z192" s="165"/>
      <c r="AA192" s="165"/>
      <c r="AB192" s="165"/>
      <c r="AC192" s="165"/>
      <c r="AD192" s="165"/>
      <c r="AH192" s="165"/>
    </row>
    <row r="193" spans="1:34" x14ac:dyDescent="0.25">
      <c r="A193" s="124" t="s">
        <v>17</v>
      </c>
      <c r="B193">
        <v>-6.17622429929858E-3</v>
      </c>
      <c r="C193">
        <v>-1.302729163195605E-2</v>
      </c>
      <c r="D193">
        <v>-1.0692020196770449E-3</v>
      </c>
      <c r="H193" s="124" t="s">
        <v>74</v>
      </c>
      <c r="I193">
        <v>5.3736319546987293E-2</v>
      </c>
      <c r="J193">
        <v>-2.1691640812895401E-3</v>
      </c>
      <c r="K193">
        <v>-1.7558016184726601E-2</v>
      </c>
      <c r="O193" s="124" t="s">
        <v>75</v>
      </c>
      <c r="P193">
        <v>1.9466625665699911E-3</v>
      </c>
      <c r="Q193">
        <v>1.2519663558005189E-2</v>
      </c>
      <c r="V193" s="165"/>
      <c r="AB193" s="165"/>
      <c r="AH193" s="165"/>
    </row>
    <row r="194" spans="1:34" x14ac:dyDescent="0.25">
      <c r="A194" s="124" t="s">
        <v>20</v>
      </c>
      <c r="B194">
        <v>0.13455003888692491</v>
      </c>
      <c r="C194">
        <v>-3.9856902619840109E-3</v>
      </c>
      <c r="D194">
        <v>-7.9998040589532964E-3</v>
      </c>
      <c r="H194" s="124" t="s">
        <v>76</v>
      </c>
      <c r="I194">
        <v>9.5730010226137335E-2</v>
      </c>
      <c r="J194">
        <v>-1.718648107371807E-2</v>
      </c>
      <c r="K194">
        <v>-1.449187462797525E-2</v>
      </c>
      <c r="O194" s="124" t="s">
        <v>77</v>
      </c>
      <c r="P194">
        <v>-2.2984252811730471E-2</v>
      </c>
      <c r="Q194">
        <v>9.7090796414530584E-2</v>
      </c>
      <c r="V194" s="165"/>
      <c r="W194" s="165" t="s">
        <v>89</v>
      </c>
      <c r="AH194" s="165"/>
    </row>
    <row r="195" spans="1:34" x14ac:dyDescent="0.25">
      <c r="A195" s="124" t="s">
        <v>23</v>
      </c>
      <c r="B195">
        <v>2.0704141381731649E-2</v>
      </c>
      <c r="C195">
        <v>-1.025963303485224E-2</v>
      </c>
      <c r="D195">
        <v>2.8947495368253601E-3</v>
      </c>
      <c r="H195" s="124" t="s">
        <v>78</v>
      </c>
      <c r="I195">
        <v>3.3957544636464283E-2</v>
      </c>
      <c r="J195">
        <v>-5.2446723723716129E-2</v>
      </c>
      <c r="K195">
        <v>-4.5040254956566238E-2</v>
      </c>
      <c r="O195" s="124" t="s">
        <v>79</v>
      </c>
      <c r="P195">
        <v>-1.6727452574234539E-2</v>
      </c>
      <c r="Q195">
        <v>2.4055279754752419E-2</v>
      </c>
      <c r="W195" s="124"/>
      <c r="X195" s="124" t="s">
        <v>12</v>
      </c>
      <c r="Y195" s="124" t="s">
        <v>13</v>
      </c>
      <c r="AH195" s="165"/>
    </row>
    <row r="196" spans="1:34" x14ac:dyDescent="0.25">
      <c r="W196" s="124" t="s">
        <v>15</v>
      </c>
      <c r="X196">
        <v>0.13008949796911831</v>
      </c>
      <c r="Y196">
        <v>0.1540539468331289</v>
      </c>
      <c r="AH196" s="165"/>
    </row>
    <row r="197" spans="1:34" x14ac:dyDescent="0.25">
      <c r="W197" s="124" t="s">
        <v>18</v>
      </c>
      <c r="X197">
        <v>0.30239400731914939</v>
      </c>
      <c r="Y197">
        <v>0.108747802941392</v>
      </c>
      <c r="AH197" s="165"/>
    </row>
    <row r="198" spans="1:34" x14ac:dyDescent="0.25">
      <c r="A198" s="165" t="s">
        <v>88</v>
      </c>
      <c r="H198" s="165" t="s">
        <v>88</v>
      </c>
      <c r="O198" s="165" t="s">
        <v>88</v>
      </c>
      <c r="W198" s="124" t="s">
        <v>21</v>
      </c>
      <c r="X198">
        <v>-0.1777984504858135</v>
      </c>
      <c r="Y198">
        <v>-0.1335271599115756</v>
      </c>
      <c r="AH198" s="165"/>
    </row>
    <row r="199" spans="1:34" x14ac:dyDescent="0.25">
      <c r="A199" s="124"/>
      <c r="B199" s="124" t="s">
        <v>12</v>
      </c>
      <c r="C199" s="124" t="s">
        <v>68</v>
      </c>
      <c r="D199" s="124" t="s">
        <v>69</v>
      </c>
      <c r="H199" s="124"/>
      <c r="I199" s="124" t="s">
        <v>13</v>
      </c>
      <c r="J199" s="124" t="s">
        <v>70</v>
      </c>
      <c r="K199" s="124" t="s">
        <v>71</v>
      </c>
      <c r="O199" s="124"/>
      <c r="P199" s="124" t="s">
        <v>12</v>
      </c>
      <c r="Q199" s="124" t="s">
        <v>13</v>
      </c>
      <c r="W199" s="124" t="s">
        <v>24</v>
      </c>
      <c r="X199">
        <v>-0.1491193096849211</v>
      </c>
      <c r="Y199">
        <v>-0.10909988161439819</v>
      </c>
      <c r="AH199" s="165"/>
    </row>
    <row r="200" spans="1:34" x14ac:dyDescent="0.25">
      <c r="A200" s="124" t="s">
        <v>14</v>
      </c>
      <c r="B200">
        <v>5.8479338936869071E-3</v>
      </c>
      <c r="C200">
        <v>2.1743021806151699E-2</v>
      </c>
      <c r="D200">
        <v>-1.407247809879322E-3</v>
      </c>
      <c r="H200" s="124" t="s">
        <v>72</v>
      </c>
      <c r="I200">
        <v>-0.1030946679656088</v>
      </c>
      <c r="J200">
        <v>2.8802828439154389E-2</v>
      </c>
      <c r="K200">
        <v>1.613949114561531E-2</v>
      </c>
      <c r="O200" s="124" t="s">
        <v>73</v>
      </c>
      <c r="P200">
        <v>3.9601674104027991E-2</v>
      </c>
      <c r="Q200">
        <v>-0.1167250347773469</v>
      </c>
      <c r="W200" s="124" t="s">
        <v>25</v>
      </c>
      <c r="X200">
        <v>-9.4310796555591297E-3</v>
      </c>
      <c r="Y200">
        <v>3.1121024934550938E-4</v>
      </c>
      <c r="AH200" s="165"/>
    </row>
    <row r="201" spans="1:34" x14ac:dyDescent="0.25">
      <c r="A201" s="124" t="s">
        <v>17</v>
      </c>
      <c r="B201">
        <v>0.1060635867628649</v>
      </c>
      <c r="C201">
        <v>6.8414553211758336E-2</v>
      </c>
      <c r="D201">
        <v>6.6276540526979011E-2</v>
      </c>
      <c r="H201" s="124" t="s">
        <v>74</v>
      </c>
      <c r="I201">
        <v>5.4723932840630138E-2</v>
      </c>
      <c r="J201">
        <v>2.1313705345347039E-3</v>
      </c>
      <c r="K201">
        <v>1.6659769267175231E-2</v>
      </c>
      <c r="O201" s="124" t="s">
        <v>75</v>
      </c>
      <c r="P201">
        <v>9.0765868690072013E-2</v>
      </c>
      <c r="Q201">
        <v>3.6943306115779707E-2</v>
      </c>
      <c r="W201" s="124" t="s">
        <v>26</v>
      </c>
      <c r="X201">
        <v>0.1039742662076652</v>
      </c>
      <c r="Y201">
        <v>5.1803940266001297E-2</v>
      </c>
      <c r="AH201" s="165"/>
    </row>
    <row r="202" spans="1:34" x14ac:dyDescent="0.25">
      <c r="A202" s="124" t="s">
        <v>20</v>
      </c>
      <c r="B202">
        <v>-7.5599204760757072E-2</v>
      </c>
      <c r="C202">
        <v>-7.4277454960640808E-3</v>
      </c>
      <c r="D202">
        <v>-1.349973542083625E-2</v>
      </c>
      <c r="H202" s="124" t="s">
        <v>76</v>
      </c>
      <c r="I202">
        <v>-1.3085822468355541E-2</v>
      </c>
      <c r="J202">
        <v>3.8470631610681351E-2</v>
      </c>
      <c r="K202">
        <v>2.8313965627666429E-2</v>
      </c>
      <c r="O202" s="124" t="s">
        <v>77</v>
      </c>
      <c r="P202">
        <v>9.9243093192799267E-2</v>
      </c>
      <c r="Q202">
        <v>-1.3676114900948321E-2</v>
      </c>
      <c r="W202" s="124" t="s">
        <v>28</v>
      </c>
      <c r="X202">
        <v>-7.9467495191575584E-3</v>
      </c>
      <c r="Y202">
        <v>-6.5808711700837325E-2</v>
      </c>
      <c r="AH202" s="165"/>
    </row>
    <row r="203" spans="1:34" x14ac:dyDescent="0.25">
      <c r="A203" s="124" t="s">
        <v>23</v>
      </c>
      <c r="B203">
        <v>6.4962290021026436E-2</v>
      </c>
      <c r="C203">
        <v>-4.5193330045260147E-2</v>
      </c>
      <c r="D203">
        <v>-4.8565189529087387E-2</v>
      </c>
      <c r="H203" s="124" t="s">
        <v>78</v>
      </c>
      <c r="I203">
        <v>-1.3133949651444651E-2</v>
      </c>
      <c r="J203">
        <v>3.9953221144688973E-2</v>
      </c>
      <c r="K203">
        <v>1.9910888934599091E-2</v>
      </c>
      <c r="O203" s="124" t="s">
        <v>79</v>
      </c>
      <c r="P203">
        <v>-1.0701791139021651E-2</v>
      </c>
      <c r="Q203">
        <v>-1.2975764339550369E-2</v>
      </c>
      <c r="W203" s="124" t="s">
        <v>29</v>
      </c>
      <c r="X203">
        <v>-9.5349525258164286E-2</v>
      </c>
      <c r="Y203">
        <v>-0.12970250109632611</v>
      </c>
      <c r="AH203" s="165"/>
    </row>
    <row r="206" spans="1:34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34" x14ac:dyDescent="0.25">
      <c r="A207" s="124"/>
      <c r="B207" s="124" t="s">
        <v>12</v>
      </c>
      <c r="C207" s="124" t="s">
        <v>68</v>
      </c>
      <c r="D207" s="124" t="s">
        <v>69</v>
      </c>
      <c r="H207" s="124"/>
      <c r="I207" s="124" t="s">
        <v>13</v>
      </c>
      <c r="J207" s="124" t="s">
        <v>70</v>
      </c>
      <c r="K207" s="124" t="s">
        <v>71</v>
      </c>
      <c r="O207" s="124"/>
      <c r="P207" s="124" t="s">
        <v>12</v>
      </c>
      <c r="Q207" s="124" t="s">
        <v>13</v>
      </c>
      <c r="W207" s="124"/>
      <c r="X207" s="124" t="s">
        <v>12</v>
      </c>
      <c r="Y207" s="124" t="s">
        <v>13</v>
      </c>
    </row>
    <row r="208" spans="1:34" x14ac:dyDescent="0.25">
      <c r="A208" s="124" t="s">
        <v>14</v>
      </c>
      <c r="B208">
        <v>0.39025732035453509</v>
      </c>
      <c r="C208">
        <v>0.19806312919462499</v>
      </c>
      <c r="D208">
        <v>0.1763686461542974</v>
      </c>
      <c r="H208" s="124" t="s">
        <v>72</v>
      </c>
      <c r="I208">
        <v>0.85250936993896587</v>
      </c>
      <c r="J208">
        <v>0.43931504438447577</v>
      </c>
      <c r="K208">
        <v>0.43511679169344841</v>
      </c>
      <c r="O208" s="124" t="s">
        <v>73</v>
      </c>
      <c r="P208">
        <v>0.23384896069832389</v>
      </c>
      <c r="Q208">
        <v>0.84289460118204551</v>
      </c>
      <c r="W208" s="124" t="s">
        <v>15</v>
      </c>
      <c r="X208">
        <v>-1.8678503324851499E-2</v>
      </c>
      <c r="Y208">
        <v>1.731148892918264E-2</v>
      </c>
    </row>
    <row r="209" spans="1:25" x14ac:dyDescent="0.25">
      <c r="A209" s="124" t="s">
        <v>17</v>
      </c>
      <c r="B209">
        <v>0.66109089714023095</v>
      </c>
      <c r="C209">
        <v>0.2207866668941125</v>
      </c>
      <c r="D209">
        <v>0.19637330621686641</v>
      </c>
      <c r="H209" s="124" t="s">
        <v>74</v>
      </c>
      <c r="I209">
        <v>0.85537592190430345</v>
      </c>
      <c r="J209">
        <v>0.53369035270233001</v>
      </c>
      <c r="K209">
        <v>0.52477496779462918</v>
      </c>
      <c r="O209" s="124" t="s">
        <v>75</v>
      </c>
      <c r="P209">
        <v>0.35692278112806369</v>
      </c>
      <c r="Q209">
        <v>0.85085047509936262</v>
      </c>
      <c r="W209" s="124" t="s">
        <v>18</v>
      </c>
      <c r="X209">
        <v>6.3413054920041876E-4</v>
      </c>
      <c r="Y209">
        <v>8.4620367212989642E-2</v>
      </c>
    </row>
    <row r="210" spans="1:25" x14ac:dyDescent="0.25">
      <c r="A210" s="124" t="s">
        <v>20</v>
      </c>
      <c r="B210">
        <v>0.1905220141990997</v>
      </c>
      <c r="C210">
        <v>0.1023340411821984</v>
      </c>
      <c r="D210">
        <v>0.1071808308771466</v>
      </c>
      <c r="H210" s="124" t="s">
        <v>76</v>
      </c>
      <c r="I210">
        <v>-0.1785929671689313</v>
      </c>
      <c r="J210">
        <v>-6.347496184014019E-2</v>
      </c>
      <c r="K210">
        <v>-7.1207590089235523E-2</v>
      </c>
      <c r="O210" s="124" t="s">
        <v>77</v>
      </c>
      <c r="P210">
        <v>0.40389445556627929</v>
      </c>
      <c r="Q210">
        <v>-0.1745778844716748</v>
      </c>
      <c r="W210" s="124" t="s">
        <v>21</v>
      </c>
      <c r="X210">
        <v>0.15601498108079079</v>
      </c>
      <c r="Y210">
        <v>1.552521868576001E-2</v>
      </c>
    </row>
    <row r="211" spans="1:25" x14ac:dyDescent="0.25">
      <c r="A211" s="124" t="s">
        <v>23</v>
      </c>
      <c r="B211">
        <v>8.304484969381877E-2</v>
      </c>
      <c r="C211">
        <v>0.2687244837800688</v>
      </c>
      <c r="D211">
        <v>0.2757626124714338</v>
      </c>
      <c r="H211" s="124" t="s">
        <v>78</v>
      </c>
      <c r="I211">
        <v>0.81190019201571928</v>
      </c>
      <c r="J211">
        <v>0.61153289030589597</v>
      </c>
      <c r="K211">
        <v>0.59334591326815511</v>
      </c>
      <c r="O211" s="124" t="s">
        <v>79</v>
      </c>
      <c r="P211">
        <v>0.53836012549988144</v>
      </c>
      <c r="Q211">
        <v>0.80087928192449509</v>
      </c>
      <c r="W211" s="124" t="s">
        <v>24</v>
      </c>
      <c r="X211">
        <v>1.2493936631894929E-2</v>
      </c>
      <c r="Y211">
        <v>-1.086462488274937E-2</v>
      </c>
    </row>
    <row r="212" spans="1:25" x14ac:dyDescent="0.25">
      <c r="W212" s="124" t="s">
        <v>25</v>
      </c>
      <c r="X212">
        <v>2.62624193852994E-3</v>
      </c>
      <c r="Y212">
        <v>4.5944236797830287E-3</v>
      </c>
    </row>
    <row r="213" spans="1:25" x14ac:dyDescent="0.25">
      <c r="W213" s="124" t="s">
        <v>26</v>
      </c>
      <c r="X213">
        <v>-5.6835825664270506E-3</v>
      </c>
      <c r="Y213">
        <v>2.722175073696511E-2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24" t="s">
        <v>28</v>
      </c>
      <c r="X214">
        <v>0.1159961189308351</v>
      </c>
      <c r="Y214">
        <v>-1.0625440748760611E-2</v>
      </c>
    </row>
    <row r="215" spans="1:25" x14ac:dyDescent="0.25">
      <c r="A215" s="124"/>
      <c r="B215" s="124" t="s">
        <v>12</v>
      </c>
      <c r="C215" s="124" t="s">
        <v>68</v>
      </c>
      <c r="D215" s="124" t="s">
        <v>69</v>
      </c>
      <c r="H215" s="124"/>
      <c r="I215" s="124" t="s">
        <v>13</v>
      </c>
      <c r="J215" s="124" t="s">
        <v>70</v>
      </c>
      <c r="K215" s="124" t="s">
        <v>71</v>
      </c>
      <c r="O215" s="124"/>
      <c r="P215" s="124" t="s">
        <v>12</v>
      </c>
      <c r="Q215" s="124" t="s">
        <v>13</v>
      </c>
      <c r="W215" s="124" t="s">
        <v>29</v>
      </c>
      <c r="X215">
        <v>2.03547511966275E-2</v>
      </c>
      <c r="Y215">
        <v>5.2867513132057488E-2</v>
      </c>
    </row>
    <row r="216" spans="1:25" x14ac:dyDescent="0.25">
      <c r="A216" s="124" t="s">
        <v>14</v>
      </c>
      <c r="B216">
        <v>-8.0594827786479764E-2</v>
      </c>
      <c r="C216">
        <v>-0.1158115501702305</v>
      </c>
      <c r="D216">
        <v>-9.5226236018261023E-2</v>
      </c>
      <c r="H216" s="124" t="s">
        <v>72</v>
      </c>
      <c r="I216">
        <v>-6.7621538189739316E-2</v>
      </c>
      <c r="J216">
        <v>1.9565591098207769E-2</v>
      </c>
      <c r="K216">
        <v>3.014266698020375E-2</v>
      </c>
      <c r="O216" s="124" t="s">
        <v>73</v>
      </c>
      <c r="P216">
        <v>-4.5206177479139742E-2</v>
      </c>
      <c r="Q216">
        <v>-1.500502536222992E-2</v>
      </c>
    </row>
    <row r="217" spans="1:25" x14ac:dyDescent="0.25">
      <c r="A217" s="124" t="s">
        <v>17</v>
      </c>
      <c r="B217">
        <v>1.1247531731397999E-2</v>
      </c>
      <c r="C217">
        <v>6.0154166091706963E-2</v>
      </c>
      <c r="D217">
        <v>5.946931669176856E-2</v>
      </c>
      <c r="H217" s="124" t="s">
        <v>74</v>
      </c>
      <c r="I217">
        <v>-6.0279572869530998E-3</v>
      </c>
      <c r="J217">
        <v>8.1243009921033796E-2</v>
      </c>
      <c r="K217">
        <v>8.5372936176975084E-2</v>
      </c>
      <c r="O217" s="124" t="s">
        <v>75</v>
      </c>
      <c r="P217">
        <v>-8.7560003988840609E-4</v>
      </c>
      <c r="Q217">
        <v>-1.8223405050085489E-2</v>
      </c>
    </row>
    <row r="218" spans="1:25" x14ac:dyDescent="0.25">
      <c r="A218" s="124" t="s">
        <v>20</v>
      </c>
      <c r="B218">
        <v>-2.514493986175971E-2</v>
      </c>
      <c r="C218">
        <v>5.1375705704251193E-2</v>
      </c>
      <c r="D218">
        <v>5.1258375653181289E-2</v>
      </c>
      <c r="H218" s="124" t="s">
        <v>76</v>
      </c>
      <c r="I218">
        <v>7.6323625280259252E-2</v>
      </c>
      <c r="J218">
        <v>-1.2735177183960569E-2</v>
      </c>
      <c r="K218">
        <v>-9.4260886691142857E-3</v>
      </c>
      <c r="O218" s="124" t="s">
        <v>77</v>
      </c>
      <c r="P218">
        <v>1.04431039598983E-2</v>
      </c>
      <c r="Q218">
        <v>7.9486233065737863E-2</v>
      </c>
      <c r="W218" s="165" t="s">
        <v>94</v>
      </c>
    </row>
    <row r="219" spans="1:25" x14ac:dyDescent="0.25">
      <c r="A219" s="124" t="s">
        <v>23</v>
      </c>
      <c r="B219">
        <v>-5.3862253735992557E-2</v>
      </c>
      <c r="C219">
        <v>-2.362290246618216E-2</v>
      </c>
      <c r="D219">
        <v>-3.0544394895907871E-2</v>
      </c>
      <c r="H219" s="124" t="s">
        <v>78</v>
      </c>
      <c r="I219">
        <v>-4.7093308887969247E-2</v>
      </c>
      <c r="J219">
        <v>-0.1084739137050585</v>
      </c>
      <c r="K219">
        <v>-0.1024382764064156</v>
      </c>
      <c r="O219" s="124" t="s">
        <v>79</v>
      </c>
      <c r="P219">
        <v>1.348996500732656E-3</v>
      </c>
      <c r="Q219">
        <v>-5.3340949006250027E-2</v>
      </c>
      <c r="W219" s="124"/>
      <c r="X219" s="124" t="s">
        <v>12</v>
      </c>
      <c r="Y219" s="124" t="s">
        <v>13</v>
      </c>
    </row>
    <row r="220" spans="1:25" x14ac:dyDescent="0.25">
      <c r="W220" s="124" t="s">
        <v>15</v>
      </c>
      <c r="X220">
        <v>4.524748471534705E-2</v>
      </c>
      <c r="Y220">
        <v>-6.8517347809420481E-2</v>
      </c>
    </row>
    <row r="221" spans="1:25" x14ac:dyDescent="0.25">
      <c r="W221" s="124" t="s">
        <v>18</v>
      </c>
      <c r="X221">
        <v>8.5987531625768762E-2</v>
      </c>
      <c r="Y221">
        <v>-9.7722683276351367E-3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24" t="s">
        <v>21</v>
      </c>
      <c r="X222">
        <v>0.1143517713628332</v>
      </c>
      <c r="Y222">
        <v>9.9099680831410283E-2</v>
      </c>
    </row>
    <row r="223" spans="1:25" x14ac:dyDescent="0.25">
      <c r="A223" s="124"/>
      <c r="B223" s="124" t="s">
        <v>12</v>
      </c>
      <c r="C223" s="124" t="s">
        <v>68</v>
      </c>
      <c r="D223" s="124" t="s">
        <v>69</v>
      </c>
      <c r="H223" s="124"/>
      <c r="I223" s="124" t="s">
        <v>13</v>
      </c>
      <c r="J223" s="124" t="s">
        <v>70</v>
      </c>
      <c r="K223" s="124" t="s">
        <v>71</v>
      </c>
      <c r="O223" s="124"/>
      <c r="P223" s="124" t="s">
        <v>12</v>
      </c>
      <c r="Q223" s="124" t="s">
        <v>13</v>
      </c>
      <c r="W223" s="124" t="s">
        <v>24</v>
      </c>
      <c r="X223">
        <v>1.465595640246091E-2</v>
      </c>
      <c r="Y223">
        <v>3.8691355140786657E-2</v>
      </c>
    </row>
    <row r="224" spans="1:25" x14ac:dyDescent="0.25">
      <c r="A224" s="124" t="s">
        <v>14</v>
      </c>
      <c r="B224">
        <v>0.40489360645592831</v>
      </c>
      <c r="C224">
        <v>1.718263825342474E-2</v>
      </c>
      <c r="D224">
        <v>-0.15930442565810271</v>
      </c>
      <c r="H224" s="124" t="s">
        <v>72</v>
      </c>
      <c r="I224">
        <v>0.26398063496271862</v>
      </c>
      <c r="J224">
        <v>0.26530422104246659</v>
      </c>
      <c r="K224">
        <v>-6.6744546318222936E-2</v>
      </c>
      <c r="O224" s="124" t="s">
        <v>73</v>
      </c>
      <c r="P224">
        <v>8.0397241042155745E-2</v>
      </c>
      <c r="Q224">
        <v>0.19463651480843061</v>
      </c>
      <c r="W224" s="124" t="s">
        <v>25</v>
      </c>
      <c r="X224">
        <v>6.1664519400051111E-2</v>
      </c>
      <c r="Y224">
        <v>3.1396938192487941E-2</v>
      </c>
    </row>
    <row r="225" spans="1:25" x14ac:dyDescent="0.25">
      <c r="A225" s="124" t="s">
        <v>17</v>
      </c>
      <c r="B225">
        <v>0.33031320132873132</v>
      </c>
      <c r="C225">
        <v>8.1332348738554893E-3</v>
      </c>
      <c r="D225">
        <v>-0.14393968842269289</v>
      </c>
      <c r="H225" s="124" t="s">
        <v>74</v>
      </c>
      <c r="I225">
        <v>0.19722377213591141</v>
      </c>
      <c r="J225">
        <v>6.3195893888329052E-2</v>
      </c>
      <c r="K225">
        <v>-3.6723388821989743E-2</v>
      </c>
      <c r="O225" s="124" t="s">
        <v>75</v>
      </c>
      <c r="P225">
        <v>0.22547036828110539</v>
      </c>
      <c r="Q225">
        <v>0.27998172325427129</v>
      </c>
      <c r="W225" s="124" t="s">
        <v>26</v>
      </c>
      <c r="X225">
        <v>-1.51238923759822E-3</v>
      </c>
      <c r="Y225">
        <v>-9.9421735227361308E-3</v>
      </c>
    </row>
    <row r="226" spans="1:25" x14ac:dyDescent="0.25">
      <c r="A226" s="124" t="s">
        <v>20</v>
      </c>
      <c r="B226">
        <v>0.2043528380761421</v>
      </c>
      <c r="C226">
        <v>-5.1584111982430729E-2</v>
      </c>
      <c r="D226">
        <v>-0.20967373153943941</v>
      </c>
      <c r="H226" s="124" t="s">
        <v>76</v>
      </c>
      <c r="I226">
        <v>0.37557441493363741</v>
      </c>
      <c r="J226">
        <v>0.233275977682913</v>
      </c>
      <c r="K226">
        <v>-5.0967153879313207E-2</v>
      </c>
      <c r="O226" s="124" t="s">
        <v>77</v>
      </c>
      <c r="P226">
        <v>0.33094864387096717</v>
      </c>
      <c r="Q226">
        <v>0.36656328886750922</v>
      </c>
      <c r="W226" s="124" t="s">
        <v>28</v>
      </c>
      <c r="X226">
        <v>1.713117449775841E-2</v>
      </c>
      <c r="Y226">
        <v>7.7151784222058387E-2</v>
      </c>
    </row>
    <row r="227" spans="1:25" x14ac:dyDescent="0.25">
      <c r="A227" s="124" t="s">
        <v>23</v>
      </c>
      <c r="B227">
        <v>8.0371504116154624E-2</v>
      </c>
      <c r="C227">
        <v>-9.0736051985909866E-2</v>
      </c>
      <c r="D227">
        <v>-0.14956466861660081</v>
      </c>
      <c r="H227" s="124" t="s">
        <v>78</v>
      </c>
      <c r="I227">
        <v>0.15977713572007371</v>
      </c>
      <c r="J227">
        <v>0.34229123308780018</v>
      </c>
      <c r="K227">
        <v>-2.964982072407924E-3</v>
      </c>
      <c r="O227" s="124" t="s">
        <v>79</v>
      </c>
      <c r="P227">
        <v>0.1832450245060625</v>
      </c>
      <c r="Q227">
        <v>0.18547481201446939</v>
      </c>
      <c r="W227" s="124" t="s">
        <v>29</v>
      </c>
      <c r="X227">
        <v>4.5311507035419168E-2</v>
      </c>
      <c r="Y227">
        <v>6.7169695419334596E-2</v>
      </c>
    </row>
    <row r="230" spans="1:25" x14ac:dyDescent="0.25">
      <c r="W230" s="165" t="s">
        <v>98</v>
      </c>
    </row>
    <row r="231" spans="1:25" x14ac:dyDescent="0.25">
      <c r="W231" s="124"/>
      <c r="X231" s="124" t="s">
        <v>12</v>
      </c>
      <c r="Y231" s="124" t="s">
        <v>13</v>
      </c>
    </row>
    <row r="232" spans="1:25" x14ac:dyDescent="0.25">
      <c r="W232" s="124" t="s">
        <v>15</v>
      </c>
      <c r="X232">
        <v>0.30781303556776107</v>
      </c>
      <c r="Y232">
        <v>0.28286869350630428</v>
      </c>
    </row>
    <row r="233" spans="1:25" x14ac:dyDescent="0.25">
      <c r="W233" s="124" t="s">
        <v>18</v>
      </c>
      <c r="X233">
        <v>0.65583897587708329</v>
      </c>
      <c r="Y233">
        <v>0.3305037037424724</v>
      </c>
    </row>
    <row r="234" spans="1:25" x14ac:dyDescent="0.25">
      <c r="W234" s="124" t="s">
        <v>21</v>
      </c>
      <c r="X234">
        <v>0.50317247619952721</v>
      </c>
      <c r="Y234">
        <v>0.76487290420553666</v>
      </c>
    </row>
    <row r="235" spans="1:25" x14ac:dyDescent="0.25">
      <c r="W235" s="124" t="s">
        <v>24</v>
      </c>
      <c r="X235">
        <v>0.33350568412304088</v>
      </c>
      <c r="Y235">
        <v>0.78696235709964613</v>
      </c>
    </row>
    <row r="236" spans="1:25" x14ac:dyDescent="0.25">
      <c r="W236" s="124" t="s">
        <v>25</v>
      </c>
      <c r="X236">
        <v>6.8896203019035485E-2</v>
      </c>
      <c r="Y236">
        <v>-4.3788941985951207E-2</v>
      </c>
    </row>
    <row r="237" spans="1:25" x14ac:dyDescent="0.25">
      <c r="W237" s="124" t="s">
        <v>26</v>
      </c>
      <c r="X237">
        <v>0.36170354818530559</v>
      </c>
      <c r="Y237">
        <v>8.8486284600586843E-2</v>
      </c>
    </row>
    <row r="238" spans="1:25" x14ac:dyDescent="0.25">
      <c r="W238" s="124" t="s">
        <v>28</v>
      </c>
      <c r="X238">
        <v>0.56143296836633627</v>
      </c>
      <c r="Y238">
        <v>0.78695527497714191</v>
      </c>
    </row>
    <row r="239" spans="1:25" x14ac:dyDescent="0.25">
      <c r="W239" s="124" t="s">
        <v>29</v>
      </c>
      <c r="X239">
        <v>0.34196522993692841</v>
      </c>
      <c r="Y239">
        <v>0.83768177062616744</v>
      </c>
    </row>
    <row r="242" spans="1:25" x14ac:dyDescent="0.25">
      <c r="W242" s="165" t="s">
        <v>106</v>
      </c>
    </row>
    <row r="243" spans="1:25" x14ac:dyDescent="0.25">
      <c r="W243" s="124"/>
      <c r="X243" s="124" t="s">
        <v>12</v>
      </c>
      <c r="Y243" s="124" t="s">
        <v>13</v>
      </c>
    </row>
    <row r="244" spans="1:25" x14ac:dyDescent="0.25">
      <c r="W244" s="124" t="s">
        <v>15</v>
      </c>
      <c r="X244">
        <v>-3.6573423091549893E-2</v>
      </c>
      <c r="Y244">
        <v>-3.2665372187710942E-2</v>
      </c>
    </row>
    <row r="245" spans="1:25" x14ac:dyDescent="0.25">
      <c r="W245" s="124" t="s">
        <v>18</v>
      </c>
      <c r="X245">
        <v>9.167178404095859E-3</v>
      </c>
      <c r="Y245">
        <v>6.4574532353173772E-2</v>
      </c>
    </row>
    <row r="246" spans="1:25" x14ac:dyDescent="0.25">
      <c r="W246" s="124" t="s">
        <v>21</v>
      </c>
      <c r="X246">
        <v>7.9004007276263499E-2</v>
      </c>
      <c r="Y246">
        <v>6.9539594186862425E-2</v>
      </c>
    </row>
    <row r="247" spans="1:25" x14ac:dyDescent="0.25">
      <c r="W247" s="124" t="s">
        <v>24</v>
      </c>
      <c r="X247">
        <v>1.231344924642392E-2</v>
      </c>
      <c r="Y247">
        <v>5.1906120927123059E-2</v>
      </c>
    </row>
    <row r="248" spans="1:25" x14ac:dyDescent="0.25">
      <c r="W248" s="124" t="s">
        <v>25</v>
      </c>
      <c r="X248">
        <v>2.6427843210638929E-3</v>
      </c>
      <c r="Y248">
        <v>-6.894034109065755E-3</v>
      </c>
    </row>
    <row r="249" spans="1:25" x14ac:dyDescent="0.25">
      <c r="W249" s="124" t="s">
        <v>26</v>
      </c>
      <c r="X249">
        <v>4.1186827435947216E-3</v>
      </c>
      <c r="Y249">
        <v>-4.3948077144709913E-2</v>
      </c>
    </row>
    <row r="250" spans="1:25" x14ac:dyDescent="0.25">
      <c r="W250" s="124" t="s">
        <v>28</v>
      </c>
      <c r="X250">
        <v>1.602863095664845E-2</v>
      </c>
      <c r="Y250">
        <v>8.7433341167856554E-5</v>
      </c>
    </row>
    <row r="251" spans="1:25" x14ac:dyDescent="0.25">
      <c r="W251" s="124" t="s">
        <v>29</v>
      </c>
      <c r="X251">
        <v>-2.479900495641927E-2</v>
      </c>
      <c r="Y251">
        <v>-6.8343379636268034E-2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24"/>
      <c r="X255" s="124" t="s">
        <v>12</v>
      </c>
      <c r="Y255" s="124" t="s">
        <v>13</v>
      </c>
    </row>
    <row r="256" spans="1:25" x14ac:dyDescent="0.25">
      <c r="W256" s="124" t="s">
        <v>15</v>
      </c>
      <c r="X256">
        <v>0.38882125685577529</v>
      </c>
      <c r="Y256">
        <v>0.36585795804118532</v>
      </c>
    </row>
    <row r="257" spans="1:25" x14ac:dyDescent="0.25">
      <c r="W257" s="124" t="s">
        <v>18</v>
      </c>
      <c r="X257">
        <v>0.32101681338099708</v>
      </c>
      <c r="Y257">
        <v>0.37337156884497591</v>
      </c>
    </row>
    <row r="258" spans="1:25" x14ac:dyDescent="0.25">
      <c r="A258" s="165" t="s">
        <v>195</v>
      </c>
      <c r="J258" s="165" t="s">
        <v>196</v>
      </c>
      <c r="W258" s="124" t="s">
        <v>21</v>
      </c>
      <c r="X258">
        <v>0.32970291742758678</v>
      </c>
      <c r="Y258">
        <v>0.41827938477608512</v>
      </c>
    </row>
    <row r="259" spans="1:25" x14ac:dyDescent="0.25">
      <c r="A259" s="125"/>
      <c r="B259" s="125" t="s">
        <v>101</v>
      </c>
      <c r="C259" s="125" t="s">
        <v>102</v>
      </c>
      <c r="D259" s="125" t="s">
        <v>103</v>
      </c>
      <c r="E259" s="125" t="s">
        <v>104</v>
      </c>
      <c r="J259" s="125"/>
      <c r="K259" s="125" t="s">
        <v>101</v>
      </c>
      <c r="L259" s="125" t="s">
        <v>102</v>
      </c>
      <c r="M259" s="125" t="s">
        <v>103</v>
      </c>
      <c r="N259" s="125" t="s">
        <v>104</v>
      </c>
      <c r="W259" s="124" t="s">
        <v>24</v>
      </c>
      <c r="X259">
        <v>0.27332024946791228</v>
      </c>
      <c r="Y259">
        <v>0.3415816751804468</v>
      </c>
    </row>
    <row r="260" spans="1:25" x14ac:dyDescent="0.25">
      <c r="A260" s="125" t="s">
        <v>15</v>
      </c>
      <c r="B260">
        <v>49.8046875</v>
      </c>
      <c r="C260">
        <v>62.071671926815689</v>
      </c>
      <c r="D260">
        <v>56.640625</v>
      </c>
      <c r="E260">
        <v>142.578125</v>
      </c>
      <c r="J260" s="125" t="s">
        <v>12</v>
      </c>
      <c r="K260">
        <v>6.6666666666666666E-2</v>
      </c>
      <c r="L260">
        <v>2.5535083843039019</v>
      </c>
      <c r="M260">
        <v>0.53333333333333333</v>
      </c>
      <c r="N260">
        <v>1.833333333333333</v>
      </c>
      <c r="W260" s="124" t="s">
        <v>25</v>
      </c>
      <c r="X260">
        <v>0.29841918800914868</v>
      </c>
      <c r="Y260">
        <v>0.31904976543795199</v>
      </c>
    </row>
    <row r="261" spans="1:25" x14ac:dyDescent="0.25">
      <c r="A261" s="125" t="s">
        <v>25</v>
      </c>
      <c r="B261">
        <v>49.8046875</v>
      </c>
      <c r="C261">
        <v>94.107691011947068</v>
      </c>
      <c r="D261">
        <v>51.7578125</v>
      </c>
      <c r="E261">
        <v>430.6640625</v>
      </c>
      <c r="J261" s="125" t="s">
        <v>105</v>
      </c>
      <c r="K261">
        <v>6.6666666666666666E-2</v>
      </c>
      <c r="L261">
        <v>2.371314870553114</v>
      </c>
      <c r="M261">
        <v>0.4</v>
      </c>
      <c r="N261">
        <v>1.2</v>
      </c>
      <c r="W261" s="124" t="s">
        <v>26</v>
      </c>
      <c r="X261">
        <v>0.20650484160892829</v>
      </c>
      <c r="Y261">
        <v>0.2168065648251839</v>
      </c>
    </row>
    <row r="262" spans="1:25" x14ac:dyDescent="0.25">
      <c r="A262" s="125" t="s">
        <v>18</v>
      </c>
      <c r="B262">
        <v>49.8046875</v>
      </c>
      <c r="C262">
        <v>57.650821947849522</v>
      </c>
      <c r="D262">
        <v>81.0546875</v>
      </c>
      <c r="E262">
        <v>159.1796875</v>
      </c>
      <c r="W262" s="124" t="s">
        <v>28</v>
      </c>
      <c r="X262">
        <v>0.21828009307749921</v>
      </c>
      <c r="Y262">
        <v>0.27624629508016102</v>
      </c>
    </row>
    <row r="263" spans="1:25" x14ac:dyDescent="0.25">
      <c r="A263" s="125" t="s">
        <v>26</v>
      </c>
      <c r="B263">
        <v>49.8046875</v>
      </c>
      <c r="C263">
        <v>75.893552134326441</v>
      </c>
      <c r="D263">
        <v>84.9609375</v>
      </c>
      <c r="E263">
        <v>307.6171875</v>
      </c>
      <c r="W263" s="124" t="s">
        <v>29</v>
      </c>
      <c r="X263">
        <v>6.8544309473297441E-2</v>
      </c>
      <c r="Y263">
        <v>0.17971319263076099</v>
      </c>
    </row>
    <row r="264" spans="1:25" x14ac:dyDescent="0.25">
      <c r="A264" s="125" t="s">
        <v>21</v>
      </c>
      <c r="B264">
        <v>49.8046875</v>
      </c>
      <c r="C264">
        <v>56.603049673904607</v>
      </c>
      <c r="D264">
        <v>145.5078125</v>
      </c>
      <c r="E264">
        <v>291.015625</v>
      </c>
    </row>
    <row r="265" spans="1:25" x14ac:dyDescent="0.25">
      <c r="A265" s="125" t="s">
        <v>28</v>
      </c>
      <c r="B265">
        <v>49.8046875</v>
      </c>
      <c r="C265">
        <v>-7.7034300999120182</v>
      </c>
      <c r="D265">
        <v>351.5625</v>
      </c>
      <c r="E265">
        <v>404.296875</v>
      </c>
    </row>
    <row r="266" spans="1:25" x14ac:dyDescent="0.25">
      <c r="A266" s="125" t="s">
        <v>24</v>
      </c>
      <c r="B266">
        <v>49.8046875</v>
      </c>
      <c r="C266">
        <v>74.35827960936119</v>
      </c>
      <c r="D266">
        <v>121.09375</v>
      </c>
      <c r="E266">
        <v>276.3671875</v>
      </c>
    </row>
    <row r="267" spans="1:25" x14ac:dyDescent="0.25">
      <c r="A267" s="125" t="s">
        <v>29</v>
      </c>
      <c r="B267">
        <v>49.8046875</v>
      </c>
      <c r="C267">
        <v>76.864192436443219</v>
      </c>
      <c r="D267">
        <v>51.7578125</v>
      </c>
      <c r="E267">
        <v>365.234375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125"/>
      <c r="B271" s="125" t="s">
        <v>101</v>
      </c>
      <c r="C271" s="125" t="s">
        <v>102</v>
      </c>
      <c r="D271" s="125" t="s">
        <v>103</v>
      </c>
      <c r="E271" s="125" t="s">
        <v>104</v>
      </c>
      <c r="J271" s="125"/>
      <c r="K271" s="125" t="s">
        <v>101</v>
      </c>
      <c r="L271" s="125" t="s">
        <v>102</v>
      </c>
      <c r="M271" s="125" t="s">
        <v>103</v>
      </c>
      <c r="N271" s="125" t="s">
        <v>104</v>
      </c>
    </row>
    <row r="272" spans="1:25" x14ac:dyDescent="0.25">
      <c r="A272" s="125" t="s">
        <v>15</v>
      </c>
      <c r="B272">
        <v>49.8046875</v>
      </c>
      <c r="C272">
        <v>54.754563194851237</v>
      </c>
      <c r="D272">
        <v>64.453125</v>
      </c>
      <c r="E272">
        <v>133.7890625</v>
      </c>
      <c r="J272" s="125" t="s">
        <v>12</v>
      </c>
      <c r="K272">
        <v>0.14285714285714279</v>
      </c>
      <c r="L272">
        <v>-0.1024414018963989</v>
      </c>
      <c r="M272">
        <v>0.5714285714285714</v>
      </c>
      <c r="N272">
        <v>0.5714285714285714</v>
      </c>
    </row>
    <row r="273" spans="1:14" x14ac:dyDescent="0.25">
      <c r="A273" s="125" t="s">
        <v>25</v>
      </c>
      <c r="B273">
        <v>49.8046875</v>
      </c>
      <c r="C273">
        <v>27.92800155568149</v>
      </c>
      <c r="D273">
        <v>51.7578125</v>
      </c>
      <c r="E273">
        <v>287.109375</v>
      </c>
      <c r="J273" s="125" t="s">
        <v>105</v>
      </c>
      <c r="K273">
        <v>0.14285714285714279</v>
      </c>
      <c r="L273">
        <v>-3.673863054182655E-2</v>
      </c>
      <c r="M273">
        <v>0.5714285714285714</v>
      </c>
      <c r="N273">
        <v>0.71428571428571419</v>
      </c>
    </row>
    <row r="274" spans="1:14" x14ac:dyDescent="0.25">
      <c r="A274" s="125" t="s">
        <v>18</v>
      </c>
      <c r="B274">
        <v>49.8046875</v>
      </c>
      <c r="C274">
        <v>41.215330753285151</v>
      </c>
      <c r="D274">
        <v>92.7734375</v>
      </c>
      <c r="E274">
        <v>178.7109375</v>
      </c>
    </row>
    <row r="275" spans="1:14" x14ac:dyDescent="0.25">
      <c r="A275" s="125" t="s">
        <v>26</v>
      </c>
      <c r="B275">
        <v>49.8046875</v>
      </c>
      <c r="C275">
        <v>62.428964515691121</v>
      </c>
      <c r="D275">
        <v>85.9375</v>
      </c>
      <c r="E275">
        <v>133.7890625</v>
      </c>
    </row>
    <row r="276" spans="1:14" x14ac:dyDescent="0.25">
      <c r="A276" s="125" t="s">
        <v>21</v>
      </c>
      <c r="B276">
        <v>49.8046875</v>
      </c>
      <c r="C276">
        <v>-1023.159935833211</v>
      </c>
      <c r="D276">
        <v>55.6640625</v>
      </c>
      <c r="E276">
        <v>79.1015625</v>
      </c>
    </row>
    <row r="277" spans="1:14" x14ac:dyDescent="0.25">
      <c r="A277" s="125" t="s">
        <v>28</v>
      </c>
      <c r="B277">
        <v>49.8046875</v>
      </c>
      <c r="C277">
        <v>103.5797477652208</v>
      </c>
      <c r="D277">
        <v>368.1640625</v>
      </c>
      <c r="E277">
        <v>427.734375</v>
      </c>
    </row>
    <row r="278" spans="1:14" x14ac:dyDescent="0.25">
      <c r="A278" s="125" t="s">
        <v>24</v>
      </c>
      <c r="B278">
        <v>49.8046875</v>
      </c>
      <c r="C278">
        <v>82.320163601661207</v>
      </c>
      <c r="D278">
        <v>172.8515625</v>
      </c>
      <c r="E278">
        <v>388.671875</v>
      </c>
    </row>
    <row r="279" spans="1:14" x14ac:dyDescent="0.25">
      <c r="A279" s="125" t="s">
        <v>29</v>
      </c>
      <c r="B279">
        <v>49.8046875</v>
      </c>
      <c r="C279">
        <v>85.782734294851679</v>
      </c>
      <c r="D279">
        <v>364.2578125</v>
      </c>
      <c r="E279">
        <v>435.546875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125"/>
      <c r="B283" s="125" t="s">
        <v>101</v>
      </c>
      <c r="C283" s="125" t="s">
        <v>102</v>
      </c>
      <c r="D283" s="125" t="s">
        <v>103</v>
      </c>
      <c r="E283" s="125" t="s">
        <v>104</v>
      </c>
      <c r="J283" s="125"/>
      <c r="K283" s="125" t="s">
        <v>101</v>
      </c>
      <c r="L283" s="125" t="s">
        <v>102</v>
      </c>
      <c r="M283" s="125" t="s">
        <v>103</v>
      </c>
      <c r="N283" s="125" t="s">
        <v>104</v>
      </c>
    </row>
    <row r="284" spans="1:14" x14ac:dyDescent="0.25">
      <c r="A284" s="125" t="s">
        <v>15</v>
      </c>
      <c r="B284">
        <v>49.8046875</v>
      </c>
      <c r="C284">
        <v>67.288749947710158</v>
      </c>
      <c r="D284">
        <v>58.59375</v>
      </c>
      <c r="E284">
        <v>133.7890625</v>
      </c>
      <c r="J284" s="125" t="s">
        <v>12</v>
      </c>
      <c r="K284">
        <v>0.33333333333333331</v>
      </c>
      <c r="L284">
        <v>1.5170191604008629</v>
      </c>
      <c r="M284">
        <v>0.83333333333333326</v>
      </c>
      <c r="N284">
        <v>1</v>
      </c>
    </row>
    <row r="285" spans="1:14" x14ac:dyDescent="0.25">
      <c r="A285" s="125" t="s">
        <v>25</v>
      </c>
      <c r="B285">
        <v>21.484375</v>
      </c>
      <c r="C285">
        <v>47.128881313036658</v>
      </c>
      <c r="D285">
        <v>56.640625</v>
      </c>
      <c r="E285">
        <v>132.8125</v>
      </c>
      <c r="J285" s="125" t="s">
        <v>105</v>
      </c>
      <c r="K285">
        <v>0.33333333333333331</v>
      </c>
      <c r="L285">
        <v>0.40209194043812868</v>
      </c>
      <c r="M285">
        <v>0.83333333333333326</v>
      </c>
      <c r="N285">
        <v>0.83333333333333326</v>
      </c>
    </row>
    <row r="286" spans="1:14" x14ac:dyDescent="0.25">
      <c r="A286" s="125" t="s">
        <v>18</v>
      </c>
      <c r="B286">
        <v>49.8046875</v>
      </c>
      <c r="C286">
        <v>83.935715401473942</v>
      </c>
      <c r="D286">
        <v>142.578125</v>
      </c>
      <c r="E286">
        <v>318.359375</v>
      </c>
    </row>
    <row r="287" spans="1:14" x14ac:dyDescent="0.25">
      <c r="A287" s="125" t="s">
        <v>26</v>
      </c>
      <c r="B287">
        <v>24.4140625</v>
      </c>
      <c r="C287">
        <v>28.104823395807689</v>
      </c>
      <c r="D287">
        <v>60.546875</v>
      </c>
      <c r="E287">
        <v>81.0546875</v>
      </c>
    </row>
    <row r="288" spans="1:14" x14ac:dyDescent="0.25">
      <c r="A288" s="125" t="s">
        <v>21</v>
      </c>
      <c r="B288">
        <v>49.8046875</v>
      </c>
      <c r="C288">
        <v>93.817495225577304</v>
      </c>
      <c r="D288">
        <v>96.6796875</v>
      </c>
      <c r="E288">
        <v>174.8046875</v>
      </c>
    </row>
    <row r="289" spans="1:14" x14ac:dyDescent="0.25">
      <c r="A289" s="125" t="s">
        <v>28</v>
      </c>
      <c r="B289">
        <v>76.171875</v>
      </c>
      <c r="C289">
        <v>87.792436317103466</v>
      </c>
      <c r="D289">
        <v>104.4921875</v>
      </c>
      <c r="E289">
        <v>193.359375</v>
      </c>
    </row>
    <row r="290" spans="1:14" x14ac:dyDescent="0.25">
      <c r="A290" s="125" t="s">
        <v>24</v>
      </c>
      <c r="B290">
        <v>83.0078125</v>
      </c>
      <c r="C290">
        <v>88.18112009508576</v>
      </c>
      <c r="D290">
        <v>96.6796875</v>
      </c>
      <c r="E290">
        <v>167.96875</v>
      </c>
    </row>
    <row r="291" spans="1:14" x14ac:dyDescent="0.25">
      <c r="A291" s="125" t="s">
        <v>29</v>
      </c>
      <c r="B291">
        <v>86.9140625</v>
      </c>
      <c r="C291">
        <v>94.685281944730633</v>
      </c>
      <c r="D291">
        <v>115.234375</v>
      </c>
      <c r="E291">
        <v>198.2421875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125"/>
      <c r="B295" s="125" t="s">
        <v>101</v>
      </c>
      <c r="C295" s="125" t="s">
        <v>102</v>
      </c>
      <c r="D295" s="125" t="s">
        <v>103</v>
      </c>
      <c r="E295" s="125" t="s">
        <v>104</v>
      </c>
      <c r="J295" s="125"/>
      <c r="K295" s="125" t="s">
        <v>101</v>
      </c>
      <c r="L295" s="125" t="s">
        <v>102</v>
      </c>
      <c r="M295" s="125" t="s">
        <v>103</v>
      </c>
      <c r="N295" s="125" t="s">
        <v>104</v>
      </c>
    </row>
    <row r="296" spans="1:14" x14ac:dyDescent="0.25">
      <c r="A296" s="125" t="s">
        <v>15</v>
      </c>
      <c r="B296">
        <v>49.8046875</v>
      </c>
      <c r="C296">
        <v>74.051410905471045</v>
      </c>
      <c r="D296">
        <v>74.21875</v>
      </c>
      <c r="E296">
        <v>142.578125</v>
      </c>
      <c r="J296" s="125" t="s">
        <v>12</v>
      </c>
      <c r="K296">
        <v>0.1333333333333333</v>
      </c>
      <c r="L296">
        <v>1.159403465386494</v>
      </c>
      <c r="M296">
        <v>0.4</v>
      </c>
      <c r="N296">
        <v>1.3666666666666669</v>
      </c>
    </row>
    <row r="297" spans="1:14" x14ac:dyDescent="0.25">
      <c r="A297" s="125" t="s">
        <v>25</v>
      </c>
      <c r="B297">
        <v>21.484375</v>
      </c>
      <c r="C297">
        <v>49.127128419730113</v>
      </c>
      <c r="D297">
        <v>52.734375</v>
      </c>
      <c r="E297">
        <v>126.953125</v>
      </c>
      <c r="J297" s="125" t="s">
        <v>105</v>
      </c>
      <c r="K297">
        <v>6.6666666666666666E-2</v>
      </c>
      <c r="L297">
        <v>0.89240674818506505</v>
      </c>
      <c r="M297">
        <v>0.23333333333333331</v>
      </c>
      <c r="N297">
        <v>0.76666666666666661</v>
      </c>
    </row>
    <row r="298" spans="1:14" x14ac:dyDescent="0.25">
      <c r="A298" s="125" t="s">
        <v>18</v>
      </c>
      <c r="B298">
        <v>49.8046875</v>
      </c>
      <c r="C298">
        <v>62.880667110352263</v>
      </c>
      <c r="D298">
        <v>78.125</v>
      </c>
      <c r="E298">
        <v>168.9453125</v>
      </c>
    </row>
    <row r="299" spans="1:14" x14ac:dyDescent="0.25">
      <c r="A299" s="125" t="s">
        <v>26</v>
      </c>
      <c r="B299">
        <v>26.3671875</v>
      </c>
      <c r="C299">
        <v>25.587214268567529</v>
      </c>
      <c r="D299">
        <v>72.265625</v>
      </c>
      <c r="E299">
        <v>88.8671875</v>
      </c>
    </row>
    <row r="300" spans="1:14" x14ac:dyDescent="0.25">
      <c r="A300" s="125" t="s">
        <v>21</v>
      </c>
      <c r="B300">
        <v>49.8046875</v>
      </c>
      <c r="C300">
        <v>79.860144053481761</v>
      </c>
      <c r="D300">
        <v>92.7734375</v>
      </c>
      <c r="E300">
        <v>134.765625</v>
      </c>
    </row>
    <row r="301" spans="1:14" x14ac:dyDescent="0.25">
      <c r="A301" s="125" t="s">
        <v>28</v>
      </c>
      <c r="B301">
        <v>47.8515625</v>
      </c>
      <c r="C301">
        <v>113.0811981074293</v>
      </c>
      <c r="D301">
        <v>99.609375</v>
      </c>
      <c r="E301">
        <v>219.7265625</v>
      </c>
    </row>
    <row r="302" spans="1:14" x14ac:dyDescent="0.25">
      <c r="A302" s="125" t="s">
        <v>24</v>
      </c>
      <c r="B302">
        <v>55.6640625</v>
      </c>
      <c r="C302">
        <v>86.343863733336079</v>
      </c>
      <c r="D302">
        <v>96.6796875</v>
      </c>
      <c r="E302">
        <v>167.96875</v>
      </c>
    </row>
    <row r="303" spans="1:14" x14ac:dyDescent="0.25">
      <c r="A303" s="125" t="s">
        <v>29</v>
      </c>
      <c r="B303">
        <v>49.8046875</v>
      </c>
      <c r="C303">
        <v>83.570992972065412</v>
      </c>
      <c r="D303">
        <v>107.421875</v>
      </c>
      <c r="E303">
        <v>192.3828125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125"/>
      <c r="B307" s="125" t="s">
        <v>101</v>
      </c>
      <c r="C307" s="125" t="s">
        <v>102</v>
      </c>
      <c r="D307" s="125" t="s">
        <v>103</v>
      </c>
      <c r="E307" s="125" t="s">
        <v>104</v>
      </c>
      <c r="J307" s="125"/>
      <c r="K307" s="125" t="s">
        <v>101</v>
      </c>
      <c r="L307" s="125" t="s">
        <v>102</v>
      </c>
      <c r="M307" s="125" t="s">
        <v>103</v>
      </c>
      <c r="N307" s="125" t="s">
        <v>104</v>
      </c>
    </row>
    <row r="308" spans="1:14" x14ac:dyDescent="0.25">
      <c r="A308" s="125" t="s">
        <v>15</v>
      </c>
      <c r="B308">
        <v>49.8046875</v>
      </c>
      <c r="C308">
        <v>45.525103528157587</v>
      </c>
      <c r="D308">
        <v>57.6171875</v>
      </c>
      <c r="E308">
        <v>103.515625</v>
      </c>
      <c r="J308" s="125" t="s">
        <v>12</v>
      </c>
      <c r="K308">
        <v>0.1</v>
      </c>
      <c r="L308">
        <v>4.785915657018406</v>
      </c>
      <c r="M308">
        <v>0.5</v>
      </c>
      <c r="N308">
        <v>0.96666666666666667</v>
      </c>
    </row>
    <row r="309" spans="1:14" x14ac:dyDescent="0.25">
      <c r="A309" s="125" t="s">
        <v>25</v>
      </c>
      <c r="B309">
        <v>17.578125</v>
      </c>
      <c r="C309">
        <v>38.442584061481007</v>
      </c>
      <c r="D309">
        <v>40.0390625</v>
      </c>
      <c r="E309">
        <v>334.9609375</v>
      </c>
      <c r="J309" s="125" t="s">
        <v>105</v>
      </c>
      <c r="K309">
        <v>0.1</v>
      </c>
      <c r="L309">
        <v>1.63705781148846</v>
      </c>
      <c r="M309">
        <v>0.66666666666666663</v>
      </c>
      <c r="N309">
        <v>1.666666666666667</v>
      </c>
    </row>
    <row r="310" spans="1:14" x14ac:dyDescent="0.25">
      <c r="A310" s="125" t="s">
        <v>18</v>
      </c>
      <c r="B310">
        <v>49.8046875</v>
      </c>
      <c r="C310">
        <v>53.156357533354587</v>
      </c>
      <c r="D310">
        <v>61.5234375</v>
      </c>
      <c r="E310">
        <v>123.046875</v>
      </c>
    </row>
    <row r="311" spans="1:14" x14ac:dyDescent="0.25">
      <c r="A311" s="125" t="s">
        <v>26</v>
      </c>
      <c r="B311">
        <v>49.8046875</v>
      </c>
      <c r="C311">
        <v>47.962002562154417</v>
      </c>
      <c r="D311">
        <v>74.21875</v>
      </c>
      <c r="E311">
        <v>101.5625</v>
      </c>
    </row>
    <row r="312" spans="1:14" x14ac:dyDescent="0.25">
      <c r="A312" s="125" t="s">
        <v>21</v>
      </c>
      <c r="B312">
        <v>49.8046875</v>
      </c>
      <c r="C312">
        <v>92.197946998489442</v>
      </c>
      <c r="D312">
        <v>160.15625</v>
      </c>
      <c r="E312">
        <v>297.8515625</v>
      </c>
    </row>
    <row r="313" spans="1:14" x14ac:dyDescent="0.25">
      <c r="A313" s="125" t="s">
        <v>28</v>
      </c>
      <c r="B313">
        <v>24.4140625</v>
      </c>
      <c r="C313">
        <v>93.430461176028047</v>
      </c>
      <c r="D313">
        <v>258.7890625</v>
      </c>
      <c r="E313">
        <v>352.5390625</v>
      </c>
    </row>
    <row r="314" spans="1:14" x14ac:dyDescent="0.25">
      <c r="A314" s="125" t="s">
        <v>24</v>
      </c>
      <c r="B314">
        <v>49.8046875</v>
      </c>
      <c r="C314">
        <v>82.268751035606428</v>
      </c>
      <c r="D314">
        <v>142.578125</v>
      </c>
      <c r="E314">
        <v>238.28125</v>
      </c>
    </row>
    <row r="315" spans="1:14" x14ac:dyDescent="0.25">
      <c r="A315" s="125" t="s">
        <v>29</v>
      </c>
      <c r="B315">
        <v>49.8046875</v>
      </c>
      <c r="C315">
        <v>58.882018269709192</v>
      </c>
      <c r="D315">
        <v>51.7578125</v>
      </c>
      <c r="E315">
        <v>52.734375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125"/>
      <c r="B319" s="125" t="s">
        <v>101</v>
      </c>
      <c r="C319" s="125" t="s">
        <v>102</v>
      </c>
      <c r="D319" s="125" t="s">
        <v>103</v>
      </c>
      <c r="E319" s="125" t="s">
        <v>104</v>
      </c>
      <c r="J319" s="125"/>
      <c r="K319" s="125" t="s">
        <v>101</v>
      </c>
      <c r="L319" s="125" t="s">
        <v>102</v>
      </c>
      <c r="M319" s="125" t="s">
        <v>103</v>
      </c>
      <c r="N319" s="125" t="s">
        <v>104</v>
      </c>
    </row>
    <row r="320" spans="1:14" x14ac:dyDescent="0.25">
      <c r="A320" s="125" t="s">
        <v>15</v>
      </c>
      <c r="B320">
        <v>49.8046875</v>
      </c>
      <c r="C320">
        <v>54.603266654825333</v>
      </c>
      <c r="D320">
        <v>52.734375</v>
      </c>
      <c r="E320">
        <v>107.421875</v>
      </c>
      <c r="J320" s="125" t="s">
        <v>12</v>
      </c>
      <c r="K320">
        <v>3.3333333333333333E-2</v>
      </c>
      <c r="L320">
        <v>3.9118593759610341</v>
      </c>
      <c r="M320">
        <v>0.46666666666666667</v>
      </c>
      <c r="N320">
        <v>0.5</v>
      </c>
    </row>
    <row r="321" spans="1:14" x14ac:dyDescent="0.25">
      <c r="A321" s="125" t="s">
        <v>25</v>
      </c>
      <c r="B321">
        <v>20.5078125</v>
      </c>
      <c r="C321">
        <v>-3.5098001074674392</v>
      </c>
      <c r="D321">
        <v>41.015625</v>
      </c>
      <c r="E321">
        <v>126.953125</v>
      </c>
      <c r="J321" s="125" t="s">
        <v>105</v>
      </c>
      <c r="K321">
        <v>3.3333333333333333E-2</v>
      </c>
      <c r="L321">
        <v>5.1240355501097028</v>
      </c>
      <c r="M321">
        <v>0.23333333333333331</v>
      </c>
      <c r="N321">
        <v>0.5</v>
      </c>
    </row>
    <row r="322" spans="1:14" x14ac:dyDescent="0.25">
      <c r="A322" s="125" t="s">
        <v>18</v>
      </c>
      <c r="B322">
        <v>49.8046875</v>
      </c>
      <c r="C322">
        <v>56.689671229063627</v>
      </c>
      <c r="D322">
        <v>91.796875</v>
      </c>
      <c r="E322">
        <v>185.546875</v>
      </c>
    </row>
    <row r="323" spans="1:14" x14ac:dyDescent="0.25">
      <c r="A323" s="125" t="s">
        <v>26</v>
      </c>
      <c r="B323">
        <v>49.8046875</v>
      </c>
      <c r="C323">
        <v>53.982117757860799</v>
      </c>
      <c r="D323">
        <v>82.03125</v>
      </c>
      <c r="E323">
        <v>104.4921875</v>
      </c>
    </row>
    <row r="324" spans="1:14" x14ac:dyDescent="0.25">
      <c r="A324" s="125" t="s">
        <v>21</v>
      </c>
      <c r="B324">
        <v>49.8046875</v>
      </c>
      <c r="C324">
        <v>-3155.3662576182678</v>
      </c>
      <c r="D324">
        <v>51.7578125</v>
      </c>
      <c r="E324">
        <v>52.734375</v>
      </c>
    </row>
    <row r="325" spans="1:14" x14ac:dyDescent="0.25">
      <c r="A325" s="125" t="s">
        <v>28</v>
      </c>
      <c r="B325">
        <v>49.8046875</v>
      </c>
      <c r="C325">
        <v>129.31578090639371</v>
      </c>
      <c r="D325">
        <v>360.3515625</v>
      </c>
      <c r="E325">
        <v>500</v>
      </c>
    </row>
    <row r="326" spans="1:14" x14ac:dyDescent="0.25">
      <c r="A326" s="125" t="s">
        <v>24</v>
      </c>
      <c r="B326">
        <v>23.4375</v>
      </c>
      <c r="C326">
        <v>98.189222686464461</v>
      </c>
      <c r="D326">
        <v>120.1171875</v>
      </c>
      <c r="E326">
        <v>446.2890625</v>
      </c>
    </row>
    <row r="327" spans="1:14" x14ac:dyDescent="0.25">
      <c r="A327" s="125" t="s">
        <v>29</v>
      </c>
      <c r="B327">
        <v>49.8046875</v>
      </c>
      <c r="C327">
        <v>-5.5129825153357048</v>
      </c>
      <c r="D327">
        <v>91.796875</v>
      </c>
      <c r="E327">
        <v>224.609375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125"/>
      <c r="B331" s="125" t="s">
        <v>101</v>
      </c>
      <c r="C331" s="125" t="s">
        <v>102</v>
      </c>
      <c r="D331" s="125" t="s">
        <v>103</v>
      </c>
      <c r="E331" s="125" t="s">
        <v>104</v>
      </c>
      <c r="J331" s="125"/>
      <c r="K331" s="125" t="s">
        <v>101</v>
      </c>
      <c r="L331" s="125" t="s">
        <v>102</v>
      </c>
      <c r="M331" s="125" t="s">
        <v>103</v>
      </c>
      <c r="N331" s="125" t="s">
        <v>104</v>
      </c>
    </row>
    <row r="332" spans="1:14" x14ac:dyDescent="0.25">
      <c r="A332" s="125" t="s">
        <v>15</v>
      </c>
      <c r="B332">
        <v>49.8046875</v>
      </c>
      <c r="C332">
        <v>62.310142863729752</v>
      </c>
      <c r="D332">
        <v>79.1015625</v>
      </c>
      <c r="E332">
        <v>148.4375</v>
      </c>
      <c r="J332" s="125" t="s">
        <v>12</v>
      </c>
      <c r="K332">
        <v>0.14285714285714279</v>
      </c>
      <c r="L332">
        <v>3.3605102832366618</v>
      </c>
      <c r="M332">
        <v>0.71428571428571419</v>
      </c>
      <c r="N332">
        <v>1.142857142857143</v>
      </c>
    </row>
    <row r="333" spans="1:14" x14ac:dyDescent="0.25">
      <c r="A333" s="125" t="s">
        <v>25</v>
      </c>
      <c r="B333">
        <v>33.203125</v>
      </c>
      <c r="C333">
        <v>74.839183851823378</v>
      </c>
      <c r="D333">
        <v>95.703125</v>
      </c>
      <c r="E333">
        <v>294.921875</v>
      </c>
      <c r="J333" s="125" t="s">
        <v>105</v>
      </c>
      <c r="K333">
        <v>0.2857142857142857</v>
      </c>
      <c r="L333">
        <v>0.7179102372224403</v>
      </c>
      <c r="M333">
        <v>0.71428571428571419</v>
      </c>
      <c r="N333">
        <v>0.71428571428571419</v>
      </c>
    </row>
    <row r="334" spans="1:14" x14ac:dyDescent="0.25">
      <c r="A334" s="125" t="s">
        <v>18</v>
      </c>
      <c r="B334">
        <v>30.2734375</v>
      </c>
      <c r="C334">
        <v>46.602842581164722</v>
      </c>
      <c r="D334">
        <v>70.3125</v>
      </c>
      <c r="E334">
        <v>95.703125</v>
      </c>
    </row>
    <row r="335" spans="1:14" x14ac:dyDescent="0.25">
      <c r="A335" s="125" t="s">
        <v>26</v>
      </c>
      <c r="B335">
        <v>41.015625</v>
      </c>
      <c r="C335">
        <v>46.024251867312842</v>
      </c>
      <c r="D335">
        <v>72.265625</v>
      </c>
      <c r="E335">
        <v>90.8203125</v>
      </c>
    </row>
    <row r="336" spans="1:14" x14ac:dyDescent="0.25">
      <c r="A336" s="125" t="s">
        <v>21</v>
      </c>
      <c r="B336">
        <v>33.203125</v>
      </c>
      <c r="C336">
        <v>91.248207232606958</v>
      </c>
      <c r="D336">
        <v>124.0234375</v>
      </c>
      <c r="E336">
        <v>193.359375</v>
      </c>
    </row>
    <row r="337" spans="1:14" x14ac:dyDescent="0.25">
      <c r="A337" s="125" t="s">
        <v>28</v>
      </c>
      <c r="B337">
        <v>33.203125</v>
      </c>
      <c r="C337">
        <v>87.133895930396037</v>
      </c>
      <c r="D337">
        <v>120.1171875</v>
      </c>
      <c r="E337">
        <v>166.015625</v>
      </c>
    </row>
    <row r="338" spans="1:14" x14ac:dyDescent="0.25">
      <c r="A338" s="125" t="s">
        <v>24</v>
      </c>
      <c r="B338">
        <v>40.0390625</v>
      </c>
      <c r="C338">
        <v>73.293302912682236</v>
      </c>
      <c r="D338">
        <v>100.5859375</v>
      </c>
      <c r="E338">
        <v>165.0390625</v>
      </c>
    </row>
    <row r="339" spans="1:14" x14ac:dyDescent="0.25">
      <c r="A339" s="125" t="s">
        <v>29</v>
      </c>
      <c r="B339">
        <v>49.8046875</v>
      </c>
      <c r="C339">
        <v>39.701327226904759</v>
      </c>
      <c r="D339">
        <v>54.6875</v>
      </c>
      <c r="E339">
        <v>105.46875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125"/>
      <c r="B343" s="125" t="s">
        <v>101</v>
      </c>
      <c r="C343" s="125" t="s">
        <v>102</v>
      </c>
      <c r="D343" s="125" t="s">
        <v>103</v>
      </c>
      <c r="E343" s="125" t="s">
        <v>104</v>
      </c>
      <c r="J343" s="125"/>
      <c r="K343" s="125" t="s">
        <v>101</v>
      </c>
      <c r="L343" s="125" t="s">
        <v>102</v>
      </c>
      <c r="M343" s="125" t="s">
        <v>103</v>
      </c>
      <c r="N343" s="125" t="s">
        <v>104</v>
      </c>
    </row>
    <row r="344" spans="1:14" x14ac:dyDescent="0.25">
      <c r="A344" s="125" t="s">
        <v>15</v>
      </c>
      <c r="B344">
        <v>49.8046875</v>
      </c>
      <c r="C344">
        <v>46.974205342500433</v>
      </c>
      <c r="D344">
        <v>51.7578125</v>
      </c>
      <c r="E344">
        <v>102.5390625</v>
      </c>
      <c r="J344" s="125" t="s">
        <v>12</v>
      </c>
      <c r="K344">
        <v>3.3333333333333333E-2</v>
      </c>
      <c r="L344">
        <v>7.4569604027960281</v>
      </c>
      <c r="M344">
        <v>0.26666666666666672</v>
      </c>
      <c r="N344">
        <v>0.53333333333333333</v>
      </c>
    </row>
    <row r="345" spans="1:14" x14ac:dyDescent="0.25">
      <c r="A345" s="125" t="s">
        <v>25</v>
      </c>
      <c r="B345">
        <v>18.5546875</v>
      </c>
      <c r="C345">
        <v>35.211883259999418</v>
      </c>
      <c r="D345">
        <v>40.0390625</v>
      </c>
      <c r="E345">
        <v>310.546875</v>
      </c>
      <c r="J345" s="125" t="s">
        <v>105</v>
      </c>
      <c r="K345">
        <v>6.6666666666666666E-2</v>
      </c>
      <c r="L345">
        <v>-2.7397265526331651</v>
      </c>
      <c r="M345">
        <v>0.26666666666666672</v>
      </c>
      <c r="N345">
        <v>0.36666666666666659</v>
      </c>
    </row>
    <row r="346" spans="1:14" x14ac:dyDescent="0.25">
      <c r="A346" s="125" t="s">
        <v>18</v>
      </c>
      <c r="B346">
        <v>49.8046875</v>
      </c>
      <c r="C346">
        <v>80.295772010164981</v>
      </c>
      <c r="D346">
        <v>102.5390625</v>
      </c>
      <c r="E346">
        <v>298.828125</v>
      </c>
    </row>
    <row r="347" spans="1:14" x14ac:dyDescent="0.25">
      <c r="A347" s="125" t="s">
        <v>26</v>
      </c>
      <c r="B347">
        <v>47.8515625</v>
      </c>
      <c r="C347">
        <v>55.429566297829687</v>
      </c>
      <c r="D347">
        <v>78.125</v>
      </c>
      <c r="E347">
        <v>126.953125</v>
      </c>
    </row>
    <row r="348" spans="1:14" x14ac:dyDescent="0.25">
      <c r="A348" s="125" t="s">
        <v>21</v>
      </c>
      <c r="B348">
        <v>49.8046875</v>
      </c>
      <c r="C348">
        <v>73.284963820866935</v>
      </c>
      <c r="D348">
        <v>141.6015625</v>
      </c>
      <c r="E348">
        <v>281.25</v>
      </c>
    </row>
    <row r="349" spans="1:14" x14ac:dyDescent="0.25">
      <c r="A349" s="125" t="s">
        <v>28</v>
      </c>
      <c r="B349">
        <v>27.34375</v>
      </c>
      <c r="C349">
        <v>10.048671589055759</v>
      </c>
      <c r="D349">
        <v>157.2265625</v>
      </c>
      <c r="E349">
        <v>337.890625</v>
      </c>
    </row>
    <row r="350" spans="1:14" x14ac:dyDescent="0.25">
      <c r="A350" s="125" t="s">
        <v>24</v>
      </c>
      <c r="B350">
        <v>22.4609375</v>
      </c>
      <c r="C350">
        <v>61.55233499693631</v>
      </c>
      <c r="D350">
        <v>101.5625</v>
      </c>
      <c r="E350">
        <v>226.5625</v>
      </c>
    </row>
    <row r="351" spans="1:14" x14ac:dyDescent="0.25">
      <c r="A351" s="125" t="s">
        <v>29</v>
      </c>
      <c r="B351">
        <v>11.71875</v>
      </c>
      <c r="C351">
        <v>57.651759088861503</v>
      </c>
      <c r="D351">
        <v>26.3671875</v>
      </c>
      <c r="E351">
        <v>74.21875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125"/>
      <c r="B355" s="125" t="s">
        <v>101</v>
      </c>
      <c r="C355" s="125" t="s">
        <v>102</v>
      </c>
      <c r="D355" s="125" t="s">
        <v>103</v>
      </c>
      <c r="E355" s="125" t="s">
        <v>104</v>
      </c>
      <c r="J355" s="125"/>
      <c r="K355" s="125" t="s">
        <v>101</v>
      </c>
      <c r="L355" s="125" t="s">
        <v>102</v>
      </c>
      <c r="M355" s="125" t="s">
        <v>103</v>
      </c>
      <c r="N355" s="125" t="s">
        <v>104</v>
      </c>
    </row>
    <row r="356" spans="1:14" x14ac:dyDescent="0.25">
      <c r="A356" s="125" t="s">
        <v>15</v>
      </c>
      <c r="B356">
        <v>49.8046875</v>
      </c>
      <c r="C356">
        <v>66.016870808553691</v>
      </c>
      <c r="D356">
        <v>66.40625</v>
      </c>
      <c r="E356">
        <v>134.765625</v>
      </c>
      <c r="J356" s="125" t="s">
        <v>12</v>
      </c>
      <c r="K356">
        <v>3.3333333333333333E-2</v>
      </c>
      <c r="L356">
        <v>0.37254441237257507</v>
      </c>
      <c r="M356">
        <v>6.6666666666666666E-2</v>
      </c>
      <c r="N356">
        <v>0.33333333333333331</v>
      </c>
    </row>
    <row r="357" spans="1:14" x14ac:dyDescent="0.25">
      <c r="A357" s="125" t="s">
        <v>25</v>
      </c>
      <c r="B357">
        <v>16.6015625</v>
      </c>
      <c r="C357">
        <v>62.712548988646567</v>
      </c>
      <c r="D357">
        <v>64.453125</v>
      </c>
      <c r="E357">
        <v>185.546875</v>
      </c>
      <c r="J357" s="125" t="s">
        <v>105</v>
      </c>
      <c r="K357">
        <v>3.3333333333333333E-2</v>
      </c>
      <c r="L357">
        <v>0.38224415950623492</v>
      </c>
      <c r="M357">
        <v>0.16666666666666671</v>
      </c>
      <c r="N357">
        <v>0.3</v>
      </c>
    </row>
    <row r="358" spans="1:14" x14ac:dyDescent="0.25">
      <c r="A358" s="125" t="s">
        <v>18</v>
      </c>
      <c r="B358">
        <v>49.8046875</v>
      </c>
      <c r="C358">
        <v>75.050242007386501</v>
      </c>
      <c r="D358">
        <v>91.796875</v>
      </c>
      <c r="E358">
        <v>138.671875</v>
      </c>
    </row>
    <row r="359" spans="1:14" x14ac:dyDescent="0.25">
      <c r="A359" s="125" t="s">
        <v>26</v>
      </c>
      <c r="B359">
        <v>49.8046875</v>
      </c>
      <c r="C359">
        <v>-246.3831139017621</v>
      </c>
      <c r="D359">
        <v>68.359375</v>
      </c>
      <c r="E359">
        <v>76.171875</v>
      </c>
    </row>
    <row r="360" spans="1:14" x14ac:dyDescent="0.25">
      <c r="A360" s="125" t="s">
        <v>21</v>
      </c>
      <c r="B360">
        <v>64.453125</v>
      </c>
      <c r="C360">
        <v>85.594900476197196</v>
      </c>
      <c r="D360">
        <v>95.703125</v>
      </c>
      <c r="E360">
        <v>156.25</v>
      </c>
    </row>
    <row r="361" spans="1:14" x14ac:dyDescent="0.25">
      <c r="A361" s="125" t="s">
        <v>28</v>
      </c>
      <c r="B361">
        <v>50.78125</v>
      </c>
      <c r="C361">
        <v>99.238315803071004</v>
      </c>
      <c r="D361">
        <v>104.4921875</v>
      </c>
      <c r="E361">
        <v>184.5703125</v>
      </c>
    </row>
    <row r="362" spans="1:14" x14ac:dyDescent="0.25">
      <c r="A362" s="125" t="s">
        <v>24</v>
      </c>
      <c r="B362">
        <v>37.109375</v>
      </c>
      <c r="C362">
        <v>81.549951494367605</v>
      </c>
      <c r="D362">
        <v>86.9140625</v>
      </c>
      <c r="E362">
        <v>182.6171875</v>
      </c>
    </row>
    <row r="363" spans="1:14" x14ac:dyDescent="0.25">
      <c r="A363" s="125" t="s">
        <v>29</v>
      </c>
      <c r="B363">
        <v>49.8046875</v>
      </c>
      <c r="C363">
        <v>78.915071220581055</v>
      </c>
      <c r="D363">
        <v>96.6796875</v>
      </c>
      <c r="E363">
        <v>161.1328125</v>
      </c>
    </row>
    <row r="390" spans="1:5" x14ac:dyDescent="0.25">
      <c r="A390" s="165" t="s">
        <v>180</v>
      </c>
    </row>
    <row r="391" spans="1:5" x14ac:dyDescent="0.25">
      <c r="A391" s="125"/>
      <c r="B391" s="125" t="s">
        <v>101</v>
      </c>
      <c r="C391" s="125" t="s">
        <v>102</v>
      </c>
      <c r="D391" s="125" t="s">
        <v>103</v>
      </c>
      <c r="E391" s="125" t="s">
        <v>104</v>
      </c>
    </row>
    <row r="392" spans="1:5" x14ac:dyDescent="0.25">
      <c r="A392" s="125" t="s">
        <v>15</v>
      </c>
      <c r="B392">
        <v>0.9765625</v>
      </c>
      <c r="C392">
        <v>2.9383503178017931</v>
      </c>
      <c r="D392">
        <v>4.8828125</v>
      </c>
      <c r="E392">
        <v>6.8359375</v>
      </c>
    </row>
    <row r="393" spans="1:5" x14ac:dyDescent="0.25">
      <c r="A393" s="125" t="s">
        <v>25</v>
      </c>
      <c r="B393">
        <v>0.9765625</v>
      </c>
      <c r="C393">
        <v>3.2453487369103908</v>
      </c>
      <c r="D393">
        <v>5.859375</v>
      </c>
      <c r="E393">
        <v>7.8125</v>
      </c>
    </row>
    <row r="394" spans="1:5" x14ac:dyDescent="0.25">
      <c r="A394" s="125" t="s">
        <v>18</v>
      </c>
      <c r="B394">
        <v>2.9296875</v>
      </c>
      <c r="C394">
        <v>4.1983509585167438</v>
      </c>
      <c r="D394">
        <v>5.859375</v>
      </c>
      <c r="E394">
        <v>7.8125</v>
      </c>
    </row>
    <row r="395" spans="1:5" x14ac:dyDescent="0.25">
      <c r="A395" s="125" t="s">
        <v>26</v>
      </c>
      <c r="B395">
        <v>1.953125</v>
      </c>
      <c r="C395">
        <v>3.6849076063835429</v>
      </c>
      <c r="D395">
        <v>5.859375</v>
      </c>
      <c r="E395">
        <v>7.8125</v>
      </c>
    </row>
    <row r="396" spans="1:5" x14ac:dyDescent="0.25">
      <c r="A396" s="125" t="s">
        <v>21</v>
      </c>
      <c r="B396">
        <v>1.953125</v>
      </c>
      <c r="C396">
        <v>3.4309985163137351</v>
      </c>
      <c r="D396">
        <v>3.90625</v>
      </c>
      <c r="E396">
        <v>6.8359375</v>
      </c>
    </row>
    <row r="397" spans="1:5" x14ac:dyDescent="0.25">
      <c r="A397" s="125" t="s">
        <v>28</v>
      </c>
      <c r="B397">
        <v>0.9765625</v>
      </c>
      <c r="C397">
        <v>3.789726381263117</v>
      </c>
      <c r="D397">
        <v>4.8828125</v>
      </c>
      <c r="E397">
        <v>7.8125</v>
      </c>
    </row>
    <row r="398" spans="1:5" x14ac:dyDescent="0.25">
      <c r="A398" s="125" t="s">
        <v>24</v>
      </c>
      <c r="B398">
        <v>1.953125</v>
      </c>
      <c r="C398">
        <v>3.409918744482368</v>
      </c>
      <c r="D398">
        <v>4.8828125</v>
      </c>
      <c r="E398">
        <v>6.8359375</v>
      </c>
    </row>
    <row r="399" spans="1:5" x14ac:dyDescent="0.25">
      <c r="A399" s="125" t="s">
        <v>29</v>
      </c>
      <c r="B399">
        <v>1.953125</v>
      </c>
      <c r="C399">
        <v>3.6742793284970618</v>
      </c>
      <c r="D399">
        <v>5.859375</v>
      </c>
      <c r="E399">
        <v>6.8359375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78" t="s">
        <v>12</v>
      </c>
      <c r="C408" s="179"/>
      <c r="D408" s="178" t="s">
        <v>105</v>
      </c>
      <c r="E408" s="179"/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290.35194423900492</v>
      </c>
      <c r="L409" s="155" t="s">
        <v>141</v>
      </c>
      <c r="M409">
        <v>0.70055122827500416</v>
      </c>
      <c r="N409">
        <v>1</v>
      </c>
      <c r="O409">
        <v>1</v>
      </c>
      <c r="P409">
        <v>0.97993007503625951</v>
      </c>
      <c r="Q409">
        <v>1</v>
      </c>
      <c r="R409">
        <v>1</v>
      </c>
      <c r="S409">
        <v>0.79249652985937702</v>
      </c>
      <c r="T409">
        <v>1</v>
      </c>
    </row>
    <row r="410" spans="1:20" x14ac:dyDescent="0.25">
      <c r="A410" s="154" t="s">
        <v>141</v>
      </c>
      <c r="B410">
        <v>4.8954716634360329</v>
      </c>
      <c r="C410">
        <v>2.316807559973399</v>
      </c>
      <c r="D410">
        <v>7.003147497448607</v>
      </c>
      <c r="E410">
        <v>0.74049078176586192</v>
      </c>
      <c r="G410" s="154" t="s">
        <v>142</v>
      </c>
      <c r="H410">
        <v>195.09947390019099</v>
      </c>
      <c r="L410" s="155" t="s">
        <v>142</v>
      </c>
      <c r="M410">
        <v>0.74258735371731099</v>
      </c>
      <c r="N410">
        <v>0.90335640686708685</v>
      </c>
      <c r="O410">
        <v>0.88333653393869949</v>
      </c>
      <c r="P410">
        <v>0.41486084139367407</v>
      </c>
      <c r="Q410">
        <v>0.51376544011219216</v>
      </c>
      <c r="R410">
        <v>0.69051760529750195</v>
      </c>
      <c r="S410">
        <v>0.57230994566616056</v>
      </c>
      <c r="T410">
        <v>0.57874508850808126</v>
      </c>
    </row>
    <row r="411" spans="1:20" x14ac:dyDescent="0.25">
      <c r="A411" s="154" t="s">
        <v>142</v>
      </c>
      <c r="B411">
        <v>5.7230896511605556</v>
      </c>
      <c r="C411">
        <v>-5.0045567687179622</v>
      </c>
      <c r="D411">
        <v>7.633987891974833</v>
      </c>
      <c r="E411">
        <v>8.6569831878408561</v>
      </c>
      <c r="G411" s="154" t="s">
        <v>143</v>
      </c>
      <c r="H411">
        <v>170.17628872978241</v>
      </c>
      <c r="L411" s="155" t="s">
        <v>143</v>
      </c>
      <c r="M411">
        <v>0.89733197020609501</v>
      </c>
      <c r="N411">
        <v>0.92720474012019449</v>
      </c>
      <c r="O411">
        <v>0.9479939889554968</v>
      </c>
      <c r="P411">
        <v>1</v>
      </c>
      <c r="Q411">
        <v>0.36403284257355628</v>
      </c>
      <c r="R411">
        <v>0.59177895519270352</v>
      </c>
      <c r="S411">
        <v>0.51847094483241174</v>
      </c>
      <c r="T411">
        <v>0.56277079989107581</v>
      </c>
    </row>
    <row r="412" spans="1:20" x14ac:dyDescent="0.25">
      <c r="A412" s="154" t="s">
        <v>143</v>
      </c>
      <c r="B412">
        <v>4.0639303370143152</v>
      </c>
      <c r="C412">
        <v>-0.3203512978502302</v>
      </c>
      <c r="D412">
        <v>5.596327994999915</v>
      </c>
      <c r="E412">
        <v>0.1378375852865254</v>
      </c>
      <c r="G412" s="154" t="s">
        <v>144</v>
      </c>
      <c r="H412">
        <v>85.185999955737913</v>
      </c>
      <c r="L412" s="155" t="s">
        <v>144</v>
      </c>
      <c r="M412">
        <v>0.94885591836979566</v>
      </c>
      <c r="N412">
        <v>0.88971791840057579</v>
      </c>
      <c r="O412">
        <v>0.82356833717464906</v>
      </c>
      <c r="P412">
        <v>0.47292834980172838</v>
      </c>
      <c r="Q412">
        <v>0.52473369187950403</v>
      </c>
      <c r="R412">
        <v>0.62149355026689468</v>
      </c>
      <c r="S412">
        <v>0.7560964731472174</v>
      </c>
      <c r="T412">
        <v>0.62065225195284501</v>
      </c>
    </row>
    <row r="413" spans="1:20" x14ac:dyDescent="0.25">
      <c r="A413" s="154" t="s">
        <v>144</v>
      </c>
      <c r="B413">
        <v>2.880548781450369</v>
      </c>
      <c r="C413">
        <v>3.7741008482198408</v>
      </c>
      <c r="D413">
        <v>3.8153130803010811</v>
      </c>
      <c r="E413">
        <v>-5.0097720968384074</v>
      </c>
      <c r="G413" s="154" t="s">
        <v>145</v>
      </c>
      <c r="H413">
        <v>57.240302892368213</v>
      </c>
      <c r="L413" s="155" t="s">
        <v>145</v>
      </c>
      <c r="M413">
        <v>0.89050000393744222</v>
      </c>
      <c r="N413">
        <v>0.87146755853470603</v>
      </c>
      <c r="O413">
        <v>0.91318203309726487</v>
      </c>
      <c r="P413">
        <v>0.43619910409542528</v>
      </c>
      <c r="Q413">
        <v>0.38120863783625142</v>
      </c>
      <c r="R413">
        <v>0.60556891141540137</v>
      </c>
      <c r="S413">
        <v>0.50163073944831316</v>
      </c>
      <c r="T413">
        <v>0.57826101472681268</v>
      </c>
    </row>
    <row r="414" spans="1:20" x14ac:dyDescent="0.25">
      <c r="A414" s="154" t="s">
        <v>145</v>
      </c>
      <c r="B414">
        <v>2.454870572254177</v>
      </c>
      <c r="C414">
        <v>-1.678528808817179</v>
      </c>
      <c r="D414">
        <v>3.059543602086876</v>
      </c>
      <c r="E414">
        <v>0.5405194965459752</v>
      </c>
      <c r="G414" s="154" t="s">
        <v>146</v>
      </c>
      <c r="H414">
        <v>46.512961242956493</v>
      </c>
      <c r="L414" s="155" t="s">
        <v>146</v>
      </c>
      <c r="M414">
        <v>0.80835408796255326</v>
      </c>
      <c r="N414">
        <v>0.88991566877745021</v>
      </c>
      <c r="O414">
        <v>0.78733577455300308</v>
      </c>
      <c r="P414">
        <v>0.47280430376984722</v>
      </c>
      <c r="Q414">
        <v>0.40683551314699701</v>
      </c>
      <c r="R414">
        <v>0.62099401878412319</v>
      </c>
      <c r="S414">
        <v>0.49137064187051033</v>
      </c>
      <c r="T414">
        <v>0.59516354297066998</v>
      </c>
    </row>
    <row r="415" spans="1:20" x14ac:dyDescent="0.25">
      <c r="A415" s="154" t="s">
        <v>146</v>
      </c>
      <c r="B415">
        <v>1.4008461444893261</v>
      </c>
      <c r="C415">
        <v>-7.66576732464955E-2</v>
      </c>
      <c r="D415">
        <v>2.3545810576992499</v>
      </c>
      <c r="E415">
        <v>-1.2343208756869439</v>
      </c>
      <c r="G415" s="154" t="s">
        <v>147</v>
      </c>
      <c r="H415">
        <v>68.898484445446044</v>
      </c>
      <c r="L415" s="155" t="s">
        <v>147</v>
      </c>
      <c r="M415">
        <v>0.85273443961919426</v>
      </c>
      <c r="N415">
        <v>0.91344773517199851</v>
      </c>
      <c r="O415">
        <v>0.64200803429944797</v>
      </c>
      <c r="P415">
        <v>0.44455173997351061</v>
      </c>
      <c r="Q415">
        <v>0.41282935334360771</v>
      </c>
      <c r="R415">
        <v>0.63428612129885242</v>
      </c>
      <c r="S415">
        <v>0.65936779818986557</v>
      </c>
      <c r="T415">
        <v>0.68187203155308951</v>
      </c>
    </row>
    <row r="416" spans="1:20" x14ac:dyDescent="0.25">
      <c r="A416" s="154" t="s">
        <v>147</v>
      </c>
      <c r="B416">
        <v>1.8057582560650589</v>
      </c>
      <c r="C416">
        <v>-1.6199668501443889</v>
      </c>
      <c r="D416">
        <v>3.0203803591592431</v>
      </c>
      <c r="E416">
        <v>2.0907252211784382</v>
      </c>
      <c r="G416" s="154" t="s">
        <v>148</v>
      </c>
      <c r="H416">
        <v>70.455207998475203</v>
      </c>
      <c r="L416" s="155" t="s">
        <v>148</v>
      </c>
      <c r="M416">
        <v>0.80674161932756461</v>
      </c>
      <c r="N416">
        <v>0.9253941786080806</v>
      </c>
      <c r="O416">
        <v>0.62218061736918895</v>
      </c>
      <c r="P416">
        <v>0.41570278359989421</v>
      </c>
      <c r="Q416">
        <v>0.51691687376999162</v>
      </c>
      <c r="R416">
        <v>0.62674695888063359</v>
      </c>
      <c r="S416">
        <v>0.81326560597625064</v>
      </c>
      <c r="T416">
        <v>0.64997018588761724</v>
      </c>
    </row>
    <row r="417" spans="1:20" x14ac:dyDescent="0.25">
      <c r="A417" s="154" t="s">
        <v>148</v>
      </c>
      <c r="B417">
        <v>3.0930231536900972</v>
      </c>
      <c r="C417">
        <v>1.357322500993686</v>
      </c>
      <c r="D417">
        <v>3.1179966512965152</v>
      </c>
      <c r="E417">
        <v>-0.52841369328912591</v>
      </c>
      <c r="G417" s="154" t="s">
        <v>149</v>
      </c>
      <c r="H417">
        <v>41.99382360607634</v>
      </c>
      <c r="L417" s="155" t="s">
        <v>149</v>
      </c>
      <c r="M417">
        <v>0.91599165469069677</v>
      </c>
      <c r="N417">
        <v>0.91733687800394625</v>
      </c>
      <c r="O417">
        <v>0.67516985912950822</v>
      </c>
      <c r="P417">
        <v>0.40032591343935442</v>
      </c>
      <c r="Q417">
        <v>0.43452211442853089</v>
      </c>
      <c r="R417">
        <v>0.60758793411775569</v>
      </c>
      <c r="S417">
        <v>0.77441881712955207</v>
      </c>
      <c r="T417">
        <v>0.6530100419666961</v>
      </c>
    </row>
    <row r="418" spans="1:20" x14ac:dyDescent="0.25">
      <c r="A418" s="154" t="s">
        <v>149</v>
      </c>
      <c r="B418">
        <v>2.411256232647943</v>
      </c>
      <c r="C418">
        <v>2.164982670763826</v>
      </c>
      <c r="D418">
        <v>2.3948608449785902</v>
      </c>
      <c r="E418">
        <v>-0.33087104644526238</v>
      </c>
      <c r="G418" s="154" t="s">
        <v>150</v>
      </c>
      <c r="H418">
        <v>90.591567432935534</v>
      </c>
      <c r="L418" s="155" t="s">
        <v>150</v>
      </c>
      <c r="M418">
        <v>0.99999999999999989</v>
      </c>
      <c r="N418">
        <v>0.89703026443935641</v>
      </c>
      <c r="O418">
        <v>0.91665501558072138</v>
      </c>
      <c r="P418">
        <v>0.43026040665503729</v>
      </c>
      <c r="Q418">
        <v>0.41366720600555279</v>
      </c>
      <c r="R418">
        <v>0.61371825789590717</v>
      </c>
      <c r="S418">
        <v>0.50448719005979736</v>
      </c>
      <c r="T418">
        <v>0.60597221312951366</v>
      </c>
    </row>
    <row r="419" spans="1:20" x14ac:dyDescent="0.25">
      <c r="A419" s="154" t="s">
        <v>150</v>
      </c>
      <c r="B419">
        <v>3.4687250922535799</v>
      </c>
      <c r="C419">
        <v>-0.72888662010554328</v>
      </c>
      <c r="D419">
        <v>5.2833278475420098</v>
      </c>
      <c r="E419">
        <v>1.234166814382581</v>
      </c>
      <c r="G419" s="154" t="s">
        <v>151</v>
      </c>
      <c r="H419">
        <v>53.529450516595674</v>
      </c>
      <c r="L419" s="155" t="s">
        <v>151</v>
      </c>
      <c r="M419">
        <v>0.8909681757612824</v>
      </c>
      <c r="N419">
        <v>0.91490841517867261</v>
      </c>
      <c r="O419">
        <v>0.93504127295312189</v>
      </c>
      <c r="P419">
        <v>0.36635940730995442</v>
      </c>
      <c r="Q419">
        <v>0.37221479951749897</v>
      </c>
      <c r="R419">
        <v>0.60898111622404072</v>
      </c>
      <c r="S419">
        <v>1</v>
      </c>
      <c r="T419">
        <v>0.6865374763896237</v>
      </c>
    </row>
    <row r="420" spans="1:20" x14ac:dyDescent="0.25">
      <c r="A420" s="154" t="s">
        <v>151</v>
      </c>
      <c r="B420">
        <v>2.4435115413634181</v>
      </c>
      <c r="C420">
        <v>1.51071005755262</v>
      </c>
      <c r="D420">
        <v>3.5102907880676759</v>
      </c>
      <c r="E420">
        <v>-3.9969411139247901</v>
      </c>
      <c r="G420" s="154" t="s">
        <v>152</v>
      </c>
      <c r="H420">
        <v>59.684260504740507</v>
      </c>
      <c r="L420" s="155" t="s">
        <v>152</v>
      </c>
      <c r="M420">
        <v>0.83464993933090803</v>
      </c>
      <c r="N420">
        <v>0.85503691768844381</v>
      </c>
      <c r="O420">
        <v>0.77653272770317083</v>
      </c>
      <c r="P420">
        <v>0.38210188456463762</v>
      </c>
      <c r="Q420">
        <v>0.40125784615163362</v>
      </c>
      <c r="R420">
        <v>0.59799331073869999</v>
      </c>
      <c r="S420">
        <v>0.75619968404473903</v>
      </c>
      <c r="T420">
        <v>0.67176771656428147</v>
      </c>
    </row>
    <row r="421" spans="1:20" x14ac:dyDescent="0.25">
      <c r="A421" s="154" t="s">
        <v>152</v>
      </c>
      <c r="B421">
        <v>2.8613468247231379</v>
      </c>
      <c r="C421">
        <v>0.58676639379048456</v>
      </c>
      <c r="D421">
        <v>4.5275244599311844</v>
      </c>
      <c r="E421">
        <v>-3.1720569480524459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78" t="s">
        <v>12</v>
      </c>
      <c r="C431" s="179"/>
      <c r="D431" s="178" t="s">
        <v>105</v>
      </c>
      <c r="E431" s="179"/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91.149194085451896</v>
      </c>
      <c r="L432" s="155" t="s">
        <v>155</v>
      </c>
      <c r="M432">
        <v>0.96287381278222972</v>
      </c>
      <c r="N432">
        <v>0.94903397006831158</v>
      </c>
      <c r="O432">
        <v>1</v>
      </c>
      <c r="P432">
        <v>0.54485662743570917</v>
      </c>
      <c r="Q432">
        <v>0.22499081936571291</v>
      </c>
      <c r="R432">
        <v>0.41139015478626412</v>
      </c>
      <c r="S432">
        <v>0.30313376336666042</v>
      </c>
      <c r="T432">
        <v>0.8048419849425521</v>
      </c>
    </row>
    <row r="433" spans="1:20" x14ac:dyDescent="0.25">
      <c r="A433" s="154" t="s">
        <v>141</v>
      </c>
      <c r="B433">
        <v>7.2315287514404556</v>
      </c>
      <c r="C433">
        <v>-7.9908540840918869</v>
      </c>
      <c r="D433">
        <v>5.2243629429312923</v>
      </c>
      <c r="E433">
        <v>6.9869157555046346</v>
      </c>
      <c r="G433" s="154" t="s">
        <v>142</v>
      </c>
      <c r="H433">
        <v>46.634727200700112</v>
      </c>
      <c r="L433" s="155" t="s">
        <v>156</v>
      </c>
      <c r="M433">
        <v>1</v>
      </c>
      <c r="N433">
        <v>0.68653988375533725</v>
      </c>
      <c r="O433">
        <v>0.73412244570434215</v>
      </c>
      <c r="P433">
        <v>1</v>
      </c>
      <c r="Q433">
        <v>1</v>
      </c>
      <c r="R433">
        <v>1</v>
      </c>
      <c r="S433">
        <v>1</v>
      </c>
      <c r="T433">
        <v>0.95377157276156088</v>
      </c>
    </row>
    <row r="434" spans="1:20" x14ac:dyDescent="0.25">
      <c r="A434" s="154" t="s">
        <v>142</v>
      </c>
      <c r="B434">
        <v>2.170922199558718</v>
      </c>
      <c r="C434">
        <v>2.9007817163432339</v>
      </c>
      <c r="D434">
        <v>2.563072908734473</v>
      </c>
      <c r="E434">
        <v>-2.6618203324921761</v>
      </c>
      <c r="G434" s="154" t="s">
        <v>143</v>
      </c>
      <c r="H434">
        <v>9.842678888231875</v>
      </c>
      <c r="L434" s="155" t="s">
        <v>157</v>
      </c>
      <c r="M434">
        <v>0.99099554903093101</v>
      </c>
      <c r="N434">
        <v>0.99999999999999989</v>
      </c>
      <c r="O434">
        <v>0.61654906529110953</v>
      </c>
      <c r="P434">
        <v>0.46635627002560442</v>
      </c>
      <c r="Q434">
        <v>0.90010657952821183</v>
      </c>
      <c r="R434">
        <v>0.89767322469662647</v>
      </c>
      <c r="S434">
        <v>0.81959019046485282</v>
      </c>
      <c r="T434">
        <v>1</v>
      </c>
    </row>
    <row r="435" spans="1:20" x14ac:dyDescent="0.25">
      <c r="A435" s="154" t="s">
        <v>143</v>
      </c>
      <c r="B435">
        <v>0.75887133451115141</v>
      </c>
      <c r="C435">
        <v>-0.41005712523183702</v>
      </c>
      <c r="D435">
        <v>1.354290057143182</v>
      </c>
      <c r="E435">
        <v>0.40847179980722009</v>
      </c>
      <c r="G435" s="154" t="s">
        <v>144</v>
      </c>
      <c r="H435">
        <v>22.684006707942949</v>
      </c>
      <c r="L435" s="155" t="s">
        <v>158</v>
      </c>
      <c r="M435">
        <v>0.89777396418817879</v>
      </c>
      <c r="N435">
        <v>0.93221473791152087</v>
      </c>
      <c r="O435">
        <v>0.60245800486913204</v>
      </c>
      <c r="P435">
        <v>0.31761316294652397</v>
      </c>
      <c r="Q435">
        <v>8.7836723908071873E-2</v>
      </c>
      <c r="R435">
        <v>0.1612930156963201</v>
      </c>
      <c r="S435">
        <v>0.200681253733934</v>
      </c>
      <c r="T435">
        <v>0.33255376917516472</v>
      </c>
    </row>
    <row r="436" spans="1:20" x14ac:dyDescent="0.25">
      <c r="A436" s="154" t="s">
        <v>144</v>
      </c>
      <c r="B436">
        <v>1.1811378647489761</v>
      </c>
      <c r="C436">
        <v>-0.71644214320208466</v>
      </c>
      <c r="D436">
        <v>2.9489873137496438</v>
      </c>
      <c r="E436">
        <v>2.018232280235714</v>
      </c>
      <c r="G436" s="154" t="s">
        <v>145</v>
      </c>
      <c r="H436">
        <v>13.034561267868151</v>
      </c>
      <c r="L436" s="155" t="s">
        <v>159</v>
      </c>
      <c r="M436">
        <v>0.92782013564260746</v>
      </c>
      <c r="N436">
        <v>0.79437977252494829</v>
      </c>
      <c r="O436">
        <v>0.51446639701237651</v>
      </c>
      <c r="P436">
        <v>0.1279335773911755</v>
      </c>
      <c r="Q436">
        <v>6.4251620913461982E-2</v>
      </c>
      <c r="R436">
        <v>9.4335719074113894E-2</v>
      </c>
      <c r="S436">
        <v>0.12517804770271401</v>
      </c>
      <c r="T436">
        <v>0.1620078327031769</v>
      </c>
    </row>
    <row r="437" spans="1:20" x14ac:dyDescent="0.25">
      <c r="A437" s="154" t="s">
        <v>145</v>
      </c>
      <c r="B437">
        <v>0.63239892354203853</v>
      </c>
      <c r="C437">
        <v>0.2054310273795632</v>
      </c>
      <c r="D437">
        <v>1.566046023245373</v>
      </c>
      <c r="E437">
        <v>-1.341193273643152</v>
      </c>
      <c r="G437" s="154" t="s">
        <v>146</v>
      </c>
      <c r="H437">
        <v>16.80190839314729</v>
      </c>
      <c r="L437" s="155" t="s">
        <v>160</v>
      </c>
      <c r="M437">
        <v>0.87651669247928266</v>
      </c>
      <c r="N437">
        <v>0.84337334110820261</v>
      </c>
      <c r="O437">
        <v>0.53471707984729433</v>
      </c>
      <c r="P437">
        <v>0.19962598864395481</v>
      </c>
      <c r="Q437">
        <v>5.182795142950513E-2</v>
      </c>
      <c r="R437">
        <v>6.4627639388409583E-2</v>
      </c>
      <c r="S437">
        <v>0.11853438223427749</v>
      </c>
      <c r="T437">
        <v>0.15199705181800871</v>
      </c>
    </row>
    <row r="438" spans="1:20" x14ac:dyDescent="0.25">
      <c r="A438" s="154" t="s">
        <v>146</v>
      </c>
      <c r="B438">
        <v>1.2058904199102369</v>
      </c>
      <c r="C438">
        <v>-0.41783826455699957</v>
      </c>
      <c r="D438">
        <v>1.3576787375440991</v>
      </c>
      <c r="E438">
        <v>0.35641195602686992</v>
      </c>
      <c r="G438" s="154" t="s">
        <v>147</v>
      </c>
      <c r="H438">
        <v>17.565568569336801</v>
      </c>
      <c r="L438" s="155" t="s">
        <v>187</v>
      </c>
      <c r="M438">
        <v>0.89276114071513113</v>
      </c>
      <c r="N438">
        <v>0.81407452458991336</v>
      </c>
      <c r="O438">
        <v>0.72513317588017689</v>
      </c>
      <c r="P438">
        <v>0.17145110575187919</v>
      </c>
      <c r="Q438">
        <v>5.0420082180633943E-2</v>
      </c>
      <c r="R438">
        <v>6.8531726808420429E-2</v>
      </c>
      <c r="S438">
        <v>0.13432502846884761</v>
      </c>
      <c r="T438">
        <v>0.1661892716407036</v>
      </c>
    </row>
    <row r="439" spans="1:20" x14ac:dyDescent="0.25">
      <c r="A439" s="154" t="s">
        <v>147</v>
      </c>
      <c r="B439">
        <v>0.7980288511077559</v>
      </c>
      <c r="C439">
        <v>-0.4954124839472398</v>
      </c>
      <c r="D439">
        <v>1.2875695307845969</v>
      </c>
      <c r="E439">
        <v>1.4840396106546441</v>
      </c>
      <c r="G439" s="154" t="s">
        <v>148</v>
      </c>
      <c r="H439">
        <v>13.480416194632429</v>
      </c>
    </row>
    <row r="440" spans="1:20" x14ac:dyDescent="0.25">
      <c r="A440" s="154" t="s">
        <v>148</v>
      </c>
      <c r="B440">
        <v>1.1345988106418321</v>
      </c>
      <c r="C440">
        <v>0.32597198342046102</v>
      </c>
      <c r="D440">
        <v>2.1673253008307669</v>
      </c>
      <c r="E440">
        <v>-1.202368187370048</v>
      </c>
      <c r="G440" s="154" t="s">
        <v>149</v>
      </c>
      <c r="H440">
        <v>12.184265915779051</v>
      </c>
    </row>
    <row r="441" spans="1:20" x14ac:dyDescent="0.25">
      <c r="A441" s="154" t="s">
        <v>149</v>
      </c>
      <c r="B441">
        <v>0.81842193162192589</v>
      </c>
      <c r="C441">
        <v>-0.68076591791833085</v>
      </c>
      <c r="D441">
        <v>1.3091671061148</v>
      </c>
      <c r="E441">
        <v>1.061557941118807</v>
      </c>
      <c r="G441" s="154" t="s">
        <v>150</v>
      </c>
      <c r="H441">
        <v>21.12841880522339</v>
      </c>
    </row>
    <row r="442" spans="1:20" x14ac:dyDescent="0.25">
      <c r="A442" s="154" t="s">
        <v>150</v>
      </c>
      <c r="B442">
        <v>1.4240578414214251</v>
      </c>
      <c r="C442">
        <v>-0.69436764733662582</v>
      </c>
      <c r="D442">
        <v>2.8512034634260011</v>
      </c>
      <c r="E442">
        <v>1.7617508489156439</v>
      </c>
      <c r="G442" s="154" t="s">
        <v>151</v>
      </c>
      <c r="H442">
        <v>14.833221715194281</v>
      </c>
    </row>
    <row r="443" spans="1:20" x14ac:dyDescent="0.25">
      <c r="A443" s="154" t="s">
        <v>151</v>
      </c>
      <c r="B443">
        <v>0.89405131061055887</v>
      </c>
      <c r="C443">
        <v>0.58265831845352367</v>
      </c>
      <c r="D443">
        <v>1.622203223359302</v>
      </c>
      <c r="E443">
        <v>-1.415114004662489</v>
      </c>
      <c r="G443" s="154" t="s">
        <v>152</v>
      </c>
      <c r="H443">
        <v>12.456131665077409</v>
      </c>
    </row>
    <row r="444" spans="1:20" x14ac:dyDescent="0.25">
      <c r="A444" s="154" t="s">
        <v>152</v>
      </c>
      <c r="B444">
        <v>0.80309109667250711</v>
      </c>
      <c r="C444">
        <v>0.28806670074295171</v>
      </c>
      <c r="D444">
        <v>1.3011552374437489</v>
      </c>
      <c r="E444">
        <v>-1.1577162817719659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78" t="s">
        <v>12</v>
      </c>
      <c r="C454" s="179"/>
      <c r="D454" s="178" t="s">
        <v>105</v>
      </c>
      <c r="E454" s="179"/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29.60939083070781</v>
      </c>
      <c r="L455" s="155" t="s">
        <v>155</v>
      </c>
      <c r="M455">
        <v>0.89957825479250042</v>
      </c>
      <c r="N455">
        <v>0.73196726442924642</v>
      </c>
      <c r="O455">
        <v>0.74830954102259162</v>
      </c>
      <c r="P455">
        <v>0.6395425667403497</v>
      </c>
      <c r="Q455">
        <v>4.1526698636456458E-2</v>
      </c>
      <c r="R455">
        <v>0.1192342585734788</v>
      </c>
      <c r="S455">
        <v>9.5027882531335234E-2</v>
      </c>
      <c r="T455">
        <v>0.29257105542062101</v>
      </c>
    </row>
    <row r="456" spans="1:20" x14ac:dyDescent="0.25">
      <c r="A456" s="154" t="s">
        <v>155</v>
      </c>
      <c r="B456">
        <v>2.3698723249003142</v>
      </c>
      <c r="C456">
        <v>5.6595803896066101</v>
      </c>
      <c r="D456">
        <v>2.578637953005158</v>
      </c>
      <c r="E456">
        <v>1.9791542177595289</v>
      </c>
      <c r="G456" s="154" t="s">
        <v>156</v>
      </c>
      <c r="H456">
        <v>1019.72056610456</v>
      </c>
      <c r="L456" s="155" t="s">
        <v>156</v>
      </c>
      <c r="M456">
        <v>0.97620384493660939</v>
      </c>
      <c r="N456">
        <v>0.82309686478000033</v>
      </c>
      <c r="O456">
        <v>1</v>
      </c>
      <c r="P456">
        <v>0.86717433546472555</v>
      </c>
      <c r="Q456">
        <v>0.83906216313693449</v>
      </c>
      <c r="R456">
        <v>0.66703755123453212</v>
      </c>
      <c r="S456">
        <v>0.64427332469321441</v>
      </c>
      <c r="T456">
        <v>0.66986375278627863</v>
      </c>
    </row>
    <row r="457" spans="1:20" x14ac:dyDescent="0.25">
      <c r="A457" s="154" t="s">
        <v>156</v>
      </c>
      <c r="B457">
        <v>28.886595235653161</v>
      </c>
      <c r="C457">
        <v>-76.50523436484518</v>
      </c>
      <c r="D457">
        <v>27.493474300984129</v>
      </c>
      <c r="E457">
        <v>68.746771664225363</v>
      </c>
      <c r="G457" s="154" t="s">
        <v>157</v>
      </c>
      <c r="H457">
        <v>625.74925373506005</v>
      </c>
      <c r="L457" s="155" t="s">
        <v>157</v>
      </c>
      <c r="M457">
        <v>1</v>
      </c>
      <c r="N457">
        <v>1</v>
      </c>
      <c r="O457">
        <v>0.48270901840153502</v>
      </c>
      <c r="P457">
        <v>0.87650834861845384</v>
      </c>
      <c r="Q457">
        <v>1</v>
      </c>
      <c r="R457">
        <v>1</v>
      </c>
      <c r="S457">
        <v>1</v>
      </c>
      <c r="T457">
        <v>1</v>
      </c>
    </row>
    <row r="458" spans="1:20" x14ac:dyDescent="0.25">
      <c r="A458" s="154" t="s">
        <v>157</v>
      </c>
      <c r="B458">
        <v>21.26245733312129</v>
      </c>
      <c r="C458">
        <v>47.090654941803841</v>
      </c>
      <c r="D458">
        <v>23.723146070251239</v>
      </c>
      <c r="E458">
        <v>-48.546086168543283</v>
      </c>
      <c r="G458" s="154" t="s">
        <v>158</v>
      </c>
      <c r="H458">
        <v>111.0931022727473</v>
      </c>
      <c r="L458" s="155" t="s">
        <v>158</v>
      </c>
      <c r="M458">
        <v>0.97209082091186372</v>
      </c>
      <c r="N458">
        <v>0.68502887214675701</v>
      </c>
      <c r="O458">
        <v>0.86806786296061733</v>
      </c>
      <c r="P458">
        <v>0.99999999999999989</v>
      </c>
      <c r="Q458">
        <v>0.35937203904484522</v>
      </c>
      <c r="R458">
        <v>0.68543682500029168</v>
      </c>
      <c r="S458">
        <v>0.46257692920391758</v>
      </c>
      <c r="T458">
        <v>0.71690839555871722</v>
      </c>
    </row>
    <row r="459" spans="1:20" x14ac:dyDescent="0.25">
      <c r="A459" s="154" t="s">
        <v>158</v>
      </c>
      <c r="B459">
        <v>5.7250051075368491</v>
      </c>
      <c r="C459">
        <v>13.772757338486519</v>
      </c>
      <c r="D459">
        <v>5.5167341848700628</v>
      </c>
      <c r="E459">
        <v>-9.5984864301607349</v>
      </c>
      <c r="G459" s="154" t="s">
        <v>159</v>
      </c>
      <c r="H459">
        <v>4.5124461659525563</v>
      </c>
      <c r="L459" s="155" t="s">
        <v>159</v>
      </c>
      <c r="M459">
        <v>0.97328105087884553</v>
      </c>
      <c r="N459">
        <v>0.58263834828911443</v>
      </c>
      <c r="O459">
        <v>0.67292543826336015</v>
      </c>
      <c r="P459">
        <v>0.7872151177222233</v>
      </c>
      <c r="Q459">
        <v>4.678826863230217E-2</v>
      </c>
      <c r="R459">
        <v>0.19630056450053551</v>
      </c>
      <c r="S459">
        <v>0.10174072462015871</v>
      </c>
      <c r="T459">
        <v>0.58426168569777526</v>
      </c>
    </row>
    <row r="460" spans="1:20" x14ac:dyDescent="0.25">
      <c r="A460" s="154" t="s">
        <v>159</v>
      </c>
      <c r="B460">
        <v>0.94381053897421086</v>
      </c>
      <c r="C460">
        <v>-0.24434916128739501</v>
      </c>
      <c r="D460">
        <v>1.418084848002312</v>
      </c>
      <c r="E460">
        <v>0.46112590552736082</v>
      </c>
      <c r="G460" s="154" t="s">
        <v>160</v>
      </c>
      <c r="H460">
        <v>10.70377775058425</v>
      </c>
      <c r="L460" s="155" t="s">
        <v>160</v>
      </c>
      <c r="M460">
        <v>0.88811086501924641</v>
      </c>
      <c r="N460">
        <v>0.75717281784687085</v>
      </c>
      <c r="O460">
        <v>0.7368822244296499</v>
      </c>
      <c r="P460">
        <v>0.47800006017493618</v>
      </c>
      <c r="Q460">
        <v>4.9179104803233419E-2</v>
      </c>
      <c r="R460">
        <v>0.39452342623414111</v>
      </c>
      <c r="S460">
        <v>8.6320298501709899E-2</v>
      </c>
      <c r="T460">
        <v>0.74753552808875956</v>
      </c>
    </row>
    <row r="461" spans="1:20" x14ac:dyDescent="0.25">
      <c r="A461" s="154" t="s">
        <v>160</v>
      </c>
      <c r="B461">
        <v>1.3080474810875939</v>
      </c>
      <c r="C461">
        <v>2.853552564475351</v>
      </c>
      <c r="D461">
        <v>1.3490737519796689</v>
      </c>
      <c r="E461">
        <v>-3.4949913521975251</v>
      </c>
      <c r="G461" s="154" t="s">
        <v>187</v>
      </c>
      <c r="H461">
        <v>11.815880050420439</v>
      </c>
    </row>
    <row r="462" spans="1:20" x14ac:dyDescent="0.25">
      <c r="A462" s="154" t="s">
        <v>187</v>
      </c>
      <c r="B462">
        <v>0.84043348883153979</v>
      </c>
      <c r="C462">
        <v>1.8233238503096181</v>
      </c>
      <c r="D462">
        <v>1.222640313691322</v>
      </c>
      <c r="E462">
        <v>-0.74911096346256778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78" t="s">
        <v>12</v>
      </c>
      <c r="C477" s="179"/>
      <c r="D477" s="178" t="s">
        <v>105</v>
      </c>
      <c r="E477" s="179"/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14.71303370859475</v>
      </c>
      <c r="L478" s="155" t="s">
        <v>141</v>
      </c>
      <c r="M478">
        <v>0.72278540750108089</v>
      </c>
      <c r="N478">
        <v>0.67384555761136711</v>
      </c>
      <c r="O478">
        <v>0.67060503350245204</v>
      </c>
      <c r="P478">
        <v>0.67296306514181337</v>
      </c>
      <c r="Q478">
        <v>0.43314240053204928</v>
      </c>
      <c r="R478">
        <v>0.55666945755961117</v>
      </c>
      <c r="S478">
        <v>0.31130141739568928</v>
      </c>
      <c r="T478">
        <v>0.57202250024023626</v>
      </c>
    </row>
    <row r="479" spans="1:20" x14ac:dyDescent="0.25">
      <c r="A479" s="154" t="s">
        <v>155</v>
      </c>
      <c r="B479">
        <v>0.87306453256689687</v>
      </c>
      <c r="C479">
        <v>-1.2717643123757261</v>
      </c>
      <c r="D479">
        <v>1.3176732453348921</v>
      </c>
      <c r="E479">
        <v>1.976531634050416</v>
      </c>
      <c r="G479" s="154" t="s">
        <v>156</v>
      </c>
      <c r="H479">
        <v>158.91897104183849</v>
      </c>
      <c r="L479" s="155" t="s">
        <v>142</v>
      </c>
      <c r="M479">
        <v>0.98166287347080172</v>
      </c>
      <c r="N479">
        <v>0.71107371964631716</v>
      </c>
      <c r="O479">
        <v>1</v>
      </c>
      <c r="P479">
        <v>1</v>
      </c>
      <c r="Q479">
        <v>0.62989586833466438</v>
      </c>
      <c r="R479">
        <v>0.9626686784248929</v>
      </c>
      <c r="S479">
        <v>0.69297176078149525</v>
      </c>
      <c r="T479">
        <v>0.78510266942593931</v>
      </c>
    </row>
    <row r="480" spans="1:20" x14ac:dyDescent="0.25">
      <c r="A480" s="154" t="s">
        <v>156</v>
      </c>
      <c r="B480">
        <v>2.8520874794961388</v>
      </c>
      <c r="C480">
        <v>4.6863606321469353</v>
      </c>
      <c r="D480">
        <v>4.4667039006349576</v>
      </c>
      <c r="E480">
        <v>9.6550547084702814</v>
      </c>
      <c r="G480" s="154" t="s">
        <v>157</v>
      </c>
      <c r="H480">
        <v>848.40965540517311</v>
      </c>
      <c r="L480" s="155" t="s">
        <v>143</v>
      </c>
      <c r="M480">
        <v>0.80368226356453665</v>
      </c>
      <c r="N480">
        <v>1</v>
      </c>
      <c r="O480">
        <v>0.68671963739305353</v>
      </c>
      <c r="P480">
        <v>0.76973017441272673</v>
      </c>
      <c r="Q480">
        <v>0.91357648540274128</v>
      </c>
      <c r="R480">
        <v>0.45153631899878882</v>
      </c>
      <c r="S480">
        <v>1</v>
      </c>
      <c r="T480">
        <v>0.39734671654118547</v>
      </c>
    </row>
    <row r="481" spans="1:20" x14ac:dyDescent="0.25">
      <c r="A481" s="154" t="s">
        <v>157</v>
      </c>
      <c r="B481">
        <v>9.6239918380764635</v>
      </c>
      <c r="C481">
        <v>-27.56937992611989</v>
      </c>
      <c r="D481">
        <v>16.85939278792948</v>
      </c>
      <c r="E481">
        <v>49.524832436099977</v>
      </c>
      <c r="G481" s="154" t="s">
        <v>158</v>
      </c>
      <c r="H481">
        <v>441.79896444810981</v>
      </c>
      <c r="L481" s="155" t="s">
        <v>144</v>
      </c>
      <c r="M481">
        <v>0.76765070134162738</v>
      </c>
      <c r="N481">
        <v>0.92526542259134137</v>
      </c>
      <c r="O481">
        <v>0.69202748851921259</v>
      </c>
      <c r="P481">
        <v>0.6692853894854921</v>
      </c>
      <c r="Q481">
        <v>0.40921946118669178</v>
      </c>
      <c r="R481">
        <v>0.57249955530824537</v>
      </c>
      <c r="S481">
        <v>0.40331948786913879</v>
      </c>
      <c r="T481">
        <v>0.4799695388172277</v>
      </c>
    </row>
    <row r="482" spans="1:20" x14ac:dyDescent="0.25">
      <c r="A482" s="154" t="s">
        <v>158</v>
      </c>
      <c r="B482">
        <v>6.3938893155612559</v>
      </c>
      <c r="C482">
        <v>23.431930573121111</v>
      </c>
      <c r="D482">
        <v>16.683914999665511</v>
      </c>
      <c r="E482">
        <v>-62.935652279320088</v>
      </c>
      <c r="G482" s="154" t="s">
        <v>159</v>
      </c>
      <c r="H482">
        <v>22.564385899923771</v>
      </c>
      <c r="L482" s="155" t="s">
        <v>145</v>
      </c>
      <c r="M482">
        <v>0.78132645008553592</v>
      </c>
      <c r="N482">
        <v>0.81050858468616382</v>
      </c>
      <c r="O482">
        <v>0.80949028665915179</v>
      </c>
      <c r="P482">
        <v>0.49558003705416281</v>
      </c>
      <c r="Q482">
        <v>0.86574123467053365</v>
      </c>
      <c r="R482">
        <v>0.87873241199088403</v>
      </c>
      <c r="S482">
        <v>0.52837477832342317</v>
      </c>
      <c r="T482">
        <v>0.59677263505675038</v>
      </c>
    </row>
    <row r="483" spans="1:20" x14ac:dyDescent="0.25">
      <c r="A483" s="154" t="s">
        <v>159</v>
      </c>
      <c r="B483">
        <v>1.797128662293247</v>
      </c>
      <c r="C483">
        <v>0.99415125003920002</v>
      </c>
      <c r="D483">
        <v>1.348331231652524</v>
      </c>
      <c r="E483">
        <v>0.33229154756958862</v>
      </c>
      <c r="G483" s="154" t="s">
        <v>160</v>
      </c>
      <c r="H483">
        <v>63.130258005343549</v>
      </c>
      <c r="L483" s="155" t="s">
        <v>146</v>
      </c>
      <c r="M483">
        <v>0.72846776135351243</v>
      </c>
      <c r="N483">
        <v>0.6550739415524347</v>
      </c>
      <c r="O483">
        <v>0.38856273258241419</v>
      </c>
      <c r="P483">
        <v>0.53322672366105905</v>
      </c>
      <c r="Q483">
        <v>0.7352544074386258</v>
      </c>
      <c r="R483">
        <v>0.50464991999166309</v>
      </c>
      <c r="S483">
        <v>0.53546233007828559</v>
      </c>
      <c r="T483">
        <v>0.5428401921519892</v>
      </c>
    </row>
    <row r="484" spans="1:20" x14ac:dyDescent="0.25">
      <c r="A484" s="154" t="s">
        <v>160</v>
      </c>
      <c r="B484">
        <v>2.5893621734222472</v>
      </c>
      <c r="C484">
        <v>-7.4123186735236466</v>
      </c>
      <c r="D484">
        <v>6.354268669040219</v>
      </c>
      <c r="E484">
        <v>18.959910452205431</v>
      </c>
      <c r="L484" s="155" t="s">
        <v>147</v>
      </c>
      <c r="M484">
        <v>1</v>
      </c>
      <c r="N484">
        <v>0.65524612300356844</v>
      </c>
      <c r="O484">
        <v>0.54220734086972766</v>
      </c>
      <c r="P484">
        <v>0.55338761402708436</v>
      </c>
      <c r="Q484">
        <v>1</v>
      </c>
      <c r="R484">
        <v>1</v>
      </c>
      <c r="S484">
        <v>0.42713967296248789</v>
      </c>
      <c r="T484">
        <v>0.67362589900567693</v>
      </c>
    </row>
    <row r="485" spans="1:20" x14ac:dyDescent="0.25">
      <c r="L485" s="155" t="s">
        <v>148</v>
      </c>
      <c r="M485">
        <v>0.8422005595016081</v>
      </c>
      <c r="N485">
        <v>0.62960690513054818</v>
      </c>
      <c r="O485">
        <v>0.35943750945008279</v>
      </c>
      <c r="P485">
        <v>0.28560253263677399</v>
      </c>
      <c r="Q485">
        <v>0.91676371784783162</v>
      </c>
      <c r="R485">
        <v>0.72660317128795726</v>
      </c>
      <c r="S485">
        <v>0.35492574120347492</v>
      </c>
      <c r="T485">
        <v>0.63099549132033506</v>
      </c>
    </row>
    <row r="486" spans="1:20" x14ac:dyDescent="0.25">
      <c r="L486" s="155" t="s">
        <v>149</v>
      </c>
      <c r="M486">
        <v>0.78355590482738147</v>
      </c>
      <c r="N486">
        <v>0.6494586212022706</v>
      </c>
      <c r="O486">
        <v>0.44948112669826129</v>
      </c>
      <c r="P486">
        <v>0.46313981179782099</v>
      </c>
      <c r="Q486">
        <v>0.69334923306786278</v>
      </c>
      <c r="R486">
        <v>0.51962912404269501</v>
      </c>
      <c r="S486">
        <v>0.40916203211981772</v>
      </c>
      <c r="T486">
        <v>0.74517175981159778</v>
      </c>
    </row>
    <row r="487" spans="1:20" x14ac:dyDescent="0.25">
      <c r="L487" s="155" t="s">
        <v>150</v>
      </c>
      <c r="M487">
        <v>0.82654442816298501</v>
      </c>
      <c r="N487">
        <v>0.71261889015615987</v>
      </c>
      <c r="O487">
        <v>0.40294502639327928</v>
      </c>
      <c r="P487">
        <v>0.32083706877145129</v>
      </c>
      <c r="Q487">
        <v>0.68913137396207003</v>
      </c>
      <c r="R487">
        <v>0.51474566508687802</v>
      </c>
      <c r="S487">
        <v>0.2747480776925682</v>
      </c>
      <c r="T487">
        <v>0.81601551398902128</v>
      </c>
    </row>
    <row r="488" spans="1:20" x14ac:dyDescent="0.25">
      <c r="L488" s="155" t="s">
        <v>151</v>
      </c>
      <c r="M488">
        <v>0.69592444260404585</v>
      </c>
      <c r="N488">
        <v>0.69654007918094651</v>
      </c>
      <c r="O488">
        <v>0.38196737266864239</v>
      </c>
      <c r="P488">
        <v>0.51114055047200868</v>
      </c>
      <c r="Q488">
        <v>0.7454110590335612</v>
      </c>
      <c r="R488">
        <v>0.59782959742941</v>
      </c>
      <c r="S488">
        <v>0.29010052599985781</v>
      </c>
      <c r="T488">
        <v>0.94835738221650123</v>
      </c>
    </row>
    <row r="489" spans="1:20" x14ac:dyDescent="0.25">
      <c r="L489" s="155" t="s">
        <v>152</v>
      </c>
      <c r="M489">
        <v>0.80686953849807352</v>
      </c>
      <c r="N489">
        <v>0.67841289019056394</v>
      </c>
      <c r="O489">
        <v>0.45780235400846941</v>
      </c>
      <c r="P489">
        <v>0.54971113188104648</v>
      </c>
      <c r="Q489">
        <v>0.71447864593957289</v>
      </c>
      <c r="R489">
        <v>0.4849936342211334</v>
      </c>
      <c r="S489">
        <v>0.33254359086862428</v>
      </c>
      <c r="T489">
        <v>1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78" t="s">
        <v>12</v>
      </c>
      <c r="C500" s="179"/>
      <c r="D500" s="178" t="s">
        <v>105</v>
      </c>
      <c r="E500" s="179"/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210.99059017528751</v>
      </c>
      <c r="L501" s="155" t="s">
        <v>141</v>
      </c>
      <c r="M501">
        <v>0.96792220004544671</v>
      </c>
      <c r="N501">
        <v>0.92566724109553444</v>
      </c>
      <c r="O501">
        <v>1</v>
      </c>
      <c r="P501">
        <v>0.99999999999999989</v>
      </c>
      <c r="Q501">
        <v>0.55045377274344431</v>
      </c>
      <c r="R501">
        <v>1</v>
      </c>
      <c r="S501">
        <v>0.61488836191776297</v>
      </c>
      <c r="T501">
        <v>1</v>
      </c>
    </row>
    <row r="502" spans="1:20" x14ac:dyDescent="0.25">
      <c r="A502" s="154" t="s">
        <v>141</v>
      </c>
      <c r="B502">
        <v>4.6916766739808597</v>
      </c>
      <c r="C502">
        <v>0.65838465664941537</v>
      </c>
      <c r="D502">
        <v>7.3325353084149594</v>
      </c>
      <c r="E502">
        <v>6.056892092024472</v>
      </c>
      <c r="G502" s="154" t="s">
        <v>142</v>
      </c>
      <c r="H502">
        <v>517.49629368681599</v>
      </c>
      <c r="L502" s="155" t="s">
        <v>142</v>
      </c>
      <c r="M502">
        <v>0.78888515298402939</v>
      </c>
      <c r="N502">
        <v>0.93385423718953253</v>
      </c>
      <c r="O502">
        <v>0.68562721488476075</v>
      </c>
      <c r="P502">
        <v>0.41993423310252431</v>
      </c>
      <c r="Q502">
        <v>0.62714150547173875</v>
      </c>
      <c r="R502">
        <v>0.68039387534202145</v>
      </c>
      <c r="S502">
        <v>0.66068504103028303</v>
      </c>
      <c r="T502">
        <v>2.5594995245085319E-2</v>
      </c>
    </row>
    <row r="503" spans="1:20" x14ac:dyDescent="0.25">
      <c r="A503" s="154" t="s">
        <v>142</v>
      </c>
      <c r="B503">
        <v>10.23905429993728</v>
      </c>
      <c r="C503">
        <v>-5.6320720379298281</v>
      </c>
      <c r="D503">
        <v>8.6600923827360052</v>
      </c>
      <c r="E503">
        <v>8.0214602668783268</v>
      </c>
      <c r="G503" s="154" t="s">
        <v>143</v>
      </c>
      <c r="H503">
        <v>250.6713944900122</v>
      </c>
      <c r="L503" s="155" t="s">
        <v>143</v>
      </c>
      <c r="M503">
        <v>0.78972636063683388</v>
      </c>
      <c r="N503">
        <v>0.92639813150485351</v>
      </c>
      <c r="O503">
        <v>0.6345168717259948</v>
      </c>
      <c r="P503">
        <v>0.46563422727307002</v>
      </c>
      <c r="Q503">
        <v>0.65186576068246593</v>
      </c>
      <c r="R503">
        <v>0.61203662616945353</v>
      </c>
      <c r="S503">
        <v>0.62282879095357779</v>
      </c>
      <c r="T503">
        <v>2.569642558862895E-2</v>
      </c>
    </row>
    <row r="504" spans="1:20" x14ac:dyDescent="0.25">
      <c r="A504" s="154" t="s">
        <v>143</v>
      </c>
      <c r="B504">
        <v>5.4853266562067953</v>
      </c>
      <c r="C504">
        <v>-0.9692046402961445</v>
      </c>
      <c r="D504">
        <v>6.2244742932708439</v>
      </c>
      <c r="E504">
        <v>-3.2140363964676868</v>
      </c>
      <c r="G504" s="154" t="s">
        <v>144</v>
      </c>
      <c r="H504">
        <v>365.28993470951588</v>
      </c>
      <c r="L504" s="155" t="s">
        <v>144</v>
      </c>
      <c r="M504">
        <v>0.83158269650933347</v>
      </c>
      <c r="N504">
        <v>0.92348703247869657</v>
      </c>
      <c r="O504">
        <v>0.71745574136321799</v>
      </c>
      <c r="P504">
        <v>0.44340841520717778</v>
      </c>
      <c r="Q504">
        <v>0.54890117305178232</v>
      </c>
      <c r="R504">
        <v>0.53328901558351949</v>
      </c>
      <c r="S504">
        <v>0.61199447210358904</v>
      </c>
      <c r="T504">
        <v>2.555974432853592E-2</v>
      </c>
    </row>
    <row r="505" spans="1:20" x14ac:dyDescent="0.25">
      <c r="A505" s="154" t="s">
        <v>144</v>
      </c>
      <c r="B505">
        <v>7.5828076625850223</v>
      </c>
      <c r="C505">
        <v>-3.0987879828133749</v>
      </c>
      <c r="D505">
        <v>7.6140860362077776</v>
      </c>
      <c r="E505">
        <v>4.7875132485179801</v>
      </c>
      <c r="G505" s="154" t="s">
        <v>145</v>
      </c>
      <c r="H505">
        <v>724.70262509233487</v>
      </c>
      <c r="L505" s="155" t="s">
        <v>145</v>
      </c>
      <c r="M505">
        <v>0.86129615984672603</v>
      </c>
      <c r="N505">
        <v>0.97785562929643755</v>
      </c>
      <c r="O505">
        <v>0.59663400297039193</v>
      </c>
      <c r="P505">
        <v>0.48244378229949142</v>
      </c>
      <c r="Q505">
        <v>0.48096869504949608</v>
      </c>
      <c r="R505">
        <v>0.58168788582554798</v>
      </c>
      <c r="S505">
        <v>0.57351662925414959</v>
      </c>
      <c r="T505">
        <v>2.5914038836664061E-2</v>
      </c>
    </row>
    <row r="506" spans="1:20" x14ac:dyDescent="0.25">
      <c r="A506" s="154" t="s">
        <v>145</v>
      </c>
      <c r="B506">
        <v>10.56682528661729</v>
      </c>
      <c r="C506">
        <v>-2.158061031982256</v>
      </c>
      <c r="D506">
        <v>11.66144820480516</v>
      </c>
      <c r="E506">
        <v>5.4610630187632658</v>
      </c>
      <c r="G506" s="154" t="s">
        <v>146</v>
      </c>
      <c r="H506">
        <v>432.04732505331413</v>
      </c>
      <c r="L506" s="155" t="s">
        <v>146</v>
      </c>
      <c r="M506">
        <v>0.87205553110112022</v>
      </c>
      <c r="N506">
        <v>0.9871583418382438</v>
      </c>
      <c r="O506">
        <v>0.67717077192618425</v>
      </c>
      <c r="P506">
        <v>0.39009290125256108</v>
      </c>
      <c r="Q506">
        <v>0.99999999999999989</v>
      </c>
      <c r="R506">
        <v>0.63899411362138381</v>
      </c>
      <c r="S506">
        <v>0.557396642867519</v>
      </c>
      <c r="T506">
        <v>2.580243614082162E-2</v>
      </c>
    </row>
    <row r="507" spans="1:20" x14ac:dyDescent="0.25">
      <c r="A507" s="154" t="s">
        <v>146</v>
      </c>
      <c r="B507">
        <v>6.8606793835399431</v>
      </c>
      <c r="C507">
        <v>6.3787715650110783</v>
      </c>
      <c r="D507">
        <v>13.579780774282231</v>
      </c>
      <c r="E507">
        <v>-18.17277293777822</v>
      </c>
      <c r="G507" s="154" t="s">
        <v>147</v>
      </c>
      <c r="H507">
        <v>443.85015449927749</v>
      </c>
      <c r="L507" s="155" t="s">
        <v>147</v>
      </c>
      <c r="M507">
        <v>0.82870893173356242</v>
      </c>
      <c r="N507">
        <v>0.97888643825026234</v>
      </c>
      <c r="O507">
        <v>0.63956564226262602</v>
      </c>
      <c r="P507">
        <v>0.58266401801850176</v>
      </c>
      <c r="Q507">
        <v>0.42094767250594423</v>
      </c>
      <c r="R507">
        <v>0.66409707454108891</v>
      </c>
      <c r="S507">
        <v>0.56813113058340547</v>
      </c>
      <c r="T507">
        <v>2.5737616500506499E-2</v>
      </c>
    </row>
    <row r="508" spans="1:20" x14ac:dyDescent="0.25">
      <c r="A508" s="154" t="s">
        <v>147</v>
      </c>
      <c r="B508">
        <v>6.7916634738328918</v>
      </c>
      <c r="C508">
        <v>-3.7321588315780119</v>
      </c>
      <c r="D508">
        <v>12.918240527305739</v>
      </c>
      <c r="E508">
        <v>13.3788522386627</v>
      </c>
      <c r="G508" s="154" t="s">
        <v>148</v>
      </c>
      <c r="H508">
        <v>274.85293686446948</v>
      </c>
      <c r="L508" s="155" t="s">
        <v>148</v>
      </c>
      <c r="M508">
        <v>0.88275022720927587</v>
      </c>
      <c r="N508">
        <v>1</v>
      </c>
      <c r="O508">
        <v>0.63843910064142795</v>
      </c>
      <c r="P508">
        <v>0.54897404358105617</v>
      </c>
      <c r="Q508">
        <v>0.45039077219020268</v>
      </c>
      <c r="R508">
        <v>0.40317975297166708</v>
      </c>
      <c r="S508">
        <v>0.56387224888193643</v>
      </c>
      <c r="T508">
        <v>2.5812481378762291E-2</v>
      </c>
    </row>
    <row r="509" spans="1:20" x14ac:dyDescent="0.25">
      <c r="A509" s="154" t="s">
        <v>148</v>
      </c>
      <c r="B509">
        <v>5.7266106122613119</v>
      </c>
      <c r="C509">
        <v>-0.76277373306251972</v>
      </c>
      <c r="D509">
        <v>4.3449525829427413</v>
      </c>
      <c r="E509">
        <v>-3.8135610514896889</v>
      </c>
      <c r="G509" s="154" t="s">
        <v>149</v>
      </c>
      <c r="H509">
        <v>342.49764556421559</v>
      </c>
      <c r="L509" s="155" t="s">
        <v>149</v>
      </c>
      <c r="M509">
        <v>0.7998898501138515</v>
      </c>
      <c r="N509">
        <v>0.98352762669346394</v>
      </c>
      <c r="O509">
        <v>0.67160725335279037</v>
      </c>
      <c r="P509">
        <v>0.47532528049260592</v>
      </c>
      <c r="Q509">
        <v>0.40564921871928239</v>
      </c>
      <c r="R509">
        <v>0.37070371150988563</v>
      </c>
      <c r="S509">
        <v>0.5892435464538115</v>
      </c>
      <c r="T509">
        <v>2.610092930222158E-2</v>
      </c>
    </row>
    <row r="510" spans="1:20" x14ac:dyDescent="0.25">
      <c r="A510" s="154" t="s">
        <v>149</v>
      </c>
      <c r="B510">
        <v>6.3989903586920462</v>
      </c>
      <c r="C510">
        <v>-0.1046636126253445</v>
      </c>
      <c r="D510">
        <v>4.8034983896535524</v>
      </c>
      <c r="E510">
        <v>2.6900260891264489</v>
      </c>
      <c r="G510" s="154" t="s">
        <v>150</v>
      </c>
      <c r="H510">
        <v>268.92288722867369</v>
      </c>
      <c r="L510" s="155" t="s">
        <v>150</v>
      </c>
      <c r="M510">
        <v>1</v>
      </c>
      <c r="N510">
        <v>0.9967798083992282</v>
      </c>
      <c r="O510">
        <v>0.72881713271528481</v>
      </c>
      <c r="P510">
        <v>0.43524056714189341</v>
      </c>
      <c r="Q510">
        <v>0.38565327862446702</v>
      </c>
      <c r="R510">
        <v>0.38632855978330821</v>
      </c>
      <c r="S510">
        <v>0.63467175303254864</v>
      </c>
      <c r="T510">
        <v>2.599294842546199E-2</v>
      </c>
    </row>
    <row r="511" spans="1:20" x14ac:dyDescent="0.25">
      <c r="A511" s="154" t="s">
        <v>150</v>
      </c>
      <c r="B511">
        <v>5.7743629273590118</v>
      </c>
      <c r="C511">
        <v>5.3683789590934019</v>
      </c>
      <c r="D511">
        <v>4.5042259021820659</v>
      </c>
      <c r="E511">
        <v>-0.59003386432181582</v>
      </c>
      <c r="G511" s="154" t="s">
        <v>151</v>
      </c>
      <c r="H511">
        <v>378.85831203831572</v>
      </c>
      <c r="L511" s="155" t="s">
        <v>151</v>
      </c>
      <c r="M511">
        <v>0.82097401786341262</v>
      </c>
      <c r="N511">
        <v>0.92896683373150279</v>
      </c>
      <c r="O511">
        <v>0.67215394695132347</v>
      </c>
      <c r="P511">
        <v>0.48977334542628009</v>
      </c>
      <c r="Q511">
        <v>0.62731504393945803</v>
      </c>
      <c r="R511">
        <v>0.67812827451933932</v>
      </c>
      <c r="S511">
        <v>1</v>
      </c>
      <c r="T511">
        <v>2.5853612832973341E-2</v>
      </c>
    </row>
    <row r="512" spans="1:20" x14ac:dyDescent="0.25">
      <c r="A512" s="154" t="s">
        <v>151</v>
      </c>
      <c r="B512">
        <v>7.611915145129486</v>
      </c>
      <c r="C512">
        <v>-7.034533065010006</v>
      </c>
      <c r="D512">
        <v>6.9395902883419849</v>
      </c>
      <c r="E512">
        <v>2.1807202485189898</v>
      </c>
      <c r="G512" s="154" t="s">
        <v>152</v>
      </c>
      <c r="H512">
        <v>602.65380594147837</v>
      </c>
      <c r="L512" s="155" t="s">
        <v>152</v>
      </c>
      <c r="M512">
        <v>0.77405409107822143</v>
      </c>
      <c r="N512">
        <v>0.92042619591559405</v>
      </c>
      <c r="O512">
        <v>0.68106275618743106</v>
      </c>
      <c r="P512">
        <v>0.48769435094105218</v>
      </c>
      <c r="Q512">
        <v>0.3910567430312657</v>
      </c>
      <c r="R512">
        <v>0.38318449834496071</v>
      </c>
      <c r="S512">
        <v>0.56528130050275227</v>
      </c>
      <c r="T512">
        <v>2.6113547863320801E-2</v>
      </c>
    </row>
    <row r="513" spans="1:20" x14ac:dyDescent="0.25">
      <c r="A513" s="154" t="s">
        <v>152</v>
      </c>
      <c r="B513">
        <v>8.5811710493393143</v>
      </c>
      <c r="C513">
        <v>-1.8277547129287881</v>
      </c>
      <c r="D513">
        <v>15.02924480517407</v>
      </c>
      <c r="E513">
        <v>3.151736133000647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78" t="s">
        <v>12</v>
      </c>
      <c r="C523" s="179"/>
      <c r="D523" s="178" t="s">
        <v>105</v>
      </c>
      <c r="E523" s="179"/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39.712096984811573</v>
      </c>
      <c r="L524" s="155" t="s">
        <v>141</v>
      </c>
      <c r="M524">
        <v>0.92231036027421065</v>
      </c>
      <c r="N524">
        <v>0.98553844353828568</v>
      </c>
      <c r="O524">
        <v>0.96451591241364865</v>
      </c>
      <c r="P524">
        <v>0.85916082446570663</v>
      </c>
      <c r="Q524">
        <v>0.89671451083324949</v>
      </c>
      <c r="R524">
        <v>0.92417878277078047</v>
      </c>
      <c r="S524">
        <v>0.85809400864868568</v>
      </c>
      <c r="T524">
        <v>0.94880591223650335</v>
      </c>
    </row>
    <row r="525" spans="1:20" x14ac:dyDescent="0.25">
      <c r="A525" s="154" t="s">
        <v>141</v>
      </c>
      <c r="B525">
        <v>1.389133379865676</v>
      </c>
      <c r="C525">
        <v>-1.208866326501949</v>
      </c>
      <c r="D525">
        <v>3.0889183340030768</v>
      </c>
      <c r="E525">
        <v>4.2191115825450778</v>
      </c>
      <c r="G525" s="154" t="s">
        <v>142</v>
      </c>
      <c r="H525">
        <v>36.539646150208057</v>
      </c>
      <c r="L525" s="155" t="s">
        <v>142</v>
      </c>
      <c r="M525">
        <v>0.95231124900443076</v>
      </c>
      <c r="N525">
        <v>0.87410305672238198</v>
      </c>
      <c r="O525">
        <v>0.81661793173923947</v>
      </c>
      <c r="P525">
        <v>0.92288515717273323</v>
      </c>
      <c r="Q525">
        <v>0.88524196717881876</v>
      </c>
      <c r="R525">
        <v>0.92617655136703647</v>
      </c>
      <c r="S525">
        <v>0.88800070404719422</v>
      </c>
      <c r="T525">
        <v>0.82166138859446047</v>
      </c>
    </row>
    <row r="526" spans="1:20" x14ac:dyDescent="0.25">
      <c r="A526" s="154" t="s">
        <v>142</v>
      </c>
      <c r="B526">
        <v>2.108685755347401</v>
      </c>
      <c r="C526">
        <v>1.8455238290749949</v>
      </c>
      <c r="D526">
        <v>4.6163647558482133</v>
      </c>
      <c r="E526">
        <v>-3.8330791072544832</v>
      </c>
      <c r="G526" s="154" t="s">
        <v>143</v>
      </c>
      <c r="H526">
        <v>19.243330920174209</v>
      </c>
      <c r="L526" s="155" t="s">
        <v>143</v>
      </c>
      <c r="M526">
        <v>1</v>
      </c>
      <c r="N526">
        <v>0.95347248556815789</v>
      </c>
      <c r="O526">
        <v>1</v>
      </c>
      <c r="P526">
        <v>0.92931897083024273</v>
      </c>
      <c r="Q526">
        <v>0.93053396983750813</v>
      </c>
      <c r="R526">
        <v>0.94155554757482685</v>
      </c>
      <c r="S526">
        <v>0.91081762533353849</v>
      </c>
      <c r="T526">
        <v>0.81406061076660807</v>
      </c>
    </row>
    <row r="527" spans="1:20" x14ac:dyDescent="0.25">
      <c r="A527" s="154" t="s">
        <v>143</v>
      </c>
      <c r="B527">
        <v>1.1217661163273041</v>
      </c>
      <c r="C527">
        <v>0.33665924121154439</v>
      </c>
      <c r="D527">
        <v>2.3636174532997658</v>
      </c>
      <c r="E527">
        <v>-0.52590726247639863</v>
      </c>
      <c r="G527" s="154" t="s">
        <v>144</v>
      </c>
      <c r="H527">
        <v>27.622792403854429</v>
      </c>
      <c r="L527" s="155" t="s">
        <v>144</v>
      </c>
      <c r="M527">
        <v>0.98105178186846409</v>
      </c>
      <c r="N527">
        <v>0.93834181362710334</v>
      </c>
      <c r="O527">
        <v>0.77116710578416747</v>
      </c>
      <c r="P527">
        <v>0.87416020511563342</v>
      </c>
      <c r="Q527">
        <v>0.91379118174626384</v>
      </c>
      <c r="R527">
        <v>0.96126807795210589</v>
      </c>
      <c r="S527">
        <v>1</v>
      </c>
      <c r="T527">
        <v>0.88147285464428382</v>
      </c>
    </row>
    <row r="528" spans="1:20" x14ac:dyDescent="0.25">
      <c r="A528" s="154" t="s">
        <v>144</v>
      </c>
      <c r="B528">
        <v>0.91421915268619047</v>
      </c>
      <c r="C528">
        <v>-0.60392121815489586</v>
      </c>
      <c r="D528">
        <v>1.9854849027453769</v>
      </c>
      <c r="E528">
        <v>-0.79920429433870999</v>
      </c>
      <c r="G528" s="154" t="s">
        <v>145</v>
      </c>
      <c r="H528">
        <v>14.65585115550752</v>
      </c>
      <c r="L528" s="155" t="s">
        <v>145</v>
      </c>
      <c r="M528">
        <v>0.95210492586752482</v>
      </c>
      <c r="N528">
        <v>0.99021111905625081</v>
      </c>
      <c r="O528">
        <v>0.88710395507331175</v>
      </c>
      <c r="P528">
        <v>1</v>
      </c>
      <c r="Q528">
        <v>0.92340489766675349</v>
      </c>
      <c r="R528">
        <v>0.97067925773904629</v>
      </c>
      <c r="S528">
        <v>0.81819299647880317</v>
      </c>
      <c r="T528">
        <v>0.80123457641015727</v>
      </c>
    </row>
    <row r="529" spans="1:20" x14ac:dyDescent="0.25">
      <c r="A529" s="154" t="s">
        <v>145</v>
      </c>
      <c r="B529">
        <v>0.63144261419478454</v>
      </c>
      <c r="C529">
        <v>-0.28327353222643398</v>
      </c>
      <c r="D529">
        <v>1.256031239426538</v>
      </c>
      <c r="E529">
        <v>-0.16686291568490161</v>
      </c>
      <c r="G529" s="154" t="s">
        <v>146</v>
      </c>
      <c r="H529">
        <v>17.19383955217187</v>
      </c>
      <c r="L529" s="155" t="s">
        <v>146</v>
      </c>
      <c r="M529">
        <v>0.96951930779720119</v>
      </c>
      <c r="N529">
        <v>1</v>
      </c>
      <c r="O529">
        <v>0.81961041576566263</v>
      </c>
      <c r="P529">
        <v>0.92336103975597783</v>
      </c>
      <c r="Q529">
        <v>0.91267373094118232</v>
      </c>
      <c r="R529">
        <v>0.92620340023165226</v>
      </c>
      <c r="S529">
        <v>0.87253486357731913</v>
      </c>
      <c r="T529">
        <v>0.82737727525744875</v>
      </c>
    </row>
    <row r="530" spans="1:20" x14ac:dyDescent="0.25">
      <c r="A530" s="154" t="s">
        <v>146</v>
      </c>
      <c r="B530">
        <v>0.74990111007949289</v>
      </c>
      <c r="C530">
        <v>-0.68921098896958188</v>
      </c>
      <c r="D530">
        <v>1.646247406122485</v>
      </c>
      <c r="E530">
        <v>2.0229100331881069</v>
      </c>
      <c r="G530" s="154" t="s">
        <v>147</v>
      </c>
      <c r="H530">
        <v>9.7253431287259016</v>
      </c>
      <c r="L530" s="155" t="s">
        <v>147</v>
      </c>
      <c r="M530">
        <v>0.94532556900878906</v>
      </c>
      <c r="N530">
        <v>0.88863557318643716</v>
      </c>
      <c r="O530">
        <v>0.77490685809290083</v>
      </c>
      <c r="P530">
        <v>0.83960386030579282</v>
      </c>
      <c r="Q530">
        <v>0.89724432272864385</v>
      </c>
      <c r="R530">
        <v>0.95085233815608783</v>
      </c>
      <c r="S530">
        <v>0.91728651240221781</v>
      </c>
      <c r="T530">
        <v>0.82675922621981457</v>
      </c>
    </row>
    <row r="531" spans="1:20" x14ac:dyDescent="0.25">
      <c r="A531" s="154" t="s">
        <v>147</v>
      </c>
      <c r="B531">
        <v>0.64920689048527092</v>
      </c>
      <c r="C531">
        <v>-4.0093724411902988E-2</v>
      </c>
      <c r="D531">
        <v>1.060727974668451</v>
      </c>
      <c r="E531">
        <v>-3.8113745616493541E-2</v>
      </c>
      <c r="G531" s="154" t="s">
        <v>148</v>
      </c>
      <c r="H531">
        <v>19.89790707585362</v>
      </c>
      <c r="L531" s="155" t="s">
        <v>148</v>
      </c>
      <c r="M531">
        <v>0.95019064440314327</v>
      </c>
      <c r="N531">
        <v>0.95377563783243469</v>
      </c>
      <c r="O531">
        <v>0.78551593723557356</v>
      </c>
      <c r="P531">
        <v>0.98361446677637576</v>
      </c>
      <c r="Q531">
        <v>0.92834345685491404</v>
      </c>
      <c r="R531">
        <v>0.93006785907406053</v>
      </c>
      <c r="S531">
        <v>0.84834214446423728</v>
      </c>
      <c r="T531">
        <v>0.84581658262800596</v>
      </c>
    </row>
    <row r="532" spans="1:20" x14ac:dyDescent="0.25">
      <c r="A532" s="154" t="s">
        <v>148</v>
      </c>
      <c r="B532">
        <v>1.2485198736266601</v>
      </c>
      <c r="C532">
        <v>-1.359791594691967</v>
      </c>
      <c r="D532">
        <v>1.632418151865056</v>
      </c>
      <c r="E532">
        <v>0.68525400031063732</v>
      </c>
      <c r="G532" s="154" t="s">
        <v>149</v>
      </c>
      <c r="H532">
        <v>24.359895697063649</v>
      </c>
      <c r="L532" s="155" t="s">
        <v>149</v>
      </c>
      <c r="M532">
        <v>0.96485730730207186</v>
      </c>
      <c r="N532">
        <v>0.99641504739467723</v>
      </c>
      <c r="O532">
        <v>0.73561477575818746</v>
      </c>
      <c r="P532">
        <v>0.79313965385854401</v>
      </c>
      <c r="Q532">
        <v>0.89542407118077727</v>
      </c>
      <c r="R532">
        <v>0.9562246465435974</v>
      </c>
      <c r="S532">
        <v>0.84433040444638752</v>
      </c>
      <c r="T532">
        <v>1</v>
      </c>
    </row>
    <row r="533" spans="1:20" x14ac:dyDescent="0.25">
      <c r="A533" s="154" t="s">
        <v>149</v>
      </c>
      <c r="B533">
        <v>1.4329566010379939</v>
      </c>
      <c r="C533">
        <v>1.339934072044584</v>
      </c>
      <c r="D533">
        <v>2.467556640886615</v>
      </c>
      <c r="E533">
        <v>-1.918854049643419</v>
      </c>
      <c r="G533" s="154" t="s">
        <v>150</v>
      </c>
      <c r="H533">
        <v>21.8727667881993</v>
      </c>
      <c r="L533" s="155" t="s">
        <v>150</v>
      </c>
      <c r="M533">
        <v>0.9677258330495162</v>
      </c>
      <c r="N533">
        <v>0.94010251187950389</v>
      </c>
      <c r="O533">
        <v>0.67041455243151082</v>
      </c>
      <c r="P533">
        <v>0.77456814214868508</v>
      </c>
      <c r="Q533">
        <v>1</v>
      </c>
      <c r="R533">
        <v>1</v>
      </c>
      <c r="S533">
        <v>0.90324517367937251</v>
      </c>
      <c r="T533">
        <v>0.8400808114373095</v>
      </c>
    </row>
    <row r="534" spans="1:20" x14ac:dyDescent="0.25">
      <c r="A534" s="154" t="s">
        <v>150</v>
      </c>
      <c r="B534">
        <v>1.7033536570646031</v>
      </c>
      <c r="C534">
        <v>1.210073375201852</v>
      </c>
      <c r="D534">
        <v>1.7904506164330241</v>
      </c>
      <c r="E534">
        <v>-2.211870460493909</v>
      </c>
      <c r="G534" s="154" t="s">
        <v>151</v>
      </c>
      <c r="H534">
        <v>37.075298763732569</v>
      </c>
      <c r="L534" s="155" t="s">
        <v>151</v>
      </c>
      <c r="M534">
        <v>0.85136199654866718</v>
      </c>
      <c r="N534">
        <v>0.91561667265144708</v>
      </c>
      <c r="O534">
        <v>0.71913982399922438</v>
      </c>
      <c r="P534">
        <v>0.83057143431607383</v>
      </c>
      <c r="Q534">
        <v>0.84267667978587224</v>
      </c>
      <c r="R534">
        <v>0.91365593959313818</v>
      </c>
      <c r="S534">
        <v>0.85799595847193244</v>
      </c>
      <c r="T534">
        <v>0.79799228663322197</v>
      </c>
    </row>
    <row r="535" spans="1:20" x14ac:dyDescent="0.25">
      <c r="A535" s="154" t="s">
        <v>151</v>
      </c>
      <c r="B535">
        <v>2.5723828184927111</v>
      </c>
      <c r="C535">
        <v>-1.3495956596028671</v>
      </c>
      <c r="D535">
        <v>5.4835193433315403</v>
      </c>
      <c r="E535">
        <v>3.432882411089945</v>
      </c>
      <c r="G535" s="154" t="s">
        <v>152</v>
      </c>
      <c r="H535">
        <v>11.60928269285041</v>
      </c>
      <c r="L535" s="155" t="s">
        <v>152</v>
      </c>
      <c r="M535">
        <v>0.9583623301558567</v>
      </c>
      <c r="N535">
        <v>0.93407329759022173</v>
      </c>
      <c r="O535">
        <v>0.74699043369990847</v>
      </c>
      <c r="P535">
        <v>0.98968487649961012</v>
      </c>
      <c r="Q535">
        <v>0.89413704570515806</v>
      </c>
      <c r="R535">
        <v>0.96595697700237826</v>
      </c>
      <c r="S535">
        <v>0.80194473062540195</v>
      </c>
      <c r="T535">
        <v>0.82350653532475682</v>
      </c>
    </row>
    <row r="536" spans="1:20" x14ac:dyDescent="0.25">
      <c r="A536" s="154" t="s">
        <v>152</v>
      </c>
      <c r="B536">
        <v>0.69422642430943515</v>
      </c>
      <c r="C536">
        <v>0.61549646932637125</v>
      </c>
      <c r="D536">
        <v>1.5295241346020729</v>
      </c>
      <c r="E536">
        <v>-1.535586369422312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78" t="s">
        <v>12</v>
      </c>
      <c r="C546" s="179"/>
      <c r="D546" s="178" t="s">
        <v>105</v>
      </c>
      <c r="E546" s="179"/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813.81656189549449</v>
      </c>
      <c r="L547" s="155" t="s">
        <v>155</v>
      </c>
      <c r="M547">
        <v>0.70583695109217626</v>
      </c>
      <c r="N547">
        <v>0.70425725913707582</v>
      </c>
      <c r="O547">
        <v>0.38855783679115818</v>
      </c>
      <c r="P547">
        <v>1</v>
      </c>
      <c r="Q547">
        <v>5.8760934481551397E-2</v>
      </c>
      <c r="R547">
        <v>0.106604255228791</v>
      </c>
      <c r="S547">
        <v>0.17181002136232071</v>
      </c>
      <c r="T547">
        <v>0.17363893185698059</v>
      </c>
    </row>
    <row r="548" spans="1:20" x14ac:dyDescent="0.25">
      <c r="A548" s="154" t="s">
        <v>141</v>
      </c>
      <c r="B548">
        <v>10.58133470749906</v>
      </c>
      <c r="C548">
        <v>4.3813043057518168</v>
      </c>
      <c r="D548">
        <v>7.4210427659809017</v>
      </c>
      <c r="E548">
        <v>-1.0229995593359731</v>
      </c>
      <c r="G548" s="154" t="s">
        <v>142</v>
      </c>
      <c r="H548">
        <v>422.52628427187119</v>
      </c>
      <c r="L548" s="155" t="s">
        <v>156</v>
      </c>
      <c r="M548">
        <v>0.90942992857923566</v>
      </c>
      <c r="N548">
        <v>0.73166263365849382</v>
      </c>
      <c r="O548">
        <v>0.58662900280429753</v>
      </c>
      <c r="P548">
        <v>0.82533252320256678</v>
      </c>
      <c r="Q548">
        <v>0.36670493280290001</v>
      </c>
      <c r="R548">
        <v>0.28795080554183111</v>
      </c>
      <c r="S548">
        <v>0.61396062333019663</v>
      </c>
      <c r="T548">
        <v>0.30829345258226198</v>
      </c>
    </row>
    <row r="549" spans="1:20" x14ac:dyDescent="0.25">
      <c r="A549" s="154" t="s">
        <v>142</v>
      </c>
      <c r="B549">
        <v>7.2511408719968253</v>
      </c>
      <c r="C549">
        <v>-0.12138798739147751</v>
      </c>
      <c r="D549">
        <v>7.9252568705678499</v>
      </c>
      <c r="E549">
        <v>0.89106449051955494</v>
      </c>
      <c r="G549" s="154" t="s">
        <v>143</v>
      </c>
      <c r="H549">
        <v>236.49319985726751</v>
      </c>
      <c r="L549" s="155" t="s">
        <v>157</v>
      </c>
      <c r="M549">
        <v>1</v>
      </c>
      <c r="N549">
        <v>1</v>
      </c>
      <c r="O549">
        <v>0.99999999999999989</v>
      </c>
      <c r="P549">
        <v>0.76257969243820956</v>
      </c>
      <c r="Q549">
        <v>0.99999999999999989</v>
      </c>
      <c r="R549">
        <v>1</v>
      </c>
      <c r="S549">
        <v>0.99999999999999989</v>
      </c>
      <c r="T549">
        <v>1</v>
      </c>
    </row>
    <row r="550" spans="1:20" x14ac:dyDescent="0.25">
      <c r="A550" s="154" t="s">
        <v>143</v>
      </c>
      <c r="B550">
        <v>5.1944895466870502</v>
      </c>
      <c r="C550">
        <v>5.3478319371653376</v>
      </c>
      <c r="D550">
        <v>5.7319201051617839</v>
      </c>
      <c r="E550">
        <v>-7.6533182955303634</v>
      </c>
      <c r="G550" s="154" t="s">
        <v>144</v>
      </c>
      <c r="H550">
        <v>687.33368771183666</v>
      </c>
      <c r="L550" s="155" t="s">
        <v>158</v>
      </c>
      <c r="M550">
        <v>0.71732773725396659</v>
      </c>
      <c r="N550">
        <v>0.79986350152154972</v>
      </c>
      <c r="O550">
        <v>0.38704947690758112</v>
      </c>
      <c r="P550">
        <v>0.53098943839831614</v>
      </c>
      <c r="Q550">
        <v>0.59144966390175635</v>
      </c>
      <c r="R550">
        <v>0.59534304661885729</v>
      </c>
      <c r="S550">
        <v>0.9008792985088202</v>
      </c>
      <c r="T550">
        <v>0.93108937218831089</v>
      </c>
    </row>
    <row r="551" spans="1:20" x14ac:dyDescent="0.25">
      <c r="A551" s="154" t="s">
        <v>144</v>
      </c>
      <c r="B551">
        <v>11.291515362382629</v>
      </c>
      <c r="C551">
        <v>-0.95882675310281629</v>
      </c>
      <c r="D551">
        <v>11.568099629309319</v>
      </c>
      <c r="E551">
        <v>0.34219111902338051</v>
      </c>
      <c r="G551" s="154" t="s">
        <v>145</v>
      </c>
      <c r="H551">
        <v>309.30831502176221</v>
      </c>
      <c r="L551" s="155" t="s">
        <v>159</v>
      </c>
      <c r="M551">
        <v>0.7958436348778648</v>
      </c>
      <c r="N551">
        <v>0.7233522832675201</v>
      </c>
      <c r="O551">
        <v>0.3892405672274582</v>
      </c>
      <c r="P551">
        <v>0.73264143410170246</v>
      </c>
      <c r="Q551">
        <v>5.912813179038038E-2</v>
      </c>
      <c r="R551">
        <v>5.7262247230141991E-2</v>
      </c>
      <c r="S551">
        <v>8.8583132020226954E-2</v>
      </c>
      <c r="T551">
        <v>0.1447678683625778</v>
      </c>
    </row>
    <row r="552" spans="1:20" x14ac:dyDescent="0.25">
      <c r="A552" s="154" t="s">
        <v>145</v>
      </c>
      <c r="B552">
        <v>4.9196482378378006</v>
      </c>
      <c r="C552">
        <v>-0.649918436781731</v>
      </c>
      <c r="D552">
        <v>4.3952868582882818</v>
      </c>
      <c r="E552">
        <v>-0.96044040457155966</v>
      </c>
      <c r="G552" s="154" t="s">
        <v>146</v>
      </c>
      <c r="H552">
        <v>203.8813280149275</v>
      </c>
      <c r="L552" s="155" t="s">
        <v>160</v>
      </c>
      <c r="M552">
        <v>0.78967771832529643</v>
      </c>
      <c r="N552">
        <v>0.69819970034233203</v>
      </c>
      <c r="O552">
        <v>0.34132356438277228</v>
      </c>
      <c r="P552">
        <v>0.50297320340565177</v>
      </c>
      <c r="Q552">
        <v>0.20065654995152321</v>
      </c>
      <c r="R552">
        <v>0.13114943252876221</v>
      </c>
      <c r="S552">
        <v>0.40603075530190158</v>
      </c>
      <c r="T552">
        <v>0.17918005126699951</v>
      </c>
    </row>
    <row r="553" spans="1:20" x14ac:dyDescent="0.25">
      <c r="A553" s="154" t="s">
        <v>146</v>
      </c>
      <c r="B553">
        <v>3.3829168976739701</v>
      </c>
      <c r="C553">
        <v>-3.278140921549344</v>
      </c>
      <c r="D553">
        <v>5.4835831195600786</v>
      </c>
      <c r="E553">
        <v>8.7686527918857529</v>
      </c>
      <c r="G553" s="154" t="s">
        <v>147</v>
      </c>
      <c r="H553">
        <v>8428.1243134081815</v>
      </c>
      <c r="L553" s="155" t="s">
        <v>187</v>
      </c>
      <c r="M553">
        <v>0.82692823602571008</v>
      </c>
      <c r="N553">
        <v>0.89298302042811928</v>
      </c>
      <c r="O553">
        <v>0.40742756432898902</v>
      </c>
      <c r="P553">
        <v>0.90396888066135184</v>
      </c>
      <c r="Q553">
        <v>0.1176506218919523</v>
      </c>
      <c r="R553">
        <v>0.101158440095033</v>
      </c>
      <c r="S553">
        <v>0.1706018632898631</v>
      </c>
      <c r="T553">
        <v>0.14002696177568411</v>
      </c>
    </row>
    <row r="554" spans="1:20" x14ac:dyDescent="0.25">
      <c r="A554" s="154" t="s">
        <v>147</v>
      </c>
      <c r="B554">
        <v>37.343139012377122</v>
      </c>
      <c r="C554">
        <v>10.53770121597246</v>
      </c>
      <c r="D554">
        <v>45.578037054974658</v>
      </c>
      <c r="E554">
        <v>-37.702118818813098</v>
      </c>
      <c r="G554" s="154" t="s">
        <v>148</v>
      </c>
      <c r="H554">
        <v>5477.9910066084767</v>
      </c>
    </row>
    <row r="555" spans="1:20" x14ac:dyDescent="0.25">
      <c r="A555" s="154" t="s">
        <v>148</v>
      </c>
      <c r="B555">
        <v>21.593641233273409</v>
      </c>
      <c r="C555">
        <v>10.88707253565444</v>
      </c>
      <c r="D555">
        <v>22.645706043623449</v>
      </c>
      <c r="E555">
        <v>16.610226501410601</v>
      </c>
      <c r="G555" s="154" t="s">
        <v>149</v>
      </c>
      <c r="H555">
        <v>1491.7412868612839</v>
      </c>
    </row>
    <row r="556" spans="1:20" x14ac:dyDescent="0.25">
      <c r="A556" s="154" t="s">
        <v>149</v>
      </c>
      <c r="B556">
        <v>13.517511535120169</v>
      </c>
      <c r="C556">
        <v>-4.6443860096387768</v>
      </c>
      <c r="D556">
        <v>14.375978448807301</v>
      </c>
      <c r="E556">
        <v>5.1762209468553149</v>
      </c>
      <c r="G556" s="154" t="s">
        <v>150</v>
      </c>
      <c r="H556">
        <v>1079.8496772856599</v>
      </c>
    </row>
    <row r="557" spans="1:20" x14ac:dyDescent="0.25">
      <c r="A557" s="154" t="s">
        <v>150</v>
      </c>
      <c r="B557">
        <v>9.1143717380699005</v>
      </c>
      <c r="C557">
        <v>8.6214669383618965</v>
      </c>
      <c r="D557">
        <v>14.35071867479536</v>
      </c>
      <c r="E557">
        <v>-21.02489251374358</v>
      </c>
      <c r="G557" s="154" t="s">
        <v>151</v>
      </c>
      <c r="H557">
        <v>218.24831403090741</v>
      </c>
    </row>
    <row r="558" spans="1:20" x14ac:dyDescent="0.25">
      <c r="A558" s="154" t="s">
        <v>151</v>
      </c>
      <c r="B558">
        <v>7.9596229690227203</v>
      </c>
      <c r="C558">
        <v>-2.5675812808871519</v>
      </c>
      <c r="D558">
        <v>12.030196648435849</v>
      </c>
      <c r="E558">
        <v>5.1960211633069724</v>
      </c>
      <c r="G558" s="154" t="s">
        <v>152</v>
      </c>
      <c r="H558">
        <v>561.18510742462104</v>
      </c>
    </row>
    <row r="559" spans="1:20" x14ac:dyDescent="0.25">
      <c r="A559" s="154" t="s">
        <v>152</v>
      </c>
      <c r="B559">
        <v>8.481006440060515</v>
      </c>
      <c r="C559">
        <v>-4.8779363988209559</v>
      </c>
      <c r="D559">
        <v>10.25670019402197</v>
      </c>
      <c r="E559">
        <v>1.548545635087367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78" t="s">
        <v>12</v>
      </c>
      <c r="C569" s="179"/>
      <c r="D569" s="178" t="s">
        <v>105</v>
      </c>
      <c r="E569" s="179"/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201.93779710527801</v>
      </c>
      <c r="L570" s="155" t="s">
        <v>141</v>
      </c>
      <c r="M570">
        <v>0.85711026648403432</v>
      </c>
      <c r="N570">
        <v>0.97044331007098084</v>
      </c>
      <c r="O570">
        <v>0.85124823500027391</v>
      </c>
      <c r="P570">
        <v>0.57732197438559785</v>
      </c>
      <c r="Q570">
        <v>0.77420982017911588</v>
      </c>
      <c r="R570">
        <v>0.83809951123022686</v>
      </c>
      <c r="S570">
        <v>0.74631971034807154</v>
      </c>
      <c r="T570">
        <v>0.67213650632837962</v>
      </c>
    </row>
    <row r="571" spans="1:20" x14ac:dyDescent="0.25">
      <c r="A571" s="154" t="s">
        <v>141</v>
      </c>
      <c r="B571">
        <v>3.4939072955483939</v>
      </c>
      <c r="C571">
        <v>0.1875849129396909</v>
      </c>
      <c r="D571">
        <v>7.1742090385699999</v>
      </c>
      <c r="E571">
        <v>1.649767408430409</v>
      </c>
      <c r="G571" s="154" t="s">
        <v>142</v>
      </c>
      <c r="H571">
        <v>133.64905586527911</v>
      </c>
      <c r="L571" s="155" t="s">
        <v>142</v>
      </c>
      <c r="M571">
        <v>0.86602921047008552</v>
      </c>
      <c r="N571">
        <v>0.91639848595544871</v>
      </c>
      <c r="O571">
        <v>0.85160200783886764</v>
      </c>
      <c r="P571">
        <v>0.8473883617835305</v>
      </c>
      <c r="Q571">
        <v>0.7360687701127705</v>
      </c>
      <c r="R571">
        <v>0.85962080778059802</v>
      </c>
      <c r="S571">
        <v>1</v>
      </c>
      <c r="T571">
        <v>0.60973830631435</v>
      </c>
    </row>
    <row r="572" spans="1:20" x14ac:dyDescent="0.25">
      <c r="A572" s="154" t="s">
        <v>142</v>
      </c>
      <c r="B572">
        <v>2.6022294638242802</v>
      </c>
      <c r="C572">
        <v>-2.5123191999121728</v>
      </c>
      <c r="D572">
        <v>3.7091819161305368</v>
      </c>
      <c r="E572">
        <v>2.0141203195429291</v>
      </c>
      <c r="G572" s="154" t="s">
        <v>143</v>
      </c>
      <c r="H572">
        <v>108.98498474089619</v>
      </c>
      <c r="L572" s="155" t="s">
        <v>143</v>
      </c>
      <c r="M572">
        <v>0.91008281344242759</v>
      </c>
      <c r="N572">
        <v>0.94051627806345217</v>
      </c>
      <c r="O572">
        <v>0.91472240915212932</v>
      </c>
      <c r="P572">
        <v>0.84204166082879683</v>
      </c>
      <c r="Q572">
        <v>0.7415497261941284</v>
      </c>
      <c r="R572">
        <v>1</v>
      </c>
      <c r="S572">
        <v>0.58182828310975543</v>
      </c>
      <c r="T572">
        <v>1</v>
      </c>
    </row>
    <row r="573" spans="1:20" x14ac:dyDescent="0.25">
      <c r="A573" s="154" t="s">
        <v>143</v>
      </c>
      <c r="B573">
        <v>3.006810585592226</v>
      </c>
      <c r="C573">
        <v>-0.80538499834770405</v>
      </c>
      <c r="D573">
        <v>3.3794055500098148</v>
      </c>
      <c r="E573">
        <v>2.3104597484976162</v>
      </c>
      <c r="G573" s="154" t="s">
        <v>144</v>
      </c>
      <c r="H573">
        <v>127.50598762197571</v>
      </c>
      <c r="L573" s="155" t="s">
        <v>144</v>
      </c>
      <c r="M573">
        <v>1</v>
      </c>
      <c r="N573">
        <v>0.98211287273485448</v>
      </c>
      <c r="O573">
        <v>0.97989940450058322</v>
      </c>
      <c r="P573">
        <v>0.93400352306641443</v>
      </c>
      <c r="Q573">
        <v>1</v>
      </c>
      <c r="R573">
        <v>0.86827816376952649</v>
      </c>
      <c r="S573">
        <v>0.59917636310782751</v>
      </c>
      <c r="T573">
        <v>0.67361125012879197</v>
      </c>
    </row>
    <row r="574" spans="1:20" x14ac:dyDescent="0.25">
      <c r="A574" s="154" t="s">
        <v>144</v>
      </c>
      <c r="B574">
        <v>2.9791691363157571</v>
      </c>
      <c r="C574">
        <v>2.2241495875179642</v>
      </c>
      <c r="D574">
        <v>4.3936760979879619</v>
      </c>
      <c r="E574">
        <v>-0.88095109009921524</v>
      </c>
      <c r="G574" s="154" t="s">
        <v>145</v>
      </c>
      <c r="H574">
        <v>153.64370071216831</v>
      </c>
      <c r="L574" s="155" t="s">
        <v>145</v>
      </c>
      <c r="M574">
        <v>0.90752375406270569</v>
      </c>
      <c r="N574">
        <v>0.96546645636748107</v>
      </c>
      <c r="O574">
        <v>0.99999999999999989</v>
      </c>
      <c r="P574">
        <v>0.75878771971979397</v>
      </c>
      <c r="Q574">
        <v>0.79592953570217506</v>
      </c>
      <c r="R574">
        <v>0.80230166451353935</v>
      </c>
      <c r="S574">
        <v>0.63964137099446028</v>
      </c>
      <c r="T574">
        <v>0.71730028119542377</v>
      </c>
    </row>
    <row r="575" spans="1:20" x14ac:dyDescent="0.25">
      <c r="A575" s="154" t="s">
        <v>145</v>
      </c>
      <c r="B575">
        <v>3.1748754770558398</v>
      </c>
      <c r="C575">
        <v>-3.1119556842184299</v>
      </c>
      <c r="D575">
        <v>6.031834310613859</v>
      </c>
      <c r="E575">
        <v>2.9090200417002809</v>
      </c>
      <c r="G575" s="154" t="s">
        <v>146</v>
      </c>
      <c r="H575">
        <v>173.96701278334751</v>
      </c>
      <c r="L575" s="155" t="s">
        <v>146</v>
      </c>
      <c r="M575">
        <v>0.90526735365561717</v>
      </c>
      <c r="N575">
        <v>0.88144161479163408</v>
      </c>
      <c r="O575">
        <v>0.89465061501514187</v>
      </c>
      <c r="P575">
        <v>1</v>
      </c>
      <c r="Q575">
        <v>0.76574534943618555</v>
      </c>
      <c r="R575">
        <v>0.9762951201582234</v>
      </c>
      <c r="S575">
        <v>0.66723619292460057</v>
      </c>
      <c r="T575">
        <v>0.75429897658980305</v>
      </c>
    </row>
    <row r="576" spans="1:20" x14ac:dyDescent="0.25">
      <c r="A576" s="154" t="s">
        <v>146</v>
      </c>
      <c r="B576">
        <v>4.4867258364274019</v>
      </c>
      <c r="C576">
        <v>-0.69791914722606052</v>
      </c>
      <c r="D576">
        <v>4.9243986203512842</v>
      </c>
      <c r="E576">
        <v>-3.326376866656112</v>
      </c>
      <c r="G576" s="154" t="s">
        <v>147</v>
      </c>
      <c r="H576">
        <v>99.81841631714758</v>
      </c>
      <c r="L576" s="155" t="s">
        <v>147</v>
      </c>
      <c r="M576">
        <v>0.89523866762622495</v>
      </c>
      <c r="N576">
        <v>0.88672214743951028</v>
      </c>
      <c r="O576">
        <v>0.87711553411214493</v>
      </c>
      <c r="P576">
        <v>0.85736409591659091</v>
      </c>
      <c r="Q576">
        <v>0.69884318515872912</v>
      </c>
      <c r="R576">
        <v>0.83340219246509817</v>
      </c>
      <c r="S576">
        <v>0.61840234548114337</v>
      </c>
      <c r="T576">
        <v>0.62363585834781821</v>
      </c>
    </row>
    <row r="577" spans="1:20" x14ac:dyDescent="0.25">
      <c r="A577" s="154" t="s">
        <v>147</v>
      </c>
      <c r="B577">
        <v>1.9176983010844</v>
      </c>
      <c r="C577">
        <v>0.45514926438721159</v>
      </c>
      <c r="D577">
        <v>3.370011933810491</v>
      </c>
      <c r="E577">
        <v>4.153351416397923</v>
      </c>
      <c r="G577" s="154" t="s">
        <v>148</v>
      </c>
      <c r="H577">
        <v>104.8670538118778</v>
      </c>
      <c r="L577" s="155" t="s">
        <v>148</v>
      </c>
      <c r="M577">
        <v>0.90069571491304379</v>
      </c>
      <c r="N577">
        <v>0.88482223658337655</v>
      </c>
      <c r="O577">
        <v>0.9053366371077467</v>
      </c>
      <c r="P577">
        <v>0.72802238624034366</v>
      </c>
      <c r="Q577">
        <v>0.77901795382744432</v>
      </c>
      <c r="R577">
        <v>0.87074988187740132</v>
      </c>
      <c r="S577">
        <v>0.61550165257057643</v>
      </c>
      <c r="T577">
        <v>0.71981160932362309</v>
      </c>
    </row>
    <row r="578" spans="1:20" x14ac:dyDescent="0.25">
      <c r="A578" s="154" t="s">
        <v>148</v>
      </c>
      <c r="B578">
        <v>2.4836874096583732</v>
      </c>
      <c r="C578">
        <v>3.3052042179065322</v>
      </c>
      <c r="D578">
        <v>3.8171969792574738</v>
      </c>
      <c r="E578">
        <v>-5.1583357933159508</v>
      </c>
      <c r="G578" s="154" t="s">
        <v>149</v>
      </c>
      <c r="H578">
        <v>57.792463694425336</v>
      </c>
      <c r="L578" s="155" t="s">
        <v>149</v>
      </c>
      <c r="M578">
        <v>0.98713805393716625</v>
      </c>
      <c r="N578">
        <v>0.96336264787084336</v>
      </c>
      <c r="O578">
        <v>0.88704421761259555</v>
      </c>
      <c r="P578">
        <v>0.83066700249302994</v>
      </c>
      <c r="Q578">
        <v>0.78273300988452377</v>
      </c>
      <c r="R578">
        <v>0.83466140111378795</v>
      </c>
      <c r="S578">
        <v>0.61241537483091768</v>
      </c>
      <c r="T578">
        <v>0.64891583169611911</v>
      </c>
    </row>
    <row r="579" spans="1:20" x14ac:dyDescent="0.25">
      <c r="A579" s="154" t="s">
        <v>149</v>
      </c>
      <c r="B579">
        <v>1.307823533551324</v>
      </c>
      <c r="C579">
        <v>-1.284019970546876</v>
      </c>
      <c r="D579">
        <v>2.8063026054334581</v>
      </c>
      <c r="E579">
        <v>1.5622519388174221</v>
      </c>
      <c r="G579" s="154" t="s">
        <v>150</v>
      </c>
      <c r="H579">
        <v>121.6552561859081</v>
      </c>
      <c r="L579" s="155" t="s">
        <v>150</v>
      </c>
      <c r="M579">
        <v>0.79730942570884267</v>
      </c>
      <c r="N579">
        <v>0.94385593723225469</v>
      </c>
      <c r="O579">
        <v>0.87825651884740441</v>
      </c>
      <c r="P579">
        <v>0.83783839068125532</v>
      </c>
      <c r="Q579">
        <v>0.80700161770020429</v>
      </c>
      <c r="R579">
        <v>0.88285781380522987</v>
      </c>
      <c r="S579">
        <v>0.62692989626548756</v>
      </c>
      <c r="T579">
        <v>0.6953979121735635</v>
      </c>
    </row>
    <row r="580" spans="1:20" x14ac:dyDescent="0.25">
      <c r="A580" s="154" t="s">
        <v>150</v>
      </c>
      <c r="B580">
        <v>2.996167285801203</v>
      </c>
      <c r="C580">
        <v>-1.33710381576464</v>
      </c>
      <c r="D580">
        <v>4.9253145660067661</v>
      </c>
      <c r="E580">
        <v>3.3962475744969032</v>
      </c>
      <c r="G580" s="154" t="s">
        <v>151</v>
      </c>
      <c r="H580">
        <v>109.11862364296429</v>
      </c>
      <c r="L580" s="155" t="s">
        <v>151</v>
      </c>
      <c r="M580">
        <v>0.95314551126156855</v>
      </c>
      <c r="N580">
        <v>0.91065011816010932</v>
      </c>
      <c r="O580">
        <v>0.8833109354255233</v>
      </c>
      <c r="P580">
        <v>0.75137863345848854</v>
      </c>
      <c r="Q580">
        <v>0.74358640583075519</v>
      </c>
      <c r="R580">
        <v>0.80479557146377145</v>
      </c>
      <c r="S580">
        <v>0.66600456407559883</v>
      </c>
      <c r="T580">
        <v>0.73825933520505593</v>
      </c>
    </row>
    <row r="581" spans="1:20" x14ac:dyDescent="0.25">
      <c r="A581" s="154" t="s">
        <v>151</v>
      </c>
      <c r="B581">
        <v>2.4729820747441509</v>
      </c>
      <c r="C581">
        <v>0.51362732736228789</v>
      </c>
      <c r="D581">
        <v>5.4907379663729454</v>
      </c>
      <c r="E581">
        <v>-2.094099440415722</v>
      </c>
      <c r="G581" s="154" t="s">
        <v>152</v>
      </c>
      <c r="H581">
        <v>129.9549755566602</v>
      </c>
      <c r="L581" s="155" t="s">
        <v>152</v>
      </c>
      <c r="M581">
        <v>0.95682801719240584</v>
      </c>
      <c r="N581">
        <v>1</v>
      </c>
      <c r="O581">
        <v>0.86122561294170519</v>
      </c>
      <c r="P581">
        <v>0.62201497038478959</v>
      </c>
      <c r="Q581">
        <v>0.78981279239223079</v>
      </c>
      <c r="R581">
        <v>0.91911423552546467</v>
      </c>
      <c r="S581">
        <v>0.62224990254765533</v>
      </c>
      <c r="T581">
        <v>0.88964541400432984</v>
      </c>
    </row>
    <row r="582" spans="1:20" x14ac:dyDescent="0.25">
      <c r="A582" s="154" t="s">
        <v>152</v>
      </c>
      <c r="B582">
        <v>3.0557532501537179</v>
      </c>
      <c r="C582">
        <v>0.18613081469934681</v>
      </c>
      <c r="D582">
        <v>3.9127414498999622</v>
      </c>
      <c r="E582">
        <v>0.1961396280941809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78" t="s">
        <v>12</v>
      </c>
      <c r="C592" s="179"/>
      <c r="D592" s="178" t="s">
        <v>105</v>
      </c>
      <c r="E592" s="179"/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32.32666322420031</v>
      </c>
      <c r="L593" s="155" t="s">
        <v>141</v>
      </c>
      <c r="M593">
        <v>0.2496832332642433</v>
      </c>
      <c r="N593">
        <v>0.37377917946403982</v>
      </c>
      <c r="O593">
        <v>0.22344371479597769</v>
      </c>
      <c r="P593">
        <v>0.17811578857355759</v>
      </c>
      <c r="Q593">
        <v>0.34873439072215628</v>
      </c>
      <c r="R593">
        <v>0.21065935566003949</v>
      </c>
      <c r="S593">
        <v>9.3728129338397262E-2</v>
      </c>
      <c r="T593">
        <v>1.9097031782490659E-2</v>
      </c>
    </row>
    <row r="594" spans="1:20" x14ac:dyDescent="0.25">
      <c r="A594" s="154" t="s">
        <v>155</v>
      </c>
      <c r="B594">
        <v>2.0528702112044779</v>
      </c>
      <c r="C594">
        <v>-7.4235094774983459</v>
      </c>
      <c r="D594">
        <v>1.0702164791775139</v>
      </c>
      <c r="E594">
        <v>5.0141848051911593</v>
      </c>
      <c r="G594" s="154" t="s">
        <v>156</v>
      </c>
      <c r="H594">
        <v>187.62392495772261</v>
      </c>
      <c r="L594" s="155" t="s">
        <v>142</v>
      </c>
      <c r="M594">
        <v>0.23623388558319219</v>
      </c>
      <c r="N594">
        <v>0.29078549787091001</v>
      </c>
      <c r="O594">
        <v>9.386582930872929E-2</v>
      </c>
      <c r="P594">
        <v>9.2018303289414627E-2</v>
      </c>
      <c r="Q594">
        <v>6.2229432384340359E-2</v>
      </c>
      <c r="R594">
        <v>3.7616390096712568E-2</v>
      </c>
      <c r="S594">
        <v>3.2529145712881027E-2</v>
      </c>
      <c r="T594">
        <v>1.8950771606100682E-2</v>
      </c>
    </row>
    <row r="595" spans="1:20" x14ac:dyDescent="0.25">
      <c r="A595" s="154" t="s">
        <v>156</v>
      </c>
      <c r="B595">
        <v>2.1772750743191289</v>
      </c>
      <c r="C595">
        <v>7.1477099625812057</v>
      </c>
      <c r="D595">
        <v>8.5173518022250931</v>
      </c>
      <c r="E595">
        <v>-21.33669318016582</v>
      </c>
      <c r="G595" s="154" t="s">
        <v>157</v>
      </c>
      <c r="H595">
        <v>753.37154901399833</v>
      </c>
      <c r="L595" s="155" t="s">
        <v>143</v>
      </c>
      <c r="M595">
        <v>0.25080414834831782</v>
      </c>
      <c r="N595">
        <v>0.26132061264357548</v>
      </c>
      <c r="O595">
        <v>0.1138549636568854</v>
      </c>
      <c r="P595">
        <v>9.3340158666578396E-2</v>
      </c>
      <c r="Q595">
        <v>4.2813234354109192E-2</v>
      </c>
      <c r="R595">
        <v>6.0749293544646178E-2</v>
      </c>
      <c r="S595">
        <v>3.2367063404775513E-2</v>
      </c>
      <c r="T595">
        <v>1.9186639685904061E-2</v>
      </c>
    </row>
    <row r="596" spans="1:20" x14ac:dyDescent="0.25">
      <c r="A596" s="154" t="s">
        <v>157</v>
      </c>
      <c r="B596">
        <v>4.6641589223233222</v>
      </c>
      <c r="C596">
        <v>-1.5051013435478739</v>
      </c>
      <c r="D596">
        <v>25.533771161947001</v>
      </c>
      <c r="E596">
        <v>79.605375436706325</v>
      </c>
      <c r="G596" s="154" t="s">
        <v>158</v>
      </c>
      <c r="H596">
        <v>520.18609709201257</v>
      </c>
      <c r="L596" s="155" t="s">
        <v>144</v>
      </c>
      <c r="M596">
        <v>0.27872109820894408</v>
      </c>
      <c r="N596">
        <v>0.31423948518523009</v>
      </c>
      <c r="O596">
        <v>0.15070779170394141</v>
      </c>
      <c r="P596">
        <v>0.1374431951243881</v>
      </c>
      <c r="Q596">
        <v>0.1455298482008229</v>
      </c>
      <c r="R596">
        <v>8.1567184021445166E-2</v>
      </c>
      <c r="S596">
        <v>7.78864694542305E-2</v>
      </c>
      <c r="T596">
        <v>1.892997485277435E-2</v>
      </c>
    </row>
    <row r="597" spans="1:20" x14ac:dyDescent="0.25">
      <c r="A597" s="154" t="s">
        <v>158</v>
      </c>
      <c r="B597">
        <v>3.4160500749027651</v>
      </c>
      <c r="C597">
        <v>6.4975257829061528</v>
      </c>
      <c r="D597">
        <v>28.563715944442041</v>
      </c>
      <c r="E597">
        <v>-74.194904334611337</v>
      </c>
      <c r="G597" s="154" t="s">
        <v>159</v>
      </c>
      <c r="H597">
        <v>59.339050132928477</v>
      </c>
      <c r="L597" s="155" t="s">
        <v>145</v>
      </c>
      <c r="M597">
        <v>0.22141472403617321</v>
      </c>
      <c r="N597">
        <v>0.30646362930202309</v>
      </c>
      <c r="O597">
        <v>7.9195747753662449E-2</v>
      </c>
      <c r="P597">
        <v>0.1192853312502028</v>
      </c>
      <c r="Q597">
        <v>5.2492428331712103E-2</v>
      </c>
      <c r="R597">
        <v>2.4235302265349101E-2</v>
      </c>
      <c r="S597">
        <v>3.5658433036350121E-2</v>
      </c>
      <c r="T597">
        <v>1.9117273009913519E-2</v>
      </c>
    </row>
    <row r="598" spans="1:20" x14ac:dyDescent="0.25">
      <c r="A598" s="154" t="s">
        <v>159</v>
      </c>
      <c r="B598">
        <v>3.0872273699596602</v>
      </c>
      <c r="C598">
        <v>-10.377566392968831</v>
      </c>
      <c r="D598">
        <v>5.2349564145539196</v>
      </c>
      <c r="E598">
        <v>18.54314680880756</v>
      </c>
      <c r="G598" s="154" t="s">
        <v>160</v>
      </c>
      <c r="H598">
        <v>86.486404061097502</v>
      </c>
      <c r="L598" s="155" t="s">
        <v>146</v>
      </c>
      <c r="M598">
        <v>0.18890798436102221</v>
      </c>
      <c r="N598">
        <v>0.2883900297929064</v>
      </c>
      <c r="O598">
        <v>0.13587638382540909</v>
      </c>
      <c r="P598">
        <v>0.1068649562569295</v>
      </c>
      <c r="Q598">
        <v>0.13092869653576081</v>
      </c>
      <c r="R598">
        <v>9.5086541213490111E-2</v>
      </c>
      <c r="S598">
        <v>0.1430611099812511</v>
      </c>
      <c r="T598">
        <v>1.9132660338111999E-2</v>
      </c>
    </row>
    <row r="599" spans="1:20" x14ac:dyDescent="0.25">
      <c r="A599" s="154" t="s">
        <v>160</v>
      </c>
      <c r="B599">
        <v>1.05391495638647</v>
      </c>
      <c r="C599">
        <v>-2.1634640701543102</v>
      </c>
      <c r="D599">
        <v>5.7968222573780031</v>
      </c>
      <c r="E599">
        <v>16.368093002714041</v>
      </c>
      <c r="G599" s="154" t="s">
        <v>187</v>
      </c>
      <c r="H599">
        <v>187.02388744393679</v>
      </c>
      <c r="L599" s="155" t="s">
        <v>147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0.79621151896791309</v>
      </c>
    </row>
    <row r="600" spans="1:20" x14ac:dyDescent="0.25">
      <c r="A600" s="154" t="s">
        <v>187</v>
      </c>
      <c r="B600">
        <v>1.3429020208057401</v>
      </c>
      <c r="C600">
        <v>-3.9340190406884048</v>
      </c>
      <c r="D600">
        <v>11.059123711875669</v>
      </c>
      <c r="E600">
        <v>-26.241743923442279</v>
      </c>
      <c r="L600" s="155" t="s">
        <v>148</v>
      </c>
      <c r="M600">
        <v>0.90136056687603905</v>
      </c>
      <c r="N600">
        <v>0.65295454754175208</v>
      </c>
      <c r="O600">
        <v>0.62559124018008894</v>
      </c>
      <c r="P600">
        <v>0.33480911419012149</v>
      </c>
      <c r="Q600">
        <v>0.72877358356119071</v>
      </c>
      <c r="R600">
        <v>0.8905777134011359</v>
      </c>
      <c r="S600">
        <v>0.63782711629684508</v>
      </c>
      <c r="T600">
        <v>0.7235765301942767</v>
      </c>
    </row>
    <row r="601" spans="1:20" x14ac:dyDescent="0.25">
      <c r="L601" s="155" t="s">
        <v>149</v>
      </c>
      <c r="M601">
        <v>0.54319650356197147</v>
      </c>
      <c r="N601">
        <v>0.63076241308133618</v>
      </c>
      <c r="O601">
        <v>0.50566002442032487</v>
      </c>
      <c r="P601">
        <v>0.45775656048681312</v>
      </c>
      <c r="Q601">
        <v>0.66378386923075372</v>
      </c>
      <c r="R601">
        <v>0.98645910306993723</v>
      </c>
      <c r="S601">
        <v>0.43123673901900839</v>
      </c>
      <c r="T601">
        <v>1</v>
      </c>
    </row>
    <row r="602" spans="1:20" x14ac:dyDescent="0.25">
      <c r="L602" s="155" t="s">
        <v>150</v>
      </c>
      <c r="M602">
        <v>0.5610197304324519</v>
      </c>
      <c r="N602">
        <v>0.38050385122133179</v>
      </c>
      <c r="O602">
        <v>0.78876336340234865</v>
      </c>
      <c r="P602">
        <v>0.36554999839939689</v>
      </c>
      <c r="Q602">
        <v>0.36785920311560227</v>
      </c>
      <c r="R602">
        <v>0.47680696959814323</v>
      </c>
      <c r="S602">
        <v>0.572507173811588</v>
      </c>
      <c r="T602">
        <v>0.30085333887087579</v>
      </c>
    </row>
    <row r="603" spans="1:20" x14ac:dyDescent="0.25">
      <c r="L603" s="155" t="s">
        <v>151</v>
      </c>
      <c r="M603">
        <v>0.27368501165735809</v>
      </c>
      <c r="N603">
        <v>0.29323251559262048</v>
      </c>
      <c r="O603">
        <v>0.1093372315080204</v>
      </c>
      <c r="P603">
        <v>0.13902419016130041</v>
      </c>
      <c r="Q603">
        <v>0.1218716018732643</v>
      </c>
      <c r="R603">
        <v>0.15477676694159959</v>
      </c>
      <c r="S603">
        <v>0.1213792533653167</v>
      </c>
      <c r="T603">
        <v>1.9304203509185911E-2</v>
      </c>
    </row>
    <row r="604" spans="1:20" x14ac:dyDescent="0.25">
      <c r="L604" s="155" t="s">
        <v>152</v>
      </c>
      <c r="M604">
        <v>0.26801087978795679</v>
      </c>
      <c r="N604">
        <v>0.27927998689443001</v>
      </c>
      <c r="O604">
        <v>8.966765063940435E-2</v>
      </c>
      <c r="P604">
        <v>0.14185188509157259</v>
      </c>
      <c r="Q604">
        <v>0.1690719273587096</v>
      </c>
      <c r="R604">
        <v>0.12932390757681669</v>
      </c>
      <c r="S604">
        <v>0.1063262451117029</v>
      </c>
      <c r="T604">
        <v>1.911920053412338E-2</v>
      </c>
    </row>
  </sheetData>
  <mergeCells count="36">
    <mergeCell ref="W58:X58"/>
    <mergeCell ref="W7:X7"/>
    <mergeCell ref="Y7:Z7"/>
    <mergeCell ref="W24:X24"/>
    <mergeCell ref="Y24:Z24"/>
    <mergeCell ref="W41:X41"/>
    <mergeCell ref="Y41:Z41"/>
    <mergeCell ref="Y58:Z58"/>
    <mergeCell ref="W126:X126"/>
    <mergeCell ref="Y126:Z126"/>
    <mergeCell ref="W143:X143"/>
    <mergeCell ref="Y143:Z143"/>
    <mergeCell ref="W75:X75"/>
    <mergeCell ref="Y75:Z75"/>
    <mergeCell ref="W92:X92"/>
    <mergeCell ref="Y92:Z92"/>
    <mergeCell ref="W109:X109"/>
    <mergeCell ref="Y109:Z109"/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0"/>
  <sheetViews>
    <sheetView topLeftCell="I473" workbookViewId="0">
      <selection activeCell="B525" sqref="B525"/>
    </sheetView>
  </sheetViews>
  <sheetFormatPr defaultColWidth="11.42578125" defaultRowHeight="15" x14ac:dyDescent="0.25"/>
  <cols>
    <col min="3" max="3" width="15.42578125" style="164" bestFit="1" customWidth="1"/>
    <col min="5" max="5" width="15.42578125" style="164" bestFit="1" customWidth="1"/>
  </cols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3" t="s">
        <v>15</v>
      </c>
      <c r="I8">
        <v>6.3032116958768272E-2</v>
      </c>
      <c r="J8">
        <v>5.5415673400354082E-2</v>
      </c>
      <c r="P8" s="3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3" t="s">
        <v>18</v>
      </c>
      <c r="I9">
        <v>0.10810714664044931</v>
      </c>
      <c r="J9">
        <v>8.8292435276345352E-2</v>
      </c>
      <c r="P9" s="3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3" t="s">
        <v>21</v>
      </c>
      <c r="I10">
        <v>0.15598527648991839</v>
      </c>
      <c r="J10">
        <v>0.13762620097726319</v>
      </c>
      <c r="P10" s="3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3" t="s">
        <v>24</v>
      </c>
      <c r="I11">
        <v>6.984101937256107E-2</v>
      </c>
      <c r="J11">
        <v>7.835798894979408E-2</v>
      </c>
    </row>
    <row r="12" spans="1:18" x14ac:dyDescent="0.25">
      <c r="H12" s="3" t="s">
        <v>25</v>
      </c>
      <c r="I12">
        <v>9.5000051965441965E-2</v>
      </c>
      <c r="J12">
        <v>9.9842774497785114E-2</v>
      </c>
    </row>
    <row r="13" spans="1:18" x14ac:dyDescent="0.25">
      <c r="H13" s="3" t="s">
        <v>26</v>
      </c>
      <c r="I13">
        <v>5.3298417373017992E-2</v>
      </c>
      <c r="J13">
        <v>7.107089156894339E-2</v>
      </c>
      <c r="P13" s="3" t="s">
        <v>27</v>
      </c>
      <c r="Q13">
        <v>662.31415569872809</v>
      </c>
    </row>
    <row r="14" spans="1:18" x14ac:dyDescent="0.25">
      <c r="H14" s="3" t="s">
        <v>28</v>
      </c>
      <c r="I14">
        <v>7.6489200638749241E-2</v>
      </c>
      <c r="J14">
        <v>0.1193016297190268</v>
      </c>
    </row>
    <row r="15" spans="1:18" x14ac:dyDescent="0.25">
      <c r="H15" s="3" t="s">
        <v>29</v>
      </c>
      <c r="I15">
        <v>0.15263303707583969</v>
      </c>
      <c r="J15">
        <v>0.123548064300933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3" t="s">
        <v>15</v>
      </c>
      <c r="I21">
        <v>0.49336676931912732</v>
      </c>
      <c r="J21">
        <v>0.36524695910257371</v>
      </c>
      <c r="P21" s="3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3" t="s">
        <v>18</v>
      </c>
      <c r="I22">
        <v>0.53545566356545993</v>
      </c>
      <c r="J22">
        <v>0.43078321955014598</v>
      </c>
      <c r="P22" s="3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3" t="s">
        <v>21</v>
      </c>
      <c r="I23">
        <v>0.37939182508067337</v>
      </c>
      <c r="J23">
        <v>0.46158343453499229</v>
      </c>
      <c r="P23" s="3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3" t="s">
        <v>24</v>
      </c>
      <c r="I24">
        <v>0.58043281852275297</v>
      </c>
      <c r="J24">
        <v>0.75126850874299789</v>
      </c>
    </row>
    <row r="25" spans="1:18" x14ac:dyDescent="0.25">
      <c r="H25" s="3" t="s">
        <v>25</v>
      </c>
      <c r="I25">
        <v>0.4673116601300632</v>
      </c>
      <c r="J25">
        <v>0.41534651550235668</v>
      </c>
    </row>
    <row r="26" spans="1:18" x14ac:dyDescent="0.25">
      <c r="H26" s="3" t="s">
        <v>26</v>
      </c>
      <c r="I26">
        <v>0.28413333578064037</v>
      </c>
      <c r="J26">
        <v>0.25988490623683241</v>
      </c>
      <c r="P26" s="3" t="s">
        <v>27</v>
      </c>
      <c r="Q26">
        <v>253.59384803712169</v>
      </c>
    </row>
    <row r="27" spans="1:18" x14ac:dyDescent="0.25">
      <c r="H27" s="3" t="s">
        <v>28</v>
      </c>
      <c r="I27">
        <v>0.42142670564948259</v>
      </c>
      <c r="J27">
        <v>0.56794939479855655</v>
      </c>
    </row>
    <row r="28" spans="1:18" x14ac:dyDescent="0.25">
      <c r="H28" s="3" t="s">
        <v>29</v>
      </c>
      <c r="I28">
        <v>0.80516853674577216</v>
      </c>
      <c r="J28">
        <v>0.71138326149313602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3" t="s">
        <v>15</v>
      </c>
      <c r="I34">
        <v>0.40188273240089067</v>
      </c>
      <c r="J34">
        <v>0.422951622574879</v>
      </c>
      <c r="P34" s="3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3" t="s">
        <v>18</v>
      </c>
      <c r="I35">
        <v>0.30273271509500199</v>
      </c>
      <c r="J35">
        <v>0.25927684939777118</v>
      </c>
      <c r="P35" s="3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3" t="s">
        <v>21</v>
      </c>
      <c r="I36">
        <v>0.78499000933987972</v>
      </c>
      <c r="J36">
        <v>0.7069157732380924</v>
      </c>
      <c r="P36" s="3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3" t="s">
        <v>24</v>
      </c>
      <c r="I37">
        <v>0.63385376049789044</v>
      </c>
      <c r="J37">
        <v>0.69955876679165252</v>
      </c>
    </row>
    <row r="38" spans="1:18" x14ac:dyDescent="0.25">
      <c r="H38" s="3" t="s">
        <v>25</v>
      </c>
      <c r="I38">
        <v>0.53763313061561491</v>
      </c>
      <c r="J38">
        <v>0.36342668978589349</v>
      </c>
    </row>
    <row r="39" spans="1:18" x14ac:dyDescent="0.25">
      <c r="H39" s="3" t="s">
        <v>26</v>
      </c>
      <c r="I39">
        <v>0.54668454023582269</v>
      </c>
      <c r="J39">
        <v>0.40591695519231308</v>
      </c>
      <c r="P39" s="3" t="s">
        <v>27</v>
      </c>
      <c r="Q39">
        <v>1932.940476086874</v>
      </c>
    </row>
    <row r="40" spans="1:18" x14ac:dyDescent="0.25">
      <c r="H40" s="3" t="s">
        <v>28</v>
      </c>
      <c r="I40">
        <v>0.74227269545500807</v>
      </c>
      <c r="J40">
        <v>0.75443203176493323</v>
      </c>
    </row>
    <row r="41" spans="1:18" x14ac:dyDescent="0.25">
      <c r="H41" s="3" t="s">
        <v>29</v>
      </c>
      <c r="I41">
        <v>0.64594632911424243</v>
      </c>
      <c r="J41">
        <v>0.70285142771203901</v>
      </c>
    </row>
    <row r="45" spans="1:18" x14ac:dyDescent="0.25">
      <c r="B45" s="165" t="s">
        <v>36</v>
      </c>
      <c r="H45" s="165" t="s">
        <v>37</v>
      </c>
      <c r="P45" s="165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3" t="s">
        <v>15</v>
      </c>
      <c r="I47">
        <v>0.2348338787671348</v>
      </c>
      <c r="J47">
        <v>0.24995524687966991</v>
      </c>
      <c r="P47" s="3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3" t="s">
        <v>18</v>
      </c>
      <c r="I48">
        <v>0.17849967701108849</v>
      </c>
      <c r="J48">
        <v>0.21556969834118461</v>
      </c>
      <c r="P48" s="3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3" t="s">
        <v>21</v>
      </c>
      <c r="I49">
        <v>0.35895419275024909</v>
      </c>
      <c r="J49">
        <v>0.38661606263169668</v>
      </c>
      <c r="P49" s="3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3" t="s">
        <v>24</v>
      </c>
      <c r="I50">
        <v>0.37526811893945772</v>
      </c>
      <c r="J50">
        <v>0.44085943773581399</v>
      </c>
    </row>
    <row r="51" spans="1:18" x14ac:dyDescent="0.25">
      <c r="H51" s="3" t="s">
        <v>25</v>
      </c>
      <c r="I51">
        <v>0.55617492722434025</v>
      </c>
      <c r="J51">
        <v>0.63340875349837367</v>
      </c>
    </row>
    <row r="52" spans="1:18" x14ac:dyDescent="0.25">
      <c r="H52" s="3" t="s">
        <v>26</v>
      </c>
      <c r="I52">
        <v>0.53258442050024446</v>
      </c>
      <c r="J52">
        <v>0.61013161733224452</v>
      </c>
      <c r="P52" s="3" t="s">
        <v>27</v>
      </c>
      <c r="Q52">
        <v>2875.4373897409532</v>
      </c>
    </row>
    <row r="53" spans="1:18" x14ac:dyDescent="0.25">
      <c r="H53" s="3" t="s">
        <v>28</v>
      </c>
      <c r="I53">
        <v>0.62241709029641512</v>
      </c>
      <c r="J53">
        <v>0.64438501066876064</v>
      </c>
    </row>
    <row r="54" spans="1:18" x14ac:dyDescent="0.25">
      <c r="H54" s="3" t="s">
        <v>29</v>
      </c>
      <c r="I54">
        <v>0.42678514911845689</v>
      </c>
      <c r="J54">
        <v>0.40888706548347398</v>
      </c>
    </row>
    <row r="58" spans="1:18" x14ac:dyDescent="0.25">
      <c r="B58" s="165" t="s">
        <v>39</v>
      </c>
      <c r="H58" s="165" t="s">
        <v>40</v>
      </c>
      <c r="P58" s="165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3" t="s">
        <v>15</v>
      </c>
      <c r="I60">
        <v>8.2403191135543979E-2</v>
      </c>
      <c r="J60">
        <v>7.1963144399101522E-2</v>
      </c>
      <c r="P60" s="3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3" t="s">
        <v>18</v>
      </c>
      <c r="I61">
        <v>0.14512856502880039</v>
      </c>
      <c r="J61">
        <v>0.12500385880838591</v>
      </c>
      <c r="P61" s="3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3" t="s">
        <v>21</v>
      </c>
      <c r="I62">
        <v>8.367771646526638E-2</v>
      </c>
      <c r="J62">
        <v>7.4778896251327359E-2</v>
      </c>
      <c r="P62" s="3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3" t="s">
        <v>24</v>
      </c>
      <c r="I63">
        <v>0.28401983562558608</v>
      </c>
      <c r="J63">
        <v>8.5016761827681961E-2</v>
      </c>
    </row>
    <row r="64" spans="1:18" x14ac:dyDescent="0.25">
      <c r="H64" s="3" t="s">
        <v>25</v>
      </c>
      <c r="I64">
        <v>0.11798549045569209</v>
      </c>
      <c r="J64">
        <v>0.1398842899842497</v>
      </c>
    </row>
    <row r="65" spans="1:18" x14ac:dyDescent="0.25">
      <c r="H65" s="3" t="s">
        <v>26</v>
      </c>
      <c r="I65">
        <v>9.0848349151250674E-2</v>
      </c>
      <c r="J65">
        <v>8.9826598740849223E-2</v>
      </c>
      <c r="P65" s="3" t="s">
        <v>27</v>
      </c>
      <c r="Q65">
        <v>3389.639058290451</v>
      </c>
    </row>
    <row r="66" spans="1:18" x14ac:dyDescent="0.25">
      <c r="H66" s="3" t="s">
        <v>28</v>
      </c>
      <c r="I66">
        <v>9.8390533265310928E-2</v>
      </c>
      <c r="J66">
        <v>9.870138902020191E-2</v>
      </c>
    </row>
    <row r="67" spans="1:18" x14ac:dyDescent="0.25">
      <c r="H67" s="3" t="s">
        <v>29</v>
      </c>
      <c r="I67">
        <v>0.16530261988780481</v>
      </c>
      <c r="J67">
        <v>0.12450539436434779</v>
      </c>
    </row>
    <row r="71" spans="1:18" x14ac:dyDescent="0.25">
      <c r="B71" s="165" t="s">
        <v>42</v>
      </c>
      <c r="H71" s="165" t="s">
        <v>43</v>
      </c>
      <c r="P71" s="165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3" t="s">
        <v>15</v>
      </c>
      <c r="I73">
        <v>9.3119543399233784E-2</v>
      </c>
      <c r="J73">
        <v>0.10948414250984639</v>
      </c>
      <c r="P73" s="3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3" t="s">
        <v>18</v>
      </c>
      <c r="I74">
        <v>0.13813342517273669</v>
      </c>
      <c r="J74">
        <v>9.9339028568184731E-2</v>
      </c>
      <c r="P74" s="3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3" t="s">
        <v>21</v>
      </c>
      <c r="I75">
        <v>5.1141757830400467E-2</v>
      </c>
      <c r="J75">
        <v>5.7258501876765407E-2</v>
      </c>
      <c r="P75" s="3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3" t="s">
        <v>24</v>
      </c>
      <c r="I76">
        <v>0.205152002949722</v>
      </c>
      <c r="J76">
        <v>0.23102387669088961</v>
      </c>
    </row>
    <row r="77" spans="1:18" x14ac:dyDescent="0.25">
      <c r="H77" s="3" t="s">
        <v>25</v>
      </c>
      <c r="I77">
        <v>4.9642253570669703E-2</v>
      </c>
      <c r="J77">
        <v>7.8402378816046989E-2</v>
      </c>
    </row>
    <row r="78" spans="1:18" x14ac:dyDescent="0.25">
      <c r="H78" s="3" t="s">
        <v>26</v>
      </c>
      <c r="I78">
        <v>6.2016553535057223E-2</v>
      </c>
      <c r="J78">
        <v>7.2938172709617569E-2</v>
      </c>
      <c r="P78" s="3" t="s">
        <v>27</v>
      </c>
      <c r="Q78">
        <v>10556.893644795769</v>
      </c>
    </row>
    <row r="79" spans="1:18" x14ac:dyDescent="0.25">
      <c r="H79" s="3" t="s">
        <v>28</v>
      </c>
      <c r="I79">
        <v>0.1005908731807281</v>
      </c>
      <c r="J79">
        <v>8.4357070509882837E-2</v>
      </c>
    </row>
    <row r="80" spans="1:18" x14ac:dyDescent="0.25">
      <c r="H80" s="3" t="s">
        <v>29</v>
      </c>
      <c r="I80">
        <v>0.15032298601992611</v>
      </c>
      <c r="J80">
        <v>9.6586109076638504E-2</v>
      </c>
    </row>
    <row r="84" spans="1:18" x14ac:dyDescent="0.25">
      <c r="B84" s="165" t="s">
        <v>45</v>
      </c>
      <c r="H84" s="165" t="s">
        <v>46</v>
      </c>
      <c r="P84" s="165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3" t="s">
        <v>15</v>
      </c>
      <c r="I86">
        <v>0.1189442566622568</v>
      </c>
      <c r="J86">
        <v>0.17827818474952009</v>
      </c>
      <c r="P86" s="3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3" t="s">
        <v>18</v>
      </c>
      <c r="I87">
        <v>0.1034561166177872</v>
      </c>
      <c r="J87">
        <v>7.5287900958869489E-2</v>
      </c>
      <c r="P87" s="3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3" t="s">
        <v>21</v>
      </c>
      <c r="I88">
        <v>0.1016097753219574</v>
      </c>
      <c r="J88">
        <v>7.7410360744405798E-2</v>
      </c>
      <c r="P88" s="3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3" t="s">
        <v>24</v>
      </c>
      <c r="I89">
        <v>0.10151453703761069</v>
      </c>
      <c r="J89">
        <v>0.1180577506713841</v>
      </c>
    </row>
    <row r="90" spans="1:18" x14ac:dyDescent="0.25">
      <c r="H90" s="3" t="s">
        <v>25</v>
      </c>
      <c r="I90">
        <v>7.6846466015323467E-2</v>
      </c>
      <c r="J90">
        <v>8.1410605341430506E-2</v>
      </c>
    </row>
    <row r="91" spans="1:18" x14ac:dyDescent="0.25">
      <c r="H91" s="3" t="s">
        <v>26</v>
      </c>
      <c r="I91">
        <v>6.2907187059295169E-2</v>
      </c>
      <c r="J91">
        <v>9.1517877701262823E-2</v>
      </c>
      <c r="P91" s="3" t="s">
        <v>27</v>
      </c>
      <c r="Q91">
        <v>266.50745596700932</v>
      </c>
    </row>
    <row r="92" spans="1:18" x14ac:dyDescent="0.25">
      <c r="H92" s="3" t="s">
        <v>28</v>
      </c>
      <c r="I92">
        <v>0.1180065166042145</v>
      </c>
      <c r="J92">
        <v>0.1444844269239331</v>
      </c>
    </row>
    <row r="93" spans="1:18" x14ac:dyDescent="0.25">
      <c r="H93" s="3" t="s">
        <v>29</v>
      </c>
      <c r="I93">
        <v>7.9050249492834179E-2</v>
      </c>
      <c r="J93">
        <v>0.13495699112657439</v>
      </c>
    </row>
    <row r="97" spans="1:18" x14ac:dyDescent="0.25">
      <c r="B97" s="165" t="s">
        <v>48</v>
      </c>
      <c r="H97" s="165" t="s">
        <v>49</v>
      </c>
      <c r="P97" s="165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3" t="s">
        <v>15</v>
      </c>
      <c r="I99">
        <v>0.1774983816763922</v>
      </c>
      <c r="J99">
        <v>0.1864310314104981</v>
      </c>
      <c r="P99" s="3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3" t="s">
        <v>18</v>
      </c>
      <c r="I100">
        <v>0.161384943796583</v>
      </c>
      <c r="J100">
        <v>0.1678784713136682</v>
      </c>
      <c r="P100" s="3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3" t="s">
        <v>21</v>
      </c>
      <c r="I101">
        <v>8.2541140954354539E-2</v>
      </c>
      <c r="J101">
        <v>9.6114020887203153E-2</v>
      </c>
      <c r="P101" s="3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3" t="s">
        <v>24</v>
      </c>
      <c r="I102">
        <v>7.3187181788164343E-2</v>
      </c>
      <c r="J102">
        <v>0.1247595376005321</v>
      </c>
    </row>
    <row r="103" spans="1:18" x14ac:dyDescent="0.25">
      <c r="H103" s="3" t="s">
        <v>25</v>
      </c>
      <c r="I103">
        <v>0.1134834194340653</v>
      </c>
      <c r="J103">
        <v>0.13880619581536671</v>
      </c>
    </row>
    <row r="104" spans="1:18" x14ac:dyDescent="0.25">
      <c r="H104" s="3" t="s">
        <v>26</v>
      </c>
      <c r="I104">
        <v>0.18934306351717181</v>
      </c>
      <c r="J104">
        <v>0.19357857046707699</v>
      </c>
      <c r="P104" s="3" t="s">
        <v>27</v>
      </c>
      <c r="Q104">
        <v>3120.7785652876692</v>
      </c>
    </row>
    <row r="105" spans="1:18" x14ac:dyDescent="0.25">
      <c r="H105" s="3" t="s">
        <v>28</v>
      </c>
      <c r="I105">
        <v>0.1063957356377682</v>
      </c>
      <c r="J105">
        <v>9.7674986460644417E-2</v>
      </c>
    </row>
    <row r="106" spans="1:18" x14ac:dyDescent="0.25">
      <c r="H106" s="3" t="s">
        <v>29</v>
      </c>
      <c r="I106">
        <v>0.1793592155023212</v>
      </c>
      <c r="J106">
        <v>0.18765898946694221</v>
      </c>
    </row>
    <row r="110" spans="1:18" x14ac:dyDescent="0.25">
      <c r="B110" s="165" t="s">
        <v>51</v>
      </c>
      <c r="H110" s="165" t="s">
        <v>52</v>
      </c>
      <c r="P110" s="165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3" t="s">
        <v>15</v>
      </c>
      <c r="I112">
        <v>0.42471374702941789</v>
      </c>
      <c r="J112">
        <v>0.43663078835989289</v>
      </c>
      <c r="P112" s="3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3" t="s">
        <v>18</v>
      </c>
      <c r="I113">
        <v>0.43252448290002782</v>
      </c>
      <c r="J113">
        <v>0.31841040620102268</v>
      </c>
      <c r="P113" s="3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3" t="s">
        <v>21</v>
      </c>
      <c r="I114">
        <v>0.60619150609704864</v>
      </c>
      <c r="J114">
        <v>0.49788191089804418</v>
      </c>
      <c r="P114" s="3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3" t="s">
        <v>24</v>
      </c>
      <c r="I115">
        <v>0.63947716656272002</v>
      </c>
      <c r="J115">
        <v>0.55178754714429123</v>
      </c>
    </row>
    <row r="116" spans="1:18" x14ac:dyDescent="0.25">
      <c r="H116" s="3" t="s">
        <v>25</v>
      </c>
      <c r="I116">
        <v>0.7530493976822964</v>
      </c>
      <c r="J116">
        <v>0.59543460283195049</v>
      </c>
    </row>
    <row r="117" spans="1:18" x14ac:dyDescent="0.25">
      <c r="H117" s="3" t="s">
        <v>26</v>
      </c>
      <c r="I117">
        <v>0.71797267684889221</v>
      </c>
      <c r="J117">
        <v>0.60355110220516928</v>
      </c>
      <c r="P117" s="3" t="s">
        <v>27</v>
      </c>
      <c r="Q117">
        <v>279.47674047140907</v>
      </c>
    </row>
    <row r="118" spans="1:18" x14ac:dyDescent="0.25">
      <c r="H118" s="3" t="s">
        <v>28</v>
      </c>
      <c r="I118">
        <v>0.65954796536513871</v>
      </c>
      <c r="J118">
        <v>0.54929409539018725</v>
      </c>
    </row>
    <row r="119" spans="1:18" x14ac:dyDescent="0.25">
      <c r="H119" s="3" t="s">
        <v>29</v>
      </c>
      <c r="I119">
        <v>0.57545660655703035</v>
      </c>
      <c r="J119">
        <v>0.54179505847264553</v>
      </c>
    </row>
    <row r="123" spans="1:18" x14ac:dyDescent="0.25">
      <c r="B123" s="165" t="s">
        <v>54</v>
      </c>
      <c r="H123" s="165" t="s">
        <v>55</v>
      </c>
      <c r="P123" s="165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3" t="s">
        <v>15</v>
      </c>
      <c r="I125">
        <v>8.4890636778749584E-2</v>
      </c>
      <c r="J125">
        <v>0.12209789978546989</v>
      </c>
      <c r="P125" s="3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3" t="s">
        <v>18</v>
      </c>
      <c r="I126">
        <v>6.7232511357300892E-2</v>
      </c>
      <c r="J126">
        <v>0.1148750469666185</v>
      </c>
      <c r="P126" s="3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3" t="s">
        <v>21</v>
      </c>
      <c r="I127">
        <v>0.1056177621869392</v>
      </c>
      <c r="J127">
        <v>0.11769497394916011</v>
      </c>
      <c r="P127" s="3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3" t="s">
        <v>24</v>
      </c>
      <c r="I128">
        <v>0.16551566917263319</v>
      </c>
      <c r="J128">
        <v>0.23450743006626021</v>
      </c>
    </row>
    <row r="129" spans="1:18" x14ac:dyDescent="0.25">
      <c r="H129" s="3" t="s">
        <v>25</v>
      </c>
      <c r="I129">
        <v>0.12340499697344801</v>
      </c>
      <c r="J129">
        <v>9.3776166360454064E-2</v>
      </c>
    </row>
    <row r="130" spans="1:18" x14ac:dyDescent="0.25">
      <c r="H130" s="3" t="s">
        <v>26</v>
      </c>
      <c r="I130">
        <v>4.974899849840065E-2</v>
      </c>
      <c r="J130">
        <v>6.1807440279599918E-2</v>
      </c>
      <c r="P130" s="3" t="s">
        <v>27</v>
      </c>
      <c r="Q130">
        <v>868.57872488055034</v>
      </c>
    </row>
    <row r="131" spans="1:18" x14ac:dyDescent="0.25">
      <c r="H131" s="3" t="s">
        <v>28</v>
      </c>
      <c r="I131">
        <v>0.1045537820657839</v>
      </c>
      <c r="J131">
        <v>0.16826088852418269</v>
      </c>
    </row>
    <row r="132" spans="1:18" x14ac:dyDescent="0.25">
      <c r="H132" s="3" t="s">
        <v>29</v>
      </c>
      <c r="I132">
        <v>0.16906709775419149</v>
      </c>
      <c r="J132">
        <v>0.1289388806325126</v>
      </c>
    </row>
    <row r="136" spans="1:18" x14ac:dyDescent="0.25">
      <c r="B136" s="165" t="s">
        <v>57</v>
      </c>
      <c r="H136" s="165" t="s">
        <v>58</v>
      </c>
      <c r="P136" s="165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3" t="s">
        <v>15</v>
      </c>
      <c r="I138">
        <v>8.520730099870627E-2</v>
      </c>
      <c r="J138">
        <v>6.3351648964959761E-2</v>
      </c>
      <c r="P138" s="3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3" t="s">
        <v>18</v>
      </c>
      <c r="I139">
        <v>9.8244470110046084E-2</v>
      </c>
      <c r="J139">
        <v>6.8027199225547716E-2</v>
      </c>
      <c r="P139" s="3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3" t="s">
        <v>21</v>
      </c>
      <c r="I140">
        <v>8.0040873908431828E-2</v>
      </c>
      <c r="J140">
        <v>0.1009173052697893</v>
      </c>
      <c r="P140" s="3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3" t="s">
        <v>24</v>
      </c>
      <c r="I141">
        <v>0.14374297917251319</v>
      </c>
      <c r="J141">
        <v>0.17083735560340241</v>
      </c>
    </row>
    <row r="142" spans="1:18" x14ac:dyDescent="0.25">
      <c r="H142" s="3" t="s">
        <v>25</v>
      </c>
      <c r="I142">
        <v>9.963824730555812E-2</v>
      </c>
      <c r="J142">
        <v>0.21409077548329161</v>
      </c>
    </row>
    <row r="143" spans="1:18" x14ac:dyDescent="0.25">
      <c r="H143" s="3" t="s">
        <v>26</v>
      </c>
      <c r="I143">
        <v>0.16828724799721209</v>
      </c>
      <c r="J143">
        <v>0.1233037635099542</v>
      </c>
      <c r="P143" s="3" t="s">
        <v>27</v>
      </c>
      <c r="Q143">
        <v>2810.859118246306</v>
      </c>
    </row>
    <row r="144" spans="1:18" x14ac:dyDescent="0.25">
      <c r="B144" s="165" t="s">
        <v>179</v>
      </c>
      <c r="H144" s="3" t="s">
        <v>28</v>
      </c>
      <c r="I144">
        <v>0.2472075335792685</v>
      </c>
      <c r="J144">
        <v>0.27944012523773692</v>
      </c>
    </row>
    <row r="145" spans="1:25" x14ac:dyDescent="0.25">
      <c r="A145" s="165"/>
      <c r="B145" s="165" t="s">
        <v>11</v>
      </c>
      <c r="C145" s="165" t="s">
        <v>6</v>
      </c>
      <c r="H145" s="3" t="s">
        <v>29</v>
      </c>
      <c r="I145">
        <v>0.28273344351754109</v>
      </c>
      <c r="J145">
        <v>0.29992626945269629</v>
      </c>
    </row>
    <row r="146" spans="1:25" x14ac:dyDescent="0.25">
      <c r="A146" s="165" t="s">
        <v>14</v>
      </c>
      <c r="B146">
        <v>6.136599108449893</v>
      </c>
      <c r="C146">
        <v>5.6451251105986806</v>
      </c>
    </row>
    <row r="147" spans="1:25" x14ac:dyDescent="0.25">
      <c r="A147" s="165" t="s">
        <v>17</v>
      </c>
      <c r="B147">
        <v>6.5721701433943096</v>
      </c>
      <c r="C147">
        <v>3.629214634096209</v>
      </c>
    </row>
    <row r="148" spans="1:25" x14ac:dyDescent="0.25">
      <c r="A148" s="165" t="s">
        <v>20</v>
      </c>
      <c r="B148">
        <v>0.95710030235164678</v>
      </c>
      <c r="C148">
        <v>1.3494910367904049</v>
      </c>
    </row>
    <row r="149" spans="1:25" x14ac:dyDescent="0.25">
      <c r="A149" s="165" t="s">
        <v>23</v>
      </c>
      <c r="B149">
        <v>2.7635649869235062</v>
      </c>
      <c r="C149">
        <v>2.1417600878228069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4.5386597410322589E-2</v>
      </c>
      <c r="C160">
        <v>0.13173529178423979</v>
      </c>
      <c r="D160">
        <v>0.1222603270176101</v>
      </c>
      <c r="H160" s="4" t="s">
        <v>72</v>
      </c>
      <c r="I160">
        <v>0.12518626389484891</v>
      </c>
      <c r="J160">
        <v>0.1403648505507149</v>
      </c>
      <c r="K160">
        <v>0.1322495894344054</v>
      </c>
      <c r="O160" s="4" t="s">
        <v>73</v>
      </c>
      <c r="P160">
        <v>3.2056166336034461E-2</v>
      </c>
      <c r="Q160">
        <v>6.1094147874896948E-2</v>
      </c>
      <c r="W160" s="5" t="s">
        <v>15</v>
      </c>
      <c r="X160">
        <v>0.1068902081445528</v>
      </c>
      <c r="Y160">
        <v>6.5184754540932324E-2</v>
      </c>
    </row>
    <row r="161" spans="1:25" x14ac:dyDescent="0.25">
      <c r="A161" s="4" t="s">
        <v>17</v>
      </c>
      <c r="B161">
        <v>1.8323132316471809E-2</v>
      </c>
      <c r="C161">
        <v>-3.2316930399898698E-2</v>
      </c>
      <c r="D161">
        <v>-3.2512037081771521E-2</v>
      </c>
      <c r="H161" s="4" t="s">
        <v>74</v>
      </c>
      <c r="I161">
        <v>0.22645717883848759</v>
      </c>
      <c r="J161">
        <v>0.28856436030237181</v>
      </c>
      <c r="K161">
        <v>0.2877511686530263</v>
      </c>
      <c r="O161" s="4" t="s">
        <v>75</v>
      </c>
      <c r="P161">
        <v>0.26542420010636342</v>
      </c>
      <c r="Q161">
        <v>0.26708670359029318</v>
      </c>
      <c r="W161" s="5" t="s">
        <v>18</v>
      </c>
      <c r="X161">
        <v>-5.7952475875423279E-2</v>
      </c>
      <c r="Y161">
        <v>1.352649150078512E-2</v>
      </c>
    </row>
    <row r="162" spans="1:25" x14ac:dyDescent="0.25">
      <c r="A162" s="4" t="s">
        <v>20</v>
      </c>
      <c r="B162">
        <v>0.30261268500436661</v>
      </c>
      <c r="C162">
        <v>0.45193267772963192</v>
      </c>
      <c r="D162">
        <v>0.45164496336696752</v>
      </c>
      <c r="H162" s="4" t="s">
        <v>76</v>
      </c>
      <c r="I162">
        <v>-0.1071709302620118</v>
      </c>
      <c r="J162">
        <v>-0.1345039024943013</v>
      </c>
      <c r="K162">
        <v>-0.13957691384734569</v>
      </c>
      <c r="O162" s="4" t="s">
        <v>77</v>
      </c>
      <c r="P162">
        <v>1.367345517993394E-2</v>
      </c>
      <c r="Q162">
        <v>2.9192434707527429E-2</v>
      </c>
      <c r="W162" s="5" t="s">
        <v>21</v>
      </c>
      <c r="X162">
        <v>0.20624588792987289</v>
      </c>
      <c r="Y162">
        <v>0.23548435273096399</v>
      </c>
    </row>
    <row r="163" spans="1:25" x14ac:dyDescent="0.25">
      <c r="A163" s="4" t="s">
        <v>23</v>
      </c>
      <c r="B163">
        <v>0.15372805656125629</v>
      </c>
      <c r="C163">
        <v>0.38582723681210462</v>
      </c>
      <c r="D163">
        <v>0.38268971255595419</v>
      </c>
      <c r="H163" s="4" t="s">
        <v>78</v>
      </c>
      <c r="I163">
        <v>4.6816311102568571E-2</v>
      </c>
      <c r="J163">
        <v>6.9617308146897414E-2</v>
      </c>
      <c r="K163">
        <v>5.8296828828415047E-2</v>
      </c>
      <c r="O163" s="4" t="s">
        <v>79</v>
      </c>
      <c r="P163">
        <v>-0.15885454115665629</v>
      </c>
      <c r="Q163">
        <v>-0.14887259751692891</v>
      </c>
      <c r="W163" s="5" t="s">
        <v>24</v>
      </c>
      <c r="X163">
        <v>1.9735311374191381E-2</v>
      </c>
      <c r="Y163">
        <v>-9.4344425511002795E-3</v>
      </c>
    </row>
    <row r="164" spans="1:25" x14ac:dyDescent="0.25">
      <c r="W164" s="5" t="s">
        <v>25</v>
      </c>
      <c r="X164">
        <v>0.1205277999797621</v>
      </c>
      <c r="Y164">
        <v>9.3572240737458873E-2</v>
      </c>
    </row>
    <row r="165" spans="1:25" x14ac:dyDescent="0.25">
      <c r="W165" s="5" t="s">
        <v>26</v>
      </c>
      <c r="X165">
        <v>-3.3221343816571382E-3</v>
      </c>
      <c r="Y165">
        <v>-6.0642234121983914E-3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5" t="s">
        <v>28</v>
      </c>
      <c r="X166">
        <v>5.3525433077304889E-2</v>
      </c>
      <c r="Y166">
        <v>-1.5917139186787801E-2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6.7485188105757793E-2</v>
      </c>
      <c r="Y167">
        <v>2.0754911737385671E-2</v>
      </c>
    </row>
    <row r="168" spans="1:25" x14ac:dyDescent="0.25">
      <c r="A168" s="4" t="s">
        <v>14</v>
      </c>
      <c r="B168">
        <v>0.26936576211817698</v>
      </c>
      <c r="C168">
        <v>-0.20283735806296041</v>
      </c>
      <c r="D168">
        <v>-0.1966231154867879</v>
      </c>
      <c r="H168" s="4" t="s">
        <v>72</v>
      </c>
      <c r="I168">
        <v>-0.21056031785616111</v>
      </c>
      <c r="J168">
        <v>-0.13548688917677351</v>
      </c>
      <c r="K168">
        <v>-0.13618101867260229</v>
      </c>
      <c r="O168" s="4" t="s">
        <v>73</v>
      </c>
      <c r="P168">
        <v>-0.1059857152637341</v>
      </c>
      <c r="Q168">
        <v>-0.32812400911113287</v>
      </c>
    </row>
    <row r="169" spans="1:25" x14ac:dyDescent="0.25">
      <c r="A169" s="4" t="s">
        <v>17</v>
      </c>
      <c r="B169">
        <v>0.55057918798405103</v>
      </c>
      <c r="C169">
        <v>-0.23692364946731201</v>
      </c>
      <c r="D169">
        <v>-0.23152840878739811</v>
      </c>
      <c r="H169" s="4" t="s">
        <v>74</v>
      </c>
      <c r="I169">
        <v>0.18720022052818</v>
      </c>
      <c r="J169">
        <v>-0.31202905022603322</v>
      </c>
      <c r="K169">
        <v>-0.32554052253877142</v>
      </c>
      <c r="O169" s="4" t="s">
        <v>75</v>
      </c>
      <c r="P169">
        <v>0.57928147346295622</v>
      </c>
      <c r="Q169">
        <v>-0.3311006555335449</v>
      </c>
    </row>
    <row r="170" spans="1:25" x14ac:dyDescent="0.25">
      <c r="A170" s="4" t="s">
        <v>20</v>
      </c>
      <c r="B170">
        <v>0.70204845455527021</v>
      </c>
      <c r="C170">
        <v>-0.58440404766125842</v>
      </c>
      <c r="D170">
        <v>-0.57964072988467918</v>
      </c>
      <c r="H170" s="4" t="s">
        <v>76</v>
      </c>
      <c r="I170">
        <v>-0.18443621387449249</v>
      </c>
      <c r="J170">
        <v>-0.19379756496826411</v>
      </c>
      <c r="K170">
        <v>-0.19535145550791791</v>
      </c>
      <c r="O170" s="4" t="s">
        <v>77</v>
      </c>
      <c r="P170">
        <v>0.61472332874375479</v>
      </c>
      <c r="Q170">
        <v>0.26459690812833608</v>
      </c>
      <c r="W170" s="165" t="s">
        <v>81</v>
      </c>
    </row>
    <row r="171" spans="1:25" x14ac:dyDescent="0.25">
      <c r="A171" s="4" t="s">
        <v>23</v>
      </c>
      <c r="B171">
        <v>0.71277009884602893</v>
      </c>
      <c r="C171">
        <v>-0.46677182814508772</v>
      </c>
      <c r="D171">
        <v>-0.46615223134915229</v>
      </c>
      <c r="H171" s="4" t="s">
        <v>78</v>
      </c>
      <c r="I171">
        <v>-9.4568435845007848E-2</v>
      </c>
      <c r="J171">
        <v>-0.34120016381816642</v>
      </c>
      <c r="K171">
        <v>-0.36021409755219191</v>
      </c>
      <c r="O171" s="4" t="s">
        <v>79</v>
      </c>
      <c r="P171">
        <v>-0.21079330327862519</v>
      </c>
      <c r="Q171">
        <v>3.8771621571525007E-2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0.16356559570135859</v>
      </c>
      <c r="Y172">
        <v>0.13964858679208261</v>
      </c>
    </row>
    <row r="173" spans="1:25" x14ac:dyDescent="0.25">
      <c r="W173" s="5" t="s">
        <v>18</v>
      </c>
      <c r="X173">
        <v>0.39192092786761518</v>
      </c>
      <c r="Y173">
        <v>0.25593194157641908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5" t="s">
        <v>21</v>
      </c>
      <c r="X174">
        <v>0.25884319237425879</v>
      </c>
      <c r="Y174">
        <v>0.33144756232629141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0.4607684621510269</v>
      </c>
      <c r="Y175">
        <v>0.43673317546295259</v>
      </c>
    </row>
    <row r="176" spans="1:25" x14ac:dyDescent="0.25">
      <c r="A176" s="4" t="s">
        <v>14</v>
      </c>
      <c r="B176">
        <v>0.13056030397149651</v>
      </c>
      <c r="C176">
        <v>-0.19043635411479601</v>
      </c>
      <c r="D176">
        <v>-0.17861219873584719</v>
      </c>
      <c r="H176" s="4" t="s">
        <v>72</v>
      </c>
      <c r="I176">
        <v>-0.21746848439254551</v>
      </c>
      <c r="J176">
        <v>3.9247212064105308E-2</v>
      </c>
      <c r="K176">
        <v>3.1988309394119237E-2</v>
      </c>
      <c r="O176" s="4" t="s">
        <v>73</v>
      </c>
      <c r="P176">
        <v>3.97332620945871E-2</v>
      </c>
      <c r="Q176">
        <v>-0.28933650757420443</v>
      </c>
      <c r="W176" s="5" t="s">
        <v>25</v>
      </c>
      <c r="X176">
        <v>0.22253032937713749</v>
      </c>
      <c r="Y176">
        <v>0.17640472116267741</v>
      </c>
    </row>
    <row r="177" spans="1:25" x14ac:dyDescent="0.25">
      <c r="A177" s="4" t="s">
        <v>17</v>
      </c>
      <c r="B177">
        <v>0.13089616018304359</v>
      </c>
      <c r="C177">
        <v>3.0562908756887101E-2</v>
      </c>
      <c r="D177">
        <v>3.0445796728426872E-2</v>
      </c>
      <c r="H177" s="4" t="s">
        <v>74</v>
      </c>
      <c r="I177">
        <v>-4.2352740271656052E-2</v>
      </c>
      <c r="J177">
        <v>-0.15136066487357611</v>
      </c>
      <c r="K177">
        <v>-0.17856686308716571</v>
      </c>
      <c r="O177" s="4" t="s">
        <v>75</v>
      </c>
      <c r="P177">
        <v>0.26642318305228968</v>
      </c>
      <c r="Q177">
        <v>-0.17150493465011649</v>
      </c>
      <c r="W177" s="5" t="s">
        <v>26</v>
      </c>
      <c r="X177">
        <v>-0.1803906440501335</v>
      </c>
      <c r="Y177">
        <v>-0.14368688317431669</v>
      </c>
    </row>
    <row r="178" spans="1:25" x14ac:dyDescent="0.25">
      <c r="A178" s="4" t="s">
        <v>20</v>
      </c>
      <c r="B178">
        <v>8.7854373413914763E-2</v>
      </c>
      <c r="C178">
        <v>-0.2920450674711163</v>
      </c>
      <c r="D178">
        <v>-0.27750499259460237</v>
      </c>
      <c r="H178" s="4" t="s">
        <v>76</v>
      </c>
      <c r="I178">
        <v>-2.6085137647906521E-2</v>
      </c>
      <c r="J178">
        <v>-4.159552591581029E-2</v>
      </c>
      <c r="K178">
        <v>-5.6712801390590838E-2</v>
      </c>
      <c r="O178" s="4" t="s">
        <v>77</v>
      </c>
      <c r="P178">
        <v>0.40987458973172192</v>
      </c>
      <c r="Q178">
        <v>0.24775499672734119</v>
      </c>
      <c r="W178" s="5" t="s">
        <v>28</v>
      </c>
      <c r="X178">
        <v>0.55818331890840012</v>
      </c>
      <c r="Y178">
        <v>0.67163845462049776</v>
      </c>
    </row>
    <row r="179" spans="1:25" x14ac:dyDescent="0.25">
      <c r="A179" s="4" t="s">
        <v>23</v>
      </c>
      <c r="B179">
        <v>-7.2129556558742411E-2</v>
      </c>
      <c r="C179">
        <v>-0.38881973519359198</v>
      </c>
      <c r="D179">
        <v>-0.37912269786037839</v>
      </c>
      <c r="H179" s="4" t="s">
        <v>78</v>
      </c>
      <c r="I179">
        <v>-5.6272747869066463E-2</v>
      </c>
      <c r="J179">
        <v>-9.0515598879649703E-2</v>
      </c>
      <c r="K179">
        <v>-0.1066179765085682</v>
      </c>
      <c r="O179" s="4" t="s">
        <v>79</v>
      </c>
      <c r="P179">
        <v>0.37107158265091722</v>
      </c>
      <c r="Q179">
        <v>-0.1367861099304658</v>
      </c>
      <c r="W179" s="5" t="s">
        <v>29</v>
      </c>
      <c r="X179">
        <v>0.69499444062506177</v>
      </c>
      <c r="Y179">
        <v>0.74936763571570808</v>
      </c>
    </row>
    <row r="182" spans="1:25" x14ac:dyDescent="0.25">
      <c r="A182" s="165" t="s">
        <v>83</v>
      </c>
      <c r="H182" s="165" t="s">
        <v>83</v>
      </c>
      <c r="O182" s="165" t="s">
        <v>83</v>
      </c>
      <c r="W182" s="165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4.4593961232795777E-2</v>
      </c>
      <c r="C184">
        <v>0.27374818989533423</v>
      </c>
      <c r="D184">
        <v>0.27101662611741367</v>
      </c>
      <c r="H184" s="4" t="s">
        <v>72</v>
      </c>
      <c r="I184">
        <v>-5.9012701584882567E-2</v>
      </c>
      <c r="J184">
        <v>-1.8871850840457751E-2</v>
      </c>
      <c r="K184">
        <v>-2.7851273398688529E-2</v>
      </c>
      <c r="O184" s="4" t="s">
        <v>73</v>
      </c>
      <c r="P184">
        <v>2.0238659483278322E-3</v>
      </c>
      <c r="Q184">
        <v>-4.5612944877312447E-2</v>
      </c>
      <c r="W184" s="5" t="s">
        <v>15</v>
      </c>
      <c r="X184">
        <v>0.28337583715167403</v>
      </c>
      <c r="Y184">
        <v>0.3079261723953573</v>
      </c>
    </row>
    <row r="185" spans="1:25" x14ac:dyDescent="0.25">
      <c r="A185" s="4" t="s">
        <v>17</v>
      </c>
      <c r="B185">
        <v>-0.22183431168187739</v>
      </c>
      <c r="C185">
        <v>0.32618769359474598</v>
      </c>
      <c r="D185">
        <v>0.31636487535344121</v>
      </c>
      <c r="H185" s="4" t="s">
        <v>74</v>
      </c>
      <c r="I185">
        <v>0.4889864869646387</v>
      </c>
      <c r="J185">
        <v>0.32059124607173611</v>
      </c>
      <c r="K185">
        <v>0.33474140156487697</v>
      </c>
      <c r="O185" s="4" t="s">
        <v>75</v>
      </c>
      <c r="P185">
        <v>-0.1867804814619452</v>
      </c>
      <c r="Q185">
        <v>0.23185457618229929</v>
      </c>
      <c r="W185" s="5" t="s">
        <v>18</v>
      </c>
      <c r="X185">
        <v>5.9354416704948433E-2</v>
      </c>
      <c r="Y185">
        <v>-1.046710614913102E-2</v>
      </c>
    </row>
    <row r="186" spans="1:25" x14ac:dyDescent="0.25">
      <c r="A186" s="4" t="s">
        <v>20</v>
      </c>
      <c r="B186">
        <v>-0.1058015276427217</v>
      </c>
      <c r="C186">
        <v>0.434338744360111</v>
      </c>
      <c r="D186">
        <v>0.42422021374650082</v>
      </c>
      <c r="H186" s="4" t="s">
        <v>76</v>
      </c>
      <c r="I186">
        <v>-0.1964942311803092</v>
      </c>
      <c r="J186">
        <v>0.59966731110957916</v>
      </c>
      <c r="K186">
        <v>0.59670008197324831</v>
      </c>
      <c r="O186" s="4" t="s">
        <v>77</v>
      </c>
      <c r="P186">
        <v>-0.22874602707014549</v>
      </c>
      <c r="Q186">
        <v>0.17471578761983489</v>
      </c>
      <c r="W186" s="5" t="s">
        <v>21</v>
      </c>
      <c r="X186">
        <v>0.62688715624177727</v>
      </c>
      <c r="Y186">
        <v>0.73145205834211491</v>
      </c>
    </row>
    <row r="187" spans="1:25" x14ac:dyDescent="0.25">
      <c r="A187" s="4" t="s">
        <v>23</v>
      </c>
      <c r="B187">
        <v>-0.181694713066097</v>
      </c>
      <c r="C187">
        <v>0.52170354581131717</v>
      </c>
      <c r="D187">
        <v>0.51693399219660441</v>
      </c>
      <c r="H187" s="4" t="s">
        <v>78</v>
      </c>
      <c r="I187">
        <v>-8.0763896285212536E-2</v>
      </c>
      <c r="J187">
        <v>0.3251206121771183</v>
      </c>
      <c r="K187">
        <v>0.30873647251115738</v>
      </c>
      <c r="O187" s="4" t="s">
        <v>79</v>
      </c>
      <c r="P187">
        <v>-0.28110158853002598</v>
      </c>
      <c r="Q187">
        <v>-0.17494163938645879</v>
      </c>
      <c r="W187" s="5" t="s">
        <v>24</v>
      </c>
      <c r="X187">
        <v>0.53166907320643897</v>
      </c>
      <c r="Y187">
        <v>0.7336526810694407</v>
      </c>
    </row>
    <row r="188" spans="1:25" x14ac:dyDescent="0.25">
      <c r="W188" s="5" t="s">
        <v>25</v>
      </c>
      <c r="X188">
        <v>0.29642972344214708</v>
      </c>
      <c r="Y188">
        <v>0.26841144411835027</v>
      </c>
    </row>
    <row r="189" spans="1:25" x14ac:dyDescent="0.25">
      <c r="W189" s="5" t="s">
        <v>26</v>
      </c>
      <c r="X189">
        <v>0.19029527936388699</v>
      </c>
      <c r="Y189">
        <v>0.15049318575589449</v>
      </c>
    </row>
    <row r="190" spans="1:25" x14ac:dyDescent="0.25">
      <c r="A190" s="165" t="s">
        <v>85</v>
      </c>
      <c r="H190" s="165" t="s">
        <v>85</v>
      </c>
      <c r="O190" s="165" t="s">
        <v>85</v>
      </c>
      <c r="W190" s="5" t="s">
        <v>28</v>
      </c>
      <c r="X190">
        <v>0.47555589890412209</v>
      </c>
      <c r="Y190">
        <v>0.65845258392512696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0.74164690677466028</v>
      </c>
      <c r="Y191">
        <v>0.8120559343546675</v>
      </c>
    </row>
    <row r="192" spans="1:25" x14ac:dyDescent="0.25">
      <c r="A192" s="4" t="s">
        <v>14</v>
      </c>
      <c r="B192">
        <v>0.20488633410256579</v>
      </c>
      <c r="C192">
        <v>0.1141883852994548</v>
      </c>
      <c r="D192">
        <v>0.10830982495138031</v>
      </c>
      <c r="H192" s="4" t="s">
        <v>72</v>
      </c>
      <c r="I192">
        <v>8.6142141782024825E-2</v>
      </c>
      <c r="J192">
        <v>0.13341776484828921</v>
      </c>
      <c r="K192">
        <v>0.12830155638773591</v>
      </c>
      <c r="O192" s="4" t="s">
        <v>73</v>
      </c>
      <c r="P192">
        <v>0.19112478497939789</v>
      </c>
      <c r="Q192">
        <v>0.11465091389579909</v>
      </c>
    </row>
    <row r="193" spans="1:25" x14ac:dyDescent="0.25">
      <c r="A193" s="4" t="s">
        <v>17</v>
      </c>
      <c r="B193">
        <v>0.1787061024513501</v>
      </c>
      <c r="C193">
        <v>0.1139292467901229</v>
      </c>
      <c r="D193">
        <v>0.11260534309915921</v>
      </c>
      <c r="H193" s="4" t="s">
        <v>74</v>
      </c>
      <c r="I193">
        <v>-2.463199308301078E-2</v>
      </c>
      <c r="J193">
        <v>0.2187061167397755</v>
      </c>
      <c r="K193">
        <v>0.21637233916176141</v>
      </c>
      <c r="O193" s="4" t="s">
        <v>75</v>
      </c>
      <c r="P193">
        <v>6.9144620219213443E-2</v>
      </c>
      <c r="Q193">
        <v>0.25048310449450312</v>
      </c>
    </row>
    <row r="194" spans="1:25" x14ac:dyDescent="0.25">
      <c r="A194" s="4" t="s">
        <v>20</v>
      </c>
      <c r="B194">
        <v>0.16013879666963199</v>
      </c>
      <c r="C194">
        <v>0.214392527626</v>
      </c>
      <c r="D194">
        <v>0.21389032873684591</v>
      </c>
      <c r="H194" s="4" t="s">
        <v>76</v>
      </c>
      <c r="I194">
        <v>3.4288964493992012E-2</v>
      </c>
      <c r="J194">
        <v>1.083816063895667E-2</v>
      </c>
      <c r="K194">
        <v>9.9112899207028614E-3</v>
      </c>
      <c r="O194" s="4" t="s">
        <v>77</v>
      </c>
      <c r="P194">
        <v>0.17272394440517641</v>
      </c>
      <c r="Q194">
        <v>3.6807719519299752E-2</v>
      </c>
      <c r="W194" s="165" t="s">
        <v>86</v>
      </c>
    </row>
    <row r="195" spans="1:25" x14ac:dyDescent="0.25">
      <c r="A195" s="4" t="s">
        <v>23</v>
      </c>
      <c r="B195">
        <v>8.1921143787880776E-2</v>
      </c>
      <c r="C195">
        <v>5.8964595411669783E-2</v>
      </c>
      <c r="D195">
        <v>5.6292499249875859E-2</v>
      </c>
      <c r="H195" s="4" t="s">
        <v>78</v>
      </c>
      <c r="I195">
        <v>2.6940974047433019E-2</v>
      </c>
      <c r="J195">
        <v>6.416698230100179E-2</v>
      </c>
      <c r="K195">
        <v>5.9333092980355912E-2</v>
      </c>
      <c r="O195" s="4" t="s">
        <v>79</v>
      </c>
      <c r="P195">
        <v>0.15545950282077189</v>
      </c>
      <c r="Q195">
        <v>0.23574652999210199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0.28698859929218701</v>
      </c>
      <c r="Y196">
        <v>0.2402369370335142</v>
      </c>
    </row>
    <row r="197" spans="1:25" x14ac:dyDescent="0.25">
      <c r="W197" s="5" t="s">
        <v>18</v>
      </c>
      <c r="X197">
        <v>-0.1618932713398113</v>
      </c>
      <c r="Y197">
        <v>-0.19786868997171039</v>
      </c>
    </row>
    <row r="198" spans="1:25" x14ac:dyDescent="0.25">
      <c r="A198" s="165" t="s">
        <v>87</v>
      </c>
      <c r="H198" s="165" t="s">
        <v>87</v>
      </c>
      <c r="O198" s="165" t="s">
        <v>87</v>
      </c>
      <c r="W198" s="5" t="s">
        <v>21</v>
      </c>
      <c r="X198">
        <v>0.57688233403461731</v>
      </c>
      <c r="Y198">
        <v>0.57648292511022481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0.50646168720861218</v>
      </c>
      <c r="Y199">
        <v>0.58593741753422324</v>
      </c>
    </row>
    <row r="200" spans="1:25" x14ac:dyDescent="0.25">
      <c r="A200" s="4" t="s">
        <v>14</v>
      </c>
      <c r="B200">
        <v>-0.17982731373958721</v>
      </c>
      <c r="C200">
        <v>-2.9136173010508599E-2</v>
      </c>
      <c r="D200">
        <v>-2.1741614683854691E-2</v>
      </c>
      <c r="H200" s="4" t="s">
        <v>72</v>
      </c>
      <c r="I200">
        <v>0.17663605686397851</v>
      </c>
      <c r="J200">
        <v>-2.8304572015906009E-2</v>
      </c>
      <c r="K200">
        <v>-2.741265574115467E-2</v>
      </c>
      <c r="O200" s="4" t="s">
        <v>73</v>
      </c>
      <c r="P200">
        <v>-0.17642185230250579</v>
      </c>
      <c r="Q200">
        <v>0.21860920911257789</v>
      </c>
      <c r="W200" s="5" t="s">
        <v>25</v>
      </c>
      <c r="X200">
        <v>0.10675818717948771</v>
      </c>
      <c r="Y200">
        <v>0.1196972584880887</v>
      </c>
    </row>
    <row r="201" spans="1:25" x14ac:dyDescent="0.25">
      <c r="A201" s="4" t="s">
        <v>17</v>
      </c>
      <c r="B201">
        <v>5.0592691004254627E-2</v>
      </c>
      <c r="C201">
        <v>-1.469085887965401E-2</v>
      </c>
      <c r="D201">
        <v>-2.9550211377199161E-2</v>
      </c>
      <c r="H201" s="4" t="s">
        <v>74</v>
      </c>
      <c r="I201">
        <v>-4.5437195673701143E-2</v>
      </c>
      <c r="J201">
        <v>-7.1067087198910001E-2</v>
      </c>
      <c r="K201">
        <v>-7.1002421698420345E-2</v>
      </c>
      <c r="O201" s="4" t="s">
        <v>75</v>
      </c>
      <c r="P201">
        <v>-0.13629982185117381</v>
      </c>
      <c r="Q201">
        <v>0.11857819547357119</v>
      </c>
      <c r="W201" s="5" t="s">
        <v>26</v>
      </c>
      <c r="X201">
        <v>8.3826346087159193E-2</v>
      </c>
      <c r="Y201">
        <v>7.5702669470288211E-2</v>
      </c>
    </row>
    <row r="202" spans="1:25" x14ac:dyDescent="0.25">
      <c r="A202" s="4" t="s">
        <v>20</v>
      </c>
      <c r="B202">
        <v>-4.8761716756842682E-2</v>
      </c>
      <c r="C202">
        <v>-5.1272745647049617E-2</v>
      </c>
      <c r="D202">
        <v>-5.7829663026586042E-2</v>
      </c>
      <c r="H202" s="4" t="s">
        <v>76</v>
      </c>
      <c r="I202">
        <v>-2.242734280021396E-3</v>
      </c>
      <c r="J202">
        <v>1.906210420601551E-3</v>
      </c>
      <c r="K202">
        <v>-3.1861093037372531E-3</v>
      </c>
      <c r="O202" s="4" t="s">
        <v>77</v>
      </c>
      <c r="P202">
        <v>6.731095831771107E-2</v>
      </c>
      <c r="Q202">
        <v>-0.12152850473001379</v>
      </c>
      <c r="W202" s="5" t="s">
        <v>28</v>
      </c>
      <c r="X202">
        <v>0.65987067859178472</v>
      </c>
      <c r="Y202">
        <v>0.70732512742834452</v>
      </c>
    </row>
    <row r="203" spans="1:25" x14ac:dyDescent="0.25">
      <c r="A203" s="4" t="s">
        <v>23</v>
      </c>
      <c r="B203">
        <v>-0.13256692156763511</v>
      </c>
      <c r="C203">
        <v>9.7419153183551904E-2</v>
      </c>
      <c r="D203">
        <v>9.0296914759452562E-2</v>
      </c>
      <c r="H203" s="4" t="s">
        <v>78</v>
      </c>
      <c r="I203">
        <v>-0.1746557163543167</v>
      </c>
      <c r="J203">
        <v>3.606913328372454E-2</v>
      </c>
      <c r="K203">
        <v>4.3904069221839488E-2</v>
      </c>
      <c r="O203" s="4" t="s">
        <v>79</v>
      </c>
      <c r="P203">
        <v>-7.6450915991213522E-2</v>
      </c>
      <c r="Q203">
        <v>8.2351601590605936E-2</v>
      </c>
      <c r="W203" s="5" t="s">
        <v>29</v>
      </c>
      <c r="X203">
        <v>0.70524170624884908</v>
      </c>
      <c r="Y203">
        <v>0.69990916673574155</v>
      </c>
    </row>
    <row r="206" spans="1:25" x14ac:dyDescent="0.25">
      <c r="A206" s="165" t="s">
        <v>88</v>
      </c>
      <c r="H206" s="165" t="s">
        <v>88</v>
      </c>
      <c r="O206" s="165" t="s">
        <v>88</v>
      </c>
      <c r="W206" s="165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-0.12020146818744851</v>
      </c>
      <c r="C208">
        <v>-7.2153562441717764E-2</v>
      </c>
      <c r="D208">
        <v>-7.6125193379159309E-2</v>
      </c>
      <c r="H208" s="4" t="s">
        <v>72</v>
      </c>
      <c r="I208">
        <v>-1.562399746612923E-2</v>
      </c>
      <c r="J208">
        <v>-2.9071269111425949E-2</v>
      </c>
      <c r="K208">
        <v>-3.3070266606725428E-2</v>
      </c>
      <c r="O208" s="4" t="s">
        <v>73</v>
      </c>
      <c r="P208">
        <v>-0.11064761240555079</v>
      </c>
      <c r="Q208">
        <v>-3.41118440472509E-2</v>
      </c>
      <c r="W208" s="5" t="s">
        <v>15</v>
      </c>
      <c r="X208">
        <v>0.192300334766733</v>
      </c>
      <c r="Y208">
        <v>0.1859184888385608</v>
      </c>
    </row>
    <row r="209" spans="1:25" x14ac:dyDescent="0.25">
      <c r="A209" s="4" t="s">
        <v>17</v>
      </c>
      <c r="B209">
        <v>0.117388920929133</v>
      </c>
      <c r="C209">
        <v>4.0615770193867792E-2</v>
      </c>
      <c r="D209">
        <v>1.742178667988057E-2</v>
      </c>
      <c r="H209" s="4" t="s">
        <v>74</v>
      </c>
      <c r="I209">
        <v>0.15896798816161201</v>
      </c>
      <c r="J209">
        <v>0.1003268769582021</v>
      </c>
      <c r="K209">
        <v>9.9966859154772186E-2</v>
      </c>
      <c r="O209" s="4" t="s">
        <v>75</v>
      </c>
      <c r="P209">
        <v>0.44524096659960022</v>
      </c>
      <c r="Q209">
        <v>0.18194550414719449</v>
      </c>
      <c r="W209" s="5" t="s">
        <v>18</v>
      </c>
      <c r="X209">
        <v>0.14447012573248971</v>
      </c>
      <c r="Y209">
        <v>0.20854789986636141</v>
      </c>
    </row>
    <row r="210" spans="1:25" x14ac:dyDescent="0.25">
      <c r="A210" s="4" t="s">
        <v>20</v>
      </c>
      <c r="B210">
        <v>-0.33494073360596349</v>
      </c>
      <c r="C210">
        <v>-0.13346722024732291</v>
      </c>
      <c r="D210">
        <v>-0.13152311118230181</v>
      </c>
      <c r="H210" s="4" t="s">
        <v>76</v>
      </c>
      <c r="I210">
        <v>3.2295604273564267E-2</v>
      </c>
      <c r="J210">
        <v>-2.803202136605449E-2</v>
      </c>
      <c r="K210">
        <v>-4.2727273092533963E-2</v>
      </c>
      <c r="O210" s="4" t="s">
        <v>77</v>
      </c>
      <c r="P210">
        <v>7.5100599177405025E-2</v>
      </c>
      <c r="Q210">
        <v>7.5646566245954519E-2</v>
      </c>
      <c r="W210" s="5" t="s">
        <v>21</v>
      </c>
      <c r="X210">
        <v>0.15356188504534751</v>
      </c>
      <c r="Y210">
        <v>4.902308648750095E-2</v>
      </c>
    </row>
    <row r="211" spans="1:25" x14ac:dyDescent="0.25">
      <c r="A211" s="4" t="s">
        <v>23</v>
      </c>
      <c r="B211">
        <v>-0.40391099243044032</v>
      </c>
      <c r="C211">
        <v>-0.14451233023483301</v>
      </c>
      <c r="D211">
        <v>-0.1372854339334742</v>
      </c>
      <c r="H211" s="4" t="s">
        <v>78</v>
      </c>
      <c r="I211">
        <v>3.4707473928961369E-2</v>
      </c>
      <c r="J211">
        <v>-0.1193816581421102</v>
      </c>
      <c r="K211">
        <v>-0.11026991899527851</v>
      </c>
      <c r="O211" s="4" t="s">
        <v>79</v>
      </c>
      <c r="P211">
        <v>-0.21758277017030461</v>
      </c>
      <c r="Q211">
        <v>-4.3533673476991733E-2</v>
      </c>
      <c r="W211" s="5" t="s">
        <v>24</v>
      </c>
      <c r="X211">
        <v>0.53405547364777772</v>
      </c>
      <c r="Y211">
        <v>0.29427900717118011</v>
      </c>
    </row>
    <row r="212" spans="1:25" x14ac:dyDescent="0.25">
      <c r="W212" s="5" t="s">
        <v>25</v>
      </c>
      <c r="X212">
        <v>0.1999274151359314</v>
      </c>
      <c r="Y212">
        <v>0.19736395157927381</v>
      </c>
    </row>
    <row r="213" spans="1:25" x14ac:dyDescent="0.25">
      <c r="W213" s="5" t="s">
        <v>26</v>
      </c>
      <c r="X213">
        <v>0.19450031730587691</v>
      </c>
      <c r="Y213">
        <v>0.23517465423162359</v>
      </c>
    </row>
    <row r="214" spans="1:25" x14ac:dyDescent="0.25">
      <c r="A214" s="165" t="s">
        <v>90</v>
      </c>
      <c r="H214" s="165" t="s">
        <v>90</v>
      </c>
      <c r="O214" s="165" t="s">
        <v>90</v>
      </c>
      <c r="W214" s="5" t="s">
        <v>28</v>
      </c>
      <c r="X214">
        <v>0.34402960050525477</v>
      </c>
      <c r="Y214">
        <v>0.17989790575627859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1.272833899439945E-2</v>
      </c>
      <c r="Y215">
        <v>0.1096152104335953</v>
      </c>
    </row>
    <row r="216" spans="1:25" x14ac:dyDescent="0.25">
      <c r="A216" s="4" t="s">
        <v>14</v>
      </c>
      <c r="B216">
        <v>-0.14682626706545959</v>
      </c>
      <c r="C216">
        <v>-0.13497970405072299</v>
      </c>
      <c r="D216">
        <v>-0.14206253430052801</v>
      </c>
      <c r="H216" s="4" t="s">
        <v>72</v>
      </c>
      <c r="I216">
        <v>-0.10124444725095399</v>
      </c>
      <c r="J216">
        <v>-9.3012480095125319E-2</v>
      </c>
      <c r="K216">
        <v>-0.1012393313128384</v>
      </c>
      <c r="O216" s="4" t="s">
        <v>73</v>
      </c>
      <c r="P216">
        <v>-0.14106217773196439</v>
      </c>
      <c r="Q216">
        <v>-9.320434271965676E-2</v>
      </c>
    </row>
    <row r="217" spans="1:25" x14ac:dyDescent="0.25">
      <c r="A217" s="4" t="s">
        <v>17</v>
      </c>
      <c r="B217">
        <v>-0.12001203649127611</v>
      </c>
      <c r="C217">
        <v>1.048785864530302E-2</v>
      </c>
      <c r="D217">
        <v>9.7951105941620729E-3</v>
      </c>
      <c r="H217" s="4" t="s">
        <v>74</v>
      </c>
      <c r="I217">
        <v>0.18423370438747849</v>
      </c>
      <c r="J217">
        <v>-0.23587117032055671</v>
      </c>
      <c r="K217">
        <v>-0.24557979251816939</v>
      </c>
      <c r="O217" s="4" t="s">
        <v>75</v>
      </c>
      <c r="P217">
        <v>0.14510498222038631</v>
      </c>
      <c r="Q217">
        <v>6.7163519126804197E-2</v>
      </c>
    </row>
    <row r="218" spans="1:25" x14ac:dyDescent="0.25">
      <c r="A218" s="4" t="s">
        <v>20</v>
      </c>
      <c r="B218">
        <v>-3.1770049708289963E-2</v>
      </c>
      <c r="C218">
        <v>2.5878038008014932E-2</v>
      </c>
      <c r="D218">
        <v>2.6741866986372331E-2</v>
      </c>
      <c r="H218" s="4" t="s">
        <v>76</v>
      </c>
      <c r="I218">
        <v>-0.1896155354452094</v>
      </c>
      <c r="J218">
        <v>-6.0761300561016328E-2</v>
      </c>
      <c r="K218">
        <v>-6.9533930907692248E-2</v>
      </c>
      <c r="O218" s="4" t="s">
        <v>77</v>
      </c>
      <c r="P218">
        <v>-0.1233414860826041</v>
      </c>
      <c r="Q218">
        <v>-0.17592838017349671</v>
      </c>
      <c r="W218" s="165" t="s">
        <v>91</v>
      </c>
    </row>
    <row r="219" spans="1:25" x14ac:dyDescent="0.25">
      <c r="A219" s="4" t="s">
        <v>23</v>
      </c>
      <c r="B219">
        <v>-0.21294651026276029</v>
      </c>
      <c r="C219">
        <v>-0.22020837482268249</v>
      </c>
      <c r="D219">
        <v>-0.22590955297687601</v>
      </c>
      <c r="H219" s="4" t="s">
        <v>78</v>
      </c>
      <c r="I219">
        <v>-4.5214282729974548E-2</v>
      </c>
      <c r="J219">
        <v>-7.179143451250028E-2</v>
      </c>
      <c r="K219">
        <v>-8.1187826043173011E-2</v>
      </c>
      <c r="O219" s="4" t="s">
        <v>79</v>
      </c>
      <c r="P219">
        <v>-0.112277239288655</v>
      </c>
      <c r="Q219">
        <v>-9.2385127541841541E-2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-7.1717966271314423E-2</v>
      </c>
      <c r="Y220">
        <v>-5.3553858139093753E-2</v>
      </c>
    </row>
    <row r="221" spans="1:25" x14ac:dyDescent="0.25">
      <c r="W221" s="5" t="s">
        <v>18</v>
      </c>
      <c r="X221">
        <v>-0.1187326902837381</v>
      </c>
      <c r="Y221">
        <v>-4.7584432391456502E-2</v>
      </c>
    </row>
    <row r="222" spans="1:25" x14ac:dyDescent="0.25">
      <c r="A222" s="165" t="s">
        <v>92</v>
      </c>
      <c r="H222" s="165" t="s">
        <v>92</v>
      </c>
      <c r="O222" s="165" t="s">
        <v>92</v>
      </c>
      <c r="W222" s="5" t="s">
        <v>21</v>
      </c>
      <c r="X222">
        <v>-0.20790084953642349</v>
      </c>
      <c r="Y222">
        <v>-0.1973308208166635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0.27581448077497139</v>
      </c>
      <c r="Y223">
        <v>0.24599690817827941</v>
      </c>
    </row>
    <row r="224" spans="1:25" x14ac:dyDescent="0.25">
      <c r="A224" s="4" t="s">
        <v>14</v>
      </c>
      <c r="B224">
        <v>0.56456243976353992</v>
      </c>
      <c r="C224">
        <v>-0.41230827955077443</v>
      </c>
      <c r="D224">
        <v>-0.41107678889789923</v>
      </c>
      <c r="H224" s="4" t="s">
        <v>72</v>
      </c>
      <c r="I224">
        <v>5.5231932684362529E-2</v>
      </c>
      <c r="J224">
        <v>-3.43783017202208E-2</v>
      </c>
      <c r="K224">
        <v>-4.0343075098941548E-2</v>
      </c>
      <c r="O224" s="4" t="s">
        <v>73</v>
      </c>
      <c r="P224">
        <v>0.40101788556861179</v>
      </c>
      <c r="Q224">
        <v>0.18409906194274811</v>
      </c>
      <c r="W224" s="5" t="s">
        <v>25</v>
      </c>
      <c r="X224">
        <v>-0.1130359119164453</v>
      </c>
      <c r="Y224">
        <v>-8.7804368423603812E-2</v>
      </c>
    </row>
    <row r="225" spans="1:25" x14ac:dyDescent="0.25">
      <c r="A225" s="4" t="s">
        <v>17</v>
      </c>
      <c r="B225">
        <v>0.4317206704805141</v>
      </c>
      <c r="C225">
        <v>-0.40964632925340788</v>
      </c>
      <c r="D225">
        <v>-0.40999333621860568</v>
      </c>
      <c r="H225" s="4" t="s">
        <v>74</v>
      </c>
      <c r="I225">
        <v>0.30499109914110228</v>
      </c>
      <c r="J225">
        <v>-0.42944953615981402</v>
      </c>
      <c r="K225">
        <v>-0.45047301081744612</v>
      </c>
      <c r="O225" s="4" t="s">
        <v>75</v>
      </c>
      <c r="P225">
        <v>0.8938826220020244</v>
      </c>
      <c r="Q225">
        <v>0.30546608696196059</v>
      </c>
      <c r="W225" s="5" t="s">
        <v>26</v>
      </c>
      <c r="X225">
        <v>-5.2241774595069047E-2</v>
      </c>
      <c r="Y225">
        <v>7.6039432355126148E-3</v>
      </c>
    </row>
    <row r="226" spans="1:25" x14ac:dyDescent="0.25">
      <c r="A226" s="4" t="s">
        <v>20</v>
      </c>
      <c r="B226">
        <v>0.57086718280792215</v>
      </c>
      <c r="C226">
        <v>-0.4977953448907495</v>
      </c>
      <c r="D226">
        <v>-0.49612881157892491</v>
      </c>
      <c r="H226" s="4" t="s">
        <v>76</v>
      </c>
      <c r="I226">
        <v>0.35142446327019178</v>
      </c>
      <c r="J226">
        <v>-0.30078488578075468</v>
      </c>
      <c r="K226">
        <v>-0.31936566273509098</v>
      </c>
      <c r="O226" s="4" t="s">
        <v>77</v>
      </c>
      <c r="P226">
        <v>0.44527743096099143</v>
      </c>
      <c r="Q226">
        <v>0.3739300887737893</v>
      </c>
      <c r="W226" s="5" t="s">
        <v>28</v>
      </c>
      <c r="X226">
        <v>0.1795189476676779</v>
      </c>
      <c r="Y226">
        <v>0.1055276633969741</v>
      </c>
    </row>
    <row r="227" spans="1:25" x14ac:dyDescent="0.25">
      <c r="A227" s="4" t="s">
        <v>23</v>
      </c>
      <c r="B227">
        <v>0.79754061629004014</v>
      </c>
      <c r="C227">
        <v>-0.58471836876819061</v>
      </c>
      <c r="D227">
        <v>-0.5835833891021156</v>
      </c>
      <c r="H227" s="4" t="s">
        <v>78</v>
      </c>
      <c r="I227">
        <v>0.34501422035530621</v>
      </c>
      <c r="J227">
        <v>-0.39829333980881659</v>
      </c>
      <c r="K227">
        <v>-0.41104738881696479</v>
      </c>
      <c r="O227" s="4" t="s">
        <v>79</v>
      </c>
      <c r="P227">
        <v>0.48897610193204921</v>
      </c>
      <c r="Q227">
        <v>0.19104662230478631</v>
      </c>
      <c r="W227" s="5" t="s">
        <v>29</v>
      </c>
      <c r="X227">
        <v>6.715138557806058E-2</v>
      </c>
      <c r="Y227">
        <v>5.5557682161116367E-2</v>
      </c>
    </row>
    <row r="230" spans="1:25" x14ac:dyDescent="0.25">
      <c r="A230" s="165" t="s">
        <v>93</v>
      </c>
      <c r="H230" s="165" t="s">
        <v>93</v>
      </c>
      <c r="O230" s="165" t="s">
        <v>93</v>
      </c>
      <c r="W230" s="165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-3.3655405008782051E-2</v>
      </c>
      <c r="C232">
        <v>-2.8438871442271151E-2</v>
      </c>
      <c r="D232">
        <v>-3.8715724045881618E-2</v>
      </c>
      <c r="H232" s="4" t="s">
        <v>72</v>
      </c>
      <c r="I232">
        <v>-9.1102031734216909E-2</v>
      </c>
      <c r="J232">
        <v>-3.4269009996940922E-2</v>
      </c>
      <c r="K232">
        <v>-4.1398528931363483E-2</v>
      </c>
      <c r="O232" s="4" t="s">
        <v>73</v>
      </c>
      <c r="P232">
        <v>-7.6731023588834546E-2</v>
      </c>
      <c r="Q232">
        <v>-5.792330278555493E-2</v>
      </c>
      <c r="W232" s="5" t="s">
        <v>15</v>
      </c>
      <c r="X232">
        <v>-5.9205009449806223E-2</v>
      </c>
      <c r="Y232">
        <v>-3.2664091656190879E-2</v>
      </c>
    </row>
    <row r="233" spans="1:25" x14ac:dyDescent="0.25">
      <c r="A233" s="4" t="s">
        <v>17</v>
      </c>
      <c r="B233">
        <v>-0.25310093505132508</v>
      </c>
      <c r="C233">
        <v>-5.5304202089299287E-2</v>
      </c>
      <c r="D233">
        <v>-7.1029041049494271E-2</v>
      </c>
      <c r="H233" s="4" t="s">
        <v>74</v>
      </c>
      <c r="I233">
        <v>0.27182744746833237</v>
      </c>
      <c r="J233">
        <v>-0.1086037291939498</v>
      </c>
      <c r="K233">
        <v>-0.10136654114698961</v>
      </c>
      <c r="O233" s="4" t="s">
        <v>75</v>
      </c>
      <c r="P233">
        <v>0.3095341942903086</v>
      </c>
      <c r="Q233">
        <v>0.22722342561454639</v>
      </c>
      <c r="W233" s="5" t="s">
        <v>18</v>
      </c>
      <c r="X233">
        <v>-0.1414340913313131</v>
      </c>
      <c r="Y233">
        <v>-9.9982914052497138E-2</v>
      </c>
    </row>
    <row r="234" spans="1:25" x14ac:dyDescent="0.25">
      <c r="A234" s="4" t="s">
        <v>20</v>
      </c>
      <c r="B234">
        <v>-0.22621867533373979</v>
      </c>
      <c r="C234">
        <v>-5.1525579391838022E-2</v>
      </c>
      <c r="D234">
        <v>-5.3508741477583541E-2</v>
      </c>
      <c r="H234" s="4" t="s">
        <v>76</v>
      </c>
      <c r="I234">
        <v>-0.30967767769498789</v>
      </c>
      <c r="J234">
        <v>1.5887959126754971E-2</v>
      </c>
      <c r="K234">
        <v>-2.92804172043226E-3</v>
      </c>
      <c r="O234" s="4" t="s">
        <v>77</v>
      </c>
      <c r="P234">
        <v>-0.1989431287939491</v>
      </c>
      <c r="Q234">
        <v>-0.28045355759148549</v>
      </c>
      <c r="W234" s="5" t="s">
        <v>21</v>
      </c>
      <c r="X234">
        <v>-2.5185074250048289E-2</v>
      </c>
      <c r="Y234">
        <v>-7.266965380417123E-2</v>
      </c>
    </row>
    <row r="235" spans="1:25" x14ac:dyDescent="0.25">
      <c r="A235" s="4" t="s">
        <v>23</v>
      </c>
      <c r="B235">
        <v>9.3182417407361134E-2</v>
      </c>
      <c r="C235">
        <v>-9.8001961989499078E-2</v>
      </c>
      <c r="D235">
        <v>-0.1034489920749246</v>
      </c>
      <c r="H235" s="4" t="s">
        <v>78</v>
      </c>
      <c r="I235">
        <v>1.4994439764503339E-2</v>
      </c>
      <c r="J235">
        <v>8.7753820559175549E-2</v>
      </c>
      <c r="K235">
        <v>8.3852924772034057E-2</v>
      </c>
      <c r="O235" s="4" t="s">
        <v>79</v>
      </c>
      <c r="P235">
        <v>2.37035828088695E-2</v>
      </c>
      <c r="Q235">
        <v>-5.0855851105854492E-2</v>
      </c>
      <c r="W235" s="5" t="s">
        <v>24</v>
      </c>
      <c r="X235">
        <v>0.15390073659833939</v>
      </c>
      <c r="Y235">
        <v>0.18780251765484229</v>
      </c>
    </row>
    <row r="236" spans="1:25" x14ac:dyDescent="0.25">
      <c r="W236" s="5" t="s">
        <v>25</v>
      </c>
      <c r="X236">
        <v>-0.1079396969759932</v>
      </c>
      <c r="Y236">
        <v>-5.1347249312396967E-2</v>
      </c>
    </row>
    <row r="237" spans="1:25" x14ac:dyDescent="0.25">
      <c r="W237" s="5" t="s">
        <v>26</v>
      </c>
      <c r="X237">
        <v>-2.7157634778108019E-2</v>
      </c>
      <c r="Y237">
        <v>-2.7970107209828982E-2</v>
      </c>
    </row>
    <row r="238" spans="1:25" x14ac:dyDescent="0.25">
      <c r="A238" s="165" t="s">
        <v>95</v>
      </c>
      <c r="H238" s="165" t="s">
        <v>95</v>
      </c>
      <c r="O238" s="165" t="s">
        <v>95</v>
      </c>
      <c r="W238" s="5" t="s">
        <v>28</v>
      </c>
      <c r="X238">
        <v>-3.2779338685432903E-2</v>
      </c>
      <c r="Y238">
        <v>-1.4038712054100091E-2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-5.1150536938745793E-2</v>
      </c>
      <c r="Y239">
        <v>-0.1156434130408226</v>
      </c>
    </row>
    <row r="240" spans="1:25" x14ac:dyDescent="0.25">
      <c r="A240" s="4" t="s">
        <v>14</v>
      </c>
      <c r="B240">
        <v>-0.1347484625791944</v>
      </c>
      <c r="C240">
        <v>2.4389194952889472E-2</v>
      </c>
      <c r="D240">
        <v>1.139352369407026E-2</v>
      </c>
      <c r="H240" s="4" t="s">
        <v>72</v>
      </c>
      <c r="I240">
        <v>0.32876086746576372</v>
      </c>
      <c r="J240">
        <v>-9.6345207361332327E-2</v>
      </c>
      <c r="K240">
        <v>-0.1117933373663762</v>
      </c>
      <c r="O240" s="4" t="s">
        <v>73</v>
      </c>
      <c r="P240">
        <v>-0.1459927960998805</v>
      </c>
      <c r="Q240">
        <v>0.35489612111457353</v>
      </c>
    </row>
    <row r="241" spans="1:25" x14ac:dyDescent="0.25">
      <c r="A241" s="4" t="s">
        <v>17</v>
      </c>
      <c r="B241">
        <v>-0.29221213838022941</v>
      </c>
      <c r="C241">
        <v>0.19645236701181659</v>
      </c>
      <c r="D241">
        <v>0.1757721422584074</v>
      </c>
      <c r="H241" s="4" t="s">
        <v>74</v>
      </c>
      <c r="I241">
        <v>0.29154585187762422</v>
      </c>
      <c r="J241">
        <v>0.14810888510758949</v>
      </c>
      <c r="K241">
        <v>0.11278521070761199</v>
      </c>
      <c r="O241" s="4" t="s">
        <v>75</v>
      </c>
      <c r="P241">
        <v>-0.35788863560561501</v>
      </c>
      <c r="Q241">
        <v>0.30996586132353782</v>
      </c>
    </row>
    <row r="242" spans="1:25" x14ac:dyDescent="0.25">
      <c r="A242" s="4" t="s">
        <v>20</v>
      </c>
      <c r="B242">
        <v>-0.37836362629161918</v>
      </c>
      <c r="C242">
        <v>3.6168519802031167E-2</v>
      </c>
      <c r="D242">
        <v>1.7911956468712711E-2</v>
      </c>
      <c r="H242" s="4" t="s">
        <v>76</v>
      </c>
      <c r="I242">
        <v>0.26641678850884332</v>
      </c>
      <c r="J242">
        <v>-6.3952166913833333E-2</v>
      </c>
      <c r="K242">
        <v>-7.6374912279805113E-2</v>
      </c>
      <c r="O242" s="4" t="s">
        <v>77</v>
      </c>
      <c r="P242">
        <v>-0.12885754756504761</v>
      </c>
      <c r="Q242">
        <v>0.37127172290321292</v>
      </c>
      <c r="W242" s="165" t="s">
        <v>96</v>
      </c>
    </row>
    <row r="243" spans="1:25" x14ac:dyDescent="0.25">
      <c r="A243" s="4" t="s">
        <v>23</v>
      </c>
      <c r="B243">
        <v>-0.448355973682034</v>
      </c>
      <c r="C243">
        <v>0.36387294140042509</v>
      </c>
      <c r="D243">
        <v>0.3278100625391861</v>
      </c>
      <c r="H243" s="4" t="s">
        <v>78</v>
      </c>
      <c r="I243">
        <v>0.52445823314104956</v>
      </c>
      <c r="J243">
        <v>7.7262001998641763E-2</v>
      </c>
      <c r="K243">
        <v>2.7469561015177221E-2</v>
      </c>
      <c r="O243" s="4" t="s">
        <v>79</v>
      </c>
      <c r="P243">
        <v>-0.3186760420566444</v>
      </c>
      <c r="Q243">
        <v>0.42500692441854088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4.0242461754972743E-3</v>
      </c>
      <c r="Y244">
        <v>-6.5437609230623056E-2</v>
      </c>
    </row>
    <row r="245" spans="1:25" x14ac:dyDescent="0.25">
      <c r="W245" s="5" t="s">
        <v>18</v>
      </c>
      <c r="X245">
        <v>-6.9683016694692098E-3</v>
      </c>
      <c r="Y245">
        <v>3.1188557589992491E-2</v>
      </c>
    </row>
    <row r="246" spans="1:25" x14ac:dyDescent="0.25">
      <c r="W246" s="5" t="s">
        <v>21</v>
      </c>
      <c r="X246">
        <v>-5.0483298300889878E-3</v>
      </c>
      <c r="Y246">
        <v>0.109954332180801</v>
      </c>
    </row>
    <row r="247" spans="1:25" x14ac:dyDescent="0.25">
      <c r="W247" s="5" t="s">
        <v>24</v>
      </c>
      <c r="X247">
        <v>-8.0294426251602935E-2</v>
      </c>
      <c r="Y247">
        <v>-0.1038245631092852</v>
      </c>
    </row>
    <row r="248" spans="1:25" x14ac:dyDescent="0.25">
      <c r="W248" s="5" t="s">
        <v>25</v>
      </c>
      <c r="X248">
        <v>8.1969976120229594E-3</v>
      </c>
      <c r="Y248">
        <v>-1.1673284173844049E-2</v>
      </c>
    </row>
    <row r="249" spans="1:25" x14ac:dyDescent="0.25">
      <c r="W249" s="5" t="s">
        <v>26</v>
      </c>
      <c r="X249">
        <v>3.0721674195107629E-2</v>
      </c>
      <c r="Y249">
        <v>5.9204356131278127E-2</v>
      </c>
    </row>
    <row r="250" spans="1:25" x14ac:dyDescent="0.25">
      <c r="W250" s="5" t="s">
        <v>28</v>
      </c>
      <c r="X250">
        <v>-0.15375913955211271</v>
      </c>
      <c r="Y250">
        <v>-0.17498952991702821</v>
      </c>
    </row>
    <row r="251" spans="1:25" x14ac:dyDescent="0.25">
      <c r="W251" s="5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165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0.41817372803201569</v>
      </c>
      <c r="Y256">
        <v>0.38350172173743302</v>
      </c>
    </row>
    <row r="257" spans="1:25" x14ac:dyDescent="0.25">
      <c r="W257" s="5" t="s">
        <v>18</v>
      </c>
      <c r="X257">
        <v>-7.7823618433647782E-2</v>
      </c>
      <c r="Y257">
        <v>-8.6089397552277902E-2</v>
      </c>
    </row>
    <row r="258" spans="1:25" x14ac:dyDescent="0.25">
      <c r="A258" s="165" t="s">
        <v>99</v>
      </c>
      <c r="J258" s="165" t="s">
        <v>100</v>
      </c>
      <c r="W258" s="5" t="s">
        <v>21</v>
      </c>
      <c r="X258">
        <v>0.65186781416088724</v>
      </c>
      <c r="Y258">
        <v>0.66681928551170266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5" t="s">
        <v>24</v>
      </c>
      <c r="X259">
        <v>0.68245483388790495</v>
      </c>
      <c r="Y259">
        <v>0.63196394608794637</v>
      </c>
    </row>
    <row r="260" spans="1:25" x14ac:dyDescent="0.25">
      <c r="A260" s="19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19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5" t="s">
        <v>25</v>
      </c>
      <c r="X260">
        <v>0.31345352415294309</v>
      </c>
      <c r="Y260">
        <v>0.36746493959667881</v>
      </c>
    </row>
    <row r="261" spans="1:25" x14ac:dyDescent="0.25">
      <c r="A261" s="19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19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5" t="s">
        <v>26</v>
      </c>
      <c r="X261">
        <v>0.32431605140092062</v>
      </c>
      <c r="Y261">
        <v>0.41678053946002058</v>
      </c>
    </row>
    <row r="262" spans="1:25" x14ac:dyDescent="0.25">
      <c r="A262" s="19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5" t="s">
        <v>28</v>
      </c>
      <c r="X262">
        <v>0.67601862055339768</v>
      </c>
      <c r="Y262">
        <v>0.63332379986929965</v>
      </c>
    </row>
    <row r="263" spans="1:25" x14ac:dyDescent="0.25">
      <c r="A263" s="19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5" t="s">
        <v>29</v>
      </c>
      <c r="X263">
        <v>0.53535538979413633</v>
      </c>
      <c r="Y263">
        <v>0.53641710663825537</v>
      </c>
    </row>
    <row r="264" spans="1:25" x14ac:dyDescent="0.25">
      <c r="A264" s="19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19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19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165" t="s">
        <v>106</v>
      </c>
    </row>
    <row r="267" spans="1:25" x14ac:dyDescent="0.25">
      <c r="A267" s="19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6.9658891246995494E-2</v>
      </c>
      <c r="Y268">
        <v>4.4093474426306817E-2</v>
      </c>
    </row>
    <row r="269" spans="1:25" x14ac:dyDescent="0.25">
      <c r="W269" s="5" t="s">
        <v>18</v>
      </c>
      <c r="X269">
        <v>0.17973375642707731</v>
      </c>
      <c r="Y269">
        <v>0.15100734141838409</v>
      </c>
    </row>
    <row r="270" spans="1:25" x14ac:dyDescent="0.25">
      <c r="A270" s="165" t="s">
        <v>107</v>
      </c>
      <c r="J270" s="165" t="s">
        <v>108</v>
      </c>
      <c r="W270" s="5" t="s">
        <v>21</v>
      </c>
      <c r="X270">
        <v>0.24571584958376719</v>
      </c>
      <c r="Y270">
        <v>0.17171385634521821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5" t="s">
        <v>24</v>
      </c>
      <c r="X271">
        <v>0.38829445728206191</v>
      </c>
      <c r="Y271">
        <v>0.25736869961765207</v>
      </c>
    </row>
    <row r="272" spans="1:25" x14ac:dyDescent="0.25">
      <c r="A272" s="19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19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5" t="s">
        <v>25</v>
      </c>
      <c r="X272">
        <v>2.9671570415163311E-2</v>
      </c>
      <c r="Y272">
        <v>5.697779378802461E-2</v>
      </c>
    </row>
    <row r="273" spans="1:25" x14ac:dyDescent="0.25">
      <c r="A273" s="19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19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5" t="s">
        <v>26</v>
      </c>
      <c r="X273">
        <v>0.3104087156956335</v>
      </c>
      <c r="Y273">
        <v>0.32232586093099158</v>
      </c>
    </row>
    <row r="274" spans="1:25" x14ac:dyDescent="0.25">
      <c r="A274" s="19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5" t="s">
        <v>28</v>
      </c>
      <c r="X274">
        <v>0.20567918304518851</v>
      </c>
      <c r="Y274">
        <v>0.1948245622057839</v>
      </c>
    </row>
    <row r="275" spans="1:25" x14ac:dyDescent="0.25">
      <c r="A275" s="19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5" t="s">
        <v>29</v>
      </c>
      <c r="X275">
        <v>0.47048510397920168</v>
      </c>
      <c r="Y275">
        <v>7.3727451183818557E-2</v>
      </c>
    </row>
    <row r="276" spans="1:25" x14ac:dyDescent="0.25">
      <c r="A276" s="19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19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19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165" t="s">
        <v>109</v>
      </c>
    </row>
    <row r="279" spans="1:25" x14ac:dyDescent="0.25">
      <c r="A279" s="19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0.16986708594395639</v>
      </c>
      <c r="Y280">
        <v>0.26432437588961782</v>
      </c>
    </row>
    <row r="281" spans="1:25" x14ac:dyDescent="0.25">
      <c r="W281" s="5" t="s">
        <v>18</v>
      </c>
      <c r="X281">
        <v>0.27149110939414189</v>
      </c>
      <c r="Y281">
        <v>0.32061398800184321</v>
      </c>
    </row>
    <row r="282" spans="1:25" x14ac:dyDescent="0.25">
      <c r="A282" s="165" t="s">
        <v>110</v>
      </c>
      <c r="J282" s="165" t="s">
        <v>111</v>
      </c>
      <c r="W282" s="5" t="s">
        <v>21</v>
      </c>
      <c r="X282">
        <v>0.26767891925018888</v>
      </c>
      <c r="Y282">
        <v>0.37441695537888009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5" t="s">
        <v>24</v>
      </c>
      <c r="X283">
        <v>0.32087684087689389</v>
      </c>
      <c r="Y283">
        <v>0.19633497833269151</v>
      </c>
    </row>
    <row r="284" spans="1:25" x14ac:dyDescent="0.25">
      <c r="A284" s="19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19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5" t="s">
        <v>25</v>
      </c>
      <c r="X284">
        <v>0.3315321654786616</v>
      </c>
      <c r="Y284">
        <v>0.29952909909314213</v>
      </c>
    </row>
    <row r="285" spans="1:25" x14ac:dyDescent="0.25">
      <c r="A285" s="19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19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5" t="s">
        <v>26</v>
      </c>
      <c r="X285">
        <v>0.46096504226072271</v>
      </c>
      <c r="Y285">
        <v>0.47037131532755277</v>
      </c>
    </row>
    <row r="286" spans="1:25" x14ac:dyDescent="0.25">
      <c r="A286" s="19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5" t="s">
        <v>28</v>
      </c>
      <c r="X286">
        <v>0.3475423750980498</v>
      </c>
      <c r="Y286">
        <v>0.25332849942225288</v>
      </c>
    </row>
    <row r="287" spans="1:25" x14ac:dyDescent="0.25">
      <c r="A287" s="19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5" t="s">
        <v>29</v>
      </c>
      <c r="X287">
        <v>0.34835962068005949</v>
      </c>
      <c r="Y287">
        <v>0.26997514081908558</v>
      </c>
    </row>
    <row r="288" spans="1:25" x14ac:dyDescent="0.25">
      <c r="A288" s="19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19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19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19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165" t="s">
        <v>112</v>
      </c>
      <c r="J294" s="165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19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19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19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19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19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19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19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19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19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165" t="s">
        <v>114</v>
      </c>
      <c r="J306" s="165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19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19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19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19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19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19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19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19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19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165" t="s">
        <v>116</v>
      </c>
      <c r="J318" s="165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19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19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19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19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19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19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19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19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19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165" t="s">
        <v>118</v>
      </c>
      <c r="J330" s="165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19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19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19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19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19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19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19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19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19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165" t="s">
        <v>120</v>
      </c>
      <c r="J342" s="165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19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19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19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19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19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19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19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19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19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165" t="s">
        <v>122</v>
      </c>
      <c r="J354" s="165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19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19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19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19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19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19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19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19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19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165" t="s">
        <v>124</v>
      </c>
      <c r="J366" s="165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19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19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19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19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19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19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19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19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19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165" t="s">
        <v>126</v>
      </c>
      <c r="J378" s="165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19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19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19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19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19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19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19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19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19" t="s">
        <v>29</v>
      </c>
      <c r="B387">
        <v>50.78125</v>
      </c>
      <c r="C387">
        <v>90.312994774918948</v>
      </c>
      <c r="D387">
        <v>103.515625</v>
      </c>
      <c r="E387">
        <v>171.875</v>
      </c>
    </row>
    <row r="390" spans="1:5" x14ac:dyDescent="0.25">
      <c r="A390" s="165" t="s">
        <v>180</v>
      </c>
    </row>
    <row r="391" spans="1:5" x14ac:dyDescent="0.25">
      <c r="A391" s="156"/>
      <c r="B391" s="156" t="s">
        <v>101</v>
      </c>
      <c r="C391" s="156" t="s">
        <v>102</v>
      </c>
      <c r="D391" s="156" t="s">
        <v>103</v>
      </c>
      <c r="E391" s="156" t="s">
        <v>104</v>
      </c>
    </row>
    <row r="392" spans="1:5" x14ac:dyDescent="0.25">
      <c r="A392" s="156" t="s">
        <v>15</v>
      </c>
      <c r="B392">
        <v>1.953125</v>
      </c>
      <c r="C392">
        <v>7.5110020635683146</v>
      </c>
      <c r="D392">
        <v>6.8359375</v>
      </c>
      <c r="E392">
        <v>8.7890625</v>
      </c>
    </row>
    <row r="393" spans="1:5" x14ac:dyDescent="0.25">
      <c r="A393" s="156" t="s">
        <v>25</v>
      </c>
      <c r="B393">
        <v>0.9765625</v>
      </c>
      <c r="C393">
        <v>5.1061408525203564</v>
      </c>
      <c r="D393">
        <v>6.8359375</v>
      </c>
      <c r="E393">
        <v>7.8125</v>
      </c>
    </row>
    <row r="394" spans="1:5" x14ac:dyDescent="0.25">
      <c r="A394" s="156" t="s">
        <v>18</v>
      </c>
      <c r="B394">
        <v>0.9765625</v>
      </c>
      <c r="C394">
        <v>3.5449060144974571</v>
      </c>
      <c r="D394">
        <v>5.859375</v>
      </c>
      <c r="E394">
        <v>7.8125</v>
      </c>
    </row>
    <row r="395" spans="1:5" x14ac:dyDescent="0.25">
      <c r="A395" s="156" t="s">
        <v>26</v>
      </c>
      <c r="B395">
        <v>0.9765625</v>
      </c>
      <c r="C395">
        <v>3.4320328911227289</v>
      </c>
      <c r="D395">
        <v>5.859375</v>
      </c>
      <c r="E395">
        <v>7.8125</v>
      </c>
    </row>
    <row r="396" spans="1:5" x14ac:dyDescent="0.25">
      <c r="A396" s="156" t="s">
        <v>21</v>
      </c>
      <c r="B396">
        <v>0.9765625</v>
      </c>
      <c r="C396">
        <v>3.827301934074415</v>
      </c>
      <c r="D396">
        <v>5.859375</v>
      </c>
      <c r="E396">
        <v>7.8125</v>
      </c>
    </row>
    <row r="397" spans="1:5" x14ac:dyDescent="0.25">
      <c r="A397" s="156" t="s">
        <v>28</v>
      </c>
      <c r="B397">
        <v>0.9765625</v>
      </c>
      <c r="C397">
        <v>3.5046799042817471</v>
      </c>
      <c r="D397">
        <v>5.859375</v>
      </c>
      <c r="E397">
        <v>7.8125</v>
      </c>
    </row>
    <row r="398" spans="1:5" x14ac:dyDescent="0.25">
      <c r="A398" s="156" t="s">
        <v>24</v>
      </c>
      <c r="B398">
        <v>0.9765625</v>
      </c>
      <c r="C398">
        <v>3.5720762944867759</v>
      </c>
      <c r="D398">
        <v>5.859375</v>
      </c>
      <c r="E398">
        <v>7.8125</v>
      </c>
    </row>
    <row r="399" spans="1:5" x14ac:dyDescent="0.25">
      <c r="A399" s="156" t="s">
        <v>29</v>
      </c>
      <c r="B399">
        <v>0.9765625</v>
      </c>
      <c r="C399">
        <v>3.310785699274438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7"/>
      <c r="B408" s="172" t="s">
        <v>12</v>
      </c>
      <c r="C408" s="172"/>
      <c r="D408" s="172" t="s">
        <v>105</v>
      </c>
      <c r="E408" s="172"/>
      <c r="G408" s="157"/>
      <c r="H408" s="157" t="s">
        <v>130</v>
      </c>
      <c r="L408" s="158"/>
      <c r="M408" s="158" t="s">
        <v>131</v>
      </c>
      <c r="N408" s="158" t="s">
        <v>132</v>
      </c>
      <c r="O408" s="158" t="s">
        <v>133</v>
      </c>
      <c r="P408" s="158" t="s">
        <v>134</v>
      </c>
      <c r="Q408" s="158" t="s">
        <v>135</v>
      </c>
      <c r="R408" s="158" t="s">
        <v>136</v>
      </c>
      <c r="S408" s="158" t="s">
        <v>137</v>
      </c>
      <c r="T408" s="158" t="s">
        <v>138</v>
      </c>
    </row>
    <row r="409" spans="1:20" x14ac:dyDescent="0.25">
      <c r="A409" s="157"/>
      <c r="B409" s="157" t="s">
        <v>139</v>
      </c>
      <c r="C409" s="157" t="s">
        <v>140</v>
      </c>
      <c r="D409" s="157" t="s">
        <v>139</v>
      </c>
      <c r="E409" s="157" t="s">
        <v>140</v>
      </c>
      <c r="G409" s="157" t="s">
        <v>141</v>
      </c>
      <c r="H409">
        <v>167.69588663788571</v>
      </c>
      <c r="L409" s="158" t="s">
        <v>141</v>
      </c>
      <c r="M409">
        <v>1</v>
      </c>
      <c r="N409">
        <v>0.95381470622952191</v>
      </c>
      <c r="O409">
        <v>0.49099946766036823</v>
      </c>
      <c r="P409">
        <v>0.61456878278589078</v>
      </c>
      <c r="Q409">
        <v>0.6674828204535872</v>
      </c>
      <c r="R409">
        <v>0.97383734366566443</v>
      </c>
      <c r="S409">
        <v>0.66068920571379297</v>
      </c>
      <c r="T409">
        <v>0.59203376817782682</v>
      </c>
    </row>
    <row r="410" spans="1:20" x14ac:dyDescent="0.25">
      <c r="A410" s="157" t="s">
        <v>141</v>
      </c>
      <c r="B410">
        <v>3.8667357595941709</v>
      </c>
      <c r="C410">
        <v>-1.8437876112296989</v>
      </c>
      <c r="D410">
        <v>4.7341110088552192</v>
      </c>
      <c r="E410">
        <v>2.2114449231745339</v>
      </c>
      <c r="G410" s="157" t="s">
        <v>142</v>
      </c>
      <c r="H410">
        <v>247.36509316509259</v>
      </c>
      <c r="L410" s="158" t="s">
        <v>142</v>
      </c>
      <c r="M410">
        <v>0.85920203200803758</v>
      </c>
      <c r="N410">
        <v>0.94511230508151167</v>
      </c>
      <c r="O410">
        <v>0.8118650627482944</v>
      </c>
      <c r="P410">
        <v>0.42119868048853842</v>
      </c>
      <c r="Q410">
        <v>0.33683923841980079</v>
      </c>
      <c r="R410">
        <v>0.87334655189159083</v>
      </c>
      <c r="S410">
        <v>0.93124641538671771</v>
      </c>
      <c r="T410">
        <v>0.92531716182024504</v>
      </c>
    </row>
    <row r="411" spans="1:20" x14ac:dyDescent="0.25">
      <c r="A411" s="157" t="s">
        <v>142</v>
      </c>
      <c r="B411">
        <v>4.9377883179264019</v>
      </c>
      <c r="C411">
        <v>2.7487387991944039</v>
      </c>
      <c r="D411">
        <v>7.8728270780587</v>
      </c>
      <c r="E411">
        <v>-3.6899005705592289</v>
      </c>
      <c r="G411" s="157" t="s">
        <v>143</v>
      </c>
      <c r="H411">
        <v>244.32980555781029</v>
      </c>
      <c r="L411" s="158" t="s">
        <v>143</v>
      </c>
      <c r="M411">
        <v>0.81878003821899714</v>
      </c>
      <c r="N411">
        <v>0.89887535226348925</v>
      </c>
      <c r="O411">
        <v>0.82065567541404172</v>
      </c>
      <c r="P411">
        <v>0.48947385675947053</v>
      </c>
      <c r="Q411">
        <v>0.53277091421609557</v>
      </c>
      <c r="R411">
        <v>0.87801118665676581</v>
      </c>
      <c r="S411">
        <v>0.68204330033629856</v>
      </c>
      <c r="T411">
        <v>0.8386189915342448</v>
      </c>
    </row>
    <row r="412" spans="1:20" x14ac:dyDescent="0.25">
      <c r="A412" s="157" t="s">
        <v>143</v>
      </c>
      <c r="B412">
        <v>4.5327722252740896</v>
      </c>
      <c r="C412">
        <v>-2.7890871738398961</v>
      </c>
      <c r="D412">
        <v>7.1894170219992706</v>
      </c>
      <c r="E412">
        <v>4.3705445806148013</v>
      </c>
      <c r="G412" s="157" t="s">
        <v>144</v>
      </c>
      <c r="H412">
        <v>122.6295588111568</v>
      </c>
      <c r="L412" s="158" t="s">
        <v>144</v>
      </c>
      <c r="M412">
        <v>0.7899837964642985</v>
      </c>
      <c r="N412">
        <v>0.82175845316162255</v>
      </c>
      <c r="O412">
        <v>0.504019976169368</v>
      </c>
      <c r="P412">
        <v>0.64528382081242619</v>
      </c>
      <c r="Q412">
        <v>0.42020043785065098</v>
      </c>
      <c r="R412">
        <v>0.85862101076887754</v>
      </c>
      <c r="S412">
        <v>0.74346292607937636</v>
      </c>
      <c r="T412">
        <v>0.77767605382379978</v>
      </c>
    </row>
    <row r="413" spans="1:20" x14ac:dyDescent="0.25">
      <c r="A413" s="157" t="s">
        <v>144</v>
      </c>
      <c r="B413">
        <v>4.0394506102590828</v>
      </c>
      <c r="C413">
        <v>0.96184844277681836</v>
      </c>
      <c r="D413">
        <v>3.3323750041544029</v>
      </c>
      <c r="E413">
        <v>-1.333092787466315</v>
      </c>
      <c r="G413" s="157" t="s">
        <v>145</v>
      </c>
      <c r="H413">
        <v>113.4973625071602</v>
      </c>
      <c r="L413" s="158" t="s">
        <v>145</v>
      </c>
      <c r="M413">
        <v>0.9061284110470651</v>
      </c>
      <c r="N413">
        <v>0.91125660641711148</v>
      </c>
      <c r="O413">
        <v>0.57041024096541681</v>
      </c>
      <c r="P413">
        <v>0.45617544574582009</v>
      </c>
      <c r="Q413">
        <v>0.60291479102905476</v>
      </c>
      <c r="R413">
        <v>0.87982343895543003</v>
      </c>
      <c r="S413">
        <v>0.70185561657754658</v>
      </c>
      <c r="T413">
        <v>1</v>
      </c>
    </row>
    <row r="414" spans="1:20" x14ac:dyDescent="0.25">
      <c r="A414" s="157" t="s">
        <v>145</v>
      </c>
      <c r="B414">
        <v>3.076636374420552</v>
      </c>
      <c r="C414">
        <v>0.4622473600418911</v>
      </c>
      <c r="D414">
        <v>3.2788745227096658</v>
      </c>
      <c r="E414">
        <v>0.95188858358946304</v>
      </c>
      <c r="G414" s="157" t="s">
        <v>146</v>
      </c>
      <c r="H414">
        <v>216.93762398913941</v>
      </c>
      <c r="L414" s="158" t="s">
        <v>146</v>
      </c>
      <c r="M414">
        <v>0.77251459193173644</v>
      </c>
      <c r="N414">
        <v>0.92628072795101246</v>
      </c>
      <c r="O414">
        <v>0.67686294100654776</v>
      </c>
      <c r="P414">
        <v>0.56945144991520813</v>
      </c>
      <c r="Q414">
        <v>0.62338737576364023</v>
      </c>
      <c r="R414">
        <v>0.89278056008557427</v>
      </c>
      <c r="S414">
        <v>0.8353357607751587</v>
      </c>
      <c r="T414">
        <v>0.76706779216022691</v>
      </c>
    </row>
    <row r="415" spans="1:20" x14ac:dyDescent="0.25">
      <c r="A415" s="157" t="s">
        <v>146</v>
      </c>
      <c r="B415">
        <v>3.54894653884315</v>
      </c>
      <c r="C415">
        <v>2.2965693301103758</v>
      </c>
      <c r="D415">
        <v>8.817516833811494</v>
      </c>
      <c r="E415">
        <v>-7.7088047884847297</v>
      </c>
      <c r="G415" s="157" t="s">
        <v>147</v>
      </c>
      <c r="H415">
        <v>268.00692832898159</v>
      </c>
      <c r="L415" s="158" t="s">
        <v>147</v>
      </c>
      <c r="M415">
        <v>0.78040210089741691</v>
      </c>
      <c r="N415">
        <v>0.84343108814678225</v>
      </c>
      <c r="O415">
        <v>1</v>
      </c>
      <c r="P415">
        <v>1</v>
      </c>
      <c r="Q415">
        <v>0.61485994587262949</v>
      </c>
      <c r="R415">
        <v>0.84684222946545595</v>
      </c>
      <c r="S415">
        <v>0.77474610588085069</v>
      </c>
      <c r="T415">
        <v>0.84225283832655573</v>
      </c>
    </row>
    <row r="416" spans="1:20" x14ac:dyDescent="0.25">
      <c r="A416" s="157" t="s">
        <v>147</v>
      </c>
      <c r="B416">
        <v>5.9577137720617364</v>
      </c>
      <c r="C416">
        <v>-5.8938115316596322</v>
      </c>
      <c r="D416">
        <v>8.7590001868509795</v>
      </c>
      <c r="E416">
        <v>8.7431975777356712</v>
      </c>
      <c r="G416" s="157" t="s">
        <v>148</v>
      </c>
      <c r="H416">
        <v>181.4946324688859</v>
      </c>
      <c r="L416" s="158" t="s">
        <v>148</v>
      </c>
      <c r="M416">
        <v>0.89684989036228169</v>
      </c>
      <c r="N416">
        <v>0.931193412056183</v>
      </c>
      <c r="O416">
        <v>0.50721522561024102</v>
      </c>
      <c r="P416">
        <v>0.87511461371576527</v>
      </c>
      <c r="Q416">
        <v>0.63132160159531059</v>
      </c>
      <c r="R416">
        <v>0.91565522078319117</v>
      </c>
      <c r="S416">
        <v>1</v>
      </c>
      <c r="T416">
        <v>0.82365644114279957</v>
      </c>
    </row>
    <row r="417" spans="1:20" x14ac:dyDescent="0.25">
      <c r="A417" s="157" t="s">
        <v>148</v>
      </c>
      <c r="B417">
        <v>5.3707747599713667</v>
      </c>
      <c r="C417">
        <v>5.4831732363317656</v>
      </c>
      <c r="D417">
        <v>6.4891468306320039</v>
      </c>
      <c r="E417">
        <v>-5.6120634440046508</v>
      </c>
      <c r="G417" s="157" t="s">
        <v>149</v>
      </c>
      <c r="H417">
        <v>158.25104574906319</v>
      </c>
      <c r="L417" s="158" t="s">
        <v>149</v>
      </c>
      <c r="M417">
        <v>0.88862488689726038</v>
      </c>
      <c r="N417">
        <v>0.87973080019366023</v>
      </c>
      <c r="O417">
        <v>0.54877250548736334</v>
      </c>
      <c r="P417">
        <v>0.57064561302983119</v>
      </c>
      <c r="Q417">
        <v>0.34183960612813458</v>
      </c>
      <c r="R417">
        <v>0.99999999999999989</v>
      </c>
      <c r="S417">
        <v>0.66776003434386599</v>
      </c>
      <c r="T417">
        <v>0.64383563450925085</v>
      </c>
    </row>
    <row r="418" spans="1:20" x14ac:dyDescent="0.25">
      <c r="A418" s="157" t="s">
        <v>149</v>
      </c>
      <c r="B418">
        <v>4.18899966314076</v>
      </c>
      <c r="C418">
        <v>1.5478334765825941</v>
      </c>
      <c r="D418">
        <v>5.5776195191906837</v>
      </c>
      <c r="E418">
        <v>-2.6805998093224388</v>
      </c>
      <c r="G418" s="157" t="s">
        <v>150</v>
      </c>
      <c r="H418">
        <v>145.0942484562363</v>
      </c>
      <c r="L418" s="158" t="s">
        <v>150</v>
      </c>
      <c r="M418">
        <v>0.87237923251307203</v>
      </c>
      <c r="N418">
        <v>0.85174607307088956</v>
      </c>
      <c r="O418">
        <v>0.57056655593824446</v>
      </c>
      <c r="P418">
        <v>0.48115097205684138</v>
      </c>
      <c r="Q418">
        <v>0.42986445789633537</v>
      </c>
      <c r="R418">
        <v>0.93088429633236447</v>
      </c>
      <c r="S418">
        <v>0.59287471874295916</v>
      </c>
      <c r="T418">
        <v>0.72719060287947634</v>
      </c>
    </row>
    <row r="419" spans="1:20" x14ac:dyDescent="0.25">
      <c r="A419" s="157" t="s">
        <v>150</v>
      </c>
      <c r="B419">
        <v>5.057445164414764</v>
      </c>
      <c r="C419">
        <v>2.205769355722039</v>
      </c>
      <c r="D419">
        <v>5.7964090904183996</v>
      </c>
      <c r="E419">
        <v>-1.630908637396099</v>
      </c>
      <c r="G419" s="157" t="s">
        <v>151</v>
      </c>
      <c r="H419">
        <v>117.4114032885645</v>
      </c>
      <c r="L419" s="158" t="s">
        <v>151</v>
      </c>
      <c r="M419">
        <v>0.87049202856644725</v>
      </c>
      <c r="N419">
        <v>0.99999999999999989</v>
      </c>
      <c r="O419">
        <v>0.61584397077483388</v>
      </c>
      <c r="P419">
        <v>0.46962066137604308</v>
      </c>
      <c r="Q419">
        <v>0.5187517925406403</v>
      </c>
      <c r="R419">
        <v>0.90023336560941503</v>
      </c>
      <c r="S419">
        <v>0.61678900248889112</v>
      </c>
      <c r="T419">
        <v>0.79731813785809957</v>
      </c>
    </row>
    <row r="420" spans="1:20" x14ac:dyDescent="0.25">
      <c r="A420" s="157" t="s">
        <v>151</v>
      </c>
      <c r="B420">
        <v>2.7801731156067162</v>
      </c>
      <c r="C420">
        <v>0.41109350133038819</v>
      </c>
      <c r="D420">
        <v>4.0253501343297753</v>
      </c>
      <c r="E420">
        <v>-3.3577239206118641</v>
      </c>
      <c r="G420" s="157" t="s">
        <v>152</v>
      </c>
      <c r="H420">
        <v>226.2658163744174</v>
      </c>
      <c r="L420" s="158" t="s">
        <v>152</v>
      </c>
      <c r="M420">
        <v>0.81122947559217806</v>
      </c>
      <c r="N420">
        <v>0.87356945451951495</v>
      </c>
      <c r="O420">
        <v>0.60685389758266739</v>
      </c>
      <c r="P420">
        <v>0.58806248527899019</v>
      </c>
      <c r="Q420">
        <v>1</v>
      </c>
      <c r="R420">
        <v>0.90681802665990086</v>
      </c>
      <c r="S420">
        <v>0.59645154133938005</v>
      </c>
      <c r="T420">
        <v>0.83326364307369716</v>
      </c>
    </row>
    <row r="421" spans="1:20" x14ac:dyDescent="0.25">
      <c r="A421" s="157" t="s">
        <v>152</v>
      </c>
      <c r="B421">
        <v>4.2923840626013448</v>
      </c>
      <c r="C421">
        <v>-5.0633310149449819</v>
      </c>
      <c r="D421">
        <v>5.8069686757124561</v>
      </c>
      <c r="E421">
        <v>3.5227354843571219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7"/>
      <c r="B431" s="172" t="s">
        <v>12</v>
      </c>
      <c r="C431" s="172"/>
      <c r="D431" s="172" t="s">
        <v>105</v>
      </c>
      <c r="E431" s="172"/>
      <c r="G431" s="157"/>
      <c r="H431" s="157" t="s">
        <v>130</v>
      </c>
      <c r="L431" s="158"/>
      <c r="M431" s="158" t="s">
        <v>131</v>
      </c>
      <c r="N431" s="158" t="s">
        <v>132</v>
      </c>
      <c r="O431" s="158" t="s">
        <v>133</v>
      </c>
      <c r="P431" s="158" t="s">
        <v>134</v>
      </c>
      <c r="Q431" s="158" t="s">
        <v>135</v>
      </c>
      <c r="R431" s="158" t="s">
        <v>136</v>
      </c>
      <c r="S431" s="158" t="s">
        <v>137</v>
      </c>
      <c r="T431" s="158" t="s">
        <v>138</v>
      </c>
    </row>
    <row r="432" spans="1:20" x14ac:dyDescent="0.25">
      <c r="A432" s="157"/>
      <c r="B432" s="157" t="s">
        <v>139</v>
      </c>
      <c r="C432" s="157" t="s">
        <v>140</v>
      </c>
      <c r="D432" s="157" t="s">
        <v>139</v>
      </c>
      <c r="E432" s="157" t="s">
        <v>140</v>
      </c>
      <c r="G432" s="157" t="s">
        <v>141</v>
      </c>
      <c r="H432">
        <v>56.062965765542828</v>
      </c>
      <c r="L432" s="158" t="s">
        <v>155</v>
      </c>
      <c r="M432">
        <v>0.77444528031550885</v>
      </c>
      <c r="N432">
        <v>0.93271121602808615</v>
      </c>
      <c r="O432">
        <v>0.29353095579911259</v>
      </c>
      <c r="P432">
        <v>0.988498143316072</v>
      </c>
      <c r="Q432">
        <v>1</v>
      </c>
      <c r="R432">
        <v>0.2459815309680761</v>
      </c>
      <c r="S432">
        <v>0.3025617601658086</v>
      </c>
      <c r="T432">
        <v>0.28262493442533088</v>
      </c>
    </row>
    <row r="433" spans="1:20" x14ac:dyDescent="0.25">
      <c r="A433" s="157" t="s">
        <v>141</v>
      </c>
      <c r="B433">
        <v>1.65297547975701</v>
      </c>
      <c r="C433">
        <v>-1.709334472821368</v>
      </c>
      <c r="D433">
        <v>2.8550521282504979</v>
      </c>
      <c r="E433">
        <v>3.098861695423567</v>
      </c>
      <c r="G433" s="157" t="s">
        <v>142</v>
      </c>
      <c r="H433">
        <v>55.663750101417733</v>
      </c>
      <c r="L433" s="158" t="s">
        <v>156</v>
      </c>
      <c r="M433">
        <v>1</v>
      </c>
      <c r="N433">
        <v>1</v>
      </c>
      <c r="O433">
        <v>1</v>
      </c>
      <c r="P433">
        <v>0.85225757211252562</v>
      </c>
      <c r="Q433">
        <v>0.53228053666468733</v>
      </c>
      <c r="R433">
        <v>0.80985872653305191</v>
      </c>
      <c r="S433">
        <v>1</v>
      </c>
      <c r="T433">
        <v>0.94052778223849098</v>
      </c>
    </row>
    <row r="434" spans="1:20" x14ac:dyDescent="0.25">
      <c r="A434" s="157" t="s">
        <v>142</v>
      </c>
      <c r="B434">
        <v>2.7483261167772022</v>
      </c>
      <c r="C434">
        <v>2.1943794481382581</v>
      </c>
      <c r="D434">
        <v>2.6706697600230762</v>
      </c>
      <c r="E434">
        <v>-3.184987720767499</v>
      </c>
      <c r="G434" s="157" t="s">
        <v>143</v>
      </c>
      <c r="H434">
        <v>23.989808755364301</v>
      </c>
      <c r="L434" s="158" t="s">
        <v>157</v>
      </c>
      <c r="M434">
        <v>0.71158329146344657</v>
      </c>
      <c r="N434">
        <v>0.80806643841021319</v>
      </c>
      <c r="O434">
        <v>0.42941370445206778</v>
      </c>
      <c r="P434">
        <v>1</v>
      </c>
      <c r="Q434">
        <v>0.59907407905211862</v>
      </c>
      <c r="R434">
        <v>1</v>
      </c>
      <c r="S434">
        <v>0.39770081128465251</v>
      </c>
      <c r="T434">
        <v>1</v>
      </c>
    </row>
    <row r="435" spans="1:20" x14ac:dyDescent="0.25">
      <c r="A435" s="157" t="s">
        <v>143</v>
      </c>
      <c r="B435">
        <v>1.5491301278576639</v>
      </c>
      <c r="C435">
        <v>0.63304853099278569</v>
      </c>
      <c r="D435">
        <v>1.3854628991998581</v>
      </c>
      <c r="E435">
        <v>-0.11005215675410469</v>
      </c>
      <c r="G435" s="157" t="s">
        <v>144</v>
      </c>
      <c r="H435">
        <v>25.349204416696391</v>
      </c>
      <c r="L435" s="158" t="s">
        <v>158</v>
      </c>
      <c r="M435">
        <v>0.59348558916563587</v>
      </c>
      <c r="N435">
        <v>0.85515869109599441</v>
      </c>
      <c r="O435">
        <v>0.2239412454535131</v>
      </c>
      <c r="P435">
        <v>0.92856335836074</v>
      </c>
      <c r="Q435">
        <v>0.14707483394865961</v>
      </c>
      <c r="R435">
        <v>7.916489532786232E-2</v>
      </c>
      <c r="S435">
        <v>0.1863841996824952</v>
      </c>
      <c r="T435">
        <v>0.22516049990275161</v>
      </c>
    </row>
    <row r="436" spans="1:20" x14ac:dyDescent="0.25">
      <c r="A436" s="157" t="s">
        <v>144</v>
      </c>
      <c r="B436">
        <v>1.5161258860237079</v>
      </c>
      <c r="C436">
        <v>-1.7843400057299541</v>
      </c>
      <c r="D436">
        <v>1.4118342483239881</v>
      </c>
      <c r="E436">
        <v>1.051019862320586</v>
      </c>
      <c r="G436" s="157" t="s">
        <v>145</v>
      </c>
      <c r="H436">
        <v>49.832950446567168</v>
      </c>
      <c r="L436" s="158" t="s">
        <v>159</v>
      </c>
      <c r="M436">
        <v>0.67789682766417114</v>
      </c>
      <c r="N436">
        <v>0.92455903770073711</v>
      </c>
      <c r="O436">
        <v>0.28565662967645011</v>
      </c>
      <c r="P436">
        <v>0.73279195859467938</v>
      </c>
      <c r="Q436">
        <v>7.0825467132951736E-2</v>
      </c>
      <c r="R436">
        <v>8.030387262519291E-2</v>
      </c>
      <c r="S436">
        <v>0.1916109885139686</v>
      </c>
      <c r="T436">
        <v>0.1133809088823029</v>
      </c>
    </row>
    <row r="437" spans="1:20" x14ac:dyDescent="0.25">
      <c r="A437" s="157" t="s">
        <v>145</v>
      </c>
      <c r="B437">
        <v>1.683393832840381</v>
      </c>
      <c r="C437">
        <v>-9.4565958462039634E-2</v>
      </c>
      <c r="D437">
        <v>1.579940800930157</v>
      </c>
      <c r="E437">
        <v>0.47780578021375919</v>
      </c>
      <c r="G437" s="157" t="s">
        <v>146</v>
      </c>
      <c r="H437">
        <v>37.37236729443233</v>
      </c>
      <c r="L437" s="158" t="s">
        <v>160</v>
      </c>
      <c r="M437">
        <v>0.84280769490323615</v>
      </c>
      <c r="N437">
        <v>0.93830519619474084</v>
      </c>
      <c r="O437">
        <v>0.34101872399804523</v>
      </c>
      <c r="P437">
        <v>0.81064886034033046</v>
      </c>
      <c r="Q437">
        <v>8.2133100269021708E-2</v>
      </c>
      <c r="R437">
        <v>7.4977124705144726E-2</v>
      </c>
      <c r="S437">
        <v>0.179377926614223</v>
      </c>
      <c r="T437">
        <v>8.4125141306990114E-2</v>
      </c>
    </row>
    <row r="438" spans="1:20" x14ac:dyDescent="0.25">
      <c r="A438" s="157" t="s">
        <v>146</v>
      </c>
      <c r="B438">
        <v>1.243059636895967</v>
      </c>
      <c r="C438">
        <v>-6.4456848167212227E-2</v>
      </c>
      <c r="D438">
        <v>2.203646333038169</v>
      </c>
      <c r="E438">
        <v>-2.9284628691193491</v>
      </c>
      <c r="G438" s="157" t="s">
        <v>147</v>
      </c>
      <c r="H438">
        <v>18.831201740786849</v>
      </c>
    </row>
    <row r="439" spans="1:20" x14ac:dyDescent="0.25">
      <c r="A439" s="157" t="s">
        <v>147</v>
      </c>
      <c r="B439">
        <v>1.75498877429763</v>
      </c>
      <c r="C439">
        <v>1.6601108139422069</v>
      </c>
      <c r="D439">
        <v>1.698280973301199</v>
      </c>
      <c r="E439">
        <v>-0.76945579941741116</v>
      </c>
      <c r="G439" s="157" t="s">
        <v>148</v>
      </c>
      <c r="H439">
        <v>90.36937903328301</v>
      </c>
    </row>
    <row r="440" spans="1:20" x14ac:dyDescent="0.25">
      <c r="A440" s="157" t="s">
        <v>148</v>
      </c>
      <c r="B440">
        <v>4.0144283332621802</v>
      </c>
      <c r="C440">
        <v>-5.1782337090095014</v>
      </c>
      <c r="D440">
        <v>5.9910383839110981</v>
      </c>
      <c r="E440">
        <v>7.0792585573607152</v>
      </c>
      <c r="G440" s="157" t="s">
        <v>149</v>
      </c>
      <c r="H440">
        <v>56.297556714990542</v>
      </c>
    </row>
    <row r="441" spans="1:20" x14ac:dyDescent="0.25">
      <c r="A441" s="157" t="s">
        <v>149</v>
      </c>
      <c r="B441">
        <v>2.9002965042833289</v>
      </c>
      <c r="C441">
        <v>3.166235219792378</v>
      </c>
      <c r="D441">
        <v>3.8173712263082682</v>
      </c>
      <c r="E441">
        <v>-3.5022971600432919</v>
      </c>
      <c r="G441" s="157" t="s">
        <v>150</v>
      </c>
      <c r="H441">
        <v>41.450749352019123</v>
      </c>
    </row>
    <row r="442" spans="1:20" x14ac:dyDescent="0.25">
      <c r="A442" s="157" t="s">
        <v>150</v>
      </c>
      <c r="B442">
        <v>2.8118597969894892</v>
      </c>
      <c r="C442">
        <v>2.0094150563511288</v>
      </c>
      <c r="D442">
        <v>3.287571129375285</v>
      </c>
      <c r="E442">
        <v>-3.2795751822699888</v>
      </c>
      <c r="G442" s="157" t="s">
        <v>151</v>
      </c>
      <c r="H442">
        <v>43.603238439959043</v>
      </c>
    </row>
    <row r="443" spans="1:20" x14ac:dyDescent="0.25">
      <c r="A443" s="157" t="s">
        <v>151</v>
      </c>
      <c r="B443">
        <v>2.1937968039647342</v>
      </c>
      <c r="C443">
        <v>1.9719652404801959</v>
      </c>
      <c r="D443">
        <v>2.6920457740852521</v>
      </c>
      <c r="E443">
        <v>-3.1393042159340969</v>
      </c>
      <c r="G443" s="157" t="s">
        <v>152</v>
      </c>
      <c r="H443">
        <v>29.765653510650111</v>
      </c>
    </row>
    <row r="444" spans="1:20" x14ac:dyDescent="0.25">
      <c r="A444" s="157" t="s">
        <v>152</v>
      </c>
      <c r="B444">
        <v>1.764088945988425</v>
      </c>
      <c r="C444">
        <v>-1.9344590087919711</v>
      </c>
      <c r="D444">
        <v>2.5565740079097572</v>
      </c>
      <c r="E444">
        <v>3.3965564552231138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7"/>
      <c r="B454" s="172" t="s">
        <v>12</v>
      </c>
      <c r="C454" s="172"/>
      <c r="D454" s="172" t="s">
        <v>105</v>
      </c>
      <c r="E454" s="172"/>
      <c r="G454" s="157"/>
      <c r="H454" s="157" t="s">
        <v>130</v>
      </c>
      <c r="L454" s="158"/>
      <c r="M454" s="158" t="s">
        <v>131</v>
      </c>
      <c r="N454" s="158" t="s">
        <v>132</v>
      </c>
      <c r="O454" s="158" t="s">
        <v>133</v>
      </c>
      <c r="P454" s="158" t="s">
        <v>134</v>
      </c>
      <c r="Q454" s="158" t="s">
        <v>135</v>
      </c>
      <c r="R454" s="158" t="s">
        <v>136</v>
      </c>
      <c r="S454" s="158" t="s">
        <v>137</v>
      </c>
      <c r="T454" s="158" t="s">
        <v>138</v>
      </c>
    </row>
    <row r="455" spans="1:20" x14ac:dyDescent="0.25">
      <c r="A455" s="157"/>
      <c r="B455" s="157" t="s">
        <v>139</v>
      </c>
      <c r="C455" s="157" t="s">
        <v>140</v>
      </c>
      <c r="D455" s="157" t="s">
        <v>139</v>
      </c>
      <c r="E455" s="157" t="s">
        <v>140</v>
      </c>
      <c r="G455" s="157" t="s">
        <v>155</v>
      </c>
      <c r="H455">
        <v>148.48712958319931</v>
      </c>
      <c r="L455" s="158" t="s">
        <v>155</v>
      </c>
      <c r="M455">
        <v>0.42173386796341328</v>
      </c>
      <c r="N455">
        <v>0.65114208821785413</v>
      </c>
      <c r="O455">
        <v>0.84737730679800904</v>
      </c>
      <c r="P455">
        <v>0.48558022043410809</v>
      </c>
      <c r="Q455">
        <v>3.117565943842187E-2</v>
      </c>
      <c r="R455">
        <v>5.7003536168419723E-2</v>
      </c>
      <c r="S455">
        <v>0.189134005433683</v>
      </c>
      <c r="T455">
        <v>0.19496207755719661</v>
      </c>
    </row>
    <row r="456" spans="1:20" x14ac:dyDescent="0.25">
      <c r="A456" s="157" t="s">
        <v>155</v>
      </c>
      <c r="B456">
        <v>10.00049630487664</v>
      </c>
      <c r="C456">
        <v>-18.693244897613429</v>
      </c>
      <c r="D456">
        <v>15.75706520717406</v>
      </c>
      <c r="E456">
        <v>28.876920555828701</v>
      </c>
      <c r="G456" s="157" t="s">
        <v>156</v>
      </c>
      <c r="H456">
        <v>506.38811371378762</v>
      </c>
      <c r="L456" s="158" t="s">
        <v>156</v>
      </c>
      <c r="M456">
        <v>0.37230444116464673</v>
      </c>
      <c r="N456">
        <v>0.64742587060695234</v>
      </c>
      <c r="O456">
        <v>1</v>
      </c>
      <c r="P456">
        <v>0.37757060641889711</v>
      </c>
      <c r="Q456">
        <v>0.39437865475214451</v>
      </c>
      <c r="R456">
        <v>0.1675804206141116</v>
      </c>
      <c r="S456">
        <v>0.2607767067792825</v>
      </c>
      <c r="T456">
        <v>0.50040422324633005</v>
      </c>
    </row>
    <row r="457" spans="1:20" x14ac:dyDescent="0.25">
      <c r="A457" s="157" t="s">
        <v>156</v>
      </c>
      <c r="B457">
        <v>13.085998625932749</v>
      </c>
      <c r="C457">
        <v>-37.207549602726843</v>
      </c>
      <c r="D457">
        <v>20.805692428573359</v>
      </c>
      <c r="E457">
        <v>65.597778799522757</v>
      </c>
      <c r="G457" s="157" t="s">
        <v>157</v>
      </c>
      <c r="H457">
        <v>886.06443134606184</v>
      </c>
      <c r="L457" s="158" t="s">
        <v>157</v>
      </c>
      <c r="M457">
        <v>1</v>
      </c>
      <c r="N457">
        <v>0.99999999999999989</v>
      </c>
      <c r="O457">
        <v>0.60888371779678818</v>
      </c>
      <c r="P457">
        <v>1</v>
      </c>
      <c r="Q457">
        <v>0.99999999999999989</v>
      </c>
      <c r="R457">
        <v>1</v>
      </c>
      <c r="S457">
        <v>1</v>
      </c>
      <c r="T457">
        <v>1</v>
      </c>
    </row>
    <row r="458" spans="1:20" x14ac:dyDescent="0.25">
      <c r="A458" s="157" t="s">
        <v>157</v>
      </c>
      <c r="B458">
        <v>15.964487450092181</v>
      </c>
      <c r="C458">
        <v>50.299394390724437</v>
      </c>
      <c r="D458">
        <v>30.247946230799911</v>
      </c>
      <c r="E458">
        <v>-74.995069599530723</v>
      </c>
      <c r="G458" s="157" t="s">
        <v>158</v>
      </c>
      <c r="H458">
        <v>134.7433586661075</v>
      </c>
      <c r="L458" s="158" t="s">
        <v>158</v>
      </c>
      <c r="M458">
        <v>0.40892855701507153</v>
      </c>
      <c r="N458">
        <v>0.63773764122623877</v>
      </c>
      <c r="O458">
        <v>0.61581534026902474</v>
      </c>
      <c r="P458">
        <v>0.40784028286224933</v>
      </c>
      <c r="Q458">
        <v>0.36555955566931408</v>
      </c>
      <c r="R458">
        <v>0.59985956306854937</v>
      </c>
      <c r="S458">
        <v>0.80521977809791412</v>
      </c>
      <c r="T458">
        <v>0.54007652056865474</v>
      </c>
    </row>
    <row r="459" spans="1:20" x14ac:dyDescent="0.25">
      <c r="A459" s="157" t="s">
        <v>158</v>
      </c>
      <c r="B459">
        <v>4.5337476024622134</v>
      </c>
      <c r="C459">
        <v>8.1296386527306854</v>
      </c>
      <c r="D459">
        <v>4.9138966963481003</v>
      </c>
      <c r="E459">
        <v>-14.32802051329538</v>
      </c>
      <c r="G459" s="157" t="s">
        <v>159</v>
      </c>
      <c r="H459">
        <v>123.52415873367001</v>
      </c>
      <c r="L459" s="158" t="s">
        <v>159</v>
      </c>
      <c r="M459">
        <v>0.3505806109750646</v>
      </c>
      <c r="N459">
        <v>0.59377229427599754</v>
      </c>
      <c r="O459">
        <v>0.55906547373072824</v>
      </c>
      <c r="P459">
        <v>0.49061651892877162</v>
      </c>
      <c r="Q459">
        <v>3.401171922472563E-2</v>
      </c>
      <c r="R459">
        <v>0.18253424539328139</v>
      </c>
      <c r="S459">
        <v>0.22800961863033389</v>
      </c>
      <c r="T459">
        <v>0.17710077865424259</v>
      </c>
    </row>
    <row r="460" spans="1:20" x14ac:dyDescent="0.25">
      <c r="A460" s="157" t="s">
        <v>159</v>
      </c>
      <c r="B460">
        <v>5.996804621365313</v>
      </c>
      <c r="C460">
        <v>-16.371711597239571</v>
      </c>
      <c r="D460">
        <v>6.6587655059099244</v>
      </c>
      <c r="E460">
        <v>12.599613673516579</v>
      </c>
      <c r="G460" s="157" t="s">
        <v>160</v>
      </c>
      <c r="H460">
        <v>18.524733661622431</v>
      </c>
      <c r="L460" s="158" t="s">
        <v>160</v>
      </c>
      <c r="M460">
        <v>0.38683115609007312</v>
      </c>
      <c r="N460">
        <v>0.66367307498084183</v>
      </c>
      <c r="O460">
        <v>0.75318503928163649</v>
      </c>
      <c r="P460">
        <v>0.42807089698736678</v>
      </c>
      <c r="Q460">
        <v>4.4109687580764619E-2</v>
      </c>
      <c r="R460">
        <v>0.12215821452727441</v>
      </c>
      <c r="S460">
        <v>0.21149515141733299</v>
      </c>
      <c r="T460">
        <v>0.16020233139703899</v>
      </c>
    </row>
    <row r="461" spans="1:20" x14ac:dyDescent="0.25">
      <c r="A461" s="157" t="s">
        <v>160</v>
      </c>
      <c r="B461">
        <v>3.2852520954435191</v>
      </c>
      <c r="C461">
        <v>10.37585107827841</v>
      </c>
      <c r="D461">
        <v>3.431053910433175</v>
      </c>
      <c r="E461">
        <v>-11.216669633231581</v>
      </c>
    </row>
    <row r="475" spans="1:20" x14ac:dyDescent="0.25">
      <c r="L475" s="110"/>
      <c r="M475" s="110"/>
      <c r="N475" s="110"/>
      <c r="O475" s="110"/>
      <c r="P475" s="110"/>
      <c r="Q475" s="110"/>
      <c r="R475" s="110"/>
      <c r="S475" s="110"/>
      <c r="T475" s="110"/>
    </row>
    <row r="476" spans="1:20" x14ac:dyDescent="0.25">
      <c r="A476" s="165" t="s">
        <v>163</v>
      </c>
      <c r="L476" s="111" t="s">
        <v>164</v>
      </c>
      <c r="M476" s="110"/>
      <c r="N476" s="110"/>
      <c r="O476" s="110"/>
      <c r="P476" s="110"/>
      <c r="Q476" s="110"/>
      <c r="R476" s="110"/>
      <c r="S476" s="110"/>
      <c r="T476" s="110"/>
    </row>
    <row r="477" spans="1:20" x14ac:dyDescent="0.25">
      <c r="A477" s="157"/>
      <c r="B477" s="172" t="s">
        <v>12</v>
      </c>
      <c r="C477" s="172"/>
      <c r="D477" s="172" t="s">
        <v>105</v>
      </c>
      <c r="E477" s="172"/>
      <c r="G477" s="157"/>
      <c r="H477" s="157" t="s">
        <v>130</v>
      </c>
      <c r="L477" s="163"/>
      <c r="M477" s="163" t="s">
        <v>131</v>
      </c>
      <c r="N477" s="163" t="s">
        <v>132</v>
      </c>
      <c r="O477" s="163" t="s">
        <v>133</v>
      </c>
      <c r="P477" s="163" t="s">
        <v>134</v>
      </c>
      <c r="Q477" s="163" t="s">
        <v>135</v>
      </c>
      <c r="R477" s="163" t="s">
        <v>136</v>
      </c>
      <c r="S477" s="163" t="s">
        <v>137</v>
      </c>
      <c r="T477" s="163" t="s">
        <v>138</v>
      </c>
    </row>
    <row r="478" spans="1:20" x14ac:dyDescent="0.25">
      <c r="A478" s="157"/>
      <c r="B478" s="157" t="s">
        <v>139</v>
      </c>
      <c r="C478" s="157" t="s">
        <v>140</v>
      </c>
      <c r="D478" s="157" t="s">
        <v>139</v>
      </c>
      <c r="E478" s="157" t="s">
        <v>140</v>
      </c>
      <c r="G478" s="157" t="s">
        <v>155</v>
      </c>
      <c r="H478">
        <v>33.03433033165657</v>
      </c>
      <c r="L478" s="163" t="s">
        <v>141</v>
      </c>
      <c r="M478" s="110">
        <v>0.58907759521725001</v>
      </c>
      <c r="N478" s="110">
        <v>0.55193567521077047</v>
      </c>
      <c r="O478" s="110">
        <v>1</v>
      </c>
      <c r="P478" s="110">
        <v>0.40978232944406617</v>
      </c>
      <c r="Q478" s="110">
        <v>0.43839617754255888</v>
      </c>
      <c r="R478" s="110">
        <v>0.40248371700999852</v>
      </c>
      <c r="S478" s="110">
        <v>0.49645084814233248</v>
      </c>
      <c r="T478" s="110">
        <v>0.45751580964230859</v>
      </c>
    </row>
    <row r="479" spans="1:20" x14ac:dyDescent="0.25">
      <c r="A479" s="157" t="s">
        <v>155</v>
      </c>
      <c r="B479">
        <v>1.3169270647334601</v>
      </c>
      <c r="C479">
        <v>3.7553308991039538</v>
      </c>
      <c r="D479">
        <v>1.844296027960574</v>
      </c>
      <c r="E479">
        <v>-6.5169576806988054</v>
      </c>
      <c r="G479" s="157" t="s">
        <v>156</v>
      </c>
      <c r="H479">
        <v>383.09863848641157</v>
      </c>
      <c r="L479" s="163" t="s">
        <v>142</v>
      </c>
      <c r="M479" s="110">
        <v>0.66206516792280623</v>
      </c>
      <c r="N479" s="110">
        <v>1</v>
      </c>
      <c r="O479" s="110">
        <v>0.80124621591422807</v>
      </c>
      <c r="P479" s="110">
        <v>1</v>
      </c>
      <c r="Q479" s="110">
        <v>1</v>
      </c>
      <c r="R479" s="110">
        <v>1</v>
      </c>
      <c r="S479" s="110">
        <v>1</v>
      </c>
      <c r="T479" s="110">
        <v>1</v>
      </c>
    </row>
    <row r="480" spans="1:20" x14ac:dyDescent="0.25">
      <c r="A480" s="157" t="s">
        <v>156</v>
      </c>
      <c r="B480">
        <v>4.3714545776681151</v>
      </c>
      <c r="C480">
        <v>-10.604907721263199</v>
      </c>
      <c r="D480">
        <v>13.732260593790389</v>
      </c>
      <c r="E480">
        <v>45.658222592352459</v>
      </c>
      <c r="G480" s="157" t="s">
        <v>157</v>
      </c>
      <c r="H480">
        <v>1079.097174693138</v>
      </c>
      <c r="L480" s="163" t="s">
        <v>143</v>
      </c>
      <c r="M480" s="110">
        <v>1</v>
      </c>
      <c r="N480" s="110">
        <v>0.46398493333238788</v>
      </c>
      <c r="O480" s="110">
        <v>0.9980478005685639</v>
      </c>
      <c r="P480" s="110">
        <v>0.213829729299952</v>
      </c>
      <c r="Q480" s="110">
        <v>0.37711668432756329</v>
      </c>
      <c r="R480" s="110">
        <v>0.30879295344474089</v>
      </c>
      <c r="S480" s="110">
        <v>0.19975746664603231</v>
      </c>
      <c r="T480" s="110">
        <v>0.50746084510419553</v>
      </c>
    </row>
    <row r="481" spans="1:20" x14ac:dyDescent="0.25">
      <c r="A481" s="157" t="s">
        <v>157</v>
      </c>
      <c r="B481">
        <v>12.054571008796341</v>
      </c>
      <c r="C481">
        <v>-27.154407348911771</v>
      </c>
      <c r="D481">
        <v>22.999060484410741</v>
      </c>
      <c r="E481">
        <v>58.260565990293543</v>
      </c>
      <c r="G481" s="157" t="s">
        <v>158</v>
      </c>
      <c r="H481">
        <v>802.69754641156646</v>
      </c>
      <c r="L481" s="110"/>
      <c r="M481" s="110"/>
      <c r="N481" s="110"/>
      <c r="O481" s="110"/>
      <c r="P481" s="110"/>
      <c r="Q481" s="110"/>
      <c r="R481" s="110"/>
      <c r="S481" s="110"/>
      <c r="T481" s="110"/>
    </row>
    <row r="482" spans="1:20" x14ac:dyDescent="0.25">
      <c r="A482" s="157" t="s">
        <v>158</v>
      </c>
      <c r="B482">
        <v>6.390083797038681</v>
      </c>
      <c r="C482">
        <v>23.774652042340559</v>
      </c>
      <c r="D482">
        <v>24.838890759106391</v>
      </c>
      <c r="E482">
        <v>-94.102838416014421</v>
      </c>
      <c r="G482" s="157" t="s">
        <v>159</v>
      </c>
      <c r="H482">
        <v>80.474770745618784</v>
      </c>
    </row>
    <row r="483" spans="1:20" x14ac:dyDescent="0.25">
      <c r="A483" s="157" t="s">
        <v>159</v>
      </c>
      <c r="B483">
        <v>2.7320039056923449</v>
      </c>
      <c r="C483">
        <v>-5.4093045038319199</v>
      </c>
      <c r="D483">
        <v>4.1113868007058301</v>
      </c>
      <c r="E483">
        <v>10.58084930280847</v>
      </c>
      <c r="G483" s="157" t="s">
        <v>160</v>
      </c>
      <c r="H483">
        <v>52.167272902665268</v>
      </c>
    </row>
    <row r="484" spans="1:20" x14ac:dyDescent="0.25">
      <c r="A484" s="157" t="s">
        <v>160</v>
      </c>
      <c r="B484">
        <v>1.279418226005665</v>
      </c>
      <c r="C484">
        <v>-1.7391486492849859</v>
      </c>
      <c r="D484">
        <v>3.828048672389448</v>
      </c>
      <c r="E484">
        <v>13.374621254948091</v>
      </c>
    </row>
    <row r="498" spans="1:20" x14ac:dyDescent="0.25">
      <c r="A498" s="110"/>
      <c r="B498" s="110"/>
      <c r="C498" s="110"/>
      <c r="D498" s="110"/>
      <c r="E498" s="110"/>
      <c r="F498" s="110"/>
      <c r="G498" s="110"/>
      <c r="H498" s="110"/>
    </row>
    <row r="499" spans="1:20" x14ac:dyDescent="0.25">
      <c r="A499" s="111" t="s">
        <v>165</v>
      </c>
      <c r="B499" s="110"/>
      <c r="C499" s="110"/>
      <c r="D499" s="110"/>
      <c r="E499" s="110"/>
      <c r="F499" s="110"/>
      <c r="G499" s="110"/>
      <c r="H499" s="110"/>
      <c r="L499" s="165" t="s">
        <v>166</v>
      </c>
    </row>
    <row r="500" spans="1:20" x14ac:dyDescent="0.25">
      <c r="A500" s="162"/>
      <c r="B500" s="173" t="s">
        <v>12</v>
      </c>
      <c r="C500" s="173"/>
      <c r="D500" s="173" t="s">
        <v>105</v>
      </c>
      <c r="E500" s="173"/>
      <c r="F500" s="110"/>
      <c r="G500" s="162"/>
      <c r="H500" s="162" t="s">
        <v>130</v>
      </c>
      <c r="L500" s="158"/>
      <c r="M500" s="158" t="s">
        <v>131</v>
      </c>
      <c r="N500" s="158" t="s">
        <v>132</v>
      </c>
      <c r="O500" s="158" t="s">
        <v>133</v>
      </c>
      <c r="P500" s="158" t="s">
        <v>134</v>
      </c>
      <c r="Q500" s="158" t="s">
        <v>135</v>
      </c>
      <c r="R500" s="158" t="s">
        <v>136</v>
      </c>
      <c r="S500" s="158" t="s">
        <v>137</v>
      </c>
      <c r="T500" s="158" t="s">
        <v>138</v>
      </c>
    </row>
    <row r="501" spans="1:20" x14ac:dyDescent="0.25">
      <c r="A501" s="162"/>
      <c r="B501" s="162" t="s">
        <v>139</v>
      </c>
      <c r="C501" s="162" t="s">
        <v>140</v>
      </c>
      <c r="D501" s="162" t="s">
        <v>139</v>
      </c>
      <c r="E501" s="162" t="s">
        <v>140</v>
      </c>
      <c r="F501" s="110"/>
      <c r="G501" s="162" t="s">
        <v>141</v>
      </c>
      <c r="H501" s="110">
        <v>257.43711448430838</v>
      </c>
      <c r="L501" s="158" t="s">
        <v>141</v>
      </c>
      <c r="M501">
        <v>0.72803786197077336</v>
      </c>
      <c r="N501">
        <v>0.3806183099049647</v>
      </c>
      <c r="O501">
        <v>0.48430530353691409</v>
      </c>
      <c r="P501">
        <v>0.35412873683385693</v>
      </c>
      <c r="Q501">
        <v>0.34256507259476771</v>
      </c>
      <c r="R501">
        <v>0.1192265101554183</v>
      </c>
      <c r="S501">
        <v>0.17935415672092131</v>
      </c>
      <c r="T501">
        <v>0.49932277138940201</v>
      </c>
    </row>
    <row r="502" spans="1:20" x14ac:dyDescent="0.25">
      <c r="A502" s="162" t="s">
        <v>141</v>
      </c>
      <c r="B502" s="110">
        <v>6.9631909147357192</v>
      </c>
      <c r="C502" s="110">
        <v>5.3214980659768827</v>
      </c>
      <c r="D502" s="110">
        <v>13.76277306172789</v>
      </c>
      <c r="E502" s="110">
        <v>-11.86029516219897</v>
      </c>
      <c r="F502" s="110"/>
      <c r="G502" s="162" t="s">
        <v>142</v>
      </c>
      <c r="H502" s="110">
        <v>1804.8417751796439</v>
      </c>
      <c r="L502" s="158" t="s">
        <v>142</v>
      </c>
      <c r="M502">
        <v>0.33694426204333799</v>
      </c>
      <c r="N502">
        <v>0.53714967261954105</v>
      </c>
      <c r="O502">
        <v>0.42988075290332711</v>
      </c>
      <c r="P502">
        <v>0.35984908372512098</v>
      </c>
      <c r="Q502">
        <v>0.17968807295091671</v>
      </c>
      <c r="R502">
        <v>0.59763114114745308</v>
      </c>
      <c r="S502">
        <v>0.17690495266982131</v>
      </c>
      <c r="T502">
        <v>0.46216368527265789</v>
      </c>
    </row>
    <row r="503" spans="1:20" x14ac:dyDescent="0.25">
      <c r="A503" s="162" t="s">
        <v>142</v>
      </c>
      <c r="B503" s="110">
        <v>20.808782637880508</v>
      </c>
      <c r="C503" s="110">
        <v>11.32603804614514</v>
      </c>
      <c r="D503" s="110">
        <v>34.949947647287203</v>
      </c>
      <c r="E503" s="110">
        <v>-13.094236167756559</v>
      </c>
      <c r="F503" s="110"/>
      <c r="G503" s="162" t="s">
        <v>143</v>
      </c>
      <c r="H503" s="110">
        <v>728.43412272219086</v>
      </c>
      <c r="L503" s="158" t="s">
        <v>143</v>
      </c>
      <c r="M503">
        <v>0.18701450632652461</v>
      </c>
      <c r="N503">
        <v>0.24650054809268401</v>
      </c>
      <c r="O503">
        <v>0.46077527813410851</v>
      </c>
      <c r="P503">
        <v>0.2346146501893436</v>
      </c>
      <c r="Q503">
        <v>0.1435191006801276</v>
      </c>
      <c r="R503">
        <v>0.1120256591026051</v>
      </c>
      <c r="S503">
        <v>0.1365103852075972</v>
      </c>
      <c r="T503">
        <v>0.40459103180722739</v>
      </c>
    </row>
    <row r="504" spans="1:20" x14ac:dyDescent="0.25">
      <c r="A504" s="162" t="s">
        <v>143</v>
      </c>
      <c r="B504" s="110">
        <v>17.990604550179849</v>
      </c>
      <c r="C504" s="110">
        <v>-23.68720819535196</v>
      </c>
      <c r="D504" s="110">
        <v>18.145999491620682</v>
      </c>
      <c r="E504" s="110">
        <v>20.900448446705312</v>
      </c>
      <c r="F504" s="110"/>
      <c r="G504" s="110"/>
      <c r="H504" s="110"/>
      <c r="L504" s="158" t="s">
        <v>144</v>
      </c>
      <c r="M504">
        <v>0.16374904954253969</v>
      </c>
      <c r="N504">
        <v>0.26121895215208751</v>
      </c>
      <c r="O504">
        <v>0.32772752027526958</v>
      </c>
      <c r="P504">
        <v>0.41496866398782067</v>
      </c>
      <c r="Q504">
        <v>0.27089674595523178</v>
      </c>
      <c r="R504">
        <v>9.5907195476909374E-2</v>
      </c>
      <c r="S504">
        <v>0.17917159623998641</v>
      </c>
      <c r="T504">
        <v>0.37707879040837561</v>
      </c>
    </row>
    <row r="505" spans="1:20" x14ac:dyDescent="0.25">
      <c r="A505" s="110"/>
      <c r="B505" s="110"/>
      <c r="C505" s="110"/>
      <c r="D505" s="110"/>
      <c r="E505" s="110"/>
      <c r="F505" s="110"/>
      <c r="G505" s="110"/>
      <c r="H505" s="110"/>
      <c r="L505" s="158" t="s">
        <v>145</v>
      </c>
      <c r="M505">
        <v>0.2274296948266539</v>
      </c>
      <c r="N505">
        <v>0.51362714033135837</v>
      </c>
      <c r="O505">
        <v>0.42859626325571909</v>
      </c>
      <c r="P505">
        <v>0.40649642197093278</v>
      </c>
      <c r="Q505">
        <v>0.28576082072107067</v>
      </c>
      <c r="R505">
        <v>0.34785690303276678</v>
      </c>
      <c r="S505">
        <v>0.33535415572043492</v>
      </c>
      <c r="T505">
        <v>0.42876065079652809</v>
      </c>
    </row>
    <row r="506" spans="1:20" x14ac:dyDescent="0.25">
      <c r="A506" s="110"/>
      <c r="B506" s="110"/>
      <c r="C506" s="110"/>
      <c r="D506" s="110"/>
      <c r="E506" s="110"/>
      <c r="F506" s="110"/>
      <c r="G506" s="110"/>
      <c r="H506" s="110"/>
      <c r="L506" s="158" t="s">
        <v>146</v>
      </c>
      <c r="M506">
        <v>0.2171403393461192</v>
      </c>
      <c r="N506">
        <v>0.27396468167349258</v>
      </c>
      <c r="O506">
        <v>0.32553351986001949</v>
      </c>
      <c r="P506">
        <v>0.36136635994930572</v>
      </c>
      <c r="Q506">
        <v>0.36597080966539552</v>
      </c>
      <c r="R506">
        <v>0.24722075591176421</v>
      </c>
      <c r="S506">
        <v>0.39156692420825878</v>
      </c>
      <c r="T506">
        <v>0.60664522135083454</v>
      </c>
    </row>
    <row r="507" spans="1:20" x14ac:dyDescent="0.25">
      <c r="L507" s="158" t="s">
        <v>147</v>
      </c>
      <c r="M507">
        <v>0.72372397316267278</v>
      </c>
      <c r="N507">
        <v>0.85798408781727042</v>
      </c>
      <c r="O507">
        <v>0.94639871624069027</v>
      </c>
      <c r="P507">
        <v>0.81479954943605182</v>
      </c>
      <c r="Q507">
        <v>0.84820045862868865</v>
      </c>
      <c r="R507">
        <v>0.50915826454066737</v>
      </c>
      <c r="S507">
        <v>1</v>
      </c>
      <c r="T507">
        <v>1</v>
      </c>
    </row>
    <row r="508" spans="1:20" x14ac:dyDescent="0.25">
      <c r="L508" s="158" t="s">
        <v>148</v>
      </c>
      <c r="M508">
        <v>1</v>
      </c>
      <c r="N508">
        <v>1</v>
      </c>
      <c r="O508">
        <v>0.76800259236972224</v>
      </c>
      <c r="P508">
        <v>1</v>
      </c>
      <c r="Q508">
        <v>0.62758899271265423</v>
      </c>
      <c r="R508">
        <v>0.67193261378462588</v>
      </c>
      <c r="S508">
        <v>0.95650622901489912</v>
      </c>
      <c r="T508">
        <v>0.43062148671377359</v>
      </c>
    </row>
    <row r="509" spans="1:20" x14ac:dyDescent="0.25">
      <c r="L509" s="158" t="s">
        <v>149</v>
      </c>
      <c r="M509">
        <v>0.14322456372541301</v>
      </c>
      <c r="N509">
        <v>0.23645266107467869</v>
      </c>
      <c r="O509">
        <v>0.1970640751400794</v>
      </c>
      <c r="P509">
        <v>0.19061751598968479</v>
      </c>
      <c r="Q509">
        <v>0.2324988455879049</v>
      </c>
      <c r="R509">
        <v>0.28232843342786368</v>
      </c>
      <c r="S509">
        <v>0.49502394792877219</v>
      </c>
      <c r="T509">
        <v>0.32349434298845609</v>
      </c>
    </row>
    <row r="510" spans="1:20" x14ac:dyDescent="0.25">
      <c r="L510" s="158" t="s">
        <v>150</v>
      </c>
      <c r="M510">
        <v>0.1228296446108811</v>
      </c>
      <c r="N510">
        <v>0.23340792568359259</v>
      </c>
      <c r="O510">
        <v>0.16904609246563129</v>
      </c>
      <c r="P510">
        <v>0.22087989671367511</v>
      </c>
      <c r="Q510">
        <v>0.24917483066590981</v>
      </c>
      <c r="R510">
        <v>0.165168767334086</v>
      </c>
      <c r="S510">
        <v>0.14978457635441761</v>
      </c>
      <c r="T510">
        <v>0.29050516222418532</v>
      </c>
    </row>
    <row r="511" spans="1:20" x14ac:dyDescent="0.25">
      <c r="L511" s="158" t="s">
        <v>151</v>
      </c>
      <c r="M511">
        <v>0.1126589531694541</v>
      </c>
      <c r="N511">
        <v>0.23642540532379161</v>
      </c>
      <c r="O511">
        <v>0.1935773091861728</v>
      </c>
      <c r="P511">
        <v>0.21096123710625411</v>
      </c>
      <c r="Q511">
        <v>1</v>
      </c>
      <c r="R511">
        <v>8.6135547299143356E-2</v>
      </c>
      <c r="S511">
        <v>0.37823412285223368</v>
      </c>
      <c r="T511">
        <v>0.28857251265722023</v>
      </c>
    </row>
    <row r="512" spans="1:20" x14ac:dyDescent="0.25">
      <c r="L512" s="158" t="s">
        <v>152</v>
      </c>
      <c r="M512">
        <v>0.13506546343486989</v>
      </c>
      <c r="N512">
        <v>0.22136238288065521</v>
      </c>
      <c r="O512">
        <v>0.2811053760031586</v>
      </c>
      <c r="P512">
        <v>0.3361645955442028</v>
      </c>
      <c r="Q512">
        <v>0.16444777327005861</v>
      </c>
      <c r="R512">
        <v>0.14823259152214299</v>
      </c>
      <c r="S512">
        <v>0.1499121283421016</v>
      </c>
      <c r="T512">
        <v>0.23784438830911669</v>
      </c>
    </row>
    <row r="513" spans="1:20" x14ac:dyDescent="0.25">
      <c r="L513" s="165"/>
    </row>
    <row r="514" spans="1:20" x14ac:dyDescent="0.25">
      <c r="L514" s="165"/>
    </row>
    <row r="515" spans="1:20" x14ac:dyDescent="0.25">
      <c r="L515" s="165"/>
    </row>
    <row r="516" spans="1:20" x14ac:dyDescent="0.25">
      <c r="L516" s="165"/>
    </row>
    <row r="517" spans="1:20" x14ac:dyDescent="0.25">
      <c r="L517" s="165"/>
    </row>
    <row r="518" spans="1:20" x14ac:dyDescent="0.25">
      <c r="L518" s="165"/>
    </row>
    <row r="519" spans="1:20" x14ac:dyDescent="0.25">
      <c r="L519" s="165"/>
    </row>
    <row r="520" spans="1:20" x14ac:dyDescent="0.25">
      <c r="L520" s="165"/>
    </row>
    <row r="521" spans="1:20" x14ac:dyDescent="0.25">
      <c r="L521" s="165"/>
    </row>
    <row r="522" spans="1:20" x14ac:dyDescent="0.25">
      <c r="A522" s="165" t="s">
        <v>167</v>
      </c>
      <c r="L522" s="165" t="s">
        <v>168</v>
      </c>
    </row>
    <row r="523" spans="1:20" x14ac:dyDescent="0.25">
      <c r="A523" s="157"/>
      <c r="B523" s="172" t="s">
        <v>12</v>
      </c>
      <c r="C523" s="172"/>
      <c r="D523" s="172" t="s">
        <v>105</v>
      </c>
      <c r="E523" s="172"/>
      <c r="G523" s="157"/>
      <c r="H523" s="157" t="s">
        <v>130</v>
      </c>
      <c r="L523" s="158"/>
      <c r="M523" s="158" t="s">
        <v>131</v>
      </c>
      <c r="N523" s="158" t="s">
        <v>132</v>
      </c>
      <c r="O523" s="158" t="s">
        <v>133</v>
      </c>
      <c r="P523" s="158" t="s">
        <v>134</v>
      </c>
      <c r="Q523" s="158" t="s">
        <v>135</v>
      </c>
      <c r="R523" s="158" t="s">
        <v>136</v>
      </c>
      <c r="S523" s="158" t="s">
        <v>137</v>
      </c>
      <c r="T523" s="158" t="s">
        <v>138</v>
      </c>
    </row>
    <row r="524" spans="1:20" x14ac:dyDescent="0.25">
      <c r="A524" s="157"/>
      <c r="B524" s="157" t="s">
        <v>139</v>
      </c>
      <c r="C524" s="157" t="s">
        <v>140</v>
      </c>
      <c r="D524" s="157" t="s">
        <v>139</v>
      </c>
      <c r="E524" s="157" t="s">
        <v>140</v>
      </c>
      <c r="G524" s="157" t="s">
        <v>141</v>
      </c>
      <c r="H524">
        <v>570.06985129813495</v>
      </c>
      <c r="L524" s="158" t="s">
        <v>141</v>
      </c>
      <c r="M524">
        <v>0.83425522232542138</v>
      </c>
      <c r="N524">
        <v>1</v>
      </c>
      <c r="O524">
        <v>0.70269005711714794</v>
      </c>
      <c r="P524">
        <v>0.30456763803023928</v>
      </c>
      <c r="Q524">
        <v>0.84959944378324903</v>
      </c>
      <c r="R524">
        <v>0.72561087762381893</v>
      </c>
      <c r="S524">
        <v>0.67178433810105342</v>
      </c>
      <c r="T524">
        <v>0.75526960054489467</v>
      </c>
    </row>
    <row r="525" spans="1:20" x14ac:dyDescent="0.25">
      <c r="A525" s="157" t="s">
        <v>141</v>
      </c>
      <c r="B525">
        <v>11.42139108859701</v>
      </c>
      <c r="C525">
        <v>-2.779112348165107</v>
      </c>
      <c r="D525">
        <v>13.498782813551459</v>
      </c>
      <c r="E525">
        <v>0.44995958041568079</v>
      </c>
      <c r="G525" s="157" t="s">
        <v>142</v>
      </c>
      <c r="H525">
        <v>725.17874879173985</v>
      </c>
      <c r="L525" s="158" t="s">
        <v>142</v>
      </c>
      <c r="M525">
        <v>0.99496331288485862</v>
      </c>
      <c r="N525">
        <v>0.91526919033469623</v>
      </c>
      <c r="O525">
        <v>0.78991424324498849</v>
      </c>
      <c r="P525">
        <v>0.45093634245253927</v>
      </c>
      <c r="Q525">
        <v>0.8329804696284393</v>
      </c>
      <c r="R525">
        <v>0.63530110159050091</v>
      </c>
      <c r="S525">
        <v>1</v>
      </c>
      <c r="T525">
        <v>0.87579609016945681</v>
      </c>
    </row>
    <row r="526" spans="1:20" x14ac:dyDescent="0.25">
      <c r="A526" s="157" t="s">
        <v>142</v>
      </c>
      <c r="B526">
        <v>7.4098552692578927</v>
      </c>
      <c r="C526">
        <v>1.5620918386798259</v>
      </c>
      <c r="D526">
        <v>12.69333004527973</v>
      </c>
      <c r="E526">
        <v>10.05678421250699</v>
      </c>
      <c r="G526" s="157" t="s">
        <v>143</v>
      </c>
      <c r="H526">
        <v>793.87091344790633</v>
      </c>
      <c r="L526" s="158" t="s">
        <v>143</v>
      </c>
      <c r="M526">
        <v>0.71520627001880632</v>
      </c>
      <c r="N526">
        <v>0.87500379545500073</v>
      </c>
      <c r="O526">
        <v>0.79970701227349716</v>
      </c>
      <c r="P526">
        <v>0.27443478251345521</v>
      </c>
      <c r="Q526">
        <v>0.8910311540864998</v>
      </c>
      <c r="R526">
        <v>0.69322123638734878</v>
      </c>
      <c r="S526">
        <v>0.6248012653905608</v>
      </c>
      <c r="T526">
        <v>0.87427534602345824</v>
      </c>
    </row>
    <row r="527" spans="1:20" x14ac:dyDescent="0.25">
      <c r="A527" s="157" t="s">
        <v>143</v>
      </c>
      <c r="B527">
        <v>10.36458552741569</v>
      </c>
      <c r="C527">
        <v>-5.8698073610914951</v>
      </c>
      <c r="D527">
        <v>12.413385724524311</v>
      </c>
      <c r="E527">
        <v>2.7558991615084292</v>
      </c>
      <c r="G527" s="157" t="s">
        <v>144</v>
      </c>
      <c r="H527">
        <v>755.11215325275145</v>
      </c>
      <c r="L527" s="158" t="s">
        <v>144</v>
      </c>
      <c r="M527">
        <v>0.71781948991867295</v>
      </c>
      <c r="N527">
        <v>0.92504130292701769</v>
      </c>
      <c r="O527">
        <v>1</v>
      </c>
      <c r="P527">
        <v>0.56634668383843922</v>
      </c>
      <c r="Q527">
        <v>1</v>
      </c>
      <c r="R527">
        <v>0.69636693584707932</v>
      </c>
      <c r="S527">
        <v>0.67067133439134352</v>
      </c>
      <c r="T527">
        <v>0.89639019666932951</v>
      </c>
    </row>
    <row r="528" spans="1:20" x14ac:dyDescent="0.25">
      <c r="A528" s="157" t="s">
        <v>144</v>
      </c>
      <c r="B528">
        <v>13.93317937339642</v>
      </c>
      <c r="C528">
        <v>-5.0967670282561288</v>
      </c>
      <c r="D528">
        <v>13.61197037646896</v>
      </c>
      <c r="E528">
        <v>2.448541993293504</v>
      </c>
      <c r="G528" s="157" t="s">
        <v>145</v>
      </c>
      <c r="H528">
        <v>944.9245057710159</v>
      </c>
      <c r="L528" s="158" t="s">
        <v>145</v>
      </c>
      <c r="M528">
        <v>0.64371514393590989</v>
      </c>
      <c r="N528">
        <v>0.86729787248466117</v>
      </c>
      <c r="O528">
        <v>0.87693325780114906</v>
      </c>
      <c r="P528">
        <v>0.34019721453672302</v>
      </c>
      <c r="Q528">
        <v>0.83638413037668224</v>
      </c>
      <c r="R528">
        <v>0.91395962708905654</v>
      </c>
      <c r="S528">
        <v>0.93538717578332176</v>
      </c>
      <c r="T528">
        <v>0.69424415474903045</v>
      </c>
    </row>
    <row r="529" spans="1:20" x14ac:dyDescent="0.25">
      <c r="A529" s="157" t="s">
        <v>145</v>
      </c>
      <c r="B529">
        <v>13.88782466190651</v>
      </c>
      <c r="C529">
        <v>0.93564180161586119</v>
      </c>
      <c r="D529">
        <v>13.40503877555083</v>
      </c>
      <c r="E529">
        <v>-1.7135428566031301</v>
      </c>
      <c r="G529" s="157" t="s">
        <v>146</v>
      </c>
      <c r="H529">
        <v>1229.09454688901</v>
      </c>
      <c r="L529" s="158" t="s">
        <v>146</v>
      </c>
      <c r="M529">
        <v>0.75446634924274769</v>
      </c>
      <c r="N529">
        <v>0.91294374278582735</v>
      </c>
      <c r="O529">
        <v>0.91446740101878354</v>
      </c>
      <c r="P529">
        <v>0.42557846671560889</v>
      </c>
      <c r="Q529">
        <v>0.8172484027475484</v>
      </c>
      <c r="R529">
        <v>1</v>
      </c>
      <c r="S529">
        <v>0.99701827798109321</v>
      </c>
      <c r="T529">
        <v>0.99999999999999989</v>
      </c>
    </row>
    <row r="530" spans="1:20" x14ac:dyDescent="0.25">
      <c r="A530" s="157" t="s">
        <v>146</v>
      </c>
      <c r="B530">
        <v>12.859840891960641</v>
      </c>
      <c r="C530">
        <v>4.0338915626184226</v>
      </c>
      <c r="D530">
        <v>19.98020948834619</v>
      </c>
      <c r="E530">
        <v>6.5358448330183379</v>
      </c>
      <c r="G530" s="157" t="s">
        <v>147</v>
      </c>
      <c r="H530">
        <v>1348.758089034764</v>
      </c>
      <c r="L530" s="158" t="s">
        <v>147</v>
      </c>
      <c r="M530">
        <v>0.75379527610113606</v>
      </c>
      <c r="N530">
        <v>0.91242054181887999</v>
      </c>
      <c r="O530">
        <v>0.83126995187887742</v>
      </c>
      <c r="P530">
        <v>0.36540773276141802</v>
      </c>
      <c r="Q530">
        <v>0.97687411926404688</v>
      </c>
      <c r="R530">
        <v>0.86236490358340234</v>
      </c>
      <c r="S530">
        <v>0.87505277644752999</v>
      </c>
      <c r="T530">
        <v>0.91706542931852264</v>
      </c>
    </row>
    <row r="531" spans="1:20" x14ac:dyDescent="0.25">
      <c r="A531" s="157" t="s">
        <v>147</v>
      </c>
      <c r="B531">
        <v>16.26998845776405</v>
      </c>
      <c r="C531">
        <v>2.4746525548287202</v>
      </c>
      <c r="D531">
        <v>27.68325506262531</v>
      </c>
      <c r="E531">
        <v>-19.378643227188331</v>
      </c>
      <c r="G531" s="157" t="s">
        <v>148</v>
      </c>
      <c r="H531">
        <v>4050.0748902813129</v>
      </c>
      <c r="L531" s="158" t="s">
        <v>148</v>
      </c>
      <c r="M531">
        <v>1</v>
      </c>
      <c r="N531">
        <v>0.87059725422719658</v>
      </c>
      <c r="O531">
        <v>0.7951791062126462</v>
      </c>
      <c r="P531">
        <v>1</v>
      </c>
      <c r="Q531">
        <v>0.86873508983180414</v>
      </c>
      <c r="R531">
        <v>0.89258501464158346</v>
      </c>
      <c r="S531">
        <v>0.93003619403302795</v>
      </c>
      <c r="T531">
        <v>0.93825322066004158</v>
      </c>
    </row>
    <row r="532" spans="1:20" x14ac:dyDescent="0.25">
      <c r="A532" s="157" t="s">
        <v>148</v>
      </c>
      <c r="B532">
        <v>36.038021970561708</v>
      </c>
      <c r="C532">
        <v>8.6886212827592679E-2</v>
      </c>
      <c r="D532">
        <v>30.939584987519289</v>
      </c>
      <c r="E532">
        <v>-19.622443983853788</v>
      </c>
      <c r="G532" s="157" t="s">
        <v>149</v>
      </c>
      <c r="H532">
        <v>1799.9386569827359</v>
      </c>
      <c r="L532" s="158" t="s">
        <v>149</v>
      </c>
      <c r="M532">
        <v>0.78753234918695314</v>
      </c>
      <c r="N532">
        <v>0.87674991437627814</v>
      </c>
      <c r="O532">
        <v>0.73740952907331669</v>
      </c>
      <c r="P532">
        <v>0.38339619595086838</v>
      </c>
      <c r="Q532">
        <v>0.88678351359008944</v>
      </c>
      <c r="R532">
        <v>0.79280362277998828</v>
      </c>
      <c r="S532">
        <v>0.52350317189127382</v>
      </c>
      <c r="T532">
        <v>0.72280405334625386</v>
      </c>
    </row>
    <row r="533" spans="1:20" x14ac:dyDescent="0.25">
      <c r="A533" s="157" t="s">
        <v>149</v>
      </c>
      <c r="B533">
        <v>20.415045045556891</v>
      </c>
      <c r="C533">
        <v>0.7176210855699966</v>
      </c>
      <c r="D533">
        <v>12.37604770154549</v>
      </c>
      <c r="E533">
        <v>12.600454637481789</v>
      </c>
      <c r="G533" s="157" t="s">
        <v>150</v>
      </c>
      <c r="H533">
        <v>394.45389959131978</v>
      </c>
      <c r="L533" s="158" t="s">
        <v>150</v>
      </c>
      <c r="M533">
        <v>0.79677433349025473</v>
      </c>
      <c r="N533">
        <v>0.90788313496708828</v>
      </c>
      <c r="O533">
        <v>0.74335759261632683</v>
      </c>
      <c r="P533">
        <v>0.38024285448470418</v>
      </c>
      <c r="Q533">
        <v>0.67183254267644521</v>
      </c>
      <c r="R533">
        <v>0.77938229285518623</v>
      </c>
      <c r="S533">
        <v>0.69721224907271406</v>
      </c>
      <c r="T533">
        <v>0.78582916430266592</v>
      </c>
    </row>
    <row r="534" spans="1:20" x14ac:dyDescent="0.25">
      <c r="A534" s="157" t="s">
        <v>150</v>
      </c>
      <c r="B534">
        <v>6.330258067475774</v>
      </c>
      <c r="C534">
        <v>2.7592939325095518</v>
      </c>
      <c r="D534">
        <v>9.6243273104659686</v>
      </c>
      <c r="E534">
        <v>5.7353896807595142</v>
      </c>
      <c r="G534" s="157" t="s">
        <v>151</v>
      </c>
      <c r="H534">
        <v>751.60401039023316</v>
      </c>
      <c r="L534" s="158" t="s">
        <v>151</v>
      </c>
      <c r="M534">
        <v>0.69569811563174877</v>
      </c>
      <c r="N534">
        <v>0.87817116169554532</v>
      </c>
      <c r="O534">
        <v>0.98984032647339049</v>
      </c>
      <c r="P534">
        <v>0.42836294056265373</v>
      </c>
      <c r="Q534">
        <v>0.83318673902049745</v>
      </c>
      <c r="R534">
        <v>0.40083943931069388</v>
      </c>
      <c r="S534">
        <v>0.69780909859182561</v>
      </c>
      <c r="T534">
        <v>0.72595307376684237</v>
      </c>
    </row>
    <row r="535" spans="1:20" x14ac:dyDescent="0.25">
      <c r="A535" s="157" t="s">
        <v>151</v>
      </c>
      <c r="B535">
        <v>10.380440823086291</v>
      </c>
      <c r="C535">
        <v>-1.670617573049084</v>
      </c>
      <c r="D535">
        <v>13.17858437006922</v>
      </c>
      <c r="E535">
        <v>-7.2370812960008912</v>
      </c>
      <c r="G535" s="157" t="s">
        <v>152</v>
      </c>
      <c r="H535">
        <v>314.33135034978437</v>
      </c>
      <c r="L535" s="158" t="s">
        <v>152</v>
      </c>
      <c r="M535">
        <v>0.80839107571540403</v>
      </c>
      <c r="N535">
        <v>0.95049638077306653</v>
      </c>
      <c r="O535">
        <v>0.82462780890772691</v>
      </c>
      <c r="P535">
        <v>0.32915056083964223</v>
      </c>
      <c r="Q535">
        <v>0.85149509460410566</v>
      </c>
      <c r="R535">
        <v>0.71009439174196509</v>
      </c>
      <c r="S535">
        <v>0.55655965479455349</v>
      </c>
      <c r="T535">
        <v>0.77221514221740795</v>
      </c>
    </row>
    <row r="536" spans="1:20" x14ac:dyDescent="0.25">
      <c r="A536" s="157" t="s">
        <v>152</v>
      </c>
      <c r="B536">
        <v>5.0039221419034643</v>
      </c>
      <c r="C536">
        <v>3.5544446084965409</v>
      </c>
      <c r="D536">
        <v>4.9103660417754122</v>
      </c>
      <c r="E536">
        <v>4.523406319037564</v>
      </c>
      <c r="G536" s="165"/>
    </row>
    <row r="537" spans="1:20" x14ac:dyDescent="0.25">
      <c r="A537" s="165"/>
      <c r="G537" s="165"/>
    </row>
    <row r="538" spans="1:20" x14ac:dyDescent="0.25">
      <c r="A538" s="165"/>
      <c r="G538" s="165"/>
    </row>
    <row r="539" spans="1:20" x14ac:dyDescent="0.25">
      <c r="A539" s="165"/>
      <c r="G539" s="165"/>
    </row>
    <row r="540" spans="1:20" x14ac:dyDescent="0.25">
      <c r="A540" s="165"/>
      <c r="G540" s="165"/>
    </row>
    <row r="541" spans="1:20" x14ac:dyDescent="0.25">
      <c r="A541" s="165"/>
      <c r="G541" s="165"/>
    </row>
    <row r="542" spans="1:20" x14ac:dyDescent="0.25">
      <c r="A542" s="165"/>
      <c r="G542" s="165"/>
    </row>
    <row r="543" spans="1:20" x14ac:dyDescent="0.25">
      <c r="A543" s="165"/>
      <c r="G543" s="165"/>
    </row>
    <row r="544" spans="1:20" x14ac:dyDescent="0.25">
      <c r="A544" s="165"/>
      <c r="G544" s="165"/>
    </row>
    <row r="545" spans="1:20" x14ac:dyDescent="0.25">
      <c r="A545" s="165" t="s">
        <v>169</v>
      </c>
      <c r="G545" s="165"/>
      <c r="L545" s="165" t="s">
        <v>170</v>
      </c>
    </row>
    <row r="546" spans="1:20" x14ac:dyDescent="0.25">
      <c r="A546" s="157"/>
      <c r="B546" s="172" t="s">
        <v>12</v>
      </c>
      <c r="C546" s="172"/>
      <c r="D546" s="172" t="s">
        <v>105</v>
      </c>
      <c r="E546" s="172"/>
      <c r="G546" s="157"/>
      <c r="H546" s="157" t="s">
        <v>130</v>
      </c>
      <c r="L546" s="158"/>
      <c r="M546" s="158" t="s">
        <v>131</v>
      </c>
      <c r="N546" s="158" t="s">
        <v>132</v>
      </c>
      <c r="O546" s="158" t="s">
        <v>133</v>
      </c>
      <c r="P546" s="158" t="s">
        <v>134</v>
      </c>
      <c r="Q546" s="158" t="s">
        <v>135</v>
      </c>
      <c r="R546" s="158" t="s">
        <v>136</v>
      </c>
      <c r="S546" s="158" t="s">
        <v>137</v>
      </c>
      <c r="T546" s="158" t="s">
        <v>138</v>
      </c>
    </row>
    <row r="547" spans="1:20" x14ac:dyDescent="0.25">
      <c r="A547" s="157"/>
      <c r="B547" s="157" t="s">
        <v>139</v>
      </c>
      <c r="C547" s="157" t="s">
        <v>140</v>
      </c>
      <c r="D547" s="157" t="s">
        <v>139</v>
      </c>
      <c r="E547" s="157" t="s">
        <v>140</v>
      </c>
      <c r="G547" s="157" t="s">
        <v>141</v>
      </c>
      <c r="H547">
        <v>67.975210200865789</v>
      </c>
      <c r="L547" s="158" t="s">
        <v>141</v>
      </c>
      <c r="M547">
        <v>0.94414163206604729</v>
      </c>
      <c r="N547">
        <v>0.98483165591232769</v>
      </c>
      <c r="O547">
        <v>0.84945489300268984</v>
      </c>
      <c r="P547">
        <v>0.71075942858264518</v>
      </c>
      <c r="Q547">
        <v>0.60917018597763639</v>
      </c>
      <c r="R547">
        <v>0.62734190344615104</v>
      </c>
      <c r="S547">
        <v>1</v>
      </c>
      <c r="T547">
        <v>0.82747520858816526</v>
      </c>
    </row>
    <row r="548" spans="1:20" x14ac:dyDescent="0.25">
      <c r="A548" s="157" t="s">
        <v>141</v>
      </c>
      <c r="B548">
        <v>2.412403146840298</v>
      </c>
      <c r="C548">
        <v>1.0694614379410301</v>
      </c>
      <c r="D548">
        <v>3.346392625726303</v>
      </c>
      <c r="E548">
        <v>-0.94911529201626477</v>
      </c>
      <c r="G548" s="157" t="s">
        <v>142</v>
      </c>
      <c r="H548">
        <v>85.846254130264427</v>
      </c>
      <c r="L548" s="158" t="s">
        <v>142</v>
      </c>
      <c r="M548">
        <v>0.87506768935594481</v>
      </c>
      <c r="N548">
        <v>0.98910176007803652</v>
      </c>
      <c r="O548">
        <v>1</v>
      </c>
      <c r="P548">
        <v>0.63129451533206482</v>
      </c>
      <c r="Q548">
        <v>0.54844511670081442</v>
      </c>
      <c r="R548">
        <v>0.51697250086945956</v>
      </c>
      <c r="S548">
        <v>0.57725222298338352</v>
      </c>
      <c r="T548">
        <v>0.79792219489236771</v>
      </c>
    </row>
    <row r="549" spans="1:20" x14ac:dyDescent="0.25">
      <c r="A549" s="157" t="s">
        <v>142</v>
      </c>
      <c r="B549">
        <v>3.3712022823546031</v>
      </c>
      <c r="C549">
        <v>-5.3730409212264219</v>
      </c>
      <c r="D549">
        <v>4.547370109574091</v>
      </c>
      <c r="E549">
        <v>6.262476499771946</v>
      </c>
      <c r="G549" s="157" t="s">
        <v>143</v>
      </c>
      <c r="H549">
        <v>40.06876685961862</v>
      </c>
      <c r="L549" s="158" t="s">
        <v>143</v>
      </c>
      <c r="M549">
        <v>0.92153597201746917</v>
      </c>
      <c r="N549">
        <v>0.95431046698531174</v>
      </c>
      <c r="O549">
        <v>0.78567279118008926</v>
      </c>
      <c r="P549">
        <v>0.6247718451695834</v>
      </c>
      <c r="Q549">
        <v>0.80339676606097454</v>
      </c>
      <c r="R549">
        <v>0.43483764513710021</v>
      </c>
      <c r="S549">
        <v>0.42582795518846572</v>
      </c>
      <c r="T549">
        <v>0.83711786569955082</v>
      </c>
    </row>
    <row r="550" spans="1:20" x14ac:dyDescent="0.25">
      <c r="A550" s="157" t="s">
        <v>143</v>
      </c>
      <c r="B550">
        <v>3.1131500368345639</v>
      </c>
      <c r="C550">
        <v>3.2519604941161808</v>
      </c>
      <c r="D550">
        <v>2.9485710715993729</v>
      </c>
      <c r="E550">
        <v>-3.9177519764586801</v>
      </c>
      <c r="G550" s="157" t="s">
        <v>144</v>
      </c>
      <c r="H550">
        <v>45.030525073467977</v>
      </c>
      <c r="L550" s="158" t="s">
        <v>144</v>
      </c>
      <c r="M550">
        <v>0.96630912094532084</v>
      </c>
      <c r="N550">
        <v>0.9055197933632918</v>
      </c>
      <c r="O550">
        <v>0.87890627712084624</v>
      </c>
      <c r="P550">
        <v>0.95432016349671578</v>
      </c>
      <c r="Q550">
        <v>0.51915479043530322</v>
      </c>
      <c r="R550">
        <v>0.39493955670308578</v>
      </c>
      <c r="S550">
        <v>0.38845803500336518</v>
      </c>
      <c r="T550">
        <v>0.83717204356995589</v>
      </c>
    </row>
    <row r="551" spans="1:20" x14ac:dyDescent="0.25">
      <c r="A551" s="157" t="s">
        <v>144</v>
      </c>
      <c r="B551">
        <v>1.36365915062941</v>
      </c>
      <c r="C551">
        <v>1.982139079000157</v>
      </c>
      <c r="D551">
        <v>1.9178137591060109</v>
      </c>
      <c r="E551">
        <v>-1.3944299897790191</v>
      </c>
      <c r="G551" s="157" t="s">
        <v>145</v>
      </c>
      <c r="H551">
        <v>130.8933092668276</v>
      </c>
      <c r="L551" s="158" t="s">
        <v>145</v>
      </c>
      <c r="M551">
        <v>0.91070695652798861</v>
      </c>
      <c r="N551">
        <v>0.94490276230958414</v>
      </c>
      <c r="O551">
        <v>0.89961099727962224</v>
      </c>
      <c r="P551">
        <v>0.86176795831135655</v>
      </c>
      <c r="Q551">
        <v>0.47564156890711889</v>
      </c>
      <c r="R551">
        <v>1</v>
      </c>
      <c r="S551">
        <v>0.63403772253650548</v>
      </c>
      <c r="T551">
        <v>0.83752679120387885</v>
      </c>
    </row>
    <row r="552" spans="1:20" x14ac:dyDescent="0.25">
      <c r="A552" s="157" t="s">
        <v>145</v>
      </c>
      <c r="B552">
        <v>2.4792328187373238</v>
      </c>
      <c r="C552">
        <v>0.71739552959608777</v>
      </c>
      <c r="D552">
        <v>7.2160896236880898</v>
      </c>
      <c r="E552">
        <v>3.383786717625124</v>
      </c>
      <c r="G552" s="157" t="s">
        <v>146</v>
      </c>
      <c r="H552">
        <v>80.199209775020464</v>
      </c>
      <c r="L552" s="158" t="s">
        <v>146</v>
      </c>
      <c r="M552">
        <v>0.94706101540394594</v>
      </c>
      <c r="N552">
        <v>0.9864793522210733</v>
      </c>
      <c r="O552">
        <v>0.86472436796684093</v>
      </c>
      <c r="P552">
        <v>0.75115978979330467</v>
      </c>
      <c r="Q552">
        <v>0.53113028732999723</v>
      </c>
      <c r="R552">
        <v>0.42551197280681491</v>
      </c>
      <c r="S552">
        <v>0.56781685110173552</v>
      </c>
      <c r="T552">
        <v>0.80458004333211397</v>
      </c>
    </row>
    <row r="553" spans="1:20" x14ac:dyDescent="0.25">
      <c r="A553" s="157" t="s">
        <v>146</v>
      </c>
      <c r="B553">
        <v>2.510554490060132</v>
      </c>
      <c r="C553">
        <v>-3.008978332570968</v>
      </c>
      <c r="D553">
        <v>2.4877378274738011</v>
      </c>
      <c r="E553">
        <v>1.982515760742398</v>
      </c>
      <c r="G553" s="157" t="s">
        <v>147</v>
      </c>
      <c r="H553">
        <v>41.538514228683823</v>
      </c>
      <c r="L553" s="158" t="s">
        <v>147</v>
      </c>
      <c r="M553">
        <v>0.97041774579541462</v>
      </c>
      <c r="N553">
        <v>0.95500065332615791</v>
      </c>
      <c r="O553">
        <v>0.97478183153025377</v>
      </c>
      <c r="P553">
        <v>0.94563730236676113</v>
      </c>
      <c r="Q553">
        <v>0.52175450464804574</v>
      </c>
      <c r="R553">
        <v>0.49705534269295448</v>
      </c>
      <c r="S553">
        <v>0.54534297152705047</v>
      </c>
      <c r="T553">
        <v>1</v>
      </c>
    </row>
    <row r="554" spans="1:20" x14ac:dyDescent="0.25">
      <c r="A554" s="157" t="s">
        <v>147</v>
      </c>
      <c r="B554">
        <v>3.3434695166894541</v>
      </c>
      <c r="C554">
        <v>-1.573491132185715</v>
      </c>
      <c r="D554">
        <v>3.7201283559871552</v>
      </c>
      <c r="E554">
        <v>1.371782815469055</v>
      </c>
      <c r="G554" s="157" t="s">
        <v>148</v>
      </c>
      <c r="H554">
        <v>71.938374892622932</v>
      </c>
      <c r="L554" s="158" t="s">
        <v>148</v>
      </c>
      <c r="M554">
        <v>0.89547948680425449</v>
      </c>
      <c r="N554">
        <v>0.90668514109873921</v>
      </c>
      <c r="O554">
        <v>0.82622071357103599</v>
      </c>
      <c r="P554">
        <v>1</v>
      </c>
      <c r="Q554">
        <v>0.60142026659460313</v>
      </c>
      <c r="R554">
        <v>0.52855921583267507</v>
      </c>
      <c r="S554">
        <v>0.74034004876387616</v>
      </c>
      <c r="T554">
        <v>0.96084139162052662</v>
      </c>
    </row>
    <row r="555" spans="1:20" x14ac:dyDescent="0.25">
      <c r="A555" s="157" t="s">
        <v>148</v>
      </c>
      <c r="B555">
        <v>1.536707423091394</v>
      </c>
      <c r="C555">
        <v>0.95552848807971547</v>
      </c>
      <c r="D555">
        <v>3.3366880474749698</v>
      </c>
      <c r="E555">
        <v>-2.1854515790582272</v>
      </c>
      <c r="G555" s="157" t="s">
        <v>149</v>
      </c>
      <c r="H555">
        <v>33.636358475442982</v>
      </c>
      <c r="L555" s="158" t="s">
        <v>149</v>
      </c>
      <c r="M555">
        <v>1</v>
      </c>
      <c r="N555">
        <v>0.92401708438905827</v>
      </c>
      <c r="O555">
        <v>0.76763252763910428</v>
      </c>
      <c r="P555">
        <v>0.86128847238189088</v>
      </c>
      <c r="Q555">
        <v>0.58883019785646906</v>
      </c>
      <c r="R555">
        <v>0.44825310431594267</v>
      </c>
      <c r="S555">
        <v>0.66631885950343794</v>
      </c>
      <c r="T555">
        <v>0.82554268609431913</v>
      </c>
    </row>
    <row r="556" spans="1:20" x14ac:dyDescent="0.25">
      <c r="A556" s="157" t="s">
        <v>149</v>
      </c>
      <c r="B556">
        <v>1.6980576659916391</v>
      </c>
      <c r="C556">
        <v>-0.39070867341196353</v>
      </c>
      <c r="D556">
        <v>2.5700787442137911</v>
      </c>
      <c r="E556">
        <v>0.63652817789586369</v>
      </c>
      <c r="G556" s="157" t="s">
        <v>150</v>
      </c>
      <c r="H556">
        <v>41.653775122371613</v>
      </c>
      <c r="L556" s="158" t="s">
        <v>150</v>
      </c>
      <c r="M556">
        <v>0.91571099686649915</v>
      </c>
      <c r="N556">
        <v>0.94917769337785796</v>
      </c>
      <c r="O556">
        <v>0.78706094262621273</v>
      </c>
      <c r="P556">
        <v>0.67319240218154042</v>
      </c>
      <c r="Q556">
        <v>0.99999999999999989</v>
      </c>
      <c r="R556">
        <v>0.37584756830923649</v>
      </c>
      <c r="S556">
        <v>0.47566522037004488</v>
      </c>
      <c r="T556">
        <v>0.78169249814452391</v>
      </c>
    </row>
    <row r="557" spans="1:20" x14ac:dyDescent="0.25">
      <c r="A557" s="157" t="s">
        <v>150</v>
      </c>
      <c r="B557">
        <v>2.3409388005716729</v>
      </c>
      <c r="C557">
        <v>2.3058924050808902</v>
      </c>
      <c r="D557">
        <v>2.418520109805931</v>
      </c>
      <c r="E557">
        <v>-2.2049413620506289</v>
      </c>
      <c r="G557" s="157" t="s">
        <v>151</v>
      </c>
      <c r="H557">
        <v>60.675804811276713</v>
      </c>
      <c r="L557" s="158" t="s">
        <v>151</v>
      </c>
      <c r="M557">
        <v>0.86750883712239557</v>
      </c>
      <c r="N557">
        <v>1</v>
      </c>
      <c r="O557">
        <v>0.73501733555282467</v>
      </c>
      <c r="P557">
        <v>0.78946308919001329</v>
      </c>
      <c r="Q557">
        <v>0.58315113783287786</v>
      </c>
      <c r="R557">
        <v>0.412595140793937</v>
      </c>
      <c r="S557">
        <v>0.53661399987372849</v>
      </c>
      <c r="T557">
        <v>0.72026074798451178</v>
      </c>
    </row>
    <row r="558" spans="1:20" x14ac:dyDescent="0.25">
      <c r="A558" s="157" t="s">
        <v>151</v>
      </c>
      <c r="B558">
        <v>3.9883455895665341</v>
      </c>
      <c r="C558">
        <v>-4.9032568835193846</v>
      </c>
      <c r="D558">
        <v>4.8388182609979644</v>
      </c>
      <c r="E558">
        <v>5.1954281102125348</v>
      </c>
      <c r="G558" s="157" t="s">
        <v>152</v>
      </c>
      <c r="H558">
        <v>69.191382088403373</v>
      </c>
      <c r="L558" s="158" t="s">
        <v>152</v>
      </c>
      <c r="M558">
        <v>0.85185224773771129</v>
      </c>
      <c r="N558">
        <v>0.94123985704212842</v>
      </c>
      <c r="O558">
        <v>0.68618769079253095</v>
      </c>
      <c r="P558">
        <v>0.70807885752192834</v>
      </c>
      <c r="Q558">
        <v>0.58450160179702115</v>
      </c>
      <c r="R558">
        <v>0.41081859109089269</v>
      </c>
      <c r="S558">
        <v>0.45990883989370018</v>
      </c>
      <c r="T558">
        <v>0.65030219796998079</v>
      </c>
    </row>
    <row r="559" spans="1:20" x14ac:dyDescent="0.25">
      <c r="A559" s="157" t="s">
        <v>152</v>
      </c>
      <c r="B559">
        <v>3.224606782078304</v>
      </c>
      <c r="C559">
        <v>1.0732525519464271</v>
      </c>
      <c r="D559">
        <v>3.520679853795774</v>
      </c>
      <c r="E559">
        <v>-0.2452148672110962</v>
      </c>
    </row>
    <row r="567" spans="1:20" x14ac:dyDescent="0.25">
      <c r="L567" s="110"/>
      <c r="M567" s="110"/>
      <c r="N567" s="110"/>
      <c r="O567" s="110"/>
      <c r="P567" s="110"/>
      <c r="Q567" s="110"/>
      <c r="R567" s="110"/>
      <c r="S567" s="110"/>
      <c r="T567" s="110"/>
    </row>
    <row r="568" spans="1:20" x14ac:dyDescent="0.25">
      <c r="A568" s="165" t="s">
        <v>171</v>
      </c>
      <c r="L568" s="111" t="s">
        <v>172</v>
      </c>
      <c r="M568" s="110"/>
      <c r="N568" s="110"/>
      <c r="O568" s="110"/>
      <c r="P568" s="110"/>
      <c r="Q568" s="110"/>
      <c r="R568" s="110"/>
      <c r="S568" s="110"/>
      <c r="T568" s="110"/>
    </row>
    <row r="569" spans="1:20" x14ac:dyDescent="0.25">
      <c r="A569" s="157"/>
      <c r="B569" s="172" t="s">
        <v>12</v>
      </c>
      <c r="C569" s="172"/>
      <c r="D569" s="172" t="s">
        <v>105</v>
      </c>
      <c r="E569" s="172"/>
      <c r="G569" s="157"/>
      <c r="H569" s="157" t="s">
        <v>130</v>
      </c>
      <c r="L569" s="163"/>
      <c r="M569" s="163" t="s">
        <v>131</v>
      </c>
      <c r="N569" s="163" t="s">
        <v>132</v>
      </c>
      <c r="O569" s="163" t="s">
        <v>133</v>
      </c>
      <c r="P569" s="163" t="s">
        <v>134</v>
      </c>
      <c r="Q569" s="163" t="s">
        <v>135</v>
      </c>
      <c r="R569" s="163" t="s">
        <v>136</v>
      </c>
      <c r="S569" s="163" t="s">
        <v>137</v>
      </c>
      <c r="T569" s="163" t="s">
        <v>138</v>
      </c>
    </row>
    <row r="570" spans="1:20" x14ac:dyDescent="0.25">
      <c r="A570" s="157"/>
      <c r="B570" s="157" t="s">
        <v>139</v>
      </c>
      <c r="C570" s="157" t="s">
        <v>140</v>
      </c>
      <c r="D570" s="157" t="s">
        <v>139</v>
      </c>
      <c r="E570" s="157" t="s">
        <v>140</v>
      </c>
      <c r="G570" s="157" t="s">
        <v>141</v>
      </c>
      <c r="H570">
        <v>235.9233511463716</v>
      </c>
      <c r="L570" s="163" t="s">
        <v>141</v>
      </c>
      <c r="M570" s="110">
        <v>0.5270551583865356</v>
      </c>
      <c r="N570" s="110">
        <v>0.74604465007199094</v>
      </c>
      <c r="O570" s="110">
        <v>0.66467368932002135</v>
      </c>
      <c r="P570" s="110">
        <v>0.37708761979343108</v>
      </c>
      <c r="Q570" s="110">
        <v>0.1970433591326462</v>
      </c>
      <c r="R570" s="110">
        <v>0.85006919955265092</v>
      </c>
      <c r="S570" s="110">
        <v>0.67588846948559622</v>
      </c>
      <c r="T570" s="110">
        <v>0.74146770126711381</v>
      </c>
    </row>
    <row r="571" spans="1:20" x14ac:dyDescent="0.25">
      <c r="A571" s="157" t="s">
        <v>141</v>
      </c>
      <c r="B571">
        <v>3.6625453725951571</v>
      </c>
      <c r="C571">
        <v>-8.1910482955066417</v>
      </c>
      <c r="D571">
        <v>5.1572058981362394</v>
      </c>
      <c r="E571">
        <v>3.0769118314867749</v>
      </c>
      <c r="G571" s="157" t="s">
        <v>142</v>
      </c>
      <c r="H571">
        <v>322.84676806814741</v>
      </c>
      <c r="L571" s="163" t="s">
        <v>142</v>
      </c>
      <c r="M571" s="110">
        <v>1</v>
      </c>
      <c r="N571" s="110">
        <v>1</v>
      </c>
      <c r="O571" s="110">
        <v>1</v>
      </c>
      <c r="P571" s="110">
        <v>1</v>
      </c>
      <c r="Q571" s="110">
        <v>0.27113434382101831</v>
      </c>
      <c r="R571" s="110">
        <v>0.89170291032013138</v>
      </c>
      <c r="S571" s="110">
        <v>0.86894413643289847</v>
      </c>
      <c r="T571" s="110">
        <v>0.91151557759901536</v>
      </c>
    </row>
    <row r="572" spans="1:20" x14ac:dyDescent="0.25">
      <c r="A572" s="157" t="s">
        <v>142</v>
      </c>
      <c r="B572">
        <v>4.5205582075243163</v>
      </c>
      <c r="C572">
        <v>3.047275982103864</v>
      </c>
      <c r="D572">
        <v>7.7431264103511541</v>
      </c>
      <c r="E572">
        <v>-1.056298400532349</v>
      </c>
      <c r="G572" s="157" t="s">
        <v>143</v>
      </c>
      <c r="H572">
        <v>920.74710352839645</v>
      </c>
      <c r="L572" s="163" t="s">
        <v>143</v>
      </c>
      <c r="M572" s="110">
        <v>0.54907243388197102</v>
      </c>
      <c r="N572" s="110">
        <v>0.84838123849610725</v>
      </c>
      <c r="O572" s="110">
        <v>0.59906963236580935</v>
      </c>
      <c r="P572" s="110">
        <v>0.43171407209720991</v>
      </c>
      <c r="Q572" s="110">
        <v>0.159881632515807</v>
      </c>
      <c r="R572" s="110">
        <v>0.59854438137965416</v>
      </c>
      <c r="S572" s="110">
        <v>0.665245057286036</v>
      </c>
      <c r="T572" s="110">
        <v>0.64605689021545187</v>
      </c>
    </row>
    <row r="573" spans="1:20" x14ac:dyDescent="0.25">
      <c r="A573" s="157" t="s">
        <v>143</v>
      </c>
      <c r="B573">
        <v>8.2441501716814685</v>
      </c>
      <c r="C573">
        <v>-5.320966786759441</v>
      </c>
      <c r="D573">
        <v>13.900544858809139</v>
      </c>
      <c r="E573">
        <v>3.3741023440726998</v>
      </c>
      <c r="G573" s="157" t="s">
        <v>144</v>
      </c>
      <c r="H573">
        <v>738.39741304840129</v>
      </c>
      <c r="L573" s="163" t="s">
        <v>144</v>
      </c>
      <c r="M573" s="110">
        <v>0.54140958076393897</v>
      </c>
      <c r="N573" s="110">
        <v>0.79875998601312492</v>
      </c>
      <c r="O573" s="110">
        <v>0.90260685101785509</v>
      </c>
      <c r="P573" s="110">
        <v>0.52842837863667957</v>
      </c>
      <c r="Q573" s="110">
        <v>0.1769932276522575</v>
      </c>
      <c r="R573" s="110">
        <v>0.77402035596652063</v>
      </c>
      <c r="S573" s="110">
        <v>0.60477730879876024</v>
      </c>
      <c r="T573" s="110">
        <v>0.60908747401296737</v>
      </c>
    </row>
    <row r="574" spans="1:20" x14ac:dyDescent="0.25">
      <c r="A574" s="157" t="s">
        <v>144</v>
      </c>
      <c r="B574">
        <v>6.4781619199363618</v>
      </c>
      <c r="C574">
        <v>-1.9609013344039501</v>
      </c>
      <c r="D574">
        <v>10.37072488915285</v>
      </c>
      <c r="E574">
        <v>-0.67613154838613487</v>
      </c>
      <c r="G574" s="157" t="s">
        <v>145</v>
      </c>
      <c r="H574">
        <v>883.32899397991264</v>
      </c>
      <c r="L574" s="163" t="s">
        <v>145</v>
      </c>
      <c r="M574" s="110">
        <v>0.52181521932174513</v>
      </c>
      <c r="N574" s="110">
        <v>0.78176666187164678</v>
      </c>
      <c r="O574" s="110">
        <v>0.56600688839315882</v>
      </c>
      <c r="P574" s="110">
        <v>0.46736251047954791</v>
      </c>
      <c r="Q574" s="110">
        <v>0.44243683973119141</v>
      </c>
      <c r="R574" s="110">
        <v>0.82864463724719761</v>
      </c>
      <c r="S574" s="110">
        <v>0.63678961839319925</v>
      </c>
      <c r="T574" s="110">
        <v>0.76488137030861114</v>
      </c>
    </row>
    <row r="575" spans="1:20" x14ac:dyDescent="0.25">
      <c r="A575" s="157" t="s">
        <v>145</v>
      </c>
      <c r="B575">
        <v>9.4648522051922885</v>
      </c>
      <c r="C575">
        <v>1.7804064058253559</v>
      </c>
      <c r="D575">
        <v>12.17866519685831</v>
      </c>
      <c r="E575">
        <v>7.0615333476347732</v>
      </c>
      <c r="G575" s="157" t="s">
        <v>146</v>
      </c>
      <c r="H575">
        <v>389.63105817842069</v>
      </c>
      <c r="L575" s="163" t="s">
        <v>146</v>
      </c>
      <c r="M575" s="110">
        <v>0.53579432036008867</v>
      </c>
      <c r="N575" s="110">
        <v>0.89926922525867958</v>
      </c>
      <c r="O575" s="110">
        <v>0.82091518307601785</v>
      </c>
      <c r="P575" s="110">
        <v>0.68071476341042547</v>
      </c>
      <c r="Q575" s="110">
        <v>0.32657671725827259</v>
      </c>
      <c r="R575" s="110">
        <v>0.60915186269342825</v>
      </c>
      <c r="S575" s="110">
        <v>0.6243351297318277</v>
      </c>
      <c r="T575" s="110">
        <v>0.62395207058012203</v>
      </c>
    </row>
    <row r="576" spans="1:20" x14ac:dyDescent="0.25">
      <c r="A576" s="157" t="s">
        <v>146</v>
      </c>
      <c r="B576">
        <v>4.9721164503203719</v>
      </c>
      <c r="C576">
        <v>0.35877500853676458</v>
      </c>
      <c r="D576">
        <v>9.228184114425197</v>
      </c>
      <c r="E576">
        <v>5.8970270905131468E-2</v>
      </c>
      <c r="G576" s="157" t="s">
        <v>147</v>
      </c>
      <c r="H576">
        <v>639.98451060966704</v>
      </c>
      <c r="L576" s="163" t="s">
        <v>147</v>
      </c>
      <c r="M576" s="110">
        <v>0.53591829619473497</v>
      </c>
      <c r="N576" s="110">
        <v>0.86679165376383516</v>
      </c>
      <c r="O576" s="110">
        <v>0.61489374874902736</v>
      </c>
      <c r="P576" s="110">
        <v>0.46127981242759469</v>
      </c>
      <c r="Q576" s="110">
        <v>0.1596312554930378</v>
      </c>
      <c r="R576" s="110">
        <v>0.57850072922532791</v>
      </c>
      <c r="S576" s="110">
        <v>0.64425428088032966</v>
      </c>
      <c r="T576" s="110">
        <v>0.6192198716238323</v>
      </c>
    </row>
    <row r="577" spans="1:20" x14ac:dyDescent="0.25">
      <c r="A577" s="157" t="s">
        <v>147</v>
      </c>
      <c r="B577">
        <v>9.3889026952748083</v>
      </c>
      <c r="C577">
        <v>0.47338549295746918</v>
      </c>
      <c r="D577">
        <v>15.796052568339469</v>
      </c>
      <c r="E577">
        <v>-1.5279651002215831</v>
      </c>
      <c r="G577" s="157" t="s">
        <v>148</v>
      </c>
      <c r="H577">
        <v>291.95224346937169</v>
      </c>
      <c r="L577" s="163" t="s">
        <v>148</v>
      </c>
      <c r="M577" s="110">
        <v>0.61850201054950027</v>
      </c>
      <c r="N577" s="110">
        <v>0.86474180291081681</v>
      </c>
      <c r="O577" s="110">
        <v>0.62066691997649659</v>
      </c>
      <c r="P577" s="110">
        <v>0.38477186681676251</v>
      </c>
      <c r="Q577" s="110">
        <v>0.14900409214614979</v>
      </c>
      <c r="R577" s="110">
        <v>0.59520804412826978</v>
      </c>
      <c r="S577" s="110">
        <v>0.94619536874962151</v>
      </c>
      <c r="T577" s="110">
        <v>0.61928107499558804</v>
      </c>
    </row>
    <row r="578" spans="1:20" x14ac:dyDescent="0.25">
      <c r="A578" s="157" t="s">
        <v>148</v>
      </c>
      <c r="B578">
        <v>5.0299015377563387</v>
      </c>
      <c r="C578">
        <v>-1.1906791631258209</v>
      </c>
      <c r="D578">
        <v>10.26223344313591</v>
      </c>
      <c r="E578">
        <v>-1.148107192398063</v>
      </c>
      <c r="G578" s="157" t="s">
        <v>149</v>
      </c>
      <c r="H578">
        <v>776.19935269266875</v>
      </c>
      <c r="L578" s="163" t="s">
        <v>149</v>
      </c>
      <c r="M578" s="110">
        <v>0.58429438956865465</v>
      </c>
      <c r="N578" s="110">
        <v>0.86967340140674954</v>
      </c>
      <c r="O578" s="110">
        <v>0.77894288513803089</v>
      </c>
      <c r="P578" s="110">
        <v>0.55761740189210995</v>
      </c>
      <c r="Q578" s="110">
        <v>1</v>
      </c>
      <c r="R578" s="110">
        <v>0.66433434384611201</v>
      </c>
      <c r="S578" s="110">
        <v>0.6297408864035029</v>
      </c>
      <c r="T578" s="110">
        <v>1</v>
      </c>
    </row>
    <row r="579" spans="1:20" x14ac:dyDescent="0.25">
      <c r="A579" s="157" t="s">
        <v>149</v>
      </c>
      <c r="B579">
        <v>7.9986902098879318</v>
      </c>
      <c r="C579">
        <v>2.6504500233020631</v>
      </c>
      <c r="D579">
        <v>11.665456354421449</v>
      </c>
      <c r="E579">
        <v>1.718680183123422</v>
      </c>
      <c r="G579" s="157" t="s">
        <v>150</v>
      </c>
      <c r="H579">
        <v>624.35076662041126</v>
      </c>
      <c r="L579" s="163" t="s">
        <v>150</v>
      </c>
      <c r="M579" s="110">
        <v>0.56203289009435231</v>
      </c>
      <c r="N579" s="110">
        <v>0.73909805271307316</v>
      </c>
      <c r="O579" s="110">
        <v>0.6085480036010793</v>
      </c>
      <c r="P579" s="110">
        <v>0.39140280331283839</v>
      </c>
      <c r="Q579" s="110">
        <v>0.25580785703733683</v>
      </c>
      <c r="R579" s="110">
        <v>0.8272168166297601</v>
      </c>
      <c r="S579" s="110">
        <v>0.90165254985784671</v>
      </c>
      <c r="T579" s="110">
        <v>0.72679686533507804</v>
      </c>
    </row>
    <row r="580" spans="1:20" x14ac:dyDescent="0.25">
      <c r="A580" s="157" t="s">
        <v>150</v>
      </c>
      <c r="B580">
        <v>10.77103197333016</v>
      </c>
      <c r="C580">
        <v>14.19789305015372</v>
      </c>
      <c r="D580">
        <v>18.278846551397621</v>
      </c>
      <c r="E580">
        <v>-28.132401034469211</v>
      </c>
      <c r="G580" s="157" t="s">
        <v>151</v>
      </c>
      <c r="H580">
        <v>2158.9888328734992</v>
      </c>
      <c r="L580" s="163" t="s">
        <v>151</v>
      </c>
      <c r="M580" s="110">
        <v>0.68234020051869892</v>
      </c>
      <c r="N580" s="110">
        <v>0.78340220016872475</v>
      </c>
      <c r="O580" s="110">
        <v>0.56063928110981354</v>
      </c>
      <c r="P580" s="110">
        <v>0.64986465149637684</v>
      </c>
      <c r="Q580" s="110">
        <v>0.34347047932276981</v>
      </c>
      <c r="R580" s="110">
        <v>1</v>
      </c>
      <c r="S580" s="110">
        <v>0.92652194325236403</v>
      </c>
      <c r="T580" s="110">
        <v>0.93057801894499192</v>
      </c>
    </row>
    <row r="581" spans="1:20" x14ac:dyDescent="0.25">
      <c r="A581" s="157" t="s">
        <v>151</v>
      </c>
      <c r="B581">
        <v>21.915205416946449</v>
      </c>
      <c r="C581">
        <v>-29.277945108518491</v>
      </c>
      <c r="D581">
        <v>29.781434584038472</v>
      </c>
      <c r="E581">
        <v>40.289678736705277</v>
      </c>
      <c r="G581" s="157" t="s">
        <v>152</v>
      </c>
      <c r="H581">
        <v>1845.6918578798829</v>
      </c>
      <c r="L581" s="163" t="s">
        <v>152</v>
      </c>
      <c r="M581" s="110">
        <v>0.63479361790622946</v>
      </c>
      <c r="N581" s="110">
        <v>0.80019915980596035</v>
      </c>
      <c r="O581" s="110">
        <v>0.75157647072999623</v>
      </c>
      <c r="P581" s="110">
        <v>0.50113715214928134</v>
      </c>
      <c r="Q581" s="110">
        <v>0.27301471994724141</v>
      </c>
      <c r="R581" s="110">
        <v>0.78156392832903365</v>
      </c>
      <c r="S581" s="110">
        <v>1</v>
      </c>
      <c r="T581" s="110">
        <v>0.61784829395446328</v>
      </c>
    </row>
    <row r="582" spans="1:20" x14ac:dyDescent="0.25">
      <c r="A582" s="157" t="s">
        <v>152</v>
      </c>
      <c r="B582">
        <v>16.152197688397081</v>
      </c>
      <c r="C582">
        <v>19.349414554339109</v>
      </c>
      <c r="D582">
        <v>28.130539044786321</v>
      </c>
      <c r="E582">
        <v>-33.146321905331412</v>
      </c>
      <c r="L582" s="110"/>
      <c r="M582" s="110"/>
      <c r="N582" s="110"/>
      <c r="O582" s="110"/>
      <c r="P582" s="110"/>
      <c r="Q582" s="110"/>
      <c r="R582" s="110"/>
      <c r="S582" s="110"/>
      <c r="T582" s="110"/>
    </row>
    <row r="590" spans="1:20" x14ac:dyDescent="0.25">
      <c r="A590" s="110"/>
      <c r="B590" s="110"/>
      <c r="C590" s="110"/>
      <c r="D590" s="110"/>
      <c r="E590" s="110"/>
      <c r="F590" s="110"/>
      <c r="G590" s="110"/>
      <c r="H590" s="110"/>
    </row>
    <row r="591" spans="1:20" x14ac:dyDescent="0.25">
      <c r="A591" s="111" t="s">
        <v>173</v>
      </c>
      <c r="B591" s="110"/>
      <c r="C591" s="110"/>
      <c r="D591" s="110"/>
      <c r="E591" s="110"/>
      <c r="F591" s="110"/>
      <c r="G591" s="110"/>
      <c r="H591" s="110"/>
      <c r="L591" s="165" t="s">
        <v>174</v>
      </c>
    </row>
    <row r="592" spans="1:20" x14ac:dyDescent="0.25">
      <c r="A592" s="162"/>
      <c r="B592" s="173" t="s">
        <v>12</v>
      </c>
      <c r="C592" s="173"/>
      <c r="D592" s="173" t="s">
        <v>105</v>
      </c>
      <c r="E592" s="173"/>
      <c r="F592" s="110"/>
      <c r="G592" s="162"/>
      <c r="H592" s="162" t="s">
        <v>130</v>
      </c>
      <c r="L592" s="158"/>
      <c r="M592" s="158" t="s">
        <v>131</v>
      </c>
      <c r="N592" s="158" t="s">
        <v>132</v>
      </c>
      <c r="O592" s="158" t="s">
        <v>133</v>
      </c>
      <c r="P592" s="158" t="s">
        <v>134</v>
      </c>
      <c r="Q592" s="158" t="s">
        <v>135</v>
      </c>
      <c r="R592" s="158" t="s">
        <v>136</v>
      </c>
      <c r="S592" s="158" t="s">
        <v>137</v>
      </c>
      <c r="T592" s="158" t="s">
        <v>138</v>
      </c>
    </row>
    <row r="593" spans="1:20" x14ac:dyDescent="0.25">
      <c r="A593" s="162"/>
      <c r="B593" s="162" t="s">
        <v>139</v>
      </c>
      <c r="C593" s="162" t="s">
        <v>140</v>
      </c>
      <c r="D593" s="162" t="s">
        <v>139</v>
      </c>
      <c r="E593" s="162" t="s">
        <v>140</v>
      </c>
      <c r="F593" s="110"/>
      <c r="G593" s="162" t="s">
        <v>141</v>
      </c>
      <c r="H593" s="110">
        <v>240.29338439615429</v>
      </c>
      <c r="L593" s="158" t="s">
        <v>155</v>
      </c>
      <c r="M593">
        <v>0.73784367031183173</v>
      </c>
      <c r="N593">
        <v>0.61981843581097573</v>
      </c>
      <c r="O593">
        <v>0.87414569394883102</v>
      </c>
      <c r="P593">
        <v>0.2206499422196859</v>
      </c>
      <c r="Q593">
        <v>8.4000241423409436E-2</v>
      </c>
      <c r="R593">
        <v>0.26270840104612542</v>
      </c>
      <c r="S593">
        <v>0.23311466289499211</v>
      </c>
      <c r="T593">
        <v>0.26108208294542928</v>
      </c>
    </row>
    <row r="594" spans="1:20" x14ac:dyDescent="0.25">
      <c r="A594" s="162" t="s">
        <v>141</v>
      </c>
      <c r="B594" s="110">
        <v>5.4777295883997468</v>
      </c>
      <c r="C594" s="110">
        <v>-7.6563003657636992</v>
      </c>
      <c r="D594" s="110">
        <v>3.9059406512972119</v>
      </c>
      <c r="E594" s="110">
        <v>3.8910587023835341</v>
      </c>
      <c r="F594" s="110"/>
      <c r="G594" s="162" t="s">
        <v>142</v>
      </c>
      <c r="H594" s="110">
        <v>103.19058616650111</v>
      </c>
      <c r="L594" s="158" t="s">
        <v>156</v>
      </c>
      <c r="M594">
        <v>0.6834592222702377</v>
      </c>
      <c r="N594">
        <v>0.72883796630047404</v>
      </c>
      <c r="O594">
        <v>0.78052288915995727</v>
      </c>
      <c r="P594">
        <v>0.56480108056640865</v>
      </c>
      <c r="Q594">
        <v>0.7948410413955439</v>
      </c>
      <c r="R594">
        <v>0.61513142496339213</v>
      </c>
      <c r="S594">
        <v>0.7265150866586052</v>
      </c>
      <c r="T594">
        <v>0.96744549590834605</v>
      </c>
    </row>
    <row r="595" spans="1:20" x14ac:dyDescent="0.25">
      <c r="A595" s="162" t="s">
        <v>142</v>
      </c>
      <c r="B595" s="110">
        <v>3.42597623063687</v>
      </c>
      <c r="C595" s="110">
        <v>2.9616808722342731</v>
      </c>
      <c r="D595" s="110">
        <v>3.97580461202512</v>
      </c>
      <c r="E595" s="110">
        <v>-4.3812413300072466</v>
      </c>
      <c r="F595" s="110"/>
      <c r="G595" s="162" t="s">
        <v>143</v>
      </c>
      <c r="H595" s="110">
        <v>74.655668810500202</v>
      </c>
      <c r="L595" s="158" t="s">
        <v>157</v>
      </c>
      <c r="M595">
        <v>0.94240621085323817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</row>
    <row r="596" spans="1:20" x14ac:dyDescent="0.25">
      <c r="A596" s="162" t="s">
        <v>143</v>
      </c>
      <c r="B596" s="110">
        <v>3.0488732960860911</v>
      </c>
      <c r="C596" s="110">
        <v>3.140989251752663</v>
      </c>
      <c r="D596" s="110">
        <v>1.4738007222226599</v>
      </c>
      <c r="E596" s="110">
        <v>-0.9287395835651574</v>
      </c>
      <c r="F596" s="110"/>
      <c r="G596" s="162" t="s">
        <v>144</v>
      </c>
      <c r="H596" s="110">
        <v>57.675979124858543</v>
      </c>
      <c r="L596" s="158" t="s">
        <v>158</v>
      </c>
      <c r="M596">
        <v>1</v>
      </c>
      <c r="N596">
        <v>0.6895864905324679</v>
      </c>
      <c r="O596">
        <v>0.71793850305456974</v>
      </c>
      <c r="P596">
        <v>0.3106250212019025</v>
      </c>
      <c r="Q596">
        <v>0.55551238228365696</v>
      </c>
      <c r="R596">
        <v>0.55055687146005461</v>
      </c>
      <c r="S596">
        <v>0.77711253514622602</v>
      </c>
      <c r="T596">
        <v>0.74594486991447284</v>
      </c>
    </row>
    <row r="597" spans="1:20" x14ac:dyDescent="0.25">
      <c r="A597" s="162" t="s">
        <v>144</v>
      </c>
      <c r="B597" s="110">
        <v>2.2684039654862209</v>
      </c>
      <c r="C597" s="110">
        <v>5.4512757124916059E-2</v>
      </c>
      <c r="D597" s="110">
        <v>3.1193450760073391</v>
      </c>
      <c r="E597" s="110">
        <v>-1.9934437956466999</v>
      </c>
      <c r="F597" s="110"/>
      <c r="G597" s="162" t="s">
        <v>145</v>
      </c>
      <c r="H597" s="110">
        <v>85.141522643635611</v>
      </c>
      <c r="L597" s="158" t="s">
        <v>159</v>
      </c>
      <c r="M597">
        <v>0.65182964108614749</v>
      </c>
      <c r="N597">
        <v>0.60485006699312993</v>
      </c>
      <c r="O597">
        <v>0.72093180071722407</v>
      </c>
      <c r="P597">
        <v>0.14744903267492199</v>
      </c>
      <c r="Q597">
        <v>2.8426642661295829E-2</v>
      </c>
      <c r="R597">
        <v>0.1479572462131559</v>
      </c>
      <c r="S597">
        <v>0.38655316689198121</v>
      </c>
      <c r="T597">
        <v>0.2603420396335609</v>
      </c>
    </row>
    <row r="598" spans="1:20" x14ac:dyDescent="0.25">
      <c r="A598" s="162" t="s">
        <v>145</v>
      </c>
      <c r="B598" s="110">
        <v>3.5236337404689482</v>
      </c>
      <c r="C598" s="110">
        <v>-2.2974015730686008</v>
      </c>
      <c r="D598" s="110">
        <v>5.883171560651923</v>
      </c>
      <c r="E598" s="110">
        <v>5.0249087551463809</v>
      </c>
      <c r="F598" s="110"/>
      <c r="G598" s="162" t="s">
        <v>146</v>
      </c>
      <c r="H598" s="110">
        <v>44.868475566194697</v>
      </c>
      <c r="L598" s="158" t="s">
        <v>160</v>
      </c>
      <c r="M598">
        <v>0.73118582664614329</v>
      </c>
      <c r="N598">
        <v>0.6314111521436867</v>
      </c>
      <c r="O598">
        <v>0.92603432768286387</v>
      </c>
      <c r="P598">
        <v>0.13133042049516261</v>
      </c>
      <c r="Q598">
        <v>3.441637822803939E-2</v>
      </c>
      <c r="R598">
        <v>0.1111644115534702</v>
      </c>
      <c r="S598">
        <v>0.20512054082260189</v>
      </c>
      <c r="T598">
        <v>0.22410758832117431</v>
      </c>
    </row>
    <row r="599" spans="1:20" x14ac:dyDescent="0.25">
      <c r="A599" s="162" t="s">
        <v>146</v>
      </c>
      <c r="B599" s="110">
        <v>1.7084807332684411</v>
      </c>
      <c r="C599" s="110">
        <v>0.43017703382155209</v>
      </c>
      <c r="D599" s="110">
        <v>3.0230814915851192</v>
      </c>
      <c r="E599" s="110">
        <v>0.53297148217119417</v>
      </c>
      <c r="F599" s="110"/>
      <c r="G599" s="162" t="s">
        <v>147</v>
      </c>
      <c r="H599" s="110">
        <v>46.309491997209378</v>
      </c>
    </row>
    <row r="600" spans="1:20" x14ac:dyDescent="0.25">
      <c r="A600" s="162" t="s">
        <v>147</v>
      </c>
      <c r="B600" s="110">
        <v>1.572273142731234</v>
      </c>
      <c r="C600" s="110">
        <v>-0.19997790947154809</v>
      </c>
      <c r="D600" s="110">
        <v>2.2427485147653212</v>
      </c>
      <c r="E600" s="110">
        <v>-1.4281749591773041</v>
      </c>
      <c r="F600" s="110"/>
      <c r="G600" s="162" t="s">
        <v>148</v>
      </c>
      <c r="H600" s="110">
        <v>85.024424262415877</v>
      </c>
    </row>
    <row r="601" spans="1:20" x14ac:dyDescent="0.25">
      <c r="A601" s="162" t="s">
        <v>148</v>
      </c>
      <c r="B601" s="110">
        <v>4.0145420365573372</v>
      </c>
      <c r="C601" s="110">
        <v>-2.921751602149552</v>
      </c>
      <c r="D601" s="110">
        <v>4.1472415266533176</v>
      </c>
      <c r="E601" s="110">
        <v>5.3146100189488443</v>
      </c>
      <c r="F601" s="110"/>
      <c r="G601" s="162" t="s">
        <v>149</v>
      </c>
      <c r="H601" s="110">
        <v>56.113425249015222</v>
      </c>
    </row>
    <row r="602" spans="1:20" x14ac:dyDescent="0.25">
      <c r="A602" s="162" t="s">
        <v>149</v>
      </c>
      <c r="B602" s="110">
        <v>3.391387526280385</v>
      </c>
      <c r="C602" s="110">
        <v>0.98931131979661802</v>
      </c>
      <c r="D602" s="110">
        <v>2.787038622757164</v>
      </c>
      <c r="E602" s="110">
        <v>-0.60517491403822732</v>
      </c>
      <c r="F602" s="110"/>
      <c r="G602" s="162" t="s">
        <v>150</v>
      </c>
      <c r="H602" s="110">
        <v>70.13696391519197</v>
      </c>
    </row>
    <row r="603" spans="1:20" x14ac:dyDescent="0.25">
      <c r="A603" s="162" t="s">
        <v>150</v>
      </c>
      <c r="B603" s="110">
        <v>2.0784368548304522</v>
      </c>
      <c r="C603" s="110">
        <v>-1.8016659500782319</v>
      </c>
      <c r="D603" s="110">
        <v>3.247651205242577</v>
      </c>
      <c r="E603" s="110">
        <v>-1.887425249818903</v>
      </c>
      <c r="F603" s="110"/>
      <c r="G603" s="162" t="s">
        <v>151</v>
      </c>
      <c r="H603" s="110">
        <v>64.723113417464532</v>
      </c>
    </row>
    <row r="604" spans="1:20" x14ac:dyDescent="0.25">
      <c r="A604" s="162" t="s">
        <v>151</v>
      </c>
      <c r="B604" s="110">
        <v>2.1459127443844479</v>
      </c>
      <c r="C604" s="110">
        <v>3.379365675661421</v>
      </c>
      <c r="D604" s="110">
        <v>2.8864919283652068</v>
      </c>
      <c r="E604" s="110">
        <v>-4.2714749521909221</v>
      </c>
      <c r="F604" s="110"/>
      <c r="G604" s="162" t="s">
        <v>152</v>
      </c>
      <c r="H604" s="110">
        <v>45.71989765101101</v>
      </c>
    </row>
    <row r="605" spans="1:20" x14ac:dyDescent="0.25">
      <c r="A605" s="162" t="s">
        <v>152</v>
      </c>
      <c r="B605" s="110">
        <v>2.2726703277476799</v>
      </c>
      <c r="C605" s="110">
        <v>-0.88418395533873573</v>
      </c>
      <c r="D605" s="110">
        <v>3.0706405363259122</v>
      </c>
      <c r="E605" s="110">
        <v>1.295502438187071</v>
      </c>
      <c r="F605" s="110"/>
      <c r="G605" s="110"/>
      <c r="H605" s="110"/>
    </row>
    <row r="606" spans="1:20" x14ac:dyDescent="0.25">
      <c r="A606" s="110"/>
      <c r="B606" s="110"/>
      <c r="C606" s="110"/>
      <c r="D606" s="110"/>
      <c r="E606" s="110"/>
      <c r="F606" s="110"/>
      <c r="G606" s="110"/>
      <c r="H606" s="110"/>
    </row>
    <row r="614" spans="1:20" x14ac:dyDescent="0.25">
      <c r="A614" s="165" t="s">
        <v>175</v>
      </c>
      <c r="L614" s="165" t="s">
        <v>176</v>
      </c>
    </row>
    <row r="615" spans="1:20" x14ac:dyDescent="0.25">
      <c r="A615" s="157"/>
      <c r="B615" s="172" t="s">
        <v>12</v>
      </c>
      <c r="C615" s="172"/>
      <c r="D615" s="172" t="s">
        <v>105</v>
      </c>
      <c r="E615" s="172"/>
      <c r="G615" s="157"/>
      <c r="H615" s="157" t="s">
        <v>130</v>
      </c>
      <c r="L615" s="158"/>
      <c r="M615" s="158" t="s">
        <v>131</v>
      </c>
      <c r="N615" s="158" t="s">
        <v>132</v>
      </c>
      <c r="O615" s="158" t="s">
        <v>133</v>
      </c>
      <c r="P615" s="158" t="s">
        <v>134</v>
      </c>
      <c r="Q615" s="158" t="s">
        <v>135</v>
      </c>
      <c r="R615" s="158" t="s">
        <v>136</v>
      </c>
      <c r="S615" s="158" t="s">
        <v>137</v>
      </c>
      <c r="T615" s="158" t="s">
        <v>138</v>
      </c>
    </row>
    <row r="616" spans="1:20" x14ac:dyDescent="0.25">
      <c r="A616" s="157"/>
      <c r="B616" s="157" t="s">
        <v>139</v>
      </c>
      <c r="C616" s="157" t="s">
        <v>140</v>
      </c>
      <c r="D616" s="157" t="s">
        <v>139</v>
      </c>
      <c r="E616" s="157" t="s">
        <v>140</v>
      </c>
      <c r="G616" s="157" t="s">
        <v>141</v>
      </c>
      <c r="H616">
        <v>78.888216830274587</v>
      </c>
      <c r="L616" s="158" t="s">
        <v>141</v>
      </c>
      <c r="M616">
        <v>0.9023647321676096</v>
      </c>
      <c r="N616">
        <v>0.91451677517480567</v>
      </c>
      <c r="O616">
        <v>0.49420292348434081</v>
      </c>
      <c r="P616">
        <v>0.53358657248745955</v>
      </c>
      <c r="Q616">
        <v>0.5487424497258917</v>
      </c>
      <c r="R616">
        <v>0.62508692553018397</v>
      </c>
      <c r="S616">
        <v>0.46909946587619711</v>
      </c>
      <c r="T616">
        <v>0.37454926884767281</v>
      </c>
    </row>
    <row r="617" spans="1:20" x14ac:dyDescent="0.25">
      <c r="A617" s="157" t="s">
        <v>141</v>
      </c>
      <c r="B617">
        <v>2.114156047666647</v>
      </c>
      <c r="C617">
        <v>-1.501869220917746</v>
      </c>
      <c r="D617">
        <v>3.1139390732525638</v>
      </c>
      <c r="E617">
        <v>0.2946527134115422</v>
      </c>
      <c r="G617" s="157" t="s">
        <v>142</v>
      </c>
      <c r="H617">
        <v>111.2803049714276</v>
      </c>
      <c r="L617" s="158" t="s">
        <v>142</v>
      </c>
      <c r="M617">
        <v>0.88679341488473318</v>
      </c>
      <c r="N617">
        <v>0.93394345927455635</v>
      </c>
      <c r="O617">
        <v>0.87482286282904476</v>
      </c>
      <c r="P617">
        <v>0.58386744887606312</v>
      </c>
      <c r="Q617">
        <v>0.55608225149128676</v>
      </c>
      <c r="R617">
        <v>0.65651000049001618</v>
      </c>
      <c r="S617">
        <v>0.74342904793441222</v>
      </c>
      <c r="T617">
        <v>0.49527756030498682</v>
      </c>
    </row>
    <row r="618" spans="1:20" x14ac:dyDescent="0.25">
      <c r="A618" s="157" t="s">
        <v>142</v>
      </c>
      <c r="B618">
        <v>2.9866587935759359</v>
      </c>
      <c r="C618">
        <v>1.1428982631872711</v>
      </c>
      <c r="D618">
        <v>4.8650272436193509</v>
      </c>
      <c r="E618">
        <v>2.540569732273561</v>
      </c>
      <c r="G618" s="157" t="s">
        <v>143</v>
      </c>
      <c r="H618">
        <v>193.79649823800719</v>
      </c>
      <c r="L618" s="158" t="s">
        <v>143</v>
      </c>
      <c r="M618">
        <v>0.92710074819577304</v>
      </c>
      <c r="N618">
        <v>0.92126394525752586</v>
      </c>
      <c r="O618">
        <v>0.609390739137187</v>
      </c>
      <c r="P618">
        <v>0.59519840375989153</v>
      </c>
      <c r="Q618">
        <v>0.50181373281077135</v>
      </c>
      <c r="R618">
        <v>0.64406319426641778</v>
      </c>
      <c r="S618">
        <v>0.54368354633417559</v>
      </c>
      <c r="T618">
        <v>0.35621959350927002</v>
      </c>
    </row>
    <row r="619" spans="1:20" x14ac:dyDescent="0.25">
      <c r="A619" s="157" t="s">
        <v>143</v>
      </c>
      <c r="B619">
        <v>6.9872687132212921</v>
      </c>
      <c r="C619">
        <v>-3.361428447015574</v>
      </c>
      <c r="D619">
        <v>10.002159810818339</v>
      </c>
      <c r="E619">
        <v>3.798367614430973</v>
      </c>
      <c r="G619" s="157" t="s">
        <v>144</v>
      </c>
      <c r="H619">
        <v>79.830653048618544</v>
      </c>
      <c r="L619" s="158" t="s">
        <v>144</v>
      </c>
      <c r="M619">
        <v>0.8005453634555818</v>
      </c>
      <c r="N619">
        <v>0.86374896071416707</v>
      </c>
      <c r="O619">
        <v>1</v>
      </c>
      <c r="P619">
        <v>0.75864757677145422</v>
      </c>
      <c r="Q619">
        <v>0.55857348663181594</v>
      </c>
      <c r="R619">
        <v>0.54921968456384318</v>
      </c>
      <c r="S619">
        <v>0.53904187090447031</v>
      </c>
      <c r="T619">
        <v>0.33241590276764921</v>
      </c>
    </row>
    <row r="620" spans="1:20" x14ac:dyDescent="0.25">
      <c r="A620" s="157" t="s">
        <v>144</v>
      </c>
      <c r="B620">
        <v>1.2032970848997739</v>
      </c>
      <c r="C620">
        <v>0.26280548325164838</v>
      </c>
      <c r="D620">
        <v>4.1078994137006477</v>
      </c>
      <c r="E620">
        <v>-1.097842479180396</v>
      </c>
      <c r="G620" s="157" t="s">
        <v>145</v>
      </c>
      <c r="H620">
        <v>181.48416911449431</v>
      </c>
      <c r="L620" s="158" t="s">
        <v>145</v>
      </c>
      <c r="M620">
        <v>0.97080434356273826</v>
      </c>
      <c r="N620">
        <v>1</v>
      </c>
      <c r="O620">
        <v>0.56349515336493861</v>
      </c>
      <c r="P620">
        <v>0.93744106021665197</v>
      </c>
      <c r="Q620">
        <v>0.99999999999999989</v>
      </c>
      <c r="R620">
        <v>0.6424379478064095</v>
      </c>
      <c r="S620">
        <v>1</v>
      </c>
      <c r="T620">
        <v>1</v>
      </c>
    </row>
    <row r="621" spans="1:20" x14ac:dyDescent="0.25">
      <c r="A621" s="157" t="s">
        <v>145</v>
      </c>
      <c r="B621">
        <v>4.0401393457596502</v>
      </c>
      <c r="C621">
        <v>7.9246908504818698</v>
      </c>
      <c r="D621">
        <v>6.6960253248855022</v>
      </c>
      <c r="E621">
        <v>-8.7689882492683839</v>
      </c>
      <c r="G621" s="157" t="s">
        <v>146</v>
      </c>
      <c r="H621">
        <v>355.20299082005721</v>
      </c>
      <c r="L621" s="158" t="s">
        <v>146</v>
      </c>
      <c r="M621">
        <v>0.93712356854321766</v>
      </c>
      <c r="N621">
        <v>0.87943884917320247</v>
      </c>
      <c r="O621">
        <v>0.61216117894704181</v>
      </c>
      <c r="P621">
        <v>0.65084788168716345</v>
      </c>
      <c r="Q621">
        <v>0.51583214461955007</v>
      </c>
      <c r="R621">
        <v>0.65139105844185585</v>
      </c>
      <c r="S621">
        <v>0.60561893564817593</v>
      </c>
      <c r="T621">
        <v>0.54718336153091407</v>
      </c>
    </row>
    <row r="622" spans="1:20" x14ac:dyDescent="0.25">
      <c r="A622" s="157" t="s">
        <v>146</v>
      </c>
      <c r="B622">
        <v>8.0929878540648996</v>
      </c>
      <c r="C622">
        <v>-3.1543216129072138</v>
      </c>
      <c r="D622">
        <v>10.05089467472161</v>
      </c>
      <c r="E622">
        <v>3.3518011614639249</v>
      </c>
      <c r="G622" s="157" t="s">
        <v>147</v>
      </c>
      <c r="H622">
        <v>329.65009884666699</v>
      </c>
      <c r="L622" s="158" t="s">
        <v>147</v>
      </c>
      <c r="M622">
        <v>0.92804604729073426</v>
      </c>
      <c r="N622">
        <v>0.97463678560641176</v>
      </c>
      <c r="O622">
        <v>0.57247522378695015</v>
      </c>
      <c r="P622">
        <v>1</v>
      </c>
      <c r="Q622">
        <v>0.58518728907986928</v>
      </c>
      <c r="R622">
        <v>0.60060981527577362</v>
      </c>
      <c r="S622">
        <v>0.44415876246216768</v>
      </c>
      <c r="T622">
        <v>0.49316677915183221</v>
      </c>
    </row>
    <row r="623" spans="1:20" x14ac:dyDescent="0.25">
      <c r="A623" s="157" t="s">
        <v>147</v>
      </c>
      <c r="B623">
        <v>8.3481193283030954</v>
      </c>
      <c r="C623">
        <v>-11.725916764341671</v>
      </c>
      <c r="D623">
        <v>12.36838711106823</v>
      </c>
      <c r="E623">
        <v>13.78409729283103</v>
      </c>
      <c r="G623" s="157" t="s">
        <v>148</v>
      </c>
      <c r="H623">
        <v>198.38187858349019</v>
      </c>
      <c r="L623" s="158" t="s">
        <v>148</v>
      </c>
      <c r="M623">
        <v>0.89560506523190941</v>
      </c>
      <c r="N623">
        <v>0.91687979078559878</v>
      </c>
      <c r="O623">
        <v>0.71810275124131873</v>
      </c>
      <c r="P623">
        <v>0.56309813253500174</v>
      </c>
      <c r="Q623">
        <v>0.51405106212905793</v>
      </c>
      <c r="R623">
        <v>0.62424504937587333</v>
      </c>
      <c r="S623">
        <v>0.53781011360686748</v>
      </c>
      <c r="T623">
        <v>0.38659335250006188</v>
      </c>
    </row>
    <row r="624" spans="1:20" x14ac:dyDescent="0.25">
      <c r="A624" s="157" t="s">
        <v>148</v>
      </c>
      <c r="B624">
        <v>5.2115186414821819</v>
      </c>
      <c r="C624">
        <v>6.6259908375026084</v>
      </c>
      <c r="D624">
        <v>5.2298586826739246</v>
      </c>
      <c r="E624">
        <v>-6.1937505635088277</v>
      </c>
      <c r="G624" s="157" t="s">
        <v>149</v>
      </c>
      <c r="H624">
        <v>237.07909605048599</v>
      </c>
      <c r="L624" s="158" t="s">
        <v>149</v>
      </c>
      <c r="M624">
        <v>0.82411609741594383</v>
      </c>
      <c r="N624">
        <v>0.88203311288874919</v>
      </c>
      <c r="O624">
        <v>0.67071075579304973</v>
      </c>
      <c r="P624">
        <v>0.63396581910246241</v>
      </c>
      <c r="Q624">
        <v>0.57122633364986408</v>
      </c>
      <c r="R624">
        <v>0.68090479352812294</v>
      </c>
      <c r="S624">
        <v>0.45241681207248607</v>
      </c>
      <c r="T624">
        <v>0.41136691197878761</v>
      </c>
    </row>
    <row r="625" spans="1:20" x14ac:dyDescent="0.25">
      <c r="A625" s="157" t="s">
        <v>149</v>
      </c>
      <c r="B625">
        <v>4.2834240324491324</v>
      </c>
      <c r="C625">
        <v>5.0495774718026096</v>
      </c>
      <c r="D625">
        <v>8.1840807062205343</v>
      </c>
      <c r="E625">
        <v>-7.3416364044023226</v>
      </c>
      <c r="G625" s="157" t="s">
        <v>150</v>
      </c>
      <c r="H625">
        <v>297.75634283134451</v>
      </c>
      <c r="L625" s="158" t="s">
        <v>150</v>
      </c>
      <c r="M625">
        <v>0.86268109735219956</v>
      </c>
      <c r="N625">
        <v>0.88241919362645072</v>
      </c>
      <c r="O625">
        <v>0.42339498197701081</v>
      </c>
      <c r="P625">
        <v>0.61825919417606545</v>
      </c>
      <c r="Q625">
        <v>0.54087192646959459</v>
      </c>
      <c r="R625">
        <v>0.6494431790214108</v>
      </c>
      <c r="S625">
        <v>0.40900640453073389</v>
      </c>
      <c r="T625">
        <v>0.46394340284201352</v>
      </c>
    </row>
    <row r="626" spans="1:20" x14ac:dyDescent="0.25">
      <c r="A626" s="157" t="s">
        <v>150</v>
      </c>
      <c r="B626">
        <v>4.6817160614999596</v>
      </c>
      <c r="C626">
        <v>-1.436945203985877</v>
      </c>
      <c r="D626">
        <v>5.660729596318979</v>
      </c>
      <c r="E626">
        <v>1.6742185438635091</v>
      </c>
      <c r="G626" s="157" t="s">
        <v>151</v>
      </c>
      <c r="H626">
        <v>83.449893334164074</v>
      </c>
      <c r="L626" s="158" t="s">
        <v>151</v>
      </c>
      <c r="M626">
        <v>1</v>
      </c>
      <c r="N626">
        <v>0.91652476557282003</v>
      </c>
      <c r="O626">
        <v>0.89684180388894674</v>
      </c>
      <c r="P626">
        <v>0.99270338063292574</v>
      </c>
      <c r="Q626">
        <v>0.55080992836365383</v>
      </c>
      <c r="R626">
        <v>1</v>
      </c>
      <c r="S626">
        <v>0.49071132853339933</v>
      </c>
      <c r="T626">
        <v>0.67247688217618906</v>
      </c>
    </row>
    <row r="627" spans="1:20" x14ac:dyDescent="0.25">
      <c r="A627" s="157" t="s">
        <v>151</v>
      </c>
      <c r="B627">
        <v>2.8970756350048958</v>
      </c>
      <c r="C627">
        <v>-2.1303917673533221</v>
      </c>
      <c r="D627">
        <v>5.6360395056741854</v>
      </c>
      <c r="E627">
        <v>3.1558072140067992</v>
      </c>
      <c r="G627" s="157" t="s">
        <v>152</v>
      </c>
      <c r="H627">
        <v>81.169347796610211</v>
      </c>
      <c r="L627" s="158" t="s">
        <v>152</v>
      </c>
      <c r="M627">
        <v>0.92206578267194106</v>
      </c>
      <c r="N627">
        <v>0.95043921395485953</v>
      </c>
      <c r="O627">
        <v>0.74872606298037425</v>
      </c>
      <c r="P627">
        <v>0.87222082833596848</v>
      </c>
      <c r="Q627">
        <v>0.55847005355267898</v>
      </c>
      <c r="R627">
        <v>0.96239641393307518</v>
      </c>
      <c r="S627">
        <v>0.52029219335516019</v>
      </c>
      <c r="T627">
        <v>0.61733894127422706</v>
      </c>
    </row>
    <row r="628" spans="1:20" x14ac:dyDescent="0.25">
      <c r="A628" s="157" t="s">
        <v>152</v>
      </c>
      <c r="B628">
        <v>1.601544334038834</v>
      </c>
      <c r="C628">
        <v>-1.4612877151240831</v>
      </c>
      <c r="D628">
        <v>4.5659847364640624</v>
      </c>
      <c r="E628">
        <v>1.138775690212789</v>
      </c>
    </row>
    <row r="637" spans="1:20" x14ac:dyDescent="0.25">
      <c r="A637" s="165" t="s">
        <v>177</v>
      </c>
      <c r="L637" s="165" t="s">
        <v>178</v>
      </c>
    </row>
    <row r="638" spans="1:20" x14ac:dyDescent="0.25">
      <c r="A638" s="157"/>
      <c r="B638" s="172" t="s">
        <v>12</v>
      </c>
      <c r="C638" s="172"/>
      <c r="D638" s="172" t="s">
        <v>105</v>
      </c>
      <c r="E638" s="172"/>
      <c r="G638" s="157"/>
      <c r="H638" s="157" t="s">
        <v>130</v>
      </c>
      <c r="L638" s="158"/>
      <c r="M638" s="158" t="s">
        <v>131</v>
      </c>
      <c r="N638" s="158" t="s">
        <v>132</v>
      </c>
      <c r="O638" s="158" t="s">
        <v>133</v>
      </c>
      <c r="P638" s="158" t="s">
        <v>134</v>
      </c>
      <c r="Q638" s="158" t="s">
        <v>135</v>
      </c>
      <c r="R638" s="158" t="s">
        <v>136</v>
      </c>
      <c r="S638" s="158" t="s">
        <v>137</v>
      </c>
      <c r="T638" s="158" t="s">
        <v>138</v>
      </c>
    </row>
    <row r="639" spans="1:20" x14ac:dyDescent="0.25">
      <c r="A639" s="157"/>
      <c r="B639" s="157" t="s">
        <v>139</v>
      </c>
      <c r="C639" s="157" t="s">
        <v>140</v>
      </c>
      <c r="D639" s="157" t="s">
        <v>139</v>
      </c>
      <c r="E639" s="157" t="s">
        <v>140</v>
      </c>
      <c r="G639" s="157" t="s">
        <v>155</v>
      </c>
      <c r="H639">
        <v>65.154632416238769</v>
      </c>
      <c r="L639" s="158" t="s">
        <v>141</v>
      </c>
      <c r="M639">
        <v>8.2949743198019649E-2</v>
      </c>
      <c r="N639">
        <v>0.15879731239605249</v>
      </c>
      <c r="O639">
        <v>0.2033690026478083</v>
      </c>
      <c r="P639">
        <v>0.14015880103745221</v>
      </c>
      <c r="Q639">
        <v>0.2036047566976914</v>
      </c>
      <c r="R639">
        <v>0.21712834166415829</v>
      </c>
      <c r="S639">
        <v>0.52730672236613263</v>
      </c>
      <c r="T639">
        <v>0.1725645370378795</v>
      </c>
    </row>
    <row r="640" spans="1:20" x14ac:dyDescent="0.25">
      <c r="A640" s="157" t="s">
        <v>155</v>
      </c>
      <c r="B640">
        <v>4.0920640529433143</v>
      </c>
      <c r="C640">
        <v>11.10791064276116</v>
      </c>
      <c r="D640">
        <v>6.3594290955881192</v>
      </c>
      <c r="E640">
        <v>-16.06381506379569</v>
      </c>
      <c r="G640" s="157" t="s">
        <v>156</v>
      </c>
      <c r="H640">
        <v>795.15689634686157</v>
      </c>
      <c r="L640" s="158" t="s">
        <v>142</v>
      </c>
      <c r="M640">
        <v>0.1214324301963644</v>
      </c>
      <c r="N640">
        <v>0.15095176296330479</v>
      </c>
      <c r="O640">
        <v>0.2806253243723259</v>
      </c>
      <c r="P640">
        <v>0.24612165109286749</v>
      </c>
      <c r="Q640">
        <v>0.28624904341229668</v>
      </c>
      <c r="R640">
        <v>0.24891008384516</v>
      </c>
      <c r="S640">
        <v>0.69996299000271833</v>
      </c>
      <c r="T640">
        <v>0.35762011181954712</v>
      </c>
    </row>
    <row r="641" spans="1:20" x14ac:dyDescent="0.25">
      <c r="A641" s="157" t="s">
        <v>156</v>
      </c>
      <c r="B641">
        <v>28.977267290261789</v>
      </c>
      <c r="C641">
        <v>-74.611298368828628</v>
      </c>
      <c r="D641">
        <v>49.093763245744718</v>
      </c>
      <c r="E641">
        <v>131.79275842943579</v>
      </c>
      <c r="G641" s="157" t="s">
        <v>157</v>
      </c>
      <c r="H641">
        <v>1419.19763196856</v>
      </c>
      <c r="L641" s="158" t="s">
        <v>143</v>
      </c>
      <c r="M641">
        <v>0.1052302172479672</v>
      </c>
      <c r="N641">
        <v>0.17566130260174989</v>
      </c>
      <c r="O641">
        <v>0.3149640363637688</v>
      </c>
      <c r="P641">
        <v>0.27304207347312293</v>
      </c>
      <c r="Q641">
        <v>0.19073681249794119</v>
      </c>
      <c r="R641">
        <v>0.234309421793683</v>
      </c>
      <c r="S641">
        <v>0.58510787184482771</v>
      </c>
      <c r="T641">
        <v>0.239845024698596</v>
      </c>
    </row>
    <row r="642" spans="1:20" x14ac:dyDescent="0.25">
      <c r="A642" s="157" t="s">
        <v>157</v>
      </c>
      <c r="B642">
        <v>8.5757954638476193</v>
      </c>
      <c r="C642">
        <v>-10.45956639469763</v>
      </c>
      <c r="D642">
        <v>8.8080663543272362</v>
      </c>
      <c r="E642">
        <v>-4.7909596867101367</v>
      </c>
      <c r="G642" s="157" t="s">
        <v>158</v>
      </c>
      <c r="H642">
        <v>917.15705017174344</v>
      </c>
      <c r="L642" s="158" t="s">
        <v>144</v>
      </c>
      <c r="M642">
        <v>0.30066570242558632</v>
      </c>
      <c r="N642">
        <v>0.1712833917384434</v>
      </c>
      <c r="O642">
        <v>0.25550260208962339</v>
      </c>
      <c r="P642">
        <v>0.2306100490879103</v>
      </c>
      <c r="Q642">
        <v>0.1707229277728585</v>
      </c>
      <c r="R642">
        <v>0.154267739459655</v>
      </c>
      <c r="S642">
        <v>0.37233981367533642</v>
      </c>
      <c r="T642">
        <v>0.45706281399407728</v>
      </c>
    </row>
    <row r="643" spans="1:20" x14ac:dyDescent="0.25">
      <c r="A643" s="157" t="s">
        <v>158</v>
      </c>
      <c r="B643">
        <v>22.081734730433819</v>
      </c>
      <c r="C643">
        <v>73.325700427596104</v>
      </c>
      <c r="D643">
        <v>24.405527253195029</v>
      </c>
      <c r="E643">
        <v>-79.350205238064902</v>
      </c>
      <c r="G643" s="157" t="s">
        <v>159</v>
      </c>
      <c r="H643">
        <v>235.6213039489183</v>
      </c>
      <c r="L643" s="158" t="s">
        <v>145</v>
      </c>
      <c r="M643">
        <v>0.1147410761121144</v>
      </c>
      <c r="N643">
        <v>0.20473253324396901</v>
      </c>
      <c r="O643">
        <v>0.31969707476304521</v>
      </c>
      <c r="P643">
        <v>0.30639998741278901</v>
      </c>
      <c r="Q643">
        <v>0.33882050068000608</v>
      </c>
      <c r="R643">
        <v>0.38820888973987888</v>
      </c>
      <c r="S643">
        <v>0.41571852956209182</v>
      </c>
      <c r="T643">
        <v>0.38156132485639083</v>
      </c>
    </row>
    <row r="644" spans="1:20" x14ac:dyDescent="0.25">
      <c r="A644" s="157" t="s">
        <v>159</v>
      </c>
      <c r="B644">
        <v>2.6104106236668869</v>
      </c>
      <c r="C644">
        <v>3.1008679844522669</v>
      </c>
      <c r="D644">
        <v>8.0884152827324041</v>
      </c>
      <c r="E644">
        <v>-32.219038378409422</v>
      </c>
      <c r="G644" s="157" t="s">
        <v>160</v>
      </c>
      <c r="H644">
        <v>47.658274060701018</v>
      </c>
      <c r="L644" s="158" t="s">
        <v>146</v>
      </c>
      <c r="M644">
        <v>9.0494766762986747E-2</v>
      </c>
      <c r="N644">
        <v>0.16388464331520861</v>
      </c>
      <c r="O644">
        <v>0.20020010285936271</v>
      </c>
      <c r="P644">
        <v>0.21775745682475961</v>
      </c>
      <c r="Q644">
        <v>0.24597143469659541</v>
      </c>
      <c r="R644">
        <v>0.13740600219242519</v>
      </c>
      <c r="S644">
        <v>0.19804637679383169</v>
      </c>
      <c r="T644">
        <v>0.29382084539429471</v>
      </c>
    </row>
    <row r="645" spans="1:20" x14ac:dyDescent="0.25">
      <c r="A645" s="157" t="s">
        <v>160</v>
      </c>
      <c r="B645">
        <v>3.9031446681934892</v>
      </c>
      <c r="C645">
        <v>8.1900505192190476</v>
      </c>
      <c r="D645">
        <v>4.2253623078542084</v>
      </c>
      <c r="E645">
        <v>-7.0490325092651487</v>
      </c>
      <c r="L645" s="158" t="s">
        <v>147</v>
      </c>
      <c r="M645">
        <v>6.3941463848704166E-2</v>
      </c>
      <c r="N645">
        <v>0.1557358787681741</v>
      </c>
      <c r="O645">
        <v>0.18518908181033139</v>
      </c>
      <c r="P645">
        <v>0.17577810819396239</v>
      </c>
      <c r="Q645">
        <v>0.11323720544258831</v>
      </c>
      <c r="R645">
        <v>0.1198965065242789</v>
      </c>
      <c r="S645">
        <v>0.25672495704985943</v>
      </c>
      <c r="T645">
        <v>0.19176003836143141</v>
      </c>
    </row>
    <row r="646" spans="1:20" x14ac:dyDescent="0.25">
      <c r="L646" s="158" t="s">
        <v>148</v>
      </c>
      <c r="M646">
        <v>8.5214704546036552E-2</v>
      </c>
      <c r="N646">
        <v>0.1591152251877864</v>
      </c>
      <c r="O646">
        <v>0.15674463083847959</v>
      </c>
      <c r="P646">
        <v>0.17659558131826791</v>
      </c>
      <c r="Q646">
        <v>0.10985234890251711</v>
      </c>
      <c r="R646">
        <v>0.1918017393164323</v>
      </c>
      <c r="S646">
        <v>0.2495311808734367</v>
      </c>
      <c r="T646">
        <v>0.15235918692952319</v>
      </c>
    </row>
    <row r="647" spans="1:20" x14ac:dyDescent="0.25">
      <c r="L647" s="158" t="s">
        <v>149</v>
      </c>
      <c r="M647">
        <v>9.0220066342328167E-2</v>
      </c>
      <c r="N647">
        <v>0.14772278123082799</v>
      </c>
      <c r="O647">
        <v>0.32101665752871927</v>
      </c>
      <c r="P647">
        <v>0.18589794639908491</v>
      </c>
      <c r="Q647">
        <v>0.15855431032939649</v>
      </c>
      <c r="R647">
        <v>0.1351574964411229</v>
      </c>
      <c r="S647">
        <v>0.27691287710082069</v>
      </c>
      <c r="T647">
        <v>0.21092367266308951</v>
      </c>
    </row>
    <row r="648" spans="1:20" x14ac:dyDescent="0.25">
      <c r="L648" s="158" t="s">
        <v>150</v>
      </c>
      <c r="M648">
        <v>0.1005354487366035</v>
      </c>
      <c r="N648">
        <v>0.25437037446354099</v>
      </c>
      <c r="O648">
        <v>0.2681846966017265</v>
      </c>
      <c r="P648">
        <v>0.59810772304083659</v>
      </c>
      <c r="Q648">
        <v>0.458781110472056</v>
      </c>
      <c r="R648">
        <v>0.19694992463548411</v>
      </c>
      <c r="S648">
        <v>0.89084179473237579</v>
      </c>
      <c r="T648">
        <v>0.29505144965841251</v>
      </c>
    </row>
    <row r="649" spans="1:20" x14ac:dyDescent="0.25">
      <c r="L649" s="158" t="s">
        <v>151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</row>
    <row r="650" spans="1:20" x14ac:dyDescent="0.25">
      <c r="L650" s="158" t="s">
        <v>152</v>
      </c>
      <c r="M650">
        <v>0.60049066473817347</v>
      </c>
      <c r="N650">
        <v>0.46893694235471789</v>
      </c>
      <c r="O650">
        <v>0.61400625076318194</v>
      </c>
      <c r="P650">
        <v>0.58877265006068091</v>
      </c>
      <c r="Q650">
        <v>0.73734518613341593</v>
      </c>
      <c r="R650">
        <v>0.56087916690439465</v>
      </c>
      <c r="S650">
        <v>0.69276333588165062</v>
      </c>
      <c r="T650">
        <v>0.93413767138126691</v>
      </c>
    </row>
  </sheetData>
  <mergeCells count="22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615:C615"/>
    <mergeCell ref="D615:E615"/>
    <mergeCell ref="B638:C638"/>
    <mergeCell ref="D638:E638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30125"/>
  <sheetViews>
    <sheetView topLeftCell="E712" zoomScaleNormal="100" workbookViewId="0">
      <selection activeCell="I773" sqref="I773"/>
    </sheetView>
  </sheetViews>
  <sheetFormatPr defaultColWidth="11.42578125" defaultRowHeight="15" x14ac:dyDescent="0.25"/>
  <cols>
    <col min="16" max="16" width="14" style="164" customWidth="1"/>
    <col min="25" max="25" width="12.7109375" style="164" customWidth="1"/>
    <col min="46" max="47" width="11.42578125" style="164" customWidth="1"/>
  </cols>
  <sheetData>
    <row r="2" spans="1:59" x14ac:dyDescent="0.25">
      <c r="B2" t="s">
        <v>220</v>
      </c>
      <c r="C2">
        <f>AVERAGE(Patient1_Healthy!B2,Patient2_Healthy!B2,Patient5_Healthy!B2,Patient6_Healthy!B2,Patient8_Healthy!B2,Patient9_Healthy!B2,Patient10_Healthy!B2,Patient11_Healthy!B2,Patient12_Healthy!B2,Patient13_Healthy!B2,Patient14_Healthy!B2,Patient15_Healthy!B2,Patient16_Healthy!B2,Patient17_Healthy!B2,Patient18_Healthy!B2,Patient19_Healthy!B2,Patient21_Healthy!B2,Patient22_Healthy!B2,Patient23_Healthy!B2,Patient25_Healthy!B2,Patient26_Healthy!B2,Patient27_Healthy!B2,Patient28_Healthy!B2,Patient30_Healthy!B2,Patient31_Healthy!B2,Patient33_Healthy!B2,Patient34_Healthy!B2,Patient36_Healthy!B2)</f>
        <v>22.821428571428573</v>
      </c>
    </row>
    <row r="6" spans="1:59" x14ac:dyDescent="0.25">
      <c r="B6" s="165" t="s">
        <v>7</v>
      </c>
      <c r="H6" s="165" t="s">
        <v>8</v>
      </c>
      <c r="P6" s="165" t="s">
        <v>9</v>
      </c>
      <c r="X6" s="165"/>
      <c r="AO6" s="165"/>
      <c r="AQ6" s="165"/>
    </row>
    <row r="7" spans="1:59" x14ac:dyDescent="0.25">
      <c r="A7" s="21"/>
      <c r="B7" s="182" t="s">
        <v>11</v>
      </c>
      <c r="C7" s="182"/>
      <c r="D7" s="181" t="s">
        <v>6</v>
      </c>
      <c r="E7" s="182"/>
      <c r="F7" s="165"/>
      <c r="H7" s="23"/>
      <c r="I7" s="184" t="s">
        <v>12</v>
      </c>
      <c r="J7" s="184"/>
      <c r="K7" s="183" t="s">
        <v>13</v>
      </c>
      <c r="L7" s="184"/>
      <c r="Q7" s="185" t="s">
        <v>12</v>
      </c>
      <c r="R7" s="185"/>
      <c r="S7" s="186" t="s">
        <v>13</v>
      </c>
      <c r="T7" s="185"/>
      <c r="X7" s="180"/>
      <c r="Y7" s="180"/>
      <c r="Z7" s="180"/>
      <c r="AA7" s="180"/>
      <c r="AB7" s="180"/>
      <c r="AC7" s="180"/>
      <c r="AD7" s="180"/>
      <c r="AE7" s="180"/>
      <c r="AF7" s="180"/>
      <c r="AI7" s="180"/>
      <c r="AJ7" s="180"/>
      <c r="AK7" s="180"/>
      <c r="AO7" s="165"/>
      <c r="AP7" s="165"/>
      <c r="AQ7" s="165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</row>
    <row r="8" spans="1:59" x14ac:dyDescent="0.25">
      <c r="A8" s="126"/>
      <c r="B8" s="126" t="s">
        <v>221</v>
      </c>
      <c r="C8" s="126" t="s">
        <v>222</v>
      </c>
      <c r="D8" s="126" t="s">
        <v>221</v>
      </c>
      <c r="E8" s="126" t="s">
        <v>222</v>
      </c>
      <c r="F8" s="165"/>
      <c r="H8" s="23"/>
      <c r="I8" s="23" t="s">
        <v>221</v>
      </c>
      <c r="J8" s="23" t="s">
        <v>222</v>
      </c>
      <c r="K8" s="22" t="s">
        <v>221</v>
      </c>
      <c r="L8" s="23" t="s">
        <v>222</v>
      </c>
      <c r="P8" s="25"/>
      <c r="Q8" s="25" t="s">
        <v>221</v>
      </c>
      <c r="R8" s="25" t="s">
        <v>222</v>
      </c>
      <c r="S8" s="24" t="s">
        <v>221</v>
      </c>
      <c r="T8" s="25" t="s">
        <v>222</v>
      </c>
      <c r="X8" s="180"/>
      <c r="Y8" s="180"/>
      <c r="Z8" s="180"/>
      <c r="AA8" s="180"/>
      <c r="AB8" s="180"/>
      <c r="AC8" s="180"/>
      <c r="AD8" s="180"/>
      <c r="AE8" s="180"/>
      <c r="AF8" s="180"/>
      <c r="AG8" s="165"/>
      <c r="AI8" s="180"/>
      <c r="AJ8" s="165"/>
      <c r="AK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</row>
    <row r="9" spans="1:59" x14ac:dyDescent="0.25">
      <c r="A9" s="126" t="s">
        <v>14</v>
      </c>
      <c r="B9" s="20">
        <f>AVERAGE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,Patient16_Healthy!B8,Patient23_Healthy!B8,Patient34_Healthy!B8,Patient36_Healthy!B8)</f>
        <v>13.023490525046892</v>
      </c>
      <c r="C9" s="20">
        <f>STDEV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,Patient16_Healthy!B8,Patient23_Healthy!B8,Patient34_Healthy!B8,Patient36_Healthy!B8)</f>
        <v>15.768867177551108</v>
      </c>
      <c r="D9" s="20">
        <f>AVERAGE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9.8714033222077155</v>
      </c>
      <c r="E9" s="20">
        <f>STDEV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7.588133009997466</v>
      </c>
      <c r="H9" s="23" t="s">
        <v>15</v>
      </c>
      <c r="I9">
        <f>AVERAGE(Patient1_Healthy!I8,Patient2_Healthy!I8,Patient5_Healthy!I8,Patient6_Healthy!I8,Patient8_Healthy!I8,Patient9_Healthy!I8,Patient10_Healthy!I8,Patient11_Healthy!I8,Patient12_Healthy!I8,Patient13_Healthy!I8,Patient14_Healthy!I8,Patient15_Healthy!I8,Patient16_Healthy!I8,Patient17_Healthy!I8,Patient18_Healthy!I8,Patient19_Healthy!I8,Patient21_Healthy!I8,Patient22_Healthy!I8,Patient23_Healthy!I8,Patient25_Healthy!I8,Patient26_Healthy!I8,Patient27_Healthy!I8,Patient28_Healthy!I8,Patient30_Healthy!I8,Patient31_Healthy!I8,Patient33_Healthy!I8,Patient34_Healthy!I8,Patient36_Healthy!I8)</f>
        <v>0.11077611722426749</v>
      </c>
      <c r="J9">
        <f>STDEV(Patient1_Healthy!I8,Patient2_Healthy!I8,Patient5_Healthy!I8,Patient6_Healthy!I8,Patient8_Healthy!I8,Patient9_Healthy!I8,Patient10_Healthy!I8,Patient11_Healthy!I8,Patient12_Healthy!I8,Patient13_Healthy!I8,Patient14_Healthy!I8,Patient15_Healthy!I8,Patient16_Healthy!I8,Patient17_Healthy!I8,Patient18_Healthy!I8,Patient19_Healthy!I8,Patient21_Healthy!I8,Patient22_Healthy!I8,Patient23_Healthy!I8,Patient25_Healthy!I8,Patient26_Healthy!I8,Patient27_Healthy!I8,Patient28_Healthy!I8,Patient30_Healthy!I8,Patient31_Healthy!I8,Patient33_Healthy!I8,Patient34_Healthy!I8,Patient36_Healthy!I8)</f>
        <v>9.5353830510682774E-2</v>
      </c>
      <c r="K9" s="132">
        <f>AVERAGE(Patient1_Healthy!J8,Patient2_Healthy!J8,Patient5_Healthy!J8,Patient6_Healthy!J8,Patient8_Healthy!J8,Patient9_Healthy!J8,Patient10_Healthy!J8,Patient11_Healthy!J8,Patient12_Healthy!J8,Patient13_Healthy!J8,Patient14_Healthy!J8,Patient15_Healthy!J8,Patient16_Healthy!J8,Patient17_Healthy!J8,Patient18_Healthy!J8,Patient19_Healthy!J8,Patient21_Healthy!J8,Patient22_Healthy!J8,Patient23_Healthy!J8,Patient25_Healthy!J8,Patient26_Healthy!J8,Patient27_Healthy!J8,Patient28_Healthy!J8,Patient30_Healthy!J8,Patient31_Healthy!J8,Patient33_Healthy!J8,Patient34_Healthy!J8,Patient36_Healthy!J8)</f>
        <v>0.10272300304023992</v>
      </c>
      <c r="L9">
        <f>STDEV(Patient1_Healthy!J8,Patient2_Healthy!J8,Patient5_Healthy!J8,Patient6_Healthy!J8,Patient8_Healthy!J8,Patient9_Healthy!J8,Patient10_Healthy!J8,Patient11_Healthy!J8,Patient12_Healthy!J8,Patient13_Healthy!J8,Patient14_Healthy!J8,Patient15_Healthy!J8,Patient16_Healthy!J8,Patient17_Healthy!J8,Patient18_Healthy!J8,Patient19_Healthy!J8,Patient21_Healthy!J8,Patient22_Healthy!J8,Patient23_Healthy!J8,Patient25_Healthy!J8,Patient26_Healthy!J8,Patient27_Healthy!J8,Patient28_Healthy!J8,Patient30_Healthy!J8,Patient31_Healthy!J8,Patient33_Healthy!J8,Patient34_Healthy!J8,Patient36_Healthy!J8)</f>
        <v>6.1703819547794622E-2</v>
      </c>
      <c r="P9" s="25" t="s">
        <v>16</v>
      </c>
      <c r="Q9">
        <f>AVERAGE(Patient1_Healthy!Q8,Patient2_Healthy!Q8,Patient5_Healthy!Q8,Patient6_Healthy!Q8,Patient8_Healthy!Q8,Patient9_Healthy!Q8,Patient10_Healthy!Q8,Patient11_Healthy!Q8,Patient12_Healthy!Q8,Patient13_Healthy!Q8,Patient14_Healthy!Q8,Patient15_Healthy!Q8,Patient16_Healthy!Q8,Patient17_Healthy!Q8,Patient18_Healthy!Q8,Patient19_Healthy!Q8,Patient21_Healthy!Q8,Patient22_Healthy!Q8,Patient23_Healthy!Q8,Patient25_Healthy!Q8,Patient26_Healthy!Q8,Patient27_Healthy!Q8,Patient28_Healthy!Q8,Patient30_Healthy!Q8,Patient31_Healthy!Q8,Patient33_Healthy!Q8,Patient34_Healthy!Q8,Patient36_Healthy!Q8)</f>
        <v>0.20288388578708716</v>
      </c>
      <c r="R9">
        <f>STDEV(Patient1_Healthy!Q8,Patient2_Healthy!Q8,Patient5_Healthy!Q8,Patient6_Healthy!Q8,Patient8_Healthy!Q8,Patient9_Healthy!Q8,Patient10_Healthy!Q8,Patient11_Healthy!Q8,Patient12_Healthy!Q8,Patient13_Healthy!Q8,Patient14_Healthy!Q8,Patient15_Healthy!Q8,Patient16_Healthy!Q8,Patient17_Healthy!Q8,Patient18_Healthy!Q8,Patient19_Healthy!Q8,Patient21_Healthy!Q8,Patient22_Healthy!Q8,Patient23_Healthy!Q8,Patient25_Healthy!Q8,Patient26_Healthy!Q8,Patient27_Healthy!Q8,Patient28_Healthy!Q8,Patient30_Healthy!Q8,Patient31_Healthy!Q8,Patient33_Healthy!Q8,Patient34_Healthy!Q8,Patient36_Healthy!Q8)</f>
        <v>0.45437057749938897</v>
      </c>
      <c r="S9" s="132">
        <f>AVERAGE(Patient1_Healthy!R8,Patient2_Healthy!R8,Patient5_Healthy!R8,Patient6_Healthy!R8,Patient8_Healthy!R8,Patient9_Healthy!R8,Patient10_Healthy!R8,Patient11_Healthy!R8,Patient12_Healthy!R8,Patient13_Healthy!R8,Patient14_Healthy!R8,Patient15_Healthy!R8,Patient16_Healthy!R8,Patient17_Healthy!R8,Patient18_Healthy!R8,Patient19_Healthy!R8,Patient21_Healthy!R8,Patient22_Healthy!R8,Patient23_Healthy!R8,Patient25_Healthy!R8,Patient26_Healthy!R8,Patient27_Healthy!R8,Patient28_Healthy!R8,Patient30_Healthy!R8,Patient31_Healthy!R8,Patient33_Healthy!R8,Patient34_Healthy!R8,Patient36_Healthy!R8)</f>
        <v>-4.7294935006281513E-2</v>
      </c>
      <c r="T9">
        <f>STDEV(Patient1_Healthy!R8,Patient2_Healthy!R8,Patient5_Healthy!R8,Patient6_Healthy!R8,Patient8_Healthy!R8,Patient9_Healthy!R8,Patient10_Healthy!R8,Patient11_Healthy!R8,Patient12_Healthy!R8,Patient13_Healthy!R8,Patient14_Healthy!R8,Patient15_Healthy!R8,Patient16_Healthy!R8,Patient17_Healthy!R8,Patient18_Healthy!R8,Patient19_Healthy!R8,Patient21_Healthy!R8,Patient22_Healthy!R8,Patient23_Healthy!R8,Patient25_Healthy!R8,Patient26_Healthy!R8,Patient27_Healthy!R8,Patient28_Healthy!R8,Patient30_Healthy!R8,Patient31_Healthy!R8,Patient33_Healthy!R8,Patient34_Healthy!R8,Patient36_Healthy!R8)</f>
        <v>0.56328408768938254</v>
      </c>
      <c r="V9" s="165"/>
      <c r="X9" s="180"/>
      <c r="Y9" s="165"/>
      <c r="Z9" s="165"/>
      <c r="AA9" s="165"/>
      <c r="AB9" s="165"/>
      <c r="AC9" s="165"/>
      <c r="AD9" s="165"/>
      <c r="AE9" s="165"/>
      <c r="AF9" s="165"/>
      <c r="AI9" s="165"/>
      <c r="AO9" s="165"/>
      <c r="AQ9" s="165"/>
    </row>
    <row r="10" spans="1:59" x14ac:dyDescent="0.25">
      <c r="A10" s="126" t="s">
        <v>17</v>
      </c>
      <c r="B10" s="20">
        <f>AVERAGE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,Patient16_Healthy!B9,Patient23_Healthy!B9,Patient34_Healthy!B9,Patient36_Healthy!B9)</f>
        <v>38.191901336604587</v>
      </c>
      <c r="C10" s="20">
        <f>STDEV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,Patient16_Healthy!B9,Patient23_Healthy!B9,Patient34_Healthy!B9,Patient36_Healthy!B9)</f>
        <v>35.880712285787013</v>
      </c>
      <c r="D10" s="20">
        <f>AVERAGE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26.501694592044341</v>
      </c>
      <c r="E10" s="20">
        <f>STDEV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15.701380830448981</v>
      </c>
      <c r="H10" s="23" t="s">
        <v>18</v>
      </c>
      <c r="I10">
        <f>AVERAGE(Patient1_Healthy!I9,Patient2_Healthy!I9,Patient5_Healthy!I9,Patient6_Healthy!I9,Patient8_Healthy!I9,Patient9_Healthy!I9,Patient10_Healthy!I9,Patient11_Healthy!I9,Patient12_Healthy!I9,Patient13_Healthy!I9,Patient14_Healthy!I9,Patient15_Healthy!I9,Patient16_Healthy!I9,Patient17_Healthy!I9,Patient18_Healthy!I9,Patient19_Healthy!I9,Patient21_Healthy!I9,Patient22_Healthy!I9,Patient23_Healthy!I9,Patient25_Healthy!I9,Patient26_Healthy!I9,Patient27_Healthy!I9,Patient28_Healthy!I9,Patient30_Healthy!I9,Patient31_Healthy!I9,Patient33_Healthy!I9,Patient34_Healthy!I9,Patient36_Healthy!I9)</f>
        <v>0.15782516294734572</v>
      </c>
      <c r="J10">
        <f>STDEV(Patient1_Healthy!I9,Patient2_Healthy!I9,Patient5_Healthy!I9,Patient6_Healthy!I9,Patient8_Healthy!I9,Patient9_Healthy!I9,Patient10_Healthy!I9,Patient11_Healthy!I9,Patient12_Healthy!I9,Patient13_Healthy!I9,Patient14_Healthy!I9,Patient15_Healthy!I9,Patient16_Healthy!I9,Patient17_Healthy!I9,Patient18_Healthy!I9,Patient19_Healthy!I9,Patient21_Healthy!I9,Patient22_Healthy!I9,Patient23_Healthy!I9,Patient25_Healthy!I9,Patient26_Healthy!I9,Patient27_Healthy!I9,Patient28_Healthy!I9,Patient30_Healthy!I9,Patient31_Healthy!I9,Patient33_Healthy!I9,Patient34_Healthy!I9,Patient36_Healthy!I9)</f>
        <v>0.10020750741535053</v>
      </c>
      <c r="K10" s="132">
        <f>AVERAGE(Patient1_Healthy!J9,Patient2_Healthy!J9,Patient5_Healthy!J9,Patient6_Healthy!J9,Patient8_Healthy!J9,Patient9_Healthy!J9,Patient10_Healthy!J9,Patient11_Healthy!J9,Patient12_Healthy!J9,Patient13_Healthy!J9,Patient14_Healthy!J9,Patient15_Healthy!J9,Patient16_Healthy!J9,Patient17_Healthy!J9,Patient18_Healthy!J9,Patient19_Healthy!J9,Patient21_Healthy!J9,Patient22_Healthy!J9,Patient23_Healthy!J9,Patient25_Healthy!J9,Patient26_Healthy!J9,Patient27_Healthy!J9,Patient28_Healthy!J9,Patient30_Healthy!J9,Patient31_Healthy!J9,Patient33_Healthy!J9,Patient34_Healthy!J9,Patient36_Healthy!J9)</f>
        <v>0.13049345996309911</v>
      </c>
      <c r="L10">
        <f>STDEV(Patient1_Healthy!J9,Patient2_Healthy!J9,Patient5_Healthy!J9,Patient6_Healthy!J9,Patient8_Healthy!J9,Patient9_Healthy!J9,Patient10_Healthy!J9,Patient11_Healthy!J9,Patient12_Healthy!J9,Patient13_Healthy!J9,Patient14_Healthy!J9,Patient15_Healthy!J9,Patient16_Healthy!J9,Patient17_Healthy!J9,Patient18_Healthy!J9,Patient19_Healthy!J9,Patient21_Healthy!J9,Patient22_Healthy!J9,Patient23_Healthy!J9,Patient25_Healthy!J9,Patient26_Healthy!J9,Patient27_Healthy!J9,Patient28_Healthy!J9,Patient30_Healthy!J9,Patient31_Healthy!J9,Patient33_Healthy!J9,Patient34_Healthy!J9,Patient36_Healthy!J9)</f>
        <v>6.0662141097204733E-2</v>
      </c>
      <c r="P10" s="25" t="s">
        <v>19</v>
      </c>
      <c r="Q10">
        <f>AVERAGE(Patient1_Healthy!Q9,Patient2_Healthy!Q9,Patient5_Healthy!Q9,Patient6_Healthy!Q9,Patient8_Healthy!Q9,Patient9_Healthy!Q9,Patient10_Healthy!Q9,Patient11_Healthy!Q9,Patient12_Healthy!Q9,Patient13_Healthy!Q9,Patient14_Healthy!Q9,Patient15_Healthy!Q9,Patient16_Healthy!Q9,Patient17_Healthy!Q9,Patient18_Healthy!Q9,Patient19_Healthy!Q9,Patient21_Healthy!Q9,Patient22_Healthy!Q9,Patient23_Healthy!Q9,Patient25_Healthy!Q9,Patient26_Healthy!Q9,Patient27_Healthy!Q9,Patient28_Healthy!Q9,Patient30_Healthy!Q9,Patient31_Healthy!Q9,Patient33_Healthy!Q9,Patient34_Healthy!Q9,Patient36_Healthy!Q9)</f>
        <v>5.2813950643520133</v>
      </c>
      <c r="R10">
        <f>STDEV(Patient1_Healthy!Q9,Patient2_Healthy!Q9,Patient5_Healthy!Q9,Patient6_Healthy!Q9,Patient8_Healthy!Q9,Patient9_Healthy!Q9,Patient10_Healthy!Q9,Patient11_Healthy!Q9,Patient12_Healthy!Q9,Patient13_Healthy!Q9,Patient14_Healthy!Q9,Patient15_Healthy!Q9,Patient16_Healthy!Q9,Patient17_Healthy!Q9,Patient18_Healthy!Q9,Patient19_Healthy!Q9,Patient21_Healthy!Q9,Patient22_Healthy!Q9,Patient23_Healthy!Q9,Patient25_Healthy!Q9,Patient26_Healthy!Q9,Patient27_Healthy!Q9,Patient28_Healthy!Q9,Patient30_Healthy!Q9,Patient31_Healthy!Q9,Patient33_Healthy!Q9,Patient34_Healthy!Q9,Patient36_Healthy!Q9)</f>
        <v>1.7842920085005969</v>
      </c>
      <c r="S10" s="132">
        <f>AVERAGE(Patient1_Healthy!R9,Patient2_Healthy!R9,Patient5_Healthy!R9,Patient6_Healthy!R9,Patient8_Healthy!R9,Patient9_Healthy!R9,Patient10_Healthy!R9,Patient11_Healthy!R9,Patient12_Healthy!R9,Patient13_Healthy!R9,Patient14_Healthy!R9,Patient15_Healthy!R9,Patient16_Healthy!R9,Patient17_Healthy!R9,Patient18_Healthy!R9,Patient19_Healthy!R9,Patient21_Healthy!R9,Patient22_Healthy!R9,Patient23_Healthy!R9,Patient25_Healthy!R9,Patient26_Healthy!R9,Patient27_Healthy!R9,Patient28_Healthy!R9,Patient30_Healthy!R9,Patient31_Healthy!R9,Patient33_Healthy!R9,Patient34_Healthy!R9,Patient36_Healthy!R9)</f>
        <v>7.7732472224502658</v>
      </c>
      <c r="T10">
        <f>STDEV(Patient1_Healthy!R9,Patient2_Healthy!R9,Patient5_Healthy!R9,Patient6_Healthy!R9,Patient8_Healthy!R9,Patient9_Healthy!R9,Patient10_Healthy!R9,Patient11_Healthy!R9,Patient12_Healthy!R9,Patient13_Healthy!R9,Patient14_Healthy!R9,Patient15_Healthy!R9,Patient16_Healthy!R9,Patient17_Healthy!R9,Patient18_Healthy!R9,Patient19_Healthy!R9,Patient21_Healthy!R9,Patient22_Healthy!R9,Patient23_Healthy!R9,Patient25_Healthy!R9,Patient26_Healthy!R9,Patient27_Healthy!R9,Patient28_Healthy!R9,Patient30_Healthy!R9,Patient31_Healthy!R9,Patient33_Healthy!R9,Patient34_Healthy!R9,Patient36_Healthy!R9)</f>
        <v>1.787049456657948</v>
      </c>
      <c r="V10" s="165"/>
      <c r="X10" s="165"/>
      <c r="AB10" s="165"/>
      <c r="AI10" s="165"/>
      <c r="AO10" s="165"/>
      <c r="AQ10" s="165"/>
    </row>
    <row r="11" spans="1:59" x14ac:dyDescent="0.25">
      <c r="A11" s="126" t="s">
        <v>20</v>
      </c>
      <c r="B11" s="20">
        <f>AVERAGE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,Patient16_Healthy!B10,Patient23_Healthy!B10,Patient34_Healthy!B10,Patient36_Healthy!B10)</f>
        <v>9.5058659072574709</v>
      </c>
      <c r="C11" s="20">
        <f>STDEV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,Patient16_Healthy!B10,Patient23_Healthy!B10,Patient34_Healthy!B10,Patient36_Healthy!B10)</f>
        <v>6.2876845983014258</v>
      </c>
      <c r="D11" s="20">
        <f>AVERAGE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12.789470971342123</v>
      </c>
      <c r="E11" s="20">
        <f>STDEV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8.5387339042435553</v>
      </c>
      <c r="H11" s="23" t="s">
        <v>21</v>
      </c>
      <c r="I11">
        <f>AVERAGE(Patient1_Healthy!I10,Patient2_Healthy!I10,Patient5_Healthy!I10,Patient6_Healthy!I10,Patient8_Healthy!I10,Patient9_Healthy!I10,Patient10_Healthy!I10,Patient11_Healthy!I10,Patient12_Healthy!I10,Patient13_Healthy!I10,Patient14_Healthy!I10,Patient15_Healthy!I10,Patient16_Healthy!I10,Patient17_Healthy!I10,Patient18_Healthy!I10,Patient19_Healthy!I10,Patient21_Healthy!I10,Patient22_Healthy!I10,Patient23_Healthy!I10,Patient25_Healthy!I10,Patient26_Healthy!I10,Patient27_Healthy!I10,Patient28_Healthy!I10,Patient30_Healthy!I10,Patient31_Healthy!I10,Patient33_Healthy!I10,Patient34_Healthy!I10,Patient36_Healthy!I10)</f>
        <v>0.14101962532450454</v>
      </c>
      <c r="J11">
        <f>STDEV(Patient1_Healthy!I10,Patient2_Healthy!I10,Patient5_Healthy!I10,Patient6_Healthy!I10,Patient8_Healthy!I10,Patient9_Healthy!I10,Patient10_Healthy!I10,Patient11_Healthy!I10,Patient12_Healthy!I10,Patient13_Healthy!I10,Patient14_Healthy!I10,Patient15_Healthy!I10,Patient16_Healthy!I10,Patient17_Healthy!I10,Patient18_Healthy!I10,Patient19_Healthy!I10,Patient21_Healthy!I10,Patient22_Healthy!I10,Patient23_Healthy!I10,Patient25_Healthy!I10,Patient26_Healthy!I10,Patient27_Healthy!I10,Patient28_Healthy!I10,Patient30_Healthy!I10,Patient31_Healthy!I10,Patient33_Healthy!I10,Patient34_Healthy!I10,Patient36_Healthy!I10)</f>
        <v>5.8627840407882638E-2</v>
      </c>
      <c r="K11" s="132">
        <f>AVERAGE(Patient1_Healthy!J10,Patient2_Healthy!J10,Patient5_Healthy!J10,Patient6_Healthy!J10,Patient8_Healthy!J10,Patient9_Healthy!J10,Patient10_Healthy!J10,Patient11_Healthy!J10,Patient12_Healthy!J10,Patient13_Healthy!J10,Patient14_Healthy!J10,Patient15_Healthy!J10,Patient16_Healthy!J10,Patient17_Healthy!J10,Patient18_Healthy!J10,Patient19_Healthy!J10,Patient21_Healthy!J10,Patient22_Healthy!J10,Patient23_Healthy!J10,Patient25_Healthy!J10,Patient26_Healthy!J10,Patient27_Healthy!J10,Patient28_Healthy!J10,Patient30_Healthy!J10,Patient31_Healthy!J10,Patient33_Healthy!J10,Patient34_Healthy!J10,Patient36_Healthy!J10)</f>
        <v>0.12773500643630692</v>
      </c>
      <c r="L11">
        <f>STDEV(Patient1_Healthy!J10,Patient2_Healthy!J10,Patient5_Healthy!J10,Patient6_Healthy!J10,Patient8_Healthy!J10,Patient9_Healthy!J10,Patient10_Healthy!J10,Patient11_Healthy!J10,Patient12_Healthy!J10,Patient13_Healthy!J10,Patient14_Healthy!J10,Patient15_Healthy!J10,Patient16_Healthy!J10,Patient17_Healthy!J10,Patient18_Healthy!J10,Patient19_Healthy!J10,Patient21_Healthy!J10,Patient22_Healthy!J10,Patient23_Healthy!J10,Patient25_Healthy!J10,Patient26_Healthy!J10,Patient27_Healthy!J10,Patient28_Healthy!J10,Patient30_Healthy!J10,Patient31_Healthy!J10,Patient33_Healthy!J10,Patient34_Healthy!J10,Patient36_Healthy!J10)</f>
        <v>5.27969968582577E-2</v>
      </c>
      <c r="P11" s="25" t="s">
        <v>22</v>
      </c>
      <c r="Q11">
        <f>AVERAGE(Patient1_Healthy!Q10,Patient2_Healthy!Q10,Patient5_Healthy!Q10,Patient6_Healthy!Q10,Patient8_Healthy!Q10,Patient9_Healthy!Q10,Patient10_Healthy!Q10,Patient11_Healthy!Q10,Patient12_Healthy!Q10,Patient13_Healthy!Q10,Patient14_Healthy!Q10,Patient15_Healthy!Q10,Patient16_Healthy!Q10,Patient17_Healthy!Q10,Patient18_Healthy!Q10,Patient19_Healthy!Q10,Patient21_Healthy!Q10,Patient22_Healthy!Q10,Patient23_Healthy!Q10,Patient25_Healthy!Q10,Patient26_Healthy!Q10,Patient27_Healthy!Q10,Patient28_Healthy!Q10,Patient30_Healthy!Q10,Patient31_Healthy!Q10,Patient33_Healthy!Q10,Patient34_Healthy!Q10,Patient36_Healthy!Q10)</f>
        <v>35.807781882797983</v>
      </c>
      <c r="R11">
        <f>STDEV(Patient1_Healthy!Q10,Patient2_Healthy!Q10,Patient5_Healthy!Q10,Patient6_Healthy!Q10,Patient8_Healthy!Q10,Patient9_Healthy!Q10,Patient10_Healthy!Q10,Patient11_Healthy!Q10,Patient12_Healthy!Q10,Patient13_Healthy!Q10,Patient14_Healthy!Q10,Patient15_Healthy!Q10,Patient16_Healthy!Q10,Patient17_Healthy!Q10,Patient18_Healthy!Q10,Patient19_Healthy!Q10,Patient21_Healthy!Q10,Patient22_Healthy!Q10,Patient23_Healthy!Q10,Patient25_Healthy!Q10,Patient26_Healthy!Q10,Patient27_Healthy!Q10,Patient28_Healthy!Q10,Patient30_Healthy!Q10,Patient31_Healthy!Q10,Patient33_Healthy!Q10,Patient34_Healthy!Q10,Patient36_Healthy!Q10)</f>
        <v>18.64523790712451</v>
      </c>
      <c r="S11" s="132">
        <f>AVERAGE(Patient1_Healthy!R10,Patient2_Healthy!R10,Patient5_Healthy!R10,Patient6_Healthy!R10,Patient8_Healthy!R10,Patient9_Healthy!R10,Patient10_Healthy!R10,Patient11_Healthy!R10,Patient12_Healthy!R10,Patient13_Healthy!R10,Patient14_Healthy!R10,Patient15_Healthy!R10,Patient16_Healthy!R10,Patient17_Healthy!R10,Patient18_Healthy!R10,Patient19_Healthy!R10,Patient21_Healthy!R10,Patient22_Healthy!R10,Patient23_Healthy!R10,Patient25_Healthy!R10,Patient26_Healthy!R10,Patient27_Healthy!R10,Patient28_Healthy!R10,Patient30_Healthy!R10,Patient31_Healthy!R10,Patient33_Healthy!R10,Patient34_Healthy!R10,Patient36_Healthy!R10)</f>
        <v>48.666706785523516</v>
      </c>
      <c r="T11">
        <f>STDEV(Patient1_Healthy!R10,Patient2_Healthy!R10,Patient5_Healthy!R10,Patient6_Healthy!R10,Patient8_Healthy!R10,Patient9_Healthy!R10,Patient10_Healthy!R10,Patient11_Healthy!R10,Patient12_Healthy!R10,Patient13_Healthy!R10,Patient14_Healthy!R10,Patient15_Healthy!R10,Patient16_Healthy!R10,Patient17_Healthy!R10,Patient18_Healthy!R10,Patient19_Healthy!R10,Patient21_Healthy!R10,Patient22_Healthy!R10,Patient23_Healthy!R10,Patient25_Healthy!R10,Patient26_Healthy!R10,Patient27_Healthy!R10,Patient28_Healthy!R10,Patient30_Healthy!R10,Patient31_Healthy!R10,Patient33_Healthy!R10,Patient34_Healthy!R10,Patient36_Healthy!R10)</f>
        <v>19.863968160728973</v>
      </c>
      <c r="V11" s="165"/>
      <c r="X11" s="165"/>
      <c r="AB11" s="165"/>
      <c r="AI11" s="165"/>
      <c r="AO11" s="165"/>
      <c r="AQ11" s="165"/>
    </row>
    <row r="12" spans="1:59" x14ac:dyDescent="0.25">
      <c r="A12" s="126" t="s">
        <v>23</v>
      </c>
      <c r="B12" s="20">
        <f>AVERAGE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,Patient16_Healthy!B11,Patient23_Healthy!B11,Patient34_Healthy!B11,Patient36_Healthy!B11)</f>
        <v>10.585964821712349</v>
      </c>
      <c r="C12" s="20">
        <f>STDEV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,Patient16_Healthy!B11,Patient23_Healthy!B11,Patient34_Healthy!B11,Patient36_Healthy!B11)</f>
        <v>7.3325878812862388</v>
      </c>
      <c r="D12" s="20">
        <f>AVERAGE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9.066333276651859</v>
      </c>
      <c r="E12" s="20">
        <f>STDEV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5.0066201080774011</v>
      </c>
      <c r="H12" s="23" t="s">
        <v>24</v>
      </c>
      <c r="I12">
        <f>AVERAGE(Patient1_Healthy!I11,Patient2_Healthy!I11,Patient5_Healthy!I11,Patient6_Healthy!I11,Patient8_Healthy!I11,Patient9_Healthy!I11,Patient10_Healthy!I11,Patient11_Healthy!I11,Patient12_Healthy!I11,Patient13_Healthy!I11,Patient14_Healthy!I11,Patient15_Healthy!I11,Patient16_Healthy!I11,Patient17_Healthy!I11,Patient18_Healthy!I11,Patient19_Healthy!I11,Patient21_Healthy!I11,Patient22_Healthy!I11,Patient23_Healthy!I11,Patient25_Healthy!I11,Patient26_Healthy!I11,Patient27_Healthy!I11,Patient28_Healthy!I11,Patient30_Healthy!I11,Patient31_Healthy!I11,Patient33_Healthy!I11,Patient34_Healthy!I11,Patient36_Healthy!I11)</f>
        <v>0.11804846929813087</v>
      </c>
      <c r="J12">
        <f>STDEV(Patient1_Healthy!I11,Patient2_Healthy!I11,Patient5_Healthy!I11,Patient6_Healthy!I11,Patient8_Healthy!I11,Patient9_Healthy!I11,Patient10_Healthy!I11,Patient11_Healthy!I11,Patient12_Healthy!I11,Patient13_Healthy!I11,Patient14_Healthy!I11,Patient15_Healthy!I11,Patient16_Healthy!I11,Patient17_Healthy!I11,Patient18_Healthy!I11,Patient19_Healthy!I11,Patient21_Healthy!I11,Patient22_Healthy!I11,Patient23_Healthy!I11,Patient25_Healthy!I11,Patient26_Healthy!I11,Patient27_Healthy!I11,Patient28_Healthy!I11,Patient30_Healthy!I11,Patient31_Healthy!I11,Patient33_Healthy!I11,Patient34_Healthy!I11,Patient36_Healthy!I11)</f>
        <v>5.4700666639429296E-2</v>
      </c>
      <c r="K12" s="132">
        <f>AVERAGE(Patient1_Healthy!J11,Patient2_Healthy!J11,Patient5_Healthy!J11,Patient6_Healthy!J11,Patient8_Healthy!J11,Patient9_Healthy!J11,Patient10_Healthy!J11,Patient11_Healthy!J11,Patient12_Healthy!J11,Patient13_Healthy!J11,Patient14_Healthy!J11,Patient15_Healthy!J11,Patient16_Healthy!J11,Patient17_Healthy!J11,Patient18_Healthy!J11,Patient19_Healthy!J11,Patient21_Healthy!J11,Patient22_Healthy!J11,Patient23_Healthy!J11,Patient25_Healthy!J11,Patient26_Healthy!J11,Patient27_Healthy!J11,Patient28_Healthy!J11,Patient30_Healthy!J11,Patient31_Healthy!J11,Patient33_Healthy!J11,Patient34_Healthy!J11,Patient36_Healthy!J11)</f>
        <v>0.11084229322876293</v>
      </c>
      <c r="L12">
        <f>STDEV(Patient1_Healthy!J11,Patient2_Healthy!J11,Patient5_Healthy!J11,Patient6_Healthy!J11,Patient8_Healthy!J11,Patient9_Healthy!J11,Patient10_Healthy!J11,Patient11_Healthy!J11,Patient12_Healthy!J11,Patient13_Healthy!J11,Patient14_Healthy!J11,Patient15_Healthy!J11,Patient16_Healthy!J11,Patient17_Healthy!J11,Patient18_Healthy!J11,Patient19_Healthy!J11,Patient21_Healthy!J11,Patient22_Healthy!J11,Patient23_Healthy!J11,Patient25_Healthy!J11,Patient26_Healthy!J11,Patient27_Healthy!J11,Patient28_Healthy!J11,Patient30_Healthy!J11,Patient31_Healthy!J11,Patient33_Healthy!J11,Patient34_Healthy!J11,Patient36_Healthy!J11)</f>
        <v>5.850601704750813E-2</v>
      </c>
      <c r="V12" s="165"/>
      <c r="X12" s="165"/>
      <c r="AB12" s="165"/>
      <c r="AI12" s="165"/>
      <c r="AO12" s="165"/>
      <c r="AQ12" s="165"/>
    </row>
    <row r="13" spans="1:59" x14ac:dyDescent="0.25">
      <c r="H13" s="23" t="s">
        <v>25</v>
      </c>
      <c r="I13">
        <f>AVERAGE(Patient1_Healthy!I12,Patient2_Healthy!I12,Patient5_Healthy!I12,Patient6_Healthy!I12,Patient8_Healthy!I12,Patient9_Healthy!I12,Patient10_Healthy!I12,Patient11_Healthy!I12,Patient12_Healthy!I12,Patient13_Healthy!I12,Patient14_Healthy!I12,Patient15_Healthy!I12,Patient16_Healthy!I12,Patient17_Healthy!I12,Patient18_Healthy!I12,Patient19_Healthy!I12,Patient21_Healthy!I12,Patient22_Healthy!I12,Patient23_Healthy!I12,Patient25_Healthy!I12,Patient26_Healthy!I12,Patient27_Healthy!I12,Patient28_Healthy!I12,Patient30_Healthy!I12,Patient31_Healthy!I12,Patient33_Healthy!I12,Patient34_Healthy!I12,Patient36_Healthy!I12)</f>
        <v>0.10329294493233698</v>
      </c>
      <c r="J13">
        <f>STDEV(Patient1_Healthy!I12,Patient2_Healthy!I12,Patient5_Healthy!I12,Patient6_Healthy!I12,Patient8_Healthy!I12,Patient9_Healthy!I12,Patient10_Healthy!I12,Patient11_Healthy!I12,Patient12_Healthy!I12,Patient13_Healthy!I12,Patient14_Healthy!I12,Patient15_Healthy!I12,Patient16_Healthy!I12,Patient17_Healthy!I12,Patient18_Healthy!I12,Patient19_Healthy!I12,Patient21_Healthy!I12,Patient22_Healthy!I12,Patient23_Healthy!I12,Patient25_Healthy!I12,Patient26_Healthy!I12,Patient27_Healthy!I12,Patient28_Healthy!I12,Patient30_Healthy!I12,Patient31_Healthy!I12,Patient33_Healthy!I12,Patient34_Healthy!I12,Patient36_Healthy!I12)</f>
        <v>7.7136872994112246E-2</v>
      </c>
      <c r="K13" s="132">
        <f>AVERAGE(Patient1_Healthy!J12,Patient2_Healthy!J12,Patient5_Healthy!J12,Patient6_Healthy!J12,Patient8_Healthy!J12,Patient9_Healthy!J12,Patient10_Healthy!J12,Patient11_Healthy!J12,Patient12_Healthy!J12,Patient13_Healthy!J12,Patient14_Healthy!J12,Patient15_Healthy!J12,Patient16_Healthy!J12,Patient17_Healthy!J12,Patient18_Healthy!J12,Patient19_Healthy!J12,Patient21_Healthy!J12,Patient22_Healthy!J12,Patient23_Healthy!J12,Patient25_Healthy!J12,Patient26_Healthy!J12,Patient27_Healthy!J12,Patient28_Healthy!J12,Patient30_Healthy!J12,Patient31_Healthy!J12,Patient33_Healthy!J12,Patient34_Healthy!J12,Patient36_Healthy!J12)</f>
        <v>0.10093397336716518</v>
      </c>
      <c r="L13">
        <f>STDEV(Patient1_Healthy!J12,Patient2_Healthy!J12,Patient5_Healthy!J12,Patient6_Healthy!J12,Patient8_Healthy!J12,Patient9_Healthy!J12,Patient10_Healthy!J12,Patient11_Healthy!J12,Patient12_Healthy!J12,Patient13_Healthy!J12,Patient14_Healthy!J12,Patient15_Healthy!J12,Patient16_Healthy!J12,Patient17_Healthy!J12,Patient18_Healthy!J12,Patient19_Healthy!J12,Patient21_Healthy!J12,Patient22_Healthy!J12,Patient23_Healthy!J12,Patient25_Healthy!J12,Patient26_Healthy!J12,Patient27_Healthy!J12,Patient28_Healthy!J12,Patient30_Healthy!J12,Patient31_Healthy!J12,Patient33_Healthy!J12,Patient34_Healthy!J12,Patient36_Healthy!J12)</f>
        <v>4.9981141346255434E-2</v>
      </c>
      <c r="V13" s="165"/>
      <c r="X13" s="165"/>
      <c r="AB13" s="165"/>
      <c r="AI13" s="165"/>
      <c r="AO13" s="165"/>
      <c r="AQ13" s="165"/>
    </row>
    <row r="14" spans="1:59" x14ac:dyDescent="0.25">
      <c r="H14" s="23" t="s">
        <v>26</v>
      </c>
      <c r="I14">
        <f>AVERAGE(Patient1_Healthy!I13,Patient2_Healthy!I13,Patient5_Healthy!I13,Patient6_Healthy!I13,Patient8_Healthy!I13,Patient9_Healthy!I13,Patient10_Healthy!I13,Patient11_Healthy!I13,Patient12_Healthy!I13,Patient13_Healthy!I13,Patient14_Healthy!I13,Patient15_Healthy!I13,Patient16_Healthy!I13,Patient17_Healthy!I13,Patient18_Healthy!I13,Patient19_Healthy!I13,Patient21_Healthy!I13,Patient22_Healthy!I13,Patient23_Healthy!I13,Patient25_Healthy!I13,Patient26_Healthy!I13,Patient27_Healthy!I13,Patient28_Healthy!I13,Patient30_Healthy!I13,Patient31_Healthy!I13,Patient33_Healthy!I13,Patient34_Healthy!I13,Patient36_Healthy!I13)</f>
        <v>0.14230338501292944</v>
      </c>
      <c r="J14">
        <f>STDEV(Patient1_Healthy!I13,Patient2_Healthy!I13,Patient5_Healthy!I13,Patient6_Healthy!I13,Patient8_Healthy!I13,Patient9_Healthy!I13,Patient10_Healthy!I13,Patient11_Healthy!I13,Patient12_Healthy!I13,Patient13_Healthy!I13,Patient14_Healthy!I13,Patient15_Healthy!I13,Patient16_Healthy!I13,Patient17_Healthy!I13,Patient18_Healthy!I13,Patient19_Healthy!I13,Patient21_Healthy!I13,Patient22_Healthy!I13,Patient23_Healthy!I13,Patient25_Healthy!I13,Patient26_Healthy!I13,Patient27_Healthy!I13,Patient28_Healthy!I13,Patient30_Healthy!I13,Patient31_Healthy!I13,Patient33_Healthy!I13,Patient34_Healthy!I13,Patient36_Healthy!I13)</f>
        <v>9.0342330381194158E-2</v>
      </c>
      <c r="K14" s="132">
        <f>AVERAGE(Patient1_Healthy!J13,Patient2_Healthy!J13,Patient5_Healthy!J13,Patient6_Healthy!J13,Patient8_Healthy!J13,Patient9_Healthy!J13,Patient10_Healthy!J13,Patient11_Healthy!J13,Patient12_Healthy!J13,Patient13_Healthy!J13,Patient14_Healthy!J13,Patient15_Healthy!J13,Patient16_Healthy!J13,Patient17_Healthy!J13,Patient18_Healthy!J13,Patient19_Healthy!J13,Patient21_Healthy!J13,Patient22_Healthy!J13,Patient23_Healthy!J13,Patient25_Healthy!J13,Patient26_Healthy!J13,Patient27_Healthy!J13,Patient28_Healthy!J13,Patient30_Healthy!J13,Patient31_Healthy!J13,Patient33_Healthy!J13,Patient34_Healthy!J13,Patient36_Healthy!J13)</f>
        <v>0.10847789881523014</v>
      </c>
      <c r="L14">
        <f>STDEV(Patient1_Healthy!J13,Patient2_Healthy!J13,Patient5_Healthy!J13,Patient6_Healthy!J13,Patient8_Healthy!J13,Patient9_Healthy!J13,Patient10_Healthy!J13,Patient11_Healthy!J13,Patient12_Healthy!J13,Patient13_Healthy!J13,Patient14_Healthy!J13,Patient15_Healthy!J13,Patient16_Healthy!J13,Patient17_Healthy!J13,Patient18_Healthy!J13,Patient19_Healthy!J13,Patient21_Healthy!J13,Patient22_Healthy!J13,Patient23_Healthy!J13,Patient25_Healthy!J13,Patient26_Healthy!J13,Patient27_Healthy!J13,Patient28_Healthy!J13,Patient30_Healthy!J13,Patient31_Healthy!J13,Patient33_Healthy!J13,Patient34_Healthy!J13,Patient36_Healthy!J13)</f>
        <v>4.6144802454399295E-2</v>
      </c>
      <c r="Q14" s="26" t="s">
        <v>221</v>
      </c>
      <c r="R14" s="27" t="s">
        <v>222</v>
      </c>
      <c r="V14" s="165"/>
      <c r="X14" s="165"/>
      <c r="AB14" s="165"/>
      <c r="AI14" s="165"/>
      <c r="AO14" s="165"/>
      <c r="AQ14" s="165"/>
    </row>
    <row r="15" spans="1:59" x14ac:dyDescent="0.25">
      <c r="H15" s="23" t="s">
        <v>28</v>
      </c>
      <c r="I15">
        <f>AVERAGE(Patient1_Healthy!I14,Patient2_Healthy!I14,Patient5_Healthy!I14,Patient6_Healthy!I14,Patient8_Healthy!I14,Patient9_Healthy!I14,Patient10_Healthy!I14,Patient11_Healthy!I14,Patient12_Healthy!I14,Patient13_Healthy!I14,Patient14_Healthy!I14,Patient15_Healthy!I14,Patient16_Healthy!I14,Patient17_Healthy!I14,Patient18_Healthy!I14,Patient19_Healthy!I14,Patient21_Healthy!I14,Patient22_Healthy!I14,Patient23_Healthy!I14,Patient25_Healthy!I14,Patient26_Healthy!I14,Patient27_Healthy!I14,Patient28_Healthy!I14,Patient30_Healthy!I14,Patient31_Healthy!I14,Patient33_Healthy!I14,Patient34_Healthy!I14,Patient36_Healthy!I14)</f>
        <v>0.1734253659928009</v>
      </c>
      <c r="J15">
        <f>STDEV(Patient1_Healthy!I14,Patient2_Healthy!I14,Patient5_Healthy!I14,Patient6_Healthy!I14,Patient8_Healthy!I14,Patient9_Healthy!I14,Patient10_Healthy!I14,Patient11_Healthy!I14,Patient12_Healthy!I14,Patient13_Healthy!I14,Patient14_Healthy!I14,Patient15_Healthy!I14,Patient16_Healthy!I14,Patient17_Healthy!I14,Patient18_Healthy!I14,Patient19_Healthy!I14,Patient21_Healthy!I14,Patient22_Healthy!I14,Patient23_Healthy!I14,Patient25_Healthy!I14,Patient26_Healthy!I14,Patient27_Healthy!I14,Patient28_Healthy!I14,Patient30_Healthy!I14,Patient31_Healthy!I14,Patient33_Healthy!I14,Patient34_Healthy!I14,Patient36_Healthy!I14)</f>
        <v>9.7044021983655471E-2</v>
      </c>
      <c r="K15" s="132">
        <f>AVERAGE(Patient1_Healthy!J14,Patient2_Healthy!J14,Patient5_Healthy!J14,Patient6_Healthy!J14,Patient8_Healthy!J14,Patient9_Healthy!J14,Patient10_Healthy!J14,Patient11_Healthy!J14,Patient12_Healthy!J14,Patient13_Healthy!J14,Patient14_Healthy!J14,Patient15_Healthy!J14,Patient16_Healthy!J14,Patient17_Healthy!J14,Patient18_Healthy!J14,Patient19_Healthy!J14,Patient21_Healthy!J14,Patient22_Healthy!J14,Patient23_Healthy!J14,Patient25_Healthy!J14,Patient26_Healthy!J14,Patient27_Healthy!J14,Patient28_Healthy!J14,Patient30_Healthy!J14,Patient31_Healthy!J14,Patient33_Healthy!J14,Patient34_Healthy!J14,Patient36_Healthy!J14)</f>
        <v>0.14254921476330476</v>
      </c>
      <c r="L15">
        <f>STDEV(Patient1_Healthy!J14,Patient2_Healthy!J14,Patient5_Healthy!J14,Patient6_Healthy!J14,Patient8_Healthy!J14,Patient9_Healthy!J14,Patient10_Healthy!J14,Patient11_Healthy!J14,Patient12_Healthy!J14,Patient13_Healthy!J14,Patient14_Healthy!J14,Patient15_Healthy!J14,Patient16_Healthy!J14,Patient17_Healthy!J14,Patient18_Healthy!J14,Patient19_Healthy!J14,Patient21_Healthy!J14,Patient22_Healthy!J14,Patient23_Healthy!J14,Patient25_Healthy!J14,Patient26_Healthy!J14,Patient27_Healthy!J14,Patient28_Healthy!J14,Patient30_Healthy!J14,Patient31_Healthy!J14,Patient33_Healthy!J14,Patient34_Healthy!J14,Patient36_Healthy!J14)</f>
        <v>7.2325310470378643E-2</v>
      </c>
      <c r="P15" s="25" t="s">
        <v>27</v>
      </c>
      <c r="Q15">
        <f>AVERAGE(Patient1_Healthy!Q13,Patient2_Healthy!Q13,Patient5_Healthy!Q13,Patient6_Healthy!Q13,Patient8_Healthy!Q13,Patient9_Healthy!Q13,Patient10_Healthy!Q13,Patient11_Healthy!Q13,Patient12_Healthy!Q13,Patient13_Healthy!Q13,Patient14_Healthy!Q13,Patient15_Healthy!Q13,Patient16_Healthy!Q13,Patient17_Healthy!Q13,Patient18_Healthy!Q13,Patient19_Healthy!Q13,Patient21_Healthy!Q13,Patient22_Healthy!Q13,Patient23_Healthy!Q13,Patient25_Healthy!Q13,Patient26_Healthy!Q13,Patient27_Healthy!Q13,Patient28_Healthy!Q13,Patient30_Healthy!Q13,Patient31_Healthy!Q13,Patient33_Healthy!Q13,Patient34_Healthy!Q13,Patient36_Healthy!Q13)</f>
        <v>902.04289932758024</v>
      </c>
      <c r="R15" s="132">
        <f>STDEV(Patient1_Healthy!Q13,Patient2_Healthy!Q13,Patient5_Healthy!Q13,Patient6_Healthy!Q13,Patient8_Healthy!Q13,Patient9_Healthy!Q13,Patient10_Healthy!Q13,Patient11_Healthy!Q13,Patient12_Healthy!Q13,Patient13_Healthy!Q13,Patient14_Healthy!Q13,Patient15_Healthy!Q13,Patient16_Healthy!Q13,Patient17_Healthy!Q13,Patient18_Healthy!Q13,Patient19_Healthy!Q13,Patient21_Healthy!Q13,Patient22_Healthy!Q13,Patient23_Healthy!Q13,Patient25_Healthy!Q13,Patient26_Healthy!Q13,Patient27_Healthy!Q13,Patient28_Healthy!Q13,Patient30_Healthy!Q13,Patient31_Healthy!Q13,Patient33_Healthy!Q13,Patient34_Healthy!Q13,Patient36_Healthy!Q13)</f>
        <v>966.21706777679776</v>
      </c>
      <c r="V15" s="165"/>
      <c r="X15" s="165"/>
      <c r="AB15" s="165"/>
      <c r="AI15" s="165"/>
      <c r="AO15" s="165"/>
      <c r="AQ15" s="165"/>
    </row>
    <row r="16" spans="1:59" x14ac:dyDescent="0.25">
      <c r="H16" s="23" t="s">
        <v>29</v>
      </c>
      <c r="I16">
        <f>AVERAGE(Patient1_Healthy!I15,Patient2_Healthy!I15,Patient5_Healthy!I15,Patient6_Healthy!I15,Patient8_Healthy!I15,Patient9_Healthy!I15,Patient10_Healthy!I15,Patient11_Healthy!I15,Patient12_Healthy!I15,Patient13_Healthy!I15,Patient14_Healthy!I15,Patient15_Healthy!I15,Patient16_Healthy!I15,Patient17_Healthy!I15,Patient18_Healthy!I15,Patient19_Healthy!I15,Patient21_Healthy!I15,Patient22_Healthy!I15,Patient23_Healthy!I15,Patient25_Healthy!I15,Patient26_Healthy!I15,Patient27_Healthy!I15,Patient28_Healthy!I15,Patient30_Healthy!I15,Patient31_Healthy!I15,Patient33_Healthy!I15,Patient34_Healthy!I15,Patient36_Healthy!I15)</f>
        <v>0.18164903008634076</v>
      </c>
      <c r="J16">
        <f>STDEV(Patient1_Healthy!I15,Patient2_Healthy!I15,Patient5_Healthy!I15,Patient6_Healthy!I15,Patient8_Healthy!I15,Patient9_Healthy!I15,Patient10_Healthy!I15,Patient11_Healthy!I15,Patient12_Healthy!I15,Patient13_Healthy!I15,Patient14_Healthy!I15,Patient15_Healthy!I15,Patient16_Healthy!I15,Patient17_Healthy!I15,Patient18_Healthy!I15,Patient19_Healthy!I15,Patient21_Healthy!I15,Patient22_Healthy!I15,Patient23_Healthy!I15,Patient25_Healthy!I15,Patient26_Healthy!I15,Patient27_Healthy!I15,Patient28_Healthy!I15,Patient30_Healthy!I15,Patient31_Healthy!I15,Patient33_Healthy!I15,Patient34_Healthy!I15,Patient36_Healthy!I15)</f>
        <v>9.6694090063861968E-2</v>
      </c>
      <c r="K16" s="132">
        <f>AVERAGE(Patient1_Healthy!J15,Patient2_Healthy!J15,Patient5_Healthy!J15,Patient6_Healthy!J15,Patient8_Healthy!J15,Patient9_Healthy!J15,Patient10_Healthy!J15,Patient11_Healthy!J15,Patient12_Healthy!J15,Patient13_Healthy!J15,Patient14_Healthy!J15,Patient15_Healthy!J15,Patient16_Healthy!J15,Patient17_Healthy!J15,Patient18_Healthy!J15,Patient19_Healthy!J15,Patient21_Healthy!J15,Patient22_Healthy!J15,Patient23_Healthy!J15,Patient25_Healthy!J15,Patient26_Healthy!J15,Patient27_Healthy!J15,Patient28_Healthy!J15,Patient30_Healthy!J15,Patient31_Healthy!J15,Patient33_Healthy!J15,Patient34_Healthy!J15,Patient36_Healthy!J15)</f>
        <v>0.14230680759221967</v>
      </c>
      <c r="L16">
        <f>STDEV(Patient1_Healthy!J15,Patient2_Healthy!J15,Patient5_Healthy!J15,Patient6_Healthy!J15,Patient8_Healthy!J15,Patient9_Healthy!J15,Patient10_Healthy!J15,Patient11_Healthy!J15,Patient12_Healthy!J15,Patient13_Healthy!J15,Patient14_Healthy!J15,Patient15_Healthy!J15,Patient16_Healthy!J15,Patient17_Healthy!J15,Patient18_Healthy!J15,Patient19_Healthy!J15,Patient21_Healthy!J15,Patient22_Healthy!J15,Patient23_Healthy!J15,Patient25_Healthy!J15,Patient26_Healthy!J15,Patient27_Healthy!J15,Patient28_Healthy!J15,Patient30_Healthy!J15,Patient31_Healthy!J15,Patient33_Healthy!J15,Patient34_Healthy!J15,Patient36_Healthy!J15)</f>
        <v>9.1924708422027795E-2</v>
      </c>
      <c r="V16" s="165"/>
      <c r="X16" s="165"/>
      <c r="AB16" s="165"/>
      <c r="AI16" s="165"/>
      <c r="AO16" s="165"/>
      <c r="AQ16" s="165"/>
    </row>
    <row r="17" spans="1:59" x14ac:dyDescent="0.25">
      <c r="V17" s="165"/>
      <c r="X17" s="165"/>
      <c r="AB17" s="165"/>
      <c r="AI17" s="165"/>
      <c r="AO17" s="165"/>
      <c r="AQ17" s="165"/>
    </row>
    <row r="18" spans="1:59" x14ac:dyDescent="0.25">
      <c r="V18" s="165"/>
      <c r="X18" s="165"/>
      <c r="AB18" s="165"/>
      <c r="AI18" s="165"/>
      <c r="AO18" s="165"/>
      <c r="AQ18" s="165"/>
    </row>
    <row r="19" spans="1:59" x14ac:dyDescent="0.25">
      <c r="B19" s="165" t="s">
        <v>30</v>
      </c>
      <c r="H19" s="165" t="s">
        <v>31</v>
      </c>
      <c r="P19" s="165" t="s">
        <v>32</v>
      </c>
      <c r="V19" s="165"/>
      <c r="X19" s="165"/>
      <c r="AB19" s="165"/>
      <c r="AI19" s="165"/>
      <c r="AO19" s="165"/>
      <c r="AQ19" s="165"/>
    </row>
    <row r="20" spans="1:59" x14ac:dyDescent="0.25">
      <c r="A20" s="21"/>
      <c r="B20" s="182" t="s">
        <v>11</v>
      </c>
      <c r="C20" s="182"/>
      <c r="D20" s="181" t="s">
        <v>6</v>
      </c>
      <c r="E20" s="182"/>
      <c r="F20" s="165"/>
      <c r="H20" s="23"/>
      <c r="I20" s="184" t="s">
        <v>12</v>
      </c>
      <c r="J20" s="184"/>
      <c r="K20" s="183" t="s">
        <v>13</v>
      </c>
      <c r="L20" s="184"/>
      <c r="Q20" s="185" t="s">
        <v>12</v>
      </c>
      <c r="R20" s="185"/>
      <c r="S20" s="186" t="s">
        <v>13</v>
      </c>
      <c r="T20" s="185"/>
      <c r="V20" s="165"/>
      <c r="X20" s="165"/>
      <c r="AB20" s="165"/>
      <c r="AI20" s="165"/>
      <c r="AO20" s="165"/>
      <c r="AQ20" s="165"/>
    </row>
    <row r="21" spans="1:59" x14ac:dyDescent="0.25">
      <c r="A21" s="126"/>
      <c r="B21" s="126" t="s">
        <v>221</v>
      </c>
      <c r="C21" s="126" t="s">
        <v>222</v>
      </c>
      <c r="D21" s="126" t="s">
        <v>221</v>
      </c>
      <c r="E21" s="126" t="s">
        <v>222</v>
      </c>
      <c r="F21" s="165"/>
      <c r="H21" s="23"/>
      <c r="I21" s="23" t="s">
        <v>221</v>
      </c>
      <c r="J21" s="23" t="s">
        <v>222</v>
      </c>
      <c r="K21" s="22" t="s">
        <v>221</v>
      </c>
      <c r="L21" s="23" t="s">
        <v>222</v>
      </c>
      <c r="P21" s="25"/>
      <c r="Q21" s="25" t="s">
        <v>221</v>
      </c>
      <c r="R21" s="25" t="s">
        <v>222</v>
      </c>
      <c r="S21" s="24" t="s">
        <v>221</v>
      </c>
      <c r="T21" s="25" t="s">
        <v>222</v>
      </c>
      <c r="X21" s="165"/>
      <c r="AO21" s="165"/>
    </row>
    <row r="22" spans="1:59" x14ac:dyDescent="0.25">
      <c r="A22" s="126" t="s">
        <v>14</v>
      </c>
      <c r="B22" s="20">
        <f>AVERAGE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,Patient16_Healthy!B21,Patient23_Healthy!B21,Patient34_Healthy!B21,Patient36_Healthy!B21)</f>
        <v>10.521960143278987</v>
      </c>
      <c r="C22" s="20">
        <f>STDEV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,Patient16_Healthy!B21,Patient23_Healthy!B21,Patient34_Healthy!B21,Patient36_Healthy!B21)</f>
        <v>11.841113380861806</v>
      </c>
      <c r="D22" s="20">
        <f>AVERAGE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,Patient16_Healthy!C21,Patient23_Healthy!C21,Patient34_Healthy!C21,Patient36_Healthy!C21)</f>
        <v>8.3813326616314718</v>
      </c>
      <c r="E22" s="20">
        <f>STDEV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,Patient16_Healthy!C21,Patient23_Healthy!C21,Patient34_Healthy!C21,Patient36_Healthy!C21)</f>
        <v>6.9208843913731002</v>
      </c>
      <c r="H22" s="23" t="s">
        <v>15</v>
      </c>
      <c r="I22">
        <f>AVERAGE(Patient1_Healthy!I21,Patient2_Healthy!I21,Patient5_Healthy!I21,Patient6_Healthy!I21,Patient8_Healthy!I21,Patient9_Healthy!I21,Patient10_Healthy!I21,Patient11_Healthy!I21,Patient12_Healthy!I21,Patient13_Healthy!I21,Patient14_Healthy!I21,Patient15_Healthy!I21,Patient16_Healthy!I21,Patient17_Healthy!I21,Patient18_Healthy!I21,Patient19_Healthy!I21,Patient21_Healthy!I21,Patient22_Healthy!I21,Patient23_Healthy!I21,Patient25_Healthy!I21,Patient26_Healthy!I21,Patient27_Healthy!I21,Patient28_Healthy!I21,Patient30_Healthy!I21,Patient31_Healthy!I21,Patient33_Healthy!I21,Patient34_Healthy!I21,Patient36_Healthy!I21)</f>
        <v>0.3282997677724932</v>
      </c>
      <c r="J22">
        <f>STDEV(Patient1_Healthy!I21,Patient2_Healthy!I21,Patient5_Healthy!I21,Patient6_Healthy!I21,Patient8_Healthy!I21,Patient9_Healthy!I21,Patient10_Healthy!I21,Patient11_Healthy!I21,Patient12_Healthy!I21,Patient13_Healthy!I21,Patient14_Healthy!I21,Patient15_Healthy!I21,Patient16_Healthy!I21,Patient17_Healthy!I21,Patient18_Healthy!I21,Patient19_Healthy!I21,Patient21_Healthy!I21,Patient22_Healthy!I21,Patient23_Healthy!I21,Patient25_Healthy!I21,Patient26_Healthy!I21,Patient27_Healthy!I21,Patient28_Healthy!I21,Patient30_Healthy!I21,Patient31_Healthy!I21,Patient33_Healthy!I21,Patient34_Healthy!I21,Patient36_Healthy!I21)</f>
        <v>0.10740269459219515</v>
      </c>
      <c r="K22" s="132">
        <f>AVERAGE(Patient1_Healthy!J21,Patient2_Healthy!J21,Patient5_Healthy!J21,Patient6_Healthy!J21,Patient8_Healthy!J21,Patient9_Healthy!J21,Patient10_Healthy!J21,Patient11_Healthy!J21,Patient12_Healthy!J21,Patient13_Healthy!J21,Patient14_Healthy!J21,Patient15_Healthy!J21,Patient16_Healthy!J21,Patient17_Healthy!J21,Patient18_Healthy!J21,Patient19_Healthy!J21,Patient21_Healthy!J21,Patient22_Healthy!J21,Patient23_Healthy!J21,Patient25_Healthy!J21,Patient26_Healthy!J21,Patient27_Healthy!J21,Patient28_Healthy!J21,Patient30_Healthy!J21,Patient31_Healthy!J21,Patient33_Healthy!J21,Patient34_Healthy!J21,Patient36_Healthy!J21)</f>
        <v>0.31607097238654269</v>
      </c>
      <c r="L22">
        <f>STDEV(Patient1_Healthy!J21,Patient2_Healthy!J21,Patient5_Healthy!J21,Patient6_Healthy!J21,Patient8_Healthy!J21,Patient9_Healthy!J21,Patient10_Healthy!J21,Patient11_Healthy!J21,Patient12_Healthy!J21,Patient13_Healthy!J21,Patient14_Healthy!J21,Patient15_Healthy!J21,Patient16_Healthy!J21,Patient17_Healthy!J21,Patient18_Healthy!J21,Patient19_Healthy!J21,Patient21_Healthy!J21,Patient22_Healthy!J21,Patient23_Healthy!J21,Patient25_Healthy!J21,Patient26_Healthy!J21,Patient27_Healthy!J21,Patient28_Healthy!J21,Patient30_Healthy!J21,Patient31_Healthy!J21,Patient33_Healthy!J21,Patient34_Healthy!J21,Patient36_Healthy!J21)</f>
        <v>7.4921891524016987E-2</v>
      </c>
      <c r="P22" s="25" t="s">
        <v>16</v>
      </c>
      <c r="Q22">
        <f>AVERAGE(Patient1_Healthy!Q21,Patient2_Healthy!Q21,Patient5_Healthy!Q21,Patient6_Healthy!Q21,Patient8_Healthy!Q21,Patient9_Healthy!Q21,Patient10_Healthy!Q21,Patient11_Healthy!Q21,Patient12_Healthy!Q21,Patient13_Healthy!Q21,Patient14_Healthy!Q21,Patient15_Healthy!Q21,Patient16_Healthy!Q21,Patient17_Healthy!Q21,Patient18_Healthy!Q21,Patient19_Healthy!Q21,Patient21_Healthy!Q21,Patient22_Healthy!Q21,Patient23_Healthy!Q21,Patient25_Healthy!Q21,Patient26_Healthy!Q21,Patient27_Healthy!Q21,Patient28_Healthy!Q21,Patient30_Healthy!Q21,Patient31_Healthy!Q21,Patient33_Healthy!Q21,Patient34_Healthy!Q21,Patient36_Healthy!Q21)</f>
        <v>4.1408410968912712E-3</v>
      </c>
      <c r="R22">
        <f>STDEV(Patient1_Healthy!Q21,Patient2_Healthy!Q21,Patient5_Healthy!Q21,Patient6_Healthy!Q21,Patient8_Healthy!Q21,Patient9_Healthy!Q21,Patient10_Healthy!Q21,Patient11_Healthy!Q21,Patient12_Healthy!Q21,Patient13_Healthy!Q21,Patient14_Healthy!Q21,Patient15_Healthy!Q21,Patient16_Healthy!Q21,Patient17_Healthy!Q21,Patient18_Healthy!Q21,Patient19_Healthy!Q21,Patient21_Healthy!Q21,Patient22_Healthy!Q21,Patient23_Healthy!Q21,Patient25_Healthy!Q21,Patient26_Healthy!Q21,Patient27_Healthy!Q21,Patient28_Healthy!Q21,Patient30_Healthy!Q21,Patient31_Healthy!Q21,Patient33_Healthy!Q21,Patient34_Healthy!Q21,Patient36_Healthy!Q21)</f>
        <v>0.23153683956121848</v>
      </c>
      <c r="S22" s="132">
        <f>AVERAGE(Patient1_Healthy!R21,Patient2_Healthy!R21,Patient5_Healthy!R21,Patient6_Healthy!R21,Patient8_Healthy!R21,Patient9_Healthy!R21,Patient10_Healthy!R21,Patient11_Healthy!R21,Patient12_Healthy!R21,Patient13_Healthy!R21,Patient14_Healthy!R21,Patient15_Healthy!R21,Patient16_Healthy!R21,Patient17_Healthy!R21,Patient18_Healthy!R21,Patient19_Healthy!R21,Patient21_Healthy!R21,Patient22_Healthy!R21,Patient23_Healthy!R21,Patient25_Healthy!R21,Patient26_Healthy!R21,Patient27_Healthy!R21,Patient28_Healthy!R21,Patient30_Healthy!R21,Patient31_Healthy!R21,Patient33_Healthy!R21,Patient34_Healthy!R21,Patient36_Healthy!R21)</f>
        <v>-1.3120322277551931E-2</v>
      </c>
      <c r="T22">
        <f>STDEV(Patient1_Healthy!R21,Patient2_Healthy!R21,Patient5_Healthy!R21,Patient6_Healthy!R21,Patient8_Healthy!R21,Patient9_Healthy!R21,Patient10_Healthy!R21,Patient11_Healthy!R21,Patient12_Healthy!R21,Patient13_Healthy!R21,Patient14_Healthy!R21,Patient15_Healthy!R21,Patient16_Healthy!R21,Patient17_Healthy!R21,Patient18_Healthy!R21,Patient19_Healthy!R21,Patient21_Healthy!R21,Patient22_Healthy!R21,Patient23_Healthy!R21,Patient25_Healthy!R21,Patient26_Healthy!R21,Patient27_Healthy!R21,Patient28_Healthy!R21,Patient30_Healthy!R21,Patient31_Healthy!R21,Patient33_Healthy!R21,Patient34_Healthy!R21,Patient36_Healthy!R21)</f>
        <v>0.38211385061918329</v>
      </c>
      <c r="AO22" s="165"/>
    </row>
    <row r="23" spans="1:59" x14ac:dyDescent="0.25">
      <c r="A23" s="126" t="s">
        <v>17</v>
      </c>
      <c r="B23" s="20">
        <f>AVERAGE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,Patient16_Healthy!B22,Patient23_Healthy!B22,Patient34_Healthy!B22,Patient36_Healthy!B22)</f>
        <v>23.437398005628037</v>
      </c>
      <c r="C23" s="20">
        <f>STDEV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,Patient16_Healthy!B22,Patient23_Healthy!B22,Patient34_Healthy!B22,Patient36_Healthy!B22)</f>
        <v>14.365535671891839</v>
      </c>
      <c r="D23" s="20">
        <f>AVERAGE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,Patient16_Healthy!C22,Patient23_Healthy!C22,Patient34_Healthy!C22,Patient36_Healthy!C22)</f>
        <v>18.689718214280244</v>
      </c>
      <c r="E23" s="20">
        <f>STDEV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,Patient16_Healthy!C22,Patient23_Healthy!C22,Patient34_Healthy!C22,Patient36_Healthy!C22)</f>
        <v>12.36866372696084</v>
      </c>
      <c r="H23" s="23" t="s">
        <v>18</v>
      </c>
      <c r="I23">
        <f>AVERAGE(Patient1_Healthy!I22,Patient2_Healthy!I22,Patient5_Healthy!I22,Patient6_Healthy!I22,Patient8_Healthy!I22,Patient9_Healthy!I22,Patient10_Healthy!I22,Patient11_Healthy!I22,Patient12_Healthy!I22,Patient13_Healthy!I22,Patient14_Healthy!I22,Patient15_Healthy!I22,Patient16_Healthy!I22,Patient17_Healthy!I22,Patient18_Healthy!I22,Patient19_Healthy!I22,Patient21_Healthy!I22,Patient22_Healthy!I22,Patient23_Healthy!I22,Patient25_Healthy!I22,Patient26_Healthy!I22,Patient27_Healthy!I22,Patient28_Healthy!I22,Patient30_Healthy!I22,Patient31_Healthy!I22,Patient33_Healthy!I22,Patient34_Healthy!I22,Patient36_Healthy!I22)</f>
        <v>0.39575157111427883</v>
      </c>
      <c r="J23">
        <f>STDEV(Patient1_Healthy!I22,Patient2_Healthy!I22,Patient5_Healthy!I22,Patient6_Healthy!I22,Patient8_Healthy!I22,Patient9_Healthy!I22,Patient10_Healthy!I22,Patient11_Healthy!I22,Patient12_Healthy!I22,Patient13_Healthy!I22,Patient14_Healthy!I22,Patient15_Healthy!I22,Patient16_Healthy!I22,Patient17_Healthy!I22,Patient18_Healthy!I22,Patient19_Healthy!I22,Patient21_Healthy!I22,Patient22_Healthy!I22,Patient23_Healthy!I22,Patient25_Healthy!I22,Patient26_Healthy!I22,Patient27_Healthy!I22,Patient28_Healthy!I22,Patient30_Healthy!I22,Patient31_Healthy!I22,Patient33_Healthy!I22,Patient34_Healthy!I22,Patient36_Healthy!I22)</f>
        <v>0.14776381765137089</v>
      </c>
      <c r="K23" s="132">
        <f>AVERAGE(Patient1_Healthy!J22,Patient2_Healthy!J22,Patient5_Healthy!J22,Patient6_Healthy!J22,Patient8_Healthy!J22,Patient9_Healthy!J22,Patient10_Healthy!J22,Patient11_Healthy!J22,Patient12_Healthy!J22,Patient13_Healthy!J22,Patient14_Healthy!J22,Patient15_Healthy!J22,Patient16_Healthy!J22,Patient17_Healthy!J22,Patient18_Healthy!J22,Patient19_Healthy!J22,Patient21_Healthy!J22,Patient22_Healthy!J22,Patient23_Healthy!J22,Patient25_Healthy!J22,Patient26_Healthy!J22,Patient27_Healthy!J22,Patient28_Healthy!J22,Patient30_Healthy!J22,Patient31_Healthy!J22,Patient33_Healthy!J22,Patient34_Healthy!J22,Patient36_Healthy!J22)</f>
        <v>0.37368439822151867</v>
      </c>
      <c r="L23">
        <f>STDEV(Patient1_Healthy!J22,Patient2_Healthy!J22,Patient5_Healthy!J22,Patient6_Healthy!J22,Patient8_Healthy!J22,Patient9_Healthy!J22,Patient10_Healthy!J22,Patient11_Healthy!J22,Patient12_Healthy!J22,Patient13_Healthy!J22,Patient14_Healthy!J22,Patient15_Healthy!J22,Patient16_Healthy!J22,Patient17_Healthy!J22,Patient18_Healthy!J22,Patient19_Healthy!J22,Patient21_Healthy!J22,Patient22_Healthy!J22,Patient23_Healthy!J22,Patient25_Healthy!J22,Patient26_Healthy!J22,Patient27_Healthy!J22,Patient28_Healthy!J22,Patient30_Healthy!J22,Patient31_Healthy!J22,Patient33_Healthy!J22,Patient34_Healthy!J22,Patient36_Healthy!J22)</f>
        <v>9.3566688824678834E-2</v>
      </c>
      <c r="P23" s="25" t="s">
        <v>19</v>
      </c>
      <c r="Q23">
        <f>AVERAGE(Patient1_Healthy!Q22,Patient2_Healthy!Q22,Patient5_Healthy!Q22,Patient6_Healthy!Q22,Patient8_Healthy!Q22,Patient9_Healthy!Q22,Patient10_Healthy!Q22,Patient11_Healthy!Q22,Patient12_Healthy!Q22,Patient13_Healthy!Q22,Patient14_Healthy!Q22,Patient15_Healthy!Q22,Patient16_Healthy!Q22,Patient17_Healthy!Q22,Patient18_Healthy!Q22,Patient19_Healthy!Q22,Patient21_Healthy!Q22,Patient22_Healthy!Q22,Patient23_Healthy!Q22,Patient25_Healthy!Q22,Patient26_Healthy!Q22,Patient27_Healthy!Q22,Patient28_Healthy!Q22,Patient30_Healthy!Q22,Patient31_Healthy!Q22,Patient33_Healthy!Q22,Patient34_Healthy!Q22,Patient36_Healthy!Q22)</f>
        <v>3.0364519484214547</v>
      </c>
      <c r="R23">
        <f>STDEV(Patient1_Healthy!Q22,Patient2_Healthy!Q22,Patient5_Healthy!Q22,Patient6_Healthy!Q22,Patient8_Healthy!Q22,Patient9_Healthy!Q22,Patient10_Healthy!Q22,Patient11_Healthy!Q22,Patient12_Healthy!Q22,Patient13_Healthy!Q22,Patient14_Healthy!Q22,Patient15_Healthy!Q22,Patient16_Healthy!Q22,Patient17_Healthy!Q22,Patient18_Healthy!Q22,Patient19_Healthy!Q22,Patient21_Healthy!Q22,Patient22_Healthy!Q22,Patient23_Healthy!Q22,Patient25_Healthy!Q22,Patient26_Healthy!Q22,Patient27_Healthy!Q22,Patient28_Healthy!Q22,Patient30_Healthy!Q22,Patient31_Healthy!Q22,Patient33_Healthy!Q22,Patient34_Healthy!Q22,Patient36_Healthy!Q22)</f>
        <v>0.95492988974673676</v>
      </c>
      <c r="S23" s="132">
        <f>AVERAGE(Patient1_Healthy!R22,Patient2_Healthy!R22,Patient5_Healthy!R22,Patient6_Healthy!R22,Patient8_Healthy!R22,Patient9_Healthy!R22,Patient10_Healthy!R22,Patient11_Healthy!R22,Patient12_Healthy!R22,Patient13_Healthy!R22,Patient14_Healthy!R22,Patient15_Healthy!R22,Patient16_Healthy!R22,Patient17_Healthy!R22,Patient18_Healthy!R22,Patient19_Healthy!R22,Patient21_Healthy!R22,Patient22_Healthy!R22,Patient23_Healthy!R22,Patient25_Healthy!R22,Patient26_Healthy!R22,Patient27_Healthy!R22,Patient28_Healthy!R22,Patient30_Healthy!R22,Patient31_Healthy!R22,Patient33_Healthy!R22,Patient34_Healthy!R22,Patient36_Healthy!R22)</f>
        <v>4.6297443910126477</v>
      </c>
      <c r="T23">
        <f>STDEV(Patient1_Healthy!R22,Patient2_Healthy!R22,Patient5_Healthy!R22,Patient6_Healthy!R22,Patient8_Healthy!R22,Patient9_Healthy!R22,Patient10_Healthy!R22,Patient11_Healthy!R22,Patient12_Healthy!R22,Patient13_Healthy!R22,Patient14_Healthy!R22,Patient15_Healthy!R22,Patient16_Healthy!R22,Patient17_Healthy!R22,Patient18_Healthy!R22,Patient19_Healthy!R22,Patient21_Healthy!R22,Patient22_Healthy!R22,Patient23_Healthy!R22,Patient25_Healthy!R22,Patient26_Healthy!R22,Patient27_Healthy!R22,Patient28_Healthy!R22,Patient30_Healthy!R22,Patient31_Healthy!R22,Patient33_Healthy!R22,Patient34_Healthy!R22,Patient36_Healthy!R22)</f>
        <v>1.4100954860221155</v>
      </c>
      <c r="X23" s="165"/>
      <c r="AO23" s="165"/>
      <c r="AQ23" s="165"/>
    </row>
    <row r="24" spans="1:59" x14ac:dyDescent="0.25">
      <c r="A24" s="126" t="s">
        <v>20</v>
      </c>
      <c r="B24" s="20">
        <f>AVERAGE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,Patient16_Healthy!B23,Patient23_Healthy!B23,Patient34_Healthy!B23,Patient36_Healthy!B23)</f>
        <v>7.9669465821486529</v>
      </c>
      <c r="C24" s="20">
        <f>STDEV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,Patient16_Healthy!B23,Patient23_Healthy!B23,Patient34_Healthy!B23,Patient36_Healthy!B23)</f>
        <v>7.8925709990849739</v>
      </c>
      <c r="D24" s="20">
        <f>AVERAGE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,Patient16_Healthy!C23,Patient23_Healthy!C23,Patient34_Healthy!C23,Patient36_Healthy!C23)</f>
        <v>7.051715149905954</v>
      </c>
      <c r="E24" s="20">
        <f>STDEV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,Patient16_Healthy!C23,Patient23_Healthy!C23,Patient34_Healthy!C23,Patient36_Healthy!C23)</f>
        <v>4.5803233582936782</v>
      </c>
      <c r="H24" s="23" t="s">
        <v>21</v>
      </c>
      <c r="I24">
        <f>AVERAGE(Patient1_Healthy!I23,Patient2_Healthy!I23,Patient5_Healthy!I23,Patient6_Healthy!I23,Patient8_Healthy!I23,Patient9_Healthy!I23,Patient10_Healthy!I23,Patient11_Healthy!I23,Patient12_Healthy!I23,Patient13_Healthy!I23,Patient14_Healthy!I23,Patient15_Healthy!I23,Patient16_Healthy!I23,Patient17_Healthy!I23,Patient18_Healthy!I23,Patient19_Healthy!I23,Patient21_Healthy!I23,Patient22_Healthy!I23,Patient23_Healthy!I23,Patient25_Healthy!I23,Patient26_Healthy!I23,Patient27_Healthy!I23,Patient28_Healthy!I23,Patient30_Healthy!I23,Patient31_Healthy!I23,Patient33_Healthy!I23,Patient34_Healthy!I23,Patient36_Healthy!I23)</f>
        <v>0.52260407342599169</v>
      </c>
      <c r="J24">
        <f>STDEV(Patient1_Healthy!I23,Patient2_Healthy!I23,Patient5_Healthy!I23,Patient6_Healthy!I23,Patient8_Healthy!I23,Patient9_Healthy!I23,Patient10_Healthy!I23,Patient11_Healthy!I23,Patient12_Healthy!I23,Patient13_Healthy!I23,Patient14_Healthy!I23,Patient15_Healthy!I23,Patient16_Healthy!I23,Patient17_Healthy!I23,Patient18_Healthy!I23,Patient19_Healthy!I23,Patient21_Healthy!I23,Patient22_Healthy!I23,Patient23_Healthy!I23,Patient25_Healthy!I23,Patient26_Healthy!I23,Patient27_Healthy!I23,Patient28_Healthy!I23,Patient30_Healthy!I23,Patient31_Healthy!I23,Patient33_Healthy!I23,Patient34_Healthy!I23,Patient36_Healthy!I23)</f>
        <v>0.11621123906085885</v>
      </c>
      <c r="K24" s="132">
        <f>AVERAGE(Patient1_Healthy!J23,Patient2_Healthy!J23,Patient5_Healthy!J23,Patient6_Healthy!J23,Patient8_Healthy!J23,Patient9_Healthy!J23,Patient10_Healthy!J23,Patient11_Healthy!J23,Patient12_Healthy!J23,Patient13_Healthy!J23,Patient14_Healthy!J23,Patient15_Healthy!J23,Patient16_Healthy!J23,Patient17_Healthy!J23,Patient18_Healthy!J23,Patient19_Healthy!J23,Patient21_Healthy!J23,Patient22_Healthy!J23,Patient23_Healthy!J23,Patient25_Healthy!J23,Patient26_Healthy!J23,Patient27_Healthy!J23,Patient28_Healthy!J23,Patient30_Healthy!J23,Patient31_Healthy!J23,Patient33_Healthy!J23,Patient34_Healthy!J23,Patient36_Healthy!J23)</f>
        <v>0.52783654678734826</v>
      </c>
      <c r="L24">
        <f>STDEV(Patient1_Healthy!J23,Patient2_Healthy!J23,Patient5_Healthy!J23,Patient6_Healthy!J23,Patient8_Healthy!J23,Patient9_Healthy!J23,Patient10_Healthy!J23,Patient11_Healthy!J23,Patient12_Healthy!J23,Patient13_Healthy!J23,Patient14_Healthy!J23,Patient15_Healthy!J23,Patient16_Healthy!J23,Patient17_Healthy!J23,Patient18_Healthy!J23,Patient19_Healthy!J23,Patient21_Healthy!J23,Patient22_Healthy!J23,Patient23_Healthy!J23,Patient25_Healthy!J23,Patient26_Healthy!J23,Patient27_Healthy!J23,Patient28_Healthy!J23,Patient30_Healthy!J23,Patient31_Healthy!J23,Patient33_Healthy!J23,Patient34_Healthy!J23,Patient36_Healthy!J23)</f>
        <v>0.13744468541578583</v>
      </c>
      <c r="P24" s="25" t="s">
        <v>22</v>
      </c>
      <c r="Q24">
        <f>AVERAGE(Patient1_Healthy!Q23,Patient2_Healthy!Q23,Patient5_Healthy!Q23,Patient6_Healthy!Q23,Patient8_Healthy!Q23,Patient9_Healthy!Q23,Patient10_Healthy!Q23,Patient11_Healthy!Q23,Patient12_Healthy!Q23,Patient13_Healthy!Q23,Patient14_Healthy!Q23,Patient15_Healthy!Q23,Patient16_Healthy!Q23,Patient17_Healthy!Q23,Patient18_Healthy!Q23,Patient19_Healthy!Q23,Patient21_Healthy!Q23,Patient22_Healthy!Q23,Patient23_Healthy!Q23,Patient25_Healthy!Q23,Patient26_Healthy!Q23,Patient27_Healthy!Q23,Patient28_Healthy!Q23,Patient30_Healthy!Q23,Patient31_Healthy!Q23,Patient33_Healthy!Q23,Patient34_Healthy!Q23,Patient36_Healthy!Q23)</f>
        <v>17.631990772857449</v>
      </c>
      <c r="R24">
        <f>STDEV(Patient1_Healthy!Q23,Patient2_Healthy!Q23,Patient5_Healthy!Q23,Patient6_Healthy!Q23,Patient8_Healthy!Q23,Patient9_Healthy!Q23,Patient10_Healthy!Q23,Patient11_Healthy!Q23,Patient12_Healthy!Q23,Patient13_Healthy!Q23,Patient14_Healthy!Q23,Patient15_Healthy!Q23,Patient16_Healthy!Q23,Patient17_Healthy!Q23,Patient18_Healthy!Q23,Patient19_Healthy!Q23,Patient21_Healthy!Q23,Patient22_Healthy!Q23,Patient23_Healthy!Q23,Patient25_Healthy!Q23,Patient26_Healthy!Q23,Patient27_Healthy!Q23,Patient28_Healthy!Q23,Patient30_Healthy!Q23,Patient31_Healthy!Q23,Patient33_Healthy!Q23,Patient34_Healthy!Q23,Patient36_Healthy!Q23)</f>
        <v>4.8795534811267851</v>
      </c>
      <c r="S24" s="132">
        <f>AVERAGE(Patient1_Healthy!R23,Patient2_Healthy!R23,Patient5_Healthy!R23,Patient6_Healthy!R23,Patient8_Healthy!R23,Patient9_Healthy!R23,Patient10_Healthy!R23,Patient11_Healthy!R23,Patient12_Healthy!R23,Patient13_Healthy!R23,Patient14_Healthy!R23,Patient15_Healthy!R23,Patient16_Healthy!R23,Patient17_Healthy!R23,Patient18_Healthy!R23,Patient19_Healthy!R23,Patient21_Healthy!R23,Patient22_Healthy!R23,Patient23_Healthy!R23,Patient25_Healthy!R23,Patient26_Healthy!R23,Patient27_Healthy!R23,Patient28_Healthy!R23,Patient30_Healthy!R23,Patient31_Healthy!R23,Patient33_Healthy!R23,Patient34_Healthy!R23,Patient36_Healthy!R23)</f>
        <v>26.255699084712479</v>
      </c>
      <c r="T24">
        <f>STDEV(Patient1_Healthy!R23,Patient2_Healthy!R23,Patient5_Healthy!R23,Patient6_Healthy!R23,Patient8_Healthy!R23,Patient9_Healthy!R23,Patient10_Healthy!R23,Patient11_Healthy!R23,Patient12_Healthy!R23,Patient13_Healthy!R23,Patient14_Healthy!R23,Patient15_Healthy!R23,Patient16_Healthy!R23,Patient17_Healthy!R23,Patient18_Healthy!R23,Patient19_Healthy!R23,Patient21_Healthy!R23,Patient22_Healthy!R23,Patient23_Healthy!R23,Patient25_Healthy!R23,Patient26_Healthy!R23,Patient27_Healthy!R23,Patient28_Healthy!R23,Patient30_Healthy!R23,Patient31_Healthy!R23,Patient33_Healthy!R23,Patient34_Healthy!R23,Patient36_Healthy!R23)</f>
        <v>6.8334830625068088</v>
      </c>
      <c r="X24" s="180"/>
      <c r="Y24" s="180"/>
      <c r="Z24" s="180"/>
      <c r="AA24" s="180"/>
      <c r="AB24" s="180"/>
      <c r="AC24" s="180"/>
      <c r="AD24" s="180"/>
      <c r="AE24" s="180"/>
      <c r="AF24" s="180"/>
      <c r="AI24" s="180"/>
      <c r="AJ24" s="180"/>
      <c r="AK24" s="180"/>
      <c r="AO24" s="165"/>
      <c r="AP24" s="165"/>
      <c r="AQ24" s="165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</row>
    <row r="25" spans="1:59" x14ac:dyDescent="0.25">
      <c r="A25" s="126" t="s">
        <v>23</v>
      </c>
      <c r="B25" s="20">
        <f>AVERAGE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,Patient16_Healthy!B24,Patient23_Healthy!B24,Patient34_Healthy!B24,Patient36_Healthy!B24)</f>
        <v>6.5253929259834065</v>
      </c>
      <c r="C25" s="20">
        <f>STDEV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,Patient16_Healthy!B24,Patient23_Healthy!B24,Patient34_Healthy!B24,Patient36_Healthy!B24)</f>
        <v>3.7243415007552563</v>
      </c>
      <c r="D25" s="20">
        <f>AVERAGE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,Patient16_Healthy!C24,Patient23_Healthy!C24,Patient34_Healthy!C24,Patient36_Healthy!C24)</f>
        <v>6.2694698111540026</v>
      </c>
      <c r="E25" s="20">
        <f>STDEV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,Patient16_Healthy!C24,Patient23_Healthy!C24,Patient34_Healthy!C24,Patient36_Healthy!C24)</f>
        <v>4.2139038407458811</v>
      </c>
      <c r="H25" s="23" t="s">
        <v>24</v>
      </c>
      <c r="I25">
        <f>AVERAGE(Patient1_Healthy!I24,Patient2_Healthy!I24,Patient5_Healthy!I24,Patient6_Healthy!I24,Patient8_Healthy!I24,Patient9_Healthy!I24,Patient10_Healthy!I24,Patient11_Healthy!I24,Patient12_Healthy!I24,Patient13_Healthy!I24,Patient14_Healthy!I24,Patient15_Healthy!I24,Patient16_Healthy!I24,Patient17_Healthy!I24,Patient18_Healthy!I24,Patient19_Healthy!I24,Patient21_Healthy!I24,Patient22_Healthy!I24,Patient23_Healthy!I24,Patient25_Healthy!I24,Patient26_Healthy!I24,Patient27_Healthy!I24,Patient28_Healthy!I24,Patient30_Healthy!I24,Patient31_Healthy!I24,Patient33_Healthy!I24,Patient34_Healthy!I24,Patient36_Healthy!I24)</f>
        <v>0.54708558141807107</v>
      </c>
      <c r="J25">
        <f>STDEV(Patient1_Healthy!I24,Patient2_Healthy!I24,Patient5_Healthy!I24,Patient6_Healthy!I24,Patient8_Healthy!I24,Patient9_Healthy!I24,Patient10_Healthy!I24,Patient11_Healthy!I24,Patient12_Healthy!I24,Patient13_Healthy!I24,Patient14_Healthy!I24,Patient15_Healthy!I24,Patient16_Healthy!I24,Patient17_Healthy!I24,Patient18_Healthy!I24,Patient19_Healthy!I24,Patient21_Healthy!I24,Patient22_Healthy!I24,Patient23_Healthy!I24,Patient25_Healthy!I24,Patient26_Healthy!I24,Patient27_Healthy!I24,Patient28_Healthy!I24,Patient30_Healthy!I24,Patient31_Healthy!I24,Patient33_Healthy!I24,Patient34_Healthy!I24,Patient36_Healthy!I24)</f>
        <v>0.15917820396257348</v>
      </c>
      <c r="K25" s="132">
        <f>AVERAGE(Patient1_Healthy!J24,Patient2_Healthy!J24,Patient5_Healthy!J24,Patient6_Healthy!J24,Patient8_Healthy!J24,Patient9_Healthy!J24,Patient10_Healthy!J24,Patient11_Healthy!J24,Patient12_Healthy!J24,Patient13_Healthy!J24,Patient14_Healthy!J24,Patient15_Healthy!J24,Patient16_Healthy!J24,Patient17_Healthy!J24,Patient18_Healthy!J24,Patient19_Healthy!J24,Patient21_Healthy!J24,Patient22_Healthy!J24,Patient23_Healthy!J24,Patient25_Healthy!J24,Patient26_Healthy!J24,Patient27_Healthy!J24,Patient28_Healthy!J24,Patient30_Healthy!J24,Patient31_Healthy!J24,Patient33_Healthy!J24,Patient34_Healthy!J24,Patient36_Healthy!J24)</f>
        <v>0.54913641558611304</v>
      </c>
      <c r="L25">
        <f>STDEV(Patient1_Healthy!J24,Patient2_Healthy!J24,Patient5_Healthy!J24,Patient6_Healthy!J24,Patient8_Healthy!J24,Patient9_Healthy!J24,Patient10_Healthy!J24,Patient11_Healthy!J24,Patient12_Healthy!J24,Patient13_Healthy!J24,Patient14_Healthy!J24,Patient15_Healthy!J24,Patient16_Healthy!J24,Patient17_Healthy!J24,Patient18_Healthy!J24,Patient19_Healthy!J24,Patient21_Healthy!J24,Patient22_Healthy!J24,Patient23_Healthy!J24,Patient25_Healthy!J24,Patient26_Healthy!J24,Patient27_Healthy!J24,Patient28_Healthy!J24,Patient30_Healthy!J24,Patient31_Healthy!J24,Patient33_Healthy!J24,Patient34_Healthy!J24,Patient36_Healthy!J24)</f>
        <v>0.15500435289082246</v>
      </c>
      <c r="X25" s="180"/>
      <c r="Y25" s="180"/>
      <c r="Z25" s="180"/>
      <c r="AA25" s="180"/>
      <c r="AB25" s="180"/>
      <c r="AC25" s="180"/>
      <c r="AD25" s="180"/>
      <c r="AE25" s="180"/>
      <c r="AF25" s="180"/>
      <c r="AG25" s="165"/>
      <c r="AI25" s="180"/>
      <c r="AJ25" s="165"/>
      <c r="AK25" s="165"/>
      <c r="AO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</row>
    <row r="26" spans="1:59" x14ac:dyDescent="0.25">
      <c r="H26" s="23" t="s">
        <v>25</v>
      </c>
      <c r="I26">
        <f>AVERAGE(Patient1_Healthy!I25,Patient2_Healthy!I25,Patient5_Healthy!I25,Patient6_Healthy!I25,Patient8_Healthy!I25,Patient9_Healthy!I25,Patient10_Healthy!I25,Patient11_Healthy!I25,Patient12_Healthy!I25,Patient13_Healthy!I25,Patient14_Healthy!I25,Patient15_Healthy!I25,Patient16_Healthy!I25,Patient17_Healthy!I25,Patient18_Healthy!I25,Patient19_Healthy!I25,Patient21_Healthy!I25,Patient22_Healthy!I25,Patient23_Healthy!I25,Patient25_Healthy!I25,Patient26_Healthy!I25,Patient27_Healthy!I25,Patient28_Healthy!I25,Patient30_Healthy!I25,Patient31_Healthy!I25,Patient33_Healthy!I25,Patient34_Healthy!I25,Patient36_Healthy!I25)</f>
        <v>0.37183276936540821</v>
      </c>
      <c r="J26">
        <f>STDEV(Patient1_Healthy!I25,Patient2_Healthy!I25,Patient5_Healthy!I25,Patient6_Healthy!I25,Patient8_Healthy!I25,Patient9_Healthy!I25,Patient10_Healthy!I25,Patient11_Healthy!I25,Patient12_Healthy!I25,Patient13_Healthy!I25,Patient14_Healthy!I25,Patient15_Healthy!I25,Patient16_Healthy!I25,Patient17_Healthy!I25,Patient18_Healthy!I25,Patient19_Healthy!I25,Patient21_Healthy!I25,Patient22_Healthy!I25,Patient23_Healthy!I25,Patient25_Healthy!I25,Patient26_Healthy!I25,Patient27_Healthy!I25,Patient28_Healthy!I25,Patient30_Healthy!I25,Patient31_Healthy!I25,Patient33_Healthy!I25,Patient34_Healthy!I25,Patient36_Healthy!I25)</f>
        <v>0.13709893000997406</v>
      </c>
      <c r="K26" s="132">
        <f>AVERAGE(Patient1_Healthy!J25,Patient2_Healthy!J25,Patient5_Healthy!J25,Patient6_Healthy!J25,Patient8_Healthy!J25,Patient9_Healthy!J25,Patient10_Healthy!J25,Patient11_Healthy!J25,Patient12_Healthy!J25,Patient13_Healthy!J25,Patient14_Healthy!J25,Patient15_Healthy!J25,Patient16_Healthy!J25,Patient17_Healthy!J25,Patient18_Healthy!J25,Patient19_Healthy!J25,Patient21_Healthy!J25,Patient22_Healthy!J25,Patient23_Healthy!J25,Patient25_Healthy!J25,Patient26_Healthy!J25,Patient27_Healthy!J25,Patient28_Healthy!J25,Patient30_Healthy!J25,Patient31_Healthy!J25,Patient33_Healthy!J25,Patient34_Healthy!J25,Patient36_Healthy!J25)</f>
        <v>0.3545472931347996</v>
      </c>
      <c r="L26">
        <f>STDEV(Patient1_Healthy!J25,Patient2_Healthy!J25,Patient5_Healthy!J25,Patient6_Healthy!J25,Patient8_Healthy!J25,Patient9_Healthy!J25,Patient10_Healthy!J25,Patient11_Healthy!J25,Patient12_Healthy!J25,Patient13_Healthy!J25,Patient14_Healthy!J25,Patient15_Healthy!J25,Patient16_Healthy!J25,Patient17_Healthy!J25,Patient18_Healthy!J25,Patient19_Healthy!J25,Patient21_Healthy!J25,Patient22_Healthy!J25,Patient23_Healthy!J25,Patient25_Healthy!J25,Patient26_Healthy!J25,Patient27_Healthy!J25,Patient28_Healthy!J25,Patient30_Healthy!J25,Patient31_Healthy!J25,Patient33_Healthy!J25,Patient34_Healthy!J25,Patient36_Healthy!J25)</f>
        <v>8.9950884233181358E-2</v>
      </c>
      <c r="V26" s="165"/>
      <c r="X26" s="180"/>
      <c r="Y26" s="165"/>
      <c r="Z26" s="165"/>
      <c r="AA26" s="165"/>
      <c r="AB26" s="165"/>
      <c r="AC26" s="165"/>
      <c r="AD26" s="165"/>
      <c r="AE26" s="165"/>
      <c r="AF26" s="165"/>
      <c r="AI26" s="165"/>
      <c r="AO26" s="165"/>
      <c r="AQ26" s="165"/>
    </row>
    <row r="27" spans="1:59" x14ac:dyDescent="0.25">
      <c r="H27" s="23" t="s">
        <v>26</v>
      </c>
      <c r="I27">
        <f>AVERAGE(Patient1_Healthy!I26,Patient2_Healthy!I26,Patient5_Healthy!I26,Patient6_Healthy!I26,Patient8_Healthy!I26,Patient9_Healthy!I26,Patient10_Healthy!I26,Patient11_Healthy!I26,Patient12_Healthy!I26,Patient13_Healthy!I26,Patient14_Healthy!I26,Patient15_Healthy!I26,Patient16_Healthy!I26,Patient17_Healthy!I26,Patient18_Healthy!I26,Patient19_Healthy!I26,Patient21_Healthy!I26,Patient22_Healthy!I26,Patient23_Healthy!I26,Patient25_Healthy!I26,Patient26_Healthy!I26,Patient27_Healthy!I26,Patient28_Healthy!I26,Patient30_Healthy!I26,Patient31_Healthy!I26,Patient33_Healthy!I26,Patient34_Healthy!I26,Patient36_Healthy!I26)</f>
        <v>0.41816831274762289</v>
      </c>
      <c r="J27">
        <f>STDEV(Patient1_Healthy!I26,Patient2_Healthy!I26,Patient5_Healthy!I26,Patient6_Healthy!I26,Patient8_Healthy!I26,Patient9_Healthy!I26,Patient10_Healthy!I26,Patient11_Healthy!I26,Patient12_Healthy!I26,Patient13_Healthy!I26,Patient14_Healthy!I26,Patient15_Healthy!I26,Patient16_Healthy!I26,Patient17_Healthy!I26,Patient18_Healthy!I26,Patient19_Healthy!I26,Patient21_Healthy!I26,Patient22_Healthy!I26,Patient23_Healthy!I26,Patient25_Healthy!I26,Patient26_Healthy!I26,Patient27_Healthy!I26,Patient28_Healthy!I26,Patient30_Healthy!I26,Patient31_Healthy!I26,Patient33_Healthy!I26,Patient34_Healthy!I26,Patient36_Healthy!I26)</f>
        <v>0.14638825498230315</v>
      </c>
      <c r="K27" s="132">
        <f>AVERAGE(Patient1_Healthy!J26,Patient2_Healthy!J26,Patient5_Healthy!J26,Patient6_Healthy!J26,Patient8_Healthy!J26,Patient9_Healthy!J26,Patient10_Healthy!J26,Patient11_Healthy!J26,Patient12_Healthy!J26,Patient13_Healthy!J26,Patient14_Healthy!J26,Patient15_Healthy!J26,Patient16_Healthy!J26,Patient17_Healthy!J26,Patient18_Healthy!J26,Patient19_Healthy!J26,Patient21_Healthy!J26,Patient22_Healthy!J26,Patient23_Healthy!J26,Patient25_Healthy!J26,Patient26_Healthy!J26,Patient27_Healthy!J26,Patient28_Healthy!J26,Patient30_Healthy!J26,Patient31_Healthy!J26,Patient33_Healthy!J26,Patient34_Healthy!J26,Patient36_Healthy!J26)</f>
        <v>0.42556298668106385</v>
      </c>
      <c r="L27">
        <f>STDEV(Patient1_Healthy!J26,Patient2_Healthy!J26,Patient5_Healthy!J26,Patient6_Healthy!J26,Patient8_Healthy!J26,Patient9_Healthy!J26,Patient10_Healthy!J26,Patient11_Healthy!J26,Patient12_Healthy!J26,Patient13_Healthy!J26,Patient14_Healthy!J26,Patient15_Healthy!J26,Patient16_Healthy!J26,Patient17_Healthy!J26,Patient18_Healthy!J26,Patient19_Healthy!J26,Patient21_Healthy!J26,Patient22_Healthy!J26,Patient23_Healthy!J26,Patient25_Healthy!J26,Patient26_Healthy!J26,Patient27_Healthy!J26,Patient28_Healthy!J26,Patient30_Healthy!J26,Patient31_Healthy!J26,Patient33_Healthy!J26,Patient34_Healthy!J26,Patient36_Healthy!J26)</f>
        <v>0.15095221026406483</v>
      </c>
      <c r="Q27" s="26" t="s">
        <v>221</v>
      </c>
      <c r="R27" s="27" t="s">
        <v>222</v>
      </c>
      <c r="V27" s="165"/>
      <c r="X27" s="165"/>
      <c r="AB27" s="165"/>
      <c r="AI27" s="165"/>
      <c r="AO27" s="165"/>
      <c r="AQ27" s="165"/>
    </row>
    <row r="28" spans="1:59" x14ac:dyDescent="0.25">
      <c r="H28" s="23" t="s">
        <v>28</v>
      </c>
      <c r="I28">
        <f>AVERAGE(Patient1_Healthy!I27,Patient2_Healthy!I27,Patient5_Healthy!I27,Patient6_Healthy!I27,Patient8_Healthy!I27,Patient9_Healthy!I27,Patient10_Healthy!I27,Patient11_Healthy!I27,Patient12_Healthy!I27,Patient13_Healthy!I27,Patient14_Healthy!I27,Patient15_Healthy!I27,Patient16_Healthy!I27,Patient17_Healthy!I27,Patient18_Healthy!I27,Patient19_Healthy!I27,Patient21_Healthy!I27,Patient22_Healthy!I27,Patient23_Healthy!I27,Patient25_Healthy!I27,Patient26_Healthy!I27,Patient27_Healthy!I27,Patient28_Healthy!I27,Patient30_Healthy!I27,Patient31_Healthy!I27,Patient33_Healthy!I27,Patient34_Healthy!I27,Patient36_Healthy!I27)</f>
        <v>0.56274667136425838</v>
      </c>
      <c r="J28">
        <f>STDEV(Patient1_Healthy!I27,Patient2_Healthy!I27,Patient5_Healthy!I27,Patient6_Healthy!I27,Patient8_Healthy!I27,Patient9_Healthy!I27,Patient10_Healthy!I27,Patient11_Healthy!I27,Patient12_Healthy!I27,Patient13_Healthy!I27,Patient14_Healthy!I27,Patient15_Healthy!I27,Patient16_Healthy!I27,Patient17_Healthy!I27,Patient18_Healthy!I27,Patient19_Healthy!I27,Patient21_Healthy!I27,Patient22_Healthy!I27,Patient23_Healthy!I27,Patient25_Healthy!I27,Patient26_Healthy!I27,Patient27_Healthy!I27,Patient28_Healthy!I27,Patient30_Healthy!I27,Patient31_Healthy!I27,Patient33_Healthy!I27,Patient34_Healthy!I27,Patient36_Healthy!I27)</f>
        <v>0.15363992548126418</v>
      </c>
      <c r="K28" s="132">
        <f>AVERAGE(Patient1_Healthy!J27,Patient2_Healthy!J27,Patient5_Healthy!J27,Patient6_Healthy!J27,Patient8_Healthy!J27,Patient9_Healthy!J27,Patient10_Healthy!J27,Patient11_Healthy!J27,Patient12_Healthy!J27,Patient13_Healthy!J27,Patient14_Healthy!J27,Patient15_Healthy!J27,Patient16_Healthy!J27,Patient17_Healthy!J27,Patient18_Healthy!J27,Patient19_Healthy!J27,Patient21_Healthy!J27,Patient22_Healthy!J27,Patient23_Healthy!J27,Patient25_Healthy!J27,Patient26_Healthy!J27,Patient27_Healthy!J27,Patient28_Healthy!J27,Patient30_Healthy!J27,Patient31_Healthy!J27,Patient33_Healthy!J27,Patient34_Healthy!J27,Patient36_Healthy!J27)</f>
        <v>0.50185295447543177</v>
      </c>
      <c r="L28">
        <f>STDEV(Patient1_Healthy!J27,Patient2_Healthy!J27,Patient5_Healthy!J27,Patient6_Healthy!J27,Patient8_Healthy!J27,Patient9_Healthy!J27,Patient10_Healthy!J27,Patient11_Healthy!J27,Patient12_Healthy!J27,Patient13_Healthy!J27,Patient14_Healthy!J27,Patient15_Healthy!J27,Patient16_Healthy!J27,Patient17_Healthy!J27,Patient18_Healthy!J27,Patient19_Healthy!J27,Patient21_Healthy!J27,Patient22_Healthy!J27,Patient23_Healthy!J27,Patient25_Healthy!J27,Patient26_Healthy!J27,Patient27_Healthy!J27,Patient28_Healthy!J27,Patient30_Healthy!J27,Patient31_Healthy!J27,Patient33_Healthy!J27,Patient34_Healthy!J27,Patient36_Healthy!J27)</f>
        <v>0.15916592774172611</v>
      </c>
      <c r="P28" s="25" t="s">
        <v>27</v>
      </c>
      <c r="Q28">
        <f>AVERAGE(Patient1_Healthy!Q26,Patient2_Healthy!Q26,Patient5_Healthy!Q26,Patient6_Healthy!Q26,Patient8_Healthy!Q26,Patient9_Healthy!Q26,Patient10_Healthy!Q26,Patient11_Healthy!Q26,Patient12_Healthy!Q26,Patient13_Healthy!Q26,Patient14_Healthy!Q26,Patient15_Healthy!Q26,Patient16_Healthy!Q26,Patient17_Healthy!Q26,Patient18_Healthy!Q26,Patient19_Healthy!Q26,Patient21_Healthy!Q26,Patient22_Healthy!Q26,Patient23_Healthy!Q26,Patient25_Healthy!Q26,Patient26_Healthy!Q26,Patient27_Healthy!Q26,Patient28_Healthy!Q26,Patient30_Healthy!Q26,Patient31_Healthy!Q26,Patient33_Healthy!Q26,Patient34_Healthy!Q26,Patient36_Healthy!Q26)</f>
        <v>174.10133960435653</v>
      </c>
      <c r="R28" s="132">
        <f>STDEV(Patient1_Healthy!Q26,Patient2_Healthy!Q26,Patient5_Healthy!Q26,Patient6_Healthy!Q26,Patient8_Healthy!Q26,Patient9_Healthy!Q26,Patient10_Healthy!Q26,Patient11_Healthy!Q26,Patient12_Healthy!Q26,Patient13_Healthy!Q26,Patient14_Healthy!Q26,Patient15_Healthy!Q26,Patient16_Healthy!Q26,Patient17_Healthy!Q26,Patient18_Healthy!Q26,Patient19_Healthy!Q26,Patient21_Healthy!Q26,Patient22_Healthy!Q26,Patient23_Healthy!Q26,Patient25_Healthy!Q26,Patient26_Healthy!Q26,Patient27_Healthy!Q26,Patient28_Healthy!Q26,Patient30_Healthy!Q26,Patient31_Healthy!Q26,Patient33_Healthy!Q26,Patient34_Healthy!Q26,Patient36_Healthy!Q26)</f>
        <v>98.4830338540459</v>
      </c>
      <c r="V28" s="165"/>
      <c r="X28" s="165"/>
      <c r="AB28" s="165"/>
      <c r="AI28" s="165"/>
      <c r="AO28" s="165"/>
      <c r="AQ28" s="165"/>
    </row>
    <row r="29" spans="1:59" x14ac:dyDescent="0.25">
      <c r="H29" s="23" t="s">
        <v>29</v>
      </c>
      <c r="I29">
        <f>AVERAGE(Patient1_Healthy!I28,Patient2_Healthy!I28,Patient5_Healthy!I28,Patient6_Healthy!I28,Patient8_Healthy!I28,Patient9_Healthy!I28,Patient10_Healthy!I28,Patient11_Healthy!I28,Patient12_Healthy!I28,Patient13_Healthy!I28,Patient14_Healthy!I28,Patient15_Healthy!I28,Patient16_Healthy!I28,Patient17_Healthy!I28,Patient18_Healthy!I28,Patient19_Healthy!I28,Patient21_Healthy!I28,Patient22_Healthy!I28,Patient23_Healthy!I28,Patient25_Healthy!I28,Patient26_Healthy!I28,Patient27_Healthy!I28,Patient28_Healthy!I28,Patient30_Healthy!I28,Patient31_Healthy!I28,Patient33_Healthy!I28,Patient34_Healthy!I28,Patient36_Healthy!I28)</f>
        <v>0.53169682007678876</v>
      </c>
      <c r="J29">
        <f>STDEV(Patient1_Healthy!I28,Patient2_Healthy!I28,Patient5_Healthy!I28,Patient6_Healthy!I28,Patient8_Healthy!I28,Patient9_Healthy!I28,Patient10_Healthy!I28,Patient11_Healthy!I28,Patient12_Healthy!I28,Patient13_Healthy!I28,Patient14_Healthy!I28,Patient15_Healthy!I28,Patient16_Healthy!I28,Patient17_Healthy!I28,Patient18_Healthy!I28,Patient19_Healthy!I28,Patient21_Healthy!I28,Patient22_Healthy!I28,Patient23_Healthy!I28,Patient25_Healthy!I28,Patient26_Healthy!I28,Patient27_Healthy!I28,Patient28_Healthy!I28,Patient30_Healthy!I28,Patient31_Healthy!I28,Patient33_Healthy!I28,Patient34_Healthy!I28,Patient36_Healthy!I28)</f>
        <v>0.18460684485984416</v>
      </c>
      <c r="K29" s="132">
        <f>AVERAGE(Patient1_Healthy!J28,Patient2_Healthy!J28,Patient5_Healthy!J28,Patient6_Healthy!J28,Patient8_Healthy!J28,Patient9_Healthy!J28,Patient10_Healthy!J28,Patient11_Healthy!J28,Patient12_Healthy!J28,Patient13_Healthy!J28,Patient14_Healthy!J28,Patient15_Healthy!J28,Patient16_Healthy!J28,Patient17_Healthy!J28,Patient18_Healthy!J28,Patient19_Healthy!J28,Patient21_Healthy!J28,Patient22_Healthy!J28,Patient23_Healthy!J28,Patient25_Healthy!J28,Patient26_Healthy!J28,Patient27_Healthy!J28,Patient28_Healthy!J28,Patient30_Healthy!J28,Patient31_Healthy!J28,Patient33_Healthy!J28,Patient34_Healthy!J28,Patient36_Healthy!J28)</f>
        <v>0.48608294608268759</v>
      </c>
      <c r="L29">
        <f>STDEV(Patient1_Healthy!J28,Patient2_Healthy!J28,Patient5_Healthy!J28,Patient6_Healthy!J28,Patient8_Healthy!J28,Patient9_Healthy!J28,Patient10_Healthy!J28,Patient11_Healthy!J28,Patient12_Healthy!J28,Patient13_Healthy!J28,Patient14_Healthy!J28,Patient15_Healthy!J28,Patient16_Healthy!J28,Patient17_Healthy!J28,Patient18_Healthy!J28,Patient19_Healthy!J28,Patient21_Healthy!J28,Patient22_Healthy!J28,Patient23_Healthy!J28,Patient25_Healthy!J28,Patient26_Healthy!J28,Patient27_Healthy!J28,Patient28_Healthy!J28,Patient30_Healthy!J28,Patient31_Healthy!J28,Patient33_Healthy!J28,Patient34_Healthy!J28,Patient36_Healthy!J28)</f>
        <v>0.17162284276922743</v>
      </c>
      <c r="V29" s="165"/>
      <c r="X29" s="165"/>
      <c r="AB29" s="165"/>
      <c r="AI29" s="165"/>
      <c r="AO29" s="165"/>
      <c r="AQ29" s="165"/>
    </row>
    <row r="30" spans="1:59" x14ac:dyDescent="0.25">
      <c r="V30" s="165"/>
      <c r="X30" s="165"/>
      <c r="AB30" s="165"/>
      <c r="AI30" s="165"/>
      <c r="AO30" s="165"/>
      <c r="AQ30" s="165"/>
    </row>
    <row r="31" spans="1:59" x14ac:dyDescent="0.25">
      <c r="V31" s="165"/>
      <c r="X31" s="165"/>
      <c r="AB31" s="165"/>
      <c r="AI31" s="165"/>
      <c r="AO31" s="165"/>
      <c r="AQ31" s="165"/>
    </row>
    <row r="32" spans="1:59" x14ac:dyDescent="0.25">
      <c r="B32" s="165" t="s">
        <v>33</v>
      </c>
      <c r="H32" s="165" t="s">
        <v>34</v>
      </c>
      <c r="P32" s="165" t="s">
        <v>35</v>
      </c>
      <c r="V32" s="165"/>
      <c r="X32" s="165"/>
      <c r="AB32" s="165"/>
      <c r="AI32" s="165"/>
      <c r="AO32" s="165"/>
      <c r="AQ32" s="165"/>
    </row>
    <row r="33" spans="1:59" x14ac:dyDescent="0.25">
      <c r="A33" s="21"/>
      <c r="B33" s="182" t="s">
        <v>11</v>
      </c>
      <c r="C33" s="182"/>
      <c r="D33" s="181" t="s">
        <v>6</v>
      </c>
      <c r="E33" s="182"/>
      <c r="F33" s="165"/>
      <c r="H33" s="23"/>
      <c r="I33" s="184" t="s">
        <v>12</v>
      </c>
      <c r="J33" s="184"/>
      <c r="K33" s="183" t="s">
        <v>13</v>
      </c>
      <c r="L33" s="184"/>
      <c r="Q33" s="185" t="s">
        <v>12</v>
      </c>
      <c r="R33" s="185"/>
      <c r="S33" s="186" t="s">
        <v>13</v>
      </c>
      <c r="T33" s="185"/>
      <c r="V33" s="165"/>
      <c r="X33" s="165"/>
      <c r="AB33" s="165"/>
      <c r="AI33" s="165"/>
      <c r="AO33" s="165"/>
      <c r="AQ33" s="165"/>
    </row>
    <row r="34" spans="1:59" x14ac:dyDescent="0.25">
      <c r="A34" s="126"/>
      <c r="B34" s="126" t="s">
        <v>221</v>
      </c>
      <c r="C34" s="126" t="s">
        <v>222</v>
      </c>
      <c r="D34" s="126" t="s">
        <v>221</v>
      </c>
      <c r="E34" s="126" t="s">
        <v>222</v>
      </c>
      <c r="F34" s="165"/>
      <c r="H34" s="23"/>
      <c r="I34" s="23" t="s">
        <v>221</v>
      </c>
      <c r="J34" s="23" t="s">
        <v>222</v>
      </c>
      <c r="K34" s="22" t="s">
        <v>221</v>
      </c>
      <c r="L34" s="23" t="s">
        <v>222</v>
      </c>
      <c r="P34" s="25"/>
      <c r="Q34" s="25" t="s">
        <v>221</v>
      </c>
      <c r="R34" s="25" t="s">
        <v>222</v>
      </c>
      <c r="S34" s="24" t="s">
        <v>221</v>
      </c>
      <c r="T34" s="25" t="s">
        <v>222</v>
      </c>
      <c r="V34" s="165"/>
      <c r="X34" s="165"/>
      <c r="AB34" s="165"/>
      <c r="AI34" s="165"/>
      <c r="AO34" s="165"/>
      <c r="AQ34" s="165"/>
    </row>
    <row r="35" spans="1:59" x14ac:dyDescent="0.25">
      <c r="A35" s="126" t="s">
        <v>14</v>
      </c>
      <c r="B35" s="20">
        <f>AVERAGE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,Patient16_Healthy!B34,Patient23_Healthy!B34,Patient34_Healthy!B34,Patient36_Healthy!B34)</f>
        <v>11.120469056131238</v>
      </c>
      <c r="C35" s="20">
        <f>STDEV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,Patient16_Healthy!B34,Patient23_Healthy!B34,Patient34_Healthy!B34,Patient36_Healthy!B34)</f>
        <v>15.029949995551961</v>
      </c>
      <c r="D35" s="20">
        <f>AVERAGE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,Patient16_Healthy!C34,Patient23_Healthy!C34,Patient34_Healthy!C34,Patient36_Healthy!C34)</f>
        <v>13.953304604350999</v>
      </c>
      <c r="E35" s="20">
        <f>STDEV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,Patient16_Healthy!C34,Patient23_Healthy!C34,Patient34_Healthy!C34,Patient36_Healthy!C34)</f>
        <v>27.213417420321651</v>
      </c>
      <c r="H35" s="23" t="s">
        <v>15</v>
      </c>
      <c r="I35">
        <f>AVERAGE(Patient1_Healthy!I34,Patient2_Healthy!I34,Patient5_Healthy!I34,Patient6_Healthy!I34,Patient8_Healthy!I34,Patient9_Healthy!I34,Patient10_Healthy!I34,Patient11_Healthy!I34,Patient12_Healthy!I34,Patient13_Healthy!I34,Patient14_Healthy!I34,Patient15_Healthy!I34,Patient16_Healthy!I34,Patient17_Healthy!I34,Patient18_Healthy!I34,Patient19_Healthy!I34,Patient21_Healthy!I34,Patient22_Healthy!I34,Patient23_Healthy!I34,Patient25_Healthy!I34,Patient26_Healthy!I34,Patient27_Healthy!I34,Patient28_Healthy!I34,Patient30_Healthy!I34,Patient31_Healthy!I34,Patient33_Healthy!I34,Patient34_Healthy!I34,Patient36_Healthy!I34)</f>
        <v>0.41241604060963788</v>
      </c>
      <c r="J35">
        <f>STDEV(Patient1_Healthy!I34,Patient2_Healthy!I34,Patient5_Healthy!I34,Patient6_Healthy!I34,Patient8_Healthy!I34,Patient9_Healthy!I34,Patient10_Healthy!I34,Patient11_Healthy!I34,Patient12_Healthy!I34,Patient13_Healthy!I34,Patient14_Healthy!I34,Patient15_Healthy!I34,Patient16_Healthy!I34,Patient17_Healthy!I34,Patient18_Healthy!I34,Patient19_Healthy!I34,Patient21_Healthy!I34,Patient22_Healthy!I34,Patient23_Healthy!I34,Patient25_Healthy!I34,Patient26_Healthy!I34,Patient27_Healthy!I34,Patient28_Healthy!I34,Patient30_Healthy!I34,Patient31_Healthy!I34,Patient33_Healthy!I34,Patient34_Healthy!I34,Patient36_Healthy!I34)</f>
        <v>0.15030228541878607</v>
      </c>
      <c r="K35" s="132">
        <f>AVERAGE(Patient1_Healthy!J34,Patient2_Healthy!J34,Patient5_Healthy!J34,Patient6_Healthy!J34,Patient8_Healthy!J34,Patient9_Healthy!J34,Patient10_Healthy!J34,Patient11_Healthy!J34,Patient12_Healthy!J34,Patient13_Healthy!J34,Patient14_Healthy!J34,Patient15_Healthy!J34,Patient16_Healthy!J34,Patient17_Healthy!J34,Patient18_Healthy!J34,Patient19_Healthy!J34,Patient21_Healthy!J34,Patient22_Healthy!J34,Patient23_Healthy!J34,Patient25_Healthy!J34,Patient26_Healthy!J34,Patient27_Healthy!J34,Patient28_Healthy!J34,Patient30_Healthy!J34,Patient31_Healthy!J34,Patient33_Healthy!J34,Patient34_Healthy!J34,Patient36_Healthy!J34)</f>
        <v>0.38790069855072062</v>
      </c>
      <c r="L35">
        <f>STDEV(Patient1_Healthy!J34,Patient2_Healthy!J34,Patient5_Healthy!J34,Patient6_Healthy!J34,Patient8_Healthy!J34,Patient9_Healthy!J34,Patient10_Healthy!J34,Patient11_Healthy!J34,Patient12_Healthy!J34,Patient13_Healthy!J34,Patient14_Healthy!J34,Patient15_Healthy!J34,Patient16_Healthy!J34,Patient17_Healthy!J34,Patient18_Healthy!J34,Patient19_Healthy!J34,Patient21_Healthy!J34,Patient22_Healthy!J34,Patient23_Healthy!J34,Patient25_Healthy!J34,Patient26_Healthy!J34,Patient27_Healthy!J34,Patient28_Healthy!J34,Patient30_Healthy!J34,Patient31_Healthy!J34,Patient33_Healthy!J34,Patient34_Healthy!J34,Patient36_Healthy!J34)</f>
        <v>0.14382802197629052</v>
      </c>
      <c r="P35" s="25" t="s">
        <v>16</v>
      </c>
      <c r="Q35">
        <f>AVERAGE(Patient1_Healthy!Q34,Patient2_Healthy!Q34,Patient5_Healthy!Q34,Patient6_Healthy!Q34,Patient8_Healthy!Q34,Patient9_Healthy!Q34,Patient10_Healthy!Q34,Patient11_Healthy!Q34,Patient12_Healthy!Q34,Patient13_Healthy!Q34,Patient14_Healthy!Q34,Patient15_Healthy!Q34,Patient16_Healthy!Q34,Patient17_Healthy!Q34,Patient18_Healthy!Q34,Patient19_Healthy!Q34,Patient21_Healthy!Q34,Patient22_Healthy!Q34,Patient23_Healthy!Q34,Patient25_Healthy!Q34,Patient26_Healthy!Q34,Patient27_Healthy!Q34,Patient28_Healthy!Q34,Patient30_Healthy!Q34,Patient31_Healthy!Q34,Patient33_Healthy!Q34,Patient34_Healthy!Q34,Patient36_Healthy!Q34)</f>
        <v>-0.52324661305042641</v>
      </c>
      <c r="R35">
        <f>STDEV(Patient1_Healthy!Q34,Patient2_Healthy!Q34,Patient5_Healthy!Q34,Patient6_Healthy!Q34,Patient8_Healthy!Q34,Patient9_Healthy!Q34,Patient10_Healthy!Q34,Patient11_Healthy!Q34,Patient12_Healthy!Q34,Patient13_Healthy!Q34,Patient14_Healthy!Q34,Patient15_Healthy!Q34,Patient16_Healthy!Q34,Patient17_Healthy!Q34,Patient18_Healthy!Q34,Patient19_Healthy!Q34,Patient21_Healthy!Q34,Patient22_Healthy!Q34,Patient23_Healthy!Q34,Patient25_Healthy!Q34,Patient26_Healthy!Q34,Patient27_Healthy!Q34,Patient28_Healthy!Q34,Patient30_Healthy!Q34,Patient31_Healthy!Q34,Patient33_Healthy!Q34,Patient34_Healthy!Q34,Patient36_Healthy!Q34)</f>
        <v>1.9901453800777686</v>
      </c>
      <c r="S35" s="132">
        <f>AVERAGE(Patient1_Healthy!R34,Patient2_Healthy!R34,Patient5_Healthy!R34,Patient6_Healthy!R34,Patient8_Healthy!R34,Patient9_Healthy!R34,Patient10_Healthy!R34,Patient11_Healthy!R34,Patient12_Healthy!R34,Patient13_Healthy!R34,Patient14_Healthy!R34,Patient15_Healthy!R34,Patient16_Healthy!R34,Patient17_Healthy!R34,Patient18_Healthy!R34,Patient19_Healthy!R34,Patient21_Healthy!R34,Patient22_Healthy!R34,Patient23_Healthy!R34,Patient25_Healthy!R34,Patient26_Healthy!R34,Patient27_Healthy!R34,Patient28_Healthy!R34,Patient30_Healthy!R34,Patient31_Healthy!R34,Patient33_Healthy!R34,Patient34_Healthy!R34,Patient36_Healthy!R34)</f>
        <v>0.67610955323343636</v>
      </c>
      <c r="T35">
        <f>STDEV(Patient1_Healthy!R34,Patient2_Healthy!R34,Patient5_Healthy!R34,Patient6_Healthy!R34,Patient8_Healthy!R34,Patient9_Healthy!R34,Patient10_Healthy!R34,Patient11_Healthy!R34,Patient12_Healthy!R34,Patient13_Healthy!R34,Patient14_Healthy!R34,Patient15_Healthy!R34,Patient16_Healthy!R34,Patient17_Healthy!R34,Patient18_Healthy!R34,Patient19_Healthy!R34,Patient21_Healthy!R34,Patient22_Healthy!R34,Patient23_Healthy!R34,Patient25_Healthy!R34,Patient26_Healthy!R34,Patient27_Healthy!R34,Patient28_Healthy!R34,Patient30_Healthy!R34,Patient31_Healthy!R34,Patient33_Healthy!R34,Patient34_Healthy!R34,Patient36_Healthy!R34)</f>
        <v>2.2286592727366252</v>
      </c>
      <c r="V35" s="165"/>
      <c r="X35" s="165"/>
      <c r="AB35" s="165"/>
      <c r="AI35" s="165"/>
      <c r="AO35" s="165"/>
      <c r="AQ35" s="165"/>
    </row>
    <row r="36" spans="1:59" x14ac:dyDescent="0.25">
      <c r="A36" s="126" t="s">
        <v>17</v>
      </c>
      <c r="B36" s="20">
        <f>AVERAGE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,Patient16_Healthy!B35,Patient23_Healthy!B35,Patient34_Healthy!B35,Patient36_Healthy!B35)</f>
        <v>31.431744921864357</v>
      </c>
      <c r="C36" s="20">
        <f>STDEV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,Patient16_Healthy!B35,Patient23_Healthy!B35,Patient34_Healthy!B35,Patient36_Healthy!B35)</f>
        <v>21.866751631090168</v>
      </c>
      <c r="D36" s="20">
        <f>AVERAGE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,Patient16_Healthy!C35,Patient23_Healthy!C35,Patient34_Healthy!C35,Patient36_Healthy!C35)</f>
        <v>53.428025459922445</v>
      </c>
      <c r="E36" s="20">
        <f>STDEV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,Patient16_Healthy!C35,Patient23_Healthy!C35,Patient34_Healthy!C35,Patient36_Healthy!C35)</f>
        <v>62.300762829621284</v>
      </c>
      <c r="H36" s="23" t="s">
        <v>18</v>
      </c>
      <c r="I36">
        <f>AVERAGE(Patient1_Healthy!I35,Patient2_Healthy!I35,Patient5_Healthy!I35,Patient6_Healthy!I35,Patient8_Healthy!I35,Patient9_Healthy!I35,Patient10_Healthy!I35,Patient11_Healthy!I35,Patient12_Healthy!I35,Patient13_Healthy!I35,Patient14_Healthy!I35,Patient15_Healthy!I35,Patient16_Healthy!I35,Patient17_Healthy!I35,Patient18_Healthy!I35,Patient19_Healthy!I35,Patient21_Healthy!I35,Patient22_Healthy!I35,Patient23_Healthy!I35,Patient25_Healthy!I35,Patient26_Healthy!I35,Patient27_Healthy!I35,Patient28_Healthy!I35,Patient30_Healthy!I35,Patient31_Healthy!I35,Patient33_Healthy!I35,Patient34_Healthy!I35,Patient36_Healthy!I35)</f>
        <v>0.45050402059868266</v>
      </c>
      <c r="J36">
        <f>STDEV(Patient1_Healthy!I35,Patient2_Healthy!I35,Patient5_Healthy!I35,Patient6_Healthy!I35,Patient8_Healthy!I35,Patient9_Healthy!I35,Patient10_Healthy!I35,Patient11_Healthy!I35,Patient12_Healthy!I35,Patient13_Healthy!I35,Patient14_Healthy!I35,Patient15_Healthy!I35,Patient16_Healthy!I35,Patient17_Healthy!I35,Patient18_Healthy!I35,Patient19_Healthy!I35,Patient21_Healthy!I35,Patient22_Healthy!I35,Patient23_Healthy!I35,Patient25_Healthy!I35,Patient26_Healthy!I35,Patient27_Healthy!I35,Patient28_Healthy!I35,Patient30_Healthy!I35,Patient31_Healthy!I35,Patient33_Healthy!I35,Patient34_Healthy!I35,Patient36_Healthy!I35)</f>
        <v>0.1769543701888347</v>
      </c>
      <c r="K36" s="132">
        <f>AVERAGE(Patient1_Healthy!J35,Patient2_Healthy!J35,Patient5_Healthy!J35,Patient6_Healthy!J35,Patient8_Healthy!J35,Patient9_Healthy!J35,Patient10_Healthy!J35,Patient11_Healthy!J35,Patient12_Healthy!J35,Patient13_Healthy!J35,Patient14_Healthy!J35,Patient15_Healthy!J35,Patient16_Healthy!J35,Patient17_Healthy!J35,Patient18_Healthy!J35,Patient19_Healthy!J35,Patient21_Healthy!J35,Patient22_Healthy!J35,Patient23_Healthy!J35,Patient25_Healthy!J35,Patient26_Healthy!J35,Patient27_Healthy!J35,Patient28_Healthy!J35,Patient30_Healthy!J35,Patient31_Healthy!J35,Patient33_Healthy!J35,Patient34_Healthy!J35,Patient36_Healthy!J35)</f>
        <v>0.4083039328928485</v>
      </c>
      <c r="L36">
        <f>STDEV(Patient1_Healthy!J35,Patient2_Healthy!J35,Patient5_Healthy!J35,Patient6_Healthy!J35,Patient8_Healthy!J35,Patient9_Healthy!J35,Patient10_Healthy!J35,Patient11_Healthy!J35,Patient12_Healthy!J35,Patient13_Healthy!J35,Patient14_Healthy!J35,Patient15_Healthy!J35,Patient16_Healthy!J35,Patient17_Healthy!J35,Patient18_Healthy!J35,Patient19_Healthy!J35,Patient21_Healthy!J35,Patient22_Healthy!J35,Patient23_Healthy!J35,Patient25_Healthy!J35,Patient26_Healthy!J35,Patient27_Healthy!J35,Patient28_Healthy!J35,Patient30_Healthy!J35,Patient31_Healthy!J35,Patient33_Healthy!J35,Patient34_Healthy!J35,Patient36_Healthy!J35)</f>
        <v>0.15364241588125582</v>
      </c>
      <c r="P36" s="25" t="s">
        <v>19</v>
      </c>
      <c r="Q36">
        <f>AVERAGE(Patient1_Healthy!Q35,Patient2_Healthy!Q35,Patient5_Healthy!Q35,Patient6_Healthy!Q35,Patient8_Healthy!Q35,Patient9_Healthy!Q35,Patient10_Healthy!Q35,Patient11_Healthy!Q35,Patient12_Healthy!Q35,Patient13_Healthy!Q35,Patient14_Healthy!Q35,Patient15_Healthy!Q35,Patient16_Healthy!Q35,Patient17_Healthy!Q35,Patient18_Healthy!Q35,Patient19_Healthy!Q35,Patient21_Healthy!Q35,Patient22_Healthy!Q35,Patient23_Healthy!Q35,Patient25_Healthy!Q35,Patient26_Healthy!Q35,Patient27_Healthy!Q35,Patient28_Healthy!Q35,Patient30_Healthy!Q35,Patient31_Healthy!Q35,Patient33_Healthy!Q35,Patient34_Healthy!Q35,Patient36_Healthy!Q35)</f>
        <v>26.75742254815524</v>
      </c>
      <c r="R36">
        <f>STDEV(Patient1_Healthy!Q35,Patient2_Healthy!Q35,Patient5_Healthy!Q35,Patient6_Healthy!Q35,Patient8_Healthy!Q35,Patient9_Healthy!Q35,Patient10_Healthy!Q35,Patient11_Healthy!Q35,Patient12_Healthy!Q35,Patient13_Healthy!Q35,Patient14_Healthy!Q35,Patient15_Healthy!Q35,Patient16_Healthy!Q35,Patient17_Healthy!Q35,Patient18_Healthy!Q35,Patient19_Healthy!Q35,Patient21_Healthy!Q35,Patient22_Healthy!Q35,Patient23_Healthy!Q35,Patient25_Healthy!Q35,Patient26_Healthy!Q35,Patient27_Healthy!Q35,Patient28_Healthy!Q35,Patient30_Healthy!Q35,Patient31_Healthy!Q35,Patient33_Healthy!Q35,Patient34_Healthy!Q35,Patient36_Healthy!Q35)</f>
        <v>8.4503707242495949</v>
      </c>
      <c r="S36" s="132">
        <f>AVERAGE(Patient1_Healthy!R35,Patient2_Healthy!R35,Patient5_Healthy!R35,Patient6_Healthy!R35,Patient8_Healthy!R35,Patient9_Healthy!R35,Patient10_Healthy!R35,Patient11_Healthy!R35,Patient12_Healthy!R35,Patient13_Healthy!R35,Patient14_Healthy!R35,Patient15_Healthy!R35,Patient16_Healthy!R35,Patient17_Healthy!R35,Patient18_Healthy!R35,Patient19_Healthy!R35,Patient21_Healthy!R35,Patient22_Healthy!R35,Patient23_Healthy!R35,Patient25_Healthy!R35,Patient26_Healthy!R35,Patient27_Healthy!R35,Patient28_Healthy!R35,Patient30_Healthy!R35,Patient31_Healthy!R35,Patient33_Healthy!R35,Patient34_Healthy!R35,Patient36_Healthy!R35)</f>
        <v>27.805841935922249</v>
      </c>
      <c r="T36">
        <f>STDEV(Patient1_Healthy!R35,Patient2_Healthy!R35,Patient5_Healthy!R35,Patient6_Healthy!R35,Patient8_Healthy!R35,Patient9_Healthy!R35,Patient10_Healthy!R35,Patient11_Healthy!R35,Patient12_Healthy!R35,Patient13_Healthy!R35,Patient14_Healthy!R35,Patient15_Healthy!R35,Patient16_Healthy!R35,Patient17_Healthy!R35,Patient18_Healthy!R35,Patient19_Healthy!R35,Patient21_Healthy!R35,Patient22_Healthy!R35,Patient23_Healthy!R35,Patient25_Healthy!R35,Patient26_Healthy!R35,Patient27_Healthy!R35,Patient28_Healthy!R35,Patient30_Healthy!R35,Patient31_Healthy!R35,Patient33_Healthy!R35,Patient34_Healthy!R35,Patient36_Healthy!R35)</f>
        <v>6.3105286069738913</v>
      </c>
      <c r="V36" s="165"/>
      <c r="X36" s="165"/>
      <c r="AB36" s="165"/>
      <c r="AI36" s="165"/>
      <c r="AO36" s="165"/>
      <c r="AQ36" s="165"/>
    </row>
    <row r="37" spans="1:59" x14ac:dyDescent="0.25">
      <c r="A37" s="126" t="s">
        <v>20</v>
      </c>
      <c r="B37" s="20">
        <f>AVERAGE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,Patient16_Healthy!B36,Patient23_Healthy!B36,Patient34_Healthy!B36,Patient36_Healthy!B36)</f>
        <v>45.319997708112837</v>
      </c>
      <c r="C37" s="20">
        <f>STDEV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,Patient16_Healthy!B36,Patient23_Healthy!B36,Patient34_Healthy!B36,Patient36_Healthy!B36)</f>
        <v>53.108949491026131</v>
      </c>
      <c r="D37" s="20">
        <f>AVERAGE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,Patient16_Healthy!C36,Patient23_Healthy!C36,Patient34_Healthy!C36,Patient36_Healthy!C36)</f>
        <v>32.193189398990555</v>
      </c>
      <c r="E37" s="20">
        <f>STDEV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,Patient16_Healthy!C36,Patient23_Healthy!C36,Patient34_Healthy!C36,Patient36_Healthy!C36)</f>
        <v>14.977116529252367</v>
      </c>
      <c r="H37" s="23" t="s">
        <v>21</v>
      </c>
      <c r="I37">
        <f>AVERAGE(Patient1_Healthy!I36,Patient2_Healthy!I36,Patient5_Healthy!I36,Patient6_Healthy!I36,Patient8_Healthy!I36,Patient9_Healthy!I36,Patient10_Healthy!I36,Patient11_Healthy!I36,Patient12_Healthy!I36,Patient13_Healthy!I36,Patient14_Healthy!I36,Patient15_Healthy!I36,Patient16_Healthy!I36,Patient17_Healthy!I36,Patient18_Healthy!I36,Patient19_Healthy!I36,Patient21_Healthy!I36,Patient22_Healthy!I36,Patient23_Healthy!I36,Patient25_Healthy!I36,Patient26_Healthy!I36,Patient27_Healthy!I36,Patient28_Healthy!I36,Patient30_Healthy!I36,Patient31_Healthy!I36,Patient33_Healthy!I36,Patient34_Healthy!I36,Patient36_Healthy!I36)</f>
        <v>0.56656340652899473</v>
      </c>
      <c r="J37">
        <f>STDEV(Patient1_Healthy!I36,Patient2_Healthy!I36,Patient5_Healthy!I36,Patient6_Healthy!I36,Patient8_Healthy!I36,Patient9_Healthy!I36,Patient10_Healthy!I36,Patient11_Healthy!I36,Patient12_Healthy!I36,Patient13_Healthy!I36,Patient14_Healthy!I36,Patient15_Healthy!I36,Patient16_Healthy!I36,Patient17_Healthy!I36,Patient18_Healthy!I36,Patient19_Healthy!I36,Patient21_Healthy!I36,Patient22_Healthy!I36,Patient23_Healthy!I36,Patient25_Healthy!I36,Patient26_Healthy!I36,Patient27_Healthy!I36,Patient28_Healthy!I36,Patient30_Healthy!I36,Patient31_Healthy!I36,Patient33_Healthy!I36,Patient34_Healthy!I36,Patient36_Healthy!I36)</f>
        <v>0.1590468243633916</v>
      </c>
      <c r="K37" s="132">
        <f>AVERAGE(Patient1_Healthy!J36,Patient2_Healthy!J36,Patient5_Healthy!J36,Patient6_Healthy!J36,Patient8_Healthy!J36,Patient9_Healthy!J36,Patient10_Healthy!J36,Patient11_Healthy!J36,Patient12_Healthy!J36,Patient13_Healthy!J36,Patient14_Healthy!J36,Patient15_Healthy!J36,Patient16_Healthy!J36,Patient17_Healthy!J36,Patient18_Healthy!J36,Patient19_Healthy!J36,Patient21_Healthy!J36,Patient22_Healthy!J36,Patient23_Healthy!J36,Patient25_Healthy!J36,Patient26_Healthy!J36,Patient27_Healthy!J36,Patient28_Healthy!J36,Patient30_Healthy!J36,Patient31_Healthy!J36,Patient33_Healthy!J36,Patient34_Healthy!J36,Patient36_Healthy!J36)</f>
        <v>0.57787138841046037</v>
      </c>
      <c r="L37">
        <f>STDEV(Patient1_Healthy!J36,Patient2_Healthy!J36,Patient5_Healthy!J36,Patient6_Healthy!J36,Patient8_Healthy!J36,Patient9_Healthy!J36,Patient10_Healthy!J36,Patient11_Healthy!J36,Patient12_Healthy!J36,Patient13_Healthy!J36,Patient14_Healthy!J36,Patient15_Healthy!J36,Patient16_Healthy!J36,Patient17_Healthy!J36,Patient18_Healthy!J36,Patient19_Healthy!J36,Patient21_Healthy!J36,Patient22_Healthy!J36,Patient23_Healthy!J36,Patient25_Healthy!J36,Patient26_Healthy!J36,Patient27_Healthy!J36,Patient28_Healthy!J36,Patient30_Healthy!J36,Patient31_Healthy!J36,Patient33_Healthy!J36,Patient34_Healthy!J36,Patient36_Healthy!J36)</f>
        <v>0.18086882453650241</v>
      </c>
      <c r="P37" s="25" t="s">
        <v>22</v>
      </c>
      <c r="Q37">
        <f>AVERAGE(Patient1_Healthy!Q36,Patient2_Healthy!Q36,Patient5_Healthy!Q36,Patient6_Healthy!Q36,Patient8_Healthy!Q36,Patient9_Healthy!Q36,Patient10_Healthy!Q36,Patient11_Healthy!Q36,Patient12_Healthy!Q36,Patient13_Healthy!Q36,Patient14_Healthy!Q36,Patient15_Healthy!Q36,Patient16_Healthy!Q36,Patient17_Healthy!Q36,Patient18_Healthy!Q36,Patient19_Healthy!Q36,Patient21_Healthy!Q36,Patient22_Healthy!Q36,Patient23_Healthy!Q36,Patient25_Healthy!Q36,Patient26_Healthy!Q36,Patient27_Healthy!Q36,Patient28_Healthy!Q36,Patient30_Healthy!Q36,Patient31_Healthy!Q36,Patient33_Healthy!Q36,Patient34_Healthy!Q36,Patient36_Healthy!Q36)</f>
        <v>102.74354740125646</v>
      </c>
      <c r="R37">
        <f>STDEV(Patient1_Healthy!Q36,Patient2_Healthy!Q36,Patient5_Healthy!Q36,Patient6_Healthy!Q36,Patient8_Healthy!Q36,Patient9_Healthy!Q36,Patient10_Healthy!Q36,Patient11_Healthy!Q36,Patient12_Healthy!Q36,Patient13_Healthy!Q36,Patient14_Healthy!Q36,Patient15_Healthy!Q36,Patient16_Healthy!Q36,Patient17_Healthy!Q36,Patient18_Healthy!Q36,Patient19_Healthy!Q36,Patient21_Healthy!Q36,Patient22_Healthy!Q36,Patient23_Healthy!Q36,Patient25_Healthy!Q36,Patient26_Healthy!Q36,Patient27_Healthy!Q36,Patient28_Healthy!Q36,Patient30_Healthy!Q36,Patient31_Healthy!Q36,Patient33_Healthy!Q36,Patient34_Healthy!Q36,Patient36_Healthy!Q36)</f>
        <v>27.708595635272538</v>
      </c>
      <c r="S37" s="132">
        <f>AVERAGE(Patient1_Healthy!R36,Patient2_Healthy!R36,Patient5_Healthy!R36,Patient6_Healthy!R36,Patient8_Healthy!R36,Patient9_Healthy!R36,Patient10_Healthy!R36,Patient11_Healthy!R36,Patient12_Healthy!R36,Patient13_Healthy!R36,Patient14_Healthy!R36,Patient15_Healthy!R36,Patient16_Healthy!R36,Patient17_Healthy!R36,Patient18_Healthy!R36,Patient19_Healthy!R36,Patient21_Healthy!R36,Patient22_Healthy!R36,Patient23_Healthy!R36,Patient25_Healthy!R36,Patient26_Healthy!R36,Patient27_Healthy!R36,Patient28_Healthy!R36,Patient30_Healthy!R36,Patient31_Healthy!R36,Patient33_Healthy!R36,Patient34_Healthy!R36,Patient36_Healthy!R36)</f>
        <v>108.64740071019257</v>
      </c>
      <c r="T37">
        <f>STDEV(Patient1_Healthy!R36,Patient2_Healthy!R36,Patient5_Healthy!R36,Patient6_Healthy!R36,Patient8_Healthy!R36,Patient9_Healthy!R36,Patient10_Healthy!R36,Patient11_Healthy!R36,Patient12_Healthy!R36,Patient13_Healthy!R36,Patient14_Healthy!R36,Patient15_Healthy!R36,Patient16_Healthy!R36,Patient17_Healthy!R36,Patient18_Healthy!R36,Patient19_Healthy!R36,Patient21_Healthy!R36,Patient22_Healthy!R36,Patient23_Healthy!R36,Patient25_Healthy!R36,Patient26_Healthy!R36,Patient27_Healthy!R36,Patient28_Healthy!R36,Patient30_Healthy!R36,Patient31_Healthy!R36,Patient33_Healthy!R36,Patient34_Healthy!R36,Patient36_Healthy!R36)</f>
        <v>23.8634500169983</v>
      </c>
      <c r="V37" s="165"/>
      <c r="X37" s="165"/>
      <c r="AB37" s="165"/>
      <c r="AI37" s="165"/>
      <c r="AO37" s="165"/>
      <c r="AQ37" s="165"/>
    </row>
    <row r="38" spans="1:59" x14ac:dyDescent="0.25">
      <c r="A38" s="126" t="s">
        <v>23</v>
      </c>
      <c r="B38" s="20">
        <f>AVERAGE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,Patient16_Healthy!B37,Patient23_Healthy!B37,Patient34_Healthy!B37,Patient36_Healthy!B37)</f>
        <v>29.528316376340189</v>
      </c>
      <c r="C38" s="20">
        <f>STDEV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,Patient16_Healthy!B37,Patient23_Healthy!B37,Patient34_Healthy!B37,Patient36_Healthy!B37)</f>
        <v>21.713146767295388</v>
      </c>
      <c r="D38" s="20">
        <f>AVERAGE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,Patient16_Healthy!C37,Patient23_Healthy!C37,Patient34_Healthy!C37,Patient36_Healthy!C37)</f>
        <v>27.10669054727418</v>
      </c>
      <c r="E38" s="20">
        <f>STDEV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,Patient16_Healthy!C37,Patient23_Healthy!C37,Patient34_Healthy!C37,Patient36_Healthy!C37)</f>
        <v>21.243823194485774</v>
      </c>
      <c r="H38" s="23" t="s">
        <v>24</v>
      </c>
      <c r="I38">
        <f>AVERAGE(Patient1_Healthy!I37,Patient2_Healthy!I37,Patient5_Healthy!I37,Patient6_Healthy!I37,Patient8_Healthy!I37,Patient9_Healthy!I37,Patient10_Healthy!I37,Patient11_Healthy!I37,Patient12_Healthy!I37,Patient13_Healthy!I37,Patient14_Healthy!I37,Patient15_Healthy!I37,Patient16_Healthy!I37,Patient17_Healthy!I37,Patient18_Healthy!I37,Patient19_Healthy!I37,Patient21_Healthy!I37,Patient22_Healthy!I37,Patient23_Healthy!I37,Patient25_Healthy!I37,Patient26_Healthy!I37,Patient27_Healthy!I37,Patient28_Healthy!I37,Patient30_Healthy!I37,Patient31_Healthy!I37,Patient33_Healthy!I37,Patient34_Healthy!I37,Patient36_Healthy!I37)</f>
        <v>0.56248903652302873</v>
      </c>
      <c r="J38">
        <f>STDEV(Patient1_Healthy!I37,Patient2_Healthy!I37,Patient5_Healthy!I37,Patient6_Healthy!I37,Patient8_Healthy!I37,Patient9_Healthy!I37,Patient10_Healthy!I37,Patient11_Healthy!I37,Patient12_Healthy!I37,Patient13_Healthy!I37,Patient14_Healthy!I37,Patient15_Healthy!I37,Patient16_Healthy!I37,Patient17_Healthy!I37,Patient18_Healthy!I37,Patient19_Healthy!I37,Patient21_Healthy!I37,Patient22_Healthy!I37,Patient23_Healthy!I37,Patient25_Healthy!I37,Patient26_Healthy!I37,Patient27_Healthy!I37,Patient28_Healthy!I37,Patient30_Healthy!I37,Patient31_Healthy!I37,Patient33_Healthy!I37,Patient34_Healthy!I37,Patient36_Healthy!I37)</f>
        <v>0.13778527223872886</v>
      </c>
      <c r="K38" s="132">
        <f>AVERAGE(Patient1_Healthy!J37,Patient2_Healthy!J37,Patient5_Healthy!J37,Patient6_Healthy!J37,Patient8_Healthy!J37,Patient9_Healthy!J37,Patient10_Healthy!J37,Patient11_Healthy!J37,Patient12_Healthy!J37,Patient13_Healthy!J37,Patient14_Healthy!J37,Patient15_Healthy!J37,Patient16_Healthy!J37,Patient17_Healthy!J37,Patient18_Healthy!J37,Patient19_Healthy!J37,Patient21_Healthy!J37,Patient22_Healthy!J37,Patient23_Healthy!J37,Patient25_Healthy!J37,Patient26_Healthy!J37,Patient27_Healthy!J37,Patient28_Healthy!J37,Patient30_Healthy!J37,Patient31_Healthy!J37,Patient33_Healthy!J37,Patient34_Healthy!J37,Patient36_Healthy!J37)</f>
        <v>0.58152026889704467</v>
      </c>
      <c r="L38">
        <f>STDEV(Patient1_Healthy!J37,Patient2_Healthy!J37,Patient5_Healthy!J37,Patient6_Healthy!J37,Patient8_Healthy!J37,Patient9_Healthy!J37,Patient10_Healthy!J37,Patient11_Healthy!J37,Patient12_Healthy!J37,Patient13_Healthy!J37,Patient14_Healthy!J37,Patient15_Healthy!J37,Patient16_Healthy!J37,Patient17_Healthy!J37,Patient18_Healthy!J37,Patient19_Healthy!J37,Patient21_Healthy!J37,Patient22_Healthy!J37,Patient23_Healthy!J37,Patient25_Healthy!J37,Patient26_Healthy!J37,Patient27_Healthy!J37,Patient28_Healthy!J37,Patient30_Healthy!J37,Patient31_Healthy!J37,Patient33_Healthy!J37,Patient34_Healthy!J37,Patient36_Healthy!J37)</f>
        <v>0.14884334072415167</v>
      </c>
      <c r="X38" s="165"/>
      <c r="AO38" s="165"/>
    </row>
    <row r="39" spans="1:59" x14ac:dyDescent="0.25">
      <c r="H39" s="23" t="s">
        <v>25</v>
      </c>
      <c r="I39">
        <f>AVERAGE(Patient1_Healthy!I38,Patient2_Healthy!I38,Patient5_Healthy!I38,Patient6_Healthy!I38,Patient8_Healthy!I38,Patient9_Healthy!I38,Patient10_Healthy!I38,Patient11_Healthy!I38,Patient12_Healthy!I38,Patient13_Healthy!I38,Patient14_Healthy!I38,Patient15_Healthy!I38,Patient16_Healthy!I38,Patient17_Healthy!I38,Patient18_Healthy!I38,Patient19_Healthy!I38,Patient21_Healthy!I38,Patient22_Healthy!I38,Patient23_Healthy!I38,Patient25_Healthy!I38,Patient26_Healthy!I38,Patient27_Healthy!I38,Patient28_Healthy!I38,Patient30_Healthy!I38,Patient31_Healthy!I38,Patient33_Healthy!I38,Patient34_Healthy!I38,Patient36_Healthy!I38)</f>
        <v>0.41396838470849323</v>
      </c>
      <c r="J39">
        <f>STDEV(Patient1_Healthy!I38,Patient2_Healthy!I38,Patient5_Healthy!I38,Patient6_Healthy!I38,Patient8_Healthy!I38,Patient9_Healthy!I38,Patient10_Healthy!I38,Patient11_Healthy!I38,Patient12_Healthy!I38,Patient13_Healthy!I38,Patient14_Healthy!I38,Patient15_Healthy!I38,Patient16_Healthy!I38,Patient17_Healthy!I38,Patient18_Healthy!I38,Patient19_Healthy!I38,Patient21_Healthy!I38,Patient22_Healthy!I38,Patient23_Healthy!I38,Patient25_Healthy!I38,Patient26_Healthy!I38,Patient27_Healthy!I38,Patient28_Healthy!I38,Patient30_Healthy!I38,Patient31_Healthy!I38,Patient33_Healthy!I38,Patient34_Healthy!I38,Patient36_Healthy!I38)</f>
        <v>0.11889038838042998</v>
      </c>
      <c r="K39" s="132">
        <f>AVERAGE(Patient1_Healthy!J38,Patient2_Healthy!J38,Patient5_Healthy!J38,Patient6_Healthy!J38,Patient8_Healthy!J38,Patient9_Healthy!J38,Patient10_Healthy!J38,Patient11_Healthy!J38,Patient12_Healthy!J38,Patient13_Healthy!J38,Patient14_Healthy!J38,Patient15_Healthy!J38,Patient16_Healthy!J38,Patient17_Healthy!J38,Patient18_Healthy!J38,Patient19_Healthy!J38,Patient21_Healthy!J38,Patient22_Healthy!J38,Patient23_Healthy!J38,Patient25_Healthy!J38,Patient26_Healthy!J38,Patient27_Healthy!J38,Patient28_Healthy!J38,Patient30_Healthy!J38,Patient31_Healthy!J38,Patient33_Healthy!J38,Patient34_Healthy!J38,Patient36_Healthy!J38)</f>
        <v>0.37863848901495273</v>
      </c>
      <c r="L39">
        <f>STDEV(Patient1_Healthy!J38,Patient2_Healthy!J38,Patient5_Healthy!J38,Patient6_Healthy!J38,Patient8_Healthy!J38,Patient9_Healthy!J38,Patient10_Healthy!J38,Patient11_Healthy!J38,Patient12_Healthy!J38,Patient13_Healthy!J38,Patient14_Healthy!J38,Patient15_Healthy!J38,Patient16_Healthy!J38,Patient17_Healthy!J38,Patient18_Healthy!J38,Patient19_Healthy!J38,Patient21_Healthy!J38,Patient22_Healthy!J38,Patient23_Healthy!J38,Patient25_Healthy!J38,Patient26_Healthy!J38,Patient27_Healthy!J38,Patient28_Healthy!J38,Patient30_Healthy!J38,Patient31_Healthy!J38,Patient33_Healthy!J38,Patient34_Healthy!J38,Patient36_Healthy!J38)</f>
        <v>0.10462030957362099</v>
      </c>
      <c r="AO39" s="165"/>
    </row>
    <row r="40" spans="1:59" x14ac:dyDescent="0.25">
      <c r="H40" s="23" t="s">
        <v>26</v>
      </c>
      <c r="I40">
        <f>AVERAGE(Patient1_Healthy!I39,Patient2_Healthy!I39,Patient5_Healthy!I39,Patient6_Healthy!I39,Patient8_Healthy!I39,Patient9_Healthy!I39,Patient10_Healthy!I39,Patient11_Healthy!I39,Patient12_Healthy!I39,Patient13_Healthy!I39,Patient14_Healthy!I39,Patient15_Healthy!I39,Patient16_Healthy!I39,Patient17_Healthy!I39,Patient18_Healthy!I39,Patient19_Healthy!I39,Patient21_Healthy!I39,Patient22_Healthy!I39,Patient23_Healthy!I39,Patient25_Healthy!I39,Patient26_Healthy!I39,Patient27_Healthy!I39,Patient28_Healthy!I39,Patient30_Healthy!I39,Patient31_Healthy!I39,Patient33_Healthy!I39,Patient34_Healthy!I39,Patient36_Healthy!I39)</f>
        <v>0.43162654547850349</v>
      </c>
      <c r="J40">
        <f>STDEV(Patient1_Healthy!I39,Patient2_Healthy!I39,Patient5_Healthy!I39,Patient6_Healthy!I39,Patient8_Healthy!I39,Patient9_Healthy!I39,Patient10_Healthy!I39,Patient11_Healthy!I39,Patient12_Healthy!I39,Patient13_Healthy!I39,Patient14_Healthy!I39,Patient15_Healthy!I39,Patient16_Healthy!I39,Patient17_Healthy!I39,Patient18_Healthy!I39,Patient19_Healthy!I39,Patient21_Healthy!I39,Patient22_Healthy!I39,Patient23_Healthy!I39,Patient25_Healthy!I39,Patient26_Healthy!I39,Patient27_Healthy!I39,Patient28_Healthy!I39,Patient30_Healthy!I39,Patient31_Healthy!I39,Patient33_Healthy!I39,Patient34_Healthy!I39,Patient36_Healthy!I39)</f>
        <v>0.11830794190543747</v>
      </c>
      <c r="K40" s="132">
        <f>AVERAGE(Patient1_Healthy!J39,Patient2_Healthy!J39,Patient5_Healthy!J39,Patient6_Healthy!J39,Patient8_Healthy!J39,Patient9_Healthy!J39,Patient10_Healthy!J39,Patient11_Healthy!J39,Patient12_Healthy!J39,Patient13_Healthy!J39,Patient14_Healthy!J39,Patient15_Healthy!J39,Patient16_Healthy!J39,Patient17_Healthy!J39,Patient18_Healthy!J39,Patient19_Healthy!J39,Patient21_Healthy!J39,Patient22_Healthy!J39,Patient23_Healthy!J39,Patient25_Healthy!J39,Patient26_Healthy!J39,Patient27_Healthy!J39,Patient28_Healthy!J39,Patient30_Healthy!J39,Patient31_Healthy!J39,Patient33_Healthy!J39,Patient34_Healthy!J39,Patient36_Healthy!J39)</f>
        <v>0.46385149373141704</v>
      </c>
      <c r="L40">
        <f>STDEV(Patient1_Healthy!J39,Patient2_Healthy!J39,Patient5_Healthy!J39,Patient6_Healthy!J39,Patient8_Healthy!J39,Patient9_Healthy!J39,Patient10_Healthy!J39,Patient11_Healthy!J39,Patient12_Healthy!J39,Patient13_Healthy!J39,Patient14_Healthy!J39,Patient15_Healthy!J39,Patient16_Healthy!J39,Patient17_Healthy!J39,Patient18_Healthy!J39,Patient19_Healthy!J39,Patient21_Healthy!J39,Patient22_Healthy!J39,Patient23_Healthy!J39,Patient25_Healthy!J39,Patient26_Healthy!J39,Patient27_Healthy!J39,Patient28_Healthy!J39,Patient30_Healthy!J39,Patient31_Healthy!J39,Patient33_Healthy!J39,Patient34_Healthy!J39,Patient36_Healthy!J39)</f>
        <v>0.12928151853938416</v>
      </c>
      <c r="Q40" s="26" t="s">
        <v>221</v>
      </c>
      <c r="R40" s="27" t="s">
        <v>222</v>
      </c>
      <c r="X40" s="165"/>
      <c r="AO40" s="165"/>
      <c r="AQ40" s="165"/>
    </row>
    <row r="41" spans="1:59" x14ac:dyDescent="0.25">
      <c r="H41" s="23" t="s">
        <v>28</v>
      </c>
      <c r="I41">
        <f>AVERAGE(Patient1_Healthy!I40,Patient2_Healthy!I40,Patient5_Healthy!I40,Patient6_Healthy!I40,Patient8_Healthy!I40,Patient9_Healthy!I40,Patient10_Healthy!I40,Patient11_Healthy!I40,Patient12_Healthy!I40,Patient13_Healthy!I40,Patient14_Healthy!I40,Patient15_Healthy!I40,Patient16_Healthy!I40,Patient17_Healthy!I40,Patient18_Healthy!I40,Patient19_Healthy!I40,Patient21_Healthy!I40,Patient22_Healthy!I40,Patient23_Healthy!I40,Patient25_Healthy!I40,Patient26_Healthy!I40,Patient27_Healthy!I40,Patient28_Healthy!I40,Patient30_Healthy!I40,Patient31_Healthy!I40,Patient33_Healthy!I40,Patient34_Healthy!I40,Patient36_Healthy!I40)</f>
        <v>0.51088606880745124</v>
      </c>
      <c r="J41">
        <f>STDEV(Patient1_Healthy!I40,Patient2_Healthy!I40,Patient5_Healthy!I40,Patient6_Healthy!I40,Patient8_Healthy!I40,Patient9_Healthy!I40,Patient10_Healthy!I40,Patient11_Healthy!I40,Patient12_Healthy!I40,Patient13_Healthy!I40,Patient14_Healthy!I40,Patient15_Healthy!I40,Patient16_Healthy!I40,Patient17_Healthy!I40,Patient18_Healthy!I40,Patient19_Healthy!I40,Patient21_Healthy!I40,Patient22_Healthy!I40,Patient23_Healthy!I40,Patient25_Healthy!I40,Patient26_Healthy!I40,Patient27_Healthy!I40,Patient28_Healthy!I40,Patient30_Healthy!I40,Patient31_Healthy!I40,Patient33_Healthy!I40,Patient34_Healthy!I40,Patient36_Healthy!I40)</f>
        <v>0.14744008822654842</v>
      </c>
      <c r="K41" s="132">
        <f>AVERAGE(Patient1_Healthy!J40,Patient2_Healthy!J40,Patient5_Healthy!J40,Patient6_Healthy!J40,Patient8_Healthy!J40,Patient9_Healthy!J40,Patient10_Healthy!J40,Patient11_Healthy!J40,Patient12_Healthy!J40,Patient13_Healthy!J40,Patient14_Healthy!J40,Patient15_Healthy!J40,Patient16_Healthy!J40,Patient17_Healthy!J40,Patient18_Healthy!J40,Patient19_Healthy!J40,Patient21_Healthy!J40,Patient22_Healthy!J40,Patient23_Healthy!J40,Patient25_Healthy!J40,Patient26_Healthy!J40,Patient27_Healthy!J40,Patient28_Healthy!J40,Patient30_Healthy!J40,Patient31_Healthy!J40,Patient33_Healthy!J40,Patient34_Healthy!J40,Patient36_Healthy!J40)</f>
        <v>0.51704985101084344</v>
      </c>
      <c r="L41">
        <f>STDEV(Patient1_Healthy!J40,Patient2_Healthy!J40,Patient5_Healthy!J40,Patient6_Healthy!J40,Patient8_Healthy!J40,Patient9_Healthy!J40,Patient10_Healthy!J40,Patient11_Healthy!J40,Patient12_Healthy!J40,Patient13_Healthy!J40,Patient14_Healthy!J40,Patient15_Healthy!J40,Patient16_Healthy!J40,Patient17_Healthy!J40,Patient18_Healthy!J40,Patient19_Healthy!J40,Patient21_Healthy!J40,Patient22_Healthy!J40,Patient23_Healthy!J40,Patient25_Healthy!J40,Patient26_Healthy!J40,Patient27_Healthy!J40,Patient28_Healthy!J40,Patient30_Healthy!J40,Patient31_Healthy!J40,Patient33_Healthy!J40,Patient34_Healthy!J40,Patient36_Healthy!J40)</f>
        <v>0.14715013213861033</v>
      </c>
      <c r="P41" s="25" t="s">
        <v>27</v>
      </c>
      <c r="Q41">
        <f>AVERAGE(Patient1_Healthy!Q39,Patient2_Healthy!Q39,Patient5_Healthy!Q39,Patient6_Healthy!Q39,Patient8_Healthy!Q39,Patient9_Healthy!Q39,Patient10_Healthy!Q39,Patient11_Healthy!Q39,Patient12_Healthy!Q39,Patient13_Healthy!Q39,Patient14_Healthy!Q39,Patient15_Healthy!Q39,Patient16_Healthy!Q39,Patient17_Healthy!Q39,Patient18_Healthy!Q39,Patient19_Healthy!Q39,Patient21_Healthy!Q39,Patient22_Healthy!Q39,Patient23_Healthy!Q39,Patient25_Healthy!Q39,Patient26_Healthy!Q39,Patient27_Healthy!Q39,Patient28_Healthy!Q39,Patient30_Healthy!Q39,Patient31_Healthy!Q39,Patient33_Healthy!Q39,Patient34_Healthy!Q39,Patient36_Healthy!Q39)</f>
        <v>2438.8884086500593</v>
      </c>
      <c r="R41" s="132">
        <f>STDEV(Patient1_Healthy!Q39,Patient2_Healthy!Q39,Patient5_Healthy!Q39,Patient6_Healthy!Q39,Patient8_Healthy!Q39,Patient9_Healthy!Q39,Patient10_Healthy!Q39,Patient11_Healthy!Q39,Patient12_Healthy!Q39,Patient13_Healthy!Q39,Patient14_Healthy!Q39,Patient15_Healthy!Q39,Patient16_Healthy!Q39,Patient17_Healthy!Q39,Patient18_Healthy!Q39,Patient19_Healthy!Q39,Patient21_Healthy!Q39,Patient22_Healthy!Q39,Patient23_Healthy!Q39,Patient25_Healthy!Q39,Patient26_Healthy!Q39,Patient27_Healthy!Q39,Patient28_Healthy!Q39,Patient30_Healthy!Q39,Patient31_Healthy!Q39,Patient33_Healthy!Q39,Patient34_Healthy!Q39,Patient36_Healthy!Q39)</f>
        <v>1527.2488164953249</v>
      </c>
      <c r="X41" s="180"/>
      <c r="Y41" s="180"/>
      <c r="Z41" s="180"/>
      <c r="AA41" s="180"/>
      <c r="AB41" s="180"/>
      <c r="AC41" s="180"/>
      <c r="AD41" s="180"/>
      <c r="AE41" s="180"/>
      <c r="AF41" s="180"/>
      <c r="AI41" s="180"/>
      <c r="AJ41" s="180"/>
      <c r="AK41" s="180"/>
      <c r="AO41" s="165"/>
      <c r="AP41" s="165"/>
      <c r="AQ41" s="165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</row>
    <row r="42" spans="1:59" x14ac:dyDescent="0.25">
      <c r="H42" s="23" t="s">
        <v>29</v>
      </c>
      <c r="I42">
        <f>AVERAGE(Patient1_Healthy!I41,Patient2_Healthy!I41,Patient5_Healthy!I41,Patient6_Healthy!I41,Patient8_Healthy!I41,Patient9_Healthy!I41,Patient10_Healthy!I41,Patient11_Healthy!I41,Patient12_Healthy!I41,Patient13_Healthy!I41,Patient14_Healthy!I41,Patient15_Healthy!I41,Patient16_Healthy!I41,Patient17_Healthy!I41,Patient18_Healthy!I41,Patient19_Healthy!I41,Patient21_Healthy!I41,Patient22_Healthy!I41,Patient23_Healthy!I41,Patient25_Healthy!I41,Patient26_Healthy!I41,Patient27_Healthy!I41,Patient28_Healthy!I41,Patient30_Healthy!I41,Patient31_Healthy!I41,Patient33_Healthy!I41,Patient34_Healthy!I41,Patient36_Healthy!I41)</f>
        <v>0.5128182664066242</v>
      </c>
      <c r="J42">
        <f>STDEV(Patient1_Healthy!I41,Patient2_Healthy!I41,Patient5_Healthy!I41,Patient6_Healthy!I41,Patient8_Healthy!I41,Patient9_Healthy!I41,Patient10_Healthy!I41,Patient11_Healthy!I41,Patient12_Healthy!I41,Patient13_Healthy!I41,Patient14_Healthy!I41,Patient15_Healthy!I41,Patient16_Healthy!I41,Patient17_Healthy!I41,Patient18_Healthy!I41,Patient19_Healthy!I41,Patient21_Healthy!I41,Patient22_Healthy!I41,Patient23_Healthy!I41,Patient25_Healthy!I41,Patient26_Healthy!I41,Patient27_Healthy!I41,Patient28_Healthy!I41,Patient30_Healthy!I41,Patient31_Healthy!I41,Patient33_Healthy!I41,Patient34_Healthy!I41,Patient36_Healthy!I41)</f>
        <v>0.15924598630576189</v>
      </c>
      <c r="K42" s="132">
        <f>AVERAGE(Patient1_Healthy!J41,Patient2_Healthy!J41,Patient5_Healthy!J41,Patient6_Healthy!J41,Patient8_Healthy!J41,Patient9_Healthy!J41,Patient10_Healthy!J41,Patient11_Healthy!J41,Patient12_Healthy!J41,Patient13_Healthy!J41,Patient14_Healthy!J41,Patient15_Healthy!J41,Patient16_Healthy!J41,Patient17_Healthy!J41,Patient18_Healthy!J41,Patient19_Healthy!J41,Patient21_Healthy!J41,Patient22_Healthy!J41,Patient23_Healthy!J41,Patient25_Healthy!J41,Patient26_Healthy!J41,Patient27_Healthy!J41,Patient28_Healthy!J41,Patient30_Healthy!J41,Patient31_Healthy!J41,Patient33_Healthy!J41,Patient34_Healthy!J41,Patient36_Healthy!J41)</f>
        <v>0.52726435316364273</v>
      </c>
      <c r="L42">
        <f>STDEV(Patient1_Healthy!J41,Patient2_Healthy!J41,Patient5_Healthy!J41,Patient6_Healthy!J41,Patient8_Healthy!J41,Patient9_Healthy!J41,Patient10_Healthy!J41,Patient11_Healthy!J41,Patient12_Healthy!J41,Patient13_Healthy!J41,Patient14_Healthy!J41,Patient15_Healthy!J41,Patient16_Healthy!J41,Patient17_Healthy!J41,Patient18_Healthy!J41,Patient19_Healthy!J41,Patient21_Healthy!J41,Patient22_Healthy!J41,Patient23_Healthy!J41,Patient25_Healthy!J41,Patient26_Healthy!J41,Patient27_Healthy!J41,Patient28_Healthy!J41,Patient30_Healthy!J41,Patient31_Healthy!J41,Patient33_Healthy!J41,Patient34_Healthy!J41,Patient36_Healthy!J41)</f>
        <v>0.15659976290852837</v>
      </c>
      <c r="X42" s="180"/>
      <c r="Y42" s="180"/>
      <c r="Z42" s="180"/>
      <c r="AA42" s="180"/>
      <c r="AB42" s="180"/>
      <c r="AC42" s="180"/>
      <c r="AD42" s="180"/>
      <c r="AE42" s="180"/>
      <c r="AF42" s="180"/>
      <c r="AG42" s="165"/>
      <c r="AI42" s="180"/>
      <c r="AJ42" s="165"/>
      <c r="AK42" s="165"/>
      <c r="AO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5"/>
      <c r="BD42" s="165"/>
      <c r="BE42" s="165"/>
      <c r="BF42" s="165"/>
      <c r="BG42" s="165"/>
    </row>
    <row r="43" spans="1:59" x14ac:dyDescent="0.25">
      <c r="V43" s="165"/>
      <c r="X43" s="180"/>
      <c r="Y43" s="165"/>
      <c r="Z43" s="165"/>
      <c r="AA43" s="165"/>
      <c r="AB43" s="165"/>
      <c r="AC43" s="165"/>
      <c r="AD43" s="165"/>
      <c r="AE43" s="165"/>
      <c r="AF43" s="165"/>
      <c r="AI43" s="165"/>
      <c r="AO43" s="165"/>
      <c r="AQ43" s="165"/>
    </row>
    <row r="44" spans="1:59" x14ac:dyDescent="0.25">
      <c r="V44" s="165"/>
      <c r="X44" s="165"/>
      <c r="AB44" s="165"/>
      <c r="AI44" s="165"/>
      <c r="AO44" s="165"/>
      <c r="AQ44" s="165"/>
    </row>
    <row r="45" spans="1:59" x14ac:dyDescent="0.25">
      <c r="B45" s="165" t="s">
        <v>36</v>
      </c>
      <c r="H45" s="165" t="s">
        <v>40</v>
      </c>
      <c r="P45" s="165" t="s">
        <v>38</v>
      </c>
      <c r="X45" s="165"/>
      <c r="AO45" s="165"/>
      <c r="AQ45" s="165"/>
    </row>
    <row r="46" spans="1:59" x14ac:dyDescent="0.25">
      <c r="A46" s="21"/>
      <c r="B46" s="182" t="s">
        <v>11</v>
      </c>
      <c r="C46" s="182"/>
      <c r="D46" s="181" t="s">
        <v>6</v>
      </c>
      <c r="E46" s="182"/>
      <c r="F46" s="165"/>
      <c r="H46" s="23"/>
      <c r="I46" s="184" t="s">
        <v>12</v>
      </c>
      <c r="J46" s="184"/>
      <c r="K46" s="183" t="s">
        <v>13</v>
      </c>
      <c r="L46" s="184"/>
      <c r="Q46" s="185" t="s">
        <v>12</v>
      </c>
      <c r="R46" s="185"/>
      <c r="S46" s="186" t="s">
        <v>13</v>
      </c>
      <c r="T46" s="185"/>
      <c r="AO46" s="165"/>
      <c r="AQ46" s="165"/>
    </row>
    <row r="47" spans="1:59" x14ac:dyDescent="0.25">
      <c r="A47" s="126"/>
      <c r="B47" s="126" t="s">
        <v>221</v>
      </c>
      <c r="C47" s="126" t="s">
        <v>222</v>
      </c>
      <c r="D47" s="126" t="s">
        <v>221</v>
      </c>
      <c r="E47" s="126" t="s">
        <v>222</v>
      </c>
      <c r="F47" s="165"/>
      <c r="H47" s="23"/>
      <c r="I47" s="23" t="s">
        <v>221</v>
      </c>
      <c r="J47" s="23" t="s">
        <v>222</v>
      </c>
      <c r="K47" s="22" t="s">
        <v>221</v>
      </c>
      <c r="L47" s="23" t="s">
        <v>222</v>
      </c>
      <c r="P47" s="25"/>
      <c r="Q47" s="25" t="s">
        <v>221</v>
      </c>
      <c r="R47" s="25" t="s">
        <v>222</v>
      </c>
      <c r="S47" s="24" t="s">
        <v>221</v>
      </c>
      <c r="T47" s="25" t="s">
        <v>222</v>
      </c>
      <c r="AO47" s="165"/>
      <c r="AQ47" s="165"/>
    </row>
    <row r="48" spans="1:59" x14ac:dyDescent="0.25">
      <c r="A48" s="126" t="s">
        <v>14</v>
      </c>
      <c r="B48" s="20">
        <f>AVERAGE(Patient1_Healthy!B47,Patient2_Healthy!B47,Patient3_Healthy!B47,Patient4_Healthy!B47,Patient5_Healthy!B47,Patient6_Healthy!B47,Patient8_Healthy!B47,Patient9_Healthy!B47,Patient10_Healthy!B47,Patient11_Healthy!B47,Patient12_Healthy!B47,Patient13_Healthy!B47,Patient14_Healthy!B47,Patient15_Healthy!B47,Patient16_Healthy!B47,Patient17_Healthy!B47,Patient18_Healthy!B47,Patient19_Healthy!B47,Patient21_Healthy!B47,Patient22_Healthy!B47,Patient23_Healthy!B47,Patient25_Healthy!B47,Patient26_Healthy!B47,Patient27_Healthy!B47,Patient28_Healthy!B47,Patient30_Healthy!B47,Patient31_Healthy!B47,Patient33_Healthy!B47,Patient34_Healthy!B47,Patient36_Healthy!B47)</f>
        <v>14.355672941470063</v>
      </c>
      <c r="C48" s="20">
        <f>STDEV(Patient1_Healthy!B47,Patient2_Healthy!B47,Patient3_Healthy!B47,Patient4_Healthy!B47,Patient5_Healthy!B47,Patient6_Healthy!B47,Patient8_Healthy!B47,Patient9_Healthy!B47,Patient10_Healthy!B47,Patient11_Healthy!B47,Patient12_Healthy!B47,Patient13_Healthy!B47,Patient14_Healthy!B47,Patient15_Healthy!B47,Patient16_Healthy!B47,Patient17_Healthy!B47,Patient18_Healthy!B47,Patient19_Healthy!B47,Patient21_Healthy!B47,Patient22_Healthy!B47,Patient23_Healthy!B47,Patient25_Healthy!B47,Patient26_Healthy!B47,Patient27_Healthy!B47,Patient28_Healthy!B47,Patient30_Healthy!B47,Patient31_Healthy!B47,Patient33_Healthy!B47,Patient34_Healthy!B47,Patient36_Healthy!B47)</f>
        <v>26.924918643509582</v>
      </c>
      <c r="D48" s="20">
        <f>AVERAGE(Patient1_Healthy!C47,Patient2_Healthy!C47,Patient3_Healthy!C47,Patient4_Healthy!C47,Patient5_Healthy!C47,Patient6_Healthy!C47,Patient8_Healthy!C47,Patient9_Healthy!C47,Patient10_Healthy!C47,Patient11_Healthy!C47,Patient12_Healthy!C47,Patient13_Healthy!C47,Patient14_Healthy!C47,Patient15_Healthy!C47,Patient16_Healthy!C47,Patient17_Healthy!C47,Patient18_Healthy!C47,Patient19_Healthy!C47,Patient21_Healthy!C47,Patient22_Healthy!C47,Patient23_Healthy!C47,Patient25_Healthy!C47,Patient26_Healthy!C47,Patient27_Healthy!C47,Patient28_Healthy!C47,Patient30_Healthy!C47,Patient31_Healthy!C47,Patient33_Healthy!C47,Patient34_Healthy!C47,Patient36_Healthy!C47)</f>
        <v>10.369676264988737</v>
      </c>
      <c r="E48" s="20">
        <f>STDEV(Patient1_Healthy!C47,Patient2_Healthy!C47,Patient3_Healthy!C47,Patient4_Healthy!C47,Patient5_Healthy!C47,Patient6_Healthy!C47,Patient8_Healthy!C47,Patient9_Healthy!C47,Patient10_Healthy!C47,Patient11_Healthy!C47,Patient12_Healthy!C47,Patient13_Healthy!C47,Patient14_Healthy!C47,Patient15_Healthy!C47,Patient16_Healthy!C47,Patient17_Healthy!C47,Patient18_Healthy!C47,Patient19_Healthy!C47,Patient21_Healthy!C47,Patient22_Healthy!C47,Patient23_Healthy!C47,Patient25_Healthy!C47,Patient26_Healthy!C47,Patient27_Healthy!C47,Patient28_Healthy!C47,Patient30_Healthy!C47,Patient31_Healthy!C47,Patient33_Healthy!C47,Patient34_Healthy!C47,Patient36_Healthy!C47)</f>
        <v>12.065645575893571</v>
      </c>
      <c r="H48" s="23" t="s">
        <v>15</v>
      </c>
      <c r="I48">
        <f>AVERAGE(Patient1_Healthy!I60,Patient2_Healthy!I60,Patient5_Healthy!I47,Patient6_Healthy!I47,Patient8_Healthy!I47,Patient9_Healthy!I47,Patient10_Healthy!I47,Patient11_Healthy!I47,Patient12_Healthy!I47,Patient13_Healthy!I47,Patient14_Healthy!I47,Patient15_Healthy!I47,Patient16_Healthy!I47,Patient17_Healthy!I47,Patient19_Healthy!I47,Patient21_Healthy!I47,Patient22_Healthy!I47,Patient23_Healthy!I47,Patient25_Healthy!I47,Patient26_Healthy!I47,Patient27_Healthy!I47,Patient28_Healthy!I47,Patient30_Healthy!I47,Patient31_Healthy!I47,Patient33_Healthy!I47,Patient34_Healthy!I47,Patient36_Healthy!I47)</f>
        <v>0.1763335681374682</v>
      </c>
      <c r="J48">
        <f>STDEV(Patient1_Healthy!I60,Patient2_Healthy!I60,Patient5_Healthy!I47,Patient6_Healthy!I47,Patient8_Healthy!I47,Patient9_Healthy!I47,Patient10_Healthy!I47,Patient11_Healthy!I47,Patient12_Healthy!I47,Patient13_Healthy!I47,Patient14_Healthy!I47,Patient15_Healthy!I47,Patient16_Healthy!I47,Patient17_Healthy!I47,Patient19_Healthy!I47,Patient21_Healthy!I47,Patient22_Healthy!I47,Patient23_Healthy!I47,Patient25_Healthy!I47,Patient26_Healthy!I47,Patient27_Healthy!I47,Patient28_Healthy!I47,Patient30_Healthy!I47,Patient31_Healthy!I47,Patient33_Healthy!I47,Patient34_Healthy!I47,Patient36_Healthy!I47)</f>
        <v>0.10830458239901516</v>
      </c>
      <c r="K48" s="132">
        <f>AVERAGE(Patient1_Healthy!J60,Patient2_Healthy!J60,Patient5_Healthy!J47,Patient6_Healthy!J47,Patient8_Healthy!J47,Patient9_Healthy!J47,Patient10_Healthy!J47,Patient11_Healthy!J47,Patient12_Healthy!J47,Patient13_Healthy!J47,Patient14_Healthy!J47,Patient15_Healthy!J47,Patient16_Healthy!J47,Patient17_Healthy!J47,Patient19_Healthy!J47,Patient21_Healthy!J47,Patient22_Healthy!J47,Patient23_Healthy!J47,Patient25_Healthy!J47,Patient26_Healthy!J47,Patient27_Healthy!J47,Patient28_Healthy!J47,Patient30_Healthy!J47,Patient31_Healthy!J47,Patient33_Healthy!J47,Patient34_Healthy!J47,Patient36_Healthy!J47)</f>
        <v>0.17389979423951321</v>
      </c>
      <c r="L48">
        <f>STDEV(Patient1_Healthy!J60,Patient2_Healthy!J60,Patient5_Healthy!J47,Patient6_Healthy!J47,Patient8_Healthy!J47,Patient9_Healthy!J47,Patient10_Healthy!J47,Patient11_Healthy!J47,Patient12_Healthy!J47,Patient13_Healthy!J47,Patient14_Healthy!J47,Patient15_Healthy!J47,Patient16_Healthy!J47,Patient17_Healthy!J47,Patient19_Healthy!J47,Patient21_Healthy!J47,Patient22_Healthy!J47,Patient23_Healthy!J47,Patient25_Healthy!J47,Patient26_Healthy!J47,Patient27_Healthy!J47,Patient28_Healthy!J47,Patient30_Healthy!J47,Patient31_Healthy!J47,Patient33_Healthy!J47,Patient34_Healthy!J47,Patient36_Healthy!J47)</f>
        <v>0.12943145077280044</v>
      </c>
      <c r="P48" s="25" t="s">
        <v>16</v>
      </c>
      <c r="Q48">
        <f>AVERAGE(Patient1_Healthy!Q47,Patient2_Healthy!Q47,Patient5_Healthy!Q47,Patient6_Healthy!Q47,Patient8_Healthy!Q47,Patient9_Healthy!Q47,Patient10_Healthy!Q47,Patient11_Healthy!Q47,Patient12_Healthy!Q47,Patient13_Healthy!Q47,Patient14_Healthy!Q47,Patient15_Healthy!Q47,Patient16_Healthy!Q47,Patient17_Healthy!Q47,Patient18_Healthy!Q47,Patient19_Healthy!Q47,Patient21_Healthy!Q47,Patient22_Healthy!Q47,Patient23_Healthy!Q47,Patient25_Healthy!Q47,Patient26_Healthy!Q47,Patient27_Healthy!Q47,Patient28_Healthy!Q47,Patient30_Healthy!Q47,Patient31_Healthy!Q47,Patient33_Healthy!Q47,Patient34_Healthy!Q47,Patient36_Healthy!Q47)</f>
        <v>-7.6958859693554899E-2</v>
      </c>
      <c r="R48">
        <f>STDEV(Patient1_Healthy!Q47,Patient2_Healthy!Q47,Patient5_Healthy!Q47,Patient6_Healthy!Q47,Patient8_Healthy!Q47,Patient9_Healthy!Q47,Patient10_Healthy!Q47,Patient11_Healthy!Q47,Patient12_Healthy!Q47,Patient13_Healthy!Q47,Patient14_Healthy!Q47,Patient15_Healthy!Q47,Patient16_Healthy!Q47,Patient17_Healthy!Q47,Patient18_Healthy!Q47,Patient19_Healthy!Q47,Patient21_Healthy!Q47,Patient22_Healthy!Q47,Patient23_Healthy!Q47,Patient25_Healthy!Q47,Patient26_Healthy!Q47,Patient27_Healthy!Q47,Patient28_Healthy!Q47,Patient30_Healthy!Q47,Patient31_Healthy!Q47,Patient33_Healthy!Q47,Patient34_Healthy!Q47,Patient36_Healthy!Q47)</f>
        <v>4.4724059406000025</v>
      </c>
      <c r="S48" s="132">
        <f>AVERAGE(Patient1_Healthy!R47,Patient2_Healthy!R47,Patient5_Healthy!R47,Patient6_Healthy!R47,Patient8_Healthy!R47,Patient9_Healthy!R47,Patient10_Healthy!R47,Patient11_Healthy!R47,Patient12_Healthy!R47,Patient13_Healthy!R47,Patient14_Healthy!R47,Patient15_Healthy!R47,Patient16_Healthy!R47,Patient17_Healthy!R47,Patient18_Healthy!R47,Patient19_Healthy!R47,Patient21_Healthy!R47,Patient22_Healthy!R47,Patient23_Healthy!R47,Patient25_Healthy!R47,Patient26_Healthy!R47,Patient27_Healthy!R47,Patient28_Healthy!R47,Patient30_Healthy!R47,Patient31_Healthy!R47,Patient33_Healthy!R47,Patient34_Healthy!R47,Patient36_Healthy!R47)</f>
        <v>0.33342552950769999</v>
      </c>
      <c r="T48">
        <f>STDEV(Patient1_Healthy!R47,Patient2_Healthy!R47,Patient5_Healthy!R47,Patient6_Healthy!R47,Patient8_Healthy!R47,Patient9_Healthy!R47,Patient10_Healthy!R47,Patient11_Healthy!R47,Patient12_Healthy!R47,Patient13_Healthy!R47,Patient14_Healthy!R47,Patient15_Healthy!R47,Patient16_Healthy!R47,Patient17_Healthy!R47,Patient18_Healthy!R47,Patient19_Healthy!R47,Patient21_Healthy!R47,Patient22_Healthy!R47,Patient23_Healthy!R47,Patient25_Healthy!R47,Patient26_Healthy!R47,Patient27_Healthy!R47,Patient28_Healthy!R47,Patient30_Healthy!R47,Patient31_Healthy!R47,Patient33_Healthy!R47,Patient34_Healthy!R47,Patient36_Healthy!R47)</f>
        <v>5.6041065912517816</v>
      </c>
      <c r="AO48" s="165"/>
      <c r="AQ48" s="165"/>
    </row>
    <row r="49" spans="1:59" x14ac:dyDescent="0.25">
      <c r="A49" s="126" t="s">
        <v>17</v>
      </c>
      <c r="B49" s="20">
        <f>AVERAGE(Patient1_Healthy!B48,Patient2_Healthy!B48,Patient3_Healthy!B48,Patient4_Healthy!B48,Patient5_Healthy!B48,Patient6_Healthy!B48,Patient8_Healthy!B48,Patient9_Healthy!B48,Patient10_Healthy!B48,Patient11_Healthy!B48,Patient12_Healthy!B48,Patient13_Healthy!B48,Patient14_Healthy!B48,Patient15_Healthy!B48,Patient16_Healthy!B48,Patient17_Healthy!B48,Patient18_Healthy!B48,Patient19_Healthy!B48,Patient21_Healthy!B48,Patient22_Healthy!B48,Patient23_Healthy!B48,Patient25_Healthy!B48,Patient26_Healthy!B48,Patient27_Healthy!B48,Patient28_Healthy!B48,Patient30_Healthy!B48,Patient31_Healthy!B48,Patient33_Healthy!B48,Patient34_Healthy!B48,Patient36_Healthy!B48)</f>
        <v>31.256138785947176</v>
      </c>
      <c r="C49" s="20">
        <f>STDEV(Patient1_Healthy!B48,Patient2_Healthy!B48,Patient3_Healthy!B48,Patient4_Healthy!B48,Patient5_Healthy!B48,Patient6_Healthy!B48,Patient8_Healthy!B48,Patient9_Healthy!B48,Patient10_Healthy!B48,Patient11_Healthy!B48,Patient12_Healthy!B48,Patient13_Healthy!B48,Patient14_Healthy!B48,Patient15_Healthy!B48,Patient16_Healthy!B48,Patient17_Healthy!B48,Patient18_Healthy!B48,Patient19_Healthy!B48,Patient21_Healthy!B48,Patient22_Healthy!B48,Patient23_Healthy!B48,Patient25_Healthy!B48,Patient26_Healthy!B48,Patient27_Healthy!B48,Patient28_Healthy!B48,Patient30_Healthy!B48,Patient31_Healthy!B48,Patient33_Healthy!B48,Patient34_Healthy!B48,Patient36_Healthy!B48)</f>
        <v>28.258004149651573</v>
      </c>
      <c r="D49" s="20">
        <f>AVERAGE(Patient1_Healthy!C48,Patient2_Healthy!C48,Patient3_Healthy!C48,Patient4_Healthy!C48,Patient5_Healthy!C48,Patient6_Healthy!C48,Patient8_Healthy!C48,Patient9_Healthy!C48,Patient10_Healthy!C48,Patient11_Healthy!C48,Patient12_Healthy!C48,Patient13_Healthy!C48,Patient14_Healthy!C48,Patient15_Healthy!C48,Patient16_Healthy!C48,Patient17_Healthy!C48,Patient18_Healthy!C48,Patient19_Healthy!C48,Patient21_Healthy!C48,Patient22_Healthy!C48,Patient23_Healthy!C48,Patient25_Healthy!C48,Patient26_Healthy!C48,Patient27_Healthy!C48,Patient28_Healthy!C48,Patient30_Healthy!C48,Patient31_Healthy!C48,Patient33_Healthy!C48,Patient34_Healthy!C48,Patient36_Healthy!C48)</f>
        <v>27.441185229051886</v>
      </c>
      <c r="E49" s="20">
        <f>STDEV(Patient1_Healthy!C48,Patient2_Healthy!C48,Patient3_Healthy!C48,Patient4_Healthy!C48,Patient5_Healthy!C48,Patient6_Healthy!C48,Patient8_Healthy!C48,Patient9_Healthy!C48,Patient10_Healthy!C48,Patient11_Healthy!C48,Patient12_Healthy!C48,Patient13_Healthy!C48,Patient14_Healthy!C48,Patient15_Healthy!C48,Patient16_Healthy!C48,Patient17_Healthy!C48,Patient18_Healthy!C48,Patient19_Healthy!C48,Patient21_Healthy!C48,Patient22_Healthy!C48,Patient23_Healthy!C48,Patient25_Healthy!C48,Patient26_Healthy!C48,Patient27_Healthy!C48,Patient28_Healthy!C48,Patient30_Healthy!C48,Patient31_Healthy!C48,Patient33_Healthy!C48,Patient34_Healthy!C48,Patient36_Healthy!C48)</f>
        <v>20.413345969000286</v>
      </c>
      <c r="H49" s="23" t="s">
        <v>18</v>
      </c>
      <c r="I49">
        <f>AVERAGE(Patient1_Healthy!I61,Patient2_Healthy!I61,Patient5_Healthy!I48,Patient6_Healthy!I48,Patient8_Healthy!I48,Patient9_Healthy!I48,Patient10_Healthy!I48,Patient11_Healthy!I48,Patient12_Healthy!I48,Patient13_Healthy!I48,Patient14_Healthy!I48,Patient15_Healthy!I48,Patient16_Healthy!I48,Patient17_Healthy!I48,Patient19_Healthy!I48,Patient21_Healthy!I48,Patient22_Healthy!I48,Patient23_Healthy!I48,Patient25_Healthy!I48,Patient26_Healthy!I48,Patient27_Healthy!I48,Patient28_Healthy!I48,Patient30_Healthy!I48,Patient31_Healthy!I48,Patient33_Healthy!I48,Patient34_Healthy!I48,Patient36_Healthy!I48)</f>
        <v>0.24326858531525186</v>
      </c>
      <c r="J49">
        <f>STDEV(Patient1_Healthy!I61,Patient2_Healthy!I61,Patient5_Healthy!I48,Patient6_Healthy!I48,Patient8_Healthy!I48,Patient9_Healthy!I48,Patient10_Healthy!I48,Patient11_Healthy!I48,Patient12_Healthy!I48,Patient13_Healthy!I48,Patient14_Healthy!I48,Patient15_Healthy!I48,Patient16_Healthy!I48,Patient17_Healthy!I48,Patient19_Healthy!I48,Patient21_Healthy!I48,Patient22_Healthy!I48,Patient23_Healthy!I48,Patient25_Healthy!I48,Patient26_Healthy!I48,Patient27_Healthy!I48,Patient28_Healthy!I48,Patient30_Healthy!I48,Patient31_Healthy!I48,Patient33_Healthy!I48,Patient34_Healthy!I48,Patient36_Healthy!I48)</f>
        <v>0.12313707241993993</v>
      </c>
      <c r="K49" s="132">
        <f>AVERAGE(Patient1_Healthy!J61,Patient2_Healthy!J61,Patient5_Healthy!J48,Patient6_Healthy!J48,Patient8_Healthy!J48,Patient9_Healthy!J48,Patient10_Healthy!J48,Patient11_Healthy!J48,Patient12_Healthy!J48,Patient13_Healthy!J48,Patient14_Healthy!J48,Patient15_Healthy!J48,Patient16_Healthy!J48,Patient17_Healthy!J48,Patient19_Healthy!J48,Patient21_Healthy!J48,Patient22_Healthy!J48,Patient23_Healthy!J48,Patient25_Healthy!J48,Patient26_Healthy!J48,Patient27_Healthy!J48,Patient28_Healthy!J48,Patient30_Healthy!J48,Patient31_Healthy!J48,Patient33_Healthy!J48,Patient34_Healthy!J48,Patient36_Healthy!J48)</f>
        <v>0.19944783021675583</v>
      </c>
      <c r="L49">
        <f>STDEV(Patient1_Healthy!J61,Patient2_Healthy!J61,Patient5_Healthy!J48,Patient6_Healthy!J48,Patient8_Healthy!J48,Patient9_Healthy!J48,Patient10_Healthy!J48,Patient11_Healthy!J48,Patient12_Healthy!J48,Patient13_Healthy!J48,Patient14_Healthy!J48,Patient15_Healthy!J48,Patient16_Healthy!J48,Patient17_Healthy!J48,Patient19_Healthy!J48,Patient21_Healthy!J48,Patient22_Healthy!J48,Patient23_Healthy!J48,Patient25_Healthy!J48,Patient26_Healthy!J48,Patient27_Healthy!J48,Patient28_Healthy!J48,Patient30_Healthy!J48,Patient31_Healthy!J48,Patient33_Healthy!J48,Patient34_Healthy!J48,Patient36_Healthy!J48)</f>
        <v>0.11944144155582348</v>
      </c>
      <c r="P49" s="25" t="s">
        <v>19</v>
      </c>
      <c r="Q49">
        <f>AVERAGE(Patient1_Healthy!Q48,Patient2_Healthy!Q48,Patient5_Healthy!Q48,Patient6_Healthy!Q48,Patient8_Healthy!Q48,Patient9_Healthy!Q48,Patient10_Healthy!Q48,Patient11_Healthy!Q48,Patient12_Healthy!Q48,Patient13_Healthy!Q48,Patient14_Healthy!Q48,Patient15_Healthy!Q48,Patient16_Healthy!Q48,Patient17_Healthy!Q48,Patient18_Healthy!Q48,Patient19_Healthy!Q48,Patient21_Healthy!Q48,Patient22_Healthy!Q48,Patient23_Healthy!Q48,Patient25_Healthy!Q48,Patient26_Healthy!Q48,Patient27_Healthy!Q48,Patient28_Healthy!Q48,Patient30_Healthy!Q48,Patient31_Healthy!Q48,Patient33_Healthy!Q48,Patient34_Healthy!Q48,Patient36_Healthy!Q48)</f>
        <v>15.062359702594636</v>
      </c>
      <c r="R49">
        <f>STDEV(Patient1_Healthy!Q48,Patient2_Healthy!Q48,Patient5_Healthy!Q48,Patient6_Healthy!Q48,Patient8_Healthy!Q48,Patient9_Healthy!Q48,Patient10_Healthy!Q48,Patient11_Healthy!Q48,Patient12_Healthy!Q48,Patient13_Healthy!Q48,Patient14_Healthy!Q48,Patient15_Healthy!Q48,Patient16_Healthy!Q48,Patient17_Healthy!Q48,Patient18_Healthy!Q48,Patient19_Healthy!Q48,Patient21_Healthy!Q48,Patient22_Healthy!Q48,Patient23_Healthy!Q48,Patient25_Healthy!Q48,Patient26_Healthy!Q48,Patient27_Healthy!Q48,Patient28_Healthy!Q48,Patient30_Healthy!Q48,Patient31_Healthy!Q48,Patient33_Healthy!Q48,Patient34_Healthy!Q48,Patient36_Healthy!Q48)</f>
        <v>9.2390549457224758</v>
      </c>
      <c r="S49" s="132">
        <f>AVERAGE(Patient1_Healthy!R48,Patient2_Healthy!R48,Patient5_Healthy!R48,Patient6_Healthy!R48,Patient8_Healthy!R48,Patient9_Healthy!R48,Patient10_Healthy!R48,Patient11_Healthy!R48,Patient12_Healthy!R48,Patient13_Healthy!R48,Patient14_Healthy!R48,Patient15_Healthy!R48,Patient16_Healthy!R48,Patient17_Healthy!R48,Patient18_Healthy!R48,Patient19_Healthy!R48,Patient21_Healthy!R48,Patient22_Healthy!R48,Patient23_Healthy!R48,Patient25_Healthy!R48,Patient26_Healthy!R48,Patient27_Healthy!R48,Patient28_Healthy!R48,Patient30_Healthy!R48,Patient31_Healthy!R48,Patient33_Healthy!R48,Patient34_Healthy!R48,Patient36_Healthy!R48)</f>
        <v>29.35928849726718</v>
      </c>
      <c r="T49">
        <f>STDEV(Patient1_Healthy!R48,Patient2_Healthy!R48,Patient5_Healthy!R48,Patient6_Healthy!R48,Patient8_Healthy!R48,Patient9_Healthy!R48,Patient10_Healthy!R48,Patient11_Healthy!R48,Patient12_Healthy!R48,Patient13_Healthy!R48,Patient14_Healthy!R48,Patient15_Healthy!R48,Patient16_Healthy!R48,Patient17_Healthy!R48,Patient18_Healthy!R48,Patient19_Healthy!R48,Patient21_Healthy!R48,Patient22_Healthy!R48,Patient23_Healthy!R48,Patient25_Healthy!R48,Patient26_Healthy!R48,Patient27_Healthy!R48,Patient28_Healthy!R48,Patient30_Healthy!R48,Patient31_Healthy!R48,Patient33_Healthy!R48,Patient34_Healthy!R48,Patient36_Healthy!R48)</f>
        <v>13.6460780191948</v>
      </c>
      <c r="AO49" s="165"/>
      <c r="AQ49" s="165"/>
    </row>
    <row r="50" spans="1:59" x14ac:dyDescent="0.25">
      <c r="A50" s="126" t="s">
        <v>20</v>
      </c>
      <c r="B50" s="20">
        <f>AVERAGE(Patient1_Healthy!B49,Patient2_Healthy!B49,Patient3_Healthy!B49,Patient4_Healthy!B49,Patient5_Healthy!B49,Patient6_Healthy!B49,Patient8_Healthy!B49,Patient9_Healthy!B49,Patient10_Healthy!B49,Patient11_Healthy!B49,Patient12_Healthy!B49,Patient13_Healthy!B49,Patient14_Healthy!B49,Patient15_Healthy!B49,Patient16_Healthy!B49,Patient17_Healthy!B49,Patient18_Healthy!B49,Patient19_Healthy!B49,Patient21_Healthy!B49,Patient22_Healthy!B49,Patient23_Healthy!B49,Patient25_Healthy!B49,Patient26_Healthy!B49,Patient27_Healthy!B49,Patient28_Healthy!B49,Patient30_Healthy!B49,Patient31_Healthy!B49,Patient33_Healthy!B49,Patient34_Healthy!B49,Patient36_Healthy!B49)</f>
        <v>46.513148441644709</v>
      </c>
      <c r="C50" s="20">
        <f>STDEV(Patient1_Healthy!B49,Patient2_Healthy!B49,Patient3_Healthy!B49,Patient4_Healthy!B49,Patient5_Healthy!B49,Patient6_Healthy!B49,Patient8_Healthy!B49,Patient9_Healthy!B49,Patient10_Healthy!B49,Patient11_Healthy!B49,Patient12_Healthy!B49,Patient13_Healthy!B49,Patient14_Healthy!B49,Patient15_Healthy!B49,Patient16_Healthy!B49,Patient17_Healthy!B49,Patient18_Healthy!B49,Patient19_Healthy!B49,Patient21_Healthy!B49,Patient22_Healthy!B49,Patient23_Healthy!B49,Patient25_Healthy!B49,Patient26_Healthy!B49,Patient27_Healthy!B49,Patient28_Healthy!B49,Patient30_Healthy!B49,Patient31_Healthy!B49,Patient33_Healthy!B49,Patient34_Healthy!B49,Patient36_Healthy!B49)</f>
        <v>68.888112000158841</v>
      </c>
      <c r="D50" s="20">
        <f>AVERAGE(Patient1_Healthy!C49,Patient2_Healthy!C49,Patient3_Healthy!C49,Patient4_Healthy!C49,Patient5_Healthy!C49,Patient6_Healthy!C49,Patient8_Healthy!C49,Patient9_Healthy!C49,Patient10_Healthy!C49,Patient11_Healthy!C49,Patient12_Healthy!C49,Patient13_Healthy!C49,Patient14_Healthy!C49,Patient15_Healthy!C49,Patient16_Healthy!C49,Patient17_Healthy!C49,Patient18_Healthy!C49,Patient19_Healthy!C49,Patient21_Healthy!C49,Patient22_Healthy!C49,Patient23_Healthy!C49,Patient25_Healthy!C49,Patient26_Healthy!C49,Patient27_Healthy!C49,Patient28_Healthy!C49,Patient30_Healthy!C49,Patient31_Healthy!C49,Patient33_Healthy!C49,Patient34_Healthy!C49,Patient36_Healthy!C49)</f>
        <v>23.05474662292799</v>
      </c>
      <c r="E50" s="20">
        <f>STDEV(Patient1_Healthy!C49,Patient2_Healthy!C49,Patient3_Healthy!C49,Patient4_Healthy!C49,Patient5_Healthy!C49,Patient6_Healthy!C49,Patient8_Healthy!C49,Patient9_Healthy!C49,Patient10_Healthy!C49,Patient11_Healthy!C49,Patient12_Healthy!C49,Patient13_Healthy!C49,Patient14_Healthy!C49,Patient15_Healthy!C49,Patient16_Healthy!C49,Patient17_Healthy!C49,Patient18_Healthy!C49,Patient19_Healthy!C49,Patient21_Healthy!C49,Patient22_Healthy!C49,Patient23_Healthy!C49,Patient25_Healthy!C49,Patient26_Healthy!C49,Patient27_Healthy!C49,Patient28_Healthy!C49,Patient30_Healthy!C49,Patient31_Healthy!C49,Patient33_Healthy!C49,Patient34_Healthy!C49,Patient36_Healthy!C49)</f>
        <v>13.105516171999778</v>
      </c>
      <c r="H50" s="23" t="s">
        <v>21</v>
      </c>
      <c r="I50">
        <f>AVERAGE(Patient1_Healthy!I62,Patient2_Healthy!I62,Patient5_Healthy!I49,Patient6_Healthy!I49,Patient8_Healthy!I49,Patient9_Healthy!I49,Patient10_Healthy!I49,Patient11_Healthy!I49,Patient12_Healthy!I49,Patient13_Healthy!I49,Patient14_Healthy!I49,Patient15_Healthy!I49,Patient16_Healthy!I49,Patient17_Healthy!I49,Patient19_Healthy!I49,Patient21_Healthy!I49,Patient22_Healthy!I49,Patient23_Healthy!I49,Patient25_Healthy!I49,Patient26_Healthy!I49,Patient27_Healthy!I49,Patient28_Healthy!I49,Patient30_Healthy!I49,Patient31_Healthy!I49,Patient33_Healthy!I49,Patient34_Healthy!I49,Patient36_Healthy!I49)</f>
        <v>0.2119616986352289</v>
      </c>
      <c r="J50">
        <f>STDEV(Patient1_Healthy!I62,Patient2_Healthy!I62,Patient5_Healthy!I49,Patient6_Healthy!I49,Patient8_Healthy!I49,Patient9_Healthy!I49,Patient10_Healthy!I49,Patient11_Healthy!I49,Patient12_Healthy!I49,Patient13_Healthy!I49,Patient14_Healthy!I49,Patient15_Healthy!I49,Patient16_Healthy!I49,Patient17_Healthy!I49,Patient19_Healthy!I49,Patient21_Healthy!I49,Patient22_Healthy!I49,Patient23_Healthy!I49,Patient25_Healthy!I49,Patient26_Healthy!I49,Patient27_Healthy!I49,Patient28_Healthy!I49,Patient30_Healthy!I49,Patient31_Healthy!I49,Patient33_Healthy!I49,Patient34_Healthy!I49,Patient36_Healthy!I49)</f>
        <v>0.14318473153125363</v>
      </c>
      <c r="K50" s="132">
        <f>AVERAGE(Patient1_Healthy!J62,Patient2_Healthy!J62,Patient5_Healthy!J49,Patient6_Healthy!J49,Patient8_Healthy!J49,Patient9_Healthy!J49,Patient10_Healthy!J49,Patient11_Healthy!J49,Patient12_Healthy!J49,Patient13_Healthy!J49,Patient14_Healthy!J49,Patient15_Healthy!J49,Patient16_Healthy!J49,Patient17_Healthy!J49,Patient19_Healthy!J49,Patient21_Healthy!J49,Patient22_Healthy!J49,Patient23_Healthy!J49,Patient25_Healthy!J49,Patient26_Healthy!J49,Patient27_Healthy!J49,Patient28_Healthy!J49,Patient30_Healthy!J49,Patient31_Healthy!J49,Patient33_Healthy!J49,Patient34_Healthy!J49,Patient36_Healthy!J49)</f>
        <v>0.21036904748132254</v>
      </c>
      <c r="L50">
        <f>STDEV(Patient1_Healthy!J62,Patient2_Healthy!J62,Patient5_Healthy!J49,Patient6_Healthy!J49,Patient8_Healthy!J49,Patient9_Healthy!J49,Patient10_Healthy!J49,Patient11_Healthy!J49,Patient12_Healthy!J49,Patient13_Healthy!J49,Patient14_Healthy!J49,Patient15_Healthy!J49,Patient16_Healthy!J49,Patient17_Healthy!J49,Patient19_Healthy!J49,Patient21_Healthy!J49,Patient22_Healthy!J49,Patient23_Healthy!J49,Patient25_Healthy!J49,Patient26_Healthy!J49,Patient27_Healthy!J49,Patient28_Healthy!J49,Patient30_Healthy!J49,Patient31_Healthy!J49,Patient33_Healthy!J49,Patient34_Healthy!J49,Patient36_Healthy!J49)</f>
        <v>0.13173479826882595</v>
      </c>
      <c r="P50" s="25" t="s">
        <v>22</v>
      </c>
      <c r="Q50">
        <f>AVERAGE(Patient1_Healthy!Q49,Patient2_Healthy!Q49,Patient5_Healthy!Q49,Patient6_Healthy!Q49,Patient8_Healthy!Q49,Patient9_Healthy!Q49,Patient10_Healthy!Q49,Patient11_Healthy!Q49,Patient12_Healthy!Q49,Patient13_Healthy!Q49,Patient14_Healthy!Q49,Patient15_Healthy!Q49,Patient16_Healthy!Q49,Patient17_Healthy!Q49,Patient18_Healthy!Q49,Patient19_Healthy!Q49,Patient21_Healthy!Q49,Patient22_Healthy!Q49,Patient23_Healthy!Q49,Patient25_Healthy!Q49,Patient26_Healthy!Q49,Patient27_Healthy!Q49,Patient28_Healthy!Q49,Patient30_Healthy!Q49,Patient31_Healthy!Q49,Patient33_Healthy!Q49,Patient34_Healthy!Q49,Patient36_Healthy!Q49)</f>
        <v>64.995882820868914</v>
      </c>
      <c r="R50">
        <f>STDEV(Patient1_Healthy!Q49,Patient2_Healthy!Q49,Patient5_Healthy!Q49,Patient6_Healthy!Q49,Patient8_Healthy!Q49,Patient9_Healthy!Q49,Patient10_Healthy!Q49,Patient11_Healthy!Q49,Patient12_Healthy!Q49,Patient13_Healthy!Q49,Patient14_Healthy!Q49,Patient15_Healthy!Q49,Patient16_Healthy!Q49,Patient17_Healthy!Q49,Patient18_Healthy!Q49,Patient19_Healthy!Q49,Patient21_Healthy!Q49,Patient22_Healthy!Q49,Patient23_Healthy!Q49,Patient25_Healthy!Q49,Patient26_Healthy!Q49,Patient27_Healthy!Q49,Patient28_Healthy!Q49,Patient30_Healthy!Q49,Patient31_Healthy!Q49,Patient33_Healthy!Q49,Patient34_Healthy!Q49,Patient36_Healthy!Q49)</f>
        <v>39.401966173786654</v>
      </c>
      <c r="S50" s="132">
        <f>AVERAGE(Patient1_Healthy!R49,Patient2_Healthy!R49,Patient5_Healthy!R49,Patient6_Healthy!R49,Patient8_Healthy!R49,Patient9_Healthy!R49,Patient10_Healthy!R49,Patient11_Healthy!R49,Patient12_Healthy!R49,Patient13_Healthy!R49,Patient14_Healthy!R49,Patient15_Healthy!R49,Patient16_Healthy!R49,Patient17_Healthy!R49,Patient18_Healthy!R49,Patient19_Healthy!R49,Patient21_Healthy!R49,Patient22_Healthy!R49,Patient23_Healthy!R49,Patient25_Healthy!R49,Patient26_Healthy!R49,Patient27_Healthy!R49,Patient28_Healthy!R49,Patient30_Healthy!R49,Patient31_Healthy!R49,Patient33_Healthy!R49,Patient34_Healthy!R49,Patient36_Healthy!R49)</f>
        <v>105.35126568969063</v>
      </c>
      <c r="T50">
        <f>STDEV(Patient1_Healthy!R49,Patient2_Healthy!R49,Patient5_Healthy!R49,Patient6_Healthy!R49,Patient8_Healthy!R49,Patient9_Healthy!R49,Patient10_Healthy!R49,Patient11_Healthy!R49,Patient12_Healthy!R49,Patient13_Healthy!R49,Patient14_Healthy!R49,Patient15_Healthy!R49,Patient16_Healthy!R49,Patient17_Healthy!R49,Patient18_Healthy!R49,Patient19_Healthy!R49,Patient21_Healthy!R49,Patient22_Healthy!R49,Patient23_Healthy!R49,Patient25_Healthy!R49,Patient26_Healthy!R49,Patient27_Healthy!R49,Patient28_Healthy!R49,Patient30_Healthy!R49,Patient31_Healthy!R49,Patient33_Healthy!R49,Patient34_Healthy!R49,Patient36_Healthy!R49)</f>
        <v>44.737407077342155</v>
      </c>
      <c r="AO50" s="165"/>
      <c r="AQ50" s="165"/>
    </row>
    <row r="51" spans="1:59" x14ac:dyDescent="0.25">
      <c r="A51" s="126" t="s">
        <v>23</v>
      </c>
      <c r="B51" s="20">
        <f>AVERAGE(Patient1_Healthy!B50,Patient2_Healthy!B50,Patient3_Healthy!B50,Patient4_Healthy!B50,Patient5_Healthy!B50,Patient6_Healthy!B50,Patient8_Healthy!B50,Patient9_Healthy!B50,Patient10_Healthy!B50,Patient11_Healthy!B50,Patient12_Healthy!B50,Patient13_Healthy!B50,Patient14_Healthy!B50,Patient15_Healthy!B50,Patient16_Healthy!B50,Patient17_Healthy!B50,Patient18_Healthy!B50,Patient19_Healthy!B50,Patient21_Healthy!B50,Patient22_Healthy!B50,Patient23_Healthy!B50,Patient25_Healthy!B50,Patient26_Healthy!B50,Patient27_Healthy!B50,Patient28_Healthy!B50,Patient30_Healthy!B50,Patient31_Healthy!B50,Patient33_Healthy!B50,Patient34_Healthy!B50,Patient36_Healthy!B50)</f>
        <v>22.124068995481476</v>
      </c>
      <c r="C51" s="20">
        <f>STDEV(Patient1_Healthy!B50,Patient2_Healthy!B50,Patient3_Healthy!B50,Patient4_Healthy!B50,Patient5_Healthy!B50,Patient6_Healthy!B50,Patient8_Healthy!B50,Patient9_Healthy!B50,Patient10_Healthy!B50,Patient11_Healthy!B50,Patient12_Healthy!B50,Patient13_Healthy!B50,Patient14_Healthy!B50,Patient15_Healthy!B50,Patient16_Healthy!B50,Patient17_Healthy!B50,Patient18_Healthy!B50,Patient19_Healthy!B50,Patient21_Healthy!B50,Patient22_Healthy!B50,Patient23_Healthy!B50,Patient25_Healthy!B50,Patient26_Healthy!B50,Patient27_Healthy!B50,Patient28_Healthy!B50,Patient30_Healthy!B50,Patient31_Healthy!B50,Patient33_Healthy!B50,Patient34_Healthy!B50,Patient36_Healthy!B50)</f>
        <v>10.836747111657974</v>
      </c>
      <c r="D51" s="20">
        <f>AVERAGE(Patient1_Healthy!C50,Patient2_Healthy!C50,Patient3_Healthy!C50,Patient4_Healthy!C50,Patient5_Healthy!C50,Patient6_Healthy!C50,Patient8_Healthy!C50,Patient9_Healthy!C50,Patient10_Healthy!C50,Patient11_Healthy!C50,Patient12_Healthy!C50,Patient13_Healthy!C50,Patient14_Healthy!C50,Patient15_Healthy!C50,Patient16_Healthy!C50,Patient17_Healthy!C50,Patient18_Healthy!C50,Patient19_Healthy!C50,Patient21_Healthy!C50,Patient22_Healthy!C50,Patient23_Healthy!C50,Patient25_Healthy!C50,Patient26_Healthy!C50,Patient27_Healthy!C50,Patient28_Healthy!C50,Patient30_Healthy!C50,Patient31_Healthy!C50,Patient33_Healthy!C50,Patient34_Healthy!C50,Patient36_Healthy!C50)</f>
        <v>20.195996344163174</v>
      </c>
      <c r="E51" s="20">
        <f>STDEV(Patient1_Healthy!C50,Patient2_Healthy!C50,Patient3_Healthy!C50,Patient4_Healthy!C50,Patient5_Healthy!C50,Patient6_Healthy!C50,Patient8_Healthy!C50,Patient9_Healthy!C50,Patient10_Healthy!C50,Patient11_Healthy!C50,Patient12_Healthy!C50,Patient13_Healthy!C50,Patient14_Healthy!C50,Patient15_Healthy!C50,Patient16_Healthy!C50,Patient17_Healthy!C50,Patient18_Healthy!C50,Patient19_Healthy!C50,Patient21_Healthy!C50,Patient22_Healthy!C50,Patient23_Healthy!C50,Patient25_Healthy!C50,Patient26_Healthy!C50,Patient27_Healthy!C50,Patient28_Healthy!C50,Patient30_Healthy!C50,Patient31_Healthy!C50,Patient33_Healthy!C50,Patient34_Healthy!C50,Patient36_Healthy!C50)</f>
        <v>27.69537940094969</v>
      </c>
      <c r="H51" s="23" t="s">
        <v>24</v>
      </c>
      <c r="I51">
        <f>AVERAGE(Patient1_Healthy!I63,Patient2_Healthy!I63,Patient5_Healthy!I50,Patient6_Healthy!I50,Patient8_Healthy!I50,Patient9_Healthy!I50,Patient10_Healthy!I50,Patient11_Healthy!I50,Patient12_Healthy!I50,Patient13_Healthy!I50,Patient14_Healthy!I50,Patient15_Healthy!I50,Patient16_Healthy!I50,Patient17_Healthy!I50,Patient19_Healthy!I50,Patient21_Healthy!I50,Patient22_Healthy!I50,Patient23_Healthy!I50,Patient25_Healthy!I50,Patient26_Healthy!I50,Patient27_Healthy!I50,Patient28_Healthy!I50,Patient30_Healthy!I50,Patient31_Healthy!I50,Patient33_Healthy!I50,Patient34_Healthy!I50,Patient36_Healthy!I50)</f>
        <v>0.2192357904004523</v>
      </c>
      <c r="J51">
        <f>STDEV(Patient1_Healthy!I63,Patient2_Healthy!I63,Patient5_Healthy!I50,Patient6_Healthy!I50,Patient8_Healthy!I50,Patient9_Healthy!I50,Patient10_Healthy!I50,Patient11_Healthy!I50,Patient12_Healthy!I50,Patient13_Healthy!I50,Patient14_Healthy!I50,Patient15_Healthy!I50,Patient16_Healthy!I50,Patient17_Healthy!I50,Patient19_Healthy!I50,Patient21_Healthy!I50,Patient22_Healthy!I50,Patient23_Healthy!I50,Patient25_Healthy!I50,Patient26_Healthy!I50,Patient27_Healthy!I50,Patient28_Healthy!I50,Patient30_Healthy!I50,Patient31_Healthy!I50,Patient33_Healthy!I50,Patient34_Healthy!I50,Patient36_Healthy!I50)</f>
        <v>0.10463449320675877</v>
      </c>
      <c r="K51" s="132">
        <f>AVERAGE(Patient1_Healthy!J63,Patient2_Healthy!J63,Patient5_Healthy!J50,Patient6_Healthy!J50,Patient8_Healthy!J50,Patient9_Healthy!J50,Patient10_Healthy!J50,Patient11_Healthy!J50,Patient12_Healthy!J50,Patient13_Healthy!J50,Patient14_Healthy!J50,Patient15_Healthy!J50,Patient16_Healthy!J50,Patient17_Healthy!J50,Patient19_Healthy!J50,Patient21_Healthy!J50,Patient22_Healthy!J50,Patient23_Healthy!J50,Patient25_Healthy!J50,Patient26_Healthy!J50,Patient27_Healthy!J50,Patient28_Healthy!J50,Patient30_Healthy!J50,Patient31_Healthy!J50,Patient33_Healthy!J50,Patient34_Healthy!J50,Patient36_Healthy!J50)</f>
        <v>0.21329970774323972</v>
      </c>
      <c r="L51">
        <f>STDEV(Patient1_Healthy!J63,Patient2_Healthy!J63,Patient5_Healthy!J50,Patient6_Healthy!J50,Patient8_Healthy!J50,Patient9_Healthy!J50,Patient10_Healthy!J50,Patient11_Healthy!J50,Patient12_Healthy!J50,Patient13_Healthy!J50,Patient14_Healthy!J50,Patient15_Healthy!J50,Patient16_Healthy!J50,Patient17_Healthy!J50,Patient19_Healthy!J50,Patient21_Healthy!J50,Patient22_Healthy!J50,Patient23_Healthy!J50,Patient25_Healthy!J50,Patient26_Healthy!J50,Patient27_Healthy!J50,Patient28_Healthy!J50,Patient30_Healthy!J50,Patient31_Healthy!J50,Patient33_Healthy!J50,Patient34_Healthy!J50,Patient36_Healthy!J50)</f>
        <v>0.133331061751195</v>
      </c>
      <c r="AO51" s="165"/>
      <c r="AQ51" s="165"/>
    </row>
    <row r="52" spans="1:59" x14ac:dyDescent="0.25">
      <c r="H52" s="23" t="s">
        <v>25</v>
      </c>
      <c r="I52">
        <f>AVERAGE(Patient1_Healthy!I64,Patient2_Healthy!I64,Patient5_Healthy!I51,Patient6_Healthy!I51,Patient8_Healthy!I51,Patient9_Healthy!I51,Patient10_Healthy!I51,Patient11_Healthy!I51,Patient12_Healthy!I51,Patient13_Healthy!I51,Patient14_Healthy!I51,Patient15_Healthy!I51,Patient16_Healthy!I51,Patient17_Healthy!I51,Patient19_Healthy!I51,Patient21_Healthy!I51,Patient22_Healthy!I51,Patient23_Healthy!I51,Patient25_Healthy!I51,Patient26_Healthy!I51,Patient27_Healthy!I51,Patient28_Healthy!I51,Patient30_Healthy!I51,Patient31_Healthy!I51,Patient33_Healthy!I51,Patient34_Healthy!I51,Patient36_Healthy!I51)</f>
        <v>0.17257275931219307</v>
      </c>
      <c r="J52">
        <f>STDEV(Patient1_Healthy!I64,Patient2_Healthy!I64,Patient5_Healthy!I51,Patient6_Healthy!I51,Patient8_Healthy!I51,Patient9_Healthy!I51,Patient10_Healthy!I51,Patient11_Healthy!I51,Patient12_Healthy!I51,Patient13_Healthy!I51,Patient14_Healthy!I51,Patient15_Healthy!I51,Patient16_Healthy!I51,Patient17_Healthy!I51,Patient19_Healthy!I51,Patient21_Healthy!I51,Patient22_Healthy!I51,Patient23_Healthy!I51,Patient25_Healthy!I51,Patient26_Healthy!I51,Patient27_Healthy!I51,Patient28_Healthy!I51,Patient30_Healthy!I51,Patient31_Healthy!I51,Patient33_Healthy!I51,Patient34_Healthy!I51,Patient36_Healthy!I51)</f>
        <v>0.10219824423603828</v>
      </c>
      <c r="K52" s="132">
        <f>AVERAGE(Patient1_Healthy!J64,Patient2_Healthy!J64,Patient5_Healthy!J51,Patient6_Healthy!J51,Patient8_Healthy!J51,Patient9_Healthy!J51,Patient10_Healthy!J51,Patient11_Healthy!J51,Patient12_Healthy!J51,Patient13_Healthy!J51,Patient14_Healthy!J51,Patient15_Healthy!J51,Patient16_Healthy!J51,Patient17_Healthy!J51,Patient19_Healthy!J51,Patient21_Healthy!J51,Patient22_Healthy!J51,Patient23_Healthy!J51,Patient25_Healthy!J51,Patient26_Healthy!J51,Patient27_Healthy!J51,Patient28_Healthy!J51,Patient30_Healthy!J51,Patient31_Healthy!J51,Patient33_Healthy!J51,Patient34_Healthy!J51,Patient36_Healthy!J51)</f>
        <v>0.15007892713695778</v>
      </c>
      <c r="L52">
        <f>STDEV(Patient1_Healthy!J64,Patient2_Healthy!J64,Patient5_Healthy!J51,Patient6_Healthy!J51,Patient8_Healthy!J51,Patient9_Healthy!J51,Patient10_Healthy!J51,Patient11_Healthy!J51,Patient12_Healthy!J51,Patient13_Healthy!J51,Patient14_Healthy!J51,Patient15_Healthy!J51,Patient16_Healthy!J51,Patient17_Healthy!J51,Patient19_Healthy!J51,Patient21_Healthy!J51,Patient22_Healthy!J51,Patient23_Healthy!J51,Patient25_Healthy!J51,Patient26_Healthy!J51,Patient27_Healthy!J51,Patient28_Healthy!J51,Patient30_Healthy!J51,Patient31_Healthy!J51,Patient33_Healthy!J51,Patient34_Healthy!J51,Patient36_Healthy!J51)</f>
        <v>9.5699336469445076E-2</v>
      </c>
      <c r="AO52" s="165"/>
      <c r="AQ52" s="165"/>
    </row>
    <row r="53" spans="1:59" x14ac:dyDescent="0.25">
      <c r="H53" s="23" t="s">
        <v>26</v>
      </c>
      <c r="I53">
        <f>AVERAGE(Patient1_Healthy!I65,Patient2_Healthy!I65,Patient5_Healthy!I52,Patient6_Healthy!I52,Patient8_Healthy!I52,Patient9_Healthy!I52,Patient10_Healthy!I52,Patient11_Healthy!I52,Patient12_Healthy!I52,Patient13_Healthy!I52,Patient14_Healthy!I52,Patient15_Healthy!I52,Patient16_Healthy!I52,Patient17_Healthy!I52,Patient19_Healthy!I52,Patient21_Healthy!I52,Patient22_Healthy!I52,Patient23_Healthy!I52,Patient25_Healthy!I52,Patient26_Healthy!I52,Patient27_Healthy!I52,Patient28_Healthy!I52,Patient30_Healthy!I52,Patient31_Healthy!I52,Patient33_Healthy!I52,Patient34_Healthy!I52,Patient36_Healthy!I52)</f>
        <v>0.23846332367101966</v>
      </c>
      <c r="J53">
        <f>STDEV(Patient1_Healthy!I65,Patient2_Healthy!I65,Patient5_Healthy!I52,Patient6_Healthy!I52,Patient8_Healthy!I52,Patient9_Healthy!I52,Patient10_Healthy!I52,Patient11_Healthy!I52,Patient12_Healthy!I52,Patient13_Healthy!I52,Patient14_Healthy!I52,Patient15_Healthy!I52,Patient16_Healthy!I52,Patient17_Healthy!I52,Patient19_Healthy!I52,Patient21_Healthy!I52,Patient22_Healthy!I52,Patient23_Healthy!I52,Patient25_Healthy!I52,Patient26_Healthy!I52,Patient27_Healthy!I52,Patient28_Healthy!I52,Patient30_Healthy!I52,Patient31_Healthy!I52,Patient33_Healthy!I52,Patient34_Healthy!I52,Patient36_Healthy!I52)</f>
        <v>9.8098623289484391E-2</v>
      </c>
      <c r="K53" s="132">
        <f>AVERAGE(Patient1_Healthy!J65,Patient2_Healthy!J65,Patient5_Healthy!J52,Patient6_Healthy!J52,Patient8_Healthy!J52,Patient9_Healthy!J52,Patient10_Healthy!J52,Patient11_Healthy!J52,Patient12_Healthy!J52,Patient13_Healthy!J52,Patient14_Healthy!J52,Patient15_Healthy!J52,Patient16_Healthy!J52,Patient17_Healthy!J52,Patient19_Healthy!J52,Patient21_Healthy!J52,Patient22_Healthy!J52,Patient23_Healthy!J52,Patient25_Healthy!J52,Patient26_Healthy!J52,Patient27_Healthy!J52,Patient28_Healthy!J52,Patient30_Healthy!J52,Patient31_Healthy!J52,Patient33_Healthy!J52,Patient34_Healthy!J52,Patient36_Healthy!J52)</f>
        <v>0.19567507654196525</v>
      </c>
      <c r="L53">
        <f>STDEV(Patient1_Healthy!J65,Patient2_Healthy!J65,Patient5_Healthy!J52,Patient6_Healthy!J52,Patient8_Healthy!J52,Patient9_Healthy!J52,Patient10_Healthy!J52,Patient11_Healthy!J52,Patient12_Healthy!J52,Patient13_Healthy!J52,Patient14_Healthy!J52,Patient15_Healthy!J52,Patient16_Healthy!J52,Patient17_Healthy!J52,Patient19_Healthy!J52,Patient21_Healthy!J52,Patient22_Healthy!J52,Patient23_Healthy!J52,Patient25_Healthy!J52,Patient26_Healthy!J52,Patient27_Healthy!J52,Patient28_Healthy!J52,Patient30_Healthy!J52,Patient31_Healthy!J52,Patient33_Healthy!J52,Patient34_Healthy!J52,Patient36_Healthy!J52)</f>
        <v>9.4119503986852537E-2</v>
      </c>
      <c r="Q53" s="26" t="s">
        <v>221</v>
      </c>
      <c r="R53" s="27" t="s">
        <v>222</v>
      </c>
      <c r="AO53" s="165"/>
      <c r="AQ53" s="165"/>
    </row>
    <row r="54" spans="1:59" x14ac:dyDescent="0.25">
      <c r="H54" s="23" t="s">
        <v>28</v>
      </c>
      <c r="I54">
        <f>AVERAGE(Patient1_Healthy!I66,Patient2_Healthy!I66,Patient5_Healthy!I53,Patient6_Healthy!I53,Patient8_Healthy!I53,Patient9_Healthy!I53,Patient10_Healthy!I53,Patient11_Healthy!I53,Patient12_Healthy!I53,Patient13_Healthy!I53,Patient14_Healthy!I53,Patient15_Healthy!I53,Patient16_Healthy!I53,Patient17_Healthy!I53,Patient19_Healthy!I53,Patient21_Healthy!I53,Patient22_Healthy!I53,Patient23_Healthy!I53,Patient25_Healthy!I53,Patient26_Healthy!I53,Patient27_Healthy!I53,Patient28_Healthy!I53,Patient30_Healthy!I53,Patient31_Healthy!I53,Patient33_Healthy!I53,Patient34_Healthy!I53,Patient36_Healthy!I53)</f>
        <v>0.24950141767005257</v>
      </c>
      <c r="J54">
        <f>STDEV(Patient1_Healthy!I66,Patient2_Healthy!I66,Patient5_Healthy!I53,Patient6_Healthy!I53,Patient8_Healthy!I53,Patient9_Healthy!I53,Patient10_Healthy!I53,Patient11_Healthy!I53,Patient12_Healthy!I53,Patient13_Healthy!I53,Patient14_Healthy!I53,Patient15_Healthy!I53,Patient16_Healthy!I53,Patient17_Healthy!I53,Patient19_Healthy!I53,Patient21_Healthy!I53,Patient22_Healthy!I53,Patient23_Healthy!I53,Patient25_Healthy!I53,Patient26_Healthy!I53,Patient27_Healthy!I53,Patient28_Healthy!I53,Patient30_Healthy!I53,Patient31_Healthy!I53,Patient33_Healthy!I53,Patient34_Healthy!I53,Patient36_Healthy!I53)</f>
        <v>0.13299980978906933</v>
      </c>
      <c r="K54" s="132">
        <f>AVERAGE(Patient1_Healthy!J66,Patient2_Healthy!J66,Patient5_Healthy!J53,Patient6_Healthy!J53,Patient8_Healthy!J53,Patient9_Healthy!J53,Patient10_Healthy!J53,Patient11_Healthy!J53,Patient12_Healthy!J53,Patient13_Healthy!J53,Patient14_Healthy!J53,Patient15_Healthy!J53,Patient16_Healthy!J53,Patient17_Healthy!J53,Patient19_Healthy!J53,Patient21_Healthy!J53,Patient22_Healthy!J53,Patient23_Healthy!J53,Patient25_Healthy!J53,Patient26_Healthy!J53,Patient27_Healthy!J53,Patient28_Healthy!J53,Patient30_Healthy!J53,Patient31_Healthy!J53,Patient33_Healthy!J53,Patient34_Healthy!J53,Patient36_Healthy!J53)</f>
        <v>0.20676463881892068</v>
      </c>
      <c r="L54">
        <f>STDEV(Patient1_Healthy!J66,Patient2_Healthy!J66,Patient5_Healthy!J53,Patient6_Healthy!J53,Patient8_Healthy!J53,Patient9_Healthy!J53,Patient10_Healthy!J53,Patient11_Healthy!J53,Patient12_Healthy!J53,Patient13_Healthy!J53,Patient14_Healthy!J53,Patient15_Healthy!J53,Patient16_Healthy!J53,Patient17_Healthy!J53,Patient19_Healthy!J53,Patient21_Healthy!J53,Patient22_Healthy!J53,Patient23_Healthy!J53,Patient25_Healthy!J53,Patient26_Healthy!J53,Patient27_Healthy!J53,Patient28_Healthy!J53,Patient30_Healthy!J53,Patient31_Healthy!J53,Patient33_Healthy!J53,Patient34_Healthy!J53,Patient36_Healthy!J53)</f>
        <v>0.12953158548108365</v>
      </c>
      <c r="P54" s="25" t="s">
        <v>27</v>
      </c>
      <c r="Q54">
        <f>AVERAGE(Patient1_Healthy!Q52,Patient2_Healthy!Q52,Patient5_Healthy!Q52,Patient6_Healthy!Q52,Patient8_Healthy!Q52,Patient9_Healthy!Q52,Patient10_Healthy!Q52,Patient11_Healthy!Q52,Patient12_Healthy!Q52,Patient13_Healthy!Q52,Patient14_Healthy!Q52,Patient15_Healthy!Q52,Patient16_Healthy!Q52,Patient17_Healthy!Q52,Patient18_Healthy!Q52,Patient19_Healthy!Q52,Patient21_Healthy!Q52,Patient22_Healthy!Q52,Patient23_Healthy!Q52,Patient25_Healthy!Q52,Patient26_Healthy!Q52,Patient27_Healthy!Q52,Patient28_Healthy!Q52,Patient30_Healthy!Q52,Patient31_Healthy!Q52,Patient33_Healthy!Q52,Patient34_Healthy!Q52,Patient36_Healthy!Q52)</f>
        <v>2724.8855829545041</v>
      </c>
      <c r="R54" s="132">
        <f>STDEV(Patient1_Healthy!Q52,Patient2_Healthy!Q52,Patient5_Healthy!Q52,Patient6_Healthy!Q52,Patient8_Healthy!Q52,Patient9_Healthy!Q52,Patient10_Healthy!Q52,Patient11_Healthy!Q52,Patient12_Healthy!Q52,Patient13_Healthy!Q52,Patient14_Healthy!Q52,Patient15_Healthy!Q52,Patient16_Healthy!Q52,Patient17_Healthy!Q52,Patient18_Healthy!Q52,Patient19_Healthy!Q52,Patient21_Healthy!Q52,Patient22_Healthy!Q52,Patient23_Healthy!Q52,Patient25_Healthy!Q52,Patient26_Healthy!Q52,Patient27_Healthy!Q52,Patient28_Healthy!Q52,Patient30_Healthy!Q52,Patient31_Healthy!Q52,Patient33_Healthy!Q52,Patient34_Healthy!Q52,Patient36_Healthy!Q52)</f>
        <v>3367.6367361884513</v>
      </c>
      <c r="AO54" s="165"/>
      <c r="AQ54" s="165"/>
    </row>
    <row r="55" spans="1:59" x14ac:dyDescent="0.25">
      <c r="H55" s="23" t="s">
        <v>29</v>
      </c>
      <c r="I55">
        <f>AVERAGE(Patient1_Healthy!I67,Patient2_Healthy!I67,Patient5_Healthy!I54,Patient6_Healthy!I54,Patient8_Healthy!I54,Patient9_Healthy!I54,Patient10_Healthy!I54,Patient11_Healthy!I54,Patient12_Healthy!I54,Patient13_Healthy!I54,Patient14_Healthy!I54,Patient15_Healthy!I54,Patient16_Healthy!I54,Patient17_Healthy!I54,Patient19_Healthy!I54,Patient21_Healthy!I54,Patient22_Healthy!I54,Patient23_Healthy!I54,Patient25_Healthy!I54,Patient26_Healthy!I54,Patient27_Healthy!I54,Patient28_Healthy!I54,Patient30_Healthy!I54,Patient31_Healthy!I54,Patient33_Healthy!I54,Patient34_Healthy!I54,Patient36_Healthy!I54)</f>
        <v>0.25509057078529662</v>
      </c>
      <c r="J55">
        <f>STDEV(Patient1_Healthy!I67,Patient2_Healthy!I67,Patient5_Healthy!I54,Patient6_Healthy!I54,Patient8_Healthy!I54,Patient9_Healthy!I54,Patient10_Healthy!I54,Patient11_Healthy!I54,Patient12_Healthy!I54,Patient13_Healthy!I54,Patient14_Healthy!I54,Patient15_Healthy!I54,Patient16_Healthy!I54,Patient17_Healthy!I54,Patient19_Healthy!I54,Patient21_Healthy!I54,Patient22_Healthy!I54,Patient23_Healthy!I54,Patient25_Healthy!I54,Patient26_Healthy!I54,Patient27_Healthy!I54,Patient28_Healthy!I54,Patient30_Healthy!I54,Patient31_Healthy!I54,Patient33_Healthy!I54,Patient34_Healthy!I54,Patient36_Healthy!I54)</f>
        <v>9.9674986434295024E-2</v>
      </c>
      <c r="K55" s="132">
        <f>AVERAGE(Patient1_Healthy!J67,Patient2_Healthy!J67,Patient5_Healthy!J54,Patient6_Healthy!J54,Patient8_Healthy!J54,Patient9_Healthy!J54,Patient10_Healthy!J54,Patient11_Healthy!J54,Patient12_Healthy!J54,Patient13_Healthy!J54,Patient14_Healthy!J54,Patient15_Healthy!J54,Patient16_Healthy!J54,Patient17_Healthy!J54,Patient19_Healthy!J54,Patient21_Healthy!J54,Patient22_Healthy!J54,Patient23_Healthy!J54,Patient25_Healthy!J54,Patient26_Healthy!J54,Patient27_Healthy!J54,Patient28_Healthy!J54,Patient30_Healthy!J54,Patient31_Healthy!J54,Patient33_Healthy!J54,Patient34_Healthy!J54,Patient36_Healthy!J54)</f>
        <v>0.23305120136324778</v>
      </c>
      <c r="L55">
        <f>STDEV(Patient1_Healthy!J67,Patient2_Healthy!J67,Patient5_Healthy!J54,Patient6_Healthy!J54,Patient8_Healthy!J54,Patient9_Healthy!J54,Patient10_Healthy!J54,Patient11_Healthy!J54,Patient12_Healthy!J54,Patient13_Healthy!J54,Patient14_Healthy!J54,Patient15_Healthy!J54,Patient16_Healthy!J54,Patient17_Healthy!J54,Patient19_Healthy!J54,Patient21_Healthy!J54,Patient22_Healthy!J54,Patient23_Healthy!J54,Patient25_Healthy!J54,Patient26_Healthy!J54,Patient27_Healthy!J54,Patient28_Healthy!J54,Patient30_Healthy!J54,Patient31_Healthy!J54,Patient33_Healthy!J54,Patient34_Healthy!J54,Patient36_Healthy!J54)</f>
        <v>0.13133535172615926</v>
      </c>
      <c r="AO55" s="165"/>
    </row>
    <row r="56" spans="1:59" x14ac:dyDescent="0.25">
      <c r="AO56" s="165"/>
    </row>
    <row r="57" spans="1:59" x14ac:dyDescent="0.25">
      <c r="X57" s="165"/>
      <c r="AO57" s="165"/>
      <c r="AQ57" s="165"/>
    </row>
    <row r="58" spans="1:59" x14ac:dyDescent="0.25">
      <c r="B58" s="165" t="s">
        <v>42</v>
      </c>
      <c r="H58" s="165" t="s">
        <v>43</v>
      </c>
      <c r="P58" s="165" t="s">
        <v>44</v>
      </c>
      <c r="X58" s="165"/>
      <c r="Y58" s="180"/>
      <c r="Z58" s="180"/>
      <c r="AA58" s="180"/>
      <c r="AB58" s="180"/>
      <c r="AC58" s="180"/>
      <c r="AD58" s="180"/>
      <c r="AE58" s="180"/>
      <c r="AF58" s="180"/>
      <c r="AI58" s="180"/>
      <c r="AJ58" s="180"/>
      <c r="AK58" s="180"/>
      <c r="AO58" s="165"/>
      <c r="AP58" s="165"/>
      <c r="AQ58" s="165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/>
      <c r="BC58" s="180"/>
      <c r="BD58" s="180"/>
      <c r="BE58" s="180"/>
      <c r="BF58" s="180"/>
      <c r="BG58" s="180"/>
    </row>
    <row r="59" spans="1:59" x14ac:dyDescent="0.25">
      <c r="A59" s="21"/>
      <c r="B59" s="182" t="s">
        <v>11</v>
      </c>
      <c r="C59" s="182"/>
      <c r="D59" s="181" t="s">
        <v>6</v>
      </c>
      <c r="E59" s="182"/>
      <c r="F59" s="165"/>
      <c r="H59" s="23"/>
      <c r="I59" s="184" t="s">
        <v>12</v>
      </c>
      <c r="J59" s="184"/>
      <c r="K59" s="183" t="s">
        <v>13</v>
      </c>
      <c r="L59" s="184"/>
      <c r="Q59" s="185" t="s">
        <v>12</v>
      </c>
      <c r="R59" s="185"/>
      <c r="S59" s="186" t="s">
        <v>13</v>
      </c>
      <c r="T59" s="185"/>
      <c r="X59" s="180"/>
      <c r="Y59" s="180"/>
      <c r="Z59" s="180"/>
      <c r="AA59" s="180"/>
      <c r="AB59" s="180"/>
      <c r="AC59" s="180"/>
      <c r="AD59" s="180"/>
      <c r="AE59" s="180"/>
      <c r="AF59" s="180"/>
      <c r="AG59" s="165"/>
      <c r="AI59" s="180"/>
      <c r="AJ59" s="165"/>
      <c r="AK59" s="165"/>
      <c r="AO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  <c r="BF59" s="165"/>
      <c r="BG59" s="165"/>
    </row>
    <row r="60" spans="1:59" x14ac:dyDescent="0.25">
      <c r="A60" s="126"/>
      <c r="B60" s="126" t="s">
        <v>221</v>
      </c>
      <c r="C60" s="126" t="s">
        <v>222</v>
      </c>
      <c r="D60" s="126" t="s">
        <v>221</v>
      </c>
      <c r="E60" s="126" t="s">
        <v>222</v>
      </c>
      <c r="F60" s="165"/>
      <c r="H60" s="23"/>
      <c r="I60" s="23" t="s">
        <v>221</v>
      </c>
      <c r="J60" s="23" t="s">
        <v>222</v>
      </c>
      <c r="K60" s="22" t="s">
        <v>221</v>
      </c>
      <c r="L60" s="23" t="s">
        <v>222</v>
      </c>
      <c r="P60" s="25"/>
      <c r="Q60" s="25" t="s">
        <v>221</v>
      </c>
      <c r="R60" s="25" t="s">
        <v>222</v>
      </c>
      <c r="S60" s="24" t="s">
        <v>221</v>
      </c>
      <c r="T60" s="25" t="s">
        <v>222</v>
      </c>
      <c r="V60" s="165"/>
      <c r="X60" s="180"/>
      <c r="Y60" s="165"/>
      <c r="Z60" s="165"/>
      <c r="AA60" s="165"/>
      <c r="AB60" s="165"/>
      <c r="AC60" s="165"/>
      <c r="AD60" s="165"/>
      <c r="AE60" s="165"/>
      <c r="AF60" s="165"/>
      <c r="AI60" s="165"/>
      <c r="AO60" s="165"/>
      <c r="AQ60" s="165"/>
    </row>
    <row r="61" spans="1:59" x14ac:dyDescent="0.25">
      <c r="A61" s="126" t="s">
        <v>14</v>
      </c>
      <c r="B61" s="20">
        <f>AVERAGE(Patient1_Healthy!B73,Patient2_Healthy!B73,Patient3_Healthy!B60,Patient4_Healthy!B60,Patient5_Healthy!B60,Patient6_Healthy!B60,Patient8_Healthy!B60,Patient9_Healthy!B60,Patient10_Healthy!B60,Patient11_Healthy!B60,Patient12_Healthy!B60,Patient13_Healthy!B60,Patient14_Healthy!B60,Patient15_Healthy!B60,Patient16_Healthy!B60,Patient17_Healthy!B60,Patient19_Healthy!B60,Patient21_Healthy!B60,Patient22_Healthy!B60,Patient23_Healthy!B60,Patient25_Healthy!B60,Patient26_Healthy!B60,Patient27_Healthy!B60,Patient28_Healthy!B60,Patient30_Healthy!B60,Patient31_Healthy!B60,Patient33_Healthy!B60,Patient34_Healthy!B60,Patient36_Healthy!B60)</f>
        <v>39.658611790174774</v>
      </c>
      <c r="C61" s="20">
        <f>STDEV(Patient1_Healthy!B73,Patient2_Healthy!B73,Patient3_Healthy!B60,Patient4_Healthy!B60,Patient5_Healthy!B60,Patient6_Healthy!B60,Patient8_Healthy!B60,Patient9_Healthy!B60,Patient10_Healthy!B60,Patient11_Healthy!B60,Patient12_Healthy!B60,Patient13_Healthy!B60,Patient14_Healthy!B60,Patient15_Healthy!B60,Patient16_Healthy!B60,Patient17_Healthy!B60,Patient19_Healthy!B60,Patient21_Healthy!B60,Patient22_Healthy!B60,Patient23_Healthy!B60,Patient25_Healthy!B60,Patient26_Healthy!B60,Patient27_Healthy!B60,Patient28_Healthy!B60,Patient30_Healthy!B60,Patient31_Healthy!B60,Patient33_Healthy!B60,Patient34_Healthy!B60,Patient36_Healthy!B60)</f>
        <v>101.6556533617626</v>
      </c>
      <c r="D61" s="20">
        <f>AVERAGE(Patient1_Healthy!C73,Patient2_Healthy!C73,Patient3_Healthy!C60,Patient4_Healthy!C60,Patient5_Healthy!C60,Patient6_Healthy!C60,Patient8_Healthy!C60,Patient9_Healthy!C60,Patient10_Healthy!C60,Patient11_Healthy!C60,Patient12_Healthy!C60,Patient13_Healthy!C60,Patient14_Healthy!C60,Patient15_Healthy!C60,Patient16_Healthy!C60,Patient17_Healthy!C60,Patient19_Healthy!C60,Patient21_Healthy!C60,Patient22_Healthy!C60,Patient23_Healthy!C60,Patient25_Healthy!C60,Patient26_Healthy!C60,Patient27_Healthy!C60,Patient28_Healthy!C60,Patient30_Healthy!C60,Patient31_Healthy!C60,Patient33_Healthy!C60,Patient34_Healthy!C60,Patient36_Healthy!C60)</f>
        <v>20.511889882785237</v>
      </c>
      <c r="E61" s="20">
        <f>STDEV(Patient1_Healthy!C73,Patient2_Healthy!C73,Patient3_Healthy!C60,Patient4_Healthy!C60,Patient5_Healthy!C60,Patient6_Healthy!C60,Patient8_Healthy!C60,Patient9_Healthy!C60,Patient10_Healthy!C60,Patient11_Healthy!C60,Patient12_Healthy!C60,Patient13_Healthy!C60,Patient14_Healthy!C60,Patient15_Healthy!C60,Patient16_Healthy!C60,Patient17_Healthy!C60,Patient19_Healthy!C60,Patient21_Healthy!C60,Patient22_Healthy!C60,Patient23_Healthy!C60,Patient25_Healthy!C60,Patient26_Healthy!C60,Patient27_Healthy!C60,Patient28_Healthy!C60,Patient30_Healthy!C60,Patient31_Healthy!C60,Patient33_Healthy!C60,Patient34_Healthy!C60,Patient36_Healthy!C60)</f>
        <v>24.500094979326448</v>
      </c>
      <c r="H61" s="23" t="s">
        <v>15</v>
      </c>
      <c r="I61">
        <f>AVERAGE(Patient1_Healthy!I73,Patient2_Healthy!I73,Patient5_Healthy!I60,Patient6_Healthy!I60,Patient8_Healthy!I60,Patient9_Healthy!I60,Patient10_Healthy!I60,Patient11_Healthy!I60,Patient12_Healthy!I60,Patient13_Healthy!I60,Patient14_Healthy!I60,Patient15_Healthy!I60,Patient16_Healthy!I60,Patient17_Healthy!I60,Patient19_Healthy!I60,Patient21_Healthy!I60,Patient22_Healthy!I60,Patient23_Healthy!I60,Patient25_Healthy!I60,Patient26_Healthy!I60,Patient27_Healthy!I60,Patient28_Healthy!I60,Patient30_Healthy!I60,Patient31_Healthy!I60,Patient33_Healthy!I60,Patient34_Healthy!I60,Patient36_Healthy!I60)</f>
        <v>9.7056845420400717E-2</v>
      </c>
      <c r="J61">
        <f>STDEV(Patient1_Healthy!I73,Patient2_Healthy!I73,Patient5_Healthy!I60,Patient6_Healthy!I60,Patient8_Healthy!I60,Patient9_Healthy!I60,Patient10_Healthy!I60,Patient11_Healthy!I60,Patient12_Healthy!I60,Patient13_Healthy!I60,Patient14_Healthy!I60,Patient15_Healthy!I60,Patient16_Healthy!I60,Patient17_Healthy!I60,Patient19_Healthy!I60,Patient21_Healthy!I60,Patient22_Healthy!I60,Patient23_Healthy!I60,Patient25_Healthy!I60,Patient26_Healthy!I60,Patient27_Healthy!I60,Patient28_Healthy!I60,Patient30_Healthy!I60,Patient31_Healthy!I60,Patient33_Healthy!I60,Patient34_Healthy!I60,Patient36_Healthy!I60)</f>
        <v>4.9082019643986188E-2</v>
      </c>
      <c r="K61" s="132">
        <f>AVERAGE(Patient1_Healthy!J73,Patient2_Healthy!J73,Patient5_Healthy!J60,Patient6_Healthy!J60,Patient8_Healthy!J60,Patient9_Healthy!J60,Patient10_Healthy!J60,Patient11_Healthy!J60,Patient12_Healthy!J60,Patient13_Healthy!J60,Patient14_Healthy!J60,Patient15_Healthy!J60,Patient16_Healthy!J60,Patient17_Healthy!J60,Patient19_Healthy!J60,Patient21_Healthy!J60,Patient22_Healthy!J60,Patient23_Healthy!J60,Patient25_Healthy!J60,Patient26_Healthy!J60,Patient27_Healthy!J60,Patient28_Healthy!J60,Patient30_Healthy!J60,Patient31_Healthy!J60,Patient33_Healthy!J60,Patient34_Healthy!J60,Patient36_Healthy!J60)</f>
        <v>9.4598686899919057E-2</v>
      </c>
      <c r="L61">
        <f>STDEV(Patient1_Healthy!J73,Patient2_Healthy!J73,Patient5_Healthy!J60,Patient6_Healthy!J60,Patient8_Healthy!J60,Patient9_Healthy!J60,Patient10_Healthy!J60,Patient11_Healthy!J60,Patient12_Healthy!J60,Patient13_Healthy!J60,Patient14_Healthy!J60,Patient15_Healthy!J60,Patient16_Healthy!J60,Patient17_Healthy!J60,Patient19_Healthy!J60,Patient21_Healthy!J60,Patient22_Healthy!J60,Patient23_Healthy!J60,Patient25_Healthy!J60,Patient26_Healthy!J60,Patient27_Healthy!J60,Patient28_Healthy!J60,Patient30_Healthy!J60,Patient31_Healthy!J60,Patient33_Healthy!J60,Patient34_Healthy!J60,Patient36_Healthy!J60)</f>
        <v>3.3763021262327213E-2</v>
      </c>
      <c r="P61" s="25" t="s">
        <v>16</v>
      </c>
      <c r="Q61">
        <f>AVERAGE(Patient1_Healthy!Q73,Patient2_Healthy!Q73,Patient5_Healthy!Q60,Patient6_Healthy!Q60,Patient8_Healthy!Q60,Patient9_Healthy!Q60,Patient10_Healthy!Q60,Patient11_Healthy!Q60,Patient12_Healthy!Q60,Patient13_Healthy!Q60,Patient14_Healthy!Q60,Patient15_Healthy!Q60,Patient16_Healthy!Q60,Patient17_Healthy!Q60,Patient18_Healthy!Q60,Patient19_Healthy!Q60,Patient21_Healthy!Q60,Patient22_Healthy!Q60,Patient23_Healthy!Q60,Patient25_Healthy!Q60,Patient26_Healthy!Q60,Patient27_Healthy!Q60,Patient28_Healthy!Q60,Patient30_Healthy!Q60,Patient31_Healthy!Q60,Patient33_Healthy!Q60,Patient34_Healthy!Q60,Patient36_Healthy!Q60)</f>
        <v>-0.44440251583879153</v>
      </c>
      <c r="R61">
        <f>STDEV(Patient1_Healthy!Q73,Patient2_Healthy!Q73,Patient5_Healthy!Q60,Patient6_Healthy!Q60,Patient8_Healthy!Q60,Patient9_Healthy!Q60,Patient10_Healthy!Q60,Patient11_Healthy!Q60,Patient12_Healthy!Q60,Patient13_Healthy!Q60,Patient14_Healthy!Q60,Patient15_Healthy!Q60,Patient16_Healthy!Q60,Patient17_Healthy!Q60,Patient18_Healthy!Q60,Patient19_Healthy!Q60,Patient21_Healthy!Q60,Patient22_Healthy!Q60,Patient23_Healthy!Q60,Patient25_Healthy!Q60,Patient26_Healthy!Q60,Patient27_Healthy!Q60,Patient28_Healthy!Q60,Patient30_Healthy!Q60,Patient31_Healthy!Q60,Patient33_Healthy!Q60,Patient34_Healthy!Q60,Patient36_Healthy!Q60)</f>
        <v>1.5817811317738186</v>
      </c>
      <c r="S61" s="132">
        <f>AVERAGE(Patient1_Healthy!R73,Patient2_Healthy!R73,Patient5_Healthy!R60,Patient6_Healthy!R60,Patient8_Healthy!R60,Patient9_Healthy!R60,Patient10_Healthy!R60,Patient11_Healthy!R60,Patient12_Healthy!R60,Patient13_Healthy!R60,Patient14_Healthy!R60,Patient15_Healthy!R60,Patient16_Healthy!R60,Patient17_Healthy!R60,Patient18_Healthy!R60,Patient19_Healthy!R60,Patient21_Healthy!R60,Patient22_Healthy!R60,Patient23_Healthy!R60,Patient25_Healthy!R60,Patient26_Healthy!R60,Patient27_Healthy!R60,Patient28_Healthy!R60,Patient30_Healthy!R60,Patient31_Healthy!R60,Patient33_Healthy!R60,Patient34_Healthy!R60,Patient36_Healthy!R60)</f>
        <v>-6.7315822622746491E-2</v>
      </c>
      <c r="T61">
        <f>STDEV(Patient1_Healthy!R73,Patient2_Healthy!R73,Patient5_Healthy!R60,Patient6_Healthy!R60,Patient8_Healthy!R60,Patient9_Healthy!R60,Patient10_Healthy!R60,Patient11_Healthy!R60,Patient12_Healthy!R60,Patient13_Healthy!R60,Patient14_Healthy!R60,Patient15_Healthy!R60,Patient16_Healthy!R60,Patient17_Healthy!R60,Patient18_Healthy!R60,Patient19_Healthy!R60,Patient21_Healthy!R60,Patient22_Healthy!R60,Patient23_Healthy!R60,Patient25_Healthy!R60,Patient26_Healthy!R60,Patient27_Healthy!R60,Patient28_Healthy!R60,Patient30_Healthy!R60,Patient31_Healthy!R60,Patient33_Healthy!R60,Patient34_Healthy!R60,Patient36_Healthy!R60)</f>
        <v>1.4296809293953603</v>
      </c>
      <c r="V61" s="165"/>
      <c r="X61" s="165"/>
      <c r="AB61" s="165"/>
      <c r="AI61" s="165"/>
      <c r="AO61" s="165"/>
      <c r="AQ61" s="165"/>
    </row>
    <row r="62" spans="1:59" x14ac:dyDescent="0.25">
      <c r="A62" s="126" t="s">
        <v>17</v>
      </c>
      <c r="B62" s="20">
        <f>AVERAGE(Patient1_Healthy!B74,Patient2_Healthy!B74,Patient3_Healthy!B61,Patient4_Healthy!B61,Patient5_Healthy!B61,Patient6_Healthy!B61,Patient8_Healthy!B61,Patient9_Healthy!B61,Patient10_Healthy!B61,Patient11_Healthy!B61,Patient12_Healthy!B61,Patient13_Healthy!B61,Patient14_Healthy!B61,Patient15_Healthy!B61,Patient16_Healthy!B61,Patient17_Healthy!B61,Patient19_Healthy!B61,Patient21_Healthy!B61,Patient22_Healthy!B61,Patient23_Healthy!B61,Patient25_Healthy!B61,Patient26_Healthy!B61,Patient27_Healthy!B61,Patient28_Healthy!B61,Patient30_Healthy!B61,Patient31_Healthy!B61,Patient33_Healthy!B61,Patient34_Healthy!B61,Patient36_Healthy!B61)</f>
        <v>108.54256174900073</v>
      </c>
      <c r="C62" s="20">
        <f>STDEV(Patient1_Healthy!B74,Patient2_Healthy!B74,Patient3_Healthy!B61,Patient4_Healthy!B61,Patient5_Healthy!B61,Patient6_Healthy!B61,Patient8_Healthy!B61,Patient9_Healthy!B61,Patient10_Healthy!B61,Patient11_Healthy!B61,Patient12_Healthy!B61,Patient13_Healthy!B61,Patient14_Healthy!B61,Patient15_Healthy!B61,Patient16_Healthy!B61,Patient17_Healthy!B61,Patient19_Healthy!B61,Patient21_Healthy!B61,Patient22_Healthy!B61,Patient23_Healthy!B61,Patient25_Healthy!B61,Patient26_Healthy!B61,Patient27_Healthy!B61,Patient28_Healthy!B61,Patient30_Healthy!B61,Patient31_Healthy!B61,Patient33_Healthy!B61,Patient34_Healthy!B61,Patient36_Healthy!B61)</f>
        <v>101.07707020979636</v>
      </c>
      <c r="D62" s="20">
        <f>AVERAGE(Patient1_Healthy!C74,Patient2_Healthy!C74,Patient3_Healthy!C61,Patient4_Healthy!C61,Patient5_Healthy!C61,Patient6_Healthy!C61,Patient8_Healthy!C61,Patient9_Healthy!C61,Patient10_Healthy!C61,Patient11_Healthy!C61,Patient12_Healthy!C61,Patient13_Healthy!C61,Patient14_Healthy!C61,Patient15_Healthy!C61,Patient16_Healthy!C61,Patient17_Healthy!C61,Patient19_Healthy!C61,Patient21_Healthy!C61,Patient22_Healthy!C61,Patient23_Healthy!C61,Patient25_Healthy!C61,Patient26_Healthy!C61,Patient27_Healthy!C61,Patient28_Healthy!C61,Patient30_Healthy!C61,Patient31_Healthy!C61,Patient33_Healthy!C61,Patient34_Healthy!C61,Patient36_Healthy!C61)</f>
        <v>93.362665563366249</v>
      </c>
      <c r="E62" s="20">
        <f>STDEV(Patient1_Healthy!C74,Patient2_Healthy!C74,Patient3_Healthy!C61,Patient4_Healthy!C61,Patient5_Healthy!C61,Patient6_Healthy!C61,Patient8_Healthy!C61,Patient9_Healthy!C61,Patient10_Healthy!C61,Patient11_Healthy!C61,Patient12_Healthy!C61,Patient13_Healthy!C61,Patient14_Healthy!C61,Patient15_Healthy!C61,Patient16_Healthy!C61,Patient17_Healthy!C61,Patient19_Healthy!C61,Patient21_Healthy!C61,Patient22_Healthy!C61,Patient23_Healthy!C61,Patient25_Healthy!C61,Patient26_Healthy!C61,Patient27_Healthy!C61,Patient28_Healthy!C61,Patient30_Healthy!C61,Patient31_Healthy!C61,Patient33_Healthy!C61,Patient34_Healthy!C61,Patient36_Healthy!C61)</f>
        <v>136.18055808913502</v>
      </c>
      <c r="H62" s="23" t="s">
        <v>18</v>
      </c>
      <c r="I62">
        <f>AVERAGE(Patient1_Healthy!I74,Patient2_Healthy!I74,Patient5_Healthy!I61,Patient6_Healthy!I61,Patient8_Healthy!I61,Patient9_Healthy!I61,Patient10_Healthy!I61,Patient11_Healthy!I61,Patient12_Healthy!I61,Patient13_Healthy!I61,Patient14_Healthy!I61,Patient15_Healthy!I61,Patient16_Healthy!I61,Patient17_Healthy!I61,Patient19_Healthy!I61,Patient21_Healthy!I61,Patient22_Healthy!I61,Patient23_Healthy!I61,Patient25_Healthy!I61,Patient26_Healthy!I61,Patient27_Healthy!I61,Patient28_Healthy!I61,Patient30_Healthy!I61,Patient31_Healthy!I61,Patient33_Healthy!I61,Patient34_Healthy!I61,Patient36_Healthy!I61)</f>
        <v>0.15064913443998085</v>
      </c>
      <c r="J62">
        <f>STDEV(Patient1_Healthy!I74,Patient2_Healthy!I74,Patient5_Healthy!I61,Patient6_Healthy!I61,Patient8_Healthy!I61,Patient9_Healthy!I61,Patient10_Healthy!I61,Patient11_Healthy!I61,Patient12_Healthy!I61,Patient13_Healthy!I61,Patient14_Healthy!I61,Patient15_Healthy!I61,Patient16_Healthy!I61,Patient17_Healthy!I61,Patient19_Healthy!I61,Patient21_Healthy!I61,Patient22_Healthy!I61,Patient23_Healthy!I61,Patient25_Healthy!I61,Patient26_Healthy!I61,Patient27_Healthy!I61,Patient28_Healthy!I61,Patient30_Healthy!I61,Patient31_Healthy!I61,Patient33_Healthy!I61,Patient34_Healthy!I61,Patient36_Healthy!I61)</f>
        <v>7.8687894382341222E-2</v>
      </c>
      <c r="K62" s="132">
        <f>AVERAGE(Patient1_Healthy!J74,Patient2_Healthy!J74,Patient5_Healthy!J61,Patient6_Healthy!J61,Patient8_Healthy!J61,Patient9_Healthy!J61,Patient10_Healthy!J61,Patient11_Healthy!J61,Patient12_Healthy!J61,Patient13_Healthy!J61,Patient14_Healthy!J61,Patient15_Healthy!J61,Patient16_Healthy!J61,Patient17_Healthy!J61,Patient19_Healthy!J61,Patient21_Healthy!J61,Patient22_Healthy!J61,Patient23_Healthy!J61,Patient25_Healthy!J61,Patient26_Healthy!J61,Patient27_Healthy!J61,Patient28_Healthy!J61,Patient30_Healthy!J61,Patient31_Healthy!J61,Patient33_Healthy!J61,Patient34_Healthy!J61,Patient36_Healthy!J61)</f>
        <v>0.12824404076103496</v>
      </c>
      <c r="L62">
        <f>STDEV(Patient1_Healthy!J74,Patient2_Healthy!J74,Patient5_Healthy!J61,Patient6_Healthy!J61,Patient8_Healthy!J61,Patient9_Healthy!J61,Patient10_Healthy!J61,Patient11_Healthy!J61,Patient12_Healthy!J61,Patient13_Healthy!J61,Patient14_Healthy!J61,Patient15_Healthy!J61,Patient16_Healthy!J61,Patient17_Healthy!J61,Patient19_Healthy!J61,Patient21_Healthy!J61,Patient22_Healthy!J61,Patient23_Healthy!J61,Patient25_Healthy!J61,Patient26_Healthy!J61,Patient27_Healthy!J61,Patient28_Healthy!J61,Patient30_Healthy!J61,Patient31_Healthy!J61,Patient33_Healthy!J61,Patient34_Healthy!J61,Patient36_Healthy!J61)</f>
        <v>5.8508988327532423E-2</v>
      </c>
      <c r="P62" s="25" t="s">
        <v>19</v>
      </c>
      <c r="Q62">
        <f>AVERAGE(Patient1_Healthy!Q74,Patient2_Healthy!Q74,Patient5_Healthy!Q61,Patient6_Healthy!Q61,Patient8_Healthy!Q61,Patient9_Healthy!Q61,Patient10_Healthy!Q61,Patient11_Healthy!Q61,Patient12_Healthy!Q61,Patient13_Healthy!Q61,Patient14_Healthy!Q61,Patient15_Healthy!Q61,Patient16_Healthy!Q61,Patient17_Healthy!Q61,Patient18_Healthy!Q61,Patient19_Healthy!Q61,Patient21_Healthy!Q61,Patient22_Healthy!Q61,Patient23_Healthy!Q61,Patient25_Healthy!Q61,Patient26_Healthy!Q61,Patient27_Healthy!Q61,Patient28_Healthy!Q61,Patient30_Healthy!Q61,Patient31_Healthy!Q61,Patient33_Healthy!Q61,Patient34_Healthy!Q61,Patient36_Healthy!Q61)</f>
        <v>15.717027157840903</v>
      </c>
      <c r="R62">
        <f>STDEV(Patient1_Healthy!Q74,Patient2_Healthy!Q74,Patient5_Healthy!Q61,Patient6_Healthy!Q61,Patient8_Healthy!Q61,Patient9_Healthy!Q61,Patient10_Healthy!Q61,Patient11_Healthy!Q61,Patient12_Healthy!Q61,Patient13_Healthy!Q61,Patient14_Healthy!Q61,Patient15_Healthy!Q61,Patient16_Healthy!Q61,Patient17_Healthy!Q61,Patient18_Healthy!Q61,Patient19_Healthy!Q61,Patient21_Healthy!Q61,Patient22_Healthy!Q61,Patient23_Healthy!Q61,Patient25_Healthy!Q61,Patient26_Healthy!Q61,Patient27_Healthy!Q61,Patient28_Healthy!Q61,Patient30_Healthy!Q61,Patient31_Healthy!Q61,Patient33_Healthy!Q61,Patient34_Healthy!Q61,Patient36_Healthy!Q61)</f>
        <v>8.6223837286203224</v>
      </c>
      <c r="S62" s="132">
        <f>AVERAGE(Patient1_Healthy!R74,Patient2_Healthy!R74,Patient5_Healthy!R61,Patient6_Healthy!R61,Patient8_Healthy!R61,Patient9_Healthy!R61,Patient10_Healthy!R61,Patient11_Healthy!R61,Patient12_Healthy!R61,Patient13_Healthy!R61,Patient14_Healthy!R61,Patient15_Healthy!R61,Patient16_Healthy!R61,Patient17_Healthy!R61,Patient18_Healthy!R61,Patient19_Healthy!R61,Patient21_Healthy!R61,Patient22_Healthy!R61,Patient23_Healthy!R61,Patient25_Healthy!R61,Patient26_Healthy!R61,Patient27_Healthy!R61,Patient28_Healthy!R61,Patient30_Healthy!R61,Patient31_Healthy!R61,Patient33_Healthy!R61,Patient34_Healthy!R61,Patient36_Healthy!R61)</f>
        <v>18.802352563266222</v>
      </c>
      <c r="T62">
        <f>STDEV(Patient1_Healthy!R74,Patient2_Healthy!R74,Patient5_Healthy!R61,Patient6_Healthy!R61,Patient8_Healthy!R61,Patient9_Healthy!R61,Patient10_Healthy!R61,Patient11_Healthy!R61,Patient12_Healthy!R61,Patient13_Healthy!R61,Patient14_Healthy!R61,Patient15_Healthy!R61,Patient16_Healthy!R61,Patient17_Healthy!R61,Patient18_Healthy!R61,Patient19_Healthy!R61,Patient21_Healthy!R61,Patient22_Healthy!R61,Patient23_Healthy!R61,Patient25_Healthy!R61,Patient26_Healthy!R61,Patient27_Healthy!R61,Patient28_Healthy!R61,Patient30_Healthy!R61,Patient31_Healthy!R61,Patient33_Healthy!R61,Patient34_Healthy!R61,Patient36_Healthy!R61)</f>
        <v>6.8530904443851819</v>
      </c>
      <c r="X62" s="165"/>
      <c r="AO62" s="165"/>
      <c r="AQ62" s="165"/>
    </row>
    <row r="63" spans="1:59" x14ac:dyDescent="0.25">
      <c r="A63" s="126" t="s">
        <v>20</v>
      </c>
      <c r="B63" s="20">
        <f>AVERAGE(Patient1_Healthy!B75,Patient2_Healthy!B75,Patient3_Healthy!B62,Patient4_Healthy!B62,Patient5_Healthy!B62,Patient6_Healthy!B62,Patient8_Healthy!B62,Patient9_Healthy!B62,Patient10_Healthy!B62,Patient11_Healthy!B62,Patient12_Healthy!B62,Patient13_Healthy!B62,Patient14_Healthy!B62,Patient15_Healthy!B62,Patient16_Healthy!B62,Patient17_Healthy!B62,Patient19_Healthy!B62,Patient21_Healthy!B62,Patient22_Healthy!B62,Patient23_Healthy!B62,Patient25_Healthy!B62,Patient26_Healthy!B62,Patient27_Healthy!B62,Patient28_Healthy!B62,Patient30_Healthy!B62,Patient31_Healthy!B62,Patient33_Healthy!B62,Patient34_Healthy!B62,Patient36_Healthy!B62)</f>
        <v>32.400740157725004</v>
      </c>
      <c r="C63" s="20">
        <f>STDEV(Patient1_Healthy!B75,Patient2_Healthy!B75,Patient3_Healthy!B62,Patient4_Healthy!B62,Patient5_Healthy!B62,Patient6_Healthy!B62,Patient8_Healthy!B62,Patient9_Healthy!B62,Patient10_Healthy!B62,Patient11_Healthy!B62,Patient12_Healthy!B62,Patient13_Healthy!B62,Patient14_Healthy!B62,Patient15_Healthy!B62,Patient16_Healthy!B62,Patient17_Healthy!B62,Patient19_Healthy!B62,Patient21_Healthy!B62,Patient22_Healthy!B62,Patient23_Healthy!B62,Patient25_Healthy!B62,Patient26_Healthy!B62,Patient27_Healthy!B62,Patient28_Healthy!B62,Patient30_Healthy!B62,Patient31_Healthy!B62,Patient33_Healthy!B62,Patient34_Healthy!B62,Patient36_Healthy!B62)</f>
        <v>20.742494063708943</v>
      </c>
      <c r="D63" s="20">
        <f>AVERAGE(Patient1_Healthy!C75,Patient2_Healthy!C75,Patient3_Healthy!C62,Patient4_Healthy!C62,Patient5_Healthy!C62,Patient6_Healthy!C62,Patient8_Healthy!C62,Patient9_Healthy!C62,Patient10_Healthy!C62,Patient11_Healthy!C62,Patient12_Healthy!C62,Patient13_Healthy!C62,Patient14_Healthy!C62,Patient15_Healthy!C62,Patient16_Healthy!C62,Patient17_Healthy!C62,Patient19_Healthy!C62,Patient21_Healthy!C62,Patient22_Healthy!C62,Patient23_Healthy!C62,Patient25_Healthy!C62,Patient26_Healthy!C62,Patient27_Healthy!C62,Patient28_Healthy!C62,Patient30_Healthy!C62,Patient31_Healthy!C62,Patient33_Healthy!C62,Patient34_Healthy!C62,Patient36_Healthy!C62)</f>
        <v>37.014706003227516</v>
      </c>
      <c r="E63" s="20">
        <f>STDEV(Patient1_Healthy!C75,Patient2_Healthy!C75,Patient3_Healthy!C62,Patient4_Healthy!C62,Patient5_Healthy!C62,Patient6_Healthy!C62,Patient8_Healthy!C62,Patient9_Healthy!C62,Patient10_Healthy!C62,Patient11_Healthy!C62,Patient12_Healthy!C62,Patient13_Healthy!C62,Patient14_Healthy!C62,Patient15_Healthy!C62,Patient16_Healthy!C62,Patient17_Healthy!C62,Patient19_Healthy!C62,Patient21_Healthy!C62,Patient22_Healthy!C62,Patient23_Healthy!C62,Patient25_Healthy!C62,Patient26_Healthy!C62,Patient27_Healthy!C62,Patient28_Healthy!C62,Patient30_Healthy!C62,Patient31_Healthy!C62,Patient33_Healthy!C62,Patient34_Healthy!C62,Patient36_Healthy!C62)</f>
        <v>22.701775069227992</v>
      </c>
      <c r="H63" s="23" t="s">
        <v>21</v>
      </c>
      <c r="I63">
        <f>AVERAGE(Patient1_Healthy!I75,Patient2_Healthy!I75,Patient5_Healthy!I62,Patient6_Healthy!I62,Patient8_Healthy!I62,Patient9_Healthy!I62,Patient10_Healthy!I62,Patient11_Healthy!I62,Patient12_Healthy!I62,Patient13_Healthy!I62,Patient14_Healthy!I62,Patient15_Healthy!I62,Patient16_Healthy!I62,Patient17_Healthy!I62,Patient18_Healthy!I62,Patient19_Healthy!I62,Patient21_Healthy!I62,Patient22_Healthy!I62,Patient23_Healthy!I62,Patient25_Healthy!I62,Patient26_Healthy!I62,Patient27_Healthy!I62,Patient28_Healthy!I62,Patient30_Healthy!I62,Patient31_Healthy!I62,Patient33_Healthy!I62,Patient34_Healthy!I62,Patient36_Healthy!I62)</f>
        <v>0.14678197334514656</v>
      </c>
      <c r="J63">
        <f>STDEV(Patient1_Healthy!I75,Patient2_Healthy!I75,Patient5_Healthy!I62,Patient6_Healthy!I62,Patient8_Healthy!I62,Patient9_Healthy!I62,Patient10_Healthy!I62,Patient11_Healthy!I62,Patient12_Healthy!I62,Patient13_Healthy!I62,Patient14_Healthy!I62,Patient15_Healthy!I62,Patient16_Healthy!I62,Patient17_Healthy!I62,Patient18_Healthy!I62,Patient19_Healthy!I62,Patient21_Healthy!I62,Patient22_Healthy!I62,Patient23_Healthy!I62,Patient25_Healthy!I62,Patient26_Healthy!I62,Patient27_Healthy!I62,Patient28_Healthy!I62,Patient30_Healthy!I62,Patient31_Healthy!I62,Patient33_Healthy!I62,Patient34_Healthy!I62,Patient36_Healthy!I62)</f>
        <v>5.4528838285496088E-2</v>
      </c>
      <c r="K63" s="132">
        <f>AVERAGE(Patient1_Healthy!J75,Patient2_Healthy!J75,Patient5_Healthy!J62,Patient6_Healthy!J62,Patient8_Healthy!J62,Patient9_Healthy!J62,Patient10_Healthy!J62,Patient11_Healthy!J62,Patient12_Healthy!J62,Patient13_Healthy!J62,Patient14_Healthy!J62,Patient15_Healthy!J62,Patient16_Healthy!J62,Patient17_Healthy!J62,Patient18_Healthy!J62,Patient19_Healthy!J62,Patient21_Healthy!J62,Patient22_Healthy!J62,Patient23_Healthy!J62,Patient25_Healthy!J62,Patient26_Healthy!J62,Patient27_Healthy!J62,Patient28_Healthy!J62,Patient30_Healthy!J62,Patient31_Healthy!J62,Patient33_Healthy!J62,Patient34_Healthy!J62,Patient36_Healthy!J62)</f>
        <v>0.12177979302536705</v>
      </c>
      <c r="L63">
        <f>STDEV(Patient1_Healthy!J75,Patient2_Healthy!J75,Patient5_Healthy!J62,Patient6_Healthy!J62,Patient8_Healthy!J62,Patient9_Healthy!J62,Patient10_Healthy!J62,Patient11_Healthy!J62,Patient12_Healthy!J62,Patient13_Healthy!J62,Patient14_Healthy!J62,Patient15_Healthy!J62,Patient16_Healthy!J62,Patient17_Healthy!J62,Patient18_Healthy!J62,Patient19_Healthy!J62,Patient21_Healthy!J62,Patient22_Healthy!J62,Patient23_Healthy!J62,Patient25_Healthy!J62,Patient26_Healthy!J62,Patient27_Healthy!J62,Patient28_Healthy!J62,Patient30_Healthy!J62,Patient31_Healthy!J62,Patient33_Healthy!J62,Patient34_Healthy!J62,Patient36_Healthy!J62)</f>
        <v>5.2616577350166831E-2</v>
      </c>
      <c r="P63" s="25" t="s">
        <v>22</v>
      </c>
      <c r="Q63">
        <f>AVERAGE(Patient1_Healthy!Q75,Patient2_Healthy!Q75,Patient5_Healthy!Q62,Patient6_Healthy!Q62,Patient8_Healthy!Q62,Patient9_Healthy!Q62,Patient10_Healthy!Q62,Patient11_Healthy!Q62,Patient12_Healthy!Q62,Patient13_Healthy!Q62,Patient14_Healthy!Q62,Patient15_Healthy!Q62,Patient16_Healthy!Q62,Patient17_Healthy!Q62,Patient18_Healthy!Q62,Patient19_Healthy!Q62,Patient21_Healthy!Q62,Patient22_Healthy!Q62,Patient23_Healthy!Q62,Patient25_Healthy!Q62,Patient26_Healthy!Q62,Patient27_Healthy!Q62,Patient28_Healthy!Q62,Patient30_Healthy!Q62,Patient31_Healthy!Q62,Patient33_Healthy!Q62,Patient34_Healthy!Q62,Patient36_Healthy!Q62)</f>
        <v>99.578488532015811</v>
      </c>
      <c r="R63">
        <f>STDEV(Patient1_Healthy!Q75,Patient2_Healthy!Q75,Patient5_Healthy!Q62,Patient6_Healthy!Q62,Patient8_Healthy!Q62,Patient9_Healthy!Q62,Patient10_Healthy!Q62,Patient11_Healthy!Q62,Patient12_Healthy!Q62,Patient13_Healthy!Q62,Patient14_Healthy!Q62,Patient15_Healthy!Q62,Patient16_Healthy!Q62,Patient17_Healthy!Q62,Patient18_Healthy!Q62,Patient19_Healthy!Q62,Patient21_Healthy!Q62,Patient22_Healthy!Q62,Patient23_Healthy!Q62,Patient25_Healthy!Q62,Patient26_Healthy!Q62,Patient27_Healthy!Q62,Patient28_Healthy!Q62,Patient30_Healthy!Q62,Patient31_Healthy!Q62,Patient33_Healthy!Q62,Patient34_Healthy!Q62,Patient36_Healthy!Q62)</f>
        <v>47.793476089355117</v>
      </c>
      <c r="S63" s="132">
        <f>AVERAGE(Patient1_Healthy!R75,Patient2_Healthy!R75,Patient5_Healthy!R62,Patient6_Healthy!R62,Patient8_Healthy!R62,Patient9_Healthy!R62,Patient10_Healthy!R62,Patient11_Healthy!R62,Patient12_Healthy!R62,Patient13_Healthy!R62,Patient14_Healthy!R62,Patient15_Healthy!R62,Patient16_Healthy!R62,Patient17_Healthy!R62,Patient18_Healthy!R62,Patient19_Healthy!R62,Patient21_Healthy!R62,Patient22_Healthy!R62,Patient23_Healthy!R62,Patient25_Healthy!R62,Patient26_Healthy!R62,Patient27_Healthy!R62,Patient28_Healthy!R62,Patient30_Healthy!R62,Patient31_Healthy!R62,Patient33_Healthy!R62,Patient34_Healthy!R62,Patient36_Healthy!R62)</f>
        <v>142.67886086099878</v>
      </c>
      <c r="T63">
        <f>STDEV(Patient1_Healthy!R75,Patient2_Healthy!R75,Patient5_Healthy!R62,Patient6_Healthy!R62,Patient8_Healthy!R62,Patient9_Healthy!R62,Patient10_Healthy!R62,Patient11_Healthy!R62,Patient12_Healthy!R62,Patient13_Healthy!R62,Patient14_Healthy!R62,Patient15_Healthy!R62,Patient16_Healthy!R62,Patient17_Healthy!R62,Patient18_Healthy!R62,Patient19_Healthy!R62,Patient21_Healthy!R62,Patient22_Healthy!R62,Patient23_Healthy!R62,Patient25_Healthy!R62,Patient26_Healthy!R62,Patient27_Healthy!R62,Patient28_Healthy!R62,Patient30_Healthy!R62,Patient31_Healthy!R62,Patient33_Healthy!R62,Patient34_Healthy!R62,Patient36_Healthy!R62)</f>
        <v>58.389313331529301</v>
      </c>
      <c r="AO63" s="165"/>
      <c r="AQ63" s="165"/>
    </row>
    <row r="64" spans="1:59" x14ac:dyDescent="0.25">
      <c r="A64" s="126" t="s">
        <v>23</v>
      </c>
      <c r="B64" s="20">
        <f>AVERAGE(Patient1_Healthy!B76,Patient2_Healthy!B76,Patient3_Healthy!B63,Patient4_Healthy!B63,Patient5_Healthy!B63,Patient6_Healthy!B63,Patient8_Healthy!B63,Patient9_Healthy!B63,Patient10_Healthy!B63,Patient11_Healthy!B63,Patient12_Healthy!B63,Patient13_Healthy!B63,Patient14_Healthy!B63,Patient15_Healthy!B63,Patient16_Healthy!B63,Patient17_Healthy!B63,Patient19_Healthy!B63,Patient21_Healthy!B63,Patient22_Healthy!B63,Patient23_Healthy!B63,Patient25_Healthy!B63,Patient26_Healthy!B63,Patient27_Healthy!B63,Patient28_Healthy!B63,Patient30_Healthy!B63,Patient31_Healthy!B63,Patient33_Healthy!B63,Patient34_Healthy!B63,Patient36_Healthy!B63)</f>
        <v>34.201203221710614</v>
      </c>
      <c r="C64" s="20">
        <f>STDEV(Patient1_Healthy!B76,Patient2_Healthy!B76,Patient3_Healthy!B63,Patient4_Healthy!B63,Patient5_Healthy!B63,Patient6_Healthy!B63,Patient8_Healthy!B63,Patient9_Healthy!B63,Patient10_Healthy!B63,Patient11_Healthy!B63,Patient12_Healthy!B63,Patient13_Healthy!B63,Patient14_Healthy!B63,Patient15_Healthy!B63,Patient16_Healthy!B63,Patient17_Healthy!B63,Patient19_Healthy!B63,Patient21_Healthy!B63,Patient22_Healthy!B63,Patient23_Healthy!B63,Patient25_Healthy!B63,Patient26_Healthy!B63,Patient27_Healthy!B63,Patient28_Healthy!B63,Patient30_Healthy!B63,Patient31_Healthy!B63,Patient33_Healthy!B63,Patient34_Healthy!B63,Patient36_Healthy!B63)</f>
        <v>29.632170705439087</v>
      </c>
      <c r="D64" s="20">
        <f>AVERAGE(Patient1_Healthy!C76,Patient2_Healthy!C76,Patient3_Healthy!C63,Patient4_Healthy!C63,Patient5_Healthy!C63,Patient6_Healthy!C63,Patient8_Healthy!C63,Patient9_Healthy!C63,Patient10_Healthy!C63,Patient11_Healthy!C63,Patient12_Healthy!C63,Patient13_Healthy!C63,Patient14_Healthy!C63,Patient15_Healthy!C63,Patient16_Healthy!C63,Patient17_Healthy!C63,Patient19_Healthy!C63,Patient21_Healthy!C63,Patient22_Healthy!C63,Patient23_Healthy!C63,Patient25_Healthy!C63,Patient26_Healthy!C63,Patient27_Healthy!C63,Patient28_Healthy!C63,Patient30_Healthy!C63,Patient31_Healthy!C63,Patient33_Healthy!C63,Patient34_Healthy!C63,Patient36_Healthy!C63)</f>
        <v>30.415508272082015</v>
      </c>
      <c r="E64" s="20">
        <f>STDEV(Patient1_Healthy!C76,Patient2_Healthy!C76,Patient3_Healthy!C63,Patient4_Healthy!C63,Patient5_Healthy!C63,Patient6_Healthy!C63,Patient8_Healthy!C63,Patient9_Healthy!C63,Patient10_Healthy!C63,Patient11_Healthy!C63,Patient12_Healthy!C63,Patient13_Healthy!C63,Patient14_Healthy!C63,Patient15_Healthy!C63,Patient16_Healthy!C63,Patient17_Healthy!C63,Patient19_Healthy!C63,Patient21_Healthy!C63,Patient22_Healthy!C63,Patient23_Healthy!C63,Patient25_Healthy!C63,Patient26_Healthy!C63,Patient27_Healthy!C63,Patient28_Healthy!C63,Patient30_Healthy!C63,Patient31_Healthy!C63,Patient33_Healthy!C63,Patient34_Healthy!C63,Patient36_Healthy!C63)</f>
        <v>17.437820005922283</v>
      </c>
      <c r="H64" s="23" t="s">
        <v>24</v>
      </c>
      <c r="I64">
        <f>AVERAGE(Patient1_Healthy!I76,Patient2_Healthy!I76,Patient5_Healthy!I63,Patient6_Healthy!I63,Patient8_Healthy!I63,Patient9_Healthy!I63,Patient10_Healthy!I63,Patient11_Healthy!I63,Patient12_Healthy!I63,Patient13_Healthy!I63,Patient14_Healthy!I63,Patient15_Healthy!I63,Patient16_Healthy!I63,Patient17_Healthy!I63,Patient18_Healthy!I63,Patient19_Healthy!I63,Patient21_Healthy!I63,Patient22_Healthy!I63,Patient23_Healthy!I63,Patient25_Healthy!I63,Patient26_Healthy!I63,Patient27_Healthy!I63,Patient28_Healthy!I63,Patient30_Healthy!I63,Patient31_Healthy!I63,Patient33_Healthy!I63,Patient34_Healthy!I63,Patient36_Healthy!I63)</f>
        <v>0.13534091365460851</v>
      </c>
      <c r="J64">
        <f>STDEV(Patient1_Healthy!I76,Patient2_Healthy!I76,Patient5_Healthy!I63,Patient6_Healthy!I63,Patient8_Healthy!I63,Patient9_Healthy!I63,Patient10_Healthy!I63,Patient11_Healthy!I63,Patient12_Healthy!I63,Patient13_Healthy!I63,Patient14_Healthy!I63,Patient15_Healthy!I63,Patient16_Healthy!I63,Patient17_Healthy!I63,Patient18_Healthy!I63,Patient19_Healthy!I63,Patient21_Healthy!I63,Patient22_Healthy!I63,Patient23_Healthy!I63,Patient25_Healthy!I63,Patient26_Healthy!I63,Patient27_Healthy!I63,Patient28_Healthy!I63,Patient30_Healthy!I63,Patient31_Healthy!I63,Patient33_Healthy!I63,Patient34_Healthy!I63,Patient36_Healthy!I63)</f>
        <v>8.005740234624209E-2</v>
      </c>
      <c r="K64" s="132">
        <f>AVERAGE(Patient1_Healthy!J76,Patient2_Healthy!J76,Patient5_Healthy!J63,Patient6_Healthy!J63,Patient8_Healthy!J63,Patient9_Healthy!J63,Patient10_Healthy!J63,Patient11_Healthy!J63,Patient12_Healthy!J63,Patient13_Healthy!J63,Patient14_Healthy!J63,Patient15_Healthy!J63,Patient16_Healthy!J63,Patient17_Healthy!J63,Patient18_Healthy!J63,Patient19_Healthy!J63,Patient21_Healthy!J63,Patient22_Healthy!J63,Patient23_Healthy!J63,Patient25_Healthy!J63,Patient26_Healthy!J63,Patient27_Healthy!J63,Patient28_Healthy!J63,Patient30_Healthy!J63,Patient31_Healthy!J63,Patient33_Healthy!J63,Patient34_Healthy!J63,Patient36_Healthy!J63)</f>
        <v>0.13298990686377427</v>
      </c>
      <c r="L64">
        <f>STDEV(Patient1_Healthy!J76,Patient2_Healthy!J76,Patient5_Healthy!J63,Patient6_Healthy!J63,Patient8_Healthy!J63,Patient9_Healthy!J63,Patient10_Healthy!J63,Patient11_Healthy!J63,Patient12_Healthy!J63,Patient13_Healthy!J63,Patient14_Healthy!J63,Patient15_Healthy!J63,Patient16_Healthy!J63,Patient17_Healthy!J63,Patient18_Healthy!J63,Patient19_Healthy!J63,Patient21_Healthy!J63,Patient22_Healthy!J63,Patient23_Healthy!J63,Patient25_Healthy!J63,Patient26_Healthy!J63,Patient27_Healthy!J63,Patient28_Healthy!J63,Patient30_Healthy!J63,Patient31_Healthy!J63,Patient33_Healthy!J63,Patient34_Healthy!J63,Patient36_Healthy!J63)</f>
        <v>8.6618770062175568E-2</v>
      </c>
      <c r="S64" s="132"/>
      <c r="AO64" s="165"/>
      <c r="AQ64" s="165"/>
    </row>
    <row r="65" spans="1:59" x14ac:dyDescent="0.25">
      <c r="H65" s="23" t="s">
        <v>25</v>
      </c>
      <c r="I65">
        <f>AVERAGE(Patient1_Healthy!I77,Patient2_Healthy!I77,Patient5_Healthy!I64,Patient6_Healthy!I64,Patient8_Healthy!I64,Patient9_Healthy!I64,Patient10_Healthy!I64,Patient11_Healthy!I64,Patient12_Healthy!I64,Patient13_Healthy!I64,Patient14_Healthy!I64,Patient15_Healthy!I64,Patient16_Healthy!I64,Patient17_Healthy!I64,Patient19_Healthy!I64,Patient21_Healthy!I64,Patient22_Healthy!I64,Patient23_Healthy!I64,Patient25_Healthy!I64,Patient26_Healthy!I64,Patient27_Healthy!I64,Patient28_Healthy!I64,Patient30_Healthy!I64,Patient31_Healthy!I64,Patient33_Healthy!I64,Patient34_Healthy!I64,Patient36_Healthy!I64)</f>
        <v>0.12330794172984637</v>
      </c>
      <c r="J65">
        <f>STDEV(Patient1_Healthy!I77,Patient2_Healthy!I77,Patient5_Healthy!I64,Patient6_Healthy!I64,Patient8_Healthy!I64,Patient9_Healthy!I64,Patient10_Healthy!I64,Patient11_Healthy!I64,Patient12_Healthy!I64,Patient13_Healthy!I64,Patient14_Healthy!I64,Patient15_Healthy!I64,Patient16_Healthy!I64,Patient17_Healthy!I64,Patient19_Healthy!I64,Patient21_Healthy!I64,Patient22_Healthy!I64,Patient23_Healthy!I64,Patient25_Healthy!I64,Patient26_Healthy!I64,Patient27_Healthy!I64,Patient28_Healthy!I64,Patient30_Healthy!I64,Patient31_Healthy!I64,Patient33_Healthy!I64,Patient34_Healthy!I64,Patient36_Healthy!I64)</f>
        <v>7.4764211057445351E-2</v>
      </c>
      <c r="K65" s="132">
        <f>AVERAGE(Patient1_Healthy!J77,Patient2_Healthy!J77,Patient5_Healthy!J64,Patient6_Healthy!J64,Patient8_Healthy!J64,Patient9_Healthy!J64,Patient10_Healthy!J64,Patient11_Healthy!J64,Patient12_Healthy!J64,Patient13_Healthy!J64,Patient14_Healthy!J64,Patient15_Healthy!J64,Patient16_Healthy!J64,Patient17_Healthy!J64,Patient19_Healthy!J64,Patient21_Healthy!J64,Patient22_Healthy!J64,Patient23_Healthy!J64,Patient25_Healthy!J64,Patient26_Healthy!J64,Patient27_Healthy!J64,Patient28_Healthy!J64,Patient30_Healthy!J64,Patient31_Healthy!J64,Patient33_Healthy!J64,Patient34_Healthy!J64,Patient36_Healthy!J64)</f>
        <v>0.10841842701718833</v>
      </c>
      <c r="L65">
        <f>STDEV(Patient1_Healthy!J77,Patient2_Healthy!J77,Patient5_Healthy!J64,Patient6_Healthy!J64,Patient8_Healthy!J64,Patient9_Healthy!J64,Patient10_Healthy!J64,Patient11_Healthy!J64,Patient12_Healthy!J64,Patient13_Healthy!J64,Patient14_Healthy!J64,Patient15_Healthy!J64,Patient16_Healthy!J64,Patient17_Healthy!J64,Patient19_Healthy!J64,Patient21_Healthy!J64,Patient22_Healthy!J64,Patient23_Healthy!J64,Patient25_Healthy!J64,Patient26_Healthy!J64,Patient27_Healthy!J64,Patient28_Healthy!J64,Patient30_Healthy!J64,Patient31_Healthy!J64,Patient33_Healthy!J64,Patient34_Healthy!J64,Patient36_Healthy!J64)</f>
        <v>5.4293100330477413E-2</v>
      </c>
      <c r="AO65" s="165"/>
      <c r="AQ65" s="165"/>
    </row>
    <row r="66" spans="1:59" x14ac:dyDescent="0.25">
      <c r="H66" s="23" t="s">
        <v>26</v>
      </c>
      <c r="I66">
        <f>AVERAGE(Patient1_Healthy!I78,Patient2_Healthy!I78,Patient5_Healthy!I65,Patient6_Healthy!I65,Patient8_Healthy!I65,Patient9_Healthy!I65,Patient10_Healthy!I65,Patient11_Healthy!I65,Patient12_Healthy!I65,Patient13_Healthy!I65,Patient14_Healthy!I65,Patient15_Healthy!I65,Patient16_Healthy!I65,Patient17_Healthy!I65,Patient18_Healthy!I65,Patient19_Healthy!I65,Patient21_Healthy!I65,Patient22_Healthy!I65,Patient23_Healthy!I65,Patient25_Healthy!I65,Patient26_Healthy!I65,Patient27_Healthy!I65,Patient28_Healthy!I65,Patient30_Healthy!I65,Patient31_Healthy!I65,Patient33_Healthy!I65,Patient34_Healthy!I65,Patient36_Healthy!I65)</f>
        <v>0.15752002849122376</v>
      </c>
      <c r="J66">
        <f>STDEV(Patient1_Healthy!I78,Patient2_Healthy!I78,Patient5_Healthy!I65,Patient6_Healthy!I65,Patient8_Healthy!I65,Patient9_Healthy!I65,Patient10_Healthy!I65,Patient11_Healthy!I65,Patient12_Healthy!I65,Patient13_Healthy!I65,Patient14_Healthy!I65,Patient15_Healthy!I65,Patient16_Healthy!I65,Patient17_Healthy!I65,Patient18_Healthy!I65,Patient19_Healthy!I65,Patient21_Healthy!I65,Patient22_Healthy!I65,Patient23_Healthy!I65,Patient25_Healthy!I65,Patient26_Healthy!I65,Patient27_Healthy!I65,Patient28_Healthy!I65,Patient30_Healthy!I65,Patient31_Healthy!I65,Patient33_Healthy!I65,Patient34_Healthy!I65,Patient36_Healthy!I65)</f>
        <v>9.2764088137523917E-2</v>
      </c>
      <c r="K66" s="132">
        <f>AVERAGE(Patient1_Healthy!J78,Patient2_Healthy!J78,Patient5_Healthy!J65,Patient6_Healthy!J65,Patient8_Healthy!J65,Patient9_Healthy!J65,Patient10_Healthy!J65,Patient11_Healthy!J65,Patient12_Healthy!J65,Patient13_Healthy!J65,Patient14_Healthy!J65,Patient15_Healthy!J65,Patient16_Healthy!J65,Patient17_Healthy!J65,Patient18_Healthy!J65,Patient19_Healthy!J65,Patient21_Healthy!J65,Patient22_Healthy!J65,Patient23_Healthy!J65,Patient25_Healthy!J65,Patient26_Healthy!J65,Patient27_Healthy!J65,Patient28_Healthy!J65,Patient30_Healthy!J65,Patient31_Healthy!J65,Patient33_Healthy!J65,Patient34_Healthy!J65,Patient36_Healthy!J65)</f>
        <v>0.1630327628559127</v>
      </c>
      <c r="L66">
        <f>STDEV(Patient1_Healthy!J78,Patient2_Healthy!J78,Patient5_Healthy!J65,Patient6_Healthy!J65,Patient8_Healthy!J65,Patient9_Healthy!J65,Patient10_Healthy!J65,Patient11_Healthy!J65,Patient12_Healthy!J65,Patient13_Healthy!J65,Patient14_Healthy!J65,Patient15_Healthy!J65,Patient16_Healthy!J65,Patient17_Healthy!J65,Patient18_Healthy!J65,Patient19_Healthy!J65,Patient21_Healthy!J65,Patient22_Healthy!J65,Patient23_Healthy!J65,Patient25_Healthy!J65,Patient26_Healthy!J65,Patient27_Healthy!J65,Patient28_Healthy!J65,Patient30_Healthy!J65,Patient31_Healthy!J65,Patient33_Healthy!J65,Patient34_Healthy!J65,Patient36_Healthy!J65)</f>
        <v>9.0300320285137958E-2</v>
      </c>
      <c r="Q66" s="26" t="s">
        <v>221</v>
      </c>
      <c r="R66" s="27" t="s">
        <v>222</v>
      </c>
      <c r="AO66" s="165"/>
      <c r="AQ66" s="165"/>
    </row>
    <row r="67" spans="1:59" x14ac:dyDescent="0.25">
      <c r="H67" s="23" t="s">
        <v>28</v>
      </c>
      <c r="I67">
        <f>AVERAGE(Patient1_Healthy!I79,Patient2_Healthy!I79,Patient5_Healthy!I66,Patient6_Healthy!I66,Patient8_Healthy!I66,Patient9_Healthy!I66,Patient10_Healthy!I66,Patient11_Healthy!I66,Patient12_Healthy!I66,Patient13_Healthy!I66,Patient14_Healthy!I66,Patient15_Healthy!I66,Patient16_Healthy!I66,Patient17_Healthy!I66,Patient18_Healthy!I66,Patient19_Healthy!I66,Patient21_Healthy!I66,Patient22_Healthy!I66,Patient23_Healthy!I66,Patient25_Healthy!I66,Patient26_Healthy!I66,Patient27_Healthy!I66,Patient28_Healthy!I66,Patient30_Healthy!I66,Patient31_Healthy!I66,Patient33_Healthy!I66,Patient34_Healthy!I66,Patient36_Healthy!I66)</f>
        <v>0.14260927884191005</v>
      </c>
      <c r="J67">
        <f>STDEV(Patient1_Healthy!I79,Patient2_Healthy!I79,Patient5_Healthy!I66,Patient6_Healthy!I66,Patient8_Healthy!I66,Patient9_Healthy!I66,Patient10_Healthy!I66,Patient11_Healthy!I66,Patient12_Healthy!I66,Patient13_Healthy!I66,Patient14_Healthy!I66,Patient15_Healthy!I66,Patient16_Healthy!I66,Patient17_Healthy!I66,Patient18_Healthy!I66,Patient19_Healthy!I66,Patient21_Healthy!I66,Patient22_Healthy!I66,Patient23_Healthy!I66,Patient25_Healthy!I66,Patient26_Healthy!I66,Patient27_Healthy!I66,Patient28_Healthy!I66,Patient30_Healthy!I66,Patient31_Healthy!I66,Patient33_Healthy!I66,Patient34_Healthy!I66,Patient36_Healthy!I66)</f>
        <v>9.3902858362046177E-2</v>
      </c>
      <c r="K67" s="132">
        <f>AVERAGE(Patient1_Healthy!J79,Patient2_Healthy!J79,Patient5_Healthy!J66,Patient6_Healthy!J66,Patient8_Healthy!J66,Patient9_Healthy!J66,Patient10_Healthy!J66,Patient11_Healthy!J66,Patient12_Healthy!J66,Patient13_Healthy!J66,Patient14_Healthy!J66,Patient15_Healthy!J66,Patient16_Healthy!J66,Patient17_Healthy!J66,Patient18_Healthy!J66,Patient19_Healthy!J66,Patient21_Healthy!J66,Patient22_Healthy!J66,Patient23_Healthy!J66,Patient25_Healthy!J66,Patient26_Healthy!J66,Patient27_Healthy!J66,Patient28_Healthy!J66,Patient30_Healthy!J66,Patient31_Healthy!J66,Patient33_Healthy!J66,Patient34_Healthy!J66,Patient36_Healthy!J66)</f>
        <v>0.123045388431681</v>
      </c>
      <c r="L67">
        <f>STDEV(Patient1_Healthy!J79,Patient2_Healthy!J79,Patient5_Healthy!J66,Patient6_Healthy!J66,Patient8_Healthy!J66,Patient9_Healthy!J66,Patient10_Healthy!J66,Patient11_Healthy!J66,Patient12_Healthy!J66,Patient13_Healthy!J66,Patient14_Healthy!J66,Patient15_Healthy!J66,Patient16_Healthy!J66,Patient17_Healthy!J66,Patient18_Healthy!J66,Patient19_Healthy!J66,Patient21_Healthy!J66,Patient22_Healthy!J66,Patient23_Healthy!J66,Patient25_Healthy!J66,Patient26_Healthy!J66,Patient27_Healthy!J66,Patient28_Healthy!J66,Patient30_Healthy!J66,Patient31_Healthy!J66,Patient33_Healthy!J66,Patient34_Healthy!J66,Patient36_Healthy!J66)</f>
        <v>5.5334672366319115E-2</v>
      </c>
      <c r="P67" s="25" t="s">
        <v>27</v>
      </c>
      <c r="Q67">
        <f>AVERAGE(Patient1_Healthy!Q78,Patient2_Healthy!Q78,Patient5_Healthy!Q65,Patient6_Healthy!Q65,Patient8_Healthy!Q65,Patient9_Healthy!Q65,Patient10_Healthy!Q65,Patient11_Healthy!Q65,Patient12_Healthy!Q65,Patient13_Healthy!Q65,Patient14_Healthy!Q65,Patient15_Healthy!Q65,Patient16_Healthy!Q65,Patient17_Healthy!Q65,Patient18_Healthy!Q65,Patient19_Healthy!Q65,Patient21_Healthy!Q65,Patient22_Healthy!Q65,Patient23_Healthy!Q65,Patient25_Healthy!Q65,Patient26_Healthy!Q65,Patient27_Healthy!Q65,Patient28_Healthy!Q65,Patient30_Healthy!Q65,Patient31_Healthy!Q65,Patient33_Healthy!Q65,Patient34_Healthy!Q65,Patient36_Healthy!Q65)</f>
        <v>6472.8036790173155</v>
      </c>
      <c r="R67" s="132">
        <f>STDEV(Patient1_Healthy!Q78,Patient2_Healthy!Q78,Patient5_Healthy!Q65,Patient6_Healthy!Q65,Patient8_Healthy!Q65,Patient9_Healthy!Q65,Patient10_Healthy!Q65,Patient11_Healthy!Q65,Patient12_Healthy!Q65,Patient13_Healthy!Q65,Patient14_Healthy!Q65,Patient15_Healthy!Q65,Patient16_Healthy!Q65,Patient17_Healthy!Q65,Patient18_Healthy!Q65,Patient19_Healthy!Q65,Patient21_Healthy!Q65,Patient22_Healthy!Q65,Patient23_Healthy!Q65,Patient25_Healthy!Q65,Patient26_Healthy!Q65,Patient27_Healthy!Q65,Patient28_Healthy!Q65,Patient30_Healthy!Q65,Patient31_Healthy!Q65,Patient33_Healthy!Q65,Patient34_Healthy!Q65,Patient36_Healthy!Q65)</f>
        <v>5884.7401786344626</v>
      </c>
      <c r="AO67" s="165"/>
      <c r="AQ67" s="165"/>
    </row>
    <row r="68" spans="1:59" x14ac:dyDescent="0.25">
      <c r="H68" s="23" t="s">
        <v>29</v>
      </c>
      <c r="I68">
        <f>AVERAGE(Patient1_Healthy!I80,Patient2_Healthy!I80,Patient5_Healthy!I67,Patient6_Healthy!I67,Patient8_Healthy!I67,Patient9_Healthy!I67,Patient10_Healthy!I67,Patient11_Healthy!I67,Patient12_Healthy!I67,Patient13_Healthy!I67,Patient14_Healthy!I67,Patient15_Healthy!I67,Patient16_Healthy!I67,Patient17_Healthy!I67,Patient18_Healthy!I67,Patient19_Healthy!I67,Patient21_Healthy!I67,Patient22_Healthy!I67,Patient23_Healthy!I67,Patient25_Healthy!I67,Patient26_Healthy!I67,Patient27_Healthy!I67,Patient28_Healthy!I67,Patient30_Healthy!I67,Patient31_Healthy!I67,Patient33_Healthy!I67,Patient34_Healthy!I67)</f>
        <v>0.15513664288716178</v>
      </c>
      <c r="J68">
        <f>STDEV(Patient1_Healthy!I80,Patient2_Healthy!I80,Patient5_Healthy!I67,Patient6_Healthy!I67,Patient8_Healthy!I67,Patient9_Healthy!I67,Patient10_Healthy!I67,Patient11_Healthy!I67,Patient12_Healthy!I67,Patient13_Healthy!I67,Patient14_Healthy!I67,Patient15_Healthy!I67,Patient16_Healthy!I67,Patient17_Healthy!I67,Patient18_Healthy!I67,Patient19_Healthy!I67,Patient21_Healthy!I67,Patient22_Healthy!I67,Patient23_Healthy!I67,Patient25_Healthy!I67,Patient26_Healthy!I67,Patient27_Healthy!I67,Patient28_Healthy!I67,Patient30_Healthy!I67,Patient31_Healthy!I67,Patient33_Healthy!I67,Patient34_Healthy!I67)</f>
        <v>0.11088171555914986</v>
      </c>
      <c r="K68" s="132">
        <f>AVERAGE(Patient1_Healthy!J80,Patient2_Healthy!J80,Patient5_Healthy!J67,Patient6_Healthy!J67,Patient8_Healthy!J67,Patient9_Healthy!J67,Patient10_Healthy!J67,Patient11_Healthy!J67,Patient12_Healthy!J67,Patient13_Healthy!J67,Patient14_Healthy!J67,Patient15_Healthy!J67,Patient16_Healthy!J67,Patient17_Healthy!J67,Patient18_Healthy!J67,Patient19_Healthy!J67,Patient21_Healthy!J67,Patient22_Healthy!J67,Patient23_Healthy!J67,Patient25_Healthy!J67,Patient26_Healthy!J67,Patient27_Healthy!J67,Patient28_Healthy!J67,Patient30_Healthy!J67,Patient31_Healthy!J67,Patient33_Healthy!J67,Patient34_Healthy!J67)</f>
        <v>0.13312718132770612</v>
      </c>
      <c r="L68">
        <f>STDEV(Patient1_Healthy!J80,Patient2_Healthy!J80,Patient5_Healthy!J67,Patient6_Healthy!J67,Patient8_Healthy!J67,Patient9_Healthy!J67,Patient10_Healthy!J67,Patient11_Healthy!J67,Patient12_Healthy!J67,Patient13_Healthy!J67,Patient14_Healthy!J67,Patient15_Healthy!J67,Patient16_Healthy!J67,Patient17_Healthy!J67,Patient18_Healthy!J67,Patient19_Healthy!J67,Patient21_Healthy!J67,Patient22_Healthy!J67,Patient23_Healthy!J67,Patient25_Healthy!J67,Patient26_Healthy!J67,Patient27_Healthy!J67,Patient28_Healthy!J67,Patient30_Healthy!J67,Patient31_Healthy!J67,Patient33_Healthy!J67,Patient34_Healthy!J67)</f>
        <v>8.7500934430368549E-2</v>
      </c>
      <c r="AO68" s="165"/>
      <c r="AQ68" s="165"/>
    </row>
    <row r="69" spans="1:59" x14ac:dyDescent="0.25">
      <c r="AO69" s="165"/>
      <c r="AQ69" s="165"/>
    </row>
    <row r="70" spans="1:59" x14ac:dyDescent="0.25">
      <c r="AO70" s="165"/>
      <c r="AQ70" s="165"/>
    </row>
    <row r="71" spans="1:59" x14ac:dyDescent="0.25">
      <c r="B71" s="165" t="s">
        <v>45</v>
      </c>
      <c r="H71" s="165" t="s">
        <v>46</v>
      </c>
      <c r="P71" s="165" t="s">
        <v>47</v>
      </c>
      <c r="AO71" s="165"/>
      <c r="AQ71" s="165"/>
    </row>
    <row r="72" spans="1:59" x14ac:dyDescent="0.25">
      <c r="A72" s="21"/>
      <c r="B72" s="182" t="s">
        <v>11</v>
      </c>
      <c r="C72" s="182"/>
      <c r="D72" s="181" t="s">
        <v>6</v>
      </c>
      <c r="E72" s="182"/>
      <c r="F72" s="165"/>
      <c r="H72" s="23"/>
      <c r="I72" s="184" t="s">
        <v>12</v>
      </c>
      <c r="J72" s="184"/>
      <c r="K72" s="183" t="s">
        <v>13</v>
      </c>
      <c r="L72" s="184"/>
      <c r="Q72" s="185" t="s">
        <v>12</v>
      </c>
      <c r="R72" s="185"/>
      <c r="S72" s="186" t="s">
        <v>13</v>
      </c>
      <c r="T72" s="185"/>
      <c r="AO72" s="165"/>
    </row>
    <row r="73" spans="1:59" x14ac:dyDescent="0.25">
      <c r="A73" s="126"/>
      <c r="B73" s="126" t="s">
        <v>221</v>
      </c>
      <c r="C73" s="126" t="s">
        <v>222</v>
      </c>
      <c r="D73" s="126" t="s">
        <v>221</v>
      </c>
      <c r="E73" s="126" t="s">
        <v>222</v>
      </c>
      <c r="F73" s="165"/>
      <c r="H73" s="23"/>
      <c r="I73" s="23" t="s">
        <v>221</v>
      </c>
      <c r="J73" s="23" t="s">
        <v>222</v>
      </c>
      <c r="K73" s="22" t="s">
        <v>221</v>
      </c>
      <c r="L73" s="23" t="s">
        <v>222</v>
      </c>
      <c r="P73" s="25"/>
      <c r="Q73" s="25" t="s">
        <v>221</v>
      </c>
      <c r="R73" s="25" t="s">
        <v>222</v>
      </c>
      <c r="S73" s="24" t="s">
        <v>221</v>
      </c>
      <c r="T73" s="25" t="s">
        <v>222</v>
      </c>
      <c r="AO73" s="165"/>
    </row>
    <row r="74" spans="1:59" x14ac:dyDescent="0.25">
      <c r="A74" s="126" t="s">
        <v>14</v>
      </c>
      <c r="B74" s="20">
        <f>AVERAGE(Patient1_Healthy!B86,Patient2_Healthy!B86,Patient5_Healthy!B73,Patient6_Healthy!B73,Patient8_Healthy!B73,Patient9_Healthy!B73,Patient10_Healthy!B73,Patient11_Healthy!B73,Patient12_Healthy!B73,Patient13_Healthy!B73,Patient14_Healthy!B73,Patient15_Healthy!B73,Patient16_Healthy!B73,Patient17_Healthy!B73,Patient18_Healthy!B73,Patient19_Healthy!B73,Patient21_Healthy!B73,Patient22_Healthy!B73,Patient23_Healthy!B73,Patient25_Healthy!B73,Patient26_Healthy!B73,Patient27_Healthy!B73,Patient28_Healthy!B73,Patient30_Healthy!B73,Patient31_Healthy!B73,Patient33_Healthy!B73,Patient34_Healthy!B73,Patient36_Healthy!B73)</f>
        <v>9.5565549898813327</v>
      </c>
      <c r="C74" s="20">
        <f>STDEV(Patient1_Healthy!B86,Patient2_Healthy!B86,Patient5_Healthy!B73,Patient6_Healthy!B73,Patient8_Healthy!B73,Patient9_Healthy!B73,Patient10_Healthy!B73,Patient11_Healthy!B73,Patient12_Healthy!B73,Patient13_Healthy!B73,Patient14_Healthy!B73,Patient15_Healthy!B73,Patient16_Healthy!B73,Patient17_Healthy!B73,Patient18_Healthy!B73,Patient19_Healthy!B73,Patient21_Healthy!B73,Patient22_Healthy!B73,Patient23_Healthy!B73,Patient25_Healthy!B73,Patient26_Healthy!B73,Patient27_Healthy!B73,Patient28_Healthy!B73,Patient30_Healthy!B73,Patient31_Healthy!B73,Patient33_Healthy!B73,Patient34_Healthy!B73,Patient36_Healthy!B73)</f>
        <v>12.176554051657746</v>
      </c>
      <c r="D74" s="20">
        <f>AVERAGE(Patient1_Healthy!C86,Patient2_Healthy!C86,Patient5_Healthy!C73,Patient6_Healthy!C73,Patient8_Healthy!C73,Patient9_Healthy!C73,Patient10_Healthy!C73,Patient11_Healthy!C73,Patient12_Healthy!C73,Patient13_Healthy!C73,Patient14_Healthy!C73,Patient15_Healthy!C73,Patient16_Healthy!C73,Patient17_Healthy!C73,Patient18_Healthy!C73,Patient19_Healthy!C73,Patient21_Healthy!C73,Patient22_Healthy!C73,Patient23_Healthy!C73,Patient25_Healthy!C73,Patient26_Healthy!C73,Patient27_Healthy!C73,Patient28_Healthy!C73,Patient30_Healthy!C73,Patient31_Healthy!C73,Patient33_Healthy!C73,Patient34_Healthy!C73,Patient36_Healthy!C73)</f>
        <v>7.9222752401941552</v>
      </c>
      <c r="E74" s="20">
        <f>STDEV(Patient1_Healthy!C86,Patient2_Healthy!C86,Patient5_Healthy!C73,Patient6_Healthy!C73,Patient8_Healthy!C73,Patient9_Healthy!C73,Patient10_Healthy!C73,Patient11_Healthy!C73,Patient12_Healthy!C73,Patient13_Healthy!C73,Patient14_Healthy!C73,Patient15_Healthy!C73,Patient16_Healthy!C73,Patient17_Healthy!C73,Patient18_Healthy!C73,Patient19_Healthy!C73,Patient21_Healthy!C73,Patient22_Healthy!C73,Patient23_Healthy!C73,Patient25_Healthy!C73,Patient26_Healthy!C73,Patient27_Healthy!C73,Patient28_Healthy!C73,Patient30_Healthy!C73,Patient31_Healthy!C73,Patient33_Healthy!C73,Patient34_Healthy!C73,Patient36_Healthy!C73)</f>
        <v>6.1287447494837384</v>
      </c>
      <c r="H74" s="23" t="s">
        <v>15</v>
      </c>
      <c r="I74">
        <f>AVERAGE(Patient1_Healthy!I86,Patient2_Healthy!I86,Patient5_Healthy!I73,Patient6_Healthy!I73,Patient8_Healthy!I73,Patient9_Healthy!I73,Patient10_Healthy!I73,Patient11_Healthy!I73,Patient12_Healthy!I73,Patient13_Healthy!I73,Patient14_Healthy!I73,Patient15_Healthy!I73,Patient16_Healthy!I73,Patient17_Healthy!I73,Patient18_Healthy!I73,Patient19_Healthy!I73,Patient21_Healthy!I73,Patient22_Healthy!I73,Patient23_Healthy!I73,Patient25_Healthy!I73,Patient26_Healthy!I73,Patient27_Healthy!I73,Patient28_Healthy!I73,Patient30_Healthy!I73,Patient31_Healthy!I73,Patient33_Healthy!I73,Patient34_Healthy!I73,Patient36_Healthy!I73)</f>
        <v>0.17749101945240378</v>
      </c>
      <c r="J74">
        <f>STDEV(Patient1_Healthy!I86,Patient2_Healthy!I86,Patient5_Healthy!I73,Patient6_Healthy!I73,Patient8_Healthy!I73,Patient9_Healthy!I73,Patient10_Healthy!I73,Patient11_Healthy!I73,Patient12_Healthy!I73,Patient13_Healthy!I73,Patient14_Healthy!I73,Patient15_Healthy!I73,Patient16_Healthy!I73,Patient17_Healthy!I73,Patient18_Healthy!I73,Patient19_Healthy!I73,Patient21_Healthy!I73,Patient22_Healthy!I73,Patient23_Healthy!I73,Patient25_Healthy!I73,Patient26_Healthy!I73,Patient27_Healthy!I73,Patient28_Healthy!I73,Patient30_Healthy!I73,Patient31_Healthy!I73,Patient33_Healthy!I73,Patient34_Healthy!I73,Patient36_Healthy!I73)</f>
        <v>9.8148775780718928E-2</v>
      </c>
      <c r="K74" s="132">
        <f>AVERAGE(Patient1_Healthy!J86,Patient2_Healthy!J86,Patient5_Healthy!J73,Patient6_Healthy!J73,Patient8_Healthy!J73,Patient9_Healthy!J73,Patient10_Healthy!J73,Patient11_Healthy!J73,Patient12_Healthy!J73,Patient13_Healthy!J73,Patient14_Healthy!J73,Patient15_Healthy!J73,Patient16_Healthy!J73,Patient17_Healthy!J73,Patient18_Healthy!J73,Patient19_Healthy!J73,Patient21_Healthy!J73,Patient22_Healthy!J73,Patient23_Healthy!J73,Patient25_Healthy!J73,Patient26_Healthy!J73,Patient27_Healthy!J73,Patient28_Healthy!J73,Patient30_Healthy!J73,Patient31_Healthy!J73,Patient33_Healthy!J73,Patient34_Healthy!J73,Patient36_Healthy!J73)</f>
        <v>0.16214628115063554</v>
      </c>
      <c r="L74">
        <f>STDEV(Patient1_Healthy!J86,Patient2_Healthy!J86,Patient5_Healthy!J73,Patient6_Healthy!J73,Patient8_Healthy!J73,Patient9_Healthy!J73,Patient10_Healthy!J73,Patient11_Healthy!J73,Patient12_Healthy!J73,Patient13_Healthy!J73,Patient14_Healthy!J73,Patient15_Healthy!J73,Patient16_Healthy!J73,Patient17_Healthy!J73,Patient18_Healthy!J73,Patient19_Healthy!J73,Patient21_Healthy!J73,Patient22_Healthy!J73,Patient23_Healthy!J73,Patient25_Healthy!J73,Patient26_Healthy!J73,Patient27_Healthy!J73,Patient28_Healthy!J73,Patient30_Healthy!J73,Patient31_Healthy!J73,Patient33_Healthy!J73,Patient34_Healthy!J73,Patient36_Healthy!J73)</f>
        <v>8.2901221549069259E-2</v>
      </c>
      <c r="P74" s="25" t="s">
        <v>16</v>
      </c>
      <c r="Q74">
        <f>AVERAGE(Patient1_Healthy!Q86,Patient2_Healthy!Q86,Patient5_Healthy!Q73,Patient6_Healthy!Q73,Patient8_Healthy!Q73,Patient9_Healthy!Q73,Patient10_Healthy!Q73,Patient11_Healthy!Q73,Patient12_Healthy!Q73,Patient13_Healthy!Q73,Patient14_Healthy!Q73,Patient15_Healthy!Q73,Patient16_Healthy!Q73,Patient17_Healthy!Q73,Patient18_Healthy!Q73,Patient19_Healthy!Q73,Patient21_Healthy!Q73,Patient22_Healthy!Q73,Patient23_Healthy!Q73,Patient25_Healthy!Q73,Patient26_Healthy!Q73,Patient27_Healthy!Q73,Patient28_Healthy!Q73,Patient30_Healthy!Q73,Patient31_Healthy!Q73,Patient33_Healthy!Q73,Patient34_Healthy!Q73,Patient36_Healthy!Q73)</f>
        <v>-2.1561547201164353E-2</v>
      </c>
      <c r="R74">
        <f>STDEV(Patient1_Healthy!Q86,Patient2_Healthy!Q86,Patient5_Healthy!Q73,Patient6_Healthy!Q73,Patient8_Healthy!Q73,Patient9_Healthy!Q73,Patient10_Healthy!Q73,Patient11_Healthy!Q73,Patient12_Healthy!Q73,Patient13_Healthy!Q73,Patient14_Healthy!Q73,Patient15_Healthy!Q73,Patient16_Healthy!Q73,Patient17_Healthy!Q73,Patient18_Healthy!Q73,Patient19_Healthy!Q73,Patient21_Healthy!Q73,Patient22_Healthy!Q73,Patient23_Healthy!Q73,Patient25_Healthy!Q73,Patient26_Healthy!Q73,Patient27_Healthy!Q73,Patient28_Healthy!Q73,Patient30_Healthy!Q73,Patient31_Healthy!Q73,Patient33_Healthy!Q73,Patient34_Healthy!Q73,Patient36_Healthy!Q73)</f>
        <v>0.22265788436543249</v>
      </c>
      <c r="S74" s="132">
        <f>AVERAGE(Patient1_Healthy!R86,Patient2_Healthy!R86,Patient5_Healthy!R73,Patient6_Healthy!R73,Patient8_Healthy!R73,Patient9_Healthy!R73,Patient10_Healthy!R73,Patient11_Healthy!R73,Patient12_Healthy!R73,Patient13_Healthy!R73,Patient14_Healthy!R73,Patient15_Healthy!R73,Patient16_Healthy!R73,Patient17_Healthy!R73,Patient18_Healthy!R73,Patient19_Healthy!R73,Patient21_Healthy!R73,Patient22_Healthy!R73,Patient23_Healthy!R73,Patient25_Healthy!R73,Patient26_Healthy!R73,Patient27_Healthy!R73,Patient28_Healthy!R73,Patient30_Healthy!R73,Patient31_Healthy!R73,Patient33_Healthy!R73,Patient34_Healthy!R73,Patient36_Healthy!R73)</f>
        <v>2.1370761024614642E-2</v>
      </c>
      <c r="T74">
        <f>STDEV(Patient1_Healthy!R86,Patient2_Healthy!R86,Patient5_Healthy!R73,Patient6_Healthy!R73,Patient8_Healthy!R73,Patient9_Healthy!R73,Patient10_Healthy!R73,Patient11_Healthy!R73,Patient12_Healthy!R73,Patient13_Healthy!R73,Patient14_Healthy!R73,Patient15_Healthy!R73,Patient16_Healthy!R73,Patient17_Healthy!R73,Patient18_Healthy!R73,Patient19_Healthy!R73,Patient21_Healthy!R73,Patient22_Healthy!R73,Patient23_Healthy!R73,Patient25_Healthy!R73,Patient26_Healthy!R73,Patient27_Healthy!R73,Patient28_Healthy!R73,Patient30_Healthy!R73,Patient31_Healthy!R73,Patient33_Healthy!R73,Patient34_Healthy!R73,Patient36_Healthy!R73)</f>
        <v>0.35049372797601108</v>
      </c>
      <c r="X74" s="165"/>
      <c r="AO74" s="165"/>
      <c r="AQ74" s="165"/>
    </row>
    <row r="75" spans="1:59" x14ac:dyDescent="0.25">
      <c r="A75" s="126" t="s">
        <v>17</v>
      </c>
      <c r="B75" s="20">
        <f>AVERAGE(Patient1_Healthy!B87,Patient2_Healthy!B87,Patient5_Healthy!B74,Patient6_Healthy!B74,Patient8_Healthy!B74,Patient9_Healthy!B74,Patient10_Healthy!B74,Patient11_Healthy!B74,Patient12_Healthy!B74,Patient13_Healthy!B74,Patient14_Healthy!B74,Patient15_Healthy!B74,Patient16_Healthy!B74,Patient17_Healthy!B74,Patient18_Healthy!B74,Patient19_Healthy!B74,Patient21_Healthy!B74,Patient22_Healthy!B74,Patient23_Healthy!B74,Patient25_Healthy!B74,Patient26_Healthy!B74,Patient27_Healthy!B74,Patient28_Healthy!B74,Patient30_Healthy!B74,Patient31_Healthy!B74,Patient33_Healthy!B74,Patient34_Healthy!B74,Patient36_Healthy!B74)</f>
        <v>18.464014464005519</v>
      </c>
      <c r="C75" s="20">
        <f>STDEV(Patient1_Healthy!B87,Patient2_Healthy!B87,Patient5_Healthy!B74,Patient6_Healthy!B74,Patient8_Healthy!B74,Patient9_Healthy!B74,Patient10_Healthy!B74,Patient11_Healthy!B74,Patient12_Healthy!B74,Patient13_Healthy!B74,Patient14_Healthy!B74,Patient15_Healthy!B74,Patient16_Healthy!B74,Patient17_Healthy!B74,Patient18_Healthy!B74,Patient19_Healthy!B74,Patient21_Healthy!B74,Patient22_Healthy!B74,Patient23_Healthy!B74,Patient25_Healthy!B74,Patient26_Healthy!B74,Patient27_Healthy!B74,Patient28_Healthy!B74,Patient30_Healthy!B74,Patient31_Healthy!B74,Patient33_Healthy!B74,Patient34_Healthy!B74,Patient36_Healthy!B74)</f>
        <v>10.301689442509069</v>
      </c>
      <c r="D75" s="20">
        <f>AVERAGE(Patient1_Healthy!C87,Patient2_Healthy!C87,Patient5_Healthy!C74,Patient6_Healthy!C74,Patient8_Healthy!C74,Patient9_Healthy!C74,Patient10_Healthy!C74,Patient11_Healthy!C74,Patient12_Healthy!C74,Patient13_Healthy!C74,Patient14_Healthy!C74,Patient15_Healthy!C74,Patient16_Healthy!C74,Patient17_Healthy!C74,Patient18_Healthy!C74,Patient19_Healthy!C74,Patient21_Healthy!C74,Patient22_Healthy!C74,Patient23_Healthy!C74,Patient25_Healthy!C74,Patient26_Healthy!C74,Patient27_Healthy!C74,Patient28_Healthy!C74,Patient30_Healthy!C74,Patient31_Healthy!C74,Patient33_Healthy!C74,Patient34_Healthy!C74,Patient36_Healthy!C74)</f>
        <v>15.736626253528739</v>
      </c>
      <c r="E75" s="20">
        <f>STDEV(Patient1_Healthy!C87,Patient2_Healthy!C87,Patient5_Healthy!C74,Patient6_Healthy!C74,Patient8_Healthy!C74,Patient9_Healthy!C74,Patient10_Healthy!C74,Patient11_Healthy!C74,Patient12_Healthy!C74,Patient13_Healthy!C74,Patient14_Healthy!C74,Patient15_Healthy!C74,Patient16_Healthy!C74,Patient17_Healthy!C74,Patient18_Healthy!C74,Patient19_Healthy!C74,Patient21_Healthy!C74,Patient22_Healthy!C74,Patient23_Healthy!C74,Patient25_Healthy!C74,Patient26_Healthy!C74,Patient27_Healthy!C74,Patient28_Healthy!C74,Patient30_Healthy!C74,Patient31_Healthy!C74,Patient33_Healthy!C74,Patient34_Healthy!C74,Patient36_Healthy!C74)</f>
        <v>9.2284334984500482</v>
      </c>
      <c r="H75" s="23" t="s">
        <v>18</v>
      </c>
      <c r="I75">
        <f>AVERAGE(Patient1_Healthy!I87,Patient2_Healthy!I87,Patient5_Healthy!I74,Patient6_Healthy!I74,Patient8_Healthy!I74,Patient9_Healthy!I74,Patient10_Healthy!I74,Patient11_Healthy!I74,Patient12_Healthy!I74,Patient13_Healthy!I74,Patient14_Healthy!I74,Patient15_Healthy!I74,Patient16_Healthy!I74,Patient17_Healthy!I74,Patient18_Healthy!I74,Patient19_Healthy!I74,Patient21_Healthy!I74,Patient22_Healthy!I74,Patient23_Healthy!I74,Patient25_Healthy!I74,Patient26_Healthy!I74,Patient27_Healthy!I74,Patient28_Healthy!I74,Patient30_Healthy!I74,Patient31_Healthy!I74,Patient33_Healthy!I74,Patient34_Healthy!I74,Patient36_Healthy!I74)</f>
        <v>0.15098649326225139</v>
      </c>
      <c r="J75">
        <f>STDEV(Patient1_Healthy!I87,Patient2_Healthy!I87,Patient5_Healthy!I74,Patient6_Healthy!I74,Patient8_Healthy!I74,Patient9_Healthy!I74,Patient10_Healthy!I74,Patient11_Healthy!I74,Patient12_Healthy!I74,Patient13_Healthy!I74,Patient14_Healthy!I74,Patient15_Healthy!I74,Patient16_Healthy!I74,Patient17_Healthy!I74,Patient18_Healthy!I74,Patient19_Healthy!I74,Patient21_Healthy!I74,Patient22_Healthy!I74,Patient23_Healthy!I74,Patient25_Healthy!I74,Patient26_Healthy!I74,Patient27_Healthy!I74,Patient28_Healthy!I74,Patient30_Healthy!I74,Patient31_Healthy!I74,Patient33_Healthy!I74,Patient34_Healthy!I74,Patient36_Healthy!I74)</f>
        <v>0.10356971725101367</v>
      </c>
      <c r="K75" s="132">
        <f>AVERAGE(Patient1_Healthy!J87,Patient2_Healthy!J87,Patient5_Healthy!J74,Patient6_Healthy!J74,Patient8_Healthy!J74,Patient9_Healthy!J74,Patient10_Healthy!J74,Patient11_Healthy!J74,Patient12_Healthy!J74,Patient13_Healthy!J74,Patient14_Healthy!J74,Patient15_Healthy!J74,Patient16_Healthy!J74,Patient17_Healthy!J74,Patient18_Healthy!J74,Patient19_Healthy!J74,Patient21_Healthy!J74,Patient22_Healthy!J74,Patient23_Healthy!J74,Patient25_Healthy!J74,Patient26_Healthy!J74,Patient27_Healthy!J74,Patient28_Healthy!J74,Patient30_Healthy!J74,Patient31_Healthy!J74,Patient33_Healthy!J74,Patient34_Healthy!J74,Patient36_Healthy!J74)</f>
        <v>0.13579448371658084</v>
      </c>
      <c r="L75">
        <f>STDEV(Patient1_Healthy!J87,Patient2_Healthy!J87,Patient5_Healthy!J74,Patient6_Healthy!J74,Patient8_Healthy!J74,Patient9_Healthy!J74,Patient10_Healthy!J74,Patient11_Healthy!J74,Patient12_Healthy!J74,Patient13_Healthy!J74,Patient14_Healthy!J74,Patient15_Healthy!J74,Patient16_Healthy!J74,Patient17_Healthy!J74,Patient18_Healthy!J74,Patient19_Healthy!J74,Patient21_Healthy!J74,Patient22_Healthy!J74,Patient23_Healthy!J74,Patient25_Healthy!J74,Patient26_Healthy!J74,Patient27_Healthy!J74,Patient28_Healthy!J74,Patient30_Healthy!J74,Patient31_Healthy!J74,Patient33_Healthy!J74,Patient34_Healthy!J74,Patient36_Healthy!J74)</f>
        <v>8.1187050697492588E-2</v>
      </c>
      <c r="P75" s="25" t="s">
        <v>19</v>
      </c>
      <c r="Q75">
        <f>AVERAGE(Patient1_Healthy!Q87,Patient2_Healthy!Q87,Patient5_Healthy!Q74,Patient6_Healthy!Q74,Patient8_Healthy!Q74,Patient9_Healthy!Q74,Patient10_Healthy!Q74,Patient11_Healthy!Q74,Patient12_Healthy!Q74,Patient13_Healthy!Q74,Patient14_Healthy!Q74,Patient15_Healthy!Q74,Patient16_Healthy!Q74,Patient17_Healthy!Q74,Patient18_Healthy!Q74,Patient19_Healthy!Q74,Patient21_Healthy!Q74,Patient22_Healthy!Q74,Patient23_Healthy!Q74,Patient25_Healthy!Q74,Patient26_Healthy!Q74,Patient27_Healthy!Q74,Patient28_Healthy!Q74,Patient30_Healthy!Q74,Patient31_Healthy!Q74,Patient33_Healthy!Q74,Patient34_Healthy!Q74,Patient36_Healthy!Q74)</f>
        <v>3.2723570583362558</v>
      </c>
      <c r="R75">
        <f>STDEV(Patient1_Healthy!Q87,Patient2_Healthy!Q87,Patient5_Healthy!Q74,Patient6_Healthy!Q74,Patient8_Healthy!Q74,Patient9_Healthy!Q74,Patient10_Healthy!Q74,Patient11_Healthy!Q74,Patient12_Healthy!Q74,Patient13_Healthy!Q74,Patient14_Healthy!Q74,Patient15_Healthy!Q74,Patient16_Healthy!Q74,Patient17_Healthy!Q74,Patient18_Healthy!Q74,Patient19_Healthy!Q74,Patient21_Healthy!Q74,Patient22_Healthy!Q74,Patient23_Healthy!Q74,Patient25_Healthy!Q74,Patient26_Healthy!Q74,Patient27_Healthy!Q74,Patient28_Healthy!Q74,Patient30_Healthy!Q74,Patient31_Healthy!Q74,Patient33_Healthy!Q74,Patient34_Healthy!Q74,Patient36_Healthy!Q74)</f>
        <v>0.97207727863217519</v>
      </c>
      <c r="S75" s="132">
        <f>AVERAGE(Patient1_Healthy!R87,Patient2_Healthy!R87,Patient5_Healthy!R74,Patient6_Healthy!R74,Patient8_Healthy!R74,Patient9_Healthy!R74,Patient10_Healthy!R74,Patient11_Healthy!R74,Patient12_Healthy!R74,Patient13_Healthy!R74,Patient14_Healthy!R74,Patient15_Healthy!R74,Patient16_Healthy!R74,Patient17_Healthy!R74,Patient18_Healthy!R74,Patient19_Healthy!R74,Patient21_Healthy!R74,Patient22_Healthy!R74,Patient23_Healthy!R74,Patient25_Healthy!R74,Patient26_Healthy!R74,Patient27_Healthy!R74,Patient28_Healthy!R74,Patient30_Healthy!R74,Patient31_Healthy!R74,Patient33_Healthy!R74,Patient34_Healthy!R74,Patient36_Healthy!R74)</f>
        <v>5.4318388372182369</v>
      </c>
      <c r="T75">
        <f>STDEV(Patient1_Healthy!R87,Patient2_Healthy!R87,Patient5_Healthy!R74,Patient6_Healthy!R74,Patient8_Healthy!R74,Patient9_Healthy!R74,Patient10_Healthy!R74,Patient11_Healthy!R74,Patient12_Healthy!R74,Patient13_Healthy!R74,Patient14_Healthy!R74,Patient15_Healthy!R74,Patient16_Healthy!R74,Patient17_Healthy!R74,Patient18_Healthy!R74,Patient19_Healthy!R74,Patient21_Healthy!R74,Patient22_Healthy!R74,Patient23_Healthy!R74,Patient25_Healthy!R74,Patient26_Healthy!R74,Patient27_Healthy!R74,Patient28_Healthy!R74,Patient30_Healthy!R74,Patient31_Healthy!R74,Patient33_Healthy!R74,Patient34_Healthy!R74,Patient36_Healthy!R74)</f>
        <v>1.6697241901394715</v>
      </c>
      <c r="X75" s="180"/>
      <c r="Y75" s="180"/>
      <c r="Z75" s="180"/>
      <c r="AA75" s="180"/>
      <c r="AB75" s="180"/>
      <c r="AC75" s="180"/>
      <c r="AD75" s="180"/>
      <c r="AE75" s="180"/>
      <c r="AF75" s="180"/>
      <c r="AI75" s="180"/>
      <c r="AJ75" s="180"/>
      <c r="AK75" s="180"/>
      <c r="AO75" s="165"/>
      <c r="AP75" s="165"/>
      <c r="AQ75" s="165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</row>
    <row r="76" spans="1:59" x14ac:dyDescent="0.25">
      <c r="A76" s="126" t="s">
        <v>20</v>
      </c>
      <c r="B76" s="20">
        <f>AVERAGE(Patient1_Healthy!B88,Patient2_Healthy!B88,Patient5_Healthy!B75,Patient6_Healthy!B75,Patient8_Healthy!B75,Patient9_Healthy!B75,Patient10_Healthy!B75,Patient11_Healthy!B75,Patient12_Healthy!B75,Patient13_Healthy!B75,Patient14_Healthy!B75,Patient15_Healthy!B75,Patient16_Healthy!B75,Patient17_Healthy!B75,Patient18_Healthy!B75,Patient19_Healthy!B75,Patient21_Healthy!B75,Patient22_Healthy!B75,Patient23_Healthy!B75,Patient25_Healthy!B75,Patient26_Healthy!B75,Patient27_Healthy!B75,Patient28_Healthy!B75,Patient30_Healthy!B75,Patient31_Healthy!B75,Patient33_Healthy!B75,Patient34_Healthy!B75,Patient36_Healthy!B75)</f>
        <v>7.1809584478419115</v>
      </c>
      <c r="C76" s="20">
        <f>STDEV(Patient1_Healthy!B88,Patient2_Healthy!B88,Patient5_Healthy!B75,Patient6_Healthy!B75,Patient8_Healthy!B75,Patient9_Healthy!B75,Patient10_Healthy!B75,Patient11_Healthy!B75,Patient12_Healthy!B75,Patient13_Healthy!B75,Patient14_Healthy!B75,Patient15_Healthy!B75,Patient16_Healthy!B75,Patient17_Healthy!B75,Patient18_Healthy!B75,Patient19_Healthy!B75,Patient21_Healthy!B75,Patient22_Healthy!B75,Patient23_Healthy!B75,Patient25_Healthy!B75,Patient26_Healthy!B75,Patient27_Healthy!B75,Patient28_Healthy!B75,Patient30_Healthy!B75,Patient31_Healthy!B75,Patient33_Healthy!B75,Patient34_Healthy!B75,Patient36_Healthy!B75)</f>
        <v>4.1935182481016104</v>
      </c>
      <c r="D76" s="20">
        <f>AVERAGE(Patient1_Healthy!C88,Patient2_Healthy!C88,Patient5_Healthy!C75,Patient6_Healthy!C75,Patient8_Healthy!C75,Patient9_Healthy!C75,Patient10_Healthy!C75,Patient11_Healthy!C75,Patient12_Healthy!C75,Patient13_Healthy!C75,Patient14_Healthy!C75,Patient15_Healthy!C75,Patient16_Healthy!C75,Patient17_Healthy!C75,Patient18_Healthy!C75,Patient19_Healthy!C75,Patient21_Healthy!C75,Patient22_Healthy!C75,Patient23_Healthy!C75,Patient25_Healthy!C75,Patient26_Healthy!C75,Patient27_Healthy!C75,Patient28_Healthy!C75,Patient30_Healthy!C75,Patient31_Healthy!C75,Patient33_Healthy!C75,Patient34_Healthy!C75,Patient36_Healthy!C75)</f>
        <v>7.8270598390222945</v>
      </c>
      <c r="E76" s="20">
        <f>STDEV(Patient1_Healthy!C88,Patient2_Healthy!C88,Patient5_Healthy!C75,Patient6_Healthy!C75,Patient8_Healthy!C75,Patient9_Healthy!C75,Patient10_Healthy!C75,Patient11_Healthy!C75,Patient12_Healthy!C75,Patient13_Healthy!C75,Patient14_Healthy!C75,Patient15_Healthy!C75,Patient16_Healthy!C75,Patient17_Healthy!C75,Patient18_Healthy!C75,Patient19_Healthy!C75,Patient21_Healthy!C75,Patient22_Healthy!C75,Patient23_Healthy!C75,Patient25_Healthy!C75,Patient26_Healthy!C75,Patient27_Healthy!C75,Patient28_Healthy!C75,Patient30_Healthy!C75,Patient31_Healthy!C75,Patient33_Healthy!C75,Patient34_Healthy!C75,Patient36_Healthy!C75)</f>
        <v>5.3939542888958725</v>
      </c>
      <c r="H76" s="23" t="s">
        <v>21</v>
      </c>
      <c r="I76">
        <f>AVERAGE(Patient1_Healthy!I88,Patient2_Healthy!I88,Patient5_Healthy!I75,Patient6_Healthy!I75,Patient8_Healthy!I75,Patient9_Healthy!I75,Patient10_Healthy!I75,Patient11_Healthy!I75,Patient12_Healthy!I75,Patient13_Healthy!I75,Patient14_Healthy!I75,Patient15_Healthy!I75,Patient16_Healthy!I75,Patient17_Healthy!I75,Patient18_Healthy!I75,Patient19_Healthy!I75,Patient21_Healthy!I75,Patient22_Healthy!I75,Patient23_Healthy!I75,Patient25_Healthy!I75,Patient26_Healthy!I75,Patient27_Healthy!I75,Patient28_Healthy!I75,Patient30_Healthy!I75,Patient31_Healthy!I75,Patient33_Healthy!I75,Patient34_Healthy!I75,Patient36_Healthy!I75)</f>
        <v>0.15179245226972857</v>
      </c>
      <c r="J76">
        <f>STDEV(Patient1_Healthy!I88,Patient2_Healthy!I88,Patient5_Healthy!I75,Patient6_Healthy!I75,Patient8_Healthy!I75,Patient9_Healthy!I75,Patient10_Healthy!I75,Patient11_Healthy!I75,Patient12_Healthy!I75,Patient13_Healthy!I75,Patient14_Healthy!I75,Patient15_Healthy!I75,Patient16_Healthy!I75,Patient17_Healthy!I75,Patient18_Healthy!I75,Patient19_Healthy!I75,Patient21_Healthy!I75,Patient22_Healthy!I75,Patient23_Healthy!I75,Patient25_Healthy!I75,Patient26_Healthy!I75,Patient27_Healthy!I75,Patient28_Healthy!I75,Patient30_Healthy!I75,Patient31_Healthy!I75,Patient33_Healthy!I75,Patient34_Healthy!I75,Patient36_Healthy!I75)</f>
        <v>8.8571786928683963E-2</v>
      </c>
      <c r="K76" s="132">
        <f>AVERAGE(Patient1_Healthy!J88,Patient2_Healthy!J88,Patient5_Healthy!J75,Patient6_Healthy!J75,Patient8_Healthy!J75,Patient9_Healthy!J75,Patient10_Healthy!J75,Patient11_Healthy!J75,Patient12_Healthy!J75,Patient13_Healthy!J75,Patient14_Healthy!J75,Patient15_Healthy!J75,Patient16_Healthy!J75,Patient17_Healthy!J75,Patient18_Healthy!J75,Patient19_Healthy!J75,Patient21_Healthy!J75,Patient22_Healthy!J75,Patient23_Healthy!J75,Patient25_Healthy!J75,Patient26_Healthy!J75,Patient27_Healthy!J75,Patient28_Healthy!J75,Patient30_Healthy!J75,Patient31_Healthy!J75,Patient33_Healthy!J75,Patient34_Healthy!J75,Patient36_Healthy!J75)</f>
        <v>0.13749469414709556</v>
      </c>
      <c r="L76">
        <f>STDEV(Patient1_Healthy!J88,Patient2_Healthy!J88,Patient5_Healthy!J75,Patient6_Healthy!J75,Patient8_Healthy!J75,Patient9_Healthy!J75,Patient10_Healthy!J75,Patient11_Healthy!J75,Patient12_Healthy!J75,Patient13_Healthy!J75,Patient14_Healthy!J75,Patient15_Healthy!J75,Patient16_Healthy!J75,Patient17_Healthy!J75,Patient18_Healthy!J75,Patient19_Healthy!J75,Patient21_Healthy!J75,Patient22_Healthy!J75,Patient23_Healthy!J75,Patient25_Healthy!J75,Patient26_Healthy!J75,Patient27_Healthy!J75,Patient28_Healthy!J75,Patient30_Healthy!J75,Patient31_Healthy!J75,Patient33_Healthy!J75,Patient34_Healthy!J75,Patient36_Healthy!J75)</f>
        <v>7.3166938559717634E-2</v>
      </c>
      <c r="P76" s="25" t="s">
        <v>22</v>
      </c>
      <c r="Q76">
        <f>AVERAGE(Patient1_Healthy!Q88,Patient2_Healthy!Q88,Patient5_Healthy!Q75,Patient6_Healthy!Q75,Patient8_Healthy!Q75,Patient9_Healthy!Q75,Patient10_Healthy!Q75,Patient11_Healthy!Q75,Patient12_Healthy!Q75,Patient13_Healthy!Q75,Patient14_Healthy!Q75,Patient15_Healthy!Q75,Patient16_Healthy!Q75,Patient17_Healthy!Q75,Patient18_Healthy!Q75,Patient19_Healthy!Q75,Patient21_Healthy!Q75,Patient22_Healthy!Q75,Patient23_Healthy!Q75,Patient25_Healthy!Q75,Patient26_Healthy!Q75,Patient27_Healthy!Q75,Patient28_Healthy!Q75,Patient30_Healthy!Q75,Patient31_Healthy!Q75,Patient33_Healthy!Q75,Patient34_Healthy!Q75,Patient36_Healthy!Q75)</f>
        <v>18.935357846225912</v>
      </c>
      <c r="R76">
        <f>STDEV(Patient1_Healthy!Q88,Patient2_Healthy!Q88,Patient5_Healthy!Q75,Patient6_Healthy!Q75,Patient8_Healthy!Q75,Patient9_Healthy!Q75,Patient10_Healthy!Q75,Patient11_Healthy!Q75,Patient12_Healthy!Q75,Patient13_Healthy!Q75,Patient14_Healthy!Q75,Patient15_Healthy!Q75,Patient16_Healthy!Q75,Patient17_Healthy!Q75,Patient18_Healthy!Q75,Patient19_Healthy!Q75,Patient21_Healthy!Q75,Patient22_Healthy!Q75,Patient23_Healthy!Q75,Patient25_Healthy!Q75,Patient26_Healthy!Q75,Patient27_Healthy!Q75,Patient28_Healthy!Q75,Patient30_Healthy!Q75,Patient31_Healthy!Q75,Patient33_Healthy!Q75,Patient34_Healthy!Q75,Patient36_Healthy!Q75)</f>
        <v>5.7899960881645134</v>
      </c>
      <c r="S76" s="132">
        <f>AVERAGE(Patient1_Healthy!R88,Patient2_Healthy!R88,Patient5_Healthy!R75,Patient6_Healthy!R75,Patient8_Healthy!R75,Patient9_Healthy!R75,Patient10_Healthy!R75,Patient11_Healthy!R75,Patient12_Healthy!R75,Patient13_Healthy!R75,Patient14_Healthy!R75,Patient15_Healthy!R75,Patient16_Healthy!R75,Patient17_Healthy!R75,Patient18_Healthy!R75,Patient19_Healthy!R75,Patient21_Healthy!R75,Patient22_Healthy!R75,Patient23_Healthy!R75,Patient25_Healthy!R75,Patient26_Healthy!R75,Patient27_Healthy!R75,Patient28_Healthy!R75,Patient30_Healthy!R75,Patient31_Healthy!R75,Patient33_Healthy!R75,Patient34_Healthy!R75,Patient36_Healthy!R75)</f>
        <v>30.975199851487908</v>
      </c>
      <c r="T76">
        <f>STDEV(Patient1_Healthy!R88,Patient2_Healthy!R88,Patient5_Healthy!R75,Patient6_Healthy!R75,Patient8_Healthy!R75,Patient9_Healthy!R75,Patient10_Healthy!R75,Patient11_Healthy!R75,Patient12_Healthy!R75,Patient13_Healthy!R75,Patient14_Healthy!R75,Patient15_Healthy!R75,Patient16_Healthy!R75,Patient17_Healthy!R75,Patient18_Healthy!R75,Patient19_Healthy!R75,Patient21_Healthy!R75,Patient22_Healthy!R75,Patient23_Healthy!R75,Patient25_Healthy!R75,Patient26_Healthy!R75,Patient27_Healthy!R75,Patient28_Healthy!R75,Patient30_Healthy!R75,Patient31_Healthy!R75,Patient33_Healthy!R75,Patient34_Healthy!R75,Patient36_Healthy!R75)</f>
        <v>8.6659407683093299</v>
      </c>
      <c r="X76" s="180"/>
      <c r="Y76" s="180"/>
      <c r="Z76" s="180"/>
      <c r="AA76" s="180"/>
      <c r="AB76" s="180"/>
      <c r="AC76" s="180"/>
      <c r="AD76" s="180"/>
      <c r="AE76" s="180"/>
      <c r="AF76" s="180"/>
      <c r="AG76" s="165"/>
      <c r="AI76" s="180"/>
      <c r="AJ76" s="165"/>
      <c r="AK76" s="165"/>
      <c r="AO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</row>
    <row r="77" spans="1:59" x14ac:dyDescent="0.25">
      <c r="A77" s="126" t="s">
        <v>23</v>
      </c>
      <c r="B77" s="20">
        <f>AVERAGE(Patient1_Healthy!B89,Patient2_Healthy!B89,Patient5_Healthy!B76,Patient6_Healthy!B76,Patient8_Healthy!B76,Patient9_Healthy!B76,Patient10_Healthy!B76,Patient11_Healthy!B76,Patient12_Healthy!B76,Patient13_Healthy!B76,Patient14_Healthy!B76,Patient15_Healthy!B76,Patient16_Healthy!B76,Patient17_Healthy!B76,Patient18_Healthy!B76,Patient19_Healthy!B76,Patient21_Healthy!B76,Patient22_Healthy!B76,Patient23_Healthy!B76,Patient25_Healthy!B76,Patient26_Healthy!B76,Patient27_Healthy!B76,Patient28_Healthy!B76,Patient30_Healthy!B76,Patient31_Healthy!B76,Patient33_Healthy!B76,Patient34_Healthy!B76,Patient36_Healthy!B76)</f>
        <v>6.5943945053961324</v>
      </c>
      <c r="C77" s="20">
        <f>STDEV(Patient1_Healthy!B89,Patient2_Healthy!B89,Patient5_Healthy!B76,Patient6_Healthy!B76,Patient8_Healthy!B76,Patient9_Healthy!B76,Patient10_Healthy!B76,Patient11_Healthy!B76,Patient12_Healthy!B76,Patient13_Healthy!B76,Patient14_Healthy!B76,Patient15_Healthy!B76,Patient16_Healthy!B76,Patient17_Healthy!B76,Patient18_Healthy!B76,Patient19_Healthy!B76,Patient21_Healthy!B76,Patient22_Healthy!B76,Patient23_Healthy!B76,Patient25_Healthy!B76,Patient26_Healthy!B76,Patient27_Healthy!B76,Patient28_Healthy!B76,Patient30_Healthy!B76,Patient31_Healthy!B76,Patient33_Healthy!B76,Patient34_Healthy!B76,Patient36_Healthy!B76)</f>
        <v>4.0366347457458636</v>
      </c>
      <c r="D77" s="20">
        <f>AVERAGE(Patient1_Healthy!C89,Patient2_Healthy!C89,Patient5_Healthy!C76,Patient6_Healthy!C76,Patient8_Healthy!C76,Patient9_Healthy!C76,Patient10_Healthy!C76,Patient11_Healthy!C76,Patient12_Healthy!C76,Patient13_Healthy!C76,Patient14_Healthy!C76,Patient15_Healthy!C76,Patient16_Healthy!C76,Patient17_Healthy!C76,Patient18_Healthy!C76,Patient19_Healthy!C76,Patient21_Healthy!C76,Patient22_Healthy!C76,Patient23_Healthy!C76,Patient25_Healthy!C76,Patient26_Healthy!C76,Patient27_Healthy!C76,Patient28_Healthy!C76,Patient30_Healthy!C76,Patient31_Healthy!C76,Patient33_Healthy!C76,Patient34_Healthy!C76,Patient36_Healthy!C76)</f>
        <v>6.2841008764717872</v>
      </c>
      <c r="E77" s="20">
        <f>STDEV(Patient1_Healthy!C89,Patient2_Healthy!C89,Patient5_Healthy!C76,Patient6_Healthy!C76,Patient8_Healthy!C76,Patient9_Healthy!C76,Patient10_Healthy!C76,Patient11_Healthy!C76,Patient12_Healthy!C76,Patient13_Healthy!C76,Patient14_Healthy!C76,Patient15_Healthy!C76,Patient16_Healthy!C76,Patient17_Healthy!C76,Patient18_Healthy!C76,Patient19_Healthy!C76,Patient21_Healthy!C76,Patient22_Healthy!C76,Patient23_Healthy!C76,Patient25_Healthy!C76,Patient26_Healthy!C76,Patient27_Healthy!C76,Patient28_Healthy!C76,Patient30_Healthy!C76,Patient31_Healthy!C76,Patient33_Healthy!C76,Patient34_Healthy!C76,Patient36_Healthy!C76)</f>
        <v>3.9896528198913574</v>
      </c>
      <c r="H77" s="23" t="s">
        <v>24</v>
      </c>
      <c r="I77">
        <f>AVERAGE(Patient1_Healthy!I89,Patient2_Healthy!I89,Patient5_Healthy!I76,Patient6_Healthy!I76,Patient8_Healthy!I76,Patient9_Healthy!I76,Patient10_Healthy!I76,Patient11_Healthy!I76,Patient12_Healthy!I76,Patient13_Healthy!I76,Patient14_Healthy!I76,Patient15_Healthy!I76,Patient16_Healthy!I76,Patient17_Healthy!I76,Patient18_Healthy!I76,Patient19_Healthy!I76,Patient21_Healthy!I76,Patient22_Healthy!I76,Patient23_Healthy!I76,Patient25_Healthy!I76,Patient26_Healthy!I76,Patient27_Healthy!I76,Patient28_Healthy!I76,Patient30_Healthy!I76,Patient31_Healthy!I76,Patient33_Healthy!I76,Patient34_Healthy!I76,Patient36_Healthy!I76)</f>
        <v>0.16609132940818791</v>
      </c>
      <c r="J77">
        <f>STDEV(Patient1_Healthy!I89,Patient2_Healthy!I89,Patient5_Healthy!I76,Patient6_Healthy!I76,Patient8_Healthy!I76,Patient9_Healthy!I76,Patient10_Healthy!I76,Patient11_Healthy!I76,Patient12_Healthy!I76,Patient13_Healthy!I76,Patient14_Healthy!I76,Patient15_Healthy!I76,Patient16_Healthy!I76,Patient17_Healthy!I76,Patient18_Healthy!I76,Patient19_Healthy!I76,Patient21_Healthy!I76,Patient22_Healthy!I76,Patient23_Healthy!I76,Patient25_Healthy!I76,Patient26_Healthy!I76,Patient27_Healthy!I76,Patient28_Healthy!I76,Patient30_Healthy!I76,Patient31_Healthy!I76,Patient33_Healthy!I76,Patient34_Healthy!I76,Patient36_Healthy!I76)</f>
        <v>8.1191686382714248E-2</v>
      </c>
      <c r="K77" s="132">
        <f>AVERAGE(Patient1_Healthy!J89,Patient2_Healthy!J89,Patient5_Healthy!J76,Patient6_Healthy!J76,Patient8_Healthy!J76,Patient9_Healthy!J76,Patient10_Healthy!J76,Patient11_Healthy!J76,Patient12_Healthy!J76,Patient13_Healthy!J76,Patient14_Healthy!J76,Patient15_Healthy!J76,Patient16_Healthy!J76,Patient17_Healthy!J76,Patient18_Healthy!J76,Patient19_Healthy!J76,Patient21_Healthy!J76,Patient22_Healthy!J76,Patient23_Healthy!J76,Patient25_Healthy!J76,Patient26_Healthy!J76,Patient27_Healthy!J76,Patient28_Healthy!J76,Patient30_Healthy!J76,Patient31_Healthy!J76,Patient33_Healthy!J76,Patient34_Healthy!J76,Patient36_Healthy!J76)</f>
        <v>0.14293027325927321</v>
      </c>
      <c r="L77">
        <f>STDEV(Patient1_Healthy!J89,Patient2_Healthy!J89,Patient5_Healthy!J76,Patient6_Healthy!J76,Patient8_Healthy!J76,Patient9_Healthy!J76,Patient10_Healthy!J76,Patient11_Healthy!J76,Patient12_Healthy!J76,Patient13_Healthy!J76,Patient14_Healthy!J76,Patient15_Healthy!J76,Patient16_Healthy!J76,Patient17_Healthy!J76,Patient18_Healthy!J76,Patient19_Healthy!J76,Patient21_Healthy!J76,Patient22_Healthy!J76,Patient23_Healthy!J76,Patient25_Healthy!J76,Patient26_Healthy!J76,Patient27_Healthy!J76,Patient28_Healthy!J76,Patient30_Healthy!J76,Patient31_Healthy!J76,Patient33_Healthy!J76,Patient34_Healthy!J76,Patient36_Healthy!J76)</f>
        <v>5.8662890065476904E-2</v>
      </c>
      <c r="S77" s="132"/>
      <c r="V77" s="165"/>
      <c r="X77" s="180"/>
      <c r="Y77" s="165"/>
      <c r="Z77" s="165"/>
      <c r="AA77" s="165"/>
      <c r="AB77" s="165"/>
      <c r="AC77" s="165"/>
      <c r="AD77" s="165"/>
      <c r="AE77" s="165"/>
      <c r="AF77" s="165"/>
      <c r="AI77" s="165"/>
      <c r="AO77" s="165"/>
      <c r="AQ77" s="165"/>
    </row>
    <row r="78" spans="1:59" x14ac:dyDescent="0.25">
      <c r="H78" s="23" t="s">
        <v>25</v>
      </c>
      <c r="I78">
        <f>AVERAGE(Patient1_Healthy!I90,Patient2_Healthy!I90,Patient5_Healthy!I77,Patient6_Healthy!I77,Patient8_Healthy!I77,Patient9_Healthy!I77,Patient10_Healthy!I77,Patient11_Healthy!I77,Patient12_Healthy!I77,Patient13_Healthy!I77,Patient14_Healthy!I77,Patient15_Healthy!I77,Patient16_Healthy!I77,Patient17_Healthy!I77,Patient18_Healthy!I77,Patient19_Healthy!I77,Patient21_Healthy!I77,Patient22_Healthy!I77,Patient23_Healthy!I77,Patient25_Healthy!I77,Patient26_Healthy!I77,Patient27_Healthy!I77,Patient28_Healthy!I77,Patient30_Healthy!I77,Patient31_Healthy!I77,Patient33_Healthy!I77,Patient34_Healthy!I77,Patient36_Healthy!I77)</f>
        <v>0.15678824988727177</v>
      </c>
      <c r="J78">
        <f>STDEV(Patient1_Healthy!I90,Patient2_Healthy!I90,Patient5_Healthy!I77,Patient6_Healthy!I77,Patient8_Healthy!I77,Patient9_Healthy!I77,Patient10_Healthy!I77,Patient11_Healthy!I77,Patient12_Healthy!I77,Patient13_Healthy!I77,Patient14_Healthy!I77,Patient15_Healthy!I77,Patient16_Healthy!I77,Patient17_Healthy!I77,Patient18_Healthy!I77,Patient19_Healthy!I77,Patient21_Healthy!I77,Patient22_Healthy!I77,Patient23_Healthy!I77,Patient25_Healthy!I77,Patient26_Healthy!I77,Patient27_Healthy!I77,Patient28_Healthy!I77,Patient30_Healthy!I77,Patient31_Healthy!I77,Patient33_Healthy!I77,Patient34_Healthy!I77,Patient36_Healthy!I77)</f>
        <v>9.158932454060921E-2</v>
      </c>
      <c r="K78" s="132">
        <f>AVERAGE(Patient1_Healthy!J90,Patient2_Healthy!J90,Patient5_Healthy!J77,Patient6_Healthy!J77,Patient8_Healthy!J77,Patient9_Healthy!J77,Patient10_Healthy!J77,Patient11_Healthy!J77,Patient12_Healthy!J77,Patient13_Healthy!J77,Patient14_Healthy!J77,Patient15_Healthy!J77,Patient16_Healthy!J77,Patient17_Healthy!J77,Patient18_Healthy!J77,Patient19_Healthy!J77,Patient21_Healthy!J77,Patient22_Healthy!J77,Patient23_Healthy!J77,Patient25_Healthy!J77,Patient26_Healthy!J77,Patient27_Healthy!J77,Patient28_Healthy!J77,Patient30_Healthy!J77,Patient31_Healthy!J77,Patient33_Healthy!J77,Patient34_Healthy!J77,Patient36_Healthy!J77)</f>
        <v>0.14548544118279932</v>
      </c>
      <c r="L78">
        <f>STDEV(Patient1_Healthy!J90,Patient2_Healthy!J90,Patient5_Healthy!J77,Patient6_Healthy!J77,Patient8_Healthy!J77,Patient9_Healthy!J77,Patient10_Healthy!J77,Patient11_Healthy!J77,Patient12_Healthy!J77,Patient13_Healthy!J77,Patient14_Healthy!J77,Patient15_Healthy!J77,Patient16_Healthy!J77,Patient17_Healthy!J77,Patient18_Healthy!J77,Patient19_Healthy!J77,Patient21_Healthy!J77,Patient22_Healthy!J77,Patient23_Healthy!J77,Patient25_Healthy!J77,Patient26_Healthy!J77,Patient27_Healthy!J77,Patient28_Healthy!J77,Patient30_Healthy!J77,Patient31_Healthy!J77,Patient33_Healthy!J77,Patient34_Healthy!J77,Patient36_Healthy!J77)</f>
        <v>6.7990791320530666E-2</v>
      </c>
      <c r="V78" s="165"/>
      <c r="X78" s="165"/>
      <c r="AB78" s="165"/>
      <c r="AI78" s="165"/>
      <c r="AO78" s="165"/>
      <c r="AQ78" s="165"/>
    </row>
    <row r="79" spans="1:59" x14ac:dyDescent="0.25">
      <c r="H79" s="23" t="s">
        <v>26</v>
      </c>
      <c r="I79">
        <f>AVERAGE(Patient1_Healthy!I91,Patient2_Healthy!I91,Patient5_Healthy!I78,Patient6_Healthy!I78,Patient8_Healthy!I78,Patient9_Healthy!I78,Patient10_Healthy!I78,Patient11_Healthy!I78,Patient12_Healthy!I78,Patient13_Healthy!I78,Patient14_Healthy!I78,Patient15_Healthy!I78,Patient16_Healthy!I78,Patient17_Healthy!I78,Patient18_Healthy!I78,Patient19_Healthy!I78,Patient21_Healthy!I78,Patient22_Healthy!I78,Patient23_Healthy!I78,Patient25_Healthy!I78,Patient26_Healthy!I78,Patient27_Healthy!I78,Patient28_Healthy!I78,Patient30_Healthy!I78,Patient31_Healthy!I78,Patient33_Healthy!I78,Patient34_Healthy!I78,Patient36_Healthy!I78)</f>
        <v>0.13135695015794172</v>
      </c>
      <c r="J79">
        <f>STDEV(Patient1_Healthy!I91,Patient2_Healthy!I91,Patient5_Healthy!I78,Patient6_Healthy!I78,Patient8_Healthy!I78,Patient9_Healthy!I78,Patient10_Healthy!I78,Patient11_Healthy!I78,Patient12_Healthy!I78,Patient13_Healthy!I78,Patient14_Healthy!I78,Patient15_Healthy!I78,Patient16_Healthy!I78,Patient17_Healthy!I78,Patient18_Healthy!I78,Patient19_Healthy!I78,Patient21_Healthy!I78,Patient22_Healthy!I78,Patient23_Healthy!I78,Patient25_Healthy!I78,Patient26_Healthy!I78,Patient27_Healthy!I78,Patient28_Healthy!I78,Patient30_Healthy!I78,Patient31_Healthy!I78,Patient33_Healthy!I78,Patient34_Healthy!I78,Patient36_Healthy!I78)</f>
        <v>9.6076178480255112E-2</v>
      </c>
      <c r="K79" s="132">
        <f>AVERAGE(Patient1_Healthy!J91,Patient2_Healthy!J91,Patient5_Healthy!J78,Patient6_Healthy!J78,Patient8_Healthy!J78,Patient9_Healthy!J78,Patient10_Healthy!J78,Patient11_Healthy!J78,Patient12_Healthy!J78,Patient13_Healthy!J78,Patient14_Healthy!J78,Patient15_Healthy!J78,Patient16_Healthy!J78,Patient17_Healthy!J78,Patient18_Healthy!J78,Patient19_Healthy!J78,Patient21_Healthy!J78,Patient22_Healthy!J78,Patient23_Healthy!J78,Patient25_Healthy!J78,Patient26_Healthy!J78,Patient27_Healthy!J78,Patient28_Healthy!J78,Patient30_Healthy!J78,Patient31_Healthy!J78,Patient33_Healthy!J78,Patient34_Healthy!J78,Patient36_Healthy!J78)</f>
        <v>0.11742080469310102</v>
      </c>
      <c r="L79">
        <f>STDEV(Patient1_Healthy!J91,Patient2_Healthy!J91,Patient5_Healthy!J78,Patient6_Healthy!J78,Patient8_Healthy!J78,Patient9_Healthy!J78,Patient10_Healthy!J78,Patient11_Healthy!J78,Patient12_Healthy!J78,Patient13_Healthy!J78,Patient14_Healthy!J78,Patient15_Healthy!J78,Patient16_Healthy!J78,Patient17_Healthy!J78,Patient18_Healthy!J78,Patient19_Healthy!J78,Patient21_Healthy!J78,Patient22_Healthy!J78,Patient23_Healthy!J78,Patient25_Healthy!J78,Patient26_Healthy!J78,Patient27_Healthy!J78,Patient28_Healthy!J78,Patient30_Healthy!J78,Patient31_Healthy!J78,Patient33_Healthy!J78,Patient34_Healthy!J78,Patient36_Healthy!J78)</f>
        <v>6.6944045687662559E-2</v>
      </c>
      <c r="Q79" s="26" t="s">
        <v>221</v>
      </c>
      <c r="R79" s="27" t="s">
        <v>222</v>
      </c>
      <c r="V79" s="165"/>
      <c r="X79" s="165"/>
      <c r="AB79" s="165"/>
      <c r="AI79" s="165"/>
      <c r="AO79" s="165"/>
      <c r="AQ79" s="165"/>
    </row>
    <row r="80" spans="1:59" x14ac:dyDescent="0.25">
      <c r="H80" s="23" t="s">
        <v>28</v>
      </c>
      <c r="I80">
        <f>AVERAGE(Patient1_Healthy!I92,Patient2_Healthy!I92,Patient5_Healthy!I79,Patient6_Healthy!I79,Patient8_Healthy!I79,Patient9_Healthy!I79,Patient10_Healthy!I79,Patient11_Healthy!I79,Patient12_Healthy!I79,Patient13_Healthy!I79,Patient14_Healthy!I79,Patient15_Healthy!I79,Patient16_Healthy!I79,Patient17_Healthy!I79,Patient18_Healthy!I79,Patient19_Healthy!I79,Patient21_Healthy!I79,Patient22_Healthy!I79,Patient23_Healthy!I79,Patient25_Healthy!I79,Patient26_Healthy!I79,Patient27_Healthy!I79,Patient28_Healthy!I79,Patient30_Healthy!I79,Patient31_Healthy!I79,Patient33_Healthy!I79,Patient34_Healthy!I79,Patient36_Healthy!I79)</f>
        <v>0.15562362869881738</v>
      </c>
      <c r="J80">
        <f>STDEV(Patient1_Healthy!I92,Patient2_Healthy!I92,Patient5_Healthy!I79,Patient6_Healthy!I79,Patient8_Healthy!I79,Patient9_Healthy!I79,Patient10_Healthy!I79,Patient11_Healthy!I79,Patient12_Healthy!I79,Patient13_Healthy!I79,Patient14_Healthy!I79,Patient15_Healthy!I79,Patient16_Healthy!I79,Patient17_Healthy!I79,Patient18_Healthy!I79,Patient19_Healthy!I79,Patient21_Healthy!I79,Patient22_Healthy!I79,Patient23_Healthy!I79,Patient25_Healthy!I79,Patient26_Healthy!I79,Patient27_Healthy!I79,Patient28_Healthy!I79,Patient30_Healthy!I79,Patient31_Healthy!I79,Patient33_Healthy!I79,Patient34_Healthy!I79,Patient36_Healthy!I79)</f>
        <v>8.0495919822453771E-2</v>
      </c>
      <c r="K80" s="132">
        <f>AVERAGE(Patient1_Healthy!J92,Patient2_Healthy!J92,Patient5_Healthy!J79,Patient6_Healthy!J79,Patient8_Healthy!J79,Patient9_Healthy!J79,Patient10_Healthy!J79,Patient11_Healthy!J79,Patient12_Healthy!J79,Patient13_Healthy!J79,Patient14_Healthy!J79,Patient15_Healthy!J79,Patient16_Healthy!J79,Patient17_Healthy!J79,Patient18_Healthy!J79,Patient19_Healthy!J79,Patient21_Healthy!J79,Patient22_Healthy!J79,Patient23_Healthy!J79,Patient25_Healthy!J79,Patient26_Healthy!J79,Patient27_Healthy!J79,Patient28_Healthy!J79,Patient30_Healthy!J79,Patient31_Healthy!J79,Patient33_Healthy!J79,Patient34_Healthy!J79,Patient36_Healthy!J79)</f>
        <v>0.13260268839906539</v>
      </c>
      <c r="L80">
        <f>STDEV(Patient1_Healthy!J92,Patient2_Healthy!J92,Patient5_Healthy!J79,Patient6_Healthy!J79,Patient8_Healthy!J79,Patient9_Healthy!J79,Patient10_Healthy!J79,Patient11_Healthy!J79,Patient12_Healthy!J79,Patient13_Healthy!J79,Patient14_Healthy!J79,Patient15_Healthy!J79,Patient16_Healthy!J79,Patient17_Healthy!J79,Patient18_Healthy!J79,Patient19_Healthy!J79,Patient21_Healthy!J79,Patient22_Healthy!J79,Patient23_Healthy!J79,Patient25_Healthy!J79,Patient26_Healthy!J79,Patient27_Healthy!J79,Patient28_Healthy!J79,Patient30_Healthy!J79,Patient31_Healthy!J79,Patient33_Healthy!J79,Patient34_Healthy!J79,Patient36_Healthy!J79)</f>
        <v>6.8901402743592619E-2</v>
      </c>
      <c r="P80" s="25" t="s">
        <v>27</v>
      </c>
      <c r="Q80">
        <f>AVERAGE(Patient1_Healthy!Q91,Patient2_Healthy!Q91,Patient5_Healthy!Q78,Patient6_Healthy!Q78,Patient8_Healthy!Q78,Patient9_Healthy!Q78,Patient10_Healthy!Q78,Patient11_Healthy!Q78,Patient12_Healthy!Q78,Patient13_Healthy!Q78,Patient14_Healthy!Q78,Patient15_Healthy!Q78,Patient16_Healthy!Q78,Patient17_Healthy!Q78,Patient18_Healthy!Q78,Patient19_Healthy!Q78,Patient21_Healthy!Q78,Patient22_Healthy!Q78,Patient23_Healthy!Q78,Patient25_Healthy!Q78,Patient26_Healthy!Q78,Patient27_Healthy!Q78,Patient28_Healthy!Q78,Patient30_Healthy!Q78,Patient31_Healthy!Q78,Patient33_Healthy!Q78,Patient34_Healthy!Q78,Patient36_Healthy!Q78)</f>
        <v>201.96451621920428</v>
      </c>
      <c r="R80" s="132">
        <f>STDEV(Patient1_Healthy!Q91,Patient2_Healthy!Q91,Patient5_Healthy!Q78,Patient6_Healthy!Q78,Patient8_Healthy!Q78,Patient9_Healthy!Q78,Patient10_Healthy!Q78,Patient11_Healthy!Q78,Patient12_Healthy!Q78,Patient13_Healthy!Q78,Patient14_Healthy!Q78,Patient15_Healthy!Q78,Patient16_Healthy!Q78,Patient17_Healthy!Q78,Patient18_Healthy!Q78,Patient19_Healthy!Q78,Patient21_Healthy!Q78,Patient22_Healthy!Q78,Patient23_Healthy!Q78,Patient25_Healthy!Q78,Patient26_Healthy!Q78,Patient27_Healthy!Q78,Patient28_Healthy!Q78,Patient30_Healthy!Q78,Patient31_Healthy!Q78,Patient33_Healthy!Q78,Patient34_Healthy!Q78,Patient36_Healthy!Q78)</f>
        <v>122.04650790188799</v>
      </c>
      <c r="V80" s="165"/>
      <c r="X80" s="165"/>
      <c r="AB80" s="165"/>
      <c r="AI80" s="165"/>
      <c r="AO80" s="165"/>
      <c r="AQ80" s="165"/>
    </row>
    <row r="81" spans="1:59" x14ac:dyDescent="0.25">
      <c r="H81" s="23" t="s">
        <v>29</v>
      </c>
      <c r="I81">
        <f>AVERAGE(Patient1_Healthy!I93,Patient2_Healthy!I93,Patient5_Healthy!I80,Patient6_Healthy!I80,Patient8_Healthy!I80,Patient9_Healthy!I80,Patient10_Healthy!I80,Patient11_Healthy!I80,Patient12_Healthy!I80,Patient13_Healthy!I80,Patient14_Healthy!I80,Patient15_Healthy!I80,Patient16_Healthy!I80,Patient17_Healthy!I80,Patient18_Healthy!I80,Patient19_Healthy!I80,Patient21_Healthy!I80,Patient22_Healthy!I80,Patient23_Healthy!I80,Patient25_Healthy!I80,Patient26_Healthy!I80,Patient27_Healthy!I80,Patient28_Healthy!I80,Patient30_Healthy!I80,Patient31_Healthy!I80,Patient33_Healthy!I80,Patient34_Healthy!I80,Patient36_Healthy!I80)</f>
        <v>0.15137391264101963</v>
      </c>
      <c r="J81">
        <f>STDEV(Patient1_Healthy!I93,Patient2_Healthy!I93,Patient5_Healthy!I80,Patient6_Healthy!I80,Patient8_Healthy!I80,Patient9_Healthy!I80,Patient10_Healthy!I80,Patient11_Healthy!I80,Patient12_Healthy!I80,Patient13_Healthy!I80,Patient14_Healthy!I80,Patient15_Healthy!I80,Patient16_Healthy!I80,Patient17_Healthy!I80,Patient18_Healthy!I80,Patient19_Healthy!I80,Patient21_Healthy!I80,Patient22_Healthy!I80,Patient23_Healthy!I80,Patient25_Healthy!I80,Patient26_Healthy!I80,Patient27_Healthy!I80,Patient28_Healthy!I80,Patient30_Healthy!I80,Patient31_Healthy!I80,Patient33_Healthy!I80,Patient34_Healthy!I80,Patient36_Healthy!I80)</f>
        <v>7.2203910980954272E-2</v>
      </c>
      <c r="K81" s="132">
        <f>AVERAGE(Patient1_Healthy!J93,Patient2_Healthy!J93,Patient5_Healthy!J80,Patient6_Healthy!J80,Patient8_Healthy!J80,Patient9_Healthy!J80,Patient10_Healthy!J80,Patient11_Healthy!J80,Patient12_Healthy!J80,Patient13_Healthy!J80,Patient14_Healthy!J80,Patient15_Healthy!J80,Patient16_Healthy!J80,Patient17_Healthy!J80,Patient18_Healthy!J80,Patient19_Healthy!J80,Patient21_Healthy!J80,Patient22_Healthy!J80,Patient23_Healthy!J80,Patient25_Healthy!J80,Patient26_Healthy!J80,Patient27_Healthy!J80,Patient28_Healthy!J80,Patient30_Healthy!J80,Patient31_Healthy!J80,Patient33_Healthy!J80,Patient34_Healthy!J80,Patient36_Healthy!J80)</f>
        <v>0.1431162993338079</v>
      </c>
      <c r="L81">
        <f>STDEV(Patient1_Healthy!J93,Patient2_Healthy!J93,Patient5_Healthy!J80,Patient6_Healthy!J80,Patient8_Healthy!J80,Patient9_Healthy!J80,Patient10_Healthy!J80,Patient11_Healthy!J80,Patient12_Healthy!J80,Patient13_Healthy!J80,Patient14_Healthy!J80,Patient15_Healthy!J80,Patient16_Healthy!J80,Patient17_Healthy!J80,Patient18_Healthy!J80,Patient19_Healthy!J80,Patient21_Healthy!J80,Patient22_Healthy!J80,Patient23_Healthy!J80,Patient25_Healthy!J80,Patient26_Healthy!J80,Patient27_Healthy!J80,Patient28_Healthy!J80,Patient30_Healthy!J80,Patient31_Healthy!J80,Patient33_Healthy!J80,Patient34_Healthy!J80,Patient36_Healthy!J80)</f>
        <v>7.7911973930656561E-2</v>
      </c>
      <c r="V81" s="165"/>
      <c r="X81" s="165"/>
      <c r="AB81" s="165"/>
      <c r="AI81" s="165"/>
      <c r="AO81" s="165"/>
      <c r="AQ81" s="165"/>
    </row>
    <row r="82" spans="1:59" x14ac:dyDescent="0.25">
      <c r="V82" s="165"/>
      <c r="X82" s="165"/>
      <c r="AB82" s="165"/>
      <c r="AI82" s="165"/>
      <c r="AO82" s="165"/>
      <c r="AQ82" s="165"/>
    </row>
    <row r="83" spans="1:59" x14ac:dyDescent="0.25">
      <c r="V83" s="165"/>
      <c r="X83" s="165"/>
      <c r="AB83" s="165"/>
      <c r="AI83" s="165"/>
      <c r="AO83" s="165"/>
      <c r="AQ83" s="165"/>
    </row>
    <row r="84" spans="1:59" x14ac:dyDescent="0.25">
      <c r="B84" s="165" t="s">
        <v>48</v>
      </c>
      <c r="H84" s="165" t="s">
        <v>52</v>
      </c>
      <c r="P84" s="165" t="s">
        <v>50</v>
      </c>
      <c r="V84" s="165"/>
      <c r="X84" s="165"/>
      <c r="AB84" s="165"/>
      <c r="AI84" s="165"/>
      <c r="AO84" s="165"/>
      <c r="AQ84" s="165"/>
    </row>
    <row r="85" spans="1:59" x14ac:dyDescent="0.25">
      <c r="A85" s="21"/>
      <c r="B85" s="182" t="s">
        <v>11</v>
      </c>
      <c r="C85" s="182"/>
      <c r="D85" s="181" t="s">
        <v>6</v>
      </c>
      <c r="E85" s="182"/>
      <c r="F85" s="165"/>
      <c r="H85" s="23"/>
      <c r="I85" s="184" t="s">
        <v>12</v>
      </c>
      <c r="J85" s="184"/>
      <c r="K85" s="183" t="s">
        <v>13</v>
      </c>
      <c r="L85" s="184"/>
      <c r="Q85" s="185" t="s">
        <v>12</v>
      </c>
      <c r="R85" s="185"/>
      <c r="S85" s="186" t="s">
        <v>13</v>
      </c>
      <c r="T85" s="185"/>
      <c r="V85" s="165"/>
      <c r="X85" s="165"/>
      <c r="AB85" s="165"/>
      <c r="AI85" s="165"/>
      <c r="AO85" s="165"/>
      <c r="AQ85" s="165"/>
    </row>
    <row r="86" spans="1:59" x14ac:dyDescent="0.25">
      <c r="A86" s="126"/>
      <c r="B86" s="126" t="s">
        <v>221</v>
      </c>
      <c r="C86" s="126" t="s">
        <v>222</v>
      </c>
      <c r="D86" s="126" t="s">
        <v>221</v>
      </c>
      <c r="E86" s="126" t="s">
        <v>222</v>
      </c>
      <c r="F86" s="165"/>
      <c r="H86" s="23"/>
      <c r="I86" s="23" t="s">
        <v>221</v>
      </c>
      <c r="J86" s="23" t="s">
        <v>222</v>
      </c>
      <c r="K86" s="22" t="s">
        <v>221</v>
      </c>
      <c r="L86" s="23" t="s">
        <v>222</v>
      </c>
      <c r="P86" s="25"/>
      <c r="Q86" s="25" t="s">
        <v>221</v>
      </c>
      <c r="R86" s="25" t="s">
        <v>222</v>
      </c>
      <c r="S86" s="24" t="s">
        <v>221</v>
      </c>
      <c r="T86" s="25" t="s">
        <v>222</v>
      </c>
      <c r="V86" s="165"/>
      <c r="X86" s="165"/>
      <c r="AB86" s="165"/>
      <c r="AI86" s="165"/>
      <c r="AO86" s="165"/>
      <c r="AQ86" s="165"/>
    </row>
    <row r="87" spans="1:59" x14ac:dyDescent="0.25">
      <c r="A87" s="126" t="s">
        <v>14</v>
      </c>
      <c r="B87" s="20">
        <f>AVERAGE(Patient1_Healthy!B99,Patient2_Healthy!B99,Patient5_Healthy!B86,Patient6_Healthy!B86,Patient8_Healthy!B86,Patient9_Healthy!B86,Patient10_Healthy!B86,Patient11_Healthy!B86,Patient12_Healthy!B86,Patient13_Healthy!B86,Patient14_Healthy!B86,Patient15_Healthy!B86,Patient16_Healthy!B86,Patient17_Healthy!B86,Patient18_Healthy!B86,Patient19_Healthy!B86,Patient21_Healthy!B86,Patient22_Healthy!B86,Patient23_Healthy!B86,Patient25_Healthy!B86,Patient26_Healthy!B86,Patient27_Healthy!B86,Patient28_Healthy!B86,Patient30_Healthy!B86,Patient31_Healthy!B86,Patient33_Healthy!B86,Patient34_Healthy!B86,Patient36_Healthy!B86)</f>
        <v>53.104211571750717</v>
      </c>
      <c r="C87" s="20">
        <f>STDEV(Patient1_Healthy!B99,Patient2_Healthy!B99,Patient5_Healthy!B86,Patient6_Healthy!B86,Patient8_Healthy!B86,Patient9_Healthy!B86,Patient10_Healthy!B86,Patient11_Healthy!B86,Patient12_Healthy!B86,Patient13_Healthy!B86,Patient14_Healthy!B86,Patient15_Healthy!B86,Patient16_Healthy!B86,Patient17_Healthy!B86,Patient18_Healthy!B86,Patient19_Healthy!B86,Patient21_Healthy!B86,Patient22_Healthy!B86,Patient23_Healthy!B86,Patient25_Healthy!B86,Patient26_Healthy!B86,Patient27_Healthy!B86,Patient28_Healthy!B86,Patient30_Healthy!B86,Patient31_Healthy!B86,Patient33_Healthy!B86,Patient34_Healthy!B86,Patient36_Healthy!B86)</f>
        <v>163.85418896070746</v>
      </c>
      <c r="D87" s="20">
        <f>AVERAGE(Patient1_Healthy!C99,Patient2_Healthy!C99,Patient5_Healthy!C86,Patient6_Healthy!C86,Patient8_Healthy!C86,Patient9_Healthy!C86,Patient10_Healthy!C86,Patient11_Healthy!C86,Patient12_Healthy!C86,Patient13_Healthy!C86,Patient14_Healthy!C86,Patient15_Healthy!C86,Patient16_Healthy!C86,Patient17_Healthy!C86,Patient18_Healthy!C86,Patient19_Healthy!C86,Patient21_Healthy!C86,Patient22_Healthy!C86,Patient23_Healthy!C86,Patient25_Healthy!C86,Patient26_Healthy!C86,Patient27_Healthy!C86,Patient28_Healthy!C86,Patient30_Healthy!C86,Patient31_Healthy!C86,Patient33_Healthy!C86,Patient34_Healthy!C86,Patient36_Healthy!C86)</f>
        <v>27.529942040454465</v>
      </c>
      <c r="E87" s="20">
        <f>STDEV(Patient1_Healthy!C99,Patient2_Healthy!C99,Patient5_Healthy!C86,Patient6_Healthy!C86,Patient8_Healthy!C86,Patient9_Healthy!C86,Patient10_Healthy!C86,Patient11_Healthy!C86,Patient12_Healthy!C86,Patient13_Healthy!C86,Patient14_Healthy!C86,Patient15_Healthy!C86,Patient16_Healthy!C86,Patient17_Healthy!C86,Patient18_Healthy!C86,Patient19_Healthy!C86,Patient21_Healthy!C86,Patient22_Healthy!C86,Patient23_Healthy!C86,Patient25_Healthy!C86,Patient26_Healthy!C86,Patient27_Healthy!C86,Patient28_Healthy!C86,Patient30_Healthy!C86,Patient31_Healthy!C86,Patient33_Healthy!C86,Patient34_Healthy!C86,Patient36_Healthy!C86)</f>
        <v>32.154832530166438</v>
      </c>
      <c r="H87" s="23" t="s">
        <v>15</v>
      </c>
      <c r="I87">
        <f>AVERAGE(Patient1_Healthy!I112,Patient2_Healthy!I112,Patient5_Healthy!I86,Patient6_Healthy!I86,Patient8_Healthy!I86,Patient9_Healthy!I86,Patient10_Healthy!I86,Patient11_Healthy!I86,Patient12_Healthy!I86,Patient13_Healthy!I86,Patient14_Healthy!I86,Patient15_Healthy!I86,Patient16_Healthy!I86,Patient17_Healthy!I86,Patient18_Healthy!I86,Patient19_Healthy!I86,Patient21_Healthy!I86,Patient22_Healthy!I86,Patient23_Healthy!I86,Patient25_Healthy!I86,Patient26_Healthy!I86,Patient27_Healthy!I86,Patient28_Healthy!I86,Patient30_Healthy!I86,Patient31_Healthy!I86,Patient33_Healthy!I86,Patient34_Healthy!I86,Patient36_Healthy!I86)</f>
        <v>0.36260646233705712</v>
      </c>
      <c r="J87">
        <f>STDEV(Patient1_Healthy!I112,Patient2_Healthy!I112,Patient5_Healthy!I86,Patient6_Healthy!I86,Patient8_Healthy!I86,Patient9_Healthy!I86,Patient10_Healthy!I86,Patient11_Healthy!I86,Patient12_Healthy!I86,Patient13_Healthy!I86,Patient14_Healthy!I86,Patient15_Healthy!I86,Patient16_Healthy!I86,Patient17_Healthy!I86,Patient18_Healthy!I86,Patient19_Healthy!I86,Patient21_Healthy!I86,Patient22_Healthy!I86,Patient23_Healthy!I86,Patient25_Healthy!I86,Patient26_Healthy!I86,Patient27_Healthy!I86,Patient28_Healthy!I86,Patient30_Healthy!I86,Patient31_Healthy!I86,Patient33_Healthy!I86,Patient34_Healthy!I86,Patient36_Healthy!I86)</f>
        <v>0.11738143944409102</v>
      </c>
      <c r="K87" s="132">
        <f>AVERAGE(Patient1_Healthy!J112,Patient2_Healthy!J112,Patient5_Healthy!J86,Patient6_Healthy!J86,Patient8_Healthy!J86,Patient9_Healthy!J86,Patient10_Healthy!J86,Patient11_Healthy!J86,Patient12_Healthy!J86,Patient13_Healthy!J86,Patient14_Healthy!J86,Patient15_Healthy!J86,Patient16_Healthy!J86,Patient17_Healthy!J86,Patient18_Healthy!J86,Patient19_Healthy!J86,Patient21_Healthy!J86,Patient22_Healthy!J86,Patient23_Healthy!J86,Patient25_Healthy!J86,Patient26_Healthy!J86,Patient27_Healthy!J86,Patient28_Healthy!J86,Patient30_Healthy!J86,Patient31_Healthy!J86,Patient33_Healthy!J86,Patient34_Healthy!J86,Patient36_Healthy!J86)</f>
        <v>0.3501713133872183</v>
      </c>
      <c r="L87">
        <f>STDEV(Patient1_Healthy!J112,Patient2_Healthy!J112,Patient5_Healthy!J86,Patient6_Healthy!J86,Patient8_Healthy!J86,Patient9_Healthy!J86,Patient10_Healthy!J86,Patient11_Healthy!J86,Patient12_Healthy!J86,Patient13_Healthy!J86,Patient14_Healthy!J86,Patient15_Healthy!J86,Patient16_Healthy!J86,Patient17_Healthy!J86,Patient18_Healthy!J86,Patient19_Healthy!J86,Patient21_Healthy!J86,Patient22_Healthy!J86,Patient23_Healthy!J86,Patient25_Healthy!J86,Patient26_Healthy!J86,Patient27_Healthy!J86,Patient28_Healthy!J86,Patient30_Healthy!J86,Patient31_Healthy!J86,Patient33_Healthy!J86,Patient34_Healthy!J86,Patient36_Healthy!J86)</f>
        <v>0.1007214720627051</v>
      </c>
      <c r="P87" s="25" t="s">
        <v>16</v>
      </c>
      <c r="Q87">
        <f>AVERAGE(Patient1_Healthy!Q99,Patient2_Healthy!Q99,Patient5_Healthy!Q86,Patient6_Healthy!Q86,Patient8_Healthy!Q86,Patient9_Healthy!Q86,Patient10_Healthy!Q86,Patient11_Healthy!Q86,Patient12_Healthy!Q86,Patient13_Healthy!Q86,Patient14_Healthy!Q86,Patient15_Healthy!Q86,Patient16_Healthy!Q86,Patient17_Healthy!Q86,Patient18_Healthy!Q86,Patient19_Healthy!Q86,Patient21_Healthy!Q86,Patient22_Healthy!Q86,Patient23_Healthy!Q86,Patient25_Healthy!Q86,Patient26_Healthy!Q86,Patient27_Healthy!Q86,Patient28_Healthy!Q86,Patient30_Healthy!Q86,Patient31_Healthy!Q86,Patient33_Healthy!Q86,Patient34_Healthy!Q86,Patient36_Healthy!Q86)</f>
        <v>0.32697078979417166</v>
      </c>
      <c r="R87">
        <f>STDEV(Patient1_Healthy!Q99,Patient2_Healthy!Q99,Patient5_Healthy!Q86,Patient6_Healthy!Q86,Patient8_Healthy!Q86,Patient9_Healthy!Q86,Patient10_Healthy!Q86,Patient11_Healthy!Q86,Patient12_Healthy!Q86,Patient13_Healthy!Q86,Patient14_Healthy!Q86,Patient15_Healthy!Q86,Patient16_Healthy!Q86,Patient17_Healthy!Q86,Patient18_Healthy!Q86,Patient19_Healthy!Q86,Patient21_Healthy!Q86,Patient22_Healthy!Q86,Patient23_Healthy!Q86,Patient25_Healthy!Q86,Patient26_Healthy!Q86,Patient27_Healthy!Q86,Patient28_Healthy!Q86,Patient30_Healthy!Q86,Patient31_Healthy!Q86,Patient33_Healthy!Q86,Patient34_Healthy!Q86,Patient36_Healthy!Q86)</f>
        <v>1.4410194395945646</v>
      </c>
      <c r="S87" s="132">
        <f>AVERAGE(Patient1_Healthy!R99,Patient2_Healthy!R99,Patient5_Healthy!R86,Patient6_Healthy!R86,Patient8_Healthy!R86,Patient9_Healthy!R86,Patient10_Healthy!R86,Patient11_Healthy!R86,Patient12_Healthy!R86,Patient13_Healthy!R86,Patient14_Healthy!R86,Patient15_Healthy!R86,Patient16_Healthy!R86,Patient17_Healthy!R86,Patient18_Healthy!R86,Patient19_Healthy!R86,Patient21_Healthy!R86,Patient22_Healthy!R86,Patient23_Healthy!R86,Patient25_Healthy!R86,Patient26_Healthy!R86,Patient27_Healthy!R86,Patient28_Healthy!R86,Patient30_Healthy!R86,Patient31_Healthy!R86,Patient33_Healthy!R86,Patient34_Healthy!R86,Patient36_Healthy!R86)</f>
        <v>-0.29822609330067867</v>
      </c>
      <c r="T87">
        <f>STDEV(Patient1_Healthy!R99,Patient2_Healthy!R99,Patient5_Healthy!R86,Patient6_Healthy!R86,Patient8_Healthy!R86,Patient9_Healthy!R86,Patient10_Healthy!R86,Patient11_Healthy!R86,Patient12_Healthy!R86,Patient13_Healthy!R86,Patient14_Healthy!R86,Patient15_Healthy!R86,Patient16_Healthy!R86,Patient17_Healthy!R86,Patient18_Healthy!R86,Patient19_Healthy!R86,Patient21_Healthy!R86,Patient22_Healthy!R86,Patient23_Healthy!R86,Patient25_Healthy!R86,Patient26_Healthy!R86,Patient27_Healthy!R86,Patient28_Healthy!R86,Patient30_Healthy!R86,Patient31_Healthy!R86,Patient33_Healthy!R86,Patient34_Healthy!R86,Patient36_Healthy!R86)</f>
        <v>1.6514001883949028</v>
      </c>
      <c r="V87" s="165"/>
      <c r="X87" s="165"/>
      <c r="AB87" s="165"/>
      <c r="AI87" s="165"/>
      <c r="AO87" s="165"/>
      <c r="AQ87" s="165"/>
    </row>
    <row r="88" spans="1:59" x14ac:dyDescent="0.25">
      <c r="A88" s="126" t="s">
        <v>17</v>
      </c>
      <c r="B88" s="20">
        <f>AVERAGE(Patient1_Healthy!B100,Patient2_Healthy!B100,Patient5_Healthy!B87,Patient6_Healthy!B87,Patient8_Healthy!B87,Patient9_Healthy!B87,Patient10_Healthy!B87,Patient11_Healthy!B87,Patient12_Healthy!B87,Patient13_Healthy!B87,Patient14_Healthy!B87,Patient15_Healthy!B87,Patient16_Healthy!B87,Patient17_Healthy!B87,Patient18_Healthy!B87,Patient19_Healthy!B87,Patient21_Healthy!B87,Patient22_Healthy!B87,Patient23_Healthy!B87,Patient25_Healthy!B87,Patient26_Healthy!B87,Patient27_Healthy!B87,Patient28_Healthy!B87,Patient30_Healthy!B87,Patient31_Healthy!B87,Patient33_Healthy!B87,Patient34_Healthy!B87,Patient36_Healthy!B87)</f>
        <v>110.71488081818602</v>
      </c>
      <c r="C88" s="20">
        <f>STDEV(Patient1_Healthy!B100,Patient2_Healthy!B100,Patient5_Healthy!B87,Patient6_Healthy!B87,Patient8_Healthy!B87,Patient9_Healthy!B87,Patient10_Healthy!B87,Patient11_Healthy!B87,Patient12_Healthy!B87,Patient13_Healthy!B87,Patient14_Healthy!B87,Patient15_Healthy!B87,Patient16_Healthy!B87,Patient17_Healthy!B87,Patient18_Healthy!B87,Patient19_Healthy!B87,Patient21_Healthy!B87,Patient22_Healthy!B87,Patient23_Healthy!B87,Patient25_Healthy!B87,Patient26_Healthy!B87,Patient27_Healthy!B87,Patient28_Healthy!B87,Patient30_Healthy!B87,Patient31_Healthy!B87,Patient33_Healthy!B87,Patient34_Healthy!B87,Patient36_Healthy!B87)</f>
        <v>89.761394472036372</v>
      </c>
      <c r="D88" s="20">
        <f>AVERAGE(Patient1_Healthy!C100,Patient2_Healthy!C100,Patient5_Healthy!C87,Patient6_Healthy!C87,Patient8_Healthy!C87,Patient9_Healthy!C87,Patient10_Healthy!C87,Patient11_Healthy!C87,Patient12_Healthy!C87,Patient13_Healthy!C87,Patient14_Healthy!C87,Patient15_Healthy!C87,Patient16_Healthy!C87,Patient17_Healthy!C87,Patient18_Healthy!C87,Patient19_Healthy!C87,Patient21_Healthy!C87,Patient22_Healthy!C87,Patient23_Healthy!C87,Patient25_Healthy!C87,Patient26_Healthy!C87,Patient27_Healthy!C87,Patient28_Healthy!C87,Patient30_Healthy!C87,Patient31_Healthy!C87,Patient33_Healthy!C87,Patient34_Healthy!C87,Patient36_Healthy!C87)</f>
        <v>112.31446472140301</v>
      </c>
      <c r="E88" s="20">
        <f>STDEV(Patient1_Healthy!C100,Patient2_Healthy!C100,Patient5_Healthy!C87,Patient6_Healthy!C87,Patient8_Healthy!C87,Patient9_Healthy!C87,Patient10_Healthy!C87,Patient11_Healthy!C87,Patient12_Healthy!C87,Patient13_Healthy!C87,Patient14_Healthy!C87,Patient15_Healthy!C87,Patient16_Healthy!C87,Patient17_Healthy!C87,Patient18_Healthy!C87,Patient19_Healthy!C87,Patient21_Healthy!C87,Patient22_Healthy!C87,Patient23_Healthy!C87,Patient25_Healthy!C87,Patient26_Healthy!C87,Patient27_Healthy!C87,Patient28_Healthy!C87,Patient30_Healthy!C87,Patient31_Healthy!C87,Patient33_Healthy!C87,Patient34_Healthy!C87,Patient36_Healthy!C87)</f>
        <v>83.274072477506735</v>
      </c>
      <c r="H88" s="23" t="s">
        <v>18</v>
      </c>
      <c r="I88">
        <f>AVERAGE(Patient1_Healthy!I113,Patient2_Healthy!I113,Patient5_Healthy!I87,Patient6_Healthy!I87,Patient8_Healthy!I87,Patient9_Healthy!I87,Patient10_Healthy!I87,Patient11_Healthy!I87,Patient12_Healthy!I87,Patient13_Healthy!I87,Patient14_Healthy!I87,Patient15_Healthy!I87,Patient16_Healthy!I87,Patient17_Healthy!I87,Patient18_Healthy!I87,Patient19_Healthy!I87,Patient21_Healthy!I87,Patient22_Healthy!I87,Patient23_Healthy!I87,Patient25_Healthy!I87,Patient26_Healthy!I87,Patient27_Healthy!I87,Patient28_Healthy!I87,Patient30_Healthy!I87,Patient31_Healthy!I87,Patient33_Healthy!I87,Patient34_Healthy!I87,Patient36_Healthy!I87)</f>
        <v>0.40115837273405752</v>
      </c>
      <c r="J88">
        <f>STDEV(Patient1_Healthy!I113,Patient2_Healthy!I113,Patient5_Healthy!I87,Patient6_Healthy!I87,Patient8_Healthy!I87,Patient9_Healthy!I87,Patient10_Healthy!I87,Patient11_Healthy!I87,Patient12_Healthy!I87,Patient13_Healthy!I87,Patient14_Healthy!I87,Patient15_Healthy!I87,Patient16_Healthy!I87,Patient17_Healthy!I87,Patient18_Healthy!I87,Patient19_Healthy!I87,Patient21_Healthy!I87,Patient22_Healthy!I87,Patient23_Healthy!I87,Patient25_Healthy!I87,Patient26_Healthy!I87,Patient27_Healthy!I87,Patient28_Healthy!I87,Patient30_Healthy!I87,Patient31_Healthy!I87,Patient33_Healthy!I87,Patient34_Healthy!I87,Patient36_Healthy!I87)</f>
        <v>0.11690223133304734</v>
      </c>
      <c r="K88" s="132">
        <f>AVERAGE(Patient1_Healthy!J113,Patient2_Healthy!J113,Patient5_Healthy!J87,Patient6_Healthy!J87,Patient8_Healthy!J87,Patient9_Healthy!J87,Patient10_Healthy!J87,Patient11_Healthy!J87,Patient12_Healthy!J87,Patient13_Healthy!J87,Patient14_Healthy!J87,Patient15_Healthy!J87,Patient16_Healthy!J87,Patient17_Healthy!J87,Patient18_Healthy!J87,Patient19_Healthy!J87,Patient21_Healthy!J87,Patient22_Healthy!J87,Patient23_Healthy!J87,Patient25_Healthy!J87,Patient26_Healthy!J87,Patient27_Healthy!J87,Patient28_Healthy!J87,Patient30_Healthy!J87,Patient31_Healthy!J87,Patient33_Healthy!J87,Patient34_Healthy!J87,Patient36_Healthy!J87)</f>
        <v>0.38082567241766291</v>
      </c>
      <c r="L88">
        <f>STDEV(Patient1_Healthy!J113,Patient2_Healthy!J113,Patient5_Healthy!J87,Patient6_Healthy!J87,Patient8_Healthy!J87,Patient9_Healthy!J87,Patient10_Healthy!J87,Patient11_Healthy!J87,Patient12_Healthy!J87,Patient13_Healthy!J87,Patient14_Healthy!J87,Patient15_Healthy!J87,Patient16_Healthy!J87,Patient17_Healthy!J87,Patient18_Healthy!J87,Patient19_Healthy!J87,Patient21_Healthy!J87,Patient22_Healthy!J87,Patient23_Healthy!J87,Patient25_Healthy!J87,Patient26_Healthy!J87,Patient27_Healthy!J87,Patient28_Healthy!J87,Patient30_Healthy!J87,Patient31_Healthy!J87,Patient33_Healthy!J87,Patient34_Healthy!J87,Patient36_Healthy!J87)</f>
        <v>0.14844822664082732</v>
      </c>
      <c r="P88" s="25" t="s">
        <v>19</v>
      </c>
      <c r="Q88">
        <f>AVERAGE(Patient1_Healthy!Q100,Patient2_Healthy!Q100,Patient5_Healthy!Q87,Patient6_Healthy!Q87,Patient8_Healthy!Q87,Patient9_Healthy!Q87,Patient10_Healthy!Q87,Patient11_Healthy!Q87,Patient12_Healthy!Q87,Patient13_Healthy!Q87,Patient14_Healthy!Q87,Patient15_Healthy!Q87,Patient16_Healthy!Q87,Patient17_Healthy!Q87,Patient18_Healthy!Q87,Patient19_Healthy!Q87,Patient21_Healthy!Q87,Patient22_Healthy!Q87,Patient23_Healthy!Q87,Patient25_Healthy!Q87,Patient26_Healthy!Q87,Patient27_Healthy!Q87,Patient28_Healthy!Q87,Patient30_Healthy!Q87,Patient31_Healthy!Q87,Patient33_Healthy!Q87,Patient34_Healthy!Q87,Patient36_Healthy!Q87)</f>
        <v>16.87161031818713</v>
      </c>
      <c r="R88">
        <f>STDEV(Patient1_Healthy!Q100,Patient2_Healthy!Q100,Patient5_Healthy!Q87,Patient6_Healthy!Q87,Patient8_Healthy!Q87,Patient9_Healthy!Q87,Patient10_Healthy!Q87,Patient11_Healthy!Q87,Patient12_Healthy!Q87,Patient13_Healthy!Q87,Patient14_Healthy!Q87,Patient15_Healthy!Q87,Patient16_Healthy!Q87,Patient17_Healthy!Q87,Patient18_Healthy!Q87,Patient19_Healthy!Q87,Patient21_Healthy!Q87,Patient22_Healthy!Q87,Patient23_Healthy!Q87,Patient25_Healthy!Q87,Patient26_Healthy!Q87,Patient27_Healthy!Q87,Patient28_Healthy!Q87,Patient30_Healthy!Q87,Patient31_Healthy!Q87,Patient33_Healthy!Q87,Patient34_Healthy!Q87,Patient36_Healthy!Q87)</f>
        <v>10.005209483242126</v>
      </c>
      <c r="S88" s="132">
        <f>AVERAGE(Patient1_Healthy!R100,Patient2_Healthy!R100,Patient5_Healthy!R87,Patient6_Healthy!R87,Patient8_Healthy!R87,Patient9_Healthy!R87,Patient10_Healthy!R87,Patient11_Healthy!R87,Patient12_Healthy!R87,Patient13_Healthy!R87,Patient14_Healthy!R87,Patient15_Healthy!R87,Patient16_Healthy!R87,Patient17_Healthy!R87,Patient18_Healthy!R87,Patient19_Healthy!R87,Patient21_Healthy!R87,Patient22_Healthy!R87,Patient23_Healthy!R87,Patient25_Healthy!R87,Patient26_Healthy!R87,Patient27_Healthy!R87,Patient28_Healthy!R87,Patient30_Healthy!R87,Patient31_Healthy!R87,Patient33_Healthy!R87,Patient34_Healthy!R87,Patient36_Healthy!R87)</f>
        <v>21.026627026395676</v>
      </c>
      <c r="T88">
        <f>STDEV(Patient1_Healthy!R100,Patient2_Healthy!R100,Patient5_Healthy!R87,Patient6_Healthy!R87,Patient8_Healthy!R87,Patient9_Healthy!R87,Patient10_Healthy!R87,Patient11_Healthy!R87,Patient12_Healthy!R87,Patient13_Healthy!R87,Patient14_Healthy!R87,Patient15_Healthy!R87,Patient16_Healthy!R87,Patient17_Healthy!R87,Patient18_Healthy!R87,Patient19_Healthy!R87,Patient21_Healthy!R87,Patient22_Healthy!R87,Patient23_Healthy!R87,Patient25_Healthy!R87,Patient26_Healthy!R87,Patient27_Healthy!R87,Patient28_Healthy!R87,Patient30_Healthy!R87,Patient31_Healthy!R87,Patient33_Healthy!R87,Patient34_Healthy!R87,Patient36_Healthy!R87)</f>
        <v>9.9253163943173934</v>
      </c>
      <c r="V88" s="165"/>
      <c r="X88" s="165"/>
      <c r="AB88" s="165"/>
      <c r="AI88" s="165"/>
      <c r="AO88" s="165"/>
      <c r="AQ88" s="165"/>
    </row>
    <row r="89" spans="1:59" x14ac:dyDescent="0.25">
      <c r="A89" s="126" t="s">
        <v>20</v>
      </c>
      <c r="B89" s="20">
        <f>AVERAGE(Patient1_Healthy!B101,Patient2_Healthy!B101,Patient5_Healthy!B88,Patient6_Healthy!B88,Patient8_Healthy!B88,Patient9_Healthy!B88,Patient10_Healthy!B88,Patient11_Healthy!B88,Patient12_Healthy!B88,Patient13_Healthy!B88,Patient14_Healthy!B88,Patient15_Healthy!B88,Patient16_Healthy!B88,Patient17_Healthy!B88,Patient18_Healthy!B88,Patient19_Healthy!B88,Patient21_Healthy!B88,Patient22_Healthy!B88,Patient23_Healthy!B88,Patient25_Healthy!B88,Patient26_Healthy!B88,Patient27_Healthy!B88,Patient28_Healthy!B88,Patient30_Healthy!B88,Patient31_Healthy!B88,Patient33_Healthy!B88,Patient34_Healthy!B88,Patient36_Healthy!B88)</f>
        <v>41.451035269996865</v>
      </c>
      <c r="C89" s="20">
        <f>STDEV(Patient1_Healthy!B101,Patient2_Healthy!B101,Patient5_Healthy!B88,Patient6_Healthy!B88,Patient8_Healthy!B88,Patient9_Healthy!B88,Patient10_Healthy!B88,Patient11_Healthy!B88,Patient12_Healthy!B88,Patient13_Healthy!B88,Patient14_Healthy!B88,Patient15_Healthy!B88,Patient16_Healthy!B88,Patient17_Healthy!B88,Patient18_Healthy!B88,Patient19_Healthy!B88,Patient21_Healthy!B88,Patient22_Healthy!B88,Patient23_Healthy!B88,Patient25_Healthy!B88,Patient26_Healthy!B88,Patient27_Healthy!B88,Patient28_Healthy!B88,Patient30_Healthy!B88,Patient31_Healthy!B88,Patient33_Healthy!B88,Patient34_Healthy!B88,Patient36_Healthy!B88)</f>
        <v>31.942696692023851</v>
      </c>
      <c r="D89" s="20">
        <f>AVERAGE(Patient1_Healthy!C101,Patient2_Healthy!C101,Patient5_Healthy!C88,Patient6_Healthy!C88,Patient8_Healthy!C88,Patient9_Healthy!C88,Patient10_Healthy!C88,Patient11_Healthy!C88,Patient12_Healthy!C88,Patient13_Healthy!C88,Patient14_Healthy!C88,Patient15_Healthy!C88,Patient16_Healthy!C88,Patient17_Healthy!C88,Patient18_Healthy!C88,Patient19_Healthy!C88,Patient21_Healthy!C88,Patient22_Healthy!C88,Patient23_Healthy!C88,Patient25_Healthy!C88,Patient26_Healthy!C88,Patient27_Healthy!C88,Patient28_Healthy!C88,Patient30_Healthy!C88,Patient31_Healthy!C88,Patient33_Healthy!C88,Patient34_Healthy!C88,Patient36_Healthy!C88)</f>
        <v>32.717690572832581</v>
      </c>
      <c r="E89" s="20">
        <f>STDEV(Patient1_Healthy!C101,Patient2_Healthy!C101,Patient5_Healthy!C88,Patient6_Healthy!C88,Patient8_Healthy!C88,Patient9_Healthy!C88,Patient10_Healthy!C88,Patient11_Healthy!C88,Patient12_Healthy!C88,Patient13_Healthy!C88,Patient14_Healthy!C88,Patient15_Healthy!C88,Patient16_Healthy!C88,Patient17_Healthy!C88,Patient18_Healthy!C88,Patient19_Healthy!C88,Patient21_Healthy!C88,Patient22_Healthy!C88,Patient23_Healthy!C88,Patient25_Healthy!C88,Patient26_Healthy!C88,Patient27_Healthy!C88,Patient28_Healthy!C88,Patient30_Healthy!C88,Patient31_Healthy!C88,Patient33_Healthy!C88,Patient34_Healthy!C88,Patient36_Healthy!C88)</f>
        <v>21.927390819753651</v>
      </c>
      <c r="H89" s="23" t="s">
        <v>21</v>
      </c>
      <c r="I89">
        <f>AVERAGE(Patient1_Healthy!I114,Patient2_Healthy!I114,Patient5_Healthy!I88,Patient6_Healthy!I88,Patient8_Healthy!I88,Patient9_Healthy!I88,Patient10_Healthy!I88,Patient11_Healthy!I88,Patient12_Healthy!I88,Patient13_Healthy!I88,Patient14_Healthy!I88,Patient15_Healthy!I88,Patient16_Healthy!I88,Patient17_Healthy!I88,Patient18_Healthy!I88,Patient19_Healthy!I88,Patient21_Healthy!I88,Patient22_Healthy!I88,Patient23_Healthy!I88,Patient25_Healthy!I88,Patient26_Healthy!I88,Patient27_Healthy!I88,Patient28_Healthy!I88,Patient30_Healthy!I88,Patient31_Healthy!I88,Patient33_Healthy!I88,Patient34_Healthy!I88,Patient36_Healthy!I88)</f>
        <v>0.47621819100450136</v>
      </c>
      <c r="J89">
        <f>STDEV(Patient1_Healthy!I114,Patient2_Healthy!I114,Patient5_Healthy!I88,Patient6_Healthy!I88,Patient8_Healthy!I88,Patient9_Healthy!I88,Patient10_Healthy!I88,Patient11_Healthy!I88,Patient12_Healthy!I88,Patient13_Healthy!I88,Patient14_Healthy!I88,Patient15_Healthy!I88,Patient16_Healthy!I88,Patient17_Healthy!I88,Patient18_Healthy!I88,Patient19_Healthy!I88,Patient21_Healthy!I88,Patient22_Healthy!I88,Patient23_Healthy!I88,Patient25_Healthy!I88,Patient26_Healthy!I88,Patient27_Healthy!I88,Patient28_Healthy!I88,Patient30_Healthy!I88,Patient31_Healthy!I88,Patient33_Healthy!I88,Patient34_Healthy!I88,Patient36_Healthy!I88)</f>
        <v>0.1339367643071917</v>
      </c>
      <c r="K89" s="132">
        <f>AVERAGE(Patient1_Healthy!J114,Patient2_Healthy!J114,Patient5_Healthy!J88,Patient6_Healthy!J88,Patient8_Healthy!J88,Patient9_Healthy!J88,Patient10_Healthy!J88,Patient11_Healthy!J88,Patient12_Healthy!J88,Patient13_Healthy!J88,Patient14_Healthy!J88,Patient15_Healthy!J88,Patient16_Healthy!J88,Patient17_Healthy!J88,Patient18_Healthy!J88,Patient19_Healthy!J88,Patient21_Healthy!J88,Patient22_Healthy!J88,Patient23_Healthy!J88,Patient25_Healthy!J88,Patient26_Healthy!J88,Patient27_Healthy!J88,Patient28_Healthy!J88,Patient30_Healthy!J88,Patient31_Healthy!J88,Patient33_Healthy!J88,Patient34_Healthy!J88,Patient36_Healthy!J88)</f>
        <v>0.48405903480057016</v>
      </c>
      <c r="L89">
        <f>STDEV(Patient1_Healthy!J114,Patient2_Healthy!J114,Patient5_Healthy!J88,Patient6_Healthy!J88,Patient8_Healthy!J88,Patient9_Healthy!J88,Patient10_Healthy!J88,Patient11_Healthy!J88,Patient12_Healthy!J88,Patient13_Healthy!J88,Patient14_Healthy!J88,Patient15_Healthy!J88,Patient16_Healthy!J88,Patient17_Healthy!J88,Patient18_Healthy!J88,Patient19_Healthy!J88,Patient21_Healthy!J88,Patient22_Healthy!J88,Patient23_Healthy!J88,Patient25_Healthy!J88,Patient26_Healthy!J88,Patient27_Healthy!J88,Patient28_Healthy!J88,Patient30_Healthy!J88,Patient31_Healthy!J88,Patient33_Healthy!J88,Patient34_Healthy!J88,Patient36_Healthy!J88)</f>
        <v>0.14045552831978714</v>
      </c>
      <c r="P89" s="25" t="s">
        <v>22</v>
      </c>
      <c r="Q89">
        <f>AVERAGE(Patient1_Healthy!Q101,Patient2_Healthy!Q101,Patient5_Healthy!Q88,Patient6_Healthy!Q88,Patient8_Healthy!Q88,Patient9_Healthy!Q88,Patient10_Healthy!Q88,Patient11_Healthy!Q88,Patient12_Healthy!Q88,Patient13_Healthy!Q88,Patient14_Healthy!Q88,Patient15_Healthy!Q88,Patient16_Healthy!Q88,Patient17_Healthy!Q88,Patient18_Healthy!Q88,Patient19_Healthy!Q88,Patient21_Healthy!Q88,Patient22_Healthy!Q88,Patient23_Healthy!Q88,Patient25_Healthy!Q88,Patient26_Healthy!Q88,Patient27_Healthy!Q88,Patient28_Healthy!Q88,Patient30_Healthy!Q88,Patient31_Healthy!Q88,Patient33_Healthy!Q88,Patient34_Healthy!Q88,Patient36_Healthy!Q88)</f>
        <v>100.16135990691009</v>
      </c>
      <c r="R89">
        <f>STDEV(Patient1_Healthy!Q101,Patient2_Healthy!Q101,Patient5_Healthy!Q88,Patient6_Healthy!Q88,Patient8_Healthy!Q88,Patient9_Healthy!Q88,Patient10_Healthy!Q88,Patient11_Healthy!Q88,Patient12_Healthy!Q88,Patient13_Healthy!Q88,Patient14_Healthy!Q88,Patient15_Healthy!Q88,Patient16_Healthy!Q88,Patient17_Healthy!Q88,Patient18_Healthy!Q88,Patient19_Healthy!Q88,Patient21_Healthy!Q88,Patient22_Healthy!Q88,Patient23_Healthy!Q88,Patient25_Healthy!Q88,Patient26_Healthy!Q88,Patient27_Healthy!Q88,Patient28_Healthy!Q88,Patient30_Healthy!Q88,Patient31_Healthy!Q88,Patient33_Healthy!Q88,Patient34_Healthy!Q88,Patient36_Healthy!Q88)</f>
        <v>49.696510460659823</v>
      </c>
      <c r="S89" s="132">
        <f>AVERAGE(Patient1_Healthy!R101,Patient2_Healthy!R101,Patient5_Healthy!R88,Patient6_Healthy!R88,Patient8_Healthy!R88,Patient9_Healthy!R88,Patient10_Healthy!R88,Patient11_Healthy!R88,Patient12_Healthy!R88,Patient13_Healthy!R88,Patient14_Healthy!R88,Patient15_Healthy!R88,Patient16_Healthy!R88,Patient17_Healthy!R88,Patient18_Healthy!R88,Patient19_Healthy!R88,Patient21_Healthy!R88,Patient22_Healthy!R88,Patient23_Healthy!R88,Patient25_Healthy!R88,Patient26_Healthy!R88,Patient27_Healthy!R88,Patient28_Healthy!R88,Patient30_Healthy!R88,Patient31_Healthy!R88,Patient33_Healthy!R88,Patient34_Healthy!R88,Patient36_Healthy!R88)</f>
        <v>141.80238559445948</v>
      </c>
      <c r="T89">
        <f>STDEV(Patient1_Healthy!R101,Patient2_Healthy!R101,Patient5_Healthy!R88,Patient6_Healthy!R88,Patient8_Healthy!R88,Patient9_Healthy!R88,Patient10_Healthy!R88,Patient11_Healthy!R88,Patient12_Healthy!R88,Patient13_Healthy!R88,Patient14_Healthy!R88,Patient15_Healthy!R88,Patient16_Healthy!R88,Patient17_Healthy!R88,Patient18_Healthy!R88,Patient19_Healthy!R88,Patient21_Healthy!R88,Patient22_Healthy!R88,Patient23_Healthy!R88,Patient25_Healthy!R88,Patient26_Healthy!R88,Patient27_Healthy!R88,Patient28_Healthy!R88,Patient30_Healthy!R88,Patient31_Healthy!R88,Patient33_Healthy!R88,Patient34_Healthy!R88,Patient36_Healthy!R88)</f>
        <v>60.907809901621285</v>
      </c>
      <c r="X89" s="165"/>
      <c r="AO89" s="165"/>
    </row>
    <row r="90" spans="1:59" x14ac:dyDescent="0.25">
      <c r="A90" s="126" t="s">
        <v>23</v>
      </c>
      <c r="B90" s="20">
        <f>AVERAGE(Patient1_Healthy!B102,Patient2_Healthy!B102,Patient5_Healthy!B89,Patient6_Healthy!B89,Patient8_Healthy!B89,Patient9_Healthy!B89,Patient10_Healthy!B89,Patient11_Healthy!B89,Patient12_Healthy!B89,Patient13_Healthy!B89,Patient14_Healthy!B89,Patient15_Healthy!B89,Patient16_Healthy!B89,Patient17_Healthy!B89,Patient18_Healthy!B89,Patient19_Healthy!B89,Patient21_Healthy!B89,Patient22_Healthy!B89,Patient23_Healthy!B89,Patient25_Healthy!B89,Patient26_Healthy!B89,Patient27_Healthy!B89,Patient28_Healthy!B89,Patient30_Healthy!B89,Patient31_Healthy!B89,Patient33_Healthy!B89,Patient34_Healthy!B89,Patient36_Healthy!B89)</f>
        <v>34.464134829631327</v>
      </c>
      <c r="C90" s="20">
        <f>STDEV(Patient1_Healthy!B102,Patient2_Healthy!B102,Patient5_Healthy!B89,Patient6_Healthy!B89,Patient8_Healthy!B89,Patient9_Healthy!B89,Patient10_Healthy!B89,Patient11_Healthy!B89,Patient12_Healthy!B89,Patient13_Healthy!B89,Patient14_Healthy!B89,Patient15_Healthy!B89,Patient16_Healthy!B89,Patient17_Healthy!B89,Patient18_Healthy!B89,Patient19_Healthy!B89,Patient21_Healthy!B89,Patient22_Healthy!B89,Patient23_Healthy!B89,Patient25_Healthy!B89,Patient26_Healthy!B89,Patient27_Healthy!B89,Patient28_Healthy!B89,Patient30_Healthy!B89,Patient31_Healthy!B89,Patient33_Healthy!B89,Patient34_Healthy!B89,Patient36_Healthy!B89)</f>
        <v>20.479637812620428</v>
      </c>
      <c r="D90" s="20">
        <f>AVERAGE(Patient1_Healthy!C102,Patient2_Healthy!C102,Patient5_Healthy!C89,Patient6_Healthy!C89,Patient8_Healthy!C89,Patient9_Healthy!C89,Patient10_Healthy!C89,Patient11_Healthy!C89,Patient12_Healthy!C89,Patient13_Healthy!C89,Patient14_Healthy!C89,Patient15_Healthy!C89,Patient16_Healthy!C89,Patient17_Healthy!C89,Patient18_Healthy!C89,Patient19_Healthy!C89,Patient21_Healthy!C89,Patient22_Healthy!C89,Patient23_Healthy!C89,Patient25_Healthy!C89,Patient26_Healthy!C89,Patient27_Healthy!C89,Patient28_Healthy!C89,Patient30_Healthy!C89,Patient31_Healthy!C89,Patient33_Healthy!C89,Patient34_Healthy!C89,Patient36_Healthy!C89)</f>
        <v>50.127390317528771</v>
      </c>
      <c r="E90" s="20">
        <f>STDEV(Patient1_Healthy!C102,Patient2_Healthy!C102,Patient5_Healthy!C89,Patient6_Healthy!C89,Patient8_Healthy!C89,Patient9_Healthy!C89,Patient10_Healthy!C89,Patient11_Healthy!C89,Patient12_Healthy!C89,Patient13_Healthy!C89,Patient14_Healthy!C89,Patient15_Healthy!C89,Patient16_Healthy!C89,Patient17_Healthy!C89,Patient18_Healthy!C89,Patient19_Healthy!C89,Patient21_Healthy!C89,Patient22_Healthy!C89,Patient23_Healthy!C89,Patient25_Healthy!C89,Patient26_Healthy!C89,Patient27_Healthy!C89,Patient28_Healthy!C89,Patient30_Healthy!C89,Patient31_Healthy!C89,Patient33_Healthy!C89,Patient34_Healthy!C89,Patient36_Healthy!C89)</f>
        <v>115.38052115666397</v>
      </c>
      <c r="H90" s="23" t="s">
        <v>24</v>
      </c>
      <c r="I90">
        <f>AVERAGE(Patient1_Healthy!I115,Patient2_Healthy!I115,Patient5_Healthy!I89,Patient6_Healthy!I89,Patient8_Healthy!I89,Patient9_Healthy!I89,Patient10_Healthy!I89,Patient11_Healthy!I89,Patient12_Healthy!I89,Patient13_Healthy!I89,Patient14_Healthy!I89,Patient15_Healthy!I89,Patient16_Healthy!I89,Patient17_Healthy!I89,Patient18_Healthy!I89,Patient19_Healthy!I89,Patient21_Healthy!I89,Patient22_Healthy!I89,Patient23_Healthy!I89,Patient25_Healthy!I89,Patient26_Healthy!I89,Patient27_Healthy!I89,Patient28_Healthy!I89,Patient30_Healthy!I89,Patient31_Healthy!I89,Patient33_Healthy!I89,Patient34_Healthy!I89,Patient36_Healthy!I89)</f>
        <v>0.44544380378493553</v>
      </c>
      <c r="J90">
        <f>STDEV(Patient1_Healthy!I115,Patient2_Healthy!I115,Patient5_Healthy!I89,Patient6_Healthy!I89,Patient8_Healthy!I89,Patient9_Healthy!I89,Patient10_Healthy!I89,Patient11_Healthy!I89,Patient12_Healthy!I89,Patient13_Healthy!I89,Patient14_Healthy!I89,Patient15_Healthy!I89,Patient16_Healthy!I89,Patient17_Healthy!I89,Patient18_Healthy!I89,Patient19_Healthy!I89,Patient21_Healthy!I89,Patient22_Healthy!I89,Patient23_Healthy!I89,Patient25_Healthy!I89,Patient26_Healthy!I89,Patient27_Healthy!I89,Patient28_Healthy!I89,Patient30_Healthy!I89,Patient31_Healthy!I89,Patient33_Healthy!I89,Patient34_Healthy!I89,Patient36_Healthy!I89)</f>
        <v>0.15525186328307841</v>
      </c>
      <c r="K90" s="132">
        <f>AVERAGE(Patient1_Healthy!J115,Patient2_Healthy!J115,Patient5_Healthy!J89,Patient6_Healthy!J89,Patient8_Healthy!J89,Patient9_Healthy!J89,Patient10_Healthy!J89,Patient11_Healthy!J89,Patient12_Healthy!J89,Patient13_Healthy!J89,Patient14_Healthy!J89,Patient15_Healthy!J89,Patient16_Healthy!J89,Patient17_Healthy!J89,Patient18_Healthy!J89,Patient19_Healthy!J89,Patient21_Healthy!J89,Patient22_Healthy!J89,Patient23_Healthy!J89,Patient25_Healthy!J89,Patient26_Healthy!J89,Patient27_Healthy!J89,Patient28_Healthy!J89,Patient30_Healthy!J89,Patient31_Healthy!J89,Patient33_Healthy!J89,Patient34_Healthy!J89,Patient36_Healthy!J89)</f>
        <v>0.46647848652833129</v>
      </c>
      <c r="L90">
        <f>STDEV(Patient1_Healthy!J115,Patient2_Healthy!J115,Patient5_Healthy!J89,Patient6_Healthy!J89,Patient8_Healthy!J89,Patient9_Healthy!J89,Patient10_Healthy!J89,Patient11_Healthy!J89,Patient12_Healthy!J89,Patient13_Healthy!J89,Patient14_Healthy!J89,Patient15_Healthy!J89,Patient16_Healthy!J89,Patient17_Healthy!J89,Patient18_Healthy!J89,Patient19_Healthy!J89,Patient21_Healthy!J89,Patient22_Healthy!J89,Patient23_Healthy!J89,Patient25_Healthy!J89,Patient26_Healthy!J89,Patient27_Healthy!J89,Patient28_Healthy!J89,Patient30_Healthy!J89,Patient31_Healthy!J89,Patient33_Healthy!J89,Patient34_Healthy!J89,Patient36_Healthy!J89)</f>
        <v>0.15847876606117273</v>
      </c>
      <c r="AO90" s="165"/>
    </row>
    <row r="91" spans="1:59" x14ac:dyDescent="0.25">
      <c r="H91" s="23" t="s">
        <v>25</v>
      </c>
      <c r="I91">
        <f>AVERAGE(Patient1_Healthy!I116,Patient2_Healthy!I116,Patient5_Healthy!I90,Patient6_Healthy!I90,Patient8_Healthy!I90,Patient9_Healthy!I90,Patient10_Healthy!I90,Patient11_Healthy!I90,Patient12_Healthy!I90,Patient13_Healthy!I90,Patient14_Healthy!I90,Patient15_Healthy!I90,Patient16_Healthy!I90,Patient17_Healthy!I90,Patient18_Healthy!I90,Patient19_Healthy!I90,Patient21_Healthy!I90,Patient22_Healthy!I90,Patient23_Healthy!I90,Patient25_Healthy!I90,Patient26_Healthy!I90,Patient27_Healthy!I90,Patient28_Healthy!I90,Patient30_Healthy!I90,Patient31_Healthy!I90,Patient33_Healthy!I90,Patient34_Healthy!I90,Patient36_Healthy!I90)</f>
        <v>0.35085735166770926</v>
      </c>
      <c r="J91">
        <f>STDEV(Patient1_Healthy!I116,Patient2_Healthy!I116,Patient5_Healthy!I90,Patient6_Healthy!I90,Patient8_Healthy!I90,Patient9_Healthy!I90,Patient10_Healthy!I90,Patient11_Healthy!I90,Patient12_Healthy!I90,Patient13_Healthy!I90,Patient14_Healthy!I90,Patient15_Healthy!I90,Patient16_Healthy!I90,Patient17_Healthy!I90,Patient18_Healthy!I90,Patient19_Healthy!I90,Patient21_Healthy!I90,Patient22_Healthy!I90,Patient23_Healthy!I90,Patient25_Healthy!I90,Patient26_Healthy!I90,Patient27_Healthy!I90,Patient28_Healthy!I90,Patient30_Healthy!I90,Patient31_Healthy!I90,Patient33_Healthy!I90,Patient34_Healthy!I90,Patient36_Healthy!I90)</f>
        <v>0.15401363424977604</v>
      </c>
      <c r="K91" s="132">
        <f>AVERAGE(Patient1_Healthy!J116,Patient2_Healthy!J116,Patient5_Healthy!J90,Patient6_Healthy!J90,Patient8_Healthy!J90,Patient9_Healthy!J90,Patient10_Healthy!J90,Patient11_Healthy!J90,Patient12_Healthy!J90,Patient13_Healthy!J90,Patient14_Healthy!J90,Patient15_Healthy!J90,Patient16_Healthy!J90,Patient17_Healthy!J90,Patient18_Healthy!J90,Patient19_Healthy!J90,Patient21_Healthy!J90,Patient22_Healthy!J90,Patient23_Healthy!J90,Patient25_Healthy!J90,Patient26_Healthy!J90,Patient27_Healthy!J90,Patient28_Healthy!J90,Patient30_Healthy!J90,Patient31_Healthy!J90,Patient33_Healthy!J90,Patient34_Healthy!J90,Patient36_Healthy!J90)</f>
        <v>0.37508940310057837</v>
      </c>
      <c r="L91">
        <f>STDEV(Patient1_Healthy!J116,Patient2_Healthy!J116,Patient5_Healthy!J90,Patient6_Healthy!J90,Patient8_Healthy!J90,Patient9_Healthy!J90,Patient10_Healthy!J90,Patient11_Healthy!J90,Patient12_Healthy!J90,Patient13_Healthy!J90,Patient14_Healthy!J90,Patient15_Healthy!J90,Patient16_Healthy!J90,Patient17_Healthy!J90,Patient18_Healthy!J90,Patient19_Healthy!J90,Patient21_Healthy!J90,Patient22_Healthy!J90,Patient23_Healthy!J90,Patient25_Healthy!J90,Patient26_Healthy!J90,Patient27_Healthy!J90,Patient28_Healthy!J90,Patient30_Healthy!J90,Patient31_Healthy!J90,Patient33_Healthy!J90,Patient34_Healthy!J90,Patient36_Healthy!J90)</f>
        <v>0.13677318052597442</v>
      </c>
      <c r="X91" s="165"/>
      <c r="AO91" s="165"/>
      <c r="AQ91" s="165"/>
    </row>
    <row r="92" spans="1:59" x14ac:dyDescent="0.25">
      <c r="H92" s="23" t="s">
        <v>26</v>
      </c>
      <c r="I92">
        <f>AVERAGE(Patient1_Healthy!I117,Patient2_Healthy!I117,Patient5_Healthy!I91,Patient6_Healthy!I91,Patient8_Healthy!I91,Patient9_Healthy!I91,Patient10_Healthy!I91,Patient11_Healthy!I91,Patient12_Healthy!I91,Patient13_Healthy!I91,Patient14_Healthy!I91,Patient15_Healthy!I91,Patient16_Healthy!I91,Patient17_Healthy!I91,Patient18_Healthy!I91,Patient19_Healthy!I91,Patient21_Healthy!I91,Patient22_Healthy!I91,Patient23_Healthy!I91,Patient25_Healthy!I91,Patient26_Healthy!I91,Patient27_Healthy!I91,Patient28_Healthy!I91,Patient30_Healthy!I91,Patient31_Healthy!I91,Patient33_Healthy!I91,Patient34_Healthy!I91,Patient36_Healthy!I91)</f>
        <v>0.4164121662544053</v>
      </c>
      <c r="J92">
        <f>STDEV(Patient1_Healthy!I117,Patient2_Healthy!I117,Patient5_Healthy!I91,Patient6_Healthy!I91,Patient8_Healthy!I91,Patient9_Healthy!I91,Patient10_Healthy!I91,Patient11_Healthy!I91,Patient12_Healthy!I91,Patient13_Healthy!I91,Patient14_Healthy!I91,Patient15_Healthy!I91,Patient16_Healthy!I91,Patient17_Healthy!I91,Patient18_Healthy!I91,Patient19_Healthy!I91,Patient21_Healthy!I91,Patient22_Healthy!I91,Patient23_Healthy!I91,Patient25_Healthy!I91,Patient26_Healthy!I91,Patient27_Healthy!I91,Patient28_Healthy!I91,Patient30_Healthy!I91,Patient31_Healthy!I91,Patient33_Healthy!I91,Patient34_Healthy!I91,Patient36_Healthy!I91)</f>
        <v>0.14835400751410291</v>
      </c>
      <c r="K92" s="132">
        <f>AVERAGE(Patient1_Healthy!J117,Patient2_Healthy!J117,Patient5_Healthy!J91,Patient6_Healthy!J91,Patient8_Healthy!J91,Patient9_Healthy!J91,Patient10_Healthy!J91,Patient11_Healthy!J91,Patient12_Healthy!J91,Patient13_Healthy!J91,Patient14_Healthy!J91,Patient15_Healthy!J91,Patient16_Healthy!J91,Patient17_Healthy!J91,Patient18_Healthy!J91,Patient19_Healthy!J91,Patient21_Healthy!J91,Patient22_Healthy!J91,Patient23_Healthy!J91,Patient25_Healthy!J91,Patient26_Healthy!J91,Patient27_Healthy!J91,Patient28_Healthy!J91,Patient30_Healthy!J91,Patient31_Healthy!J91,Patient33_Healthy!J91,Patient34_Healthy!J91,Patient36_Healthy!J91)</f>
        <v>0.44293172926504398</v>
      </c>
      <c r="L92">
        <f>STDEV(Patient1_Healthy!J117,Patient2_Healthy!J117,Patient5_Healthy!J91,Patient6_Healthy!J91,Patient8_Healthy!J91,Patient9_Healthy!J91,Patient10_Healthy!J91,Patient11_Healthy!J91,Patient12_Healthy!J91,Patient13_Healthy!J91,Patient14_Healthy!J91,Patient15_Healthy!J91,Patient16_Healthy!J91,Patient17_Healthy!J91,Patient18_Healthy!J91,Patient19_Healthy!J91,Patient21_Healthy!J91,Patient22_Healthy!J91,Patient23_Healthy!J91,Patient25_Healthy!J91,Patient26_Healthy!J91,Patient27_Healthy!J91,Patient28_Healthy!J91,Patient30_Healthy!J91,Patient31_Healthy!J91,Patient33_Healthy!J91,Patient34_Healthy!J91,Patient36_Healthy!J91)</f>
        <v>0.11941073316260509</v>
      </c>
      <c r="Q92" s="26" t="s">
        <v>221</v>
      </c>
      <c r="R92" s="27" t="s">
        <v>222</v>
      </c>
      <c r="X92" s="180"/>
      <c r="Y92" s="180"/>
      <c r="Z92" s="180"/>
      <c r="AA92" s="180"/>
      <c r="AB92" s="180"/>
      <c r="AC92" s="180"/>
      <c r="AD92" s="180"/>
      <c r="AE92" s="180"/>
      <c r="AF92" s="180"/>
      <c r="AI92" s="180"/>
      <c r="AJ92" s="180"/>
      <c r="AK92" s="180"/>
      <c r="AO92" s="165"/>
      <c r="AP92" s="165"/>
      <c r="AQ92" s="165"/>
      <c r="AR92" s="180"/>
      <c r="AS92" s="180"/>
      <c r="AT92" s="180"/>
      <c r="AU92" s="180"/>
      <c r="AV92" s="180"/>
      <c r="AW92" s="180"/>
      <c r="AX92" s="180"/>
      <c r="AY92" s="180"/>
      <c r="AZ92" s="180"/>
      <c r="BA92" s="180"/>
      <c r="BB92" s="180"/>
      <c r="BC92" s="180"/>
      <c r="BD92" s="180"/>
      <c r="BE92" s="180"/>
      <c r="BF92" s="180"/>
      <c r="BG92" s="180"/>
    </row>
    <row r="93" spans="1:59" x14ac:dyDescent="0.25">
      <c r="H93" s="23" t="s">
        <v>28</v>
      </c>
      <c r="I93">
        <f>AVERAGE(Patient1_Healthy!I118,Patient2_Healthy!I118,Patient5_Healthy!I92,Patient6_Healthy!I92,Patient8_Healthy!I92,Patient9_Healthy!I92,Patient10_Healthy!I92,Patient11_Healthy!I92,Patient12_Healthy!I92,Patient13_Healthy!I92,Patient14_Healthy!I92,Patient15_Healthy!I92,Patient16_Healthy!I92,Patient17_Healthy!I92,Patient18_Healthy!I92,Patient19_Healthy!I92,Patient21_Healthy!I92,Patient22_Healthy!I92,Patient23_Healthy!I92,Patient25_Healthy!I92,Patient26_Healthy!I92,Patient27_Healthy!I92,Patient28_Healthy!I92,Patient30_Healthy!I92,Patient31_Healthy!I92,Patient33_Healthy!I92,Patient34_Healthy!I92,Patient36_Healthy!I92)</f>
        <v>0.49802226287208612</v>
      </c>
      <c r="J93">
        <f>STDEV(Patient1_Healthy!I118,Patient2_Healthy!I118,Patient5_Healthy!I92,Patient6_Healthy!I92,Patient8_Healthy!I92,Patient9_Healthy!I92,Patient10_Healthy!I92,Patient11_Healthy!I92,Patient12_Healthy!I92,Patient13_Healthy!I92,Patient14_Healthy!I92,Patient15_Healthy!I92,Patient16_Healthy!I92,Patient17_Healthy!I92,Patient18_Healthy!I92,Patient19_Healthy!I92,Patient21_Healthy!I92,Patient22_Healthy!I92,Patient23_Healthy!I92,Patient25_Healthy!I92,Patient26_Healthy!I92,Patient27_Healthy!I92,Patient28_Healthy!I92,Patient30_Healthy!I92,Patient31_Healthy!I92,Patient33_Healthy!I92,Patient34_Healthy!I92,Patient36_Healthy!I92)</f>
        <v>0.13944702404687431</v>
      </c>
      <c r="K93" s="132">
        <f>AVERAGE(Patient1_Healthy!J118,Patient2_Healthy!J118,Patient5_Healthy!J92,Patient6_Healthy!J92,Patient8_Healthy!J92,Patient9_Healthy!J92,Patient10_Healthy!J92,Patient11_Healthy!J92,Patient12_Healthy!J92,Patient13_Healthy!J92,Patient14_Healthy!J92,Patient15_Healthy!J92,Patient16_Healthy!J92,Patient17_Healthy!J92,Patient18_Healthy!J92,Patient19_Healthy!J92,Patient21_Healthy!J92,Patient22_Healthy!J92,Patient23_Healthy!J92,Patient25_Healthy!J92,Patient26_Healthy!J92,Patient27_Healthy!J92,Patient28_Healthy!J92,Patient30_Healthy!J92,Patient31_Healthy!J92,Patient33_Healthy!J92,Patient34_Healthy!J92,Patient36_Healthy!J92)</f>
        <v>0.562037585854405</v>
      </c>
      <c r="L93">
        <f>STDEV(Patient1_Healthy!J118,Patient2_Healthy!J118,Patient5_Healthy!J92,Patient6_Healthy!J92,Patient8_Healthy!J92,Patient9_Healthy!J92,Patient10_Healthy!J92,Patient11_Healthy!J92,Patient12_Healthy!J92,Patient13_Healthy!J92,Patient14_Healthy!J92,Patient15_Healthy!J92,Patient16_Healthy!J92,Patient17_Healthy!J92,Patient18_Healthy!J92,Patient19_Healthy!J92,Patient21_Healthy!J92,Patient22_Healthy!J92,Patient23_Healthy!J92,Patient25_Healthy!J92,Patient26_Healthy!J92,Patient27_Healthy!J92,Patient28_Healthy!J92,Patient30_Healthy!J92,Patient31_Healthy!J92,Patient33_Healthy!J92,Patient34_Healthy!J92,Patient36_Healthy!J92)</f>
        <v>0.15137306986550908</v>
      </c>
      <c r="P93" s="25" t="s">
        <v>27</v>
      </c>
      <c r="Q93">
        <f>AVERAGE(Patient1_Healthy!Q104,Patient2_Healthy!Q104,Patient5_Healthy!Q91,Patient6_Healthy!Q91,Patient8_Healthy!Q91,Patient9_Healthy!Q91,Patient10_Healthy!Q91,Patient11_Healthy!Q91,Patient12_Healthy!Q91,Patient13_Healthy!Q91,Patient14_Healthy!Q91,Patient15_Healthy!Q91,Patient16_Healthy!Q91,Patient17_Healthy!Q91,Patient18_Healthy!Q91,Patient19_Healthy!Q91,Patient21_Healthy!Q91,Patient22_Healthy!Q91,Patient23_Healthy!Q91,Patient25_Healthy!Q91,Patient26_Healthy!Q91,Patient27_Healthy!Q91,Patient28_Healthy!Q91,Patient30_Healthy!Q91,Patient31_Healthy!Q91,Patient33_Healthy!Q91,Patient34_Healthy!Q91,Patient36_Healthy!Q91)</f>
        <v>5594.297673742135</v>
      </c>
      <c r="R93" s="132">
        <f>STDEV(Patient1_Healthy!Q104,Patient2_Healthy!Q104,Patient5_Healthy!Q91,Patient6_Healthy!Q91,Patient8_Healthy!Q91,Patient9_Healthy!Q91,Patient10_Healthy!Q91,Patient11_Healthy!Q91,Patient12_Healthy!Q91,Patient13_Healthy!Q91,Patient14_Healthy!Q91,Patient15_Healthy!Q91,Patient16_Healthy!Q91,Patient17_Healthy!Q91,Patient18_Healthy!Q91,Patient19_Healthy!Q91,Patient21_Healthy!Q91,Patient22_Healthy!Q91,Patient23_Healthy!Q91,Patient25_Healthy!Q91,Patient26_Healthy!Q91,Patient27_Healthy!Q91,Patient28_Healthy!Q91,Patient30_Healthy!Q91,Patient31_Healthy!Q91,Patient33_Healthy!Q91,Patient34_Healthy!Q91,Patient36_Healthy!Q91)</f>
        <v>4943.511505546041</v>
      </c>
      <c r="X93" s="180"/>
      <c r="Y93" s="180"/>
      <c r="Z93" s="180"/>
      <c r="AA93" s="180"/>
      <c r="AB93" s="180"/>
      <c r="AC93" s="180"/>
      <c r="AD93" s="180"/>
      <c r="AE93" s="180"/>
      <c r="AF93" s="180"/>
      <c r="AG93" s="165"/>
      <c r="AI93" s="180"/>
      <c r="AJ93" s="165"/>
      <c r="AK93" s="165"/>
      <c r="AO93" s="165"/>
      <c r="AQ93" s="165"/>
      <c r="AR93" s="165"/>
      <c r="AS93" s="165"/>
      <c r="AT93" s="165"/>
      <c r="AU93" s="165"/>
      <c r="AV93" s="165"/>
      <c r="AW93" s="165"/>
      <c r="AX93" s="165"/>
      <c r="AY93" s="165"/>
      <c r="AZ93" s="165"/>
      <c r="BA93" s="165"/>
      <c r="BB93" s="165"/>
      <c r="BC93" s="165"/>
      <c r="BD93" s="165"/>
      <c r="BE93" s="165"/>
      <c r="BF93" s="165"/>
      <c r="BG93" s="165"/>
    </row>
    <row r="94" spans="1:59" x14ac:dyDescent="0.25">
      <c r="H94" s="23" t="s">
        <v>29</v>
      </c>
      <c r="I94">
        <f>AVERAGE(Patient1_Healthy!I119,Patient2_Healthy!I119,Patient5_Healthy!I93,Patient6_Healthy!I93,Patient8_Healthy!I93,Patient9_Healthy!I93,Patient10_Healthy!I93,Patient11_Healthy!I93,Patient12_Healthy!I93,Patient13_Healthy!I93,Patient14_Healthy!I93,Patient15_Healthy!I93,Patient16_Healthy!I93,Patient17_Healthy!I93,Patient18_Healthy!I93,Patient19_Healthy!I93,Patient21_Healthy!I93,Patient23_Healthy!I93,Patient25_Healthy!I93,Patient26_Healthy!I93,Patient27_Healthy!I93,Patient28_Healthy!I93,Patient30_Healthy!I93,Patient31_Healthy!I93,Patient33_Healthy!I93,Patient34_Healthy!I93,Patient36_Healthy!I93)</f>
        <v>0.47041177438366916</v>
      </c>
      <c r="J94">
        <f>STDEV(Patient1_Healthy!I119,Patient2_Healthy!I119,Patient5_Healthy!I93,Patient6_Healthy!I93,Patient8_Healthy!I93,Patient9_Healthy!I93,Patient10_Healthy!I93,Patient11_Healthy!I93,Patient12_Healthy!I93,Patient13_Healthy!I93,Patient14_Healthy!I93,Patient15_Healthy!I93,Patient16_Healthy!I93,Patient17_Healthy!I93,Patient18_Healthy!I93,Patient19_Healthy!I93,Patient21_Healthy!I93,Patient23_Healthy!I93,Patient25_Healthy!I93,Patient26_Healthy!I93,Patient27_Healthy!I93,Patient28_Healthy!I93,Patient30_Healthy!I93,Patient31_Healthy!I93,Patient33_Healthy!I93,Patient34_Healthy!I93,Patient36_Healthy!I93)</f>
        <v>0.14682407097861855</v>
      </c>
      <c r="K94" s="132">
        <f>AVERAGE(Patient1_Healthy!J119,Patient2_Healthy!J119,Patient5_Healthy!J93,Patient6_Healthy!J93,Patient8_Healthy!J93,Patient9_Healthy!J93,Patient10_Healthy!J93,Patient11_Healthy!J93,Patient12_Healthy!J93,Patient13_Healthy!J93,Patient14_Healthy!J93,Patient15_Healthy!J93,Patient16_Healthy!J93,Patient17_Healthy!J93,Patient18_Healthy!J93,Patient19_Healthy!J93,Patient21_Healthy!J93,Patient23_Healthy!J93,Patient25_Healthy!J93,Patient26_Healthy!J93,Patient27_Healthy!J93,Patient28_Healthy!J93,Patient30_Healthy!J93,Patient31_Healthy!J93,Patient33_Healthy!J93,Patient34_Healthy!J93,Patient36_Healthy!J93)</f>
        <v>0.49491930355227987</v>
      </c>
      <c r="L94">
        <f>STDEV(Patient1_Healthy!J119,Patient2_Healthy!J119,Patient5_Healthy!J93,Patient6_Healthy!J93,Patient8_Healthy!J93,Patient9_Healthy!J93,Patient10_Healthy!J93,Patient11_Healthy!J93,Patient12_Healthy!J93,Patient13_Healthy!J93,Patient14_Healthy!J93,Patient15_Healthy!J93,Patient16_Healthy!J93,Patient17_Healthy!J93,Patient18_Healthy!J93,Patient19_Healthy!J93,Patient21_Healthy!J93,Patient23_Healthy!J93,Patient25_Healthy!J93,Patient26_Healthy!J93,Patient27_Healthy!J93,Patient28_Healthy!J93,Patient30_Healthy!J93,Patient31_Healthy!J93,Patient33_Healthy!J93,Patient34_Healthy!J93,Patient36_Healthy!J93)</f>
        <v>0.13183885176280369</v>
      </c>
      <c r="V94" s="165"/>
      <c r="X94" s="180"/>
      <c r="Y94" s="165"/>
      <c r="Z94" s="165"/>
      <c r="AA94" s="165"/>
      <c r="AB94" s="165"/>
      <c r="AC94" s="165"/>
      <c r="AD94" s="165"/>
      <c r="AE94" s="165"/>
      <c r="AF94" s="165"/>
      <c r="AI94" s="165"/>
      <c r="AO94" s="165"/>
      <c r="AQ94" s="165"/>
    </row>
    <row r="95" spans="1:59" x14ac:dyDescent="0.25">
      <c r="V95" s="165"/>
      <c r="X95" s="165"/>
      <c r="AB95" s="165"/>
      <c r="AI95" s="165"/>
      <c r="AO95" s="165"/>
      <c r="AQ95" s="165"/>
    </row>
    <row r="96" spans="1:59" x14ac:dyDescent="0.25">
      <c r="V96" s="165"/>
      <c r="X96" s="165"/>
      <c r="AB96" s="165"/>
      <c r="AI96" s="165"/>
      <c r="AO96" s="165"/>
      <c r="AQ96" s="165"/>
    </row>
    <row r="97" spans="1:59" x14ac:dyDescent="0.25">
      <c r="B97" s="165" t="s">
        <v>54</v>
      </c>
      <c r="H97" s="165" t="s">
        <v>55</v>
      </c>
      <c r="P97" s="165" t="s">
        <v>56</v>
      </c>
      <c r="V97" s="165"/>
      <c r="X97" s="165"/>
      <c r="AB97" s="165"/>
      <c r="AI97" s="165"/>
      <c r="AO97" s="165"/>
      <c r="AQ97" s="165"/>
    </row>
    <row r="98" spans="1:59" x14ac:dyDescent="0.25">
      <c r="A98" s="21"/>
      <c r="B98" s="182" t="s">
        <v>11</v>
      </c>
      <c r="C98" s="182"/>
      <c r="D98" s="181" t="s">
        <v>6</v>
      </c>
      <c r="E98" s="182"/>
      <c r="F98" s="165"/>
      <c r="H98" s="23"/>
      <c r="I98" s="184" t="s">
        <v>12</v>
      </c>
      <c r="J98" s="184"/>
      <c r="K98" s="183" t="s">
        <v>13</v>
      </c>
      <c r="L98" s="184"/>
      <c r="Q98" s="185" t="s">
        <v>12</v>
      </c>
      <c r="R98" s="185"/>
      <c r="S98" s="186" t="s">
        <v>13</v>
      </c>
      <c r="T98" s="185"/>
      <c r="V98" s="165"/>
      <c r="X98" s="165"/>
      <c r="AB98" s="165"/>
      <c r="AI98" s="165"/>
      <c r="AO98" s="165"/>
      <c r="AQ98" s="165"/>
    </row>
    <row r="99" spans="1:59" x14ac:dyDescent="0.25">
      <c r="A99" s="126"/>
      <c r="B99" s="126" t="s">
        <v>221</v>
      </c>
      <c r="C99" s="126" t="s">
        <v>222</v>
      </c>
      <c r="D99" s="126" t="s">
        <v>221</v>
      </c>
      <c r="E99" s="126" t="s">
        <v>222</v>
      </c>
      <c r="F99" s="165"/>
      <c r="H99" s="23"/>
      <c r="I99" s="23" t="s">
        <v>221</v>
      </c>
      <c r="J99" s="23" t="s">
        <v>222</v>
      </c>
      <c r="K99" s="22" t="s">
        <v>221</v>
      </c>
      <c r="L99" s="23" t="s">
        <v>222</v>
      </c>
      <c r="P99" s="25"/>
      <c r="Q99" s="25" t="s">
        <v>221</v>
      </c>
      <c r="R99" s="25" t="s">
        <v>222</v>
      </c>
      <c r="S99" s="24" t="s">
        <v>221</v>
      </c>
      <c r="T99" s="25" t="s">
        <v>222</v>
      </c>
      <c r="V99" s="165"/>
      <c r="X99" s="165"/>
      <c r="AB99" s="165"/>
      <c r="AI99" s="165"/>
      <c r="AO99" s="165"/>
      <c r="AQ99" s="165"/>
    </row>
    <row r="100" spans="1:59" x14ac:dyDescent="0.25">
      <c r="A100" s="126" t="s">
        <v>14</v>
      </c>
      <c r="B100" s="20">
        <f>AVERAGE(Patient1_Healthy!B125,Patient2_Healthy!B125,Patient5_Healthy!B99,Patient6_Healthy!B99,Patient8_Healthy!B99,Patient9_Healthy!B99,Patient10_Healthy!B99,Patient11_Healthy!B99,Patient12_Healthy!B99,Patient13_Healthy!B99,Patient14_Healthy!B99,Patient15_Healthy!B99,Patient16_Healthy!B99,Patient17_Healthy!B99,Patient19_Healthy!B99,Patient21_Healthy!B99,Patient22_Healthy!B99,Patient23_Healthy!B99,Patient25_Healthy!B99,Patient26_Healthy!B99,Patient27_Healthy!B99,Patient28_Healthy!B99,Patient30_Healthy!B99,Patient31_Healthy!B99,Patient33_Healthy!B99,Patient34_Healthy!B99,Patient36_Healthy!B99)</f>
        <v>13.209037674589224</v>
      </c>
      <c r="C100" s="20">
        <f>STDEV(Patient1_Healthy!B125,Patient2_Healthy!B125,Patient5_Healthy!B99,Patient6_Healthy!B99,Patient8_Healthy!B99,Patient9_Healthy!B99,Patient10_Healthy!B99,Patient11_Healthy!B99,Patient12_Healthy!B99,Patient13_Healthy!B99,Patient14_Healthy!B99,Patient15_Healthy!B99,Patient16_Healthy!B99,Patient17_Healthy!B99,Patient19_Healthy!B99,Patient21_Healthy!B99,Patient22_Healthy!B99,Patient23_Healthy!B99,Patient25_Healthy!B99,Patient26_Healthy!B99,Patient27_Healthy!B99,Patient28_Healthy!B99,Patient30_Healthy!B99,Patient31_Healthy!B99,Patient33_Healthy!B99,Patient34_Healthy!B99,Patient36_Healthy!B99)</f>
        <v>20.019679378082948</v>
      </c>
      <c r="D100" s="20">
        <f>AVERAGE(Patient1_Healthy!C125,Patient2_Healthy!C125,Patient5_Healthy!C99,Patient6_Healthy!C99,Patient8_Healthy!C99,Patient9_Healthy!C99,Patient10_Healthy!C99,Patient11_Healthy!C99,Patient12_Healthy!C99,Patient13_Healthy!C99,Patient14_Healthy!C99,Patient15_Healthy!C99,Patient16_Healthy!C99,Patient17_Healthy!C99,Patient19_Healthy!C99,Patient21_Healthy!C99,Patient22_Healthy!C99,Patient23_Healthy!C99,Patient25_Healthy!C99,Patient26_Healthy!C99,Patient27_Healthy!C99,Patient28_Healthy!C99,Patient30_Healthy!C99,Patient31_Healthy!C99,Patient33_Healthy!C99,Patient34_Healthy!C99,Patient36_Healthy!C99)</f>
        <v>13.93420583010098</v>
      </c>
      <c r="E100" s="20">
        <f>STDEV(Patient1_Healthy!C125,Patient2_Healthy!C125,Patient5_Healthy!C99,Patient6_Healthy!C99,Patient8_Healthy!C99,Patient9_Healthy!C99,Patient10_Healthy!C99,Patient11_Healthy!C99,Patient12_Healthy!C99,Patient13_Healthy!C99,Patient14_Healthy!C99,Patient15_Healthy!C99,Patient16_Healthy!C99,Patient17_Healthy!C99,Patient19_Healthy!C99,Patient21_Healthy!C99,Patient22_Healthy!C99,Patient23_Healthy!C99,Patient25_Healthy!C99,Patient26_Healthy!C99,Patient27_Healthy!C99,Patient28_Healthy!C99,Patient30_Healthy!C99,Patient31_Healthy!C99,Patient33_Healthy!C99,Patient34_Healthy!C99,Patient36_Healthy!C99)</f>
        <v>16.507607095130094</v>
      </c>
      <c r="H100" s="23" t="s">
        <v>15</v>
      </c>
      <c r="I100">
        <f>AVERAGE(Patient1_Healthy!I125,Patient2_Healthy!I125,Patient5_Healthy!I99,Patient6_Healthy!I99,Patient8_Healthy!I99,Patient9_Healthy!I99,Patient10_Healthy!I99,Patient11_Healthy!I99,Patient12_Healthy!I99,Patient13_Healthy!I99,Patient14_Healthy!I99,Patient15_Healthy!I99,Patient16_Healthy!I99,Patient17_Healthy!I99,Patient18_Healthy!I99,Patient19_Healthy!I99,Patient21_Healthy!I99,Patient22_Healthy!I99,Patient23_Healthy!I99,Patient25_Healthy!I99,Patient26_Healthy!I99,Patient27_Healthy!I99,Patient28_Healthy!I99,Patient30_Healthy!I99,Patient31_Healthy!I99,Patient33_Healthy!I99,Patient34_Healthy!I99,Patient36_Healthy!I99)</f>
        <v>0.15512360446451015</v>
      </c>
      <c r="J100">
        <f>STDEV(Patient1_Healthy!I125,Patient2_Healthy!I125,Patient5_Healthy!I99,Patient6_Healthy!I99,Patient8_Healthy!I99,Patient9_Healthy!I99,Patient10_Healthy!I99,Patient11_Healthy!I99,Patient12_Healthy!I99,Patient13_Healthy!I99,Patient14_Healthy!I99,Patient15_Healthy!I99,Patient16_Healthy!I99,Patient17_Healthy!I99,Patient18_Healthy!I99,Patient19_Healthy!I99,Patient21_Healthy!I99,Patient22_Healthy!I99,Patient23_Healthy!I99,Patient25_Healthy!I99,Patient26_Healthy!I99,Patient27_Healthy!I99,Patient28_Healthy!I99,Patient30_Healthy!I99,Patient31_Healthy!I99,Patient33_Healthy!I99,Patient34_Healthy!I99,Patient36_Healthy!I99)</f>
        <v>7.9283343223668146E-2</v>
      </c>
      <c r="K100" s="132">
        <f>AVERAGE(Patient1_Healthy!J125,Patient2_Healthy!J125,Patient5_Healthy!J99,Patient6_Healthy!J99,Patient8_Healthy!J99,Patient9_Healthy!J99,Patient10_Healthy!J99,Patient11_Healthy!J99,Patient12_Healthy!J99,Patient13_Healthy!J99,Patient14_Healthy!J99,Patient15_Healthy!J99,Patient16_Healthy!J99,Patient17_Healthy!J99,Patient18_Healthy!J99,Patient19_Healthy!J99,Patient21_Healthy!J99,Patient22_Healthy!J99,Patient23_Healthy!J99,Patient25_Healthy!J99,Patient26_Healthy!J99,Patient27_Healthy!J99,Patient28_Healthy!J99,Patient30_Healthy!J99,Patient31_Healthy!J99,Patient33_Healthy!J99,Patient34_Healthy!J99,Patient36_Healthy!J99)</f>
        <v>0.14750680960119125</v>
      </c>
      <c r="L100">
        <f>STDEV(Patient1_Healthy!J125,Patient2_Healthy!J125,Patient5_Healthy!J99,Patient6_Healthy!J99,Patient8_Healthy!J99,Patient9_Healthy!J99,Patient10_Healthy!J99,Patient11_Healthy!J99,Patient12_Healthy!J99,Patient13_Healthy!J99,Patient14_Healthy!J99,Patient15_Healthy!J99,Patient16_Healthy!J99,Patient17_Healthy!J99,Patient18_Healthy!J99,Patient19_Healthy!J99,Patient21_Healthy!J99,Patient22_Healthy!J99,Patient23_Healthy!J99,Patient25_Healthy!J99,Patient26_Healthy!J99,Patient27_Healthy!J99,Patient28_Healthy!J99,Patient30_Healthy!J99,Patient31_Healthy!J99,Patient33_Healthy!J99,Patient34_Healthy!J99,Patient36_Healthy!J99)</f>
        <v>6.7766569156249845E-2</v>
      </c>
      <c r="P100" s="25" t="s">
        <v>16</v>
      </c>
      <c r="Q100">
        <f>AVERAGE(Patient1_Healthy!Q125,Patient2_Healthy!Q125,Patient5_Healthy!Q99,Patient6_Healthy!Q99,Patient8_Healthy!Q99,Patient9_Healthy!Q99,Patient10_Healthy!Q99,Patient11_Healthy!Q99,Patient12_Healthy!Q99,Patient13_Healthy!Q99,Patient14_Healthy!Q99,Patient15_Healthy!Q99,Patient16_Healthy!Q99,Patient17_Healthy!Q99,Patient18_Healthy!Q99,Patient19_Healthy!Q99,Patient21_Healthy!Q99,Patient22_Healthy!Q99,Patient23_Healthy!Q99,Patient25_Healthy!Q99,Patient26_Healthy!Q99,Patient27_Healthy!Q99,Patient28_Healthy!Q99,Patient30_Healthy!Q99,Patient31_Healthy!Q99,Patient33_Healthy!Q99,Patient34_Healthy!Q99,Patient36_Healthy!Q99)</f>
        <v>-3.8730230475206927E-2</v>
      </c>
      <c r="R100">
        <f>STDEV(Patient1_Healthy!Q125,Patient2_Healthy!Q125,Patient5_Healthy!Q99,Patient6_Healthy!Q99,Patient8_Healthy!Q99,Patient9_Healthy!Q99,Patient10_Healthy!Q99,Patient11_Healthy!Q99,Patient12_Healthy!Q99,Patient13_Healthy!Q99,Patient14_Healthy!Q99,Patient15_Healthy!Q99,Patient16_Healthy!Q99,Patient17_Healthy!Q99,Patient18_Healthy!Q99,Patient19_Healthy!Q99,Patient21_Healthy!Q99,Patient22_Healthy!Q99,Patient23_Healthy!Q99,Patient25_Healthy!Q99,Patient26_Healthy!Q99,Patient27_Healthy!Q99,Patient28_Healthy!Q99,Patient30_Healthy!Q99,Patient31_Healthy!Q99,Patient33_Healthy!Q99,Patient34_Healthy!Q99,Patient36_Healthy!Q99)</f>
        <v>0.54494564240212706</v>
      </c>
      <c r="S100" s="132">
        <f>AVERAGE(Patient1_Healthy!R125,Patient2_Healthy!R125,Patient5_Healthy!R99,Patient6_Healthy!R99,Patient8_Healthy!R99,Patient9_Healthy!R99,Patient10_Healthy!R99,Patient11_Healthy!R99,Patient12_Healthy!R99,Patient13_Healthy!R99,Patient14_Healthy!R99,Patient15_Healthy!R99,Patient16_Healthy!R99,Patient17_Healthy!R99,Patient18_Healthy!R99,Patient19_Healthy!R99,Patient21_Healthy!R99,Patient22_Healthy!R99,Patient23_Healthy!R99,Patient25_Healthy!R99,Patient26_Healthy!R99,Patient27_Healthy!R99,Patient28_Healthy!R99,Patient30_Healthy!R99,Patient31_Healthy!R99,Patient33_Healthy!R99,Patient34_Healthy!R99,Patient36_Healthy!R99)</f>
        <v>-5.6419745543266737E-2</v>
      </c>
      <c r="T100">
        <f>STDEV(Patient1_Healthy!R112,Patient2_Healthy!R112,Patient5_Healthy!R99,Patient6_Healthy!R99,Patient8_Healthy!R99,Patient9_Healthy!R99,Patient10_Healthy!R99,Patient11_Healthy!R99,Patient12_Healthy!R99,Patient13_Healthy!R99,Patient14_Healthy!R99,Patient15_Healthy!R99,Patient16_Healthy!R99,Patient17_Healthy!R99,Patient18_Healthy!R99,Patient19_Healthy!R99,Patient21_Healthy!R99,Patient22_Healthy!R99,Patient23_Healthy!R99,Patient25_Healthy!R99,Patient26_Healthy!R99,Patient27_Healthy!R99,Patient28_Healthy!R99,Patient30_Healthy!R99,Patient31_Healthy!R99,Patient33_Healthy!R99,Patient34_Healthy!R99,Patient36_Healthy!R99)</f>
        <v>0.59514281609639863</v>
      </c>
      <c r="V100" s="165"/>
      <c r="X100" s="165"/>
      <c r="AB100" s="165"/>
      <c r="AI100" s="165"/>
      <c r="AO100" s="165"/>
      <c r="AQ100" s="165"/>
    </row>
    <row r="101" spans="1:59" x14ac:dyDescent="0.25">
      <c r="A101" s="126" t="s">
        <v>17</v>
      </c>
      <c r="B101" s="20">
        <f>AVERAGE(Patient1_Healthy!B126,Patient2_Healthy!B126,Patient5_Healthy!B100,Patient6_Healthy!B100,Patient8_Healthy!B100,Patient9_Healthy!B100,Patient10_Healthy!B100,Patient11_Healthy!B100,Patient12_Healthy!B100,Patient13_Healthy!B100,Patient14_Healthy!B100,Patient15_Healthy!B100,Patient16_Healthy!B100,Patient17_Healthy!B100,Patient19_Healthy!B100,Patient21_Healthy!B100,Patient22_Healthy!B100,Patient23_Healthy!B100,Patient25_Healthy!B100,Patient26_Healthy!B100,Patient27_Healthy!B100,Patient28_Healthy!B100,Patient30_Healthy!B100,Patient31_Healthy!B100,Patient33_Healthy!B100,Patient34_Healthy!B100,Patient36_Healthy!B100)</f>
        <v>39.606485328331878</v>
      </c>
      <c r="C101" s="20">
        <f>STDEV(Patient1_Healthy!B126,Patient2_Healthy!B126,Patient5_Healthy!B100,Patient6_Healthy!B100,Patient8_Healthy!B100,Patient9_Healthy!B100,Patient10_Healthy!B100,Patient11_Healthy!B100,Patient12_Healthy!B100,Patient13_Healthy!B100,Patient14_Healthy!B100,Patient15_Healthy!B100,Patient16_Healthy!B100,Patient17_Healthy!B100,Patient19_Healthy!B100,Patient21_Healthy!B100,Patient22_Healthy!B100,Patient23_Healthy!B100,Patient25_Healthy!B100,Patient26_Healthy!B100,Patient27_Healthy!B100,Patient28_Healthy!B100,Patient30_Healthy!B100,Patient31_Healthy!B100,Patient33_Healthy!B100,Patient34_Healthy!B100,Patient36_Healthy!B100)</f>
        <v>33.885474987333566</v>
      </c>
      <c r="D101" s="20">
        <f>AVERAGE(Patient1_Healthy!C126,Patient2_Healthy!C126,Patient5_Healthy!C100,Patient6_Healthy!C100,Patient8_Healthy!C100,Patient9_Healthy!C100,Patient10_Healthy!C100,Patient11_Healthy!C100,Patient12_Healthy!C100,Patient13_Healthy!C100,Patient14_Healthy!C100,Patient15_Healthy!C100,Patient16_Healthy!C100,Patient17_Healthy!C100,Patient19_Healthy!C100,Patient21_Healthy!C100,Patient22_Healthy!C100,Patient23_Healthy!C100,Patient25_Healthy!C100,Patient26_Healthy!C100,Patient27_Healthy!C100,Patient28_Healthy!C100,Patient30_Healthy!C100,Patient31_Healthy!C100,Patient33_Healthy!C100,Patient34_Healthy!C100,Patient36_Healthy!C100)</f>
        <v>37.613835842024919</v>
      </c>
      <c r="E101" s="20">
        <f>STDEV(Patient1_Healthy!C126,Patient2_Healthy!C126,Patient5_Healthy!C100,Patient6_Healthy!C100,Patient8_Healthy!C100,Patient9_Healthy!C100,Patient10_Healthy!C100,Patient11_Healthy!C100,Patient12_Healthy!C100,Patient13_Healthy!C100,Patient14_Healthy!C100,Patient15_Healthy!C100,Patient16_Healthy!C100,Patient17_Healthy!C100,Patient19_Healthy!C100,Patient21_Healthy!C100,Patient22_Healthy!C100,Patient23_Healthy!C100,Patient25_Healthy!C100,Patient26_Healthy!C100,Patient27_Healthy!C100,Patient28_Healthy!C100,Patient30_Healthy!C100,Patient31_Healthy!C100,Patient33_Healthy!C100,Patient34_Healthy!C100,Patient36_Healthy!C100)</f>
        <v>21.49397006857556</v>
      </c>
      <c r="H101" s="23" t="s">
        <v>18</v>
      </c>
      <c r="I101">
        <f>AVERAGE(Patient1_Healthy!I126,Patient2_Healthy!I126,Patient5_Healthy!I100,Patient6_Healthy!I100,Patient8_Healthy!I100,Patient9_Healthy!I100,Patient10_Healthy!I100,Patient11_Healthy!I100,Patient12_Healthy!I100,Patient13_Healthy!I100,Patient14_Healthy!I100,Patient15_Healthy!I100,Patient16_Healthy!I100,Patient17_Healthy!I100,Patient18_Healthy!I100,Patient19_Healthy!I100,Patient21_Healthy!I100,Patient22_Healthy!I100,Patient23_Healthy!I100,Patient25_Healthy!I100,Patient26_Healthy!I100,Patient27_Healthy!I100,Patient28_Healthy!I100,Patient30_Healthy!I100,Patient31_Healthy!I100,Patient33_Healthy!I100,Patient34_Healthy!I100,Patient36_Healthy!I100)</f>
        <v>0.13780479420303252</v>
      </c>
      <c r="J101">
        <f>STDEV(Patient1_Healthy!I126,Patient2_Healthy!I126,Patient5_Healthy!I100,Patient6_Healthy!I100,Patient8_Healthy!I100,Patient9_Healthy!I100,Patient10_Healthy!I100,Patient11_Healthy!I100,Patient12_Healthy!I100,Patient13_Healthy!I100,Patient14_Healthy!I100,Patient15_Healthy!I100,Patient16_Healthy!I100,Patient17_Healthy!I100,Patient18_Healthy!I100,Patient19_Healthy!I100,Patient21_Healthy!I100,Patient22_Healthy!I100,Patient23_Healthy!I100,Patient25_Healthy!I100,Patient26_Healthy!I100,Patient27_Healthy!I100,Patient28_Healthy!I100,Patient30_Healthy!I100,Patient31_Healthy!I100,Patient33_Healthy!I100,Patient34_Healthy!I100,Patient36_Healthy!I100)</f>
        <v>6.9865003957218383E-2</v>
      </c>
      <c r="K101" s="132">
        <f>AVERAGE(Patient1_Healthy!J126,Patient2_Healthy!J126,Patient5_Healthy!J100,Patient6_Healthy!J100,Patient8_Healthy!J100,Patient9_Healthy!J100,Patient10_Healthy!J100,Patient11_Healthy!J100,Patient12_Healthy!J100,Patient13_Healthy!J100,Patient14_Healthy!J100,Patient15_Healthy!J100,Patient16_Healthy!J100,Patient17_Healthy!J100,Patient18_Healthy!J100,Patient19_Healthy!J100,Patient21_Healthy!J100,Patient22_Healthy!J100,Patient23_Healthy!J100,Patient25_Healthy!J100,Patient26_Healthy!J100,Patient27_Healthy!J100,Patient28_Healthy!J100,Patient30_Healthy!J100,Patient31_Healthy!J100,Patient33_Healthy!J100,Patient34_Healthy!J100,Patient36_Healthy!J100)</f>
        <v>0.12096071883863461</v>
      </c>
      <c r="L101">
        <f>STDEV(Patient1_Healthy!J126,Patient2_Healthy!J126,Patient5_Healthy!J100,Patient6_Healthy!J100,Patient8_Healthy!J100,Patient9_Healthy!J100,Patient10_Healthy!J100,Patient11_Healthy!J100,Patient12_Healthy!J100,Patient13_Healthy!J100,Patient14_Healthy!J100,Patient15_Healthy!J100,Patient16_Healthy!J100,Patient17_Healthy!J100,Patient18_Healthy!J100,Patient19_Healthy!J100,Patient21_Healthy!J100,Patient22_Healthy!J100,Patient23_Healthy!J100,Patient25_Healthy!J100,Patient26_Healthy!J100,Patient27_Healthy!J100,Patient28_Healthy!J100,Patient30_Healthy!J100,Patient31_Healthy!J100,Patient33_Healthy!J100,Patient34_Healthy!J100,Patient36_Healthy!J100)</f>
        <v>5.8904255120634491E-2</v>
      </c>
      <c r="P101" s="25" t="s">
        <v>19</v>
      </c>
      <c r="Q101">
        <f>AVERAGE(Patient1_Healthy!Q126,Patient2_Healthy!Q126,Patient5_Healthy!Q100,Patient6_Healthy!Q100,Patient8_Healthy!Q100,Patient9_Healthy!Q100,Patient10_Healthy!Q100,Patient11_Healthy!Q100,Patient12_Healthy!Q100,Patient13_Healthy!Q100,Patient14_Healthy!Q100,Patient15_Healthy!Q100,Patient16_Healthy!Q100,Patient17_Healthy!Q100,Patient18_Healthy!Q100,Patient19_Healthy!Q100,Patient21_Healthy!Q100,Patient22_Healthy!Q100,Patient23_Healthy!Q100,Patient25_Healthy!Q100,Patient26_Healthy!Q100,Patient27_Healthy!Q100,Patient28_Healthy!Q100,Patient30_Healthy!Q100,Patient31_Healthy!Q100,Patient33_Healthy!Q100,Patient34_Healthy!Q100,Patient36_Healthy!Q100)</f>
        <v>6.7575977250645156</v>
      </c>
      <c r="R101">
        <f>STDEV(Patient1_Healthy!Q126,Patient2_Healthy!Q126,Patient5_Healthy!Q100,Patient6_Healthy!Q100,Patient8_Healthy!Q100,Patient9_Healthy!Q100,Patient10_Healthy!Q100,Patient11_Healthy!Q100,Patient12_Healthy!Q100,Patient13_Healthy!Q100,Patient14_Healthy!Q100,Patient15_Healthy!Q100,Patient16_Healthy!Q100,Patient17_Healthy!Q100,Patient18_Healthy!Q100,Patient19_Healthy!Q100,Patient21_Healthy!Q100,Patient22_Healthy!Q100,Patient23_Healthy!Q100,Patient25_Healthy!Q100,Patient26_Healthy!Q100,Patient27_Healthy!Q100,Patient28_Healthy!Q100,Patient30_Healthy!Q100,Patient31_Healthy!Q100,Patient33_Healthy!Q100,Patient34_Healthy!Q100,Patient36_Healthy!Q100)</f>
        <v>4.033104825931443</v>
      </c>
      <c r="S101" s="132">
        <f>AVERAGE(Patient1_Healthy!R126,Patient2_Healthy!R126,Patient5_Healthy!R100,Patient6_Healthy!R100,Patient8_Healthy!R100,Patient9_Healthy!R100,Patient10_Healthy!R100,Patient11_Healthy!R100,Patient12_Healthy!R100,Patient13_Healthy!R100,Patient14_Healthy!R100,Patient15_Healthy!R100,Patient16_Healthy!R100,Patient17_Healthy!R100,Patient18_Healthy!R100,Patient19_Healthy!R100,Patient21_Healthy!R100,Patient22_Healthy!R100,Patient23_Healthy!R100,Patient25_Healthy!R100,Patient26_Healthy!R100,Patient27_Healthy!R100,Patient28_Healthy!R100,Patient30_Healthy!R100,Patient31_Healthy!R100,Patient33_Healthy!R100,Patient34_Healthy!R100,Patient36_Healthy!R100)</f>
        <v>8.775105738269632</v>
      </c>
      <c r="T101">
        <f>STDEV(Patient1_Healthy!R113,Patient2_Healthy!R113,Patient5_Healthy!R100,Patient6_Healthy!R100,Patient8_Healthy!R100,Patient9_Healthy!R100,Patient10_Healthy!R100,Patient11_Healthy!R100,Patient12_Healthy!R100,Patient13_Healthy!R100,Patient14_Healthy!R100,Patient15_Healthy!R100,Patient16_Healthy!R100,Patient17_Healthy!R100,Patient18_Healthy!R100,Patient19_Healthy!R100,Patient21_Healthy!R100,Patient22_Healthy!R100,Patient23_Healthy!R100,Patient25_Healthy!R100,Patient26_Healthy!R100,Patient27_Healthy!R100,Patient28_Healthy!R100,Patient30_Healthy!R100,Patient31_Healthy!R100,Patient33_Healthy!R100,Patient34_Healthy!R100,Patient36_Healthy!R100)</f>
        <v>2.8806445993235172</v>
      </c>
      <c r="V101" s="165"/>
      <c r="X101" s="165"/>
      <c r="AB101" s="165"/>
      <c r="AI101" s="165"/>
      <c r="AO101" s="165"/>
      <c r="AQ101" s="165"/>
    </row>
    <row r="102" spans="1:59" x14ac:dyDescent="0.25">
      <c r="A102" s="126" t="s">
        <v>20</v>
      </c>
      <c r="B102" s="20">
        <f>AVERAGE(Patient1_Healthy!B127,Patient2_Healthy!B127,Patient5_Healthy!B101,Patient6_Healthy!B101,Patient8_Healthy!B101,Patient9_Healthy!B101,Patient10_Healthy!B101,Patient11_Healthy!B101,Patient12_Healthy!B101,Patient13_Healthy!B101,Patient14_Healthy!B101,Patient15_Healthy!B101,Patient16_Healthy!B101,Patient17_Healthy!B101,Patient19_Healthy!B101,Patient21_Healthy!B101,Patient22_Healthy!B101,Patient23_Healthy!B101,Patient25_Healthy!B101,Patient26_Healthy!B101,Patient27_Healthy!B101,Patient28_Healthy!B101,Patient30_Healthy!B101,Patient31_Healthy!B101,Patient33_Healthy!B101,Patient34_Healthy!B101,Patient36_Healthy!B101)</f>
        <v>13.891176407895019</v>
      </c>
      <c r="C102" s="20">
        <f>STDEV(Patient1_Healthy!B127,Patient2_Healthy!B127,Patient5_Healthy!B101,Patient6_Healthy!B101,Patient8_Healthy!B101,Patient9_Healthy!B101,Patient10_Healthy!B101,Patient11_Healthy!B101,Patient12_Healthy!B101,Patient13_Healthy!B101,Patient14_Healthy!B101,Patient15_Healthy!B101,Patient16_Healthy!B101,Patient17_Healthy!B101,Patient19_Healthy!B101,Patient21_Healthy!B101,Patient22_Healthy!B101,Patient23_Healthy!B101,Patient25_Healthy!B101,Patient26_Healthy!B101,Patient27_Healthy!B101,Patient28_Healthy!B101,Patient30_Healthy!B101,Patient31_Healthy!B101,Patient33_Healthy!B101,Patient34_Healthy!B101,Patient36_Healthy!B101)</f>
        <v>10.652980644115042</v>
      </c>
      <c r="D102" s="20">
        <f>AVERAGE(Patient1_Healthy!C127,Patient2_Healthy!C127,Patient5_Healthy!C101,Patient6_Healthy!C101,Patient8_Healthy!C101,Patient9_Healthy!C101,Patient10_Healthy!C101,Patient11_Healthy!C101,Patient12_Healthy!C101,Patient13_Healthy!C101,Patient14_Healthy!C101,Patient15_Healthy!C101,Patient16_Healthy!C101,Patient17_Healthy!C101,Patient19_Healthy!C101,Patient21_Healthy!C101,Patient22_Healthy!C101,Patient23_Healthy!C101,Patient25_Healthy!C101,Patient26_Healthy!C101,Patient27_Healthy!C101,Patient28_Healthy!C101,Patient30_Healthy!C101,Patient31_Healthy!C101,Patient33_Healthy!C101,Patient34_Healthy!C101,Patient36_Healthy!C101)</f>
        <v>14.217047566748136</v>
      </c>
      <c r="E102" s="20">
        <f>STDEV(Patient1_Healthy!C127,Patient2_Healthy!C127,Patient5_Healthy!C101,Patient6_Healthy!C101,Patient8_Healthy!C101,Patient9_Healthy!C101,Patient10_Healthy!C101,Patient11_Healthy!C101,Patient12_Healthy!C101,Patient13_Healthy!C101,Patient14_Healthy!C101,Patient15_Healthy!C101,Patient16_Healthy!C101,Patient17_Healthy!C101,Patient19_Healthy!C101,Patient21_Healthy!C101,Patient22_Healthy!C101,Patient23_Healthy!C101,Patient25_Healthy!C101,Patient26_Healthy!C101,Patient27_Healthy!C101,Patient28_Healthy!C101,Patient30_Healthy!C101,Patient31_Healthy!C101,Patient33_Healthy!C101,Patient34_Healthy!C101,Patient36_Healthy!C101)</f>
        <v>20.27144935419696</v>
      </c>
      <c r="H102" s="23" t="s">
        <v>21</v>
      </c>
      <c r="I102">
        <f>AVERAGE(Patient1_Healthy!I127,Patient2_Healthy!I127,Patient5_Healthy!I101,Patient6_Healthy!I101,Patient8_Healthy!I101,Patient9_Healthy!I101,Patient10_Healthy!I101,Patient11_Healthy!I101,Patient12_Healthy!I101,Patient13_Healthy!I101,Patient14_Healthy!I101,Patient15_Healthy!I101,Patient16_Healthy!I101,Patient17_Healthy!I101,Patient18_Healthy!I101,Patient19_Healthy!I101,Patient21_Healthy!I101,Patient22_Healthy!I101,Patient23_Healthy!I101,Patient25_Healthy!I101,Patient26_Healthy!I101,Patient27_Healthy!I101,Patient28_Healthy!I101,Patient30_Healthy!I101,Patient31_Healthy!I101,Patient33_Healthy!I101,Patient34_Healthy!I101,Patient36_Healthy!I101)</f>
        <v>0.14208142897384277</v>
      </c>
      <c r="J102">
        <f>STDEV(Patient1_Healthy!I127,Patient2_Healthy!I127,Patient5_Healthy!I101,Patient6_Healthy!I101,Patient8_Healthy!I101,Patient9_Healthy!I101,Patient10_Healthy!I101,Patient11_Healthy!I101,Patient12_Healthy!I101,Patient13_Healthy!I101,Patient14_Healthy!I101,Patient15_Healthy!I101,Patient16_Healthy!I101,Patient17_Healthy!I101,Patient18_Healthy!I101,Patient19_Healthy!I101,Patient21_Healthy!I101,Patient22_Healthy!I101,Patient23_Healthy!I101,Patient25_Healthy!I101,Patient26_Healthy!I101,Patient27_Healthy!I101,Patient28_Healthy!I101,Patient30_Healthy!I101,Patient31_Healthy!I101,Patient33_Healthy!I101,Patient34_Healthy!I101,Patient36_Healthy!I101)</f>
        <v>8.7168500351582245E-2</v>
      </c>
      <c r="K102" s="132">
        <f>AVERAGE(Patient1_Healthy!J127,Patient2_Healthy!J127,Patient5_Healthy!J101,Patient6_Healthy!J101,Patient8_Healthy!J101,Patient9_Healthy!J101,Patient10_Healthy!J101,Patient11_Healthy!J101,Patient12_Healthy!J101,Patient13_Healthy!J101,Patient14_Healthy!J101,Patient15_Healthy!J101,Patient16_Healthy!J101,Patient17_Healthy!J101,Patient18_Healthy!J101,Patient19_Healthy!J101,Patient21_Healthy!J101,Patient22_Healthy!J101,Patient23_Healthy!J101,Patient25_Healthy!J101,Patient26_Healthy!J101,Patient27_Healthy!J101,Patient28_Healthy!J101,Patient30_Healthy!J101,Patient31_Healthy!J101,Patient33_Healthy!J101,Patient34_Healthy!J101,Patient36_Healthy!J101)</f>
        <v>0.14543983068248295</v>
      </c>
      <c r="L102">
        <f>STDEV(Patient1_Healthy!J127,Patient2_Healthy!J127,Patient5_Healthy!J101,Patient6_Healthy!J101,Patient8_Healthy!J101,Patient9_Healthy!J101,Patient10_Healthy!J101,Patient11_Healthy!J101,Patient12_Healthy!J101,Patient13_Healthy!J101,Patient14_Healthy!J101,Patient15_Healthy!J101,Patient16_Healthy!J101,Patient17_Healthy!J101,Patient18_Healthy!J101,Patient19_Healthy!J101,Patient21_Healthy!J101,Patient22_Healthy!J101,Patient23_Healthy!J101,Patient25_Healthy!J101,Patient26_Healthy!J101,Patient27_Healthy!J101,Patient28_Healthy!J101,Patient30_Healthy!J101,Patient31_Healthy!J101,Patient33_Healthy!J101,Patient34_Healthy!J101,Patient36_Healthy!J101)</f>
        <v>7.4995694272478833E-2</v>
      </c>
      <c r="P102" s="25" t="s">
        <v>22</v>
      </c>
      <c r="Q102">
        <f>AVERAGE(Patient1_Healthy!Q127,Patient2_Healthy!Q127,Patient5_Healthy!Q101,Patient6_Healthy!Q101,Patient8_Healthy!Q101,Patient9_Healthy!Q101,Patient10_Healthy!Q101,Patient11_Healthy!Q101,Patient12_Healthy!Q101,Patient13_Healthy!Q101,Patient14_Healthy!Q101,Patient15_Healthy!Q101,Patient16_Healthy!Q101,Patient17_Healthy!Q101,Patient18_Healthy!Q101,Patient19_Healthy!Q101,Patient21_Healthy!Q101,Patient22_Healthy!Q101,Patient23_Healthy!Q101,Patient25_Healthy!Q101,Patient26_Healthy!Q101,Patient27_Healthy!Q101,Patient28_Healthy!Q101,Patient30_Healthy!Q101,Patient31_Healthy!Q101,Patient33_Healthy!Q101,Patient34_Healthy!Q101,Patient36_Healthy!Q101)</f>
        <v>42.990267499230569</v>
      </c>
      <c r="R102">
        <f>STDEV(Patient1_Healthy!Q127,Patient2_Healthy!Q127,Patient5_Healthy!Q101,Patient6_Healthy!Q101,Patient8_Healthy!Q101,Patient9_Healthy!Q101,Patient10_Healthy!Q101,Patient11_Healthy!Q101,Patient12_Healthy!Q101,Patient13_Healthy!Q101,Patient14_Healthy!Q101,Patient15_Healthy!Q101,Patient16_Healthy!Q101,Patient17_Healthy!Q101,Patient18_Healthy!Q101,Patient19_Healthy!Q101,Patient21_Healthy!Q101,Patient22_Healthy!Q101,Patient23_Healthy!Q101,Patient25_Healthy!Q101,Patient26_Healthy!Q101,Patient27_Healthy!Q101,Patient28_Healthy!Q101,Patient30_Healthy!Q101,Patient31_Healthy!Q101,Patient33_Healthy!Q101,Patient34_Healthy!Q101,Patient36_Healthy!Q101)</f>
        <v>30.359185778756324</v>
      </c>
      <c r="S102" s="132">
        <f>AVERAGE(Patient1_Healthy!R127,Patient2_Healthy!R127,Patient5_Healthy!R101,Patient6_Healthy!R101,Patient8_Healthy!R101,Patient9_Healthy!R101,Patient10_Healthy!R101,Patient11_Healthy!R101,Patient12_Healthy!R101,Patient13_Healthy!R101,Patient14_Healthy!R101,Patient15_Healthy!R101,Patient16_Healthy!R101,Patient17_Healthy!R101,Patient18_Healthy!R101,Patient19_Healthy!R101,Patient21_Healthy!R101,Patient22_Healthy!R101,Patient23_Healthy!R101,Patient25_Healthy!R101,Patient26_Healthy!R101,Patient27_Healthy!R101,Patient28_Healthy!R101,Patient30_Healthy!R101,Patient31_Healthy!R101,Patient33_Healthy!R101,Patient34_Healthy!R101,Patient36_Healthy!R101)</f>
        <v>52.43544358119545</v>
      </c>
      <c r="T102">
        <f>STDEV(Patient1_Healthy!R114,Patient2_Healthy!R114,Patient5_Healthy!R101,Patient6_Healthy!R101,Patient8_Healthy!R101,Patient9_Healthy!R101,Patient10_Healthy!R101,Patient11_Healthy!R101,Patient12_Healthy!R101,Patient13_Healthy!R101,Patient14_Healthy!R101,Patient15_Healthy!R101,Patient16_Healthy!R101,Patient17_Healthy!R101,Patient18_Healthy!R101,Patient19_Healthy!R101,Patient21_Healthy!R101,Patient22_Healthy!R101,Patient23_Healthy!R101,Patient25_Healthy!R101,Patient26_Healthy!R101,Patient27_Healthy!R101,Patient28_Healthy!R101,Patient30_Healthy!R101,Patient31_Healthy!R101,Patient33_Healthy!R101,Patient34_Healthy!R101,Patient36_Healthy!R101)</f>
        <v>21.894823786135984</v>
      </c>
      <c r="V102" s="165"/>
      <c r="X102" s="165"/>
      <c r="AB102" s="165"/>
      <c r="AI102" s="165"/>
      <c r="AO102" s="165"/>
      <c r="AQ102" s="165"/>
    </row>
    <row r="103" spans="1:59" x14ac:dyDescent="0.25">
      <c r="A103" s="126" t="s">
        <v>23</v>
      </c>
      <c r="B103" s="20">
        <f>AVERAGE(Patient1_Healthy!B128,Patient2_Healthy!B128,Patient5_Healthy!B102,Patient6_Healthy!B102,Patient8_Healthy!B102,Patient9_Healthy!B102,Patient10_Healthy!B102,Patient11_Healthy!B102,Patient12_Healthy!B102,Patient13_Healthy!B102,Patient14_Healthy!B102,Patient15_Healthy!B102,Patient16_Healthy!B102,Patient17_Healthy!B102,Patient19_Healthy!B102,Patient21_Healthy!B102,Patient22_Healthy!B102,Patient23_Healthy!B102,Patient25_Healthy!B102,Patient26_Healthy!B102,Patient27_Healthy!B102,Patient28_Healthy!B102,Patient30_Healthy!B102,Patient31_Healthy!B102,Patient33_Healthy!B102,Patient34_Healthy!B102,Patient36_Healthy!B102)</f>
        <v>11.655507231508766</v>
      </c>
      <c r="C103" s="20">
        <f>STDEV(Patient1_Healthy!B128,Patient2_Healthy!B128,Patient5_Healthy!B102,Patient6_Healthy!B102,Patient8_Healthy!B102,Patient9_Healthy!B102,Patient10_Healthy!B102,Patient11_Healthy!B102,Patient12_Healthy!B102,Patient13_Healthy!B102,Patient14_Healthy!B102,Patient15_Healthy!B102,Patient16_Healthy!B102,Patient17_Healthy!B102,Patient19_Healthy!B102,Patient21_Healthy!B102,Patient22_Healthy!B102,Patient23_Healthy!B102,Patient25_Healthy!B102,Patient26_Healthy!B102,Patient27_Healthy!B102,Patient28_Healthy!B102,Patient30_Healthy!B102,Patient31_Healthy!B102,Patient33_Healthy!B102,Patient34_Healthy!B102,Patient36_Healthy!B102)</f>
        <v>8.1994770491815352</v>
      </c>
      <c r="D103" s="20">
        <f>AVERAGE(Patient1_Healthy!C128,Patient2_Healthy!C128,Patient5_Healthy!C102,Patient6_Healthy!C102,Patient8_Healthy!C102,Patient9_Healthy!C102,Patient10_Healthy!C102,Patient11_Healthy!C102,Patient12_Healthy!C102,Patient13_Healthy!C102,Patient14_Healthy!C102,Patient15_Healthy!C102,Patient16_Healthy!C102,Patient17_Healthy!C102,Patient19_Healthy!C102,Patient21_Healthy!C102,Patient22_Healthy!C102,Patient23_Healthy!C102,Patient25_Healthy!C102,Patient26_Healthy!C102,Patient27_Healthy!C102,Patient28_Healthy!C102,Patient30_Healthy!C102,Patient31_Healthy!C102,Patient33_Healthy!C102,Patient34_Healthy!C102,Patient36_Healthy!C102)</f>
        <v>30.512468097208725</v>
      </c>
      <c r="E103" s="20">
        <f>STDEV(Patient1_Healthy!C128,Patient2_Healthy!C128,Patient5_Healthy!C102,Patient6_Healthy!C102,Patient8_Healthy!C102,Patient9_Healthy!C102,Patient10_Healthy!C102,Patient11_Healthy!C102,Patient12_Healthy!C102,Patient13_Healthy!C102,Patient14_Healthy!C102,Patient15_Healthy!C102,Patient16_Healthy!C102,Patient17_Healthy!C102,Patient19_Healthy!C102,Patient21_Healthy!C102,Patient22_Healthy!C102,Patient23_Healthy!C102,Patient25_Healthy!C102,Patient26_Healthy!C102,Patient27_Healthy!C102,Patient28_Healthy!C102,Patient30_Healthy!C102,Patient31_Healthy!C102,Patient33_Healthy!C102,Patient34_Healthy!C102,Patient36_Healthy!C102)</f>
        <v>87.992559397984621</v>
      </c>
      <c r="H103" s="23" t="s">
        <v>24</v>
      </c>
      <c r="I103">
        <f>AVERAGE(Patient1_Healthy!I128,Patient2_Healthy!I128,Patient5_Healthy!I102,Patient6_Healthy!I102,Patient8_Healthy!I102,Patient9_Healthy!I102,Patient10_Healthy!I102,Patient11_Healthy!I102,Patient12_Healthy!I102,Patient13_Healthy!I102,Patient14_Healthy!I102,Patient15_Healthy!I102,Patient16_Healthy!I102,Patient17_Healthy!I102,Patient18_Healthy!I102,Patient19_Healthy!I102,Patient21_Healthy!I102,Patient22_Healthy!I102,Patient23_Healthy!I102,Patient25_Healthy!I102,Patient26_Healthy!I102,Patient27_Healthy!I102,Patient28_Healthy!I102,Patient30_Healthy!I102,Patient31_Healthy!I102,Patient33_Healthy!I102,Patient34_Healthy!I102,Patient36_Healthy!I102)</f>
        <v>0.15347283336841983</v>
      </c>
      <c r="J103">
        <f>STDEV(Patient1_Healthy!I128,Patient2_Healthy!I128,Patient5_Healthy!I102,Patient6_Healthy!I102,Patient8_Healthy!I102,Patient9_Healthy!I102,Patient10_Healthy!I102,Patient11_Healthy!I102,Patient12_Healthy!I102,Patient13_Healthy!I102,Patient14_Healthy!I102,Patient15_Healthy!I102,Patient16_Healthy!I102,Patient17_Healthy!I102,Patient18_Healthy!I102,Patient19_Healthy!I102,Patient21_Healthy!I102,Patient22_Healthy!I102,Patient23_Healthy!I102,Patient25_Healthy!I102,Patient26_Healthy!I102,Patient27_Healthy!I102,Patient28_Healthy!I102,Patient30_Healthy!I102,Patient31_Healthy!I102,Patient33_Healthy!I102,Patient34_Healthy!I102,Patient36_Healthy!I102)</f>
        <v>5.3600158015579207E-2</v>
      </c>
      <c r="K103" s="132">
        <f>AVERAGE(Patient1_Healthy!J128,Patient2_Healthy!J128,Patient5_Healthy!J102,Patient6_Healthy!J102,Patient8_Healthy!J102,Patient9_Healthy!J102,Patient10_Healthy!J102,Patient11_Healthy!J102,Patient12_Healthy!J102,Patient13_Healthy!J102,Patient14_Healthy!J102,Patient15_Healthy!J102,Patient16_Healthy!J102,Patient17_Healthy!J102,Patient18_Healthy!J102,Patient19_Healthy!J102,Patient21_Healthy!J102,Patient22_Healthy!J102,Patient23_Healthy!J102,Patient25_Healthy!J102,Patient26_Healthy!J102,Patient27_Healthy!J102,Patient28_Healthy!J102,Patient30_Healthy!J102,Patient31_Healthy!J102,Patient33_Healthy!J102,Patient34_Healthy!J102,Patient36_Healthy!J102)</f>
        <v>0.14161701146606431</v>
      </c>
      <c r="L103">
        <f>STDEV(Patient1_Healthy!J128,Patient2_Healthy!J128,Patient5_Healthy!J102,Patient6_Healthy!J102,Patient8_Healthy!J102,Patient9_Healthy!J102,Patient10_Healthy!J102,Patient11_Healthy!J102,Patient12_Healthy!J102,Patient13_Healthy!J102,Patient14_Healthy!J102,Patient15_Healthy!J102,Patient16_Healthy!J102,Patient17_Healthy!J102,Patient18_Healthy!J102,Patient19_Healthy!J102,Patient21_Healthy!J102,Patient22_Healthy!J102,Patient23_Healthy!J102,Patient25_Healthy!J102,Patient26_Healthy!J102,Patient27_Healthy!J102,Patient28_Healthy!J102,Patient30_Healthy!J102,Patient31_Healthy!J102,Patient33_Healthy!J102,Patient34_Healthy!J102,Patient36_Healthy!J102)</f>
        <v>5.318684004373133E-2</v>
      </c>
      <c r="V103" s="165"/>
      <c r="X103" s="165"/>
      <c r="AB103" s="165"/>
      <c r="AI103" s="165"/>
      <c r="AO103" s="165"/>
      <c r="AQ103" s="165"/>
    </row>
    <row r="104" spans="1:59" x14ac:dyDescent="0.25">
      <c r="H104" s="23" t="s">
        <v>25</v>
      </c>
      <c r="I104">
        <f>AVERAGE(Patient1_Healthy!I129,Patient2_Healthy!I129,Patient5_Healthy!I103,Patient6_Healthy!I103,Patient8_Healthy!I103,Patient9_Healthy!I103,Patient10_Healthy!I103,Patient11_Healthy!I103,Patient12_Healthy!I103,Patient13_Healthy!I103,Patient14_Healthy!I103,Patient15_Healthy!I103,Patient16_Healthy!I103,Patient17_Healthy!I103,Patient18_Healthy!I103,Patient19_Healthy!I103,Patient21_Healthy!I103,Patient22_Healthy!I103,Patient23_Healthy!I103,Patient25_Healthy!I103,Patient26_Healthy!I103,Patient27_Healthy!I103,Patient28_Healthy!I103,Patient30_Healthy!I103,Patient31_Healthy!I103,Patient33_Healthy!I103,Patient34_Healthy!I103,Patient36_Healthy!I103)</f>
        <v>0.14323447085015967</v>
      </c>
      <c r="J104">
        <f>STDEV(Patient1_Healthy!I129,Patient2_Healthy!I129,Patient5_Healthy!I103,Patient6_Healthy!I103,Patient8_Healthy!I103,Patient9_Healthy!I103,Patient10_Healthy!I103,Patient11_Healthy!I103,Patient12_Healthy!I103,Patient13_Healthy!I103,Patient14_Healthy!I103,Patient15_Healthy!I103,Patient16_Healthy!I103,Patient17_Healthy!I103,Patient18_Healthy!I103,Patient19_Healthy!I103,Patient21_Healthy!I103,Patient22_Healthy!I103,Patient23_Healthy!I103,Patient25_Healthy!I103,Patient26_Healthy!I103,Patient27_Healthy!I103,Patient28_Healthy!I103,Patient30_Healthy!I103,Patient31_Healthy!I103,Patient33_Healthy!I103,Patient34_Healthy!I103,Patient36_Healthy!I103)</f>
        <v>8.4597388851403124E-2</v>
      </c>
      <c r="K104" s="132">
        <f>AVERAGE(Patient1_Healthy!J129,Patient2_Healthy!J129,Patient5_Healthy!J103,Patient6_Healthy!J103,Patient8_Healthy!J103,Patient9_Healthy!J103,Patient10_Healthy!J103,Patient11_Healthy!J103,Patient12_Healthy!J103,Patient13_Healthy!J103,Patient14_Healthy!J103,Patient15_Healthy!J103,Patient16_Healthy!J103,Patient17_Healthy!J103,Patient18_Healthy!J103,Patient19_Healthy!J103,Patient21_Healthy!J103,Patient22_Healthy!J103,Patient23_Healthy!J103,Patient25_Healthy!J103,Patient26_Healthy!J103,Patient27_Healthy!J103,Patient28_Healthy!J103,Patient30_Healthy!J103,Patient31_Healthy!J103,Patient33_Healthy!J103,Patient34_Healthy!J103,Patient36_Healthy!J103)</f>
        <v>0.12271927845996129</v>
      </c>
      <c r="L104">
        <f>STDEV(Patient1_Healthy!J129,Patient2_Healthy!J129,Patient5_Healthy!J103,Patient6_Healthy!J103,Patient8_Healthy!J103,Patient9_Healthy!J103,Patient10_Healthy!J103,Patient11_Healthy!J103,Patient12_Healthy!J103,Patient13_Healthy!J103,Patient14_Healthy!J103,Patient15_Healthy!J103,Patient16_Healthy!J103,Patient17_Healthy!J103,Patient18_Healthy!J103,Patient19_Healthy!J103,Patient21_Healthy!J103,Patient22_Healthy!J103,Patient23_Healthy!J103,Patient25_Healthy!J103,Patient26_Healthy!J103,Patient27_Healthy!J103,Patient28_Healthy!J103,Patient30_Healthy!J103,Patient31_Healthy!J103,Patient33_Healthy!J103,Patient34_Healthy!J103,Patient36_Healthy!J103)</f>
        <v>6.390797214668513E-2</v>
      </c>
      <c r="V104" s="165"/>
      <c r="X104" s="165"/>
      <c r="AB104" s="165"/>
      <c r="AI104" s="165"/>
      <c r="AO104" s="165"/>
      <c r="AQ104" s="165"/>
    </row>
    <row r="105" spans="1:59" x14ac:dyDescent="0.25">
      <c r="H105" s="23" t="s">
        <v>26</v>
      </c>
      <c r="I105">
        <f>AVERAGE(Patient1_Healthy!I130,Patient2_Healthy!I130,Patient5_Healthy!I104,Patient6_Healthy!I104,Patient8_Healthy!I104,Patient9_Healthy!I104,Patient10_Healthy!I104,Patient11_Healthy!I104,Patient12_Healthy!I104,Patient13_Healthy!I104,Patient14_Healthy!I104,Patient15_Healthy!I104,Patient16_Healthy!I104,Patient17_Healthy!I104,Patient18_Healthy!I104,Patient19_Healthy!I104,Patient21_Healthy!I104,Patient22_Healthy!I104,Patient23_Healthy!I104,Patient25_Healthy!I104,Patient26_Healthy!I104,Patient27_Healthy!I104,Patient28_Healthy!I104,Patient30_Healthy!I104,Patient31_Healthy!I104,Patient33_Healthy!I104,Patient34_Healthy!I104,Patient36_Healthy!I104)</f>
        <v>0.13603933149115632</v>
      </c>
      <c r="J105">
        <f>STDEV(Patient1_Healthy!I130,Patient2_Healthy!I130,Patient5_Healthy!I104,Patient6_Healthy!I104,Patient8_Healthy!I104,Patient9_Healthy!I104,Patient10_Healthy!I104,Patient11_Healthy!I104,Patient12_Healthy!I104,Patient13_Healthy!I104,Patient14_Healthy!I104,Patient15_Healthy!I104,Patient16_Healthy!I104,Patient17_Healthy!I104,Patient18_Healthy!I104,Patient19_Healthy!I104,Patient21_Healthy!I104,Patient22_Healthy!I104,Patient23_Healthy!I104,Patient25_Healthy!I104,Patient26_Healthy!I104,Patient27_Healthy!I104,Patient28_Healthy!I104,Patient30_Healthy!I104,Patient31_Healthy!I104,Patient33_Healthy!I104,Patient34_Healthy!I104,Patient36_Healthy!I104)</f>
        <v>8.7264012464373375E-2</v>
      </c>
      <c r="K105" s="132">
        <f>AVERAGE(Patient1_Healthy!J130,Patient2_Healthy!J130,Patient5_Healthy!J104,Patient6_Healthy!J104,Patient8_Healthy!J104,Patient9_Healthy!J104,Patient10_Healthy!J104,Patient11_Healthy!J104,Patient12_Healthy!J104,Patient13_Healthy!J104,Patient14_Healthy!J104,Patient15_Healthy!J104,Patient16_Healthy!J104,Patient17_Healthy!J104,Patient18_Healthy!J104,Patient19_Healthy!J104,Patient21_Healthy!J104,Patient22_Healthy!J104,Patient23_Healthy!J104,Patient25_Healthy!J104,Patient26_Healthy!J104,Patient27_Healthy!J104,Patient28_Healthy!J104,Patient30_Healthy!J104,Patient31_Healthy!J104,Patient33_Healthy!J104,Patient34_Healthy!J104,Patient36_Healthy!J104)</f>
        <v>0.11651387639639642</v>
      </c>
      <c r="L105">
        <f>STDEV(Patient1_Healthy!J130,Patient2_Healthy!J130,Patient5_Healthy!J104,Patient6_Healthy!J104,Patient8_Healthy!J104,Patient9_Healthy!J104,Patient10_Healthy!J104,Patient11_Healthy!J104,Patient12_Healthy!J104,Patient13_Healthy!J104,Patient14_Healthy!J104,Patient15_Healthy!J104,Patient16_Healthy!J104,Patient17_Healthy!J104,Patient18_Healthy!J104,Patient19_Healthy!J104,Patient21_Healthy!J104,Patient22_Healthy!J104,Patient23_Healthy!J104,Patient25_Healthy!J104,Patient26_Healthy!J104,Patient27_Healthy!J104,Patient28_Healthy!J104,Patient30_Healthy!J104,Patient31_Healthy!J104,Patient33_Healthy!J104,Patient34_Healthy!J104,Patient36_Healthy!J104)</f>
        <v>6.2703271408508218E-2</v>
      </c>
      <c r="Q105" s="26" t="s">
        <v>221</v>
      </c>
      <c r="R105" s="27" t="s">
        <v>222</v>
      </c>
      <c r="V105" s="165"/>
      <c r="X105" s="165"/>
      <c r="AB105" s="165"/>
      <c r="AI105" s="165"/>
      <c r="AO105" s="165"/>
      <c r="AQ105" s="165"/>
    </row>
    <row r="106" spans="1:59" x14ac:dyDescent="0.25">
      <c r="H106" s="23" t="s">
        <v>28</v>
      </c>
      <c r="I106">
        <f>AVERAGE(Patient1_Healthy!I131,Patient2_Healthy!I131,Patient5_Healthy!I105,Patient6_Healthy!I105,Patient8_Healthy!I105,Patient9_Healthy!I105,Patient10_Healthy!I105,Patient11_Healthy!I105,Patient12_Healthy!I105,Patient13_Healthy!I105,Patient14_Healthy!I105,Patient15_Healthy!I105,Patient16_Healthy!I105,Patient17_Healthy!I105,Patient18_Healthy!I105,Patient19_Healthy!I105,Patient21_Healthy!I105,Patient22_Healthy!I105,Patient23_Healthy!I105,Patient25_Healthy!I105,Patient26_Healthy!I105,Patient27_Healthy!I105,Patient28_Healthy!I105,Patient30_Healthy!I105,Patient31_Healthy!I105,Patient33_Healthy!I105,Patient34_Healthy!I105,Patient36_Healthy!I105)</f>
        <v>0.15117863591497532</v>
      </c>
      <c r="J106">
        <f>STDEV(Patient1_Healthy!I131,Patient2_Healthy!I131,Patient5_Healthy!I105,Patient6_Healthy!I105,Patient8_Healthy!I105,Patient9_Healthy!I105,Patient10_Healthy!I105,Patient11_Healthy!I105,Patient12_Healthy!I105,Patient13_Healthy!I105,Patient14_Healthy!I105,Patient15_Healthy!I105,Patient16_Healthy!I105,Patient17_Healthy!I105,Patient18_Healthy!I105,Patient19_Healthy!I105,Patient21_Healthy!I105,Patient22_Healthy!I105,Patient23_Healthy!I105,Patient25_Healthy!I105,Patient26_Healthy!I105,Patient27_Healthy!I105,Patient28_Healthy!I105,Patient30_Healthy!I105,Patient31_Healthy!I105,Patient33_Healthy!I105,Patient34_Healthy!I105,Patient36_Healthy!I105)</f>
        <v>6.1625750010896589E-2</v>
      </c>
      <c r="K106" s="132">
        <f>AVERAGE(Patient1_Healthy!J131,Patient2_Healthy!J131,Patient5_Healthy!J105,Patient6_Healthy!J105,Patient8_Healthy!J105,Patient9_Healthy!J105,Patient10_Healthy!J105,Patient11_Healthy!J105,Patient12_Healthy!J105,Patient13_Healthy!J105,Patient14_Healthy!J105,Patient15_Healthy!J105,Patient16_Healthy!J105,Patient17_Healthy!J105,Patient18_Healthy!J105,Patient19_Healthy!J105,Patient21_Healthy!J105,Patient22_Healthy!J105,Patient23_Healthy!J105,Patient25_Healthy!J105,Patient26_Healthy!J105,Patient27_Healthy!J105,Patient28_Healthy!J105,Patient30_Healthy!J105,Patient31_Healthy!J105,Patient33_Healthy!J105,Patient34_Healthy!J105,Patient36_Healthy!J105)</f>
        <v>0.15525981844767278</v>
      </c>
      <c r="L106">
        <f>STDEV(Patient1_Healthy!J131,Patient2_Healthy!J131,Patient5_Healthy!J105,Patient6_Healthy!J105,Patient8_Healthy!J105,Patient9_Healthy!J105,Patient10_Healthy!J105,Patient11_Healthy!J105,Patient12_Healthy!J105,Patient13_Healthy!J105,Patient14_Healthy!J105,Patient15_Healthy!J105,Patient16_Healthy!J105,Patient17_Healthy!J105,Patient18_Healthy!J105,Patient19_Healthy!J105,Patient21_Healthy!J105,Patient22_Healthy!J105,Patient23_Healthy!J105,Patient25_Healthy!J105,Patient26_Healthy!J105,Patient27_Healthy!J105,Patient28_Healthy!J105,Patient30_Healthy!J105,Patient31_Healthy!J105,Patient33_Healthy!J105,Patient34_Healthy!J105,Patient36_Healthy!J105)</f>
        <v>7.7701719404263916E-2</v>
      </c>
      <c r="P106" s="25" t="s">
        <v>27</v>
      </c>
      <c r="Q106">
        <f>AVERAGE(Patient1_Healthy!Q117,Patient2_Healthy!Q117,Patient5_Healthy!Q104,Patient6_Healthy!Q104,Patient8_Healthy!Q104,Patient9_Healthy!Q104,Patient10_Healthy!Q104,Patient11_Healthy!Q104,Patient12_Healthy!Q104,Patient13_Healthy!Q104,Patient14_Healthy!Q104,Patient15_Healthy!Q104,Patient16_Healthy!Q104,Patient17_Healthy!Q104,Patient18_Healthy!Q104,Patient19_Healthy!Q104,Patient21_Healthy!Q104,Patient22_Healthy!Q104,Patient23_Healthy!Q104,Patient25_Healthy!Q104,Patient26_Healthy!Q104,Patient27_Healthy!Q104,Patient28_Healthy!Q104,Patient30_Healthy!Q104,Patient31_Healthy!Q104,Patient33_Healthy!Q104,Patient34_Healthy!Q104,Patient36_Healthy!Q104)</f>
        <v>860.61667657572696</v>
      </c>
      <c r="R106" s="132">
        <f>STDEV(Patient1_Healthy!Q117,Patient2_Healthy!Q117,Patient5_Healthy!Q104,Patient6_Healthy!Q104,Patient8_Healthy!Q104,Patient9_Healthy!Q104,Patient10_Healthy!Q104,Patient11_Healthy!Q104,Patient12_Healthy!Q104,Patient13_Healthy!Q104,Patient14_Healthy!Q104,Patient15_Healthy!Q104,Patient16_Healthy!Q104,Patient17_Healthy!Q104,Patient18_Healthy!Q104,Patient19_Healthy!Q104,Patient21_Healthy!Q104,Patient22_Healthy!Q104,Patient23_Healthy!Q104,Patient25_Healthy!Q104,Patient26_Healthy!Q104,Patient27_Healthy!Q104,Patient28_Healthy!Q104,Patient30_Healthy!Q104,Patient31_Healthy!Q104,Patient33_Healthy!Q104,Patient34_Healthy!Q104,Patient36_Healthy!Q104)</f>
        <v>928.41522340657048</v>
      </c>
      <c r="X106" s="165"/>
      <c r="AO106" s="165"/>
    </row>
    <row r="107" spans="1:59" x14ac:dyDescent="0.25">
      <c r="H107" s="23" t="s">
        <v>29</v>
      </c>
      <c r="I107">
        <f>AVERAGE(Patient1_Healthy!I132,Patient2_Healthy!I132,Patient5_Healthy!I106,Patient6_Healthy!I106,Patient8_Healthy!I106,Patient9_Healthy!I106,Patient10_Healthy!I106,Patient11_Healthy!I106,Patient12_Healthy!I106,Patient13_Healthy!I106,Patient14_Healthy!I106,Patient15_Healthy!I106,Patient16_Healthy!I106,Patient17_Healthy!I106,Patient18_Healthy!I106,Patient19_Healthy!I106,Patient21_Healthy!I106,Patient22_Healthy!I106,Patient23_Healthy!I106,Patient25_Healthy!I106,Patient26_Healthy!I106,Patient27_Healthy!I106,Patient28_Healthy!I106,Patient30_Healthy!I106,Patient31_Healthy!I106,Patient33_Healthy!I106,Patient34_Healthy!I106,Patient36_Healthy!I106)</f>
        <v>0.1749354542857382</v>
      </c>
      <c r="J107">
        <f>STDEV(Patient1_Healthy!I132,Patient2_Healthy!I132,Patient5_Healthy!I106,Patient6_Healthy!I106,Patient8_Healthy!I106,Patient9_Healthy!I106,Patient10_Healthy!I106,Patient11_Healthy!I106,Patient12_Healthy!I106,Patient13_Healthy!I106,Patient14_Healthy!I106,Patient15_Healthy!I106,Patient16_Healthy!I106,Patient17_Healthy!I106,Patient18_Healthy!I106,Patient19_Healthy!I106,Patient21_Healthy!I106,Patient22_Healthy!I106,Patient23_Healthy!I106,Patient25_Healthy!I106,Patient26_Healthy!I106,Patient27_Healthy!I106,Patient28_Healthy!I106,Patient30_Healthy!I106,Patient31_Healthy!I106,Patient33_Healthy!I106,Patient34_Healthy!I106,Patient36_Healthy!I106)</f>
        <v>6.9073481830086964E-2</v>
      </c>
      <c r="K107" s="132">
        <f>AVERAGE(Patient1_Healthy!J132,Patient2_Healthy!J132,Patient5_Healthy!J106,Patient6_Healthy!J106,Patient8_Healthy!J106,Patient9_Healthy!J106,Patient10_Healthy!J106,Patient11_Healthy!J106,Patient12_Healthy!J106,Patient13_Healthy!J106,Patient14_Healthy!J106,Patient15_Healthy!J106,Patient16_Healthy!J106,Patient17_Healthy!J106,Patient18_Healthy!J106,Patient19_Healthy!J106,Patient21_Healthy!J106,Patient22_Healthy!J106,Patient23_Healthy!J106,Patient25_Healthy!J106,Patient26_Healthy!J106,Patient27_Healthy!J106,Patient28_Healthy!J106,Patient30_Healthy!J106,Patient31_Healthy!J106,Patient33_Healthy!J106,Patient34_Healthy!J106,Patient36_Healthy!J106)</f>
        <v>0.15916448954744647</v>
      </c>
      <c r="L107">
        <f>STDEV(Patient1_Healthy!J132,Patient2_Healthy!J132,Patient5_Healthy!J106,Patient6_Healthy!J106,Patient8_Healthy!J106,Patient9_Healthy!J106,Patient10_Healthy!J106,Patient11_Healthy!J106,Patient12_Healthy!J106,Patient13_Healthy!J106,Patient14_Healthy!J106,Patient15_Healthy!J106,Patient16_Healthy!J106,Patient17_Healthy!J106,Patient18_Healthy!J106,Patient19_Healthy!J106,Patient21_Healthy!J106,Patient22_Healthy!J106,Patient23_Healthy!J106,Patient25_Healthy!J106,Patient26_Healthy!J106,Patient27_Healthy!J106,Patient28_Healthy!J106,Patient30_Healthy!J106,Patient31_Healthy!J106,Patient33_Healthy!J106,Patient34_Healthy!J106,Patient36_Healthy!J106)</f>
        <v>7.4702662313618398E-2</v>
      </c>
      <c r="AO107" s="165"/>
    </row>
    <row r="108" spans="1:59" x14ac:dyDescent="0.25">
      <c r="X108" s="165"/>
      <c r="AO108" s="165"/>
      <c r="AQ108" s="165"/>
    </row>
    <row r="109" spans="1:59" x14ac:dyDescent="0.25">
      <c r="X109" s="180"/>
      <c r="Y109" s="180"/>
      <c r="Z109" s="180"/>
      <c r="AA109" s="180"/>
      <c r="AB109" s="180"/>
      <c r="AC109" s="180"/>
      <c r="AD109" s="180"/>
      <c r="AE109" s="180"/>
      <c r="AF109" s="180"/>
      <c r="AI109" s="180"/>
      <c r="AJ109" s="180"/>
      <c r="AK109" s="180"/>
      <c r="AO109" s="165"/>
      <c r="AP109" s="165"/>
      <c r="AQ109" s="165"/>
      <c r="AR109" s="180"/>
      <c r="AS109" s="180"/>
      <c r="AT109" s="180"/>
      <c r="AU109" s="180"/>
      <c r="AV109" s="180"/>
      <c r="AW109" s="180"/>
      <c r="AX109" s="180"/>
      <c r="AY109" s="180"/>
      <c r="AZ109" s="180"/>
      <c r="BA109" s="180"/>
      <c r="BB109" s="180"/>
      <c r="BC109" s="180"/>
      <c r="BD109" s="180"/>
      <c r="BE109" s="180"/>
      <c r="BF109" s="180"/>
      <c r="BG109" s="180"/>
    </row>
    <row r="110" spans="1:59" x14ac:dyDescent="0.25">
      <c r="B110" s="165" t="s">
        <v>57</v>
      </c>
      <c r="H110" s="165" t="s">
        <v>58</v>
      </c>
      <c r="P110" s="165" t="s">
        <v>59</v>
      </c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65"/>
      <c r="AI110" s="180"/>
      <c r="AJ110" s="165"/>
      <c r="AK110" s="165"/>
      <c r="AO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  <c r="BE110" s="165"/>
      <c r="BF110" s="165"/>
      <c r="BG110" s="165"/>
    </row>
    <row r="111" spans="1:59" x14ac:dyDescent="0.25">
      <c r="A111" s="21"/>
      <c r="B111" s="182" t="s">
        <v>11</v>
      </c>
      <c r="C111" s="182"/>
      <c r="D111" s="181" t="s">
        <v>6</v>
      </c>
      <c r="E111" s="182"/>
      <c r="F111" s="165"/>
      <c r="H111" s="23"/>
      <c r="I111" s="184" t="s">
        <v>12</v>
      </c>
      <c r="J111" s="184"/>
      <c r="K111" s="183" t="s">
        <v>13</v>
      </c>
      <c r="L111" s="184"/>
      <c r="Q111" s="185" t="s">
        <v>12</v>
      </c>
      <c r="R111" s="185"/>
      <c r="S111" s="186" t="s">
        <v>13</v>
      </c>
      <c r="T111" s="185"/>
      <c r="V111" s="165"/>
      <c r="X111" s="180"/>
      <c r="Y111" s="165"/>
      <c r="Z111" s="165"/>
      <c r="AA111" s="165"/>
      <c r="AB111" s="165"/>
      <c r="AC111" s="165"/>
      <c r="AD111" s="165"/>
      <c r="AE111" s="165"/>
      <c r="AF111" s="165"/>
      <c r="AI111" s="165"/>
      <c r="AO111" s="165"/>
      <c r="AQ111" s="165"/>
    </row>
    <row r="112" spans="1:59" x14ac:dyDescent="0.25">
      <c r="A112" s="126"/>
      <c r="B112" s="126" t="s">
        <v>221</v>
      </c>
      <c r="C112" s="126" t="s">
        <v>222</v>
      </c>
      <c r="D112" s="126" t="s">
        <v>221</v>
      </c>
      <c r="E112" s="126" t="s">
        <v>222</v>
      </c>
      <c r="F112" s="165"/>
      <c r="H112" s="23"/>
      <c r="I112" s="23" t="s">
        <v>221</v>
      </c>
      <c r="J112" s="23" t="s">
        <v>222</v>
      </c>
      <c r="K112" s="22" t="s">
        <v>221</v>
      </c>
      <c r="L112" s="23" t="s">
        <v>222</v>
      </c>
      <c r="P112" s="25"/>
      <c r="Q112" s="25" t="s">
        <v>221</v>
      </c>
      <c r="R112" s="25" t="s">
        <v>222</v>
      </c>
      <c r="S112" s="24" t="s">
        <v>221</v>
      </c>
      <c r="T112" s="25" t="s">
        <v>222</v>
      </c>
      <c r="V112" s="165"/>
      <c r="X112" s="165"/>
      <c r="AB112" s="165"/>
      <c r="AI112" s="165"/>
      <c r="AO112" s="165"/>
      <c r="AQ112" s="165"/>
    </row>
    <row r="113" spans="1:59" x14ac:dyDescent="0.25">
      <c r="A113" s="126" t="s">
        <v>14</v>
      </c>
      <c r="B113" s="20">
        <f>AVERAGE(Patient1_Healthy!B138,Patient2_Healthy!B138,Patient5_Healthy!B112,Patient6_Healthy!B112,Patient8_Healthy!B112,Patient9_Healthy!B112,Patient10_Healthy!B112,Patient11_Healthy!B112,Patient12_Healthy!B112,Patient13_Healthy!B112,Patient14_Healthy!B112,Patient15_Healthy!B112,Patient16_Healthy!B112,Patient17_Healthy!B112,Patient18_Healthy!B112,Patient19_Healthy!B112,Patient21_Healthy!B112,Patient22_Healthy!B112,Patient23_Healthy!B112,Patient25_Healthy!B112,Patient26_Healthy!B112,Patient27_Healthy!B112,Patient28_Healthy!B112,Patient30_Healthy!B112,Patient31_Healthy!B112,Patient33_Healthy!B112,Patient34_Healthy!B112,Patient36_Healthy!B112)</f>
        <v>11.813375283161296</v>
      </c>
      <c r="C113" s="20">
        <f>STDEV(Patient1_Healthy!B138,Patient2_Healthy!B138,Patient5_Healthy!B112,Patient6_Healthy!B112,Patient8_Healthy!B112,Patient9_Healthy!B112,Patient10_Healthy!B112,Patient11_Healthy!B112,Patient12_Healthy!B112,Patient13_Healthy!B112,Patient14_Healthy!B112,Patient15_Healthy!B112,Patient16_Healthy!B112,Patient17_Healthy!B112,Patient18_Healthy!B112,Patient19_Healthy!B112,Patient21_Healthy!B112,Patient22_Healthy!B112,Patient23_Healthy!B112,Patient25_Healthy!B112,Patient26_Healthy!B112,Patient27_Healthy!B112,Patient28_Healthy!B112,Patient30_Healthy!B112,Patient31_Healthy!B112,Patient33_Healthy!B112,Patient34_Healthy!B112,Patient36_Healthy!B112)</f>
        <v>14.594776023812067</v>
      </c>
      <c r="D113" s="20">
        <f>AVERAGE(Patient1_Healthy!C138,Patient2_Healthy!C138,Patient5_Healthy!C112,Patient6_Healthy!C112,Patient8_Healthy!C112,Patient9_Healthy!C112,Patient10_Healthy!C112,Patient11_Healthy!C112,Patient12_Healthy!C112,Patient13_Healthy!C112,Patient14_Healthy!C112,Patient15_Healthy!C112,Patient16_Healthy!C112,Patient17_Healthy!C112,Patient18_Healthy!C112,Patient19_Healthy!C112,Patient21_Healthy!C112,Patient22_Healthy!C112,Patient23_Healthy!C112,Patient25_Healthy!C112,Patient26_Healthy!C112,Patient27_Healthy!C112,Patient28_Healthy!C112,Patient30_Healthy!C112,Patient31_Healthy!C112,Patient33_Healthy!C112,Patient34_Healthy!C112,Patient36_Healthy!C112)</f>
        <v>9.6302544461324135</v>
      </c>
      <c r="E113" s="20">
        <f>STDEV(Patient1_Healthy!C138,Patient2_Healthy!C138,Patient5_Healthy!C112,Patient6_Healthy!C112,Patient8_Healthy!C112,Patient9_Healthy!C112,Patient10_Healthy!C112,Patient11_Healthy!C112,Patient12_Healthy!C112,Patient13_Healthy!C112,Patient14_Healthy!C112,Patient15_Healthy!C112,Patient16_Healthy!C112,Patient17_Healthy!C112,Patient18_Healthy!C112,Patient19_Healthy!C112,Patient21_Healthy!C112,Patient22_Healthy!C112,Patient23_Healthy!C112,Patient25_Healthy!C112,Patient26_Healthy!C112,Patient27_Healthy!C112,Patient28_Healthy!C112,Patient30_Healthy!C112,Patient31_Healthy!C112,Patient33_Healthy!C112,Patient34_Healthy!C112,Patient36_Healthy!C112)</f>
        <v>7.9166552479944059</v>
      </c>
      <c r="H113" s="23" t="s">
        <v>15</v>
      </c>
      <c r="I113">
        <f>AVERAGE(Patient1_Healthy!I138,Patient2_Healthy!I138,Patient5_Healthy!I112,Patient6_Healthy!I112,Patient8_Healthy!I112,Patient9_Healthy!I112,Patient10_Healthy!I112,Patient11_Healthy!I112,Patient12_Healthy!I112,Patient13_Healthy!I112,Patient14_Healthy!I112,Patient15_Healthy!I112,Patient16_Healthy!I112,Patient17_Healthy!I112,Patient18_Healthy!I112,Patient19_Healthy!I112,Patient21_Healthy!I112,Patient22_Healthy!I112,Patient23_Healthy!I112,Patient25_Healthy!I112,Patient26_Healthy!I112,Patient27_Healthy!I112,Patient28_Healthy!I112,Patient30_Healthy!I112,Patient31_Healthy!I112,Patient33_Healthy!I112,Patient34_Healthy!I112,Patient36_Healthy!I112)</f>
        <v>0.16778955864677886</v>
      </c>
      <c r="J113">
        <f>STDEV(Patient1_Healthy!I138,Patient2_Healthy!I138,Patient5_Healthy!I112,Patient6_Healthy!I112,Patient8_Healthy!I112,Patient9_Healthy!I112,Patient10_Healthy!I112,Patient11_Healthy!I112,Patient12_Healthy!I112,Patient13_Healthy!I112,Patient14_Healthy!I112,Patient15_Healthy!I112,Patient16_Healthy!I112,Patient17_Healthy!I112,Patient18_Healthy!I112,Patient19_Healthy!I112,Patient21_Healthy!I112,Patient22_Healthy!I112,Patient23_Healthy!I112,Patient25_Healthy!I112,Patient26_Healthy!I112,Patient27_Healthy!I112,Patient28_Healthy!I112,Patient30_Healthy!I112,Patient31_Healthy!I112,Patient33_Healthy!I112,Patient34_Healthy!I112,Patient36_Healthy!I112)</f>
        <v>0.13215885863608889</v>
      </c>
      <c r="K113" s="132">
        <f>AVERAGE(Patient1_Healthy!J138,Patient2_Healthy!J138,Patient5_Healthy!J112,Patient6_Healthy!J112,Patient8_Healthy!J112,Patient9_Healthy!J112,Patient10_Healthy!J112,Patient11_Healthy!J112,Patient12_Healthy!J112,Patient13_Healthy!J112,Patient14_Healthy!J112,Patient15_Healthy!J112,Patient16_Healthy!J112,Patient17_Healthy!J112,Patient18_Healthy!J112,Patient19_Healthy!J112,Patient21_Healthy!J112,Patient22_Healthy!J112,Patient23_Healthy!J112,Patient25_Healthy!J112,Patient26_Healthy!J112,Patient27_Healthy!J112,Patient28_Healthy!J112,Patient30_Healthy!J112,Patient31_Healthy!J112,Patient33_Healthy!J112,Patient34_Healthy!J112,Patient36_Healthy!J112)</f>
        <v>0.17140775001042519</v>
      </c>
      <c r="L113">
        <f>STDEV(Patient1_Healthy!J138,Patient2_Healthy!J138,Patient5_Healthy!J112,Patient6_Healthy!J112,Patient8_Healthy!J112,Patient9_Healthy!J112,Patient10_Healthy!J112,Patient11_Healthy!J112,Patient12_Healthy!J112,Patient13_Healthy!J112,Patient14_Healthy!J112,Patient15_Healthy!J112,Patient16_Healthy!J112,Patient17_Healthy!J112,Patient18_Healthy!J112,Patient19_Healthy!J112,Patient21_Healthy!J112,Patient22_Healthy!J112,Patient23_Healthy!J112,Patient25_Healthy!J112,Patient26_Healthy!J112,Patient27_Healthy!J112,Patient28_Healthy!J112,Patient30_Healthy!J112,Patient31_Healthy!J112,Patient33_Healthy!J112,Patient34_Healthy!J112,Patient36_Healthy!J112)</f>
        <v>0.13393196885746306</v>
      </c>
      <c r="P113" s="25" t="s">
        <v>16</v>
      </c>
      <c r="Q113">
        <f>AVERAGE(Patient1_Healthy!Q138,Patient2_Healthy!Q138,Patient5_Healthy!Q112,Patient6_Healthy!Q112,Patient8_Healthy!Q112,Patient9_Healthy!Q112,Patient10_Healthy!Q112,Patient11_Healthy!Q112,Patient12_Healthy!Q112,Patient13_Healthy!Q112,Patient14_Healthy!Q112,Patient15_Healthy!Q112,Patient16_Healthy!Q112,Patient17_Healthy!Q112,Patient18_Healthy!Q112,Patient19_Healthy!Q112,Patient21_Healthy!Q112,Patient22_Healthy!Q112,Patient23_Healthy!Q112,Patient25_Healthy!Q112,Patient26_Healthy!Q112,Patient27_Healthy!Q112,Patient28_Healthy!Q112,Patient30_Healthy!Q112,Patient31_Healthy!Q112,Patient33_Healthy!Q112,Patient34_Healthy!Q112,Patient36_Healthy!Q112)</f>
        <v>0.12130637347416649</v>
      </c>
      <c r="R113">
        <f>STDEV(Patient1_Healthy!Q138,Patient2_Healthy!Q138,Patient5_Healthy!Q112,Patient6_Healthy!Q112,Patient8_Healthy!Q112,Patient9_Healthy!Q112,Patient10_Healthy!Q112,Patient11_Healthy!Q112,Patient12_Healthy!Q112,Patient13_Healthy!Q112,Patient14_Healthy!Q112,Patient15_Healthy!Q112,Patient16_Healthy!Q112,Patient17_Healthy!Q112,Patient18_Healthy!Q112,Patient19_Healthy!Q112,Patient21_Healthy!Q112,Patient22_Healthy!Q112,Patient23_Healthy!Q112,Patient25_Healthy!Q112,Patient26_Healthy!Q112,Patient27_Healthy!Q112,Patient28_Healthy!Q112,Patient30_Healthy!Q112,Patient31_Healthy!Q112,Patient33_Healthy!Q112,Patient34_Healthy!Q112,Patient36_Healthy!Q112)</f>
        <v>1.1506666415582998</v>
      </c>
      <c r="S113" s="132">
        <f>AVERAGE(Patient1_Healthy!R138,Patient2_Healthy!R138,Patient5_Healthy!R112,Patient6_Healthy!R112,Patient8_Healthy!R112,Patient9_Healthy!R112,Patient10_Healthy!R112,Patient11_Healthy!R112,Patient12_Healthy!R112,Patient13_Healthy!R112,Patient14_Healthy!R112,Patient15_Healthy!R112,Patient16_Healthy!R112,Patient17_Healthy!R112,Patient18_Healthy!R112,Patient19_Healthy!R112,Patient21_Healthy!R112,Patient22_Healthy!R112,Patient23_Healthy!R112,Patient25_Healthy!R112,Patient26_Healthy!R112,Patient27_Healthy!R112,Patient28_Healthy!R112,Patient30_Healthy!R112,Patient31_Healthy!R112,Patient33_Healthy!R112,Patient34_Healthy!R112,Patient36_Healthy!R112)</f>
        <v>-2.3963933686570255E-2</v>
      </c>
      <c r="T113">
        <f>STDEV(Patient1_Healthy!R125,Patient2_Healthy!R125,Patient5_Healthy!R112,Patient6_Healthy!R112,Patient8_Healthy!R112,Patient9_Healthy!R112,Patient10_Healthy!R112,Patient11_Healthy!R112,Patient12_Healthy!R112,Patient13_Healthy!R112,Patient14_Healthy!R112,Patient15_Healthy!R112,Patient16_Healthy!R112,Patient17_Healthy!R112,Patient18_Healthy!R112,Patient19_Healthy!R112,Patient21_Healthy!R112,Patient22_Healthy!R112,Patient23_Healthy!R112,Patient25_Healthy!R112,Patient26_Healthy!R112,Patient27_Healthy!R112,Patient28_Healthy!R112,Patient30_Healthy!R112,Patient31_Healthy!R112,Patient33_Healthy!R112,Patient34_Healthy!R112,Patient36_Healthy!R112)</f>
        <v>1.2030933963112378</v>
      </c>
      <c r="V113" s="165"/>
      <c r="X113" s="165"/>
      <c r="AB113" s="165"/>
      <c r="AI113" s="165"/>
      <c r="AO113" s="165"/>
      <c r="AQ113" s="165"/>
    </row>
    <row r="114" spans="1:59" x14ac:dyDescent="0.25">
      <c r="A114" s="126" t="s">
        <v>17</v>
      </c>
      <c r="B114" s="20">
        <f>AVERAGE(Patient1_Healthy!B139,Patient2_Healthy!B139,Patient5_Healthy!B113,Patient6_Healthy!B113,Patient8_Healthy!B113,Patient9_Healthy!B113,Patient10_Healthy!B113,Patient11_Healthy!B113,Patient12_Healthy!B113,Patient13_Healthy!B113,Patient14_Healthy!B113,Patient15_Healthy!B113,Patient16_Healthy!B113,Patient17_Healthy!B113,Patient18_Healthy!B113,Patient19_Healthy!B113,Patient21_Healthy!B113,Patient22_Healthy!B113,Patient23_Healthy!B113,Patient25_Healthy!B113,Patient26_Healthy!B113,Patient27_Healthy!B113,Patient28_Healthy!B113,Patient30_Healthy!B113,Patient31_Healthy!B113,Patient33_Healthy!B113,Patient34_Healthy!B113,Patient36_Healthy!B113)</f>
        <v>59.535603153194167</v>
      </c>
      <c r="C114" s="20">
        <f>STDEV(Patient1_Healthy!B139,Patient2_Healthy!B139,Patient5_Healthy!B113,Patient6_Healthy!B113,Patient8_Healthy!B113,Patient9_Healthy!B113,Patient10_Healthy!B113,Patient11_Healthy!B113,Patient12_Healthy!B113,Patient13_Healthy!B113,Patient14_Healthy!B113,Patient15_Healthy!B113,Patient16_Healthy!B113,Patient17_Healthy!B113,Patient18_Healthy!B113,Patient19_Healthy!B113,Patient21_Healthy!B113,Patient22_Healthy!B113,Patient23_Healthy!B113,Patient25_Healthy!B113,Patient26_Healthy!B113,Patient27_Healthy!B113,Patient28_Healthy!B113,Patient30_Healthy!B113,Patient31_Healthy!B113,Patient33_Healthy!B113,Patient34_Healthy!B113,Patient36_Healthy!B113)</f>
        <v>93.598816775466361</v>
      </c>
      <c r="D114" s="20">
        <f>AVERAGE(Patient1_Healthy!C139,Patient2_Healthy!C139,Patient5_Healthy!C113,Patient6_Healthy!C113,Patient8_Healthy!C113,Patient9_Healthy!C113,Patient10_Healthy!C113,Patient11_Healthy!C113,Patient12_Healthy!C113,Patient13_Healthy!C113,Patient14_Healthy!C113,Patient15_Healthy!C113,Patient16_Healthy!C113,Patient17_Healthy!C113,Patient18_Healthy!C113,Patient19_Healthy!C113,Patient21_Healthy!C113,Patient22_Healthy!C113,Patient23_Healthy!C113,Patient25_Healthy!C113,Patient26_Healthy!C113,Patient27_Healthy!C113,Patient28_Healthy!C113,Patient30_Healthy!C113,Patient31_Healthy!C113,Patient33_Healthy!C113,Patient34_Healthy!C113,Patient36_Healthy!C113)</f>
        <v>27.95112089192029</v>
      </c>
      <c r="E114" s="20">
        <f>STDEV(Patient1_Healthy!C139,Patient2_Healthy!C139,Patient5_Healthy!C113,Patient6_Healthy!C113,Patient8_Healthy!C113,Patient9_Healthy!C113,Patient10_Healthy!C113,Patient11_Healthy!C113,Patient12_Healthy!C113,Patient13_Healthy!C113,Patient14_Healthy!C113,Patient15_Healthy!C113,Patient16_Healthy!C113,Patient17_Healthy!C113,Patient18_Healthy!C113,Patient19_Healthy!C113,Patient21_Healthy!C113,Patient22_Healthy!C113,Patient23_Healthy!C113,Patient25_Healthy!C113,Patient26_Healthy!C113,Patient27_Healthy!C113,Patient28_Healthy!C113,Patient30_Healthy!C113,Patient31_Healthy!C113,Patient33_Healthy!C113,Patient34_Healthy!C113,Patient36_Healthy!C113)</f>
        <v>17.469352179170446</v>
      </c>
      <c r="H114" s="23" t="s">
        <v>18</v>
      </c>
      <c r="I114">
        <f>AVERAGE(Patient1_Healthy!I139,Patient2_Healthy!I139,Patient5_Healthy!I113,Patient6_Healthy!I113,Patient8_Healthy!I113,Patient9_Healthy!I113,Patient10_Healthy!I113,Patient11_Healthy!I113,Patient12_Healthy!I113,Patient13_Healthy!I113,Patient14_Healthy!I113,Patient15_Healthy!I113,Patient16_Healthy!I113,Patient17_Healthy!I113,Patient18_Healthy!I113,Patient19_Healthy!I113,Patient21_Healthy!I113,Patient22_Healthy!I113,Patient23_Healthy!I113,Patient25_Healthy!I113,Patient26_Healthy!I113,Patient27_Healthy!I113,Patient28_Healthy!I113,Patient30_Healthy!I113,Patient31_Healthy!I113,Patient33_Healthy!I113,Patient34_Healthy!I113,Patient36_Healthy!I113)</f>
        <v>0.20643310513177784</v>
      </c>
      <c r="J114">
        <f>STDEV(Patient1_Healthy!I139,Patient2_Healthy!I139,Patient5_Healthy!I113,Patient6_Healthy!I113,Patient8_Healthy!I113,Patient9_Healthy!I113,Patient10_Healthy!I113,Patient11_Healthy!I113,Patient12_Healthy!I113,Patient13_Healthy!I113,Patient14_Healthy!I113,Patient15_Healthy!I113,Patient16_Healthy!I113,Patient17_Healthy!I113,Patient18_Healthy!I113,Patient19_Healthy!I113,Patient21_Healthy!I113,Patient22_Healthy!I113,Patient23_Healthy!I113,Patient25_Healthy!I113,Patient26_Healthy!I113,Patient27_Healthy!I113,Patient28_Healthy!I113,Patient30_Healthy!I113,Patient31_Healthy!I113,Patient33_Healthy!I113,Patient34_Healthy!I113,Patient36_Healthy!I113)</f>
        <v>0.11151685913820868</v>
      </c>
      <c r="K114" s="132">
        <f>AVERAGE(Patient1_Healthy!J139,Patient2_Healthy!J139,Patient5_Healthy!J113,Patient6_Healthy!J113,Patient8_Healthy!J113,Patient9_Healthy!J113,Patient10_Healthy!J113,Patient11_Healthy!J113,Patient12_Healthy!J113,Patient13_Healthy!J113,Patient14_Healthy!J113,Patient15_Healthy!J113,Patient16_Healthy!J113,Patient17_Healthy!J113,Patient18_Healthy!J113,Patient19_Healthy!J113,Patient21_Healthy!J113,Patient22_Healthy!J113,Patient23_Healthy!J113,Patient25_Healthy!J113,Patient26_Healthy!J113,Patient27_Healthy!J113,Patient28_Healthy!J113,Patient30_Healthy!J113,Patient31_Healthy!J113,Patient33_Healthy!J113,Patient34_Healthy!J113,Patient36_Healthy!J113)</f>
        <v>0.20025332125650455</v>
      </c>
      <c r="L114">
        <f>STDEV(Patient1_Healthy!J139,Patient2_Healthy!J139,Patient5_Healthy!J113,Patient6_Healthy!J113,Patient8_Healthy!J113,Patient9_Healthy!J113,Patient10_Healthy!J113,Patient11_Healthy!J113,Patient12_Healthy!J113,Patient13_Healthy!J113,Patient14_Healthy!J113,Patient15_Healthy!J113,Patient16_Healthy!J113,Patient17_Healthy!J113,Patient18_Healthy!J113,Patient19_Healthy!J113,Patient21_Healthy!J113,Patient22_Healthy!J113,Patient23_Healthy!J113,Patient25_Healthy!J113,Patient26_Healthy!J113,Patient27_Healthy!J113,Patient28_Healthy!J113,Patient30_Healthy!J113,Patient31_Healthy!J113,Patient33_Healthy!J113,Patient34_Healthy!J113,Patient36_Healthy!J113)</f>
        <v>0.10641332708417031</v>
      </c>
      <c r="P114" s="25" t="s">
        <v>19</v>
      </c>
      <c r="Q114">
        <f>AVERAGE(Patient1_Healthy!Q139,Patient2_Healthy!Q139,Patient5_Healthy!Q113,Patient6_Healthy!Q113,Patient8_Healthy!Q113,Patient9_Healthy!Q113,Patient10_Healthy!Q113,Patient11_Healthy!Q113,Patient12_Healthy!Q113,Patient13_Healthy!Q113,Patient14_Healthy!Q113,Patient15_Healthy!Q113,Patient16_Healthy!Q113,Patient17_Healthy!Q113,Patient18_Healthy!Q113,Patient19_Healthy!Q113,Patient21_Healthy!Q113,Patient22_Healthy!Q113,Patient23_Healthy!Q113,Patient25_Healthy!Q113,Patient26_Healthy!Q113,Patient27_Healthy!Q113,Patient28_Healthy!Q113,Patient30_Healthy!Q113,Patient31_Healthy!Q113,Patient33_Healthy!Q113,Patient34_Healthy!Q113,Patient36_Healthy!Q113)</f>
        <v>9.8344215284830501</v>
      </c>
      <c r="R114">
        <f>STDEV(Patient1_Healthy!Q139,Patient2_Healthy!Q139,Patient5_Healthy!Q113,Patient6_Healthy!Q113,Patient8_Healthy!Q113,Patient9_Healthy!Q113,Patient10_Healthy!Q113,Patient11_Healthy!Q113,Patient12_Healthy!Q113,Patient13_Healthy!Q113,Patient14_Healthy!Q113,Patient15_Healthy!Q113,Patient16_Healthy!Q113,Patient17_Healthy!Q113,Patient18_Healthy!Q113,Patient19_Healthy!Q113,Patient21_Healthy!Q113,Patient22_Healthy!Q113,Patient23_Healthy!Q113,Patient25_Healthy!Q113,Patient26_Healthy!Q113,Patient27_Healthy!Q113,Patient28_Healthy!Q113,Patient30_Healthy!Q113,Patient31_Healthy!Q113,Patient33_Healthy!Q113,Patient34_Healthy!Q113,Patient36_Healthy!Q113)</f>
        <v>5.7875124524984045</v>
      </c>
      <c r="S114" s="132">
        <f>AVERAGE(Patient1_Healthy!R139,Patient2_Healthy!R139,Patient5_Healthy!R113,Patient6_Healthy!R113,Patient8_Healthy!R113,Patient9_Healthy!R113,Patient10_Healthy!R113,Patient11_Healthy!R113,Patient12_Healthy!R113,Patient13_Healthy!R113,Patient14_Healthy!R113,Patient15_Healthy!R113,Patient16_Healthy!R113,Patient17_Healthy!R113,Patient18_Healthy!R113,Patient19_Healthy!R113,Patient21_Healthy!R113,Patient22_Healthy!R113,Patient23_Healthy!R113,Patient25_Healthy!R113,Patient26_Healthy!R113,Patient27_Healthy!R113,Patient28_Healthy!R113,Patient30_Healthy!R113,Patient31_Healthy!R113,Patient33_Healthy!R113,Patient34_Healthy!R113,Patient36_Healthy!R113)</f>
        <v>26.617390931263682</v>
      </c>
      <c r="T114">
        <f>STDEV(Patient1_Healthy!R126,Patient2_Healthy!R126,Patient5_Healthy!R113,Patient6_Healthy!R113,Patient8_Healthy!R113,Patient9_Healthy!R113,Patient10_Healthy!R113,Patient11_Healthy!R113,Patient12_Healthy!R113,Patient13_Healthy!R113,Patient14_Healthy!R113,Patient15_Healthy!R113,Patient16_Healthy!R113,Patient17_Healthy!R113,Patient18_Healthy!R113,Patient19_Healthy!R113,Patient21_Healthy!R113,Patient22_Healthy!R113,Patient23_Healthy!R113,Patient25_Healthy!R113,Patient26_Healthy!R113,Patient27_Healthy!R113,Patient28_Healthy!R113,Patient30_Healthy!R113,Patient31_Healthy!R113,Patient33_Healthy!R113,Patient34_Healthy!R113,Patient36_Healthy!R113)</f>
        <v>10.043555411718732</v>
      </c>
      <c r="V114" s="165"/>
      <c r="X114" s="165"/>
      <c r="AB114" s="165"/>
      <c r="AI114" s="165"/>
      <c r="AO114" s="165"/>
      <c r="AQ114" s="165"/>
    </row>
    <row r="115" spans="1:59" x14ac:dyDescent="0.25">
      <c r="A115" s="126" t="s">
        <v>20</v>
      </c>
      <c r="B115" s="20">
        <f>AVERAGE(Patient1_Healthy!B140,Patient2_Healthy!B140,Patient5_Healthy!B114,Patient6_Healthy!B114,Patient8_Healthy!B114,Patient9_Healthy!B114,Patient10_Healthy!B114,Patient11_Healthy!B114,Patient12_Healthy!B114,Patient13_Healthy!B114,Patient14_Healthy!B114,Patient15_Healthy!B114,Patient16_Healthy!B114,Patient17_Healthy!B114,Patient18_Healthy!B114,Patient19_Healthy!B114,Patient21_Healthy!B114,Patient22_Healthy!B114,Patient23_Healthy!B114,Patient25_Healthy!B114,Patient26_Healthy!B114,Patient27_Healthy!B114,Patient28_Healthy!B114,Patient30_Healthy!B114,Patient31_Healthy!B114,Patient33_Healthy!B114,Patient34_Healthy!B114,Patient36_Healthy!B114)</f>
        <v>38.244586293113834</v>
      </c>
      <c r="C115" s="20">
        <f>STDEV(Patient1_Healthy!B140,Patient2_Healthy!B140,Patient5_Healthy!B114,Patient6_Healthy!B114,Patient8_Healthy!B114,Patient9_Healthy!B114,Patient10_Healthy!B114,Patient11_Healthy!B114,Patient12_Healthy!B114,Patient13_Healthy!B114,Patient14_Healthy!B114,Patient15_Healthy!B114,Patient16_Healthy!B114,Patient17_Healthy!B114,Patient18_Healthy!B114,Patient19_Healthy!B114,Patient21_Healthy!B114,Patient22_Healthy!B114,Patient23_Healthy!B114,Patient25_Healthy!B114,Patient26_Healthy!B114,Patient27_Healthy!B114,Patient28_Healthy!B114,Patient30_Healthy!B114,Patient31_Healthy!B114,Patient33_Healthy!B114,Patient34_Healthy!B114,Patient36_Healthy!B114)</f>
        <v>36.173378248002322</v>
      </c>
      <c r="D115" s="20">
        <f>AVERAGE(Patient1_Healthy!C140,Patient2_Healthy!C140,Patient5_Healthy!C114,Patient6_Healthy!C114,Patient8_Healthy!C114,Patient9_Healthy!C114,Patient10_Healthy!C114,Patient11_Healthy!C114,Patient12_Healthy!C114,Patient13_Healthy!C114,Patient14_Healthy!C114,Patient15_Healthy!C114,Patient16_Healthy!C114,Patient17_Healthy!C114,Patient18_Healthy!C114,Patient19_Healthy!C114,Patient21_Healthy!C114,Patient22_Healthy!C114,Patient23_Healthy!C114,Patient25_Healthy!C114,Patient26_Healthy!C114,Patient27_Healthy!C114,Patient28_Healthy!C114,Patient30_Healthy!C114,Patient31_Healthy!C114,Patient33_Healthy!C114,Patient34_Healthy!C114,Patient36_Healthy!C114)</f>
        <v>34.92096746920798</v>
      </c>
      <c r="E115" s="20">
        <f>STDEV(Patient1_Healthy!C140,Patient2_Healthy!C140,Patient5_Healthy!C114,Patient6_Healthy!C114,Patient8_Healthy!C114,Patient9_Healthy!C114,Patient10_Healthy!C114,Patient11_Healthy!C114,Patient12_Healthy!C114,Patient13_Healthy!C114,Patient14_Healthy!C114,Patient15_Healthy!C114,Patient16_Healthy!C114,Patient17_Healthy!C114,Patient18_Healthy!C114,Patient19_Healthy!C114,Patient21_Healthy!C114,Patient22_Healthy!C114,Patient23_Healthy!C114,Patient25_Healthy!C114,Patient26_Healthy!C114,Patient27_Healthy!C114,Patient28_Healthy!C114,Patient30_Healthy!C114,Patient31_Healthy!C114,Patient33_Healthy!C114,Patient34_Healthy!C114,Patient36_Healthy!C114)</f>
        <v>17.287605959706209</v>
      </c>
      <c r="H115" s="23" t="s">
        <v>21</v>
      </c>
      <c r="I115">
        <f>AVERAGE(Patient1_Healthy!I140,Patient2_Healthy!I140,Patient5_Healthy!I114,Patient6_Healthy!I114,Patient8_Healthy!I114,Patient9_Healthy!I114,Patient10_Healthy!I114,Patient11_Healthy!I114,Patient12_Healthy!I114,Patient13_Healthy!I114,Patient14_Healthy!I114,Patient15_Healthy!I114,Patient16_Healthy!I114,Patient17_Healthy!I114,Patient18_Healthy!I114,Patient19_Healthy!I114,Patient21_Healthy!I114,Patient22_Healthy!I114,Patient23_Healthy!I114,Patient25_Healthy!I114,Patient26_Healthy!I114,Patient27_Healthy!I114,Patient28_Healthy!I114,Patient30_Healthy!I114,Patient31_Healthy!I114,Patient33_Healthy!I114,Patient34_Healthy!I114,Patient36_Healthy!I114)</f>
        <v>0.1977060623794995</v>
      </c>
      <c r="J115">
        <f>STDEV(Patient1_Healthy!I140,Patient2_Healthy!I140,Patient5_Healthy!I114,Patient6_Healthy!I114,Patient8_Healthy!I114,Patient9_Healthy!I114,Patient10_Healthy!I114,Patient11_Healthy!I114,Patient12_Healthy!I114,Patient13_Healthy!I114,Patient14_Healthy!I114,Patient15_Healthy!I114,Patient16_Healthy!I114,Patient17_Healthy!I114,Patient18_Healthy!I114,Patient19_Healthy!I114,Patient21_Healthy!I114,Patient22_Healthy!I114,Patient23_Healthy!I114,Patient25_Healthy!I114,Patient26_Healthy!I114,Patient27_Healthy!I114,Patient28_Healthy!I114,Patient30_Healthy!I114,Patient31_Healthy!I114,Patient33_Healthy!I114,Patient34_Healthy!I114,Patient36_Healthy!I114)</f>
        <v>0.1021179553664328</v>
      </c>
      <c r="K115" s="132">
        <f>AVERAGE(Patient1_Healthy!J140,Patient2_Healthy!J140,Patient5_Healthy!J114,Patient6_Healthy!J114,Patient8_Healthy!J114,Patient9_Healthy!J114,Patient10_Healthy!J114,Patient11_Healthy!J114,Patient12_Healthy!J114,Patient13_Healthy!J114,Patient14_Healthy!J114,Patient15_Healthy!J114,Patient16_Healthy!J114,Patient17_Healthy!J114,Patient18_Healthy!J114,Patient19_Healthy!J114,Patient21_Healthy!J114,Patient22_Healthy!J114,Patient23_Healthy!J114,Patient25_Healthy!J114,Patient26_Healthy!J114,Patient27_Healthy!J114,Patient28_Healthy!J114,Patient30_Healthy!J114,Patient31_Healthy!J114,Patient33_Healthy!J114,Patient34_Healthy!J114,Patient36_Healthy!J114)</f>
        <v>0.18552402745186652</v>
      </c>
      <c r="L115">
        <f>STDEV(Patient1_Healthy!J140,Patient2_Healthy!J140,Patient5_Healthy!J114,Patient6_Healthy!J114,Patient8_Healthy!J114,Patient9_Healthy!J114,Patient10_Healthy!J114,Patient11_Healthy!J114,Patient12_Healthy!J114,Patient13_Healthy!J114,Patient14_Healthy!J114,Patient15_Healthy!J114,Patient16_Healthy!J114,Patient17_Healthy!J114,Patient18_Healthy!J114,Patient19_Healthy!J114,Patient21_Healthy!J114,Patient22_Healthy!J114,Patient23_Healthy!J114,Patient25_Healthy!J114,Patient26_Healthy!J114,Patient27_Healthy!J114,Patient28_Healthy!J114,Patient30_Healthy!J114,Patient31_Healthy!J114,Patient33_Healthy!J114,Patient34_Healthy!J114,Patient36_Healthy!J114)</f>
        <v>7.6369403584936574E-2</v>
      </c>
      <c r="P115" s="25" t="s">
        <v>22</v>
      </c>
      <c r="Q115">
        <f>AVERAGE(Patient1_Healthy!Q140,Patient2_Healthy!Q140,Patient5_Healthy!Q114,Patient6_Healthy!Q114,Patient8_Healthy!Q114,Patient9_Healthy!Q114,Patient10_Healthy!Q114,Patient11_Healthy!Q114,Patient12_Healthy!Q114,Patient13_Healthy!Q114,Patient14_Healthy!Q114,Patient15_Healthy!Q114,Patient16_Healthy!Q114,Patient17_Healthy!Q114,Patient18_Healthy!Q114,Patient19_Healthy!Q114,Patient21_Healthy!Q114,Patient22_Healthy!Q114,Patient23_Healthy!Q114,Patient25_Healthy!Q114,Patient26_Healthy!Q114,Patient27_Healthy!Q114,Patient28_Healthy!Q114,Patient30_Healthy!Q114,Patient31_Healthy!Q114,Patient33_Healthy!Q114,Patient34_Healthy!Q114,Patient36_Healthy!Q114)</f>
        <v>41.964252877857909</v>
      </c>
      <c r="R115">
        <f>STDEV(Patient1_Healthy!Q140,Patient2_Healthy!Q140,Patient5_Healthy!Q114,Patient6_Healthy!Q114,Patient8_Healthy!Q114,Patient9_Healthy!Q114,Patient10_Healthy!Q114,Patient11_Healthy!Q114,Patient12_Healthy!Q114,Patient13_Healthy!Q114,Patient14_Healthy!Q114,Patient15_Healthy!Q114,Patient16_Healthy!Q114,Patient17_Healthy!Q114,Patient18_Healthy!Q114,Patient19_Healthy!Q114,Patient21_Healthy!Q114,Patient22_Healthy!Q114,Patient23_Healthy!Q114,Patient25_Healthy!Q114,Patient26_Healthy!Q114,Patient27_Healthy!Q114,Patient28_Healthy!Q114,Patient30_Healthy!Q114,Patient31_Healthy!Q114,Patient33_Healthy!Q114,Patient34_Healthy!Q114,Patient36_Healthy!Q114)</f>
        <v>18.872539685489929</v>
      </c>
      <c r="S115" s="132">
        <f>AVERAGE(Patient1_Healthy!R140,Patient2_Healthy!R140,Patient5_Healthy!R114,Patient6_Healthy!R114,Patient8_Healthy!R114,Patient9_Healthy!R114,Patient10_Healthy!R114,Patient11_Healthy!R114,Patient12_Healthy!R114,Patient13_Healthy!R114,Patient14_Healthy!R114,Patient15_Healthy!R114,Patient16_Healthy!R114,Patient17_Healthy!R114,Patient18_Healthy!R114,Patient19_Healthy!R114,Patient21_Healthy!R114,Patient22_Healthy!R114,Patient23_Healthy!R114,Patient25_Healthy!R114,Patient26_Healthy!R114,Patient27_Healthy!R114,Patient28_Healthy!R114,Patient30_Healthy!R114,Patient31_Healthy!R114,Patient33_Healthy!R114,Patient34_Healthy!R114,Patient36_Healthy!R114)</f>
        <v>100.97442887707859</v>
      </c>
      <c r="T115">
        <f>STDEV(Patient1_Healthy!R127,Patient2_Healthy!R127,Patient5_Healthy!R114,Patient6_Healthy!R114,Patient8_Healthy!R114,Patient9_Healthy!R114,Patient10_Healthy!R114,Patient11_Healthy!R114,Patient12_Healthy!R114,Patient13_Healthy!R114,Patient14_Healthy!R114,Patient15_Healthy!R114,Patient16_Healthy!R114,Patient17_Healthy!R114,Patient18_Healthy!R114,Patient19_Healthy!R114,Patient21_Healthy!R114,Patient22_Healthy!R114,Patient23_Healthy!R114,Patient25_Healthy!R114,Patient26_Healthy!R114,Patient27_Healthy!R114,Patient28_Healthy!R114,Patient30_Healthy!R114,Patient31_Healthy!R114,Patient33_Healthy!R114,Patient34_Healthy!R114,Patient36_Healthy!R114)</f>
        <v>33.282612983226457</v>
      </c>
      <c r="V115" s="165"/>
      <c r="X115" s="165"/>
      <c r="AB115" s="165"/>
      <c r="AI115" s="165"/>
      <c r="AO115" s="165"/>
      <c r="AQ115" s="165"/>
    </row>
    <row r="116" spans="1:59" x14ac:dyDescent="0.25">
      <c r="A116" s="126" t="s">
        <v>23</v>
      </c>
      <c r="B116" s="20">
        <f>AVERAGE(Patient1_Healthy!B141,Patient2_Healthy!B141,Patient5_Healthy!B115,Patient6_Healthy!B115,Patient8_Healthy!B115,Patient9_Healthy!B115,Patient10_Healthy!B115,Patient11_Healthy!B115,Patient12_Healthy!B115,Patient13_Healthy!B115,Patient14_Healthy!B115,Patient15_Healthy!B115,Patient16_Healthy!B115,Patient17_Healthy!B115,Patient18_Healthy!B115,Patient19_Healthy!B115,Patient21_Healthy!B115,Patient22_Healthy!B115,Patient23_Healthy!B115,Patient25_Healthy!B115,Patient26_Healthy!B115,Patient27_Healthy!B115,Patient28_Healthy!B115,Patient30_Healthy!B115,Patient31_Healthy!B115,Patient33_Healthy!B115,Patient34_Healthy!B115,Patient36_Healthy!B115)</f>
        <v>41.33762638320492</v>
      </c>
      <c r="C116" s="20">
        <f>STDEV(Patient1_Healthy!B141,Patient2_Healthy!B141,Patient5_Healthy!B115,Patient6_Healthy!B115,Patient8_Healthy!B115,Patient9_Healthy!B115,Patient10_Healthy!B115,Patient11_Healthy!B115,Patient12_Healthy!B115,Patient13_Healthy!B115,Patient14_Healthy!B115,Patient15_Healthy!B115,Patient16_Healthy!B115,Patient17_Healthy!B115,Patient18_Healthy!B115,Patient19_Healthy!B115,Patient21_Healthy!B115,Patient22_Healthy!B115,Patient23_Healthy!B115,Patient25_Healthy!B115,Patient26_Healthy!B115,Patient27_Healthy!B115,Patient28_Healthy!B115,Patient30_Healthy!B115,Patient31_Healthy!B115,Patient33_Healthy!B115,Patient34_Healthy!B115,Patient36_Healthy!B115)</f>
        <v>107.19692731703751</v>
      </c>
      <c r="D116" s="20">
        <f>AVERAGE(Patient1_Healthy!C141,Patient2_Healthy!C141,Patient5_Healthy!C115,Patient6_Healthy!C115,Patient8_Healthy!C115,Patient9_Healthy!C115,Patient10_Healthy!C115,Patient11_Healthy!C115,Patient12_Healthy!C115,Patient13_Healthy!C115,Patient14_Healthy!C115,Patient15_Healthy!C115,Patient16_Healthy!C115,Patient17_Healthy!C115,Patient18_Healthy!C115,Patient19_Healthy!C115,Patient21_Healthy!C115,Patient22_Healthy!C115,Patient23_Healthy!C115,Patient25_Healthy!C115,Patient26_Healthy!C115,Patient27_Healthy!C115,Patient28_Healthy!C115,Patient30_Healthy!C115,Patient31_Healthy!C115,Patient33_Healthy!C115,Patient34_Healthy!C115,Patient36_Healthy!C115)</f>
        <v>38.442000346435236</v>
      </c>
      <c r="E116" s="20">
        <f>STDEV(Patient1_Healthy!C141,Patient2_Healthy!C141,Patient5_Healthy!C115,Patient6_Healthy!C115,Patient8_Healthy!C115,Patient9_Healthy!C115,Patient10_Healthy!C115,Patient11_Healthy!C115,Patient12_Healthy!C115,Patient13_Healthy!C115,Patient14_Healthy!C115,Patient15_Healthy!C115,Patient16_Healthy!C115,Patient17_Healthy!C115,Patient18_Healthy!C115,Patient19_Healthy!C115,Patient21_Healthy!C115,Patient22_Healthy!C115,Patient23_Healthy!C115,Patient25_Healthy!C115,Patient26_Healthy!C115,Patient27_Healthy!C115,Patient28_Healthy!C115,Patient30_Healthy!C115,Patient31_Healthy!C115,Patient33_Healthy!C115,Patient34_Healthy!C115,Patient36_Healthy!C115)</f>
        <v>39.592288292641946</v>
      </c>
      <c r="H116" s="23" t="s">
        <v>24</v>
      </c>
      <c r="I116">
        <f>AVERAGE(Patient1_Healthy!I141,Patient2_Healthy!I141,Patient5_Healthy!I115,Patient6_Healthy!I115,Patient8_Healthy!I115,Patient9_Healthy!I115,Patient10_Healthy!I115,Patient11_Healthy!I115,Patient12_Healthy!I115,Patient13_Healthy!I115,Patient14_Healthy!I115,Patient15_Healthy!I115,Patient16_Healthy!I115,Patient17_Healthy!I115,Patient18_Healthy!I115,Patient19_Healthy!I115,Patient21_Healthy!I115,Patient22_Healthy!I115,Patient23_Healthy!I115,Patient25_Healthy!I115,Patient26_Healthy!I115,Patient27_Healthy!I115,Patient28_Healthy!I115,Patient30_Healthy!I115,Patient31_Healthy!I115,Patient33_Healthy!I115,Patient34_Healthy!I115,Patient36_Healthy!I115)</f>
        <v>0.22660506631884253</v>
      </c>
      <c r="J116">
        <f>STDEV(Patient1_Healthy!I141,Patient2_Healthy!I141,Patient5_Healthy!I115,Patient6_Healthy!I115,Patient8_Healthy!I115,Patient9_Healthy!I115,Patient10_Healthy!I115,Patient11_Healthy!I115,Patient12_Healthy!I115,Patient13_Healthy!I115,Patient14_Healthy!I115,Patient15_Healthy!I115,Patient16_Healthy!I115,Patient17_Healthy!I115,Patient18_Healthy!I115,Patient19_Healthy!I115,Patient21_Healthy!I115,Patient22_Healthy!I115,Patient23_Healthy!I115,Patient25_Healthy!I115,Patient26_Healthy!I115,Patient27_Healthy!I115,Patient28_Healthy!I115,Patient30_Healthy!I115,Patient31_Healthy!I115,Patient33_Healthy!I115,Patient34_Healthy!I115,Patient36_Healthy!I115)</f>
        <v>0.10527867426931005</v>
      </c>
      <c r="K116" s="132">
        <f>AVERAGE(Patient1_Healthy!J141,Patient2_Healthy!J141,Patient5_Healthy!J115,Patient6_Healthy!J115,Patient8_Healthy!J115,Patient9_Healthy!J115,Patient10_Healthy!J115,Patient11_Healthy!J115,Patient12_Healthy!J115,Patient13_Healthy!J115,Patient14_Healthy!J115,Patient15_Healthy!J115,Patient16_Healthy!J115,Patient17_Healthy!J115,Patient18_Healthy!J115,Patient19_Healthy!J115,Patient21_Healthy!J115,Patient22_Healthy!J115,Patient23_Healthy!J115,Patient25_Healthy!J115,Patient26_Healthy!J115,Patient27_Healthy!J115,Patient28_Healthy!J115,Patient30_Healthy!J115,Patient31_Healthy!J115,Patient33_Healthy!J115,Patient34_Healthy!J115,Patient36_Healthy!J115)</f>
        <v>0.21433823659507736</v>
      </c>
      <c r="L116">
        <f>STDEV(Patient1_Healthy!J141,Patient2_Healthy!J141,Patient5_Healthy!J115,Patient6_Healthy!J115,Patient8_Healthy!J115,Patient9_Healthy!J115,Patient10_Healthy!J115,Patient11_Healthy!J115,Patient12_Healthy!J115,Patient13_Healthy!J115,Patient14_Healthy!J115,Patient15_Healthy!J115,Patient16_Healthy!J115,Patient17_Healthy!J115,Patient18_Healthy!J115,Patient19_Healthy!J115,Patient21_Healthy!J115,Patient22_Healthy!J115,Patient23_Healthy!J115,Patient25_Healthy!J115,Patient26_Healthy!J115,Patient27_Healthy!J115,Patient28_Healthy!J115,Patient30_Healthy!J115,Patient31_Healthy!J115,Patient33_Healthy!J115,Patient34_Healthy!J115,Patient36_Healthy!J115)</f>
        <v>0.13321141633878375</v>
      </c>
      <c r="V116" s="165"/>
      <c r="X116" s="165"/>
      <c r="AB116" s="165"/>
      <c r="AI116" s="165"/>
      <c r="AO116" s="165"/>
      <c r="AQ116" s="165"/>
    </row>
    <row r="117" spans="1:59" x14ac:dyDescent="0.25">
      <c r="H117" s="23" t="s">
        <v>25</v>
      </c>
      <c r="I117">
        <f>AVERAGE(Patient1_Healthy!I142,Patient2_Healthy!I142,Patient5_Healthy!I116,Patient6_Healthy!I116,Patient8_Healthy!I116,Patient9_Healthy!I116,Patient10_Healthy!I116,Patient11_Healthy!I116,Patient12_Healthy!I116,Patient13_Healthy!I116,Patient14_Healthy!I116,Patient15_Healthy!I116,Patient16_Healthy!I116,Patient17_Healthy!I116,Patient18_Healthy!I116,Patient19_Healthy!I116,Patient21_Healthy!I116,Patient22_Healthy!I116,Patient23_Healthy!I116,Patient25_Healthy!I116,Patient26_Healthy!I116,Patient27_Healthy!I116,Patient28_Healthy!I116,Patient30_Healthy!I116,Patient31_Healthy!I116,Patient33_Healthy!I116,Patient34_Healthy!I116,Patient36_Healthy!I116)</f>
        <v>0.16018155660881045</v>
      </c>
      <c r="J117">
        <f>STDEV(Patient1_Healthy!I142,Patient2_Healthy!I142,Patient5_Healthy!I116,Patient6_Healthy!I116,Patient8_Healthy!I116,Patient9_Healthy!I116,Patient10_Healthy!I116,Patient11_Healthy!I116,Patient12_Healthy!I116,Patient13_Healthy!I116,Patient14_Healthy!I116,Patient15_Healthy!I116,Patient16_Healthy!I116,Patient17_Healthy!I116,Patient18_Healthy!I116,Patient19_Healthy!I116,Patient21_Healthy!I116,Patient22_Healthy!I116,Patient23_Healthy!I116,Patient25_Healthy!I116,Patient26_Healthy!I116,Patient27_Healthy!I116,Patient28_Healthy!I116,Patient30_Healthy!I116,Patient31_Healthy!I116,Patient33_Healthy!I116,Patient34_Healthy!I116,Patient36_Healthy!I116)</f>
        <v>0.10143756333833295</v>
      </c>
      <c r="K117" s="132">
        <f>AVERAGE(Patient1_Healthy!J142,Patient2_Healthy!J142,Patient5_Healthy!J116,Patient6_Healthy!J116,Patient8_Healthy!J116,Patient9_Healthy!J116,Patient10_Healthy!J116,Patient11_Healthy!J116,Patient12_Healthy!J116,Patient13_Healthy!J116,Patient14_Healthy!J116,Patient15_Healthy!J116,Patient16_Healthy!J116,Patient17_Healthy!J116,Patient18_Healthy!J116,Patient19_Healthy!J116,Patient21_Healthy!J116,Patient22_Healthy!J116,Patient23_Healthy!J116,Patient25_Healthy!J116,Patient26_Healthy!J116,Patient27_Healthy!J116,Patient28_Healthy!J116,Patient30_Healthy!J116,Patient31_Healthy!J116,Patient33_Healthy!J116,Patient34_Healthy!J116,Patient36_Healthy!J116)</f>
        <v>0.17230929058245253</v>
      </c>
      <c r="L117">
        <f>STDEV(Patient1_Healthy!J142,Patient2_Healthy!J142,Patient5_Healthy!J116,Patient6_Healthy!J116,Patient8_Healthy!J116,Patient9_Healthy!J116,Patient10_Healthy!J116,Patient11_Healthy!J116,Patient12_Healthy!J116,Patient13_Healthy!J116,Patient14_Healthy!J116,Patient15_Healthy!J116,Patient16_Healthy!J116,Patient17_Healthy!J116,Patient18_Healthy!J116,Patient19_Healthy!J116,Patient21_Healthy!J116,Patient22_Healthy!J116,Patient23_Healthy!J116,Patient25_Healthy!J116,Patient26_Healthy!J116,Patient27_Healthy!J116,Patient28_Healthy!J116,Patient30_Healthy!J116,Patient31_Healthy!J116,Patient33_Healthy!J116,Patient34_Healthy!J116,Patient36_Healthy!J116)</f>
        <v>0.1132952540764585</v>
      </c>
      <c r="V117" s="165"/>
      <c r="X117" s="165"/>
      <c r="AB117" s="165"/>
      <c r="AI117" s="165"/>
      <c r="AO117" s="165"/>
      <c r="AQ117" s="165"/>
    </row>
    <row r="118" spans="1:59" x14ac:dyDescent="0.25">
      <c r="H118" s="23" t="s">
        <v>26</v>
      </c>
      <c r="I118">
        <f>AVERAGE(Patient1_Healthy!I143,Patient2_Healthy!I143,Patient5_Healthy!I117,Patient6_Healthy!I117,Patient8_Healthy!I117,Patient9_Healthy!I117,Patient10_Healthy!I117,Patient11_Healthy!I117,Patient12_Healthy!I117,Patient13_Healthy!I117,Patient14_Healthy!I117,Patient15_Healthy!I117,Patient16_Healthy!I117,Patient17_Healthy!I117,Patient18_Healthy!I117,Patient19_Healthy!I117,Patient21_Healthy!I117,Patient22_Healthy!I117,Patient23_Healthy!I117,Patient25_Healthy!I117,Patient26_Healthy!I117,Patient27_Healthy!I117,Patient28_Healthy!I117,Patient30_Healthy!I117,Patient31_Healthy!I117,Patient33_Healthy!I117,Patient34_Healthy!I117,Patient36_Healthy!I117)</f>
        <v>0.2098437943516068</v>
      </c>
      <c r="J118">
        <f>STDEV(Patient1_Healthy!I143,Patient2_Healthy!I143,Patient5_Healthy!I117,Patient6_Healthy!I117,Patient8_Healthy!I117,Patient9_Healthy!I117,Patient10_Healthy!I117,Patient11_Healthy!I117,Patient12_Healthy!I117,Patient13_Healthy!I117,Patient14_Healthy!I117,Patient15_Healthy!I117,Patient16_Healthy!I117,Patient17_Healthy!I117,Patient18_Healthy!I117,Patient19_Healthy!I117,Patient21_Healthy!I117,Patient22_Healthy!I117,Patient23_Healthy!I117,Patient25_Healthy!I117,Patient26_Healthy!I117,Patient27_Healthy!I117,Patient28_Healthy!I117,Patient30_Healthy!I117,Patient31_Healthy!I117,Patient33_Healthy!I117,Patient34_Healthy!I117,Patient36_Healthy!I117)</f>
        <v>7.0191195777547483E-2</v>
      </c>
      <c r="K118" s="132">
        <f>AVERAGE(Patient1_Healthy!J143,Patient2_Healthy!J143,Patient5_Healthy!J117,Patient6_Healthy!J117,Patient8_Healthy!J117,Patient9_Healthy!J117,Patient10_Healthy!J117,Patient11_Healthy!J117,Patient12_Healthy!J117,Patient13_Healthy!J117,Patient14_Healthy!J117,Patient15_Healthy!J117,Patient16_Healthy!J117,Patient17_Healthy!J117,Patient18_Healthy!J117,Patient19_Healthy!J117,Patient21_Healthy!J117,Patient22_Healthy!J117,Patient23_Healthy!J117,Patient25_Healthy!J117,Patient26_Healthy!J117,Patient27_Healthy!J117,Patient28_Healthy!J117,Patient30_Healthy!J117,Patient31_Healthy!J117,Patient33_Healthy!J117,Patient34_Healthy!J117,Patient36_Healthy!J117)</f>
        <v>0.19608930438263839</v>
      </c>
      <c r="L118">
        <f>STDEV(Patient1_Healthy!J143,Patient2_Healthy!J143,Patient5_Healthy!J117,Patient6_Healthy!J117,Patient8_Healthy!J117,Patient9_Healthy!J117,Patient10_Healthy!J117,Patient11_Healthy!J117,Patient12_Healthy!J117,Patient13_Healthy!J117,Patient14_Healthy!J117,Patient15_Healthy!J117,Patient16_Healthy!J117,Patient17_Healthy!J117,Patient18_Healthy!J117,Patient19_Healthy!J117,Patient21_Healthy!J117,Patient22_Healthy!J117,Patient23_Healthy!J117,Patient25_Healthy!J117,Patient26_Healthy!J117,Patient27_Healthy!J117,Patient28_Healthy!J117,Patient30_Healthy!J117,Patient31_Healthy!J117,Patient33_Healthy!J117,Patient34_Healthy!J117,Patient36_Healthy!J117)</f>
        <v>8.1217825195982016E-2</v>
      </c>
      <c r="Q118" s="26" t="s">
        <v>221</v>
      </c>
      <c r="R118" s="27" t="s">
        <v>222</v>
      </c>
      <c r="V118" s="165"/>
      <c r="X118" s="165"/>
      <c r="AB118" s="165"/>
      <c r="AI118" s="165"/>
      <c r="AO118" s="165"/>
      <c r="AQ118" s="165"/>
    </row>
    <row r="119" spans="1:59" x14ac:dyDescent="0.25">
      <c r="H119" s="23" t="s">
        <v>28</v>
      </c>
      <c r="I119">
        <f>AVERAGE(Patient1_Healthy!I144,Patient2_Healthy!I144,Patient5_Healthy!I118,Patient6_Healthy!I118,Patient8_Healthy!I118,Patient9_Healthy!I118,Patient10_Healthy!I118,Patient11_Healthy!I118,Patient12_Healthy!I118,Patient13_Healthy!I118,Patient14_Healthy!I118,Patient15_Healthy!I118,Patient16_Healthy!I118,Patient17_Healthy!I118,Patient18_Healthy!I118,Patient19_Healthy!I118,Patient21_Healthy!I118,Patient22_Healthy!I118,Patient23_Healthy!I118,Patient25_Healthy!I118,Patient26_Healthy!I118,Patient27_Healthy!I118,Patient28_Healthy!I118,Patient30_Healthy!I118,Patient31_Healthy!I118,Patient33_Healthy!I118,Patient34_Healthy!I118,Patient36_Healthy!I118)</f>
        <v>0.1986945524299859</v>
      </c>
      <c r="J119">
        <f>STDEV(Patient1_Healthy!I144,Patient2_Healthy!I144,Patient5_Healthy!I118,Patient6_Healthy!I118,Patient8_Healthy!I118,Patient9_Healthy!I118,Patient10_Healthy!I118,Patient11_Healthy!I118,Patient12_Healthy!I118,Patient13_Healthy!I118,Patient14_Healthy!I118,Patient15_Healthy!I118,Patient16_Healthy!I118,Patient17_Healthy!I118,Patient18_Healthy!I118,Patient19_Healthy!I118,Patient21_Healthy!I118,Patient22_Healthy!I118,Patient23_Healthy!I118,Patient25_Healthy!I118,Patient26_Healthy!I118,Patient27_Healthy!I118,Patient28_Healthy!I118,Patient30_Healthy!I118,Patient31_Healthy!I118,Patient33_Healthy!I118,Patient34_Healthy!I118,Patient36_Healthy!I118)</f>
        <v>9.7273638123166417E-2</v>
      </c>
      <c r="K119" s="132">
        <f>AVERAGE(Patient1_Healthy!J144,Patient2_Healthy!J144,Patient5_Healthy!J118,Patient6_Healthy!J118,Patient8_Healthy!J118,Patient9_Healthy!J118,Patient10_Healthy!J118,Patient11_Healthy!J118,Patient12_Healthy!J118,Patient13_Healthy!J118,Patient14_Healthy!J118,Patient15_Healthy!J118,Patient16_Healthy!J118,Patient17_Healthy!J118,Patient18_Healthy!J118,Patient19_Healthy!J118,Patient21_Healthy!J118,Patient22_Healthy!J118,Patient23_Healthy!J118,Patient25_Healthy!J118,Patient26_Healthy!J118,Patient27_Healthy!J118,Patient28_Healthy!J118,Patient30_Healthy!J118,Patient31_Healthy!J118,Patient33_Healthy!J118,Patient34_Healthy!J118,Patient36_Healthy!J118)</f>
        <v>0.20556848692359295</v>
      </c>
      <c r="L119">
        <f>STDEV(Patient1_Healthy!J144,Patient2_Healthy!J144,Patient5_Healthy!J118,Patient6_Healthy!J118,Patient8_Healthy!J118,Patient9_Healthy!J118,Patient10_Healthy!J118,Patient11_Healthy!J118,Patient12_Healthy!J118,Patient13_Healthy!J118,Patient14_Healthy!J118,Patient15_Healthy!J118,Patient16_Healthy!J118,Patient17_Healthy!J118,Patient18_Healthy!J118,Patient19_Healthy!J118,Patient21_Healthy!J118,Patient22_Healthy!J118,Patient23_Healthy!J118,Patient25_Healthy!J118,Patient26_Healthy!J118,Patient27_Healthy!J118,Patient28_Healthy!J118,Patient30_Healthy!J118,Patient31_Healthy!J118,Patient33_Healthy!J118,Patient34_Healthy!J118,Patient36_Healthy!J118)</f>
        <v>9.8224326014015914E-2</v>
      </c>
      <c r="P119" s="25" t="s">
        <v>27</v>
      </c>
      <c r="Q119">
        <f>AVERAGE(Patient1_Healthy!Q130,Patient2_Healthy!Q130,Patient5_Healthy!Q117,Patient6_Healthy!Q117,Patient8_Healthy!Q117,Patient9_Healthy!Q117,Patient10_Healthy!Q117,Patient11_Healthy!Q117,Patient12_Healthy!Q117,Patient13_Healthy!Q117,Patient14_Healthy!Q117,Patient15_Healthy!Q117,Patient16_Healthy!Q117,Patient17_Healthy!Q117,Patient18_Healthy!Q117,Patient19_Healthy!Q117,Patient21_Healthy!Q117,Patient22_Healthy!Q117,Patient23_Healthy!Q117,Patient25_Healthy!Q117,Patient26_Healthy!Q117,Patient27_Healthy!Q117,Patient28_Healthy!Q117,Patient30_Healthy!Q117,Patient31_Healthy!Q117,Patient33_Healthy!Q117,Patient34_Healthy!Q117,Patient36_Healthy!Q117)</f>
        <v>1629.883550249446</v>
      </c>
      <c r="R119" s="132">
        <f>STDEV(Patient1_Healthy!Q130,Patient2_Healthy!Q130,Patient5_Healthy!Q117,Patient6_Healthy!Q117,Patient8_Healthy!Q117,Patient9_Healthy!Q117,Patient10_Healthy!Q117,Patient11_Healthy!Q117,Patient12_Healthy!Q117,Patient13_Healthy!Q117,Patient14_Healthy!Q117,Patient15_Healthy!Q117,Patient16_Healthy!Q117,Patient17_Healthy!Q117,Patient18_Healthy!Q117,Patient19_Healthy!Q117,Patient21_Healthy!Q117,Patient22_Healthy!Q117,Patient23_Healthy!Q117,Patient25_Healthy!Q117,Patient26_Healthy!Q117,Patient27_Healthy!Q117,Patient28_Healthy!Q117,Patient30_Healthy!Q117,Patient31_Healthy!Q117,Patient33_Healthy!Q117,Patient34_Healthy!Q117,Patient36_Healthy!Q117)</f>
        <v>769.8599079014258</v>
      </c>
      <c r="V119" s="165"/>
      <c r="X119" s="165"/>
      <c r="AB119" s="165"/>
      <c r="AI119" s="165"/>
      <c r="AO119" s="165"/>
      <c r="AQ119" s="165"/>
    </row>
    <row r="120" spans="1:59" x14ac:dyDescent="0.25">
      <c r="H120" s="23" t="s">
        <v>29</v>
      </c>
      <c r="I120">
        <f>AVERAGE(Patient1_Healthy!I145,Patient2_Healthy!I145,Patient5_Healthy!I119,Patient6_Healthy!I119,Patient8_Healthy!I119,Patient9_Healthy!I119,Patient10_Healthy!I119,Patient11_Healthy!I119,Patient12_Healthy!I119,Patient13_Healthy!I119,Patient14_Healthy!I119,Patient15_Healthy!I119,Patient16_Healthy!I119,Patient17_Healthy!I119,Patient18_Healthy!I119,Patient19_Healthy!I119,Patient21_Healthy!I119,Patient22_Healthy!I119,Patient23_Healthy!I119,Patient25_Healthy!I119,Patient26_Healthy!I119,Patient27_Healthy!I119,Patient28_Healthy!I119,Patient30_Healthy!I119,Patient31_Healthy!I119,Patient33_Healthy!I119,Patient34_Healthy!I119)</f>
        <v>0.20363012075824954</v>
      </c>
      <c r="J120">
        <f>STDEV(Patient1_Healthy!I145,Patient2_Healthy!I145,Patient5_Healthy!I119,Patient6_Healthy!I119,Patient8_Healthy!I119,Patient9_Healthy!I119,Patient10_Healthy!I119,Patient11_Healthy!I119,Patient12_Healthy!I119,Patient13_Healthy!I119,Patient14_Healthy!I119,Patient15_Healthy!I119,Patient16_Healthy!I119,Patient17_Healthy!I119,Patient18_Healthy!I119,Patient19_Healthy!I119,Patient21_Healthy!I119,Patient22_Healthy!I119,Patient23_Healthy!I119,Patient25_Healthy!I119,Patient26_Healthy!I119,Patient27_Healthy!I119,Patient28_Healthy!I119,Patient30_Healthy!I119,Patient31_Healthy!I119,Patient33_Healthy!I119,Patient34_Healthy!I119)</f>
        <v>8.8963081730561583E-2</v>
      </c>
      <c r="K120" s="132">
        <f>AVERAGE(Patient1_Healthy!J145,Patient2_Healthy!J145,Patient5_Healthy!J119,Patient6_Healthy!J119,Patient8_Healthy!J119,Patient9_Healthy!J119,Patient10_Healthy!J119,Patient11_Healthy!J119,Patient12_Healthy!J119,Patient13_Healthy!J119,Patient14_Healthy!J119,Patient15_Healthy!J119,Patient16_Healthy!J119,Patient17_Healthy!J119,Patient18_Healthy!J119,Patient19_Healthy!J119,Patient21_Healthy!J119,Patient22_Healthy!J119,Patient23_Healthy!J119,Patient25_Healthy!J119,Patient26_Healthy!J119,Patient27_Healthy!J119,Patient28_Healthy!J119,Patient30_Healthy!J119,Patient31_Healthy!J119,Patient33_Healthy!J119,Patient34_Healthy!J119)</f>
        <v>0.20899856400854167</v>
      </c>
      <c r="L120">
        <f>STDEV(Patient1_Healthy!J145,Patient2_Healthy!J145,Patient5_Healthy!J119,Patient6_Healthy!J119,Patient8_Healthy!J119,Patient9_Healthy!J119,Patient10_Healthy!J119,Patient11_Healthy!J119,Patient12_Healthy!J119,Patient13_Healthy!J119,Patient14_Healthy!J119,Patient15_Healthy!J119,Patient16_Healthy!J119,Patient17_Healthy!J119,Patient18_Healthy!J119,Patient19_Healthy!J119,Patient21_Healthy!J119,Patient22_Healthy!J119,Patient23_Healthy!J119,Patient25_Healthy!J119,Patient26_Healthy!J119,Patient27_Healthy!J119,Patient28_Healthy!J119,Patient30_Healthy!J119,Patient31_Healthy!J119,Patient33_Healthy!J119,Patient34_Healthy!J119)</f>
        <v>9.9367073397182204E-2</v>
      </c>
      <c r="V120" s="165"/>
      <c r="X120" s="165"/>
      <c r="AB120" s="165"/>
      <c r="AI120" s="165"/>
      <c r="AO120" s="165"/>
      <c r="AQ120" s="165"/>
    </row>
    <row r="121" spans="1:59" x14ac:dyDescent="0.25">
      <c r="V121" s="165"/>
      <c r="X121" s="165"/>
      <c r="AB121" s="165"/>
      <c r="AI121" s="165"/>
      <c r="AO121" s="165"/>
      <c r="AQ121" s="165"/>
    </row>
    <row r="122" spans="1:59" x14ac:dyDescent="0.25">
      <c r="V122" s="165"/>
      <c r="X122" s="165"/>
      <c r="AB122" s="165"/>
      <c r="AI122" s="165"/>
      <c r="AO122" s="165"/>
      <c r="AQ122" s="165"/>
    </row>
    <row r="123" spans="1:59" x14ac:dyDescent="0.25">
      <c r="X123" s="165"/>
      <c r="AO123" s="165"/>
    </row>
    <row r="124" spans="1:59" x14ac:dyDescent="0.25">
      <c r="AO124" s="165"/>
    </row>
    <row r="125" spans="1:59" x14ac:dyDescent="0.25">
      <c r="X125" s="165"/>
      <c r="AO125" s="165"/>
      <c r="AQ125" s="165"/>
    </row>
    <row r="126" spans="1:59" x14ac:dyDescent="0.25">
      <c r="X126" s="180"/>
      <c r="Y126" s="180"/>
      <c r="Z126" s="180"/>
      <c r="AA126" s="180"/>
      <c r="AB126" s="180"/>
      <c r="AC126" s="180"/>
      <c r="AD126" s="180"/>
      <c r="AE126" s="180"/>
      <c r="AF126" s="180"/>
      <c r="AI126" s="180"/>
      <c r="AJ126" s="180"/>
      <c r="AK126" s="180"/>
      <c r="AO126" s="165"/>
      <c r="AP126" s="165"/>
      <c r="AQ126" s="165"/>
      <c r="AR126" s="180"/>
      <c r="AS126" s="180"/>
      <c r="AT126" s="180"/>
      <c r="AU126" s="180"/>
      <c r="AV126" s="180"/>
      <c r="AW126" s="180"/>
      <c r="AX126" s="180"/>
      <c r="AY126" s="180"/>
      <c r="AZ126" s="180"/>
      <c r="BA126" s="180"/>
      <c r="BB126" s="180"/>
      <c r="BC126" s="180"/>
      <c r="BD126" s="180"/>
      <c r="BE126" s="180"/>
      <c r="BF126" s="180"/>
      <c r="BG126" s="180"/>
    </row>
    <row r="127" spans="1:59" x14ac:dyDescent="0.25"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65"/>
      <c r="AI127" s="180"/>
      <c r="AJ127" s="165"/>
      <c r="AK127" s="165"/>
      <c r="AO127" s="165"/>
      <c r="AQ127" s="165"/>
      <c r="AR127" s="165"/>
      <c r="AS127" s="165"/>
      <c r="AT127" s="165"/>
      <c r="AU127" s="165"/>
      <c r="AV127" s="165"/>
      <c r="AW127" s="165"/>
      <c r="AX127" s="165"/>
      <c r="AY127" s="165"/>
      <c r="AZ127" s="165"/>
      <c r="BA127" s="165"/>
      <c r="BB127" s="165"/>
      <c r="BC127" s="165"/>
      <c r="BD127" s="165"/>
      <c r="BE127" s="165"/>
      <c r="BF127" s="165"/>
      <c r="BG127" s="165"/>
    </row>
    <row r="128" spans="1:59" x14ac:dyDescent="0.25">
      <c r="V128" s="165"/>
      <c r="X128" s="180"/>
      <c r="Y128" s="165"/>
      <c r="Z128" s="165"/>
      <c r="AA128" s="165"/>
      <c r="AB128" s="165"/>
      <c r="AC128" s="165"/>
      <c r="AD128" s="165"/>
      <c r="AE128" s="165"/>
      <c r="AF128" s="165"/>
      <c r="AI128" s="165"/>
      <c r="AO128" s="165"/>
      <c r="AQ128" s="165"/>
    </row>
    <row r="129" spans="2:59" x14ac:dyDescent="0.25">
      <c r="V129" s="165"/>
      <c r="X129" s="165"/>
      <c r="AB129" s="165"/>
      <c r="AI129" s="165"/>
      <c r="AO129" s="165"/>
      <c r="AQ129" s="165"/>
    </row>
    <row r="130" spans="2:59" x14ac:dyDescent="0.25">
      <c r="V130" s="165"/>
      <c r="X130" s="165"/>
      <c r="AB130" s="165"/>
      <c r="AI130" s="165"/>
      <c r="AO130" s="165"/>
      <c r="AQ130" s="165"/>
    </row>
    <row r="131" spans="2:59" x14ac:dyDescent="0.25">
      <c r="V131" s="165"/>
      <c r="X131" s="165"/>
      <c r="AB131" s="165"/>
      <c r="AI131" s="165"/>
      <c r="AO131" s="165"/>
      <c r="AQ131" s="165"/>
    </row>
    <row r="132" spans="2:59" x14ac:dyDescent="0.25">
      <c r="V132" s="165"/>
      <c r="X132" s="165"/>
      <c r="AB132" s="165"/>
      <c r="AI132" s="165"/>
      <c r="AO132" s="165"/>
      <c r="AQ132" s="165"/>
    </row>
    <row r="133" spans="2:59" x14ac:dyDescent="0.25">
      <c r="V133" s="165"/>
      <c r="X133" s="165"/>
      <c r="AB133" s="165"/>
      <c r="AI133" s="165"/>
      <c r="AO133" s="165"/>
      <c r="AQ133" s="165"/>
    </row>
    <row r="134" spans="2:59" x14ac:dyDescent="0.25">
      <c r="V134" s="165"/>
      <c r="X134" s="165"/>
      <c r="AB134" s="165"/>
      <c r="AI134" s="165"/>
      <c r="AO134" s="165"/>
      <c r="AQ134" s="165"/>
    </row>
    <row r="135" spans="2:59" x14ac:dyDescent="0.25">
      <c r="V135" s="165"/>
      <c r="X135" s="165"/>
      <c r="AB135" s="165"/>
      <c r="AI135" s="165"/>
      <c r="AO135" s="165"/>
      <c r="AQ135" s="165"/>
    </row>
    <row r="136" spans="2:59" x14ac:dyDescent="0.25">
      <c r="V136" s="165"/>
      <c r="X136" s="165"/>
      <c r="AB136" s="165"/>
      <c r="AI136" s="165"/>
      <c r="AO136" s="165"/>
      <c r="AQ136" s="165"/>
    </row>
    <row r="137" spans="2:59" x14ac:dyDescent="0.25">
      <c r="V137" s="165"/>
      <c r="X137" s="165"/>
      <c r="AB137" s="165"/>
      <c r="AI137" s="165"/>
      <c r="AO137" s="165"/>
      <c r="AQ137" s="165"/>
    </row>
    <row r="138" spans="2:59" x14ac:dyDescent="0.25">
      <c r="V138" s="165"/>
      <c r="X138" s="165"/>
      <c r="AB138" s="165"/>
      <c r="AI138" s="165"/>
      <c r="AO138" s="165"/>
      <c r="AQ138" s="165"/>
    </row>
    <row r="139" spans="2:59" x14ac:dyDescent="0.25">
      <c r="V139" s="165"/>
      <c r="X139" s="165"/>
      <c r="AB139" s="165"/>
      <c r="AI139" s="165"/>
      <c r="AO139" s="165"/>
      <c r="AQ139" s="165"/>
    </row>
    <row r="140" spans="2:59" x14ac:dyDescent="0.25">
      <c r="X140" s="165"/>
      <c r="AO140" s="165"/>
    </row>
    <row r="141" spans="2:59" x14ac:dyDescent="0.25">
      <c r="AO141" s="165"/>
    </row>
    <row r="142" spans="2:59" x14ac:dyDescent="0.25">
      <c r="X142" s="165"/>
      <c r="AO142" s="165"/>
      <c r="AQ142" s="165"/>
    </row>
    <row r="143" spans="2:59" x14ac:dyDescent="0.25">
      <c r="X143" s="180"/>
      <c r="Y143" s="180"/>
      <c r="Z143" s="180"/>
      <c r="AA143" s="180"/>
      <c r="AB143" s="180"/>
      <c r="AC143" s="180"/>
      <c r="AD143" s="180"/>
      <c r="AE143" s="180"/>
      <c r="AF143" s="180"/>
      <c r="AI143" s="180"/>
      <c r="AJ143" s="180"/>
      <c r="AK143" s="180"/>
      <c r="AO143" s="165"/>
      <c r="AP143" s="165"/>
      <c r="AQ143" s="165"/>
      <c r="AR143" s="180"/>
      <c r="AS143" s="180"/>
      <c r="AT143" s="180"/>
      <c r="AU143" s="180"/>
      <c r="AV143" s="180"/>
      <c r="AW143" s="180"/>
      <c r="AX143" s="180"/>
      <c r="AY143" s="180"/>
      <c r="AZ143" s="180"/>
      <c r="BA143" s="180"/>
      <c r="BB143" s="180"/>
      <c r="BC143" s="180"/>
      <c r="BD143" s="180"/>
      <c r="BE143" s="180"/>
      <c r="BF143" s="180"/>
      <c r="BG143" s="180"/>
    </row>
    <row r="144" spans="2:59" x14ac:dyDescent="0.25">
      <c r="B144" s="165" t="s">
        <v>179</v>
      </c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65"/>
      <c r="AI144" s="180"/>
      <c r="AJ144" s="165"/>
      <c r="AK144" s="165"/>
      <c r="AO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5"/>
      <c r="BB144" s="165"/>
      <c r="BC144" s="165"/>
      <c r="BD144" s="165"/>
      <c r="BE144" s="165"/>
      <c r="BF144" s="165"/>
      <c r="BG144" s="165"/>
    </row>
    <row r="145" spans="1:43" x14ac:dyDescent="0.25">
      <c r="A145" s="21"/>
      <c r="B145" s="182" t="s">
        <v>11</v>
      </c>
      <c r="C145" s="182"/>
      <c r="D145" s="181" t="s">
        <v>6</v>
      </c>
      <c r="E145" s="182"/>
      <c r="V145" s="165"/>
      <c r="X145" s="180"/>
      <c r="Y145" s="165"/>
      <c r="Z145" s="165"/>
      <c r="AA145" s="165"/>
      <c r="AB145" s="165"/>
      <c r="AC145" s="165"/>
      <c r="AD145" s="165"/>
      <c r="AE145" s="165"/>
      <c r="AF145" s="165"/>
      <c r="AI145" s="165"/>
      <c r="AO145" s="165"/>
      <c r="AQ145" s="165"/>
    </row>
    <row r="146" spans="1:43" x14ac:dyDescent="0.25">
      <c r="A146" s="126"/>
      <c r="B146" s="126" t="s">
        <v>221</v>
      </c>
      <c r="C146" s="126" t="s">
        <v>222</v>
      </c>
      <c r="D146" s="126" t="s">
        <v>221</v>
      </c>
      <c r="E146" s="126" t="s">
        <v>222</v>
      </c>
      <c r="V146" s="165"/>
      <c r="X146" s="165"/>
      <c r="AB146" s="165"/>
      <c r="AI146" s="165"/>
      <c r="AO146" s="165"/>
      <c r="AQ146" s="165"/>
    </row>
    <row r="147" spans="1:43" x14ac:dyDescent="0.25">
      <c r="A147" s="126" t="s">
        <v>14</v>
      </c>
      <c r="B147" s="20">
        <f>AVERAGE(Patient5_Healthy!B146,Patient6_Healthy!B146,Patient8_Healthy!B146,Patient9_Healthy!B146,Patient10_Healthy!B146,Patient11_Healthy!B146,Patient12_Healthy!B146,Patient13_Healthy!B146,Patient14_Healthy!B146,Patient15_Healthy!B146,Patient16_Healthy!B146,Patient17_Healthy!B146,Patient18_Healthy!B146,Patient19_Healthy!B146,Patient21_Healthy!B146,Patient22_Healthy!B146,Patient23_Healthy!B146,Patient25_Healthy!B146,Patient26_Healthy!B146,Patient27_Healthy!B146,Patient28_Healthy!B146,Patient30_Healthy!B146,Patient31_Healthy!B146,Patient36_Healthy!B146)</f>
        <v>8.6527680530916573</v>
      </c>
      <c r="C147" s="20">
        <f>STDEV(Patient5_Healthy!B146,Patient6_Healthy!B146,Patient8_Healthy!B146,Patient9_Healthy!B146,Patient10_Healthy!B146,Patient11_Healthy!B146,Patient12_Healthy!B146,Patient13_Healthy!B146,Patient14_Healthy!B146,Patient15_Healthy!B146,Patient16_Healthy!B146,Patient17_Healthy!B146,Patient18_Healthy!B146,Patient19_Healthy!B146,Patient21_Healthy!B146,Patient22_Healthy!B146,Patient23_Healthy!B146,Patient25_Healthy!B146,Patient26_Healthy!B146,Patient27_Healthy!B146,Patient28_Healthy!B146,Patient30_Healthy!B146,Patient31_Healthy!B146,Patient36_Healthy!B146)</f>
        <v>9.1457344776827725</v>
      </c>
      <c r="D147" s="20">
        <f>AVERAGE(Patient5_Healthy!C146,Patient6_Healthy!C146,Patient8_Healthy!C146,Patient9_Healthy!C146,Patient10_Healthy!C146,Patient11_Healthy!C146,Patient12_Healthy!C146,Patient13_Healthy!C146,Patient14_Healthy!C146,Patient15_Healthy!C146,Patient16_Healthy!C146,Patient17_Healthy!C146,Patient18_Healthy!C146,Patient19_Healthy!C146,Patient21_Healthy!C146,Patient22_Healthy!C146,Patient23_Healthy!C146,Patient25_Healthy!C146,Patient26_Healthy!C146,Patient27_Healthy!C146,Patient28_Healthy!C146,Patient30_Healthy!C146,Patient31_Healthy!C146,Patient36_Healthy!C146)</f>
        <v>7.1810405247955167</v>
      </c>
      <c r="E147" s="20">
        <f>STDEV(Patient5_Healthy!C146,Patient6_Healthy!C146,Patient8_Healthy!C146,Patient9_Healthy!C146,Patient10_Healthy!C146,Patient11_Healthy!C146,Patient12_Healthy!C146,Patient13_Healthy!C146,Patient14_Healthy!C146,Patient15_Healthy!C146,Patient16_Healthy!C146,Patient17_Healthy!C146,Patient18_Healthy!C146,Patient19_Healthy!C146,Patient21_Healthy!C146,Patient22_Healthy!C146,Patient23_Healthy!C146,Patient25_Healthy!C146,Patient26_Healthy!C146,Patient27_Healthy!C146,Patient28_Healthy!C146,Patient30_Healthy!C146,Patient31_Healthy!C146,Patient36_Healthy!C146)</f>
        <v>6.775984588755918</v>
      </c>
      <c r="X147" s="165"/>
      <c r="AO147" s="165"/>
      <c r="AQ147" s="165"/>
    </row>
    <row r="148" spans="1:43" x14ac:dyDescent="0.25">
      <c r="A148" s="126" t="s">
        <v>17</v>
      </c>
      <c r="B148" s="20">
        <f>AVERAGE(Patient5_Healthy!B147,Patient6_Healthy!B147,Patient8_Healthy!B147,Patient9_Healthy!B147,Patient10_Healthy!B147,Patient11_Healthy!B147,Patient12_Healthy!B147,Patient13_Healthy!B147,Patient14_Healthy!B147,Patient15_Healthy!B147,Patient16_Healthy!B147,Patient17_Healthy!B147,Patient18_Healthy!B147,Patient19_Healthy!B147,Patient21_Healthy!B147,Patient22_Healthy!B147,Patient23_Healthy!B147,Patient25_Healthy!B147,Patient26_Healthy!B147,Patient27_Healthy!B147,Patient28_Healthy!B147,Patient30_Healthy!B147,Patient31_Healthy!B147,Patient36_Healthy!B147)</f>
        <v>15.875201912636912</v>
      </c>
      <c r="C148" s="20">
        <f>STDEV(Patient5_Healthy!B147,Patient6_Healthy!B147,Patient8_Healthy!B147,Patient9_Healthy!B147,Patient10_Healthy!B147,Patient11_Healthy!B147,Patient12_Healthy!B147,Patient13_Healthy!B147,Patient14_Healthy!B147,Patient15_Healthy!B147,Patient16_Healthy!B147,Patient17_Healthy!B147,Patient18_Healthy!B147,Patient19_Healthy!B147,Patient21_Healthy!B147,Patient22_Healthy!B147,Patient23_Healthy!B147,Patient25_Healthy!B147,Patient26_Healthy!B147,Patient27_Healthy!B147,Patient28_Healthy!B147,Patient30_Healthy!B147,Patient31_Healthy!B147,Patient36_Healthy!B147)</f>
        <v>11.906508422041266</v>
      </c>
      <c r="D148" s="20">
        <f>AVERAGE(Patient5_Healthy!C147,Patient6_Healthy!C147,Patient8_Healthy!C147,Patient9_Healthy!C147,Patient10_Healthy!C147,Patient11_Healthy!C147,Patient12_Healthy!C147,Patient13_Healthy!C147,Patient14_Healthy!C147,Patient15_Healthy!C147,Patient16_Healthy!C147,Patient17_Healthy!C147,Patient18_Healthy!C147,Patient19_Healthy!C147,Patient21_Healthy!C147,Patient22_Healthy!C147,Patient23_Healthy!C147,Patient25_Healthy!C147,Patient26_Healthy!C147,Patient27_Healthy!C147,Patient28_Healthy!C147,Patient30_Healthy!C147,Patient31_Healthy!C147,Patient36_Healthy!C147)</f>
        <v>11.159204145168347</v>
      </c>
      <c r="E148" s="20">
        <f>STDEV(Patient5_Healthy!C147,Patient6_Healthy!C147,Patient8_Healthy!C147,Patient9_Healthy!C147,Patient10_Healthy!C147,Patient11_Healthy!C147,Patient12_Healthy!C147,Patient13_Healthy!C147,Patient14_Healthy!C147,Patient15_Healthy!C147,Patient16_Healthy!C147,Patient17_Healthy!C147,Patient18_Healthy!C147,Patient19_Healthy!C147,Patient21_Healthy!C147,Patient22_Healthy!C147,Patient23_Healthy!C147,Patient25_Healthy!C147,Patient26_Healthy!C147,Patient27_Healthy!C147,Patient28_Healthy!C147,Patient30_Healthy!C147,Patient31_Healthy!C147,Patient36_Healthy!C147)</f>
        <v>6.0423691708118934</v>
      </c>
      <c r="AO148" s="165"/>
      <c r="AQ148" s="165"/>
    </row>
    <row r="149" spans="1:43" x14ac:dyDescent="0.25">
      <c r="A149" s="126" t="s">
        <v>20</v>
      </c>
      <c r="B149" s="20">
        <f>AVERAGE(Patient5_Healthy!B148,Patient6_Healthy!B148,Patient8_Healthy!B148,Patient9_Healthy!B148,Patient10_Healthy!B148,Patient11_Healthy!B148,Patient12_Healthy!B148,Patient13_Healthy!B148,Patient14_Healthy!B148,Patient15_Healthy!B148,Patient16_Healthy!B148,Patient17_Healthy!B148,Patient18_Healthy!B148,Patient19_Healthy!B148,Patient21_Healthy!B148,Patient22_Healthy!B148,Patient23_Healthy!B148,Patient25_Healthy!B148,Patient26_Healthy!B148,Patient27_Healthy!B148,Patient28_Healthy!B148,Patient30_Healthy!B148,Patient31_Healthy!B148,Patient36_Healthy!B148)</f>
        <v>5.1194889547312918</v>
      </c>
      <c r="C149" s="20">
        <f>STDEV(Patient5_Healthy!B148,Patient6_Healthy!B148,Patient8_Healthy!B148,Patient9_Healthy!B148,Patient10_Healthy!B148,Patient11_Healthy!B148,Patient12_Healthy!B148,Patient13_Healthy!B148,Patient14_Healthy!B148,Patient15_Healthy!B148,Patient16_Healthy!B148,Patient17_Healthy!B148,Patient18_Healthy!B148,Patient19_Healthy!B148,Patient21_Healthy!B148,Patient22_Healthy!B148,Patient23_Healthy!B148,Patient25_Healthy!B148,Patient26_Healthy!B148,Patient27_Healthy!B148,Patient28_Healthy!B148,Patient30_Healthy!B148,Patient31_Healthy!B148,Patient36_Healthy!B148)</f>
        <v>3.8996365522818754</v>
      </c>
      <c r="D149" s="20">
        <f>AVERAGE(Patient5_Healthy!C148,Patient6_Healthy!C148,Patient8_Healthy!C148,Patient9_Healthy!C148,Patient10_Healthy!C148,Patient11_Healthy!C148,Patient12_Healthy!C148,Patient13_Healthy!C148,Patient14_Healthy!C148,Patient15_Healthy!C148,Patient16_Healthy!C148,Patient17_Healthy!C148,Patient18_Healthy!C148,Patient19_Healthy!C148,Patient21_Healthy!C148,Patient22_Healthy!C148,Patient23_Healthy!C148,Patient25_Healthy!C148,Patient26_Healthy!C148,Patient27_Healthy!C148,Patient28_Healthy!C148,Patient30_Healthy!C148,Patient31_Healthy!C148,Patient36_Healthy!C148)</f>
        <v>25.493766470935281</v>
      </c>
      <c r="E149" s="20">
        <f>STDEV(Patient5_Healthy!C148,Patient6_Healthy!C148,Patient8_Healthy!C148,Patient9_Healthy!C148,Patient10_Healthy!C148,Patient11_Healthy!C148,Patient12_Healthy!C148,Patient13_Healthy!C148,Patient14_Healthy!C148,Patient15_Healthy!C148,Patient16_Healthy!C148,Patient17_Healthy!C148,Patient18_Healthy!C148,Patient19_Healthy!C148,Patient21_Healthy!C148,Patient22_Healthy!C148,Patient23_Healthy!C148,Patient25_Healthy!C148,Patient26_Healthy!C148,Patient27_Healthy!C148,Patient28_Healthy!C148,Patient30_Healthy!C148,Patient31_Healthy!C148,Patient36_Healthy!C148)</f>
        <v>84.264171229710485</v>
      </c>
      <c r="AO149" s="165"/>
      <c r="AQ149" s="165"/>
    </row>
    <row r="150" spans="1:43" x14ac:dyDescent="0.25">
      <c r="A150" s="126" t="s">
        <v>23</v>
      </c>
      <c r="B150" s="20">
        <f>AVERAGE(Patient5_Healthy!B149,Patient6_Healthy!B149,Patient8_Healthy!B149,Patient9_Healthy!B149,Patient10_Healthy!B149,Patient11_Healthy!B149,Patient12_Healthy!B149,Patient13_Healthy!B149,Patient14_Healthy!B149,Patient15_Healthy!B149,Patient16_Healthy!B149,Patient17_Healthy!B149,Patient18_Healthy!B149,Patient19_Healthy!B149,Patient21_Healthy!B149,Patient22_Healthy!B149,Patient23_Healthy!B149,Patient25_Healthy!B149,Patient26_Healthy!B149,Patient27_Healthy!B149,Patient28_Healthy!B149,Patient30_Healthy!B149,Patient31_Healthy!B149,Patient36_Healthy!B149)</f>
        <v>5.125774807817673</v>
      </c>
      <c r="C150" s="20">
        <f>STDEV(Patient5_Healthy!B149,Patient6_Healthy!B149,Patient8_Healthy!B149,Patient9_Healthy!B149,Patient10_Healthy!B149,Patient11_Healthy!B149,Patient12_Healthy!B149,Patient13_Healthy!B149,Patient14_Healthy!B149,Patient15_Healthy!B149,Patient16_Healthy!B149,Patient17_Healthy!B149,Patient18_Healthy!B149,Patient19_Healthy!B149,Patient21_Healthy!B149,Patient22_Healthy!B149,Patient23_Healthy!B149,Patient25_Healthy!B149,Patient26_Healthy!B149,Patient27_Healthy!B149,Patient28_Healthy!B149,Patient30_Healthy!B149,Patient31_Healthy!B149,Patient36_Healthy!B149)</f>
        <v>2.6217509292106622</v>
      </c>
      <c r="D150" s="20">
        <f>AVERAGE(Patient5_Healthy!C149,Patient6_Healthy!C149,Patient8_Healthy!C149,Patient9_Healthy!C149,Patient10_Healthy!C149,Patient11_Healthy!C149,Patient12_Healthy!C149,Patient13_Healthy!C149,Patient14_Healthy!C149,Patient15_Healthy!C149,Patient16_Healthy!C149,Patient17_Healthy!C149,Patient18_Healthy!C149,Patient19_Healthy!C149,Patient21_Healthy!C149,Patient22_Healthy!C149,Patient23_Healthy!C149,Patient25_Healthy!C149,Patient26_Healthy!C149,Patient27_Healthy!C149,Patient28_Healthy!C149,Patient30_Healthy!C149,Patient31_Healthy!C149,Patient36_Healthy!C149)</f>
        <v>26.625160740305859</v>
      </c>
      <c r="E150" s="20">
        <f>STDEV(Patient5_Healthy!C149,Patient6_Healthy!C149,Patient8_Healthy!C149,Patient9_Healthy!C149,Patient10_Healthy!C149,Patient11_Healthy!C149,Patient12_Healthy!C149,Patient13_Healthy!C149,Patient14_Healthy!C149,Patient15_Healthy!C149,Patient16_Healthy!C149,Patient17_Healthy!C149,Patient18_Healthy!C149,Patient19_Healthy!C149,Patient21_Healthy!C149,Patient22_Healthy!C149,Patient23_Healthy!C149,Patient25_Healthy!C149,Patient26_Healthy!C149,Patient27_Healthy!C149,Patient28_Healthy!C149,Patient30_Healthy!C149,Patient31_Healthy!C149,Patient36_Healthy!C149)</f>
        <v>107.27351711997669</v>
      </c>
      <c r="AO150" s="165"/>
      <c r="AQ150" s="165"/>
    </row>
    <row r="151" spans="1:43" x14ac:dyDescent="0.25">
      <c r="AO151" s="165"/>
      <c r="AQ151" s="165"/>
    </row>
    <row r="152" spans="1:43" x14ac:dyDescent="0.25">
      <c r="AO152" s="165"/>
      <c r="AQ152" s="165"/>
    </row>
    <row r="153" spans="1:43" x14ac:dyDescent="0.25">
      <c r="A153" s="165" t="s">
        <v>60</v>
      </c>
      <c r="AO153" s="165"/>
      <c r="AQ153" s="165"/>
    </row>
    <row r="154" spans="1:43" x14ac:dyDescent="0.25">
      <c r="A154" t="s">
        <v>61</v>
      </c>
      <c r="I154" t="s">
        <v>62</v>
      </c>
      <c r="Q154" t="s">
        <v>63</v>
      </c>
      <c r="AO154" s="165"/>
      <c r="AQ154" s="165"/>
    </row>
    <row r="155" spans="1:43" x14ac:dyDescent="0.25">
      <c r="A155" t="s">
        <v>64</v>
      </c>
      <c r="I155" t="s">
        <v>65</v>
      </c>
      <c r="Q155" t="s">
        <v>65</v>
      </c>
      <c r="AO155" s="165"/>
      <c r="AQ155" s="165"/>
    </row>
    <row r="156" spans="1:43" x14ac:dyDescent="0.25">
      <c r="AO156" s="165"/>
      <c r="AQ156" s="165"/>
    </row>
    <row r="157" spans="1:43" x14ac:dyDescent="0.25">
      <c r="AO157" s="165"/>
    </row>
    <row r="158" spans="1:43" x14ac:dyDescent="0.25">
      <c r="A158" s="165" t="s">
        <v>66</v>
      </c>
      <c r="I158" s="165" t="s">
        <v>66</v>
      </c>
      <c r="Q158" s="165" t="s">
        <v>66</v>
      </c>
      <c r="Y158" s="165" t="s">
        <v>66</v>
      </c>
      <c r="AO158" s="165"/>
    </row>
    <row r="159" spans="1:43" x14ac:dyDescent="0.25">
      <c r="A159" s="29"/>
      <c r="B159" s="187" t="s">
        <v>12</v>
      </c>
      <c r="C159" s="188"/>
      <c r="D159" s="189" t="s">
        <v>68</v>
      </c>
      <c r="E159" s="190"/>
      <c r="F159" s="189" t="s">
        <v>69</v>
      </c>
      <c r="G159" s="187"/>
      <c r="I159" s="29"/>
      <c r="J159" s="187" t="s">
        <v>13</v>
      </c>
      <c r="K159" s="188"/>
      <c r="L159" s="189" t="s">
        <v>70</v>
      </c>
      <c r="M159" s="190"/>
      <c r="N159" s="187" t="s">
        <v>71</v>
      </c>
      <c r="O159" s="188"/>
      <c r="Q159" s="29"/>
      <c r="R159" s="187" t="s">
        <v>12</v>
      </c>
      <c r="S159" s="188"/>
      <c r="T159" s="189" t="s">
        <v>13</v>
      </c>
      <c r="U159" s="190"/>
      <c r="Y159" s="29"/>
      <c r="Z159" s="187" t="s">
        <v>12</v>
      </c>
      <c r="AA159" s="194"/>
      <c r="AB159" s="189" t="s">
        <v>13</v>
      </c>
      <c r="AC159" s="187"/>
      <c r="AO159" s="165"/>
    </row>
    <row r="160" spans="1:43" x14ac:dyDescent="0.25">
      <c r="A160" s="28"/>
      <c r="B160" s="29" t="s">
        <v>221</v>
      </c>
      <c r="C160" s="29" t="s">
        <v>222</v>
      </c>
      <c r="D160" s="30" t="s">
        <v>221</v>
      </c>
      <c r="E160" s="31" t="s">
        <v>222</v>
      </c>
      <c r="F160" s="29" t="s">
        <v>221</v>
      </c>
      <c r="G160" s="29" t="s">
        <v>222</v>
      </c>
      <c r="I160" s="28"/>
      <c r="J160" s="29" t="s">
        <v>221</v>
      </c>
      <c r="K160" s="29" t="s">
        <v>222</v>
      </c>
      <c r="L160" s="30" t="s">
        <v>221</v>
      </c>
      <c r="M160" s="31" t="s">
        <v>222</v>
      </c>
      <c r="N160" s="29" t="s">
        <v>221</v>
      </c>
      <c r="O160" s="29" t="s">
        <v>222</v>
      </c>
      <c r="Q160" s="28"/>
      <c r="R160" s="29" t="s">
        <v>221</v>
      </c>
      <c r="S160" s="29" t="s">
        <v>222</v>
      </c>
      <c r="T160" s="30" t="s">
        <v>221</v>
      </c>
      <c r="U160" s="31" t="s">
        <v>222</v>
      </c>
      <c r="Y160" s="29"/>
      <c r="Z160" s="29" t="s">
        <v>221</v>
      </c>
      <c r="AA160" s="29" t="s">
        <v>222</v>
      </c>
      <c r="AB160" s="30" t="s">
        <v>221</v>
      </c>
      <c r="AC160" s="29" t="s">
        <v>222</v>
      </c>
      <c r="AO160" s="165"/>
    </row>
    <row r="161" spans="1:41" x14ac:dyDescent="0.25">
      <c r="A161" s="29" t="s">
        <v>14</v>
      </c>
      <c r="B161">
        <f>AVERAGE(Patient1_Healthy!B160,Patient2_Healthy!B160,Patient5_Healthy!B160,Patient6_Healthy!B160,Patient8_Healthy!B160,Patient9_Healthy!B160,Patient10_Healthy!B160,Patient11_Healthy!B160,Patient12_Healthy!B160,Patient13_Healthy!B160,Patient14_Healthy!B160,Patient15_Healthy!B160,Patient16_Healthy!B160,Patient17_Healthy!B160,Patient18_Healthy!B160,Patient19_Healthy!B160,Patient21_Healthy!B160,Patient22_Healthy!B160,Patient23_Healthy!B160,Patient25_Healthy!B160,Patient26_Healthy!B160,Patient27_Healthy!B160,Patient28_Healthy!B160,Patient30_Healthy!B160,Patient31_Healthy!B160,Patient33_Healthy!B160,Patient34_Healthy!B160,Patient36_Healthy!B160)</f>
        <v>2.9471139039440073E-2</v>
      </c>
      <c r="C161">
        <f>STDEV(Patient1_Healthy!B160,Patient2_Healthy!B160,Patient5_Healthy!B160,Patient6_Healthy!B160,Patient8_Healthy!B160,Patient9_Healthy!B160,Patient10_Healthy!B160,Patient11_Healthy!B160,Patient12_Healthy!B160,Patient13_Healthy!B160,Patient14_Healthy!B160,Patient15_Healthy!B160,Patient16_Healthy!B160,Patient17_Healthy!B160,Patient18_Healthy!B160,Patient19_Healthy!B160,Patient21_Healthy!B160,Patient22_Healthy!B160,Patient23_Healthy!B160,Patient25_Healthy!B160,Patient26_Healthy!B160,Patient27_Healthy!B160,Patient28_Healthy!B160,Patient30_Healthy!B160,Patient31_Healthy!B160,Patient33_Healthy!B160,Patient34_Healthy!B160,Patient36_Healthy!B160)</f>
        <v>9.9110195666258671E-2</v>
      </c>
      <c r="D161" s="132">
        <f>AVERAGE(Patient1_Healthy!C160,Patient2_Healthy!C160,Patient5_Healthy!C160,Patient6_Healthy!C160,Patient8_Healthy!C160,Patient9_Healthy!C160,Patient10_Healthy!C160,Patient11_Healthy!C160,Patient12_Healthy!C160,Patient13_Healthy!C160,Patient14_Healthy!C160,Patient15_Healthy!C160,Patient16_Healthy!C160,Patient17_Healthy!C160,Patient18_Healthy!C160,Patient19_Healthy!C160,Patient21_Healthy!C160,Patient22_Healthy!C160,Patient23_Healthy!C160,Patient25_Healthy!C160,Patient26_Healthy!C160,Patient27_Healthy!C160,Patient28_Healthy!C160,Patient30_Healthy!C160,Patient31_Healthy!C160,Patient33_Healthy!C160,Patient34_Healthy!C160,Patient36_Healthy!C160)</f>
        <v>1.5733101947248373E-2</v>
      </c>
      <c r="E161" s="139">
        <f>STDEV(Patient1_Healthy!C160,Patient2_Healthy!C160,Patient5_Healthy!C160,Patient6_Healthy!C160,Patient8_Healthy!C160,Patient9_Healthy!C160,Patient10_Healthy!C160,Patient11_Healthy!C160,Patient12_Healthy!C160,Patient13_Healthy!C160,Patient14_Healthy!C160,Patient15_Healthy!C160,Patient16_Healthy!C160,Patient17_Healthy!C160,Patient18_Healthy!C160,Patient19_Healthy!C160,Patient21_Healthy!C160,Patient22_Healthy!C160,Patient23_Healthy!C160,Patient25_Healthy!C160,Patient26_Healthy!C160,Patient27_Healthy!C160,Patient28_Healthy!C160,Patient30_Healthy!C160,Patient31_Healthy!C160,Patient33_Healthy!C160,Patient34_Healthy!C160,Patient36_Healthy!C160)</f>
        <v>5.4862190322503231E-2</v>
      </c>
      <c r="F161">
        <f>AVERAGE(Patient1_Healthy!D160,Patient2_Healthy!D160,Patient5_Healthy!D160,Patient6_Healthy!D160,Patient8_Healthy!D160,Patient9_Healthy!D160,Patient10_Healthy!D160,Patient11_Healthy!D160,Patient12_Healthy!D160,Patient13_Healthy!D160,Patient14_Healthy!D160,Patient15_Healthy!D160,Patient16_Healthy!D160,Patient17_Healthy!D160,Patient18_Healthy!D160,Patient19_Healthy!D160,Patient21_Healthy!D160,Patient22_Healthy!D160,Patient23_Healthy!D160,Patient25_Healthy!D160,Patient26_Healthy!D160,Patient27_Healthy!D160,Patient28_Healthy!D160,Patient30_Healthy!D160,Patient31_Healthy!D160,Patient33_Healthy!D160,Patient34_Healthy!D160,Patient36_Healthy!D160)</f>
        <v>1.50789881452249E-2</v>
      </c>
      <c r="G161">
        <f>STDEV(Patient1_Healthy!D160,Patient2_Healthy!D160,Patient5_Healthy!D160,Patient6_Healthy!D160,Patient8_Healthy!D160,Patient9_Healthy!D160,Patient10_Healthy!D160,Patient11_Healthy!D160,Patient12_Healthy!D160,Patient13_Healthy!D160,Patient14_Healthy!D160,Patient15_Healthy!D160,Patient16_Healthy!D160,Patient17_Healthy!D160,Patient18_Healthy!D160,Patient19_Healthy!D160,Patient21_Healthy!D160,Patient22_Healthy!D160,Patient23_Healthy!D160,Patient25_Healthy!D160,Patient26_Healthy!D160,Patient27_Healthy!D160,Patient28_Healthy!D160,Patient30_Healthy!D160,Patient31_Healthy!D160,Patient33_Healthy!D160,Patient34_Healthy!D160,Patient36_Healthy!D160)</f>
        <v>5.3388580092524153E-2</v>
      </c>
      <c r="I161" s="13" t="s">
        <v>72</v>
      </c>
      <c r="J161">
        <f>AVERAGE(Patient1_Healthy!I160,Patient2_Healthy!I160,Patient5_Healthy!I160,Patient6_Healthy!I160,Patient8_Healthy!I160,Patient9_Healthy!I160,Patient10_Healthy!I160,Patient11_Healthy!I160,Patient12_Healthy!I160,Patient13_Healthy!I160,Patient14_Healthy!I160,Patient15_Healthy!I160,Patient16_Healthy!I160,Patient17_Healthy!I160,Patient18_Healthy!I160,Patient19_Healthy!I160,Patient21_Healthy!I160,Patient22_Healthy!I160,Patient23_Healthy!I160,Patient25_Healthy!I160,Patient26_Healthy!I160,Patient27_Healthy!I160,Patient28_Healthy!I160,Patient30_Healthy!I160,Patient31_Healthy!I160,Patient33_Healthy!I160,Patient34_Healthy!I160,Patient36_Healthy!I160)</f>
        <v>2.8252282109497179E-2</v>
      </c>
      <c r="K161">
        <f>STDEV(Patient1_Healthy!I160,Patient2_Healthy!I160,Patient5_Healthy!I160,Patient6_Healthy!I160,Patient8_Healthy!I160,Patient9_Healthy!I160,Patient10_Healthy!I160,Patient11_Healthy!I160,Patient12_Healthy!I160,Patient13_Healthy!I160,Patient14_Healthy!I160,Patient15_Healthy!I160,Patient16_Healthy!I160,Patient17_Healthy!I160,Patient18_Healthy!I160,Patient19_Healthy!I160,Patient21_Healthy!I160,Patient22_Healthy!I160,Patient23_Healthy!I160,Patient25_Healthy!I160,Patient26_Healthy!I160,Patient27_Healthy!I160,Patient28_Healthy!I160,Patient30_Healthy!I160,Patient31_Healthy!I160,Patient33_Healthy!I160,Patient34_Healthy!I160,Patient36_Healthy!I160)</f>
        <v>0.1412555494250495</v>
      </c>
      <c r="L161" s="132">
        <f>AVERAGE(Patient1_Healthy!J160,Patient2_Healthy!J160,Patient5_Healthy!J160,Patient6_Healthy!J160,Patient8_Healthy!J160,Patient9_Healthy!J160,Patient10_Healthy!J160,Patient11_Healthy!J160,Patient12_Healthy!J160,Patient13_Healthy!J160,Patient14_Healthy!J160,Patient15_Healthy!J160,Patient16_Healthy!J160,Patient17_Healthy!J160,Patient18_Healthy!J160,Patient19_Healthy!J160,Patient21_Healthy!J160,Patient22_Healthy!J160,Patient23_Healthy!J160,Patient25_Healthy!J160,Patient26_Healthy!J160,Patient27_Healthy!J160,Patient28_Healthy!J160,Patient30_Healthy!J160,Patient31_Healthy!J160,Patient33_Healthy!J160,Patient34_Healthy!J160,Patient36_Healthy!J160)</f>
        <v>3.1200544292889938E-3</v>
      </c>
      <c r="M161" s="139">
        <f>STDEV(Patient1_Healthy!J160,Patient2_Healthy!J160,Patient5_Healthy!J160,Patient6_Healthy!J160,Patient8_Healthy!J160,Patient9_Healthy!J160,Patient10_Healthy!J160,Patient11_Healthy!J160,Patient12_Healthy!J160,Patient13_Healthy!J160,Patient14_Healthy!J160,Patient15_Healthy!J160,Patient16_Healthy!J160,Patient17_Healthy!J160,Patient18_Healthy!J160,Patient19_Healthy!J160,Patient21_Healthy!J160,Patient22_Healthy!J160,Patient23_Healthy!J160,Patient25_Healthy!J160,Patient26_Healthy!J160,Patient27_Healthy!J160,Patient28_Healthy!J160,Patient30_Healthy!J160,Patient31_Healthy!J160,Patient33_Healthy!J160,Patient34_Healthy!J160,Patient36_Healthy!J160)</f>
        <v>7.6796470485301888E-2</v>
      </c>
      <c r="N161">
        <f>AVERAGE(Patient1_Healthy!K160,Patient2_Healthy!K160,Patient5_Healthy!K160,Patient6_Healthy!K160,Patient8_Healthy!K160,Patient9_Healthy!K160,Patient10_Healthy!K160,Patient11_Healthy!K160,Patient12_Healthy!K160,Patient13_Healthy!K160,Patient14_Healthy!K160,Patient15_Healthy!K160,Patient16_Healthy!K160,Patient17_Healthy!K160,Patient18_Healthy!K160,Patient19_Healthy!K160,Patient21_Healthy!K160,Patient22_Healthy!K160,Patient23_Healthy!K160,Patient25_Healthy!K160,Patient26_Healthy!K160,Patient27_Healthy!K160,Patient28_Healthy!K160,Patient30_Healthy!K160,Patient31_Healthy!K160,Patient33_Healthy!K160,Patient34_Healthy!K160,Patient36_Healthy!K160)</f>
        <v>1.7595492218237644E-3</v>
      </c>
      <c r="O161">
        <f>STDEV(Patient1_Healthy!K160,Patient2_Healthy!K160,Patient5_Healthy!K160,Patient6_Healthy!K160,Patient8_Healthy!K160,Patient9_Healthy!K160,Patient10_Healthy!K160,Patient11_Healthy!K160,Patient12_Healthy!K160,Patient13_Healthy!K160,Patient14_Healthy!K160,Patient15_Healthy!K160,Patient16_Healthy!K160,Patient17_Healthy!K160,Patient18_Healthy!K160,Patient19_Healthy!K160,Patient21_Healthy!K160,Patient22_Healthy!K160,Patient23_Healthy!K160,Patient25_Healthy!K160,Patient26_Healthy!K160,Patient27_Healthy!K160,Patient28_Healthy!K160,Patient30_Healthy!K160,Patient31_Healthy!K160,Patient33_Healthy!K160,Patient34_Healthy!K160,Patient36_Healthy!K160)</f>
        <v>7.1136767157630051E-2</v>
      </c>
      <c r="Q161" s="13" t="s">
        <v>73</v>
      </c>
      <c r="R161">
        <f>AVERAGE(Patient1_Healthy!P160,Patient2_Healthy!P160,Patient5_Healthy!P160,Patient6_Healthy!P160,Patient8_Healthy!P160,Patient9_Healthy!P160,Patient10_Healthy!P160,Patient11_Healthy!P160,Patient12_Healthy!P160,Patient13_Healthy!P160,Patient14_Healthy!P160,Patient15_Healthy!P160,Patient16_Healthy!P160,Patient17_Healthy!P160,Patient18_Healthy!P160,Patient19_Healthy!P160,Patient21_Healthy!P160,Patient22_Healthy!P160,Patient23_Healthy!P160,Patient25_Healthy!P160,Patient26_Healthy!P160,Patient27_Healthy!P160,Patient28_Healthy!P160,Patient30_Healthy!P160,Patient31_Healthy!P160,Patient33_Healthy!P160,Patient34_Healthy!P160,Patient36_Healthy!P160)</f>
        <v>5.00471458129172E-2</v>
      </c>
      <c r="S161">
        <f>STDEV(Patient1_Healthy!P160,Patient2_Healthy!P160,Patient5_Healthy!P160,Patient6_Healthy!P160,Patient8_Healthy!P160,Patient9_Healthy!P160,Patient10_Healthy!P160,Patient11_Healthy!P160,Patient12_Healthy!P160,Patient13_Healthy!P160,Patient14_Healthy!P160,Patient15_Healthy!P160,Patient16_Healthy!P160,Patient17_Healthy!P160,Patient18_Healthy!P160,Patient19_Healthy!P160,Patient21_Healthy!P160,Patient22_Healthy!P160,Patient23_Healthy!P160,Patient25_Healthy!P160,Patient26_Healthy!P160,Patient27_Healthy!P160,Patient28_Healthy!P160,Patient30_Healthy!P160,Patient31_Healthy!P160,Patient33_Healthy!P160,Patient34_Healthy!P160,Patient36_Healthy!P160)</f>
        <v>0.10769755583117815</v>
      </c>
      <c r="T161" s="132">
        <f>AVERAGE(Patient1_Healthy!Q160,Patient2_Healthy!Q160,Patient5_Healthy!Q160,Patient6_Healthy!Q160,Patient8_Healthy!Q160,Patient9_Healthy!Q160,Patient10_Healthy!Q160,Patient11_Healthy!Q160,Patient12_Healthy!Q160,Patient13_Healthy!Q160,Patient14_Healthy!Q160,Patient15_Healthy!Q160,Patient16_Healthy!Q160,Patient17_Healthy!Q160,Patient18_Healthy!Q160,Patient19_Healthy!Q160,Patient21_Healthy!Q160,Patient22_Healthy!Q160,Patient23_Healthy!Q160,Patient25_Healthy!Q160,Patient26_Healthy!Q160,Patient27_Healthy!Q160,Patient28_Healthy!Q160,Patient30_Healthy!Q160,Patient31_Healthy!Q160,Patient33_Healthy!Q160,Patient34_Healthy!Q160,Patient36_Healthy!Q160)</f>
        <v>2.2044322191792583E-2</v>
      </c>
      <c r="U161" s="139">
        <f>STDEV(Patient1_Healthy!Q160,Patient2_Healthy!Q160,Patient5_Healthy!Q160,Patient6_Healthy!Q160,Patient8_Healthy!Q160,Patient9_Healthy!Q160,Patient10_Healthy!Q160,Patient11_Healthy!Q160,Patient12_Healthy!Q160,Patient13_Healthy!Q160,Patient14_Healthy!Q160,Patient15_Healthy!Q160,Patient16_Healthy!Q160,Patient17_Healthy!Q160,Patient18_Healthy!Q160,Patient19_Healthy!Q160,Patient21_Healthy!Q160,Patient22_Healthy!Q160,Patient23_Healthy!Q160,Patient25_Healthy!Q160,Patient26_Healthy!Q160,Patient27_Healthy!Q160,Patient28_Healthy!Q160,Patient30_Healthy!Q160,Patient31_Healthy!Q160,Patient33_Healthy!Q160,Patient34_Healthy!Q160,Patient36_Healthy!Q160)</f>
        <v>0.10778484050015098</v>
      </c>
      <c r="Y161" s="29" t="s">
        <v>15</v>
      </c>
      <c r="Z161">
        <f>AVERAGE(Patient1_Healthy!X160,Patient2_Healthy!X160,,Patient5_Healthy!X160,Patient6_Healthy!X160,Patient8_Healthy!X160,Patient9_Healthy!X160,Patient10_Healthy!X160,Patient11_Healthy!X160,Patient12_Healthy!X160,Patient13_Healthy!X160,Patient14_Healthy!X160,Patient15_Healthy!X160,Patient16_Healthy!X160,Patient17_Healthy!X160,Patient18_Healthy!X160,Patient19_Healthy!X160,Patient21_Healthy!X160,Patient22_Healthy!X160,Patient23_Healthy!X160,Patient25_Healthy!X160,Patient26_Healthy!X160,Patient27_Healthy!X160,Patient28_Healthy!X160,Patient30_Healthy!X160,Patient31_Healthy!X160,Patient33_Healthy!X160,Patient34_Healthy!X160,Patient36_Healthy!X160)</f>
        <v>3.3547313129792811E-2</v>
      </c>
      <c r="AA161">
        <f>STDEV(Patient1_Healthy!X160,Patient2_Healthy!X160,,Patient5_Healthy!X160,Patient6_Healthy!X160,Patient8_Healthy!X160,Patient9_Healthy!X160,Patient10_Healthy!X160,Patient11_Healthy!X160,Patient12_Healthy!X160,Patient13_Healthy!X160,Patient14_Healthy!X160,Patient15_Healthy!X160,Patient16_Healthy!X160,Patient17_Healthy!X160,Patient18_Healthy!X160,Patient19_Healthy!X160,Patient21_Healthy!X160,Patient22_Healthy!X160,Patient23_Healthy!X160,Patient25_Healthy!X160,Patient26_Healthy!X160,Patient27_Healthy!X160,Patient28_Healthy!X160,Patient30_Healthy!X160,Patient31_Healthy!X160,Patient33_Healthy!X160,Patient34_Healthy!X160,Patient36_Healthy!X160)</f>
        <v>0.10105847626703393</v>
      </c>
      <c r="AB161" s="132">
        <f>AVERAGE(Patient1_Healthy!Y160,Patient2_Healthy!Y160,Patient5_Healthy!Y160,Patient6_Healthy!Y160,Patient8_Healthy!Y160,Patient9_Healthy!Y160,Patient10_Healthy!Y160,Patient11_Healthy!Y160,Patient12_Healthy!Y160,Patient13_Healthy!Y160,Patient14_Healthy!Y160,Patient15_Healthy!Y160,Patient16_Healthy!Y160,Patient17_Healthy!Y160,Patient18_Healthy!Y160,Patient19_Healthy!Y160,Patient21_Healthy!Y160,Patient22_Healthy!Y160,Patient23_Healthy!Y160,Patient25_Healthy!Y160,Patient26_Healthy!Y160,Patient27_Healthy!Y160,Patient28_Healthy!Y160,Patient30_Healthy!Y160,Patient31_Healthy!Y160,Patient33_Healthy!Y160,Patient34_Healthy!Y160,Patient36_Healthy!Y160)</f>
        <v>1.3304927991295932E-2</v>
      </c>
      <c r="AC161">
        <f>STDEV(Patient1_Healthy!Y160,Patient2_Healthy!Y160,Patient5_Healthy!Y160,Patient6_Healthy!Y160,Patient8_Healthy!Y160,Patient9_Healthy!Y160,Patient10_Healthy!Y160,Patient11_Healthy!Y160,Patient12_Healthy!Y160,Patient13_Healthy!Y160,Patient14_Healthy!Y160,Patient15_Healthy!Y160,Patient16_Healthy!Y160,Patient17_Healthy!Y160,Patient18_Healthy!Y160,Patient19_Healthy!Y160,Patient21_Healthy!Y160,Patient22_Healthy!Y160,Patient23_Healthy!Y160,Patient25_Healthy!Y160,Patient26_Healthy!Y160,Patient27_Healthy!Y160,Patient28_Healthy!Y160,Patient30_Healthy!Y160,Patient31_Healthy!Y160,Patient33_Healthy!Y160,Patient34_Healthy!Y160,Patient36_Healthy!Y160)</f>
        <v>7.514245616612801E-2</v>
      </c>
      <c r="AO161" s="165"/>
    </row>
    <row r="162" spans="1:41" x14ac:dyDescent="0.25">
      <c r="A162" s="29" t="s">
        <v>17</v>
      </c>
      <c r="B162">
        <f>AVERAGE(Patient1_Healthy!B161,Patient2_Healthy!B161,Patient5_Healthy!B161,Patient6_Healthy!B161,Patient8_Healthy!B161,Patient9_Healthy!B161,Patient10_Healthy!B161,Patient11_Healthy!B161,Patient12_Healthy!B161,Patient13_Healthy!B161,Patient14_Healthy!B161,Patient15_Healthy!B161,Patient16_Healthy!B161,Patient17_Healthy!B161,Patient18_Healthy!B161,Patient19_Healthy!B161,Patient21_Healthy!B161,Patient22_Healthy!B161,Patient23_Healthy!B161,Patient25_Healthy!B161,Patient26_Healthy!B161,Patient27_Healthy!B161,Patient28_Healthy!B161,Patient30_Healthy!B161,Patient31_Healthy!B161,Patient33_Healthy!B161,Patient34_Healthy!B161,Patient36_Healthy!B161)</f>
        <v>9.4880872398797528E-2</v>
      </c>
      <c r="C162">
        <f>STDEV(Patient1_Healthy!B161,Patient2_Healthy!B161,Patient5_Healthy!B161,Patient6_Healthy!B161,Patient8_Healthy!B161,Patient9_Healthy!B161,Patient10_Healthy!B161,Patient11_Healthy!B161,Patient12_Healthy!B161,Patient13_Healthy!B161,Patient14_Healthy!B161,Patient15_Healthy!B161,Patient16_Healthy!B161,Patient17_Healthy!B161,Patient18_Healthy!B161,Patient19_Healthy!B161,Patient21_Healthy!B161,Patient22_Healthy!B161,Patient23_Healthy!B161,Patient25_Healthy!B161,Patient26_Healthy!B161,Patient27_Healthy!B161,Patient28_Healthy!B161,Patient30_Healthy!B161,Patient31_Healthy!B161,Patient33_Healthy!B161,Patient34_Healthy!B161,Patient36_Healthy!B161)</f>
        <v>0.12746359823460598</v>
      </c>
      <c r="D162" s="132">
        <f>AVERAGE(Patient1_Healthy!C161,Patient2_Healthy!C161,Patient5_Healthy!C161,Patient6_Healthy!C161,Patient8_Healthy!C161,Patient9_Healthy!C161,Patient10_Healthy!C161,Patient11_Healthy!C161,Patient12_Healthy!C161,Patient13_Healthy!C161,Patient14_Healthy!C161,Patient15_Healthy!C161,Patient16_Healthy!C161,Patient17_Healthy!C161,Patient18_Healthy!C161,Patient19_Healthy!C161,Patient21_Healthy!C161,Patient22_Healthy!C161,Patient23_Healthy!C161,Patient25_Healthy!C161,Patient26_Healthy!C161,Patient27_Healthy!C161,Patient28_Healthy!C161,Patient30_Healthy!C161,Patient31_Healthy!C161,Patient33_Healthy!C161,Patient34_Healthy!C161,Patient36_Healthy!C161)</f>
        <v>2.510429033652509E-2</v>
      </c>
      <c r="E162" s="139">
        <f>STDEV(Patient1_Healthy!C161,Patient2_Healthy!C161,Patient5_Healthy!C161,Patient6_Healthy!C161,Patient8_Healthy!C161,Patient9_Healthy!C161,Patient10_Healthy!C161,Patient11_Healthy!C161,Patient12_Healthy!C161,Patient13_Healthy!C161,Patient14_Healthy!C161,Patient15_Healthy!C161,Patient16_Healthy!C161,Patient17_Healthy!C161,Patient18_Healthy!C161,Patient19_Healthy!C161,Patient21_Healthy!C161,Patient22_Healthy!C161,Patient23_Healthy!C161,Patient25_Healthy!C161,Patient26_Healthy!C161,Patient27_Healthy!C161,Patient28_Healthy!C161,Patient30_Healthy!C161,Patient31_Healthy!C161,Patient33_Healthy!C161,Patient34_Healthy!C161,Patient36_Healthy!C161)</f>
        <v>6.2909577341121486E-2</v>
      </c>
      <c r="F162">
        <f>AVERAGE(Patient1_Healthy!D161,Patient2_Healthy!D161,Patient5_Healthy!D161,Patient6_Healthy!D161,Patient8_Healthy!D161,Patient9_Healthy!D161,Patient10_Healthy!D161,Patient11_Healthy!D161,Patient12_Healthy!D161,Patient13_Healthy!D161,Patient14_Healthy!D161,Patient15_Healthy!D161,Patient16_Healthy!D161,Patient17_Healthy!D161,Patient18_Healthy!D161,Patient19_Healthy!D161,Patient21_Healthy!D161,Patient22_Healthy!D161,Patient23_Healthy!D161,Patient25_Healthy!D161,Patient26_Healthy!D161,Patient27_Healthy!D161,Patient28_Healthy!D161,Patient30_Healthy!D161,Patient31_Healthy!D161,Patient33_Healthy!D161,Patient34_Healthy!D161,Patient36_Healthy!D161)</f>
        <v>1.4891924903800761E-2</v>
      </c>
      <c r="G162">
        <f>STDEV(Patient1_Healthy!D161,Patient2_Healthy!D161,Patient5_Healthy!D161,Patient6_Healthy!D161,Patient8_Healthy!D161,Patient9_Healthy!D161,Patient10_Healthy!D161,Patient11_Healthy!D161,Patient12_Healthy!D161,Patient13_Healthy!D161,Patient14_Healthy!D161,Patient15_Healthy!D161,Patient16_Healthy!D161,Patient17_Healthy!D161,Patient18_Healthy!D161,Patient19_Healthy!D161,Patient21_Healthy!D161,Patient22_Healthy!D161,Patient23_Healthy!D161,Patient25_Healthy!D161,Patient26_Healthy!D161,Patient27_Healthy!D161,Patient28_Healthy!D161,Patient30_Healthy!D161,Patient31_Healthy!D161,Patient33_Healthy!D161,Patient34_Healthy!D161,Patient36_Healthy!D161)</f>
        <v>5.767738295021696E-2</v>
      </c>
      <c r="I162" s="13" t="s">
        <v>74</v>
      </c>
      <c r="J162">
        <f>AVERAGE(Patient1_Healthy!I161,Patient2_Healthy!I161,Patient5_Healthy!I161,Patient6_Healthy!I161,Patient8_Healthy!I161,Patient9_Healthy!I161,Patient10_Healthy!I161,Patient11_Healthy!I161,Patient12_Healthy!I161,Patient13_Healthy!I161,Patient14_Healthy!I161,Patient15_Healthy!I161,Patient16_Healthy!I161,Patient17_Healthy!I161,Patient18_Healthy!I161,Patient19_Healthy!I161,Patient21_Healthy!I161,Patient22_Healthy!I161,Patient23_Healthy!I161,Patient25_Healthy!I161,Patient26_Healthy!I161,Patient27_Healthy!I161,Patient28_Healthy!I161,Patient30_Healthy!I161,Patient31_Healthy!I161,Patient33_Healthy!I161,Patient34_Healthy!I161,Patient36_Healthy!I161)</f>
        <v>-7.0149607676202172E-3</v>
      </c>
      <c r="K162">
        <f>STDEV(Patient1_Healthy!I161,Patient2_Healthy!I161,Patient5_Healthy!I161,Patient6_Healthy!I161,Patient8_Healthy!I161,Patient9_Healthy!I161,Patient10_Healthy!I161,Patient11_Healthy!I161,Patient12_Healthy!I161,Patient13_Healthy!I161,Patient14_Healthy!I161,Patient15_Healthy!I161,Patient16_Healthy!I161,Patient17_Healthy!I161,Patient18_Healthy!I161,Patient19_Healthy!I161,Patient21_Healthy!I161,Patient22_Healthy!I161,Patient23_Healthy!I161,Patient25_Healthy!I161,Patient26_Healthy!I161,Patient27_Healthy!I161,Patient28_Healthy!I161,Patient30_Healthy!I161,Patient31_Healthy!I161,Patient33_Healthy!I161,Patient34_Healthy!I161,Patient36_Healthy!I161)</f>
        <v>9.3189185115721343E-2</v>
      </c>
      <c r="L162" s="132">
        <f>AVERAGE(Patient1_Healthy!J161,Patient2_Healthy!J161,Patient5_Healthy!J161,Patient6_Healthy!J161,Patient8_Healthy!J161,Patient9_Healthy!J161,Patient10_Healthy!J161,Patient11_Healthy!J161,Patient12_Healthy!J161,Patient13_Healthy!J161,Patient14_Healthy!J161,Patient15_Healthy!J161,Patient16_Healthy!J161,Patient17_Healthy!J161,Patient18_Healthy!J161,Patient19_Healthy!J161,Patient21_Healthy!J161,Patient22_Healthy!J161,Patient23_Healthy!J161,Patient25_Healthy!J161,Patient26_Healthy!J161,Patient27_Healthy!J161,Patient28_Healthy!J161,Patient30_Healthy!J161,Patient31_Healthy!J161,Patient33_Healthy!J161,Patient34_Healthy!J161,Patient36_Healthy!J161)</f>
        <v>-1.5619740349211207E-3</v>
      </c>
      <c r="M162" s="139">
        <f>STDEV(Patient1_Healthy!J161,Patient2_Healthy!J161,Patient5_Healthy!J161,Patient6_Healthy!J161,Patient8_Healthy!J161,Patient9_Healthy!J161,Patient10_Healthy!J161,Patient11_Healthy!J161,Patient12_Healthy!J161,Patient13_Healthy!J161,Patient14_Healthy!J161,Patient15_Healthy!J161,Patient16_Healthy!J161,Patient17_Healthy!J161,Patient18_Healthy!J161,Patient19_Healthy!J161,Patient21_Healthy!J161,Patient22_Healthy!J161,Patient23_Healthy!J161,Patient25_Healthy!J161,Patient26_Healthy!J161,Patient27_Healthy!J161,Patient28_Healthy!J161,Patient30_Healthy!J161,Patient31_Healthy!J161,Patient33_Healthy!J161,Patient34_Healthy!J161,Patient36_Healthy!J161)</f>
        <v>7.3487486054783085E-2</v>
      </c>
      <c r="N162">
        <f>AVERAGE(Patient1_Healthy!K161,Patient2_Healthy!K161,Patient5_Healthy!K161,Patient6_Healthy!K161,Patient8_Healthy!K161,Patient9_Healthy!K161,Patient10_Healthy!K161,Patient11_Healthy!K161,Patient12_Healthy!K161,Patient13_Healthy!K161,Patient14_Healthy!K161,Patient15_Healthy!K161,Patient16_Healthy!K161,Patient17_Healthy!K161,Patient18_Healthy!K161,Patient19_Healthy!K161,Patient21_Healthy!K161,Patient22_Healthy!K161,Patient23_Healthy!K161,Patient25_Healthy!K161,Patient26_Healthy!K161,Patient27_Healthy!K161,Patient28_Healthy!K161,Patient30_Healthy!K161,Patient31_Healthy!K161,Patient33_Healthy!K161,Patient34_Healthy!K161,Patient36_Healthy!K161)</f>
        <v>5.3778930815914323E-3</v>
      </c>
      <c r="O162">
        <f>STDEV(Patient1_Healthy!K161,Patient2_Healthy!K161,Patient5_Healthy!K161,Patient6_Healthy!K161,Patient8_Healthy!K161,Patient9_Healthy!K161,Patient10_Healthy!K161,Patient11_Healthy!K161,Patient12_Healthy!K161,Patient13_Healthy!K161,Patient14_Healthy!K161,Patient15_Healthy!K161,Patient16_Healthy!K161,Patient17_Healthy!K161,Patient18_Healthy!K161,Patient19_Healthy!K161,Patient21_Healthy!K161,Patient22_Healthy!K161,Patient23_Healthy!K161,Patient25_Healthy!K161,Patient26_Healthy!K161,Patient27_Healthy!K161,Patient28_Healthy!K161,Patient30_Healthy!K161,Patient31_Healthy!K161,Patient33_Healthy!K161,Patient34_Healthy!K161,Patient36_Healthy!K161)</f>
        <v>6.449126840044056E-2</v>
      </c>
      <c r="Q162" s="13" t="s">
        <v>75</v>
      </c>
      <c r="R162">
        <f>AVERAGE(Patient1_Healthy!P161,Patient2_Healthy!P161,Patient5_Healthy!P161,Patient6_Healthy!P161,Patient8_Healthy!P161,Patient9_Healthy!P161,Patient10_Healthy!P161,Patient11_Healthy!P161,Patient12_Healthy!P161,Patient13_Healthy!P161,Patient14_Healthy!P161,Patient15_Healthy!P161,Patient16_Healthy!P161,Patient17_Healthy!P161,Patient18_Healthy!P161,Patient19_Healthy!P161,Patient21_Healthy!P161,Patient22_Healthy!P161,Patient23_Healthy!P161,Patient25_Healthy!P161,Patient26_Healthy!P161,Patient27_Healthy!P161,Patient28_Healthy!P161,Patient30_Healthy!P161,Patient31_Healthy!P161,Patient33_Healthy!P161,Patient34_Healthy!P161,Patient36_Healthy!P161)</f>
        <v>1.9333047574490423E-2</v>
      </c>
      <c r="S162">
        <f>STDEV(Patient1_Healthy!P161,Patient2_Healthy!P161,Patient5_Healthy!P161,Patient6_Healthy!P161,Patient8_Healthy!P161,Patient9_Healthy!P161,Patient10_Healthy!P161,Patient11_Healthy!P161,Patient12_Healthy!P161,Patient13_Healthy!P161,Patient14_Healthy!P161,Patient15_Healthy!P161,Patient16_Healthy!P161,Patient17_Healthy!P161,Patient18_Healthy!P161,Patient19_Healthy!P161,Patient21_Healthy!P161,Patient22_Healthy!P161,Patient23_Healthy!P161,Patient25_Healthy!P161,Patient26_Healthy!P161,Patient27_Healthy!P161,Patient28_Healthy!P161,Patient30_Healthy!P161,Patient31_Healthy!P161,Patient33_Healthy!P161,Patient34_Healthy!P161,Patient36_Healthy!P161)</f>
        <v>0.1271369999386964</v>
      </c>
      <c r="T162" s="132">
        <f>AVERAGE(Patient1_Healthy!Q161,Patient2_Healthy!Q161,Patient5_Healthy!Q161,Patient6_Healthy!Q161,Patient8_Healthy!Q161,Patient9_Healthy!Q161,Patient10_Healthy!Q161,Patient11_Healthy!Q161,Patient12_Healthy!Q161,Patient13_Healthy!Q161,Patient14_Healthy!Q161,Patient15_Healthy!Q161,Patient16_Healthy!Q161,Patient17_Healthy!Q161,Patient18_Healthy!Q161,Patient19_Healthy!Q161,Patient21_Healthy!Q161,Patient22_Healthy!Q161,Patient23_Healthy!Q161,Patient25_Healthy!Q161,Patient26_Healthy!Q161,Patient27_Healthy!Q161,Patient28_Healthy!Q161,Patient30_Healthy!Q161,Patient31_Healthy!Q161,Patient33_Healthy!Q161,Patient34_Healthy!Q161,Patient36_Healthy!Q161)</f>
        <v>-3.444202753660888E-3</v>
      </c>
      <c r="U162" s="139">
        <f>STDEV(Patient1_Healthy!Q161,Patient2_Healthy!Q161,Patient5_Healthy!Q161,Patient6_Healthy!Q161,Patient8_Healthy!Q161,Patient9_Healthy!Q161,Patient10_Healthy!Q161,Patient11_Healthy!Q161,Patient12_Healthy!Q161,Patient13_Healthy!Q161,Patient14_Healthy!Q161,Patient15_Healthy!Q161,Patient16_Healthy!Q161,Patient17_Healthy!Q161,Patient18_Healthy!Q161,Patient19_Healthy!Q161,Patient21_Healthy!Q161,Patient22_Healthy!Q161,Patient23_Healthy!Q161,Patient25_Healthy!Q161,Patient26_Healthy!Q161,Patient27_Healthy!Q161,Patient28_Healthy!Q161,Patient30_Healthy!Q161,Patient31_Healthy!Q161,Patient33_Healthy!Q161,Patient34_Healthy!Q161,Patient36_Healthy!Q161)</f>
        <v>0.12811057974819992</v>
      </c>
      <c r="Y162" s="29" t="s">
        <v>18</v>
      </c>
      <c r="Z162">
        <f>AVERAGE(Patient1_Healthy!X161,Patient2_Healthy!X161,,Patient5_Healthy!X161,Patient6_Healthy!X161,Patient8_Healthy!X161,Patient9_Healthy!X161,Patient10_Healthy!X161,Patient11_Healthy!X161,Patient12_Healthy!X161,Patient13_Healthy!X161,Patient14_Healthy!X161,Patient15_Healthy!X161,Patient16_Healthy!X161,Patient17_Healthy!X161,Patient18_Healthy!X161,Patient19_Healthy!X161,Patient21_Healthy!X161,Patient22_Healthy!X161,Patient23_Healthy!X161,Patient25_Healthy!X161,Patient26_Healthy!X161,Patient27_Healthy!X161,Patient28_Healthy!X161,Patient30_Healthy!X161,Patient31_Healthy!X161,Patient33_Healthy!X161,Patient34_Healthy!X161,Patient36_Healthy!X161)</f>
        <v>5.8586280838274163E-2</v>
      </c>
      <c r="AA162">
        <f>STDEV(Patient1_Healthy!X161,Patient2_Healthy!X161,,Patient5_Healthy!X161,Patient6_Healthy!X161,Patient8_Healthy!X161,Patient9_Healthy!X161,Patient10_Healthy!X161,Patient11_Healthy!X161,Patient12_Healthy!X161,Patient13_Healthy!X161,Patient14_Healthy!X161,Patient15_Healthy!X161,Patient16_Healthy!X161,Patient17_Healthy!X161,Patient18_Healthy!X161,Patient19_Healthy!X161,Patient21_Healthy!X161,Patient22_Healthy!X161,Patient23_Healthy!X161,Patient25_Healthy!X161,Patient26_Healthy!X161,Patient27_Healthy!X161,Patient28_Healthy!X161,Patient30_Healthy!X161,Patient31_Healthy!X161,Patient33_Healthy!X161,Patient34_Healthy!X161,Patient36_Healthy!X161)</f>
        <v>0.10381219479900798</v>
      </c>
      <c r="AB162" s="132">
        <f>AVERAGE(Patient1_Healthy!Y161,Patient2_Healthy!Y161,Patient5_Healthy!Y161,Patient6_Healthy!Y161,Patient8_Healthy!Y161,Patient9_Healthy!Y161,Patient10_Healthy!Y161,Patient11_Healthy!Y161,Patient12_Healthy!Y161,Patient13_Healthy!Y161,Patient14_Healthy!Y161,Patient15_Healthy!Y161,Patient16_Healthy!Y161,Patient17_Healthy!Y161,Patient18_Healthy!Y161,Patient19_Healthy!Y161,Patient21_Healthy!Y161,Patient22_Healthy!Y161,Patient23_Healthy!Y161,Patient25_Healthy!Y161,Patient26_Healthy!Y161,Patient27_Healthy!Y161,Patient28_Healthy!Y161,Patient30_Healthy!Y161,Patient31_Healthy!Y161,Patient33_Healthy!Y161,Patient34_Healthy!Y161,Patient36_Healthy!Y161)</f>
        <v>3.4630541468948194E-2</v>
      </c>
      <c r="AC162">
        <f>STDEV(Patient1_Healthy!Y161,Patient2_Healthy!Y161,Patient5_Healthy!Y161,Patient6_Healthy!Y161,Patient8_Healthy!Y161,Patient9_Healthy!Y161,Patient10_Healthy!Y161,Patient11_Healthy!Y161,Patient12_Healthy!Y161,Patient13_Healthy!Y161,Patient14_Healthy!Y161,Patient15_Healthy!Y161,Patient16_Healthy!Y161,Patient17_Healthy!Y161,Patient18_Healthy!Y161,Patient19_Healthy!Y161,Patient21_Healthy!Y161,Patient22_Healthy!Y161,Patient23_Healthy!Y161,Patient25_Healthy!Y161,Patient26_Healthy!Y161,Patient27_Healthy!Y161,Patient28_Healthy!Y161,Patient30_Healthy!Y161,Patient31_Healthy!Y161,Patient33_Healthy!Y161,Patient34_Healthy!Y161,Patient36_Healthy!Y161)</f>
        <v>6.5501090654453489E-2</v>
      </c>
      <c r="AO162" s="165"/>
    </row>
    <row r="163" spans="1:41" x14ac:dyDescent="0.25">
      <c r="A163" s="29" t="s">
        <v>20</v>
      </c>
      <c r="B163">
        <f>AVERAGE(Patient1_Healthy!B162,Patient2_Healthy!B162,Patient5_Healthy!B162,Patient6_Healthy!B162,Patient8_Healthy!B162,Patient9_Healthy!B162,Patient10_Healthy!B162,Patient11_Healthy!B162,Patient12_Healthy!B162,Patient13_Healthy!B162,Patient14_Healthy!B162,Patient15_Healthy!B162,Patient16_Healthy!B162,Patient17_Healthy!B162,Patient18_Healthy!B162,Patient19_Healthy!B162,Patient21_Healthy!B162,Patient22_Healthy!B162,Patient23_Healthy!B162,Patient25_Healthy!B162,Patient26_Healthy!B162,Patient27_Healthy!B162,Patient28_Healthy!B162,Patient30_Healthy!B162,Patient31_Healthy!B162,Patient33_Healthy!B162,Patient34_Healthy!B162,Patient36_Healthy!B162)</f>
        <v>0.10902242260778537</v>
      </c>
      <c r="C163">
        <f>STDEV(Patient1_Healthy!B162,Patient2_Healthy!B162,Patient5_Healthy!B162,Patient6_Healthy!B162,Patient8_Healthy!B162,Patient9_Healthy!B162,Patient10_Healthy!B162,Patient11_Healthy!B162,Patient12_Healthy!B162,Patient13_Healthy!B162,Patient14_Healthy!B162,Patient15_Healthy!B162,Patient16_Healthy!B162,Patient17_Healthy!B162,Patient18_Healthy!B162,Patient19_Healthy!B162,Patient21_Healthy!B162,Patient22_Healthy!B162,Patient23_Healthy!B162,Patient25_Healthy!B162,Patient26_Healthy!B162,Patient27_Healthy!B162,Patient28_Healthy!B162,Patient30_Healthy!B162,Patient31_Healthy!B162,Patient33_Healthy!B162,Patient34_Healthy!B162,Patient36_Healthy!B162)</f>
        <v>0.16347971021543675</v>
      </c>
      <c r="D163" s="132">
        <f>AVERAGE(Patient1_Healthy!C162,Patient2_Healthy!C162,Patient5_Healthy!C162,Patient6_Healthy!C162,Patient8_Healthy!C162,Patient9_Healthy!C162,Patient10_Healthy!C162,Patient11_Healthy!C162,Patient12_Healthy!C162,Patient13_Healthy!C162,Patient14_Healthy!C162,Patient15_Healthy!C162,Patient16_Healthy!C162,Patient17_Healthy!C162,Patient18_Healthy!C162,Patient19_Healthy!C162,Patient21_Healthy!C162,Patient22_Healthy!C162,Patient23_Healthy!C162,Patient25_Healthy!C162,Patient26_Healthy!C162,Patient27_Healthy!C162,Patient28_Healthy!C162,Patient30_Healthy!C162,Patient31_Healthy!C162,Patient33_Healthy!C162,Patient34_Healthy!C162,Patient36_Healthy!C162)</f>
        <v>9.3039827468021745E-3</v>
      </c>
      <c r="E163" s="139">
        <f>STDEV(Patient1_Healthy!C162,Patient2_Healthy!C162,Patient5_Healthy!C162,Patient6_Healthy!C162,Patient8_Healthy!C162,Patient9_Healthy!C162,Patient10_Healthy!C162,Patient11_Healthy!C162,Patient12_Healthy!C162,Patient13_Healthy!C162,Patient14_Healthy!C162,Patient15_Healthy!C162,Patient16_Healthy!C162,Patient17_Healthy!C162,Patient18_Healthy!C162,Patient19_Healthy!C162,Patient21_Healthy!C162,Patient22_Healthy!C162,Patient23_Healthy!C162,Patient25_Healthy!C162,Patient26_Healthy!C162,Patient27_Healthy!C162,Patient28_Healthy!C162,Patient30_Healthy!C162,Patient31_Healthy!C162,Patient33_Healthy!C162,Patient34_Healthy!C162,Patient36_Healthy!C162)</f>
        <v>0.10555346447540663</v>
      </c>
      <c r="F163">
        <f>AVERAGE(Patient1_Healthy!D162,Patient2_Healthy!D162,Patient5_Healthy!D162,Patient6_Healthy!D162,Patient8_Healthy!D162,Patient9_Healthy!D162,Patient10_Healthy!D162,Patient11_Healthy!D162,Patient12_Healthy!D162,Patient13_Healthy!D162,Patient14_Healthy!D162,Patient15_Healthy!D162,Patient16_Healthy!D162,Patient17_Healthy!D162,Patient18_Healthy!D162,Patient19_Healthy!D162,Patient21_Healthy!D162,Patient22_Healthy!D162,Patient23_Healthy!D162,Patient25_Healthy!D162,Patient26_Healthy!D162,Patient27_Healthy!D162,Patient28_Healthy!D162,Patient30_Healthy!D162,Patient31_Healthy!D162,Patient33_Healthy!D162,Patient34_Healthy!D162,Patient36_Healthy!D162)</f>
        <v>2.9295698614107166E-3</v>
      </c>
      <c r="G163">
        <f>STDEV(Patient1_Healthy!D162,Patient2_Healthy!D162,Patient5_Healthy!D162,Patient6_Healthy!D162,Patient8_Healthy!D162,Patient9_Healthy!D162,Patient10_Healthy!D162,Patient11_Healthy!D162,Patient12_Healthy!D162,Patient13_Healthy!D162,Patient14_Healthy!D162,Patient15_Healthy!D162,Patient16_Healthy!D162,Patient17_Healthy!D162,Patient18_Healthy!D162,Patient19_Healthy!D162,Patient21_Healthy!D162,Patient22_Healthy!D162,Patient23_Healthy!D162,Patient25_Healthy!D162,Patient26_Healthy!D162,Patient27_Healthy!D162,Patient28_Healthy!D162,Patient30_Healthy!D162,Patient31_Healthy!D162,Patient33_Healthy!D162,Patient34_Healthy!D162,Patient36_Healthy!D162)</f>
        <v>0.10807096213685426</v>
      </c>
      <c r="I163" s="13" t="s">
        <v>76</v>
      </c>
      <c r="J163">
        <f>AVERAGE(Patient1_Healthy!I162,Patient2_Healthy!I162,Patient5_Healthy!I162,Patient6_Healthy!I162,Patient8_Healthy!I162,Patient9_Healthy!I162,Patient10_Healthy!I162,Patient11_Healthy!I162,Patient12_Healthy!I162,Patient13_Healthy!I162,Patient14_Healthy!I162,Patient15_Healthy!I162,Patient16_Healthy!I162,Patient17_Healthy!I162,Patient18_Healthy!I162,Patient19_Healthy!I162,Patient21_Healthy!I162,Patient22_Healthy!I162,Patient23_Healthy!I162,Patient25_Healthy!I162,Patient26_Healthy!I162,Patient27_Healthy!I162,Patient28_Healthy!I162,Patient30_Healthy!I162,Patient31_Healthy!I162,Patient33_Healthy!I162,Patient34_Healthy!I162,Patient36_Healthy!I162)</f>
        <v>3.4995279211891259E-2</v>
      </c>
      <c r="K163">
        <f>STDEV(Patient1_Healthy!I162,Patient2_Healthy!I162,Patient5_Healthy!I162,Patient6_Healthy!I162,Patient8_Healthy!I162,Patient9_Healthy!I162,Patient10_Healthy!I162,Patient11_Healthy!I162,Patient12_Healthy!I162,Patient13_Healthy!I162,Patient14_Healthy!I162,Patient15_Healthy!I162,Patient16_Healthy!I162,Patient17_Healthy!I162,Patient18_Healthy!I162,Patient19_Healthy!I162,Patient21_Healthy!I162,Patient22_Healthy!I162,Patient23_Healthy!I162,Patient25_Healthy!I162,Patient26_Healthy!I162,Patient27_Healthy!I162,Patient28_Healthy!I162,Patient30_Healthy!I162,Patient31_Healthy!I162,Patient33_Healthy!I162,Patient34_Healthy!I162,Patient36_Healthy!I162)</f>
        <v>0.10773152043423963</v>
      </c>
      <c r="L163" s="132">
        <f>AVERAGE(Patient1_Healthy!J162,Patient2_Healthy!J162,Patient5_Healthy!J162,Patient6_Healthy!J162,Patient8_Healthy!J162,Patient9_Healthy!J162,Patient10_Healthy!J162,Patient11_Healthy!J162,Patient12_Healthy!J162,Patient13_Healthy!J162,Patient14_Healthy!J162,Patient15_Healthy!J162,Patient16_Healthy!J162,Patient17_Healthy!J162,Patient18_Healthy!J162,Patient19_Healthy!J162,Patient21_Healthy!J162,Patient22_Healthy!J162,Patient23_Healthy!J162,Patient25_Healthy!J162,Patient26_Healthy!J162,Patient27_Healthy!J162,Patient28_Healthy!J162,Patient30_Healthy!J162,Patient31_Healthy!J162,Patient33_Healthy!J162,Patient34_Healthy!J162,Patient36_Healthy!J162)</f>
        <v>2.2969106802820834E-3</v>
      </c>
      <c r="M163" s="139">
        <f>STDEV(Patient1_Healthy!J162,Patient2_Healthy!J162,Patient5_Healthy!J162,Patient6_Healthy!J162,Patient8_Healthy!J162,Patient9_Healthy!J162,Patient10_Healthy!J162,Patient11_Healthy!J162,Patient12_Healthy!J162,Patient13_Healthy!J162,Patient14_Healthy!J162,Patient15_Healthy!J162,Patient16_Healthy!J162,Patient17_Healthy!J162,Patient18_Healthy!J162,Patient19_Healthy!J162,Patient21_Healthy!J162,Patient22_Healthy!J162,Patient23_Healthy!J162,Patient25_Healthy!J162,Patient26_Healthy!J162,Patient27_Healthy!J162,Patient28_Healthy!J162,Patient30_Healthy!J162,Patient31_Healthy!J162,Patient33_Healthy!J162,Patient34_Healthy!J162,Patient36_Healthy!J162)</f>
        <v>7.3798266754721203E-2</v>
      </c>
      <c r="N163">
        <f>AVERAGE(Patient1_Healthy!K162,Patient2_Healthy!K162,Patient5_Healthy!K162,Patient6_Healthy!K162,Patient8_Healthy!K162,Patient9_Healthy!K162,Patient10_Healthy!K162,Patient11_Healthy!K162,Patient12_Healthy!K162,Patient13_Healthy!K162,Patient14_Healthy!K162,Patient15_Healthy!K162,Patient16_Healthy!K162,Patient17_Healthy!K162,Patient18_Healthy!K162,Patient19_Healthy!K162,Patient21_Healthy!K162,Patient22_Healthy!K162,Patient23_Healthy!K162,Patient25_Healthy!K162,Patient26_Healthy!K162,Patient27_Healthy!K162,Patient28_Healthy!K162,Patient30_Healthy!K162,Patient31_Healthy!K162,Patient33_Healthy!K162,Patient34_Healthy!K162,Patient36_Healthy!K162)</f>
        <v>-7.7394891295114445E-3</v>
      </c>
      <c r="O163">
        <f>STDEV(Patient1_Healthy!K162,Patient2_Healthy!K162,Patient5_Healthy!K162,Patient6_Healthy!K162,Patient8_Healthy!K162,Patient9_Healthy!K162,Patient10_Healthy!K162,Patient11_Healthy!K162,Patient12_Healthy!K162,Patient13_Healthy!K162,Patient14_Healthy!K162,Patient15_Healthy!K162,Patient16_Healthy!K162,Patient17_Healthy!K162,Patient18_Healthy!K162,Patient19_Healthy!K162,Patient21_Healthy!K162,Patient22_Healthy!K162,Patient23_Healthy!K162,Patient25_Healthy!K162,Patient26_Healthy!K162,Patient27_Healthy!K162,Patient28_Healthy!K162,Patient30_Healthy!K162,Patient31_Healthy!K162,Patient33_Healthy!K162,Patient34_Healthy!K162,Patient36_Healthy!K162)</f>
        <v>6.4397158675443655E-2</v>
      </c>
      <c r="Q163" s="13" t="s">
        <v>77</v>
      </c>
      <c r="R163">
        <f>AVERAGE(Patient1_Healthy!P162,Patient2_Healthy!P162,Patient5_Healthy!P162,Patient6_Healthy!P162,Patient8_Healthy!P162,Patient9_Healthy!P162,Patient10_Healthy!P162,Patient11_Healthy!P162,Patient12_Healthy!P162,Patient13_Healthy!P162,Patient14_Healthy!P162,Patient15_Healthy!P162,Patient16_Healthy!P162,Patient17_Healthy!P162,Patient18_Healthy!P162,Patient19_Healthy!P162,Patient21_Healthy!P162,Patient22_Healthy!P162,Patient23_Healthy!P162,Patient25_Healthy!P162,Patient26_Healthy!P162,Patient27_Healthy!P162,Patient28_Healthy!P162,Patient30_Healthy!P162,Patient31_Healthy!P162,Patient33_Healthy!P162,Patient34_Healthy!P162,Patient36_Healthy!P162)</f>
        <v>7.7849142339463037E-2</v>
      </c>
      <c r="S163">
        <f>STDEV(Patient1_Healthy!P162,Patient2_Healthy!P162,Patient5_Healthy!P162,Patient6_Healthy!P162,Patient8_Healthy!P162,Patient9_Healthy!P162,Patient10_Healthy!P162,Patient11_Healthy!P162,Patient12_Healthy!P162,Patient13_Healthy!P162,Patient14_Healthy!P162,Patient15_Healthy!P162,Patient16_Healthy!P162,Patient17_Healthy!P162,Patient18_Healthy!P162,Patient19_Healthy!P162,Patient21_Healthy!P162,Patient22_Healthy!P162,Patient23_Healthy!P162,Patient25_Healthy!P162,Patient26_Healthy!P162,Patient27_Healthy!P162,Patient28_Healthy!P162,Patient30_Healthy!P162,Patient31_Healthy!P162,Patient33_Healthy!P162,Patient34_Healthy!P162,Patient36_Healthy!P162)</f>
        <v>0.11517908403549613</v>
      </c>
      <c r="T163" s="132">
        <f>AVERAGE(Patient1_Healthy!Q162,Patient2_Healthy!Q162,Patient5_Healthy!Q162,Patient6_Healthy!Q162,Patient8_Healthy!Q162,Patient9_Healthy!Q162,Patient10_Healthy!Q162,Patient11_Healthy!Q162,Patient12_Healthy!Q162,Patient13_Healthy!Q162,Patient14_Healthy!Q162,Patient15_Healthy!Q162,Patient16_Healthy!Q162,Patient17_Healthy!Q162,Patient18_Healthy!Q162,Patient19_Healthy!Q162,Patient21_Healthy!Q162,Patient22_Healthy!Q162,Patient23_Healthy!Q162,Patient25_Healthy!Q162,Patient26_Healthy!Q162,Patient27_Healthy!Q162,Patient28_Healthy!Q162,Patient30_Healthy!Q162,Patient31_Healthy!Q162,Patient33_Healthy!Q162,Patient34_Healthy!Q162,Patient36_Healthy!Q162)</f>
        <v>4.0972116579723848E-2</v>
      </c>
      <c r="U163" s="139">
        <f>STDEV(Patient1_Healthy!Q162,Patient2_Healthy!Q162,Patient5_Healthy!Q162,Patient6_Healthy!Q162,Patient8_Healthy!Q162,Patient9_Healthy!Q162,Patient10_Healthy!Q162,Patient11_Healthy!Q162,Patient12_Healthy!Q162,Patient13_Healthy!Q162,Patient14_Healthy!Q162,Patient15_Healthy!Q162,Patient16_Healthy!Q162,Patient17_Healthy!Q162,Patient18_Healthy!Q162,Patient19_Healthy!Q162,Patient21_Healthy!Q162,Patient22_Healthy!Q162,Patient23_Healthy!Q162,Patient25_Healthy!Q162,Patient26_Healthy!Q162,Patient27_Healthy!Q162,Patient28_Healthy!Q162,Patient30_Healthy!Q162,Patient31_Healthy!Q162,Patient33_Healthy!Q162,Patient34_Healthy!Q162,Patient36_Healthy!Q162)</f>
        <v>8.312317210380929E-2</v>
      </c>
      <c r="Y163" s="29" t="s">
        <v>21</v>
      </c>
      <c r="Z163">
        <f>AVERAGE(Patient1_Healthy!X162,Patient2_Healthy!X162,,Patient5_Healthy!X162,Patient6_Healthy!X162,Patient8_Healthy!X162,Patient9_Healthy!X162,Patient10_Healthy!X162,Patient11_Healthy!X162,Patient12_Healthy!X162,Patient13_Healthy!X162,Patient14_Healthy!X162,Patient15_Healthy!X162,Patient16_Healthy!X162,Patient17_Healthy!X162,Patient18_Healthy!X162,Patient19_Healthy!X162,Patient21_Healthy!X162,Patient22_Healthy!X162,Patient23_Healthy!X162,Patient25_Healthy!X162,Patient26_Healthy!X162,Patient27_Healthy!X162,Patient28_Healthy!X162,Patient30_Healthy!X162,Patient31_Healthy!X162,Patient33_Healthy!X162,Patient34_Healthy!X162,Patient36_Healthy!X162)</f>
        <v>7.4902774931246571E-2</v>
      </c>
      <c r="AA163">
        <f>STDEV(Patient1_Healthy!X162,Patient2_Healthy!X162,,Patient5_Healthy!X162,Patient6_Healthy!X162,Patient8_Healthy!X162,Patient9_Healthy!X162,Patient10_Healthy!X162,Patient11_Healthy!X162,Patient12_Healthy!X162,Patient13_Healthy!X162,Patient14_Healthy!X162,Patient15_Healthy!X162,Patient16_Healthy!X162,Patient17_Healthy!X162,Patient18_Healthy!X162,Patient19_Healthy!X162,Patient21_Healthy!X162,Patient22_Healthy!X162,Patient23_Healthy!X162,Patient25_Healthy!X162,Patient26_Healthy!X162,Patient27_Healthy!X162,Patient28_Healthy!X162,Patient30_Healthy!X162,Patient31_Healthy!X162,Patient33_Healthy!X162,Patient34_Healthy!X162,Patient36_Healthy!X162)</f>
        <v>0.14742779638413461</v>
      </c>
      <c r="AB163" s="132">
        <f>AVERAGE(Patient1_Healthy!Y162,Patient2_Healthy!Y162,Patient5_Healthy!Y162,Patient6_Healthy!Y162,Patient8_Healthy!Y162,Patient9_Healthy!Y162,Patient10_Healthy!Y162,Patient11_Healthy!Y162,Patient12_Healthy!Y162,Patient13_Healthy!Y162,Patient14_Healthy!Y162,Patient15_Healthy!Y162,Patient16_Healthy!Y162,Patient17_Healthy!Y162,Patient18_Healthy!Y162,Patient19_Healthy!Y162,Patient21_Healthy!Y162,Patient22_Healthy!Y162,Patient23_Healthy!Y162,Patient25_Healthy!Y162,Patient26_Healthy!Y162,Patient27_Healthy!Y162,Patient28_Healthy!Y162,Patient30_Healthy!Y162,Patient31_Healthy!Y162,Patient33_Healthy!Y162,Patient34_Healthy!Y162,Patient36_Healthy!Y162)</f>
        <v>6.748611407856267E-2</v>
      </c>
      <c r="AC163">
        <f>STDEV(Patient1_Healthy!Y162,Patient2_Healthy!Y162,Patient5_Healthy!Y162,Patient6_Healthy!Y162,Patient8_Healthy!Y162,Patient9_Healthy!Y162,Patient10_Healthy!Y162,Patient11_Healthy!Y162,Patient12_Healthy!Y162,Patient13_Healthy!Y162,Patient14_Healthy!Y162,Patient15_Healthy!Y162,Patient16_Healthy!Y162,Patient17_Healthy!Y162,Patient18_Healthy!Y162,Patient19_Healthy!Y162,Patient21_Healthy!Y162,Patient22_Healthy!Y162,Patient23_Healthy!Y162,Patient25_Healthy!Y162,Patient26_Healthy!Y162,Patient27_Healthy!Y162,Patient28_Healthy!Y162,Patient30_Healthy!Y162,Patient31_Healthy!Y162,Patient33_Healthy!Y162,Patient34_Healthy!Y162,Patient36_Healthy!Y162)</f>
        <v>0.12740396709615584</v>
      </c>
      <c r="AO163" s="165"/>
    </row>
    <row r="164" spans="1:41" x14ac:dyDescent="0.25">
      <c r="A164" s="29" t="s">
        <v>23</v>
      </c>
      <c r="B164">
        <f>AVERAGE(Patient1_Healthy!B163,Patient2_Healthy!B163,Patient5_Healthy!B163,Patient6_Healthy!B163,Patient8_Healthy!B163,Patient9_Healthy!B163,Patient10_Healthy!B163,Patient11_Healthy!B163,Patient12_Healthy!B163,Patient13_Healthy!B163,Patient14_Healthy!B163,Patient15_Healthy!B163,Patient16_Healthy!B163,Patient17_Healthy!B163,Patient18_Healthy!B163,Patient19_Healthy!B163,Patient21_Healthy!B163,Patient22_Healthy!B163,Patient23_Healthy!B163,Patient25_Healthy!B163,Patient26_Healthy!B163,Patient27_Healthy!B163,Patient28_Healthy!B163,Patient30_Healthy!B163,Patient31_Healthy!B163,Patient33_Healthy!B163,Patient34_Healthy!B163,Patient36_Healthy!B163)</f>
        <v>8.7463090068688049E-2</v>
      </c>
      <c r="C164">
        <f>STDEV(Patient1_Healthy!B163,Patient2_Healthy!B163,Patient5_Healthy!B163,Patient6_Healthy!B163,Patient8_Healthy!B163,Patient9_Healthy!B163,Patient10_Healthy!B163,Patient11_Healthy!B163,Patient12_Healthy!B163,Patient13_Healthy!B163,Patient14_Healthy!B163,Patient15_Healthy!B163,Patient16_Healthy!B163,Patient17_Healthy!B163,Patient18_Healthy!B163,Patient19_Healthy!B163,Patient21_Healthy!B163,Patient22_Healthy!B163,Patient23_Healthy!B163,Patient25_Healthy!B163,Patient26_Healthy!B163,Patient27_Healthy!B163,Patient28_Healthy!B163,Patient30_Healthy!B163,Patient31_Healthy!B163,Patient33_Healthy!B163,Patient34_Healthy!B163,Patient36_Healthy!B163)</f>
        <v>0.14305401845251473</v>
      </c>
      <c r="D164" s="132">
        <f>AVERAGE(Patient1_Healthy!C163,Patient2_Healthy!C163,Patient5_Healthy!C163,Patient6_Healthy!C163,Patient8_Healthy!C163,Patient9_Healthy!C163,Patient10_Healthy!C163,Patient11_Healthy!C163,Patient12_Healthy!C163,Patient13_Healthy!C163,Patient14_Healthy!C163,Patient15_Healthy!C163,Patient16_Healthy!C163,Patient17_Healthy!C163,Patient18_Healthy!C163,Patient19_Healthy!C163,Patient21_Healthy!C163,Patient22_Healthy!C163,Patient23_Healthy!C163,Patient25_Healthy!C163,Patient26_Healthy!C163,Patient27_Healthy!C163,Patient28_Healthy!C163,Patient30_Healthy!C163,Patient31_Healthy!C163,Patient33_Healthy!C163,Patient34_Healthy!C163,Patient36_Healthy!C163)</f>
        <v>2.6346422704323764E-2</v>
      </c>
      <c r="E164" s="139">
        <f>STDEV(Patient1_Healthy!C163,Patient2_Healthy!C163,Patient5_Healthy!C163,Patient6_Healthy!C163,Patient8_Healthy!C163,Patient9_Healthy!C163,Patient10_Healthy!C163,Patient11_Healthy!C163,Patient12_Healthy!C163,Patient13_Healthy!C163,Patient14_Healthy!C163,Patient15_Healthy!C163,Patient16_Healthy!C163,Patient17_Healthy!C163,Patient18_Healthy!C163,Patient19_Healthy!C163,Patient21_Healthy!C163,Patient22_Healthy!C163,Patient23_Healthy!C163,Patient25_Healthy!C163,Patient26_Healthy!C163,Patient27_Healthy!C163,Patient28_Healthy!C163,Patient30_Healthy!C163,Patient31_Healthy!C163,Patient33_Healthy!C163,Patient34_Healthy!C163,Patient36_Healthy!C163)</f>
        <v>8.6184130075270288E-2</v>
      </c>
      <c r="F164">
        <f>AVERAGE(Patient1_Healthy!D163,Patient2_Healthy!D163,Patient5_Healthy!D163,Patient6_Healthy!D163,Patient8_Healthy!D163,Patient9_Healthy!D163,Patient10_Healthy!D163,Patient11_Healthy!D163,Patient12_Healthy!D163,Patient13_Healthy!D163,Patient14_Healthy!D163,Patient15_Healthy!D163,Patient16_Healthy!D163,Patient17_Healthy!D163,Patient18_Healthy!D163,Patient19_Healthy!D163,Patient21_Healthy!D163,Patient22_Healthy!D163,Patient23_Healthy!D163,Patient25_Healthy!D163,Patient26_Healthy!D163,Patient27_Healthy!D163,Patient28_Healthy!D163,Patient30_Healthy!D163,Patient31_Healthy!D163,Patient33_Healthy!D163,Patient34_Healthy!D163,Patient36_Healthy!D163)</f>
        <v>1.9415327441421104E-2</v>
      </c>
      <c r="G164">
        <f>STDEV(Patient1_Healthy!D163,Patient2_Healthy!D163,Patient5_Healthy!D163,Patient6_Healthy!D163,Patient8_Healthy!D163,Patient9_Healthy!D163,Patient10_Healthy!D163,Patient11_Healthy!D163,Patient12_Healthy!D163,Patient13_Healthy!D163,Patient14_Healthy!D163,Patient15_Healthy!D163,Patient16_Healthy!D163,Patient17_Healthy!D163,Patient18_Healthy!D163,Patient19_Healthy!D163,Patient21_Healthy!D163,Patient22_Healthy!D163,Patient23_Healthy!D163,Patient25_Healthy!D163,Patient26_Healthy!D163,Patient27_Healthy!D163,Patient28_Healthy!D163,Patient30_Healthy!D163,Patient31_Healthy!D163,Patient33_Healthy!D163,Patient34_Healthy!D163,Patient36_Healthy!D163)</f>
        <v>8.7027106899483717E-2</v>
      </c>
      <c r="I164" s="13" t="s">
        <v>78</v>
      </c>
      <c r="J164">
        <f>AVERAGE(Patient1_Healthy!I163,Patient2_Healthy!I163,Patient5_Healthy!I163,Patient6_Healthy!I163,Patient8_Healthy!I163,Patient9_Healthy!I163,Patient10_Healthy!I163,Patient11_Healthy!I163,Patient12_Healthy!I163,Patient13_Healthy!I163,Patient14_Healthy!I163,Patient15_Healthy!I163,Patient16_Healthy!I163,Patient17_Healthy!I163,Patient18_Healthy!I163,Patient19_Healthy!I163,Patient21_Healthy!I163,Patient22_Healthy!I163,Patient23_Healthy!I163,Patient25_Healthy!I163,Patient26_Healthy!I163,Patient27_Healthy!I163,Patient28_Healthy!I163,Patient30_Healthy!I163,Patient31_Healthy!I163,Patient33_Healthy!I163,Patient34_Healthy!I163,Patient36_Healthy!I163)</f>
        <v>4.9925599639129001E-2</v>
      </c>
      <c r="K164">
        <f>STDEV(Patient1_Healthy!I163,Patient2_Healthy!I163,Patient5_Healthy!I163,Patient6_Healthy!I163,Patient8_Healthy!I163,Patient9_Healthy!I163,Patient10_Healthy!I163,Patient11_Healthy!I163,Patient12_Healthy!I163,Patient13_Healthy!I163,Patient14_Healthy!I163,Patient15_Healthy!I163,Patient16_Healthy!I163,Patient17_Healthy!I163,Patient18_Healthy!I163,Patient19_Healthy!I163,Patient21_Healthy!I163,Patient22_Healthy!I163,Patient23_Healthy!I163,Patient25_Healthy!I163,Patient26_Healthy!I163,Patient27_Healthy!I163,Patient28_Healthy!I163,Patient30_Healthy!I163,Patient31_Healthy!I163,Patient33_Healthy!I163,Patient34_Healthy!I163,Patient36_Healthy!I163)</f>
        <v>8.8581229971688866E-2</v>
      </c>
      <c r="L164" s="132">
        <f>AVERAGE(Patient1_Healthy!J163,Patient2_Healthy!J163,Patient5_Healthy!J163,Patient6_Healthy!J163,Patient8_Healthy!J163,Patient9_Healthy!J163,Patient10_Healthy!J163,Patient11_Healthy!J163,Patient12_Healthy!J163,Patient13_Healthy!J163,Patient14_Healthy!J163,Patient15_Healthy!J163,Patient16_Healthy!J163,Patient17_Healthy!J163,Patient18_Healthy!J163,Patient19_Healthy!J163,Patient21_Healthy!J163,Patient22_Healthy!J163,Patient23_Healthy!J163,Patient25_Healthy!J163,Patient26_Healthy!J163,Patient27_Healthy!J163,Patient28_Healthy!J163,Patient30_Healthy!J163,Patient31_Healthy!J163,Patient33_Healthy!J163,Patient34_Healthy!J163,Patient36_Healthy!J163)</f>
        <v>7.2630751176104213E-3</v>
      </c>
      <c r="M164" s="139">
        <f>STDEV(Patient1_Healthy!J163,Patient2_Healthy!J163,Patient5_Healthy!J163,Patient6_Healthy!J163,Patient8_Healthy!J163,Patient9_Healthy!J163,Patient10_Healthy!J163,Patient11_Healthy!J163,Patient12_Healthy!J163,Patient13_Healthy!J163,Patient14_Healthy!J163,Patient15_Healthy!J163,Patient16_Healthy!J163,Patient17_Healthy!J163,Patient18_Healthy!J163,Patient19_Healthy!J163,Patient21_Healthy!J163,Patient22_Healthy!J163,Patient23_Healthy!J163,Patient25_Healthy!J163,Patient26_Healthy!J163,Patient27_Healthy!J163,Patient28_Healthy!J163,Patient30_Healthy!J163,Patient31_Healthy!J163,Patient33_Healthy!J163,Patient34_Healthy!J163,Patient36_Healthy!J163)</f>
        <v>6.0524804103699155E-2</v>
      </c>
      <c r="N164">
        <f>AVERAGE(Patient1_Healthy!K163,Patient2_Healthy!K163,Patient5_Healthy!K163,Patient6_Healthy!K163,Patient8_Healthy!K163,Patient9_Healthy!K163,Patient10_Healthy!K163,Patient11_Healthy!K163,Patient12_Healthy!K163,Patient13_Healthy!K163,Patient14_Healthy!K163,Patient15_Healthy!K163,Patient16_Healthy!K163,Patient17_Healthy!K163,Patient18_Healthy!K163,Patient19_Healthy!K163,Patient21_Healthy!K163,Patient22_Healthy!K163,Patient23_Healthy!K163,Patient25_Healthy!K163,Patient26_Healthy!K163,Patient27_Healthy!K163,Patient28_Healthy!K163,Patient30_Healthy!K163,Patient31_Healthy!K163,Patient33_Healthy!K163,Patient34_Healthy!K163,Patient36_Healthy!K163)</f>
        <v>4.8386468604968173E-3</v>
      </c>
      <c r="O164">
        <f>STDEV(Patient1_Healthy!K163,Patient2_Healthy!K163,Patient5_Healthy!K163,Patient6_Healthy!K163,Patient8_Healthy!K163,Patient9_Healthy!K163,Patient10_Healthy!K163,Patient11_Healthy!K163,Patient12_Healthy!K163,Patient13_Healthy!K163,Patient14_Healthy!K163,Patient15_Healthy!K163,Patient16_Healthy!K163,Patient17_Healthy!K163,Patient18_Healthy!K163,Patient19_Healthy!K163,Patient21_Healthy!K163,Patient22_Healthy!K163,Patient23_Healthy!K163,Patient25_Healthy!K163,Patient26_Healthy!K163,Patient27_Healthy!K163,Patient28_Healthy!K163,Patient30_Healthy!K163,Patient31_Healthy!K163,Patient33_Healthy!K163,Patient34_Healthy!K163,Patient36_Healthy!K163)</f>
        <v>5.6408726127283926E-2</v>
      </c>
      <c r="Q164" s="13" t="s">
        <v>79</v>
      </c>
      <c r="R164">
        <f>AVERAGE(Patient1_Healthy!P163,Patient2_Healthy!P163,Patient5_Healthy!P163,Patient6_Healthy!P163,Patient8_Healthy!P163,Patient9_Healthy!P163,Patient10_Healthy!P163,Patient11_Healthy!P163,Patient12_Healthy!P163,Patient13_Healthy!P163,Patient14_Healthy!P163,Patient15_Healthy!P163,Patient16_Healthy!P163,Patient17_Healthy!P163,Patient18_Healthy!P163,Patient19_Healthy!P163,Patient21_Healthy!P163,Patient22_Healthy!P163,Patient23_Healthy!P163,Patient25_Healthy!P163,Patient26_Healthy!P163,Patient27_Healthy!P163,Patient28_Healthy!P163,Patient30_Healthy!P163,Patient31_Healthy!P163,Patient33_Healthy!P163,Patient34_Healthy!P163,Patient36_Healthy!P163)</f>
        <v>4.5468733104276723E-2</v>
      </c>
      <c r="S164">
        <f>STDEV(Patient1_Healthy!P163,Patient2_Healthy!P163,Patient5_Healthy!P163,Patient6_Healthy!P163,Patient8_Healthy!P163,Patient9_Healthy!P163,Patient10_Healthy!P163,Patient11_Healthy!P163,Patient12_Healthy!P163,Patient13_Healthy!P163,Patient14_Healthy!P163,Patient15_Healthy!P163,Patient16_Healthy!P163,Patient17_Healthy!P163,Patient18_Healthy!P163,Patient19_Healthy!P163,Patient21_Healthy!P163,Patient22_Healthy!P163,Patient23_Healthy!P163,Patient25_Healthy!P163,Patient26_Healthy!P163,Patient27_Healthy!P163,Patient28_Healthy!P163,Patient30_Healthy!P163,Patient31_Healthy!P163,Patient33_Healthy!P163,Patient34_Healthy!P163,Patient36_Healthy!P163)</f>
        <v>0.12138911430840035</v>
      </c>
      <c r="T164" s="132">
        <f>AVERAGE(Patient1_Healthy!Q163,Patient2_Healthy!Q163,Patient5_Healthy!Q163,Patient6_Healthy!Q163,Patient8_Healthy!Q163,Patient9_Healthy!Q163,Patient10_Healthy!Q163,Patient11_Healthy!Q163,Patient12_Healthy!Q163,Patient13_Healthy!Q163,Patient14_Healthy!Q163,Patient15_Healthy!Q163,Patient16_Healthy!Q163,Patient17_Healthy!Q163,Patient18_Healthy!Q163,Patient19_Healthy!Q163,Patient21_Healthy!Q163,Patient22_Healthy!Q163,Patient23_Healthy!Q163,Patient25_Healthy!Q163,Patient26_Healthy!Q163,Patient27_Healthy!Q163,Patient28_Healthy!Q163,Patient30_Healthy!Q163,Patient31_Healthy!Q163,Patient33_Healthy!Q163,Patient34_Healthy!Q163,Patient36_Healthy!Q163)</f>
        <v>3.8863784490464626E-2</v>
      </c>
      <c r="U164" s="139">
        <f>STDEV(Patient1_Healthy!Q163,Patient2_Healthy!Q163,Patient5_Healthy!Q163,Patient6_Healthy!Q163,Patient8_Healthy!Q163,Patient9_Healthy!Q163,Patient10_Healthy!Q163,Patient11_Healthy!Q163,Patient12_Healthy!Q163,Patient13_Healthy!Q163,Patient14_Healthy!Q163,Patient15_Healthy!Q163,Patient16_Healthy!Q163,Patient17_Healthy!Q163,Patient18_Healthy!Q163,Patient19_Healthy!Q163,Patient21_Healthy!Q163,Patient22_Healthy!Q163,Patient23_Healthy!Q163,Patient25_Healthy!Q163,Patient26_Healthy!Q163,Patient27_Healthy!Q163,Patient28_Healthy!Q163,Patient30_Healthy!Q163,Patient31_Healthy!Q163,Patient33_Healthy!Q163,Patient34_Healthy!Q163,Patient36_Healthy!Q163)</f>
        <v>0.10553952497388074</v>
      </c>
      <c r="Y164" s="29" t="s">
        <v>24</v>
      </c>
      <c r="Z164">
        <f>AVERAGE(Patient1_Healthy!X163,Patient2_Healthy!X163,,Patient5_Healthy!X163,Patient6_Healthy!X163,Patient8_Healthy!X163,Patient9_Healthy!X163,Patient10_Healthy!X163,Patient11_Healthy!X163,Patient12_Healthy!X163,Patient13_Healthy!X163,Patient14_Healthy!X163,Patient15_Healthy!X163,Patient16_Healthy!X163,Patient17_Healthy!X163,Patient18_Healthy!X163,Patient19_Healthy!X163,Patient21_Healthy!X163,Patient22_Healthy!X163,Patient23_Healthy!X163,Patient25_Healthy!X163,Patient26_Healthy!X163,Patient27_Healthy!X163,Patient28_Healthy!X163,Patient30_Healthy!X163,Patient31_Healthy!X163,Patient33_Healthy!X163,Patient34_Healthy!X163,Patient36_Healthy!X163)</f>
        <v>3.9412397654001834E-2</v>
      </c>
      <c r="AA164">
        <f>STDEV(Patient1_Healthy!X163,Patient2_Healthy!X163,,Patient5_Healthy!X163,Patient6_Healthy!X163,Patient8_Healthy!X163,Patient9_Healthy!X163,Patient10_Healthy!X163,Patient11_Healthy!X163,Patient12_Healthy!X163,Patient13_Healthy!X163,Patient14_Healthy!X163,Patient15_Healthy!X163,Patient16_Healthy!X163,Patient17_Healthy!X163,Patient18_Healthy!X163,Patient19_Healthy!X163,Patient21_Healthy!X163,Patient22_Healthy!X163,Patient23_Healthy!X163,Patient25_Healthy!X163,Patient26_Healthy!X163,Patient27_Healthy!X163,Patient28_Healthy!X163,Patient30_Healthy!X163,Patient31_Healthy!X163,Patient33_Healthy!X163,Patient34_Healthy!X163,Patient36_Healthy!X163)</f>
        <v>0.11748102005499554</v>
      </c>
      <c r="AB164" s="132">
        <f>AVERAGE(Patient1_Healthy!Y163,Patient2_Healthy!Y163,Patient5_Healthy!Y163,Patient6_Healthy!Y163,Patient8_Healthy!Y163,Patient9_Healthy!Y163,Patient10_Healthy!Y163,Patient11_Healthy!Y163,Patient12_Healthy!Y163,Patient13_Healthy!Y163,Patient14_Healthy!Y163,Patient15_Healthy!Y163,Patient16_Healthy!Y163,Patient17_Healthy!Y163,Patient18_Healthy!Y163,Patient19_Healthy!Y163,Patient21_Healthy!Y163,Patient22_Healthy!Y163,Patient23_Healthy!Y163,Patient25_Healthy!Y163,Patient26_Healthy!Y163,Patient27_Healthy!Y163,Patient28_Healthy!Y163,Patient30_Healthy!Y163,Patient31_Healthy!Y163,Patient33_Healthy!Y163,Patient34_Healthy!Y163,Patient36_Healthy!Y163)</f>
        <v>1.7897266131810585E-2</v>
      </c>
      <c r="AC164">
        <f>STDEV(Patient1_Healthy!Y163,Patient2_Healthy!Y163,Patient5_Healthy!Y163,Patient6_Healthy!Y163,Patient8_Healthy!Y163,Patient9_Healthy!Y163,Patient10_Healthy!Y163,Patient11_Healthy!Y163,Patient12_Healthy!Y163,Patient13_Healthy!Y163,Patient14_Healthy!Y163,Patient15_Healthy!Y163,Patient16_Healthy!Y163,Patient17_Healthy!Y163,Patient18_Healthy!Y163,Patient19_Healthy!Y163,Patient21_Healthy!Y163,Patient22_Healthy!Y163,Patient23_Healthy!Y163,Patient25_Healthy!Y163,Patient26_Healthy!Y163,Patient27_Healthy!Y163,Patient28_Healthy!Y163,Patient30_Healthy!Y163,Patient31_Healthy!Y163,Patient33_Healthy!Y163,Patient34_Healthy!Y163,Patient36_Healthy!Y163)</f>
        <v>0.11307075226432819</v>
      </c>
      <c r="AO164" s="165"/>
    </row>
    <row r="165" spans="1:41" x14ac:dyDescent="0.25">
      <c r="Y165" s="29" t="s">
        <v>25</v>
      </c>
      <c r="Z165">
        <f>AVERAGE(Patient1_Healthy!X164,Patient2_Healthy!X164,,Patient5_Healthy!X164,Patient6_Healthy!X164,Patient8_Healthy!X164,Patient9_Healthy!X164,Patient10_Healthy!X164,Patient11_Healthy!X164,Patient12_Healthy!X164,Patient13_Healthy!X164,Patient14_Healthy!X164,Patient15_Healthy!X164,Patient16_Healthy!X164,Patient17_Healthy!X164,Patient18_Healthy!X164,Patient19_Healthy!X164,Patient21_Healthy!X164,Patient22_Healthy!X164,Patient23_Healthy!X164,Patient25_Healthy!X164,Patient26_Healthy!X164,Patient27_Healthy!X164,Patient28_Healthy!X164,Patient30_Healthy!X164,Patient31_Healthy!X164,Patient33_Healthy!X164,Patient34_Healthy!X164,Patient36_Healthy!X164)</f>
        <v>3.7032243108557225E-2</v>
      </c>
      <c r="AA165">
        <f>STDEV(Patient1_Healthy!X164,Patient2_Healthy!X164,,Patient5_Healthy!X164,Patient6_Healthy!X164,Patient8_Healthy!X164,Patient9_Healthy!X164,Patient10_Healthy!X164,Patient11_Healthy!X164,Patient12_Healthy!X164,Patient13_Healthy!X164,Patient14_Healthy!X164,Patient15_Healthy!X164,Patient16_Healthy!X164,Patient17_Healthy!X164,Patient18_Healthy!X164,Patient19_Healthy!X164,Patient21_Healthy!X164,Patient22_Healthy!X164,Patient23_Healthy!X164,Patient25_Healthy!X164,Patient26_Healthy!X164,Patient27_Healthy!X164,Patient28_Healthy!X164,Patient30_Healthy!X164,Patient31_Healthy!X164,Patient33_Healthy!X164,Patient34_Healthy!X164,Patient36_Healthy!X164)</f>
        <v>8.0154899985499406E-2</v>
      </c>
      <c r="AB165" s="132">
        <f>AVERAGE(Patient1_Healthy!Y164,Patient2_Healthy!Y164,Patient5_Healthy!Y164,Patient6_Healthy!Y164,Patient8_Healthy!Y164,Patient9_Healthy!Y164,Patient10_Healthy!Y164,Patient11_Healthy!Y164,Patient12_Healthy!Y164,Patient13_Healthy!Y164,Patient14_Healthy!Y164,Patient15_Healthy!Y164,Patient16_Healthy!Y164,Patient17_Healthy!Y164,Patient18_Healthy!Y164,Patient19_Healthy!Y164,Patient21_Healthy!Y164,Patient22_Healthy!Y164,Patient23_Healthy!Y164,Patient25_Healthy!Y164,Patient26_Healthy!Y164,Patient27_Healthy!Y164,Patient28_Healthy!Y164,Patient30_Healthy!Y164,Patient31_Healthy!Y164,Patient33_Healthy!Y164,Patient34_Healthy!Y164,Patient36_Healthy!Y164)</f>
        <v>2.6196405625731674E-2</v>
      </c>
      <c r="AC165">
        <f>STDEV(Patient1_Healthy!Y164,Patient2_Healthy!Y164,Patient5_Healthy!Y164,Patient6_Healthy!Y164,Patient8_Healthy!Y164,Patient9_Healthy!Y164,Patient10_Healthy!Y164,Patient11_Healthy!Y164,Patient12_Healthy!Y164,Patient13_Healthy!Y164,Patient14_Healthy!Y164,Patient15_Healthy!Y164,Patient16_Healthy!Y164,Patient17_Healthy!Y164,Patient18_Healthy!Y164,Patient19_Healthy!Y164,Patient21_Healthy!Y164,Patient22_Healthy!Y164,Patient23_Healthy!Y164,Patient25_Healthy!Y164,Patient26_Healthy!Y164,Patient27_Healthy!Y164,Patient28_Healthy!Y164,Patient30_Healthy!Y164,Patient31_Healthy!Y164,Patient33_Healthy!Y164,Patient34_Healthy!Y164,Patient36_Healthy!Y164)</f>
        <v>6.1109367537642206E-2</v>
      </c>
      <c r="AO165" s="165"/>
    </row>
    <row r="166" spans="1:41" x14ac:dyDescent="0.25">
      <c r="A166" s="165" t="s">
        <v>80</v>
      </c>
      <c r="I166" s="165" t="s">
        <v>80</v>
      </c>
      <c r="Q166" s="165" t="s">
        <v>80</v>
      </c>
      <c r="Y166" s="29" t="s">
        <v>26</v>
      </c>
      <c r="Z166">
        <f>AVERAGE(Patient1_Healthy!X165,Patient2_Healthy!X165,,Patient5_Healthy!X165,Patient6_Healthy!X165,Patient8_Healthy!X165,Patient9_Healthy!X165,Patient10_Healthy!X165,Patient11_Healthy!X165,Patient12_Healthy!X165,Patient13_Healthy!X165,Patient14_Healthy!X165,Patient15_Healthy!X165,Patient16_Healthy!X165,Patient17_Healthy!X165,Patient18_Healthy!X165,Patient19_Healthy!X165,Patient21_Healthy!X165,Patient22_Healthy!X165,Patient23_Healthy!X165,Patient25_Healthy!X165,Patient26_Healthy!X165,Patient27_Healthy!X165,Patient28_Healthy!X165,Patient30_Healthy!X165,Patient31_Healthy!X165,Patient33_Healthy!X165,Patient34_Healthy!X165,Patient36_Healthy!X165)</f>
        <v>6.7223000205537342E-2</v>
      </c>
      <c r="AA166">
        <f>STDEV(Patient1_Healthy!X165,Patient2_Healthy!X165,,Patient5_Healthy!X165,Patient6_Healthy!X165,Patient8_Healthy!X165,Patient9_Healthy!X165,Patient10_Healthy!X165,Patient11_Healthy!X165,Patient12_Healthy!X165,Patient13_Healthy!X165,Patient14_Healthy!X165,Patient15_Healthy!X165,Patient16_Healthy!X165,Patient17_Healthy!X165,Patient18_Healthy!X165,Patient19_Healthy!X165,Patient21_Healthy!X165,Patient22_Healthy!X165,Patient23_Healthy!X165,Patient25_Healthy!X165,Patient26_Healthy!X165,Patient27_Healthy!X165,Patient28_Healthy!X165,Patient30_Healthy!X165,Patient31_Healthy!X165,Patient33_Healthy!X165,Patient34_Healthy!X165,Patient36_Healthy!X165)</f>
        <v>0.11200486875252538</v>
      </c>
      <c r="AB166" s="132">
        <f>AVERAGE(Patient1_Healthy!Y165,Patient2_Healthy!Y165,Patient5_Healthy!Y165,Patient6_Healthy!Y165,Patient8_Healthy!Y165,Patient9_Healthy!Y165,Patient10_Healthy!Y165,Patient11_Healthy!Y165,Patient12_Healthy!Y165,Patient13_Healthy!Y165,Patient14_Healthy!Y165,Patient15_Healthy!Y165,Patient16_Healthy!Y165,Patient17_Healthy!Y165,Patient18_Healthy!Y165,Patient19_Healthy!Y165,Patient21_Healthy!Y165,Patient22_Healthy!Y165,Patient23_Healthy!Y165,Patient25_Healthy!Y165,Patient26_Healthy!Y165,Patient27_Healthy!Y165,Patient28_Healthy!Y165,Patient30_Healthy!Y165,Patient31_Healthy!Y165,Patient33_Healthy!Y165,Patient34_Healthy!Y165,Patient36_Healthy!Y165)</f>
        <v>4.8011424154056029E-2</v>
      </c>
      <c r="AC166">
        <f>STDEV(Patient1_Healthy!Y165,Patient2_Healthy!Y165,Patient5_Healthy!Y165,Patient6_Healthy!Y165,Patient8_Healthy!Y165,Patient9_Healthy!Y165,Patient10_Healthy!Y165,Patient11_Healthy!Y165,Patient12_Healthy!Y165,Patient13_Healthy!Y165,Patient14_Healthy!Y165,Patient15_Healthy!Y165,Patient16_Healthy!Y165,Patient17_Healthy!Y165,Patient18_Healthy!Y165,Patient19_Healthy!Y165,Patient21_Healthy!Y165,Patient22_Healthy!Y165,Patient23_Healthy!Y165,Patient25_Healthy!Y165,Patient26_Healthy!Y165,Patient27_Healthy!Y165,Patient28_Healthy!Y165,Patient30_Healthy!Y165,Patient31_Healthy!Y165,Patient33_Healthy!Y165,Patient34_Healthy!Y165,Patient36_Healthy!Y165)</f>
        <v>9.5182213641799587E-2</v>
      </c>
      <c r="AO166" s="165"/>
    </row>
    <row r="167" spans="1:41" x14ac:dyDescent="0.25">
      <c r="A167" s="29"/>
      <c r="B167" s="187" t="s">
        <v>12</v>
      </c>
      <c r="C167" s="190"/>
      <c r="D167" s="189" t="s">
        <v>68</v>
      </c>
      <c r="E167" s="190"/>
      <c r="F167" s="189" t="s">
        <v>69</v>
      </c>
      <c r="G167" s="187"/>
      <c r="I167" s="29"/>
      <c r="J167" s="187" t="s">
        <v>13</v>
      </c>
      <c r="K167" s="188"/>
      <c r="L167" s="189" t="s">
        <v>70</v>
      </c>
      <c r="M167" s="190"/>
      <c r="N167" s="187" t="s">
        <v>71</v>
      </c>
      <c r="O167" s="188"/>
      <c r="Q167" s="29"/>
      <c r="R167" s="187" t="s">
        <v>12</v>
      </c>
      <c r="S167" s="188"/>
      <c r="T167" s="189" t="s">
        <v>13</v>
      </c>
      <c r="U167" s="190"/>
      <c r="Y167" s="29" t="s">
        <v>28</v>
      </c>
      <c r="Z167">
        <f>AVERAGE(Patient1_Healthy!X166,Patient2_Healthy!X166,,Patient5_Healthy!X166,Patient6_Healthy!X166,Patient8_Healthy!X166,Patient9_Healthy!X166,Patient10_Healthy!X166,Patient11_Healthy!X166,Patient12_Healthy!X166,Patient13_Healthy!X166,Patient14_Healthy!X166,Patient15_Healthy!X166,Patient16_Healthy!X166,Patient17_Healthy!X166,Patient18_Healthy!X166,Patient19_Healthy!X166,Patient21_Healthy!X166,Patient22_Healthy!X166,Patient23_Healthy!X166,Patient25_Healthy!X166,Patient26_Healthy!X166,Patient27_Healthy!X166,Patient28_Healthy!X166,Patient30_Healthy!X166,Patient31_Healthy!X166,Patient33_Healthy!X166,Patient34_Healthy!X166,Patient36_Healthy!X166)</f>
        <v>9.8798624802431803E-2</v>
      </c>
      <c r="AA167">
        <f>STDEV(Patient1_Healthy!X166,Patient2_Healthy!X166,,Patient5_Healthy!X166,Patient6_Healthy!X166,Patient8_Healthy!X166,Patient9_Healthy!X166,Patient10_Healthy!X166,Patient11_Healthy!X166,Patient12_Healthy!X166,Patient13_Healthy!X166,Patient14_Healthy!X166,Patient15_Healthy!X166,Patient16_Healthy!X166,Patient17_Healthy!X166,Patient18_Healthy!X166,Patient19_Healthy!X166,Patient21_Healthy!X166,Patient22_Healthy!X166,Patient23_Healthy!X166,Patient25_Healthy!X166,Patient26_Healthy!X166,Patient27_Healthy!X166,Patient28_Healthy!X166,Patient30_Healthy!X166,Patient31_Healthy!X166,Patient33_Healthy!X166,Patient34_Healthy!X166,Patient36_Healthy!X166)</f>
        <v>0.16461850384569218</v>
      </c>
      <c r="AB167" s="132">
        <f>AVERAGE(Patient1_Healthy!Y166,Patient2_Healthy!Y166,Patient5_Healthy!Y166,Patient6_Healthy!Y166,Patient8_Healthy!Y166,Patient9_Healthy!Y166,Patient10_Healthy!Y166,Patient11_Healthy!Y166,Patient12_Healthy!Y166,Patient13_Healthy!Y166,Patient14_Healthy!Y166,Patient15_Healthy!Y166,Patient16_Healthy!Y166,Patient17_Healthy!Y166,Patient18_Healthy!Y166,Patient19_Healthy!Y166,Patient21_Healthy!Y166,Patient22_Healthy!Y166,Patient23_Healthy!Y166,Patient25_Healthy!Y166,Patient26_Healthy!Y166,Patient27_Healthy!Y166,Patient28_Healthy!Y166,Patient30_Healthy!Y166,Patient31_Healthy!Y166,Patient33_Healthy!Y166,Patient34_Healthy!Y166,Patient36_Healthy!Y166)</f>
        <v>7.4275039916662913E-2</v>
      </c>
      <c r="AC167">
        <f>STDEV(Patient1_Healthy!Y166,Patient2_Healthy!Y166,Patient5_Healthy!Y166,Patient6_Healthy!Y166,Patient8_Healthy!Y166,Patient9_Healthy!Y166,Patient10_Healthy!Y166,Patient11_Healthy!Y166,Patient12_Healthy!Y166,Patient13_Healthy!Y166,Patient14_Healthy!Y166,Patient15_Healthy!Y166,Patient16_Healthy!Y166,Patient17_Healthy!Y166,Patient18_Healthy!Y166,Patient19_Healthy!Y166,Patient21_Healthy!Y166,Patient22_Healthy!Y166,Patient23_Healthy!Y166,Patient25_Healthy!Y166,Patient26_Healthy!Y166,Patient27_Healthy!Y166,Patient28_Healthy!Y166,Patient30_Healthy!Y166,Patient31_Healthy!Y166,Patient33_Healthy!Y166,Patient34_Healthy!Y166,Patient36_Healthy!Y166)</f>
        <v>0.11129317038565412</v>
      </c>
      <c r="AO167" s="165"/>
    </row>
    <row r="168" spans="1:41" x14ac:dyDescent="0.25">
      <c r="A168" s="28"/>
      <c r="B168" s="29" t="s">
        <v>221</v>
      </c>
      <c r="C168" s="29" t="s">
        <v>222</v>
      </c>
      <c r="D168" s="30" t="s">
        <v>221</v>
      </c>
      <c r="E168" s="31" t="s">
        <v>222</v>
      </c>
      <c r="F168" s="29" t="s">
        <v>221</v>
      </c>
      <c r="G168" s="29" t="s">
        <v>222</v>
      </c>
      <c r="I168" s="28"/>
      <c r="J168" s="29" t="s">
        <v>221</v>
      </c>
      <c r="K168" s="29" t="s">
        <v>222</v>
      </c>
      <c r="L168" s="30" t="s">
        <v>221</v>
      </c>
      <c r="M168" s="31" t="s">
        <v>222</v>
      </c>
      <c r="N168" s="29" t="s">
        <v>221</v>
      </c>
      <c r="O168" s="29" t="s">
        <v>222</v>
      </c>
      <c r="Q168" s="28"/>
      <c r="R168" s="29" t="s">
        <v>221</v>
      </c>
      <c r="S168" s="29" t="s">
        <v>222</v>
      </c>
      <c r="T168" s="30" t="s">
        <v>221</v>
      </c>
      <c r="U168" s="31" t="s">
        <v>222</v>
      </c>
      <c r="Y168" s="29" t="s">
        <v>29</v>
      </c>
      <c r="Z168">
        <f>AVERAGE(Patient1_Healthy!X167,Patient2_Healthy!X167,,Patient5_Healthy!X167,Patient6_Healthy!X167,Patient8_Healthy!X167,Patient9_Healthy!X167,Patient10_Healthy!X167,Patient11_Healthy!X167,Patient12_Healthy!X167,Patient13_Healthy!X167,Patient14_Healthy!X167,Patient15_Healthy!X167,Patient16_Healthy!X167,Patient17_Healthy!X167,Patient18_Healthy!X167,Patient19_Healthy!X167,Patient21_Healthy!X167,Patient22_Healthy!X167,Patient23_Healthy!X167,Patient25_Healthy!X167,Patient26_Healthy!X167,Patient27_Healthy!X167,Patient28_Healthy!X167,Patient30_Healthy!X167,Patient31_Healthy!X167,Patient33_Healthy!X167,Patient34_Healthy!X167,Patient36_Healthy!X167)</f>
        <v>9.2727440636318423E-2</v>
      </c>
      <c r="AA168">
        <f>STDEV(Patient1_Healthy!X167,Patient2_Healthy!X167,,Patient5_Healthy!X167,Patient6_Healthy!X167,Patient8_Healthy!X167,Patient9_Healthy!X167,Patient10_Healthy!X167,Patient11_Healthy!X167,Patient12_Healthy!X167,Patient13_Healthy!X167,Patient14_Healthy!X167,Patient15_Healthy!X167,Patient16_Healthy!X167,Patient17_Healthy!X167,Patient18_Healthy!X167,Patient19_Healthy!X167,Patient21_Healthy!X167,Patient22_Healthy!X167,Patient23_Healthy!X167,Patient25_Healthy!X167,Patient26_Healthy!X167,Patient27_Healthy!X167,Patient28_Healthy!X167,Patient30_Healthy!X167,Patient31_Healthy!X167,Patient33_Healthy!X167,Patient34_Healthy!X167,Patient36_Healthy!X167)</f>
        <v>0.13711457673081826</v>
      </c>
      <c r="AB168" s="132">
        <f>AVERAGE(Patient1_Healthy!Y167,Patient2_Healthy!Y167,Patient5_Healthy!Y167,Patient6_Healthy!Y167,Patient8_Healthy!Y167,Patient9_Healthy!Y167,Patient10_Healthy!Y167,Patient11_Healthy!Y167,Patient12_Healthy!Y167,Patient13_Healthy!Y167,Patient14_Healthy!Y167,Patient15_Healthy!Y167,Patient16_Healthy!Y167,Patient17_Healthy!Y167,Patient18_Healthy!Y167,Patient19_Healthy!Y167,Patient21_Healthy!Y167,Patient22_Healthy!Y167,Patient23_Healthy!Y167,Patient25_Healthy!Y167,Patient26_Healthy!Y167,Patient27_Healthy!Y167,Patient28_Healthy!Y167,Patient30_Healthy!Y167,Patient31_Healthy!Y167,Patient33_Healthy!Y167,Patient34_Healthy!Y167,Patient36_Healthy!Y167)</f>
        <v>8.9372210576968231E-2</v>
      </c>
      <c r="AC168">
        <f>STDEV(Patient1_Healthy!Y167,Patient2_Healthy!Y167,Patient5_Healthy!Y167,Patient6_Healthy!Y167,Patient8_Healthy!Y167,Patient9_Healthy!Y167,Patient10_Healthy!Y167,Patient11_Healthy!Y167,Patient12_Healthy!Y167,Patient13_Healthy!Y167,Patient14_Healthy!Y167,Patient15_Healthy!Y167,Patient16_Healthy!Y167,Patient17_Healthy!Y167,Patient18_Healthy!Y167,Patient19_Healthy!Y167,Patient21_Healthy!Y167,Patient22_Healthy!Y167,Patient23_Healthy!Y167,Patient25_Healthy!Y167,Patient26_Healthy!Y167,Patient27_Healthy!Y167,Patient28_Healthy!Y167,Patient30_Healthy!Y167,Patient31_Healthy!Y167,Patient33_Healthy!Y167,Patient34_Healthy!Y167,Patient36_Healthy!Y167)</f>
        <v>0.12485713211368404</v>
      </c>
      <c r="AO168" s="165"/>
    </row>
    <row r="169" spans="1:41" x14ac:dyDescent="0.25">
      <c r="A169" s="29" t="s">
        <v>14</v>
      </c>
      <c r="B169">
        <f>AVERAGE(Patient1_Healthy!B168,Patient2_Healthy!B168,Patient5_Healthy!B168,Patient6_Healthy!B168,Patient8_Healthy!B168,Patient9_Healthy!B168,Patient10_Healthy!B168,Patient11_Healthy!B168,Patient12_Healthy!B168,Patient13_Healthy!B168,Patient14_Healthy!B168,Patient15_Healthy!B168,Patient16_Healthy!B168,Patient17_Healthy!B168,Patient18_Healthy!B168,Patient19_Healthy!B168,Patient21_Healthy!B168,Patient22_Healthy!B168,Patient23_Healthy!B168,Patient25_Healthy!B168,Patient26_Healthy!B168,Patient27_Healthy!B168,Patient28_Healthy!B168,Patient30_Healthy!B168,Patient31_Healthy!B168,Patient33_Healthy!B168,Patient34_Healthy!B168,Patient36_Healthy!B168)</f>
        <v>6.766566486449499E-2</v>
      </c>
      <c r="C169">
        <f>STDEV(Patient1_Healthy!B168,Patient2_Healthy!B168,Patient5_Healthy!B168,Patient6_Healthy!B168,Patient8_Healthy!B168,Patient9_Healthy!B168,Patient10_Healthy!B168,Patient11_Healthy!B168,Patient12_Healthy!B168,Patient13_Healthy!B168,Patient14_Healthy!B168,Patient15_Healthy!B168,Patient16_Healthy!B168,Patient17_Healthy!B168,Patient18_Healthy!B168,Patient19_Healthy!B168,Patient21_Healthy!B168,Patient22_Healthy!B168,Patient23_Healthy!B168,Patient25_Healthy!B168,Patient26_Healthy!B168,Patient27_Healthy!B168,Patient28_Healthy!B168,Patient30_Healthy!B168,Patient31_Healthy!B168,Patient33_Healthy!B168,Patient34_Healthy!B168,Patient36_Healthy!B168)</f>
        <v>0.33519388541431355</v>
      </c>
      <c r="D169" s="132">
        <f>AVERAGE(Patient1_Healthy!C168,Patient2_Healthy!C168,Patient5_Healthy!C168,Patient6_Healthy!C168,Patient8_Healthy!C168,Patient9_Healthy!C168,Patient10_Healthy!C168,Patient11_Healthy!C168,Patient12_Healthy!C168,Patient13_Healthy!C168,Patient14_Healthy!C168,Patient15_Healthy!C168,Patient16_Healthy!C168,Patient17_Healthy!C168,Patient18_Healthy!C168,Patient19_Healthy!C168,Patient21_Healthy!C168,Patient22_Healthy!C168,Patient23_Healthy!C168,Patient25_Healthy!C168,Patient26_Healthy!C168,Patient27_Healthy!C168,Patient28_Healthy!C168,Patient30_Healthy!C168,Patient31_Healthy!C168,Patient33_Healthy!C168,Patient34_Healthy!C168,Patient36_Healthy!C168)</f>
        <v>8.2779183191736008E-2</v>
      </c>
      <c r="E169" s="139">
        <f>STDEV(Patient1_Healthy!C168,Patient2_Healthy!C168,Patient5_Healthy!C168,Patient6_Healthy!C168,Patient8_Healthy!C168,Patient9_Healthy!C168,Patient10_Healthy!C168,Patient11_Healthy!C168,Patient12_Healthy!C168,Patient13_Healthy!C168,Patient14_Healthy!C168,Patient15_Healthy!C168,Patient16_Healthy!C168,Patient17_Healthy!C168,Patient18_Healthy!C168,Patient19_Healthy!C168,Patient21_Healthy!C168,Patient22_Healthy!C168,Patient23_Healthy!C168,Patient25_Healthy!C168,Patient26_Healthy!C168,Patient27_Healthy!C168,Patient28_Healthy!C168,Patient30_Healthy!C168,Patient31_Healthy!C168,Patient33_Healthy!C168,Patient34_Healthy!C168,Patient36_Healthy!C168)</f>
        <v>0.25060527505303826</v>
      </c>
      <c r="F169">
        <f>AVERAGE(Patient1_Healthy!D168,Patient2_Healthy!D168,Patient5_Healthy!D168,Patient6_Healthy!D168,Patient8_Healthy!D168,Patient9_Healthy!D168,Patient10_Healthy!D168,Patient11_Healthy!D168,Patient12_Healthy!D168,Patient13_Healthy!D168,Patient14_Healthy!D168,Patient15_Healthy!D168,Patient16_Healthy!D168,Patient17_Healthy!D168,Patient18_Healthy!D168,Patient19_Healthy!D168,Patient21_Healthy!D168,Patient22_Healthy!D168,Patient23_Healthy!D168,Patient25_Healthy!D168,Patient26_Healthy!D168,Patient27_Healthy!D168,Patient28_Healthy!D168,Patient30_Healthy!D168,Patient31_Healthy!D168,Patient33_Healthy!D168,Patient34_Healthy!D168,Patient36_Healthy!D168)</f>
        <v>7.6947391197787388E-2</v>
      </c>
      <c r="G169">
        <f>STDEV(Patient1_Healthy!D168,Patient2_Healthy!D168,Patient5_Healthy!D168,Patient6_Healthy!D168,Patient8_Healthy!D168,Patient9_Healthy!D168,Patient10_Healthy!D168,Patient11_Healthy!D168,Patient12_Healthy!D168,Patient13_Healthy!D168,Patient14_Healthy!D168,Patient15_Healthy!D168,Patient16_Healthy!D168,Patient17_Healthy!D168,Patient18_Healthy!D168,Patient19_Healthy!D168,Patient21_Healthy!D168,Patient22_Healthy!D168,Patient23_Healthy!D168,Patient25_Healthy!D168,Patient26_Healthy!D168,Patient27_Healthy!D168,Patient28_Healthy!D168,Patient30_Healthy!D168,Patient31_Healthy!D168,Patient33_Healthy!D168,Patient34_Healthy!D168,Patient36_Healthy!D168)</f>
        <v>0.22370152314144798</v>
      </c>
      <c r="I169" s="13" t="s">
        <v>72</v>
      </c>
      <c r="J169">
        <f>AVERAGE(Patient1_Healthy!I168,Patient2_Healthy!I168,Patient5_Healthy!I168,Patient6_Healthy!I168,Patient8_Healthy!I168,Patient9_Healthy!I168,Patient10_Healthy!I168,Patient11_Healthy!I168,Patient12_Healthy!I168,Patient13_Healthy!I168,Patient14_Healthy!I168,Patient15_Healthy!I168,Patient16_Healthy!I168,Patient17_Healthy!I168,Patient18_Healthy!I168,Patient19_Healthy!I168,Patient21_Healthy!I168,Patient22_Healthy!I168,Patient23_Healthy!I168,Patient25_Healthy!I168,Patient26_Healthy!I168,Patient27_Healthy!I168,Patient28_Healthy!I168,Patient30_Healthy!I168,Patient31_Healthy!I168,Patient33_Healthy!I168,Patient34_Healthy!I168,Patient36_Healthy!I168)</f>
        <v>0.53105565893242412</v>
      </c>
      <c r="K169">
        <f>STDEV(Patient1_Healthy!I168,Patient2_Healthy!I168,Patient5_Healthy!I168,Patient6_Healthy!I168,Patient8_Healthy!I168,Patient9_Healthy!I168,Patient10_Healthy!I168,Patient11_Healthy!I168,Patient12_Healthy!I168,Patient13_Healthy!I168,Patient14_Healthy!I168,Patient15_Healthy!I168,Patient16_Healthy!I168,Patient17_Healthy!I168,Patient18_Healthy!I168,Patient19_Healthy!I168,Patient21_Healthy!I168,Patient22_Healthy!I168,Patient23_Healthy!I168,Patient25_Healthy!I168,Patient26_Healthy!I168,Patient27_Healthy!I168,Patient28_Healthy!I168,Patient30_Healthy!I168,Patient31_Healthy!I168,Patient33_Healthy!I168,Patient34_Healthy!I168,Patient36_Healthy!I168)</f>
        <v>0.30413917683752922</v>
      </c>
      <c r="L169" s="132">
        <f>AVERAGE(Patient1_Healthy!J168,Patient2_Healthy!J168,Patient5_Healthy!J168,Patient6_Healthy!J168,Patient8_Healthy!J168,Patient9_Healthy!J168,Patient10_Healthy!J168,Patient11_Healthy!J168,Patient12_Healthy!J168,Patient13_Healthy!J168,Patient14_Healthy!J168,Patient15_Healthy!J168,Patient16_Healthy!J168,Patient17_Healthy!J168,Patient18_Healthy!J168,Patient19_Healthy!J168,Patient21_Healthy!J168,Patient22_Healthy!J168,Patient23_Healthy!J168,Patient25_Healthy!J168,Patient26_Healthy!J168,Patient27_Healthy!J168,Patient28_Healthy!J168,Patient30_Healthy!J168,Patient31_Healthy!J168,Patient33_Healthy!J168,Patient34_Healthy!J168,Patient36_Healthy!J168)</f>
        <v>0.10460924428281262</v>
      </c>
      <c r="M169" s="139">
        <f>STDEV(Patient1_Healthy!J168,Patient2_Healthy!J168,Patient5_Healthy!J168,Patient6_Healthy!J168,Patient8_Healthy!J168,Patient9_Healthy!J168,Patient10_Healthy!J168,Patient11_Healthy!J168,Patient12_Healthy!J168,Patient13_Healthy!J168,Patient14_Healthy!J168,Patient15_Healthy!J168,Patient16_Healthy!J168,Patient17_Healthy!J168,Patient18_Healthy!J168,Patient19_Healthy!J168,Patient21_Healthy!J168,Patient22_Healthy!J168,Patient23_Healthy!J168,Patient25_Healthy!J168,Patient26_Healthy!J168,Patient27_Healthy!J168,Patient28_Healthy!J168,Patient30_Healthy!J168,Patient31_Healthy!J168,Patient33_Healthy!J168,Patient34_Healthy!J168,Patient36_Healthy!J168)</f>
        <v>0.30592838003691603</v>
      </c>
      <c r="N169">
        <f>AVERAGE(Patient1_Healthy!K168,Patient2_Healthy!K168,Patient5_Healthy!K168,Patient6_Healthy!K168,Patient8_Healthy!K168,Patient9_Healthy!K168,Patient10_Healthy!K168,Patient11_Healthy!K168,Patient12_Healthy!K168,Patient13_Healthy!K168,Patient14_Healthy!K168,Patient15_Healthy!K168,Patient16_Healthy!K168,Patient17_Healthy!K168,Patient18_Healthy!K168,Patient19_Healthy!K168,Patient21_Healthy!K168,Patient22_Healthy!K168,Patient23_Healthy!K168,Patient25_Healthy!K168,Patient26_Healthy!K168,Patient27_Healthy!K168,Patient28_Healthy!K168,Patient30_Healthy!K168,Patient31_Healthy!K168,Patient33_Healthy!K168,Patient34_Healthy!K168,Patient36_Healthy!K168)</f>
        <v>5.1152979412598575E-2</v>
      </c>
      <c r="O169">
        <f>STDEV(Patient1_Healthy!K168,Patient2_Healthy!K168,Patient5_Healthy!K168,Patient6_Healthy!K168,Patient8_Healthy!K168,Patient9_Healthy!K168,Patient10_Healthy!K168,Patient11_Healthy!K168,Patient12_Healthy!K168,Patient13_Healthy!K168,Patient14_Healthy!K168,Patient15_Healthy!K168,Patient16_Healthy!K168,Patient17_Healthy!K168,Patient18_Healthy!K168,Patient19_Healthy!K168,Patient21_Healthy!K168,Patient22_Healthy!K168,Patient23_Healthy!K168,Patient25_Healthy!K168,Patient26_Healthy!K168,Patient27_Healthy!K168,Patient28_Healthy!K168,Patient30_Healthy!K168,Patient31_Healthy!K168,Patient33_Healthy!K168,Patient34_Healthy!K168,Patient36_Healthy!K168)</f>
        <v>0.29456861835770992</v>
      </c>
      <c r="Q169" s="13" t="s">
        <v>73</v>
      </c>
      <c r="R169">
        <f>AVERAGE(Patient1_Healthy!P168,Patient2_Healthy!P168,Patient5_Healthy!P168,Patient6_Healthy!P168,Patient8_Healthy!P168,Patient9_Healthy!P168,Patient10_Healthy!P168,Patient11_Healthy!P168,Patient12_Healthy!P168,Patient13_Healthy!P168,Patient14_Healthy!P168,Patient15_Healthy!P168,Patient16_Healthy!P168,Patient17_Healthy!P168,Patient18_Healthy!P168,Patient19_Healthy!P168,Patient21_Healthy!P168,Patient22_Healthy!P168,Patient23_Healthy!P168,Patient25_Healthy!P168,Patient26_Healthy!P168,Patient27_Healthy!P168,Patient28_Healthy!P168,Patient30_Healthy!P168,Patient31_Healthy!P168,Patient33_Healthy!P168,Patient34_Healthy!P168,Patient36_Healthy!P168)</f>
        <v>0.4989036337852813</v>
      </c>
      <c r="S169">
        <f>STDEV(Patient1_Healthy!P168,Patient2_Healthy!P168,Patient5_Healthy!P168,Patient6_Healthy!P168,Patient8_Healthy!P168,Patient9_Healthy!P168,Patient10_Healthy!P168,Patient11_Healthy!P168,Patient12_Healthy!P168,Patient13_Healthy!P168,Patient14_Healthy!P168,Patient15_Healthy!P168,Patient16_Healthy!P168,Patient17_Healthy!P168,Patient18_Healthy!P168,Patient19_Healthy!P168,Patient21_Healthy!P168,Patient22_Healthy!P168,Patient23_Healthy!P168,Patient25_Healthy!P168,Patient26_Healthy!P168,Patient27_Healthy!P168,Patient28_Healthy!P168,Patient30_Healthy!P168,Patient31_Healthy!P168,Patient33_Healthy!P168,Patient34_Healthy!P168,Patient36_Healthy!P168)</f>
        <v>0.2417458959716772</v>
      </c>
      <c r="T169" s="132">
        <f>AVERAGE(Patient1_Healthy!Q168,Patient2_Healthy!Q168,Patient5_Healthy!Q168,Patient6_Healthy!Q168,Patient8_Healthy!Q168,Patient9_Healthy!Q168,Patient10_Healthy!Q168,Patient11_Healthy!Q168,Patient12_Healthy!Q168,Patient13_Healthy!Q168,Patient14_Healthy!Q168,Patient15_Healthy!Q168,Patient16_Healthy!Q168,Patient17_Healthy!Q168,Patient18_Healthy!Q168,Patient19_Healthy!Q168,Patient21_Healthy!Q168,Patient22_Healthy!Q168,Patient23_Healthy!Q168,Patient25_Healthy!Q168,Patient26_Healthy!Q168,Patient27_Healthy!Q168,Patient28_Healthy!Q168,Patient30_Healthy!Q168,Patient31_Healthy!Q168,Patient33_Healthy!Q168,Patient34_Healthy!Q168,Patient36_Healthy!Q168)</f>
        <v>0.49534289067632237</v>
      </c>
      <c r="U169" s="139">
        <f>STDEV(Patient1_Healthy!Q168,Patient2_Healthy!Q168,Patient5_Healthy!Q168,Patient6_Healthy!Q168,Patient8_Healthy!Q168,Patient9_Healthy!Q168,Patient10_Healthy!Q168,Patient11_Healthy!Q168,Patient12_Healthy!Q168,Patient13_Healthy!Q168,Patient14_Healthy!Q168,Patient15_Healthy!Q168,Patient16_Healthy!Q168,Patient17_Healthy!Q168,Patient18_Healthy!Q168,Patient19_Healthy!Q168,Patient21_Healthy!Q168,Patient22_Healthy!Q168,Patient23_Healthy!Q168,Patient25_Healthy!Q168,Patient26_Healthy!Q168,Patient27_Healthy!Q168,Patient28_Healthy!Q168,Patient30_Healthy!Q168,Patient31_Healthy!Q168,Patient33_Healthy!Q168,Patient34_Healthy!Q168,Patient36_Healthy!Q168)</f>
        <v>0.26569452742961747</v>
      </c>
      <c r="AO169" s="165"/>
    </row>
    <row r="170" spans="1:41" x14ac:dyDescent="0.25">
      <c r="A170" s="29" t="s">
        <v>17</v>
      </c>
      <c r="B170">
        <f>AVERAGE(Patient1_Healthy!B169,Patient2_Healthy!B169,Patient5_Healthy!B169,Patient6_Healthy!B169,Patient8_Healthy!B169,Patient9_Healthy!B169,Patient10_Healthy!B169,Patient11_Healthy!B169,Patient12_Healthy!B169,Patient13_Healthy!B169,Patient14_Healthy!B169,Patient15_Healthy!B169,Patient16_Healthy!B169,Patient17_Healthy!B169,Patient18_Healthy!B169,Patient19_Healthy!B169,Patient21_Healthy!B169,Patient22_Healthy!B169,Patient23_Healthy!B169,Patient25_Healthy!B169,Patient26_Healthy!B169,Patient27_Healthy!B169,Patient28_Healthy!B169,Patient30_Healthy!B169,Patient31_Healthy!B169,Patient33_Healthy!B169,Patient34_Healthy!B169,Patient36_Healthy!B169)</f>
        <v>0.3729481774686122</v>
      </c>
      <c r="C170">
        <f>STDEV(Patient1_Healthy!B169,Patient2_Healthy!B169,Patient5_Healthy!B169,Patient6_Healthy!B169,Patient8_Healthy!B169,Patient9_Healthy!B169,Patient10_Healthy!B169,Patient11_Healthy!B169,Patient12_Healthy!B169,Patient13_Healthy!B169,Patient14_Healthy!B169,Patient15_Healthy!B169,Patient16_Healthy!B169,Patient17_Healthy!B169,Patient18_Healthy!B169,Patient19_Healthy!B169,Patient21_Healthy!B169,Patient22_Healthy!B169,Patient23_Healthy!B169,Patient25_Healthy!B169,Patient26_Healthy!B169,Patient27_Healthy!B169,Patient28_Healthy!B169,Patient30_Healthy!B169,Patient31_Healthy!B169,Patient33_Healthy!B169,Patient34_Healthy!B169,Patient36_Healthy!B169)</f>
        <v>0.27054630818554504</v>
      </c>
      <c r="D170" s="132">
        <f>AVERAGE(Patient1_Healthy!C169,Patient2_Healthy!C169,Patient5_Healthy!C169,Patient6_Healthy!C169,Patient8_Healthy!C169,Patient9_Healthy!C169,Patient10_Healthy!C169,Patient11_Healthy!C169,Patient12_Healthy!C169,Patient13_Healthy!C169,Patient14_Healthy!C169,Patient15_Healthy!C169,Patient16_Healthy!C169,Patient17_Healthy!C169,Patient18_Healthy!C169,Patient19_Healthy!C169,Patient21_Healthy!C169,Patient22_Healthy!C169,Patient23_Healthy!C169,Patient25_Healthy!C169,Patient26_Healthy!C169,Patient27_Healthy!C169,Patient28_Healthy!C169,Patient30_Healthy!C169,Patient31_Healthy!C169,Patient33_Healthy!C169,Patient34_Healthy!C169,Patient36_Healthy!C169)</f>
        <v>0.17404925550776071</v>
      </c>
      <c r="E170" s="139">
        <f>STDEV(Patient1_Healthy!C169,Patient2_Healthy!C169,Patient5_Healthy!C169,Patient6_Healthy!C169,Patient8_Healthy!C169,Patient9_Healthy!C169,Patient10_Healthy!C169,Patient11_Healthy!C169,Patient12_Healthy!C169,Patient13_Healthy!C169,Patient14_Healthy!C169,Patient15_Healthy!C169,Patient16_Healthy!C169,Patient17_Healthy!C169,Patient18_Healthy!C169,Patient19_Healthy!C169,Patient21_Healthy!C169,Patient22_Healthy!C169,Patient23_Healthy!C169,Patient25_Healthy!C169,Patient26_Healthy!C169,Patient27_Healthy!C169,Patient28_Healthy!C169,Patient30_Healthy!C169,Patient31_Healthy!C169,Patient33_Healthy!C169,Patient34_Healthy!C169,Patient36_Healthy!C169)</f>
        <v>0.2436247851802629</v>
      </c>
      <c r="F170">
        <f>AVERAGE(Patient1_Healthy!D169,Patient2_Healthy!D169,Patient5_Healthy!D169,Patient6_Healthy!D169,Patient8_Healthy!D169,Patient9_Healthy!D169,Patient10_Healthy!D169,Patient11_Healthy!D169,Patient12_Healthy!D169,Patient13_Healthy!D169,Patient14_Healthy!D169,Patient15_Healthy!D169,Patient16_Healthy!D169,Patient17_Healthy!D169,Patient18_Healthy!D169,Patient19_Healthy!D169,Patient21_Healthy!D169,Patient22_Healthy!D169,Patient23_Healthy!D169,Patient25_Healthy!D169,Patient26_Healthy!D169,Patient27_Healthy!D169,Patient28_Healthy!D169,Patient30_Healthy!D169,Patient31_Healthy!D169,Patient33_Healthy!D169,Patient34_Healthy!D169,Patient36_Healthy!D169)</f>
        <v>0.13642744965929554</v>
      </c>
      <c r="G170">
        <f>STDEV(Patient1_Healthy!D169,Patient2_Healthy!D169,Patient5_Healthy!D169,Patient6_Healthy!D169,Patient8_Healthy!D169,Patient9_Healthy!D169,Patient10_Healthy!D169,Patient11_Healthy!D169,Patient12_Healthy!D169,Patient13_Healthy!D169,Patient14_Healthy!D169,Patient15_Healthy!D169,Patient16_Healthy!D169,Patient17_Healthy!D169,Patient18_Healthy!D169,Patient19_Healthy!D169,Patient21_Healthy!D169,Patient22_Healthy!D169,Patient23_Healthy!D169,Patient25_Healthy!D169,Patient26_Healthy!D169,Patient27_Healthy!D169,Patient28_Healthy!D169,Patient30_Healthy!D169,Patient31_Healthy!D169,Patient33_Healthy!D169,Patient34_Healthy!D169,Patient36_Healthy!D169)</f>
        <v>0.22535727716068116</v>
      </c>
      <c r="I170" s="13" t="s">
        <v>74</v>
      </c>
      <c r="J170">
        <f>AVERAGE(Patient1_Healthy!I169,Patient2_Healthy!I169,Patient5_Healthy!I169,Patient6_Healthy!I169,Patient8_Healthy!I169,Patient9_Healthy!I169,Patient10_Healthy!I169,Patient11_Healthy!I169,Patient12_Healthy!I169,Patient13_Healthy!I169,Patient14_Healthy!I169,Patient15_Healthy!I169,Patient16_Healthy!I169,Patient17_Healthy!I169,Patient18_Healthy!I169,Patient19_Healthy!I169,Patient21_Healthy!I169,Patient22_Healthy!I169,Patient23_Healthy!I169,Patient25_Healthy!I169,Patient26_Healthy!I169,Patient27_Healthy!I169,Patient28_Healthy!I169,Patient30_Healthy!I169,Patient31_Healthy!I169,Patient33_Healthy!I169,Patient34_Healthy!I169,Patient36_Healthy!I169)</f>
        <v>0.43270623053038726</v>
      </c>
      <c r="K170">
        <f>STDEV(Patient1_Healthy!I169,Patient2_Healthy!I169,Patient5_Healthy!I169,Patient6_Healthy!I169,Patient8_Healthy!I169,Patient9_Healthy!I169,Patient10_Healthy!I169,Patient11_Healthy!I169,Patient12_Healthy!I169,Patient13_Healthy!I169,Patient14_Healthy!I169,Patient15_Healthy!I169,Patient16_Healthy!I169,Patient17_Healthy!I169,Patient18_Healthy!I169,Patient19_Healthy!I169,Patient21_Healthy!I169,Patient22_Healthy!I169,Patient23_Healthy!I169,Patient25_Healthy!I169,Patient26_Healthy!I169,Patient27_Healthy!I169,Patient28_Healthy!I169,Patient30_Healthy!I169,Patient31_Healthy!I169,Patient33_Healthy!I169,Patient34_Healthy!I169,Patient36_Healthy!I169)</f>
        <v>0.31900792150609997</v>
      </c>
      <c r="L170" s="132">
        <f>AVERAGE(Patient1_Healthy!J169,Patient2_Healthy!J169,Patient5_Healthy!J169,Patient6_Healthy!J169,Patient8_Healthy!J169,Patient9_Healthy!J169,Patient10_Healthy!J169,Patient11_Healthy!J169,Patient12_Healthy!J169,Patient13_Healthy!J169,Patient14_Healthy!J169,Patient15_Healthy!J169,Patient16_Healthy!J169,Patient17_Healthy!J169,Patient18_Healthy!J169,Patient19_Healthy!J169,Patient21_Healthy!J169,Patient22_Healthy!J169,Patient23_Healthy!J169,Patient25_Healthy!J169,Patient26_Healthy!J169,Patient27_Healthy!J169,Patient28_Healthy!J169,Patient30_Healthy!J169,Patient31_Healthy!J169,Patient33_Healthy!J169,Patient34_Healthy!J169,Patient36_Healthy!J169)</f>
        <v>6.6020233265907668E-3</v>
      </c>
      <c r="M170" s="139">
        <f>STDEV(Patient1_Healthy!J169,Patient2_Healthy!J169,Patient5_Healthy!J169,Patient6_Healthy!J169,Patient8_Healthy!J169,Patient9_Healthy!J169,Patient10_Healthy!J169,Patient11_Healthy!J169,Patient12_Healthy!J169,Patient13_Healthy!J169,Patient14_Healthy!J169,Patient15_Healthy!J169,Patient16_Healthy!J169,Patient17_Healthy!J169,Patient18_Healthy!J169,Patient19_Healthy!J169,Patient21_Healthy!J169,Patient22_Healthy!J169,Patient23_Healthy!J169,Patient25_Healthy!J169,Patient26_Healthy!J169,Patient27_Healthy!J169,Patient28_Healthy!J169,Patient30_Healthy!J169,Patient31_Healthy!J169,Patient33_Healthy!J169,Patient34_Healthy!J169,Patient36_Healthy!J169)</f>
        <v>0.28105475405835217</v>
      </c>
      <c r="N170">
        <f>AVERAGE(Patient1_Healthy!K169,Patient2_Healthy!K169,Patient5_Healthy!K169,Patient6_Healthy!K169,Patient8_Healthy!K169,Patient9_Healthy!K169,Patient10_Healthy!K169,Patient11_Healthy!K169,Patient12_Healthy!K169,Patient13_Healthy!K169,Patient14_Healthy!K169,Patient15_Healthy!K169,Patient16_Healthy!K169,Patient17_Healthy!K169,Patient18_Healthy!K169,Patient19_Healthy!K169,Patient21_Healthy!K169,Patient22_Healthy!K169,Patient23_Healthy!K169,Patient25_Healthy!K169,Patient26_Healthy!K169,Patient27_Healthy!K169,Patient28_Healthy!K169,Patient30_Healthy!K169,Patient31_Healthy!K169,Patient33_Healthy!K169,Patient34_Healthy!K169,Patient36_Healthy!K169)</f>
        <v>-3.0053712890324158E-2</v>
      </c>
      <c r="O170">
        <f>STDEV(Patient1_Healthy!K169,Patient2_Healthy!K169,Patient5_Healthy!K169,Patient6_Healthy!K169,Patient8_Healthy!K169,Patient9_Healthy!K169,Patient10_Healthy!K169,Patient11_Healthy!K169,Patient12_Healthy!K169,Patient13_Healthy!K169,Patient14_Healthy!K169,Patient15_Healthy!K169,Patient16_Healthy!K169,Patient17_Healthy!K169,Patient18_Healthy!K169,Patient19_Healthy!K169,Patient21_Healthy!K169,Patient22_Healthy!K169,Patient23_Healthy!K169,Patient25_Healthy!K169,Patient26_Healthy!K169,Patient27_Healthy!K169,Patient28_Healthy!K169,Patient30_Healthy!K169,Patient31_Healthy!K169,Patient33_Healthy!K169,Patient34_Healthy!K169,Patient36_Healthy!K169)</f>
        <v>0.26345261432284184</v>
      </c>
      <c r="Q170" s="13" t="s">
        <v>75</v>
      </c>
      <c r="R170">
        <f>AVERAGE(Patient1_Healthy!P169,Patient2_Healthy!P169,Patient5_Healthy!P169,Patient6_Healthy!P169,Patient8_Healthy!P169,Patient9_Healthy!P169,Patient10_Healthy!P169,Patient11_Healthy!P169,Patient12_Healthy!P169,Patient13_Healthy!P169,Patient14_Healthy!P169,Patient15_Healthy!P169,Patient16_Healthy!P169,Patient17_Healthy!P169,Patient18_Healthy!P169,Patient19_Healthy!P169,Patient21_Healthy!P169,Patient22_Healthy!P169,Patient23_Healthy!P169,Patient25_Healthy!P169,Patient26_Healthy!P169,Patient27_Healthy!P169,Patient28_Healthy!P169,Patient30_Healthy!P169,Patient31_Healthy!P169,Patient33_Healthy!P169,Patient34_Healthy!P169,Patient36_Healthy!P169)</f>
        <v>0.49581085917205991</v>
      </c>
      <c r="S170">
        <f>STDEV(Patient1_Healthy!P169,Patient2_Healthy!P169,Patient5_Healthy!P169,Patient6_Healthy!P169,Patient8_Healthy!P169,Patient9_Healthy!P169,Patient10_Healthy!P169,Patient11_Healthy!P169,Patient12_Healthy!P169,Patient13_Healthy!P169,Patient14_Healthy!P169,Patient15_Healthy!P169,Patient16_Healthy!P169,Patient17_Healthy!P169,Patient18_Healthy!P169,Patient19_Healthy!P169,Patient21_Healthy!P169,Patient22_Healthy!P169,Patient23_Healthy!P169,Patient25_Healthy!P169,Patient26_Healthy!P169,Patient27_Healthy!P169,Patient28_Healthy!P169,Patient30_Healthy!P169,Patient31_Healthy!P169,Patient33_Healthy!P169,Patient34_Healthy!P169,Patient36_Healthy!P169)</f>
        <v>0.35063069762323162</v>
      </c>
      <c r="T170" s="132">
        <f>AVERAGE(Patient1_Healthy!Q169,Patient2_Healthy!Q169,Patient5_Healthy!Q169,Patient6_Healthy!Q169,Patient8_Healthy!Q169,Patient9_Healthy!Q169,Patient10_Healthy!Q169,Patient11_Healthy!Q169,Patient12_Healthy!Q169,Patient13_Healthy!Q169,Patient14_Healthy!Q169,Patient15_Healthy!Q169,Patient16_Healthy!Q169,Patient17_Healthy!Q169,Patient18_Healthy!Q169,Patient19_Healthy!Q169,Patient21_Healthy!Q169,Patient22_Healthy!Q169,Patient23_Healthy!Q169,Patient25_Healthy!Q169,Patient26_Healthy!Q169,Patient27_Healthy!Q169,Patient28_Healthy!Q169,Patient30_Healthy!Q169,Patient31_Healthy!Q169,Patient33_Healthy!Q169,Patient34_Healthy!Q169,Patient36_Healthy!Q169)</f>
        <v>0.45423664643458173</v>
      </c>
      <c r="U170" s="139">
        <f>STDEV(Patient1_Healthy!Q169,Patient2_Healthy!Q169,Patient5_Healthy!Q169,Patient6_Healthy!Q169,Patient8_Healthy!Q169,Patient9_Healthy!Q169,Patient10_Healthy!Q169,Patient11_Healthy!Q169,Patient12_Healthy!Q169,Patient13_Healthy!Q169,Patient14_Healthy!Q169,Patient15_Healthy!Q169,Patient16_Healthy!Q169,Patient17_Healthy!Q169,Patient18_Healthy!Q169,Patient19_Healthy!Q169,Patient21_Healthy!Q169,Patient22_Healthy!Q169,Patient23_Healthy!Q169,Patient25_Healthy!Q169,Patient26_Healthy!Q169,Patient27_Healthy!Q169,Patient28_Healthy!Q169,Patient30_Healthy!Q169,Patient31_Healthy!Q169,Patient33_Healthy!Q169,Patient34_Healthy!Q169,Patient36_Healthy!Q169)</f>
        <v>0.37302207252523456</v>
      </c>
      <c r="Y170" s="165" t="s">
        <v>80</v>
      </c>
      <c r="AO170" s="165"/>
    </row>
    <row r="171" spans="1:41" x14ac:dyDescent="0.25">
      <c r="A171" s="29" t="s">
        <v>20</v>
      </c>
      <c r="B171">
        <f>AVERAGE(Patient1_Healthy!B170,Patient2_Healthy!B170,Patient5_Healthy!B170,Patient6_Healthy!B170,Patient8_Healthy!B170,Patient9_Healthy!B170,Patient10_Healthy!B170,Patient11_Healthy!B170,Patient12_Healthy!B170,Patient13_Healthy!B170,Patient14_Healthy!B170,Patient15_Healthy!B170,Patient16_Healthy!B170,Patient17_Healthy!B170,Patient18_Healthy!B170,Patient19_Healthy!B170,Patient21_Healthy!B170,Patient22_Healthy!B170,Patient23_Healthy!B170,Patient25_Healthy!B170,Patient26_Healthy!B170,Patient27_Healthy!B170,Patient28_Healthy!B170,Patient30_Healthy!B170,Patient31_Healthy!B170,Patient33_Healthy!B170,Patient34_Healthy!B170,Patient36_Healthy!B170)</f>
        <v>0.4328542239281144</v>
      </c>
      <c r="C171">
        <f>STDEV(Patient1_Healthy!B170,Patient2_Healthy!B170,Patient5_Healthy!B170,Patient6_Healthy!B170,Patient8_Healthy!B170,Patient9_Healthy!B170,Patient10_Healthy!B170,Patient11_Healthy!B170,Patient12_Healthy!B170,Patient13_Healthy!B170,Patient14_Healthy!B170,Patient15_Healthy!B170,Patient16_Healthy!B170,Patient17_Healthy!B170,Patient18_Healthy!B170,Patient19_Healthy!B170,Patient21_Healthy!B170,Patient22_Healthy!B170,Patient23_Healthy!B170,Patient25_Healthy!B170,Patient26_Healthy!B170,Patient27_Healthy!B170,Patient28_Healthy!B170,Patient30_Healthy!B170,Patient31_Healthy!B170,Patient33_Healthy!B170,Patient34_Healthy!B170,Patient36_Healthy!B170)</f>
        <v>0.31166860151913883</v>
      </c>
      <c r="D171" s="132">
        <f>AVERAGE(Patient1_Healthy!C170,Patient2_Healthy!C170,Patient5_Healthy!C170,Patient6_Healthy!C170,Patient8_Healthy!C170,Patient9_Healthy!C170,Patient10_Healthy!C170,Patient11_Healthy!C170,Patient12_Healthy!C170,Patient13_Healthy!C170,Patient14_Healthy!C170,Patient15_Healthy!C170,Patient16_Healthy!C170,Patient17_Healthy!C170,Patient18_Healthy!C170,Patient19_Healthy!C170,Patient21_Healthy!C170,Patient22_Healthy!C170,Patient23_Healthy!C170,Patient25_Healthy!C170,Patient26_Healthy!C170,Patient27_Healthy!C170,Patient28_Healthy!C170,Patient30_Healthy!C170,Patient31_Healthy!C170,Patient33_Healthy!C170,Patient34_Healthy!C170,Patient36_Healthy!C170)</f>
        <v>0.12177682524896914</v>
      </c>
      <c r="E171" s="139">
        <f>STDEV(Patient1_Healthy!C170,Patient2_Healthy!C170,Patient5_Healthy!C170,Patient6_Healthy!C170,Patient8_Healthy!C170,Patient9_Healthy!C170,Patient10_Healthy!C170,Patient11_Healthy!C170,Patient12_Healthy!C170,Patient13_Healthy!C170,Patient14_Healthy!C170,Patient15_Healthy!C170,Patient16_Healthy!C170,Patient17_Healthy!C170,Patient18_Healthy!C170,Patient19_Healthy!C170,Patient21_Healthy!C170,Patient22_Healthy!C170,Patient23_Healthy!C170,Patient25_Healthy!C170,Patient26_Healthy!C170,Patient27_Healthy!C170,Patient28_Healthy!C170,Patient30_Healthy!C170,Patient31_Healthy!C170,Patient33_Healthy!C170,Patient34_Healthy!C170,Patient36_Healthy!C170)</f>
        <v>0.31490348042191696</v>
      </c>
      <c r="F171">
        <f>AVERAGE(Patient1_Healthy!D170,Patient2_Healthy!D170,Patient5_Healthy!D170,Patient6_Healthy!D170,Patient8_Healthy!D170,Patient9_Healthy!D170,Patient10_Healthy!D170,Patient11_Healthy!D170,Patient12_Healthy!D170,Patient13_Healthy!D170,Patient14_Healthy!D170,Patient15_Healthy!D170,Patient16_Healthy!D170,Patient17_Healthy!D170,Patient18_Healthy!D170,Patient19_Healthy!D170,Patient21_Healthy!D170,Patient22_Healthy!D170,Patient23_Healthy!D170,Patient25_Healthy!D170,Patient26_Healthy!D170,Patient27_Healthy!D170,Patient28_Healthy!D170,Patient30_Healthy!D170,Patient31_Healthy!D170,Patient33_Healthy!D170,Patient34_Healthy!D170,Patient36_Healthy!D170)</f>
        <v>7.4124972291521388E-2</v>
      </c>
      <c r="G171">
        <f>STDEV(Patient1_Healthy!D170,Patient2_Healthy!D170,Patient5_Healthy!D170,Patient6_Healthy!D170,Patient8_Healthy!D170,Patient9_Healthy!D170,Patient10_Healthy!D170,Patient11_Healthy!D170,Patient12_Healthy!D170,Patient13_Healthy!D170,Patient14_Healthy!D170,Patient15_Healthy!D170,Patient16_Healthy!D170,Patient17_Healthy!D170,Patient18_Healthy!D170,Patient19_Healthy!D170,Patient21_Healthy!D170,Patient22_Healthy!D170,Patient23_Healthy!D170,Patient25_Healthy!D170,Patient26_Healthy!D170,Patient27_Healthy!D170,Patient28_Healthy!D170,Patient30_Healthy!D170,Patient31_Healthy!D170,Patient33_Healthy!D170,Patient34_Healthy!D170,Patient36_Healthy!D170)</f>
        <v>0.32128632515669248</v>
      </c>
      <c r="I171" s="13" t="s">
        <v>76</v>
      </c>
      <c r="J171">
        <f>AVERAGE(Patient1_Healthy!I170,Patient2_Healthy!I170,Patient5_Healthy!I170,Patient6_Healthy!I170,Patient8_Healthy!I170,Patient9_Healthy!I170,Patient10_Healthy!I170,Patient11_Healthy!I170,Patient12_Healthy!I170,Patient13_Healthy!I170,Patient14_Healthy!I170,Patient15_Healthy!I170,Patient16_Healthy!I170,Patient17_Healthy!I170,Patient18_Healthy!I170,Patient19_Healthy!I170,Patient21_Healthy!I170,Patient22_Healthy!I170,Patient23_Healthy!I170,Patient25_Healthy!I170,Patient26_Healthy!I170,Patient27_Healthy!I170,Patient28_Healthy!I170,Patient30_Healthy!I170,Patient31_Healthy!I170,Patient33_Healthy!I170,Patient34_Healthy!I170,Patient36_Healthy!I170)</f>
        <v>0.26141164147684032</v>
      </c>
      <c r="K171">
        <f>STDEV(Patient1_Healthy!I170,Patient2_Healthy!I170,Patient5_Healthy!I170,Patient6_Healthy!I170,Patient8_Healthy!I170,Patient9_Healthy!I170,Patient10_Healthy!I170,Patient11_Healthy!I170,Patient12_Healthy!I170,Patient13_Healthy!I170,Patient14_Healthy!I170,Patient15_Healthy!I170,Patient16_Healthy!I170,Patient17_Healthy!I170,Patient18_Healthy!I170,Patient19_Healthy!I170,Patient21_Healthy!I170,Patient22_Healthy!I170,Patient23_Healthy!I170,Patient25_Healthy!I170,Patient26_Healthy!I170,Patient27_Healthy!I170,Patient28_Healthy!I170,Patient30_Healthy!I170,Patient31_Healthy!I170,Patient33_Healthy!I170,Patient34_Healthy!I170,Patient36_Healthy!I170)</f>
        <v>0.42499973923610573</v>
      </c>
      <c r="L171" s="132">
        <f>AVERAGE(Patient1_Healthy!J170,Patient2_Healthy!J170,Patient5_Healthy!J170,Patient6_Healthy!J170,Patient8_Healthy!J170,Patient9_Healthy!J170,Patient10_Healthy!J170,Patient11_Healthy!J170,Patient12_Healthy!J170,Patient13_Healthy!J170,Patient14_Healthy!J170,Patient15_Healthy!J170,Patient16_Healthy!J170,Patient17_Healthy!J170,Patient18_Healthy!J170,Patient19_Healthy!J170,Patient21_Healthy!J170,Patient22_Healthy!J170,Patient23_Healthy!J170,Patient25_Healthy!J170,Patient26_Healthy!J170,Patient27_Healthy!J170,Patient28_Healthy!J170,Patient30_Healthy!J170,Patient31_Healthy!J170,Patient33_Healthy!J170,Patient34_Healthy!J170,Patient36_Healthy!J170)</f>
        <v>0.13094796049949117</v>
      </c>
      <c r="M171" s="139">
        <f>STDEV(Patient1_Healthy!J170,Patient2_Healthy!J170,Patient5_Healthy!J170,Patient6_Healthy!J170,Patient8_Healthy!J170,Patient9_Healthy!J170,Patient10_Healthy!J170,Patient11_Healthy!J170,Patient12_Healthy!J170,Patient13_Healthy!J170,Patient14_Healthy!J170,Patient15_Healthy!J170,Patient16_Healthy!J170,Patient17_Healthy!J170,Patient18_Healthy!J170,Patient19_Healthy!J170,Patient21_Healthy!J170,Patient22_Healthy!J170,Patient23_Healthy!J170,Patient25_Healthy!J170,Patient26_Healthy!J170,Patient27_Healthy!J170,Patient28_Healthy!J170,Patient30_Healthy!J170,Patient31_Healthy!J170,Patient33_Healthy!J170,Patient34_Healthy!J170,Patient36_Healthy!J170)</f>
        <v>0.26710862279058384</v>
      </c>
      <c r="N171">
        <f>AVERAGE(Patient1_Healthy!K170,Patient2_Healthy!K170,Patient5_Healthy!K170,Patient6_Healthy!K170,Patient8_Healthy!K170,Patient9_Healthy!K170,Patient10_Healthy!K170,Patient11_Healthy!K170,Patient12_Healthy!K170,Patient13_Healthy!K170,Patient14_Healthy!K170,Patient15_Healthy!K170,Patient16_Healthy!K170,Patient17_Healthy!K170,Patient18_Healthy!K170,Patient19_Healthy!K170,Patient21_Healthy!K170,Patient22_Healthy!K170,Patient23_Healthy!K170,Patient25_Healthy!K170,Patient26_Healthy!K170,Patient27_Healthy!K170,Patient28_Healthy!K170,Patient30_Healthy!K170,Patient31_Healthy!K170,Patient33_Healthy!K170,Patient34_Healthy!K170,Patient36_Healthy!K170)</f>
        <v>9.6182946933059094E-2</v>
      </c>
      <c r="O171">
        <f>STDEV(Patient1_Healthy!K170,Patient2_Healthy!K170,Patient5_Healthy!K170,Patient6_Healthy!K170,Patient8_Healthy!K170,Patient9_Healthy!K170,Patient10_Healthy!K170,Patient11_Healthy!K170,Patient12_Healthy!K170,Patient13_Healthy!K170,Patient14_Healthy!K170,Patient15_Healthy!K170,Patient16_Healthy!K170,Patient17_Healthy!K170,Patient18_Healthy!K170,Patient19_Healthy!K170,Patient21_Healthy!K170,Patient22_Healthy!K170,Patient23_Healthy!K170,Patient25_Healthy!K170,Patient26_Healthy!K170,Patient27_Healthy!K170,Patient28_Healthy!K170,Patient30_Healthy!K170,Patient31_Healthy!K170,Patient33_Healthy!K170,Patient34_Healthy!K170,Patient36_Healthy!K170)</f>
        <v>0.25703735152128571</v>
      </c>
      <c r="Q171" s="13" t="s">
        <v>77</v>
      </c>
      <c r="R171">
        <f>AVERAGE(Patient1_Healthy!P170,Patient2_Healthy!P170,Patient5_Healthy!P170,Patient6_Healthy!P170,Patient8_Healthy!P170,Patient9_Healthy!P170,Patient10_Healthy!P170,Patient11_Healthy!P170,Patient12_Healthy!P170,Patient13_Healthy!P170,Patient14_Healthy!P170,Patient15_Healthy!P170,Patient16_Healthy!P170,Patient17_Healthy!P170,Patient18_Healthy!P170,Patient19_Healthy!P170,Patient21_Healthy!P170,Patient22_Healthy!P170,Patient23_Healthy!P170,Patient25_Healthy!P170,Patient26_Healthy!P170,Patient27_Healthy!P170,Patient28_Healthy!P170,Patient30_Healthy!P170,Patient31_Healthy!P170,Patient33_Healthy!P170,Patient34_Healthy!P170,Patient36_Healthy!P170)</f>
        <v>0.34565605929105175</v>
      </c>
      <c r="S171">
        <f>STDEV(Patient1_Healthy!P170,Patient2_Healthy!P170,Patient5_Healthy!P170,Patient6_Healthy!P170,Patient8_Healthy!P170,Patient9_Healthy!P170,Patient10_Healthy!P170,Patient11_Healthy!P170,Patient12_Healthy!P170,Patient13_Healthy!P170,Patient14_Healthy!P170,Patient15_Healthy!P170,Patient16_Healthy!P170,Patient17_Healthy!P170,Patient18_Healthy!P170,Patient19_Healthy!P170,Patient21_Healthy!P170,Patient22_Healthy!P170,Patient23_Healthy!P170,Patient25_Healthy!P170,Patient26_Healthy!P170,Patient27_Healthy!P170,Patient28_Healthy!P170,Patient30_Healthy!P170,Patient31_Healthy!P170,Patient33_Healthy!P170,Patient34_Healthy!P170,Patient36_Healthy!P170)</f>
        <v>0.36884256357696471</v>
      </c>
      <c r="T171" s="132">
        <f>AVERAGE(Patient1_Healthy!Q170,Patient2_Healthy!Q170,Patient5_Healthy!Q170,Patient6_Healthy!Q170,Patient8_Healthy!Q170,Patient9_Healthy!Q170,Patient10_Healthy!Q170,Patient11_Healthy!Q170,Patient12_Healthy!Q170,Patient13_Healthy!Q170,Patient14_Healthy!Q170,Patient15_Healthy!Q170,Patient16_Healthy!Q170,Patient17_Healthy!Q170,Patient18_Healthy!Q170,Patient19_Healthy!Q170,Patient21_Healthy!Q170,Patient22_Healthy!Q170,Patient23_Healthy!Q170,Patient25_Healthy!Q170,Patient26_Healthy!Q170,Patient27_Healthy!Q170,Patient28_Healthy!Q170,Patient30_Healthy!Q170,Patient31_Healthy!Q170,Patient33_Healthy!Q170,Patient34_Healthy!Q170,Patient36_Healthy!Q170)</f>
        <v>0.31480633006605702</v>
      </c>
      <c r="U171" s="139">
        <f>STDEV(Patient1_Healthy!Q170,Patient2_Healthy!Q170,Patient5_Healthy!Q170,Patient6_Healthy!Q170,Patient8_Healthy!Q170,Patient9_Healthy!Q170,Patient10_Healthy!Q170,Patient11_Healthy!Q170,Patient12_Healthy!Q170,Patient13_Healthy!Q170,Patient14_Healthy!Q170,Patient15_Healthy!Q170,Patient16_Healthy!Q170,Patient17_Healthy!Q170,Patient18_Healthy!Q170,Patient19_Healthy!Q170,Patient21_Healthy!Q170,Patient22_Healthy!Q170,Patient23_Healthy!Q170,Patient25_Healthy!Q170,Patient26_Healthy!Q170,Patient27_Healthy!Q170,Patient28_Healthy!Q170,Patient30_Healthy!Q170,Patient31_Healthy!Q170,Patient33_Healthy!Q170,Patient34_Healthy!Q170,Patient36_Healthy!Q170)</f>
        <v>0.3746035524652449</v>
      </c>
      <c r="Y171" s="29"/>
      <c r="Z171" s="160" t="s">
        <v>12</v>
      </c>
      <c r="AA171" s="161"/>
      <c r="AB171" s="159" t="s">
        <v>13</v>
      </c>
      <c r="AC171" s="160"/>
      <c r="AO171" s="165"/>
    </row>
    <row r="172" spans="1:41" x14ac:dyDescent="0.25">
      <c r="A172" s="29" t="s">
        <v>23</v>
      </c>
      <c r="B172">
        <f>AVERAGE(Patient1_Healthy!B171,Patient2_Healthy!B171,Patient5_Healthy!B171,Patient6_Healthy!B171,Patient8_Healthy!B171,Patient9_Healthy!B171,Patient10_Healthy!B171,Patient11_Healthy!B171,Patient12_Healthy!B171,Patient13_Healthy!B171,Patient14_Healthy!B171,Patient15_Healthy!B171,Patient16_Healthy!B171,Patient17_Healthy!B171,Patient18_Healthy!B171,Patient19_Healthy!B171,Patient21_Healthy!B171,Patient22_Healthy!B171,Patient23_Healthy!B171,Patient25_Healthy!B171,Patient26_Healthy!B171,Patient27_Healthy!B171,Patient28_Healthy!B171,Patient30_Healthy!B171,Patient31_Healthy!B171,Patient33_Healthy!B171,Patient34_Healthy!B171,Patient36_Healthy!B171)</f>
        <v>0.39993066191891452</v>
      </c>
      <c r="C172">
        <f>STDEV(Patient1_Healthy!B171,Patient2_Healthy!B171,Patient5_Healthy!B171,Patient6_Healthy!B171,Patient8_Healthy!B171,Patient9_Healthy!B171,Patient10_Healthy!B171,Patient11_Healthy!B171,Patient12_Healthy!B171,Patient13_Healthy!B171,Patient14_Healthy!B171,Patient15_Healthy!B171,Patient16_Healthy!B171,Patient17_Healthy!B171,Patient18_Healthy!B171,Patient19_Healthy!B171,Patient21_Healthy!B171,Patient22_Healthy!B171,Patient23_Healthy!B171,Patient25_Healthy!B171,Patient26_Healthy!B171,Patient27_Healthy!B171,Patient28_Healthy!B171,Patient30_Healthy!B171,Patient31_Healthy!B171,Patient33_Healthy!B171,Patient34_Healthy!B171,Patient36_Healthy!B171)</f>
        <v>0.36207285311607001</v>
      </c>
      <c r="D172" s="132">
        <f>AVERAGE(Patient1_Healthy!C171,Patient2_Healthy!C171,Patient5_Healthy!C171,Patient6_Healthy!C171,Patient8_Healthy!C171,Patient9_Healthy!C171,Patient10_Healthy!C171,Patient11_Healthy!C171,Patient12_Healthy!C171,Patient13_Healthy!C171,Patient14_Healthy!C171,Patient15_Healthy!C171,Patient16_Healthy!C171,Patient17_Healthy!C171,Patient18_Healthy!C171,Patient19_Healthy!C171,Patient21_Healthy!C171,Patient22_Healthy!C171,Patient23_Healthy!C171,Patient25_Healthy!C171,Patient26_Healthy!C171,Patient27_Healthy!C171,Patient28_Healthy!C171,Patient30_Healthy!C171,Patient31_Healthy!C171,Patient33_Healthy!C171,Patient34_Healthy!C171,Patient36_Healthy!C171)</f>
        <v>0.10069754197319103</v>
      </c>
      <c r="E172" s="139">
        <f>STDEV(Patient1_Healthy!C171,Patient2_Healthy!C171,Patient5_Healthy!C171,Patient6_Healthy!C171,Patient8_Healthy!C171,Patient9_Healthy!C171,Patient10_Healthy!C171,Patient11_Healthy!C171,Patient12_Healthy!C171,Patient13_Healthy!C171,Patient14_Healthy!C171,Patient15_Healthy!C171,Patient16_Healthy!C171,Patient17_Healthy!C171,Patient18_Healthy!C171,Patient19_Healthy!C171,Patient21_Healthy!C171,Patient22_Healthy!C171,Patient23_Healthy!C171,Patient25_Healthy!C171,Patient26_Healthy!C171,Patient27_Healthy!C171,Patient28_Healthy!C171,Patient30_Healthy!C171,Patient31_Healthy!C171,Patient33_Healthy!C171,Patient34_Healthy!C171,Patient36_Healthy!C171)</f>
        <v>0.31954630413040208</v>
      </c>
      <c r="F172">
        <f>AVERAGE(Patient1_Healthy!D171,Patient2_Healthy!D171,Patient5_Healthy!D171,Patient6_Healthy!D171,Patient8_Healthy!D171,Patient9_Healthy!D171,Patient10_Healthy!D171,Patient11_Healthy!D171,Patient12_Healthy!D171,Patient13_Healthy!D171,Patient14_Healthy!D171,Patient15_Healthy!D171,Patient16_Healthy!D171,Patient17_Healthy!D171,Patient18_Healthy!D171,Patient19_Healthy!D171,Patient21_Healthy!D171,Patient22_Healthy!D171,Patient23_Healthy!D171,Patient25_Healthy!D171,Patient26_Healthy!D171,Patient27_Healthy!D171,Patient28_Healthy!D171,Patient30_Healthy!D171,Patient31_Healthy!D171,Patient33_Healthy!D171,Patient34_Healthy!D171,Patient36_Healthy!D171)</f>
        <v>5.5591930191840153E-2</v>
      </c>
      <c r="G172">
        <f>STDEV(Patient1_Healthy!D171,Patient2_Healthy!D171,Patient5_Healthy!D171,Patient6_Healthy!D171,Patient8_Healthy!D171,Patient9_Healthy!D171,Patient10_Healthy!D171,Patient11_Healthy!D171,Patient12_Healthy!D171,Patient13_Healthy!D171,Patient14_Healthy!D171,Patient15_Healthy!D171,Patient16_Healthy!D171,Patient17_Healthy!D171,Patient18_Healthy!D171,Patient19_Healthy!D171,Patient21_Healthy!D171,Patient22_Healthy!D171,Patient23_Healthy!D171,Patient25_Healthy!D171,Patient26_Healthy!D171,Patient27_Healthy!D171,Patient28_Healthy!D171,Patient30_Healthy!D171,Patient31_Healthy!D171,Patient33_Healthy!D171,Patient34_Healthy!D171,Patient36_Healthy!D171)</f>
        <v>0.31082653681093697</v>
      </c>
      <c r="I172" s="13" t="s">
        <v>78</v>
      </c>
      <c r="J172">
        <f>AVERAGE(Patient1_Healthy!I171,Patient2_Healthy!I171,Patient5_Healthy!I171,Patient6_Healthy!I171,Patient8_Healthy!I171,Patient9_Healthy!I171,Patient10_Healthy!I171,Patient11_Healthy!I171,Patient12_Healthy!I171,Patient13_Healthy!I171,Patient14_Healthy!I171,Patient15_Healthy!I171,Patient16_Healthy!I171,Patient17_Healthy!I171,Patient18_Healthy!I171,Patient19_Healthy!I171,Patient21_Healthy!I171,Patient22_Healthy!I171,Patient23_Healthy!I171,Patient25_Healthy!I171,Patient26_Healthy!I171,Patient27_Healthy!I171,Patient28_Healthy!I171,Patient30_Healthy!I171,Patient31_Healthy!I171,Patient33_Healthy!I171,Patient34_Healthy!I171,Patient36_Healthy!I171)</f>
        <v>0.38951102947770361</v>
      </c>
      <c r="K172">
        <f>STDEV(Patient1_Healthy!I171,Patient2_Healthy!I171,Patient5_Healthy!I171,Patient6_Healthy!I171,Patient8_Healthy!I171,Patient9_Healthy!I171,Patient10_Healthy!I171,Patient11_Healthy!I171,Patient12_Healthy!I171,Patient13_Healthy!I171,Patient14_Healthy!I171,Patient15_Healthy!I171,Patient16_Healthy!I171,Patient17_Healthy!I171,Patient18_Healthy!I171,Patient19_Healthy!I171,Patient21_Healthy!I171,Patient22_Healthy!I171,Patient23_Healthy!I171,Patient25_Healthy!I171,Patient26_Healthy!I171,Patient27_Healthy!I171,Patient28_Healthy!I171,Patient30_Healthy!I171,Patient31_Healthy!I171,Patient33_Healthy!I171,Patient34_Healthy!I171,Patient36_Healthy!I171)</f>
        <v>0.36786142620872769</v>
      </c>
      <c r="L172" s="132">
        <f>AVERAGE(Patient1_Healthy!J171,Patient2_Healthy!J171,Patient5_Healthy!J171,Patient6_Healthy!J171,Patient8_Healthy!J171,Patient9_Healthy!J171,Patient10_Healthy!J171,Patient11_Healthy!J171,Patient12_Healthy!J171,Patient13_Healthy!J171,Patient14_Healthy!J171,Patient15_Healthy!J171,Patient16_Healthy!J171,Patient17_Healthy!J171,Patient18_Healthy!J171,Patient19_Healthy!J171,Patient21_Healthy!J171,Patient22_Healthy!J171,Patient23_Healthy!J171,Patient25_Healthy!J171,Patient26_Healthy!J171,Patient27_Healthy!J171,Patient28_Healthy!J171,Patient30_Healthy!J171,Patient31_Healthy!J171,Patient33_Healthy!J171,Patient34_Healthy!J171,Patient36_Healthy!J171)</f>
        <v>4.5946342637279758E-2</v>
      </c>
      <c r="M172" s="139">
        <f>STDEV(Patient1_Healthy!J171,Patient2_Healthy!J171,Patient5_Healthy!J171,Patient6_Healthy!J171,Patient8_Healthy!J171,Patient9_Healthy!J171,Patient10_Healthy!J171,Patient11_Healthy!J171,Patient12_Healthy!J171,Patient13_Healthy!J171,Patient14_Healthy!J171,Patient15_Healthy!J171,Patient16_Healthy!J171,Patient17_Healthy!J171,Patient18_Healthy!J171,Patient19_Healthy!J171,Patient21_Healthy!J171,Patient22_Healthy!J171,Patient23_Healthy!J171,Patient25_Healthy!J171,Patient26_Healthy!J171,Patient27_Healthy!J171,Patient28_Healthy!J171,Patient30_Healthy!J171,Patient31_Healthy!J171,Patient33_Healthy!J171,Patient34_Healthy!J171,Patient36_Healthy!J171)</f>
        <v>0.32745036654381926</v>
      </c>
      <c r="N172">
        <f>AVERAGE(Patient1_Healthy!K171,Patient2_Healthy!K171,Patient5_Healthy!K171,Patient6_Healthy!K171,Patient8_Healthy!K171,Patient9_Healthy!K171,Patient10_Healthy!K171,Patient11_Healthy!K171,Patient12_Healthy!K171,Patient13_Healthy!K171,Patient14_Healthy!K171,Patient15_Healthy!K171,Patient16_Healthy!K171,Patient17_Healthy!K171,Patient18_Healthy!K171,Patient19_Healthy!K171,Patient21_Healthy!K171,Patient22_Healthy!K171,Patient23_Healthy!K171,Patient25_Healthy!K171,Patient26_Healthy!K171,Patient27_Healthy!K171,Patient28_Healthy!K171,Patient30_Healthy!K171,Patient31_Healthy!K171,Patient33_Healthy!K171,Patient34_Healthy!K171,Patient36_Healthy!K171)</f>
        <v>1.7205290956467698E-2</v>
      </c>
      <c r="O172">
        <f>STDEV(Patient1_Healthy!K171,Patient2_Healthy!K171,Patient5_Healthy!K171,Patient6_Healthy!K171,Patient8_Healthy!K171,Patient9_Healthy!K171,Patient10_Healthy!K171,Patient11_Healthy!K171,Patient12_Healthy!K171,Patient13_Healthy!K171,Patient14_Healthy!K171,Patient15_Healthy!K171,Patient16_Healthy!K171,Patient17_Healthy!K171,Patient18_Healthy!K171,Patient19_Healthy!K171,Patient21_Healthy!K171,Patient22_Healthy!K171,Patient23_Healthy!K171,Patient25_Healthy!K171,Patient26_Healthy!K171,Patient27_Healthy!K171,Patient28_Healthy!K171,Patient30_Healthy!K171,Patient31_Healthy!K171,Patient33_Healthy!K171,Patient34_Healthy!K171,Patient36_Healthy!K171)</f>
        <v>0.31239830914623806</v>
      </c>
      <c r="Q172" s="13" t="s">
        <v>79</v>
      </c>
      <c r="R172">
        <f>AVERAGE(Patient1_Healthy!P171,Patient2_Healthy!P171,Patient5_Healthy!P171,Patient6_Healthy!P171,Patient8_Healthy!P171,Patient9_Healthy!P171,Patient10_Healthy!P171,Patient11_Healthy!P171,Patient12_Healthy!P171,Patient13_Healthy!P171,Patient14_Healthy!P171,Patient15_Healthy!P171,Patient16_Healthy!P171,Patient17_Healthy!P171,Patient18_Healthy!P171,Patient19_Healthy!P171,Patient21_Healthy!P171,Patient22_Healthy!P171,Patient23_Healthy!P171,Patient25_Healthy!P171,Patient26_Healthy!P171,Patient27_Healthy!P171,Patient28_Healthy!P171,Patient30_Healthy!P171,Patient31_Healthy!P171,Patient33_Healthy!P171,Patient34_Healthy!P171,Patient36_Healthy!P171)</f>
        <v>0.38265659533832286</v>
      </c>
      <c r="S172">
        <f>STDEV(Patient1_Healthy!P171,Patient2_Healthy!P171,Patient5_Healthy!P171,Patient6_Healthy!P171,Patient8_Healthy!P171,Patient9_Healthy!P171,Patient10_Healthy!P171,Patient11_Healthy!P171,Patient12_Healthy!P171,Patient13_Healthy!P171,Patient14_Healthy!P171,Patient15_Healthy!P171,Patient16_Healthy!P171,Patient17_Healthy!P171,Patient18_Healthy!P171,Patient19_Healthy!P171,Patient21_Healthy!P171,Patient22_Healthy!P171,Patient23_Healthy!P171,Patient25_Healthy!P171,Patient26_Healthy!P171,Patient27_Healthy!P171,Patient28_Healthy!P171,Patient30_Healthy!P171,Patient31_Healthy!P171,Patient33_Healthy!P171,Patient34_Healthy!P171,Patient36_Healthy!P171)</f>
        <v>0.37420877847566969</v>
      </c>
      <c r="T172" s="132">
        <f>AVERAGE(Patient1_Healthy!Q171,Patient2_Healthy!Q171,Patient5_Healthy!Q171,Patient6_Healthy!Q171,Patient8_Healthy!Q171,Patient9_Healthy!Q171,Patient10_Healthy!Q171,Patient11_Healthy!Q171,Patient12_Healthy!Q171,Patient13_Healthy!Q171,Patient14_Healthy!Q171,Patient15_Healthy!Q171,Patient16_Healthy!Q171,Patient17_Healthy!Q171,Patient18_Healthy!Q171,Patient19_Healthy!Q171,Patient21_Healthy!Q171,Patient22_Healthy!Q171,Patient23_Healthy!Q171,Patient25_Healthy!Q171,Patient26_Healthy!Q171,Patient27_Healthy!Q171,Patient28_Healthy!Q171,Patient30_Healthy!Q171,Patient31_Healthy!Q171,Patient33_Healthy!Q171,Patient34_Healthy!Q171,Patient36_Healthy!Q171)</f>
        <v>0.37304839748327057</v>
      </c>
      <c r="U172" s="139">
        <f>STDEV(Patient1_Healthy!Q171,Patient2_Healthy!Q171,Patient5_Healthy!Q171,Patient6_Healthy!Q171,Patient8_Healthy!Q171,Patient9_Healthy!Q171,Patient10_Healthy!Q171,Patient11_Healthy!Q171,Patient12_Healthy!Q171,Patient13_Healthy!Q171,Patient14_Healthy!Q171,Patient15_Healthy!Q171,Patient16_Healthy!Q171,Patient17_Healthy!Q171,Patient18_Healthy!Q171,Patient19_Healthy!Q171,Patient21_Healthy!Q171,Patient22_Healthy!Q171,Patient23_Healthy!Q171,Patient25_Healthy!Q171,Patient26_Healthy!Q171,Patient27_Healthy!Q171,Patient28_Healthy!Q171,Patient30_Healthy!Q171,Patient31_Healthy!Q171,Patient33_Healthy!Q171,Patient34_Healthy!Q171,Patient36_Healthy!Q171)</f>
        <v>0.37854351721532958</v>
      </c>
      <c r="Y172" s="29"/>
      <c r="Z172" s="29" t="s">
        <v>221</v>
      </c>
      <c r="AA172" s="29" t="s">
        <v>222</v>
      </c>
      <c r="AB172" s="30" t="s">
        <v>221</v>
      </c>
      <c r="AC172" s="29" t="s">
        <v>222</v>
      </c>
      <c r="AO172" s="165"/>
    </row>
    <row r="173" spans="1:41" x14ac:dyDescent="0.25">
      <c r="Y173" s="29" t="s">
        <v>15</v>
      </c>
      <c r="Z173">
        <f>AVERAGE(Patient1_Healthy!X172,Patient2_Healthy!X172,,Patient5_Healthy!X172,Patient6_Healthy!X172,Patient8_Healthy!X172,Patient9_Healthy!X172,Patient10_Healthy!X172,Patient11_Healthy!X172,Patient12_Healthy!X172,Patient13_Healthy!X172,Patient14_Healthy!X172,Patient15_Healthy!X172,Patient16_Healthy!X172,Patient17_Healthy!X172,Patient18_Healthy!X172,Patient19_Healthy!X172,Patient21_Healthy!X172,Patient22_Healthy!X172,Patient23_Healthy!X172,Patient25_Healthy!X172,Patient26_Healthy!X172,Patient27_Healthy!X172,Patient28_Healthy!X172,Patient30_Healthy!X172,Patient31_Healthy!X172,Patient33_Healthy!X172,Patient34_Healthy!X172,Patient36_Healthy!X172)</f>
        <v>0.2312871208555547</v>
      </c>
      <c r="AA173">
        <f>STDEV(Patient1_Healthy!X172,Patient2_Healthy!X172,,Patient5_Healthy!X172,Patient6_Healthy!X172,Patient8_Healthy!X172,Patient9_Healthy!X172,Patient10_Healthy!X172,Patient11_Healthy!X172,Patient12_Healthy!X172,Patient13_Healthy!X172,Patient14_Healthy!X172,Patient15_Healthy!X172,Patient16_Healthy!X172,Patient17_Healthy!X172,Patient18_Healthy!X172,Patient19_Healthy!X172,Patient21_Healthy!X172,Patient22_Healthy!X172,Patient23_Healthy!X172,Patient25_Healthy!X172,Patient26_Healthy!X172,Patient27_Healthy!X172,Patient28_Healthy!X172,Patient30_Healthy!X172,Patient31_Healthy!X172,Patient33_Healthy!X172,Patient34_Healthy!X172,Patient36_Healthy!X172)</f>
        <v>0.17939494898889369</v>
      </c>
      <c r="AB173" s="132">
        <f>AVERAGE(Patient1_Healthy!Y172,Patient2_Healthy!Y172,Patient5_Healthy!Y172,Patient6_Healthy!Y172,Patient8_Healthy!Y172,Patient9_Healthy!Y172,Patient10_Healthy!Y172,Patient11_Healthy!Y172,Patient12_Healthy!Y172,Patient13_Healthy!Y172,Patient14_Healthy!Y172,Patient15_Healthy!Y172,Patient16_Healthy!Y172,Patient17_Healthy!Y172,Patient18_Healthy!Y172,Patient19_Healthy!Y172,Patient21_Healthy!Y172,Patient22_Healthy!Y172,Patient23_Healthy!Y172,Patient25_Healthy!Y172,Patient26_Healthy!Y172,Patient27_Healthy!Y172,Patient28_Healthy!Y172,Patient30_Healthy!Y172,Patient31_Healthy!Y172,Patient33_Healthy!Y172,Patient34_Healthy!Y172,Patient36_Healthy!Y172)</f>
        <v>0.23574501638216558</v>
      </c>
      <c r="AC173">
        <f>STDEV(Patient1_Healthy!Y172,Patient2_Healthy!Y172,Patient5_Healthy!Y172,Patient6_Healthy!Y172,Patient8_Healthy!Y172,Patient9_Healthy!Y172,Patient10_Healthy!Y172,Patient11_Healthy!Y172,Patient12_Healthy!Y172,Patient13_Healthy!Y172,Patient14_Healthy!Y172,Patient15_Healthy!Y172,Patient16_Healthy!Y172,Patient17_Healthy!Y172,Patient18_Healthy!Y172,Patient19_Healthy!Y172,Patient21_Healthy!Y172,Patient22_Healthy!Y172,Patient23_Healthy!Y172,Patient25_Healthy!Y172,Patient26_Healthy!Y172,Patient27_Healthy!Y172,Patient28_Healthy!Y172,Patient30_Healthy!Y172,Patient31_Healthy!Y172,Patient33_Healthy!Y172,Patient34_Healthy!Y172,Patient36_Healthy!Y172)</f>
        <v>0.18162736031771443</v>
      </c>
      <c r="AO173" s="165"/>
    </row>
    <row r="174" spans="1:41" x14ac:dyDescent="0.25">
      <c r="A174" s="165" t="s">
        <v>82</v>
      </c>
      <c r="I174" s="165" t="s">
        <v>82</v>
      </c>
      <c r="Q174" s="165" t="s">
        <v>82</v>
      </c>
      <c r="Y174" s="29" t="s">
        <v>18</v>
      </c>
      <c r="Z174">
        <f>AVERAGE(Patient1_Healthy!X173,Patient2_Healthy!X173,,Patient5_Healthy!X173,Patient6_Healthy!X173,Patient8_Healthy!X173,Patient9_Healthy!X173,Patient10_Healthy!X173,Patient11_Healthy!X173,Patient12_Healthy!X173,Patient13_Healthy!X173,Patient14_Healthy!X173,Patient15_Healthy!X173,Patient16_Healthy!X173,Patient17_Healthy!X173,Patient18_Healthy!X173,Patient19_Healthy!X173,Patient21_Healthy!X173,Patient22_Healthy!X173,Patient23_Healthy!X173,Patient25_Healthy!X173,Patient26_Healthy!X173,Patient27_Healthy!X173,Patient28_Healthy!X173,Patient30_Healthy!X173,Patient31_Healthy!X173,Patient33_Healthy!X173,Patient34_Healthy!X173,Patient36_Healthy!X173)</f>
        <v>0.41351435260085684</v>
      </c>
      <c r="AA174">
        <f>STDEV(Patient1_Healthy!X173,Patient2_Healthy!X173,,Patient5_Healthy!X173,Patient6_Healthy!X173,Patient8_Healthy!X173,Patient9_Healthy!X173,Patient10_Healthy!X173,Patient11_Healthy!X173,Patient12_Healthy!X173,Patient13_Healthy!X173,Patient14_Healthy!X173,Patient15_Healthy!X173,Patient16_Healthy!X173,Patient17_Healthy!X173,Patient18_Healthy!X173,Patient19_Healthy!X173,Patient21_Healthy!X173,Patient22_Healthy!X173,Patient23_Healthy!X173,Patient25_Healthy!X173,Patient26_Healthy!X173,Patient27_Healthy!X173,Patient28_Healthy!X173,Patient30_Healthy!X173,Patient31_Healthy!X173,Patient33_Healthy!X173,Patient34_Healthy!X173,Patient36_Healthy!X173)</f>
        <v>0.24108754647947728</v>
      </c>
      <c r="AB174" s="132">
        <f>AVERAGE(Patient1_Healthy!Y173,Patient2_Healthy!Y173,Patient5_Healthy!Y173,Patient6_Healthy!Y173,Patient8_Healthy!Y173,Patient9_Healthy!Y173,Patient10_Healthy!Y173,Patient11_Healthy!Y173,Patient12_Healthy!Y173,Patient13_Healthy!Y173,Patient14_Healthy!Y173,Patient15_Healthy!Y173,Patient16_Healthy!Y173,Patient17_Healthy!Y173,Patient18_Healthy!Y173,Patient19_Healthy!Y173,Patient21_Healthy!Y173,Patient22_Healthy!Y173,Patient23_Healthy!Y173,Patient25_Healthy!Y173,Patient26_Healthy!Y173,Patient27_Healthy!Y173,Patient28_Healthy!Y173,Patient30_Healthy!Y173,Patient31_Healthy!Y173,Patient33_Healthy!Y173,Patient34_Healthy!Y173,Patient36_Healthy!Y173)</f>
        <v>0.40353505040577836</v>
      </c>
      <c r="AC174">
        <f>STDEV(Patient1_Healthy!Y173,Patient2_Healthy!Y173,Patient5_Healthy!Y173,Patient6_Healthy!Y173,Patient8_Healthy!Y173,Patient9_Healthy!Y173,Patient10_Healthy!Y173,Patient11_Healthy!Y173,Patient12_Healthy!Y173,Patient13_Healthy!Y173,Patient14_Healthy!Y173,Patient15_Healthy!Y173,Patient16_Healthy!Y173,Patient17_Healthy!Y173,Patient18_Healthy!Y173,Patient19_Healthy!Y173,Patient21_Healthy!Y173,Patient22_Healthy!Y173,Patient23_Healthy!Y173,Patient25_Healthy!Y173,Patient26_Healthy!Y173,Patient27_Healthy!Y173,Patient28_Healthy!Y173,Patient30_Healthy!Y173,Patient31_Healthy!Y173,Patient33_Healthy!Y173,Patient34_Healthy!Y173,Patient36_Healthy!Y173)</f>
        <v>0.2322262618430124</v>
      </c>
      <c r="AO174" s="165"/>
    </row>
    <row r="175" spans="1:41" x14ac:dyDescent="0.25">
      <c r="A175" s="29"/>
      <c r="B175" s="187" t="s">
        <v>12</v>
      </c>
      <c r="C175" s="190"/>
      <c r="D175" s="189" t="s">
        <v>68</v>
      </c>
      <c r="E175" s="190"/>
      <c r="F175" s="189" t="s">
        <v>69</v>
      </c>
      <c r="G175" s="187"/>
      <c r="I175" s="29"/>
      <c r="J175" s="187" t="s">
        <v>13</v>
      </c>
      <c r="K175" s="188"/>
      <c r="L175" s="189" t="s">
        <v>70</v>
      </c>
      <c r="M175" s="190"/>
      <c r="N175" s="187" t="s">
        <v>71</v>
      </c>
      <c r="O175" s="188"/>
      <c r="Q175" s="29"/>
      <c r="R175" s="187" t="s">
        <v>12</v>
      </c>
      <c r="S175" s="188"/>
      <c r="T175" s="189" t="s">
        <v>13</v>
      </c>
      <c r="U175" s="190"/>
      <c r="Y175" s="29" t="s">
        <v>21</v>
      </c>
      <c r="Z175">
        <f>AVERAGE(Patient1_Healthy!X174,Patient2_Healthy!X174,,Patient5_Healthy!X174,Patient6_Healthy!X174,Patient8_Healthy!X174,Patient9_Healthy!X174,Patient10_Healthy!X174,Patient11_Healthy!X174,Patient12_Healthy!X174,Patient13_Healthy!X174,Patient14_Healthy!X174,Patient15_Healthy!X174,Patient16_Healthy!X174,Patient17_Healthy!X174,Patient18_Healthy!X174,Patient19_Healthy!X174,Patient21_Healthy!X174,Patient22_Healthy!X174,Patient23_Healthy!X174,Patient25_Healthy!X174,Patient26_Healthy!X174,Patient27_Healthy!X174,Patient28_Healthy!X174,Patient30_Healthy!X174,Patient31_Healthy!X174,Patient33_Healthy!X174,Patient34_Healthy!X174,Patient36_Healthy!X174)</f>
        <v>0.61324201485665197</v>
      </c>
      <c r="AA175">
        <f>STDEV(Patient1_Healthy!X174,Patient2_Healthy!X174,,Patient5_Healthy!X174,Patient6_Healthy!X174,Patient8_Healthy!X174,Patient9_Healthy!X174,Patient10_Healthy!X174,Patient11_Healthy!X174,Patient12_Healthy!X174,Patient13_Healthy!X174,Patient14_Healthy!X174,Patient15_Healthy!X174,Patient16_Healthy!X174,Patient17_Healthy!X174,Patient18_Healthy!X174,Patient19_Healthy!X174,Patient21_Healthy!X174,Patient22_Healthy!X174,Patient23_Healthy!X174,Patient25_Healthy!X174,Patient26_Healthy!X174,Patient27_Healthy!X174,Patient28_Healthy!X174,Patient30_Healthy!X174,Patient31_Healthy!X174,Patient33_Healthy!X174,Patient34_Healthy!X174,Patient36_Healthy!X174)</f>
        <v>0.23118960194033009</v>
      </c>
      <c r="AB175" s="132">
        <f>AVERAGE(Patient1_Healthy!Y174,Patient2_Healthy!Y174,Patient5_Healthy!Y174,Patient6_Healthy!Y174,Patient8_Healthy!Y174,Patient9_Healthy!Y174,Patient10_Healthy!Y174,Patient11_Healthy!Y174,Patient12_Healthy!Y174,Patient13_Healthy!Y174,Patient14_Healthy!Y174,Patient15_Healthy!Y174,Patient16_Healthy!Y174,Patient17_Healthy!Y174,Patient18_Healthy!Y174,Patient19_Healthy!Y174,Patient21_Healthy!Y174,Patient22_Healthy!Y174,Patient23_Healthy!Y174,Patient25_Healthy!Y174,Patient26_Healthy!Y174,Patient27_Healthy!Y174,Patient28_Healthy!Y174,Patient30_Healthy!Y174,Patient31_Healthy!Y174,Patient33_Healthy!Y174,Patient34_Healthy!Y174,Patient36_Healthy!Y174)</f>
        <v>0.61846596360398498</v>
      </c>
      <c r="AC175">
        <f>STDEV(Patient1_Healthy!Y174,Patient2_Healthy!Y174,Patient5_Healthy!Y174,Patient6_Healthy!Y174,Patient8_Healthy!Y174,Patient9_Healthy!Y174,Patient10_Healthy!Y174,Patient11_Healthy!Y174,Patient12_Healthy!Y174,Patient13_Healthy!Y174,Patient14_Healthy!Y174,Patient15_Healthy!Y174,Patient16_Healthy!Y174,Patient17_Healthy!Y174,Patient18_Healthy!Y174,Patient19_Healthy!Y174,Patient21_Healthy!Y174,Patient22_Healthy!Y174,Patient23_Healthy!Y174,Patient25_Healthy!Y174,Patient26_Healthy!Y174,Patient27_Healthy!Y174,Patient28_Healthy!Y174,Patient30_Healthy!Y174,Patient31_Healthy!Y174,Patient33_Healthy!Y174,Patient34_Healthy!Y174,Patient36_Healthy!Y174)</f>
        <v>0.19841383592790218</v>
      </c>
      <c r="AO175" s="165"/>
    </row>
    <row r="176" spans="1:41" x14ac:dyDescent="0.25">
      <c r="A176" s="28"/>
      <c r="B176" s="29" t="s">
        <v>221</v>
      </c>
      <c r="C176" s="29" t="s">
        <v>222</v>
      </c>
      <c r="D176" s="30" t="s">
        <v>221</v>
      </c>
      <c r="E176" s="31" t="s">
        <v>222</v>
      </c>
      <c r="F176" s="29" t="s">
        <v>221</v>
      </c>
      <c r="G176" s="29" t="s">
        <v>222</v>
      </c>
      <c r="I176" s="28"/>
      <c r="J176" s="29" t="s">
        <v>221</v>
      </c>
      <c r="K176" s="29" t="s">
        <v>222</v>
      </c>
      <c r="L176" s="30" t="s">
        <v>221</v>
      </c>
      <c r="M176" s="31" t="s">
        <v>222</v>
      </c>
      <c r="N176" s="29" t="s">
        <v>221</v>
      </c>
      <c r="O176" s="29" t="s">
        <v>222</v>
      </c>
      <c r="Q176" s="28"/>
      <c r="R176" s="29" t="s">
        <v>221</v>
      </c>
      <c r="S176" s="29" t="s">
        <v>222</v>
      </c>
      <c r="T176" s="30" t="s">
        <v>221</v>
      </c>
      <c r="U176" s="31" t="s">
        <v>222</v>
      </c>
      <c r="Y176" s="29" t="s">
        <v>24</v>
      </c>
      <c r="Z176">
        <f>AVERAGE(Patient1_Healthy!X175,Patient2_Healthy!X175,,Patient5_Healthy!X175,Patient6_Healthy!X175,Patient8_Healthy!X175,Patient9_Healthy!X175,Patient10_Healthy!X175,Patient11_Healthy!X175,Patient12_Healthy!X175,Patient13_Healthy!X175,Patient14_Healthy!X175,Patient15_Healthy!X175,Patient16_Healthy!X175,Patient17_Healthy!X175,Patient18_Healthy!X175,Patient19_Healthy!X175,Patient21_Healthy!X175,Patient22_Healthy!X175,Patient23_Healthy!X175,Patient25_Healthy!X175,Patient26_Healthy!X175,Patient27_Healthy!X175,Patient28_Healthy!X175,Patient30_Healthy!X175,Patient31_Healthy!X175,Patient33_Healthy!X175,Patient34_Healthy!X175,Patient36_Healthy!X175)</f>
        <v>0.62712788880626524</v>
      </c>
      <c r="AA176">
        <f>STDEV(Patient1_Healthy!X175,Patient2_Healthy!X175,,Patient5_Healthy!X175,Patient6_Healthy!X175,Patient8_Healthy!X175,Patient9_Healthy!X175,Patient10_Healthy!X175,Patient11_Healthy!X175,Patient12_Healthy!X175,Patient13_Healthy!X175,Patient14_Healthy!X175,Patient15_Healthy!X175,Patient16_Healthy!X175,Patient17_Healthy!X175,Patient18_Healthy!X175,Patient19_Healthy!X175,Patient21_Healthy!X175,Patient22_Healthy!X175,Patient23_Healthy!X175,Patient25_Healthy!X175,Patient26_Healthy!X175,Patient27_Healthy!X175,Patient28_Healthy!X175,Patient30_Healthy!X175,Patient31_Healthy!X175,Patient33_Healthy!X175,Patient34_Healthy!X175,Patient36_Healthy!X175)</f>
        <v>0.18545842035106672</v>
      </c>
      <c r="AB176" s="132">
        <f>AVERAGE(Patient1_Healthy!Y175,Patient2_Healthy!Y175,Patient5_Healthy!Y175,Patient6_Healthy!Y175,Patient8_Healthy!Y175,Patient9_Healthy!Y175,Patient10_Healthy!Y175,Patient11_Healthy!Y175,Patient12_Healthy!Y175,Patient13_Healthy!Y175,Patient14_Healthy!Y175,Patient15_Healthy!Y175,Patient16_Healthy!Y175,Patient17_Healthy!Y175,Patient18_Healthy!Y175,Patient19_Healthy!Y175,Patient21_Healthy!Y175,Patient22_Healthy!Y175,Patient23_Healthy!Y175,Patient25_Healthy!Y175,Patient26_Healthy!Y175,Patient27_Healthy!Y175,Patient28_Healthy!Y175,Patient30_Healthy!Y175,Patient31_Healthy!Y175,Patient33_Healthy!Y175,Patient34_Healthy!Y175,Patient36_Healthy!Y175)</f>
        <v>0.62419075436629845</v>
      </c>
      <c r="AC176">
        <f>STDEV(Patient1_Healthy!Y175,Patient2_Healthy!Y175,Patient5_Healthy!Y175,Patient6_Healthy!Y175,Patient8_Healthy!Y175,Patient9_Healthy!Y175,Patient10_Healthy!Y175,Patient11_Healthy!Y175,Patient12_Healthy!Y175,Patient13_Healthy!Y175,Patient14_Healthy!Y175,Patient15_Healthy!Y175,Patient16_Healthy!Y175,Patient17_Healthy!Y175,Patient18_Healthy!Y175,Patient19_Healthy!Y175,Patient21_Healthy!Y175,Patient22_Healthy!Y175,Patient23_Healthy!Y175,Patient25_Healthy!Y175,Patient26_Healthy!Y175,Patient27_Healthy!Y175,Patient28_Healthy!Y175,Patient30_Healthy!Y175,Patient31_Healthy!Y175,Patient33_Healthy!Y175,Patient34_Healthy!Y175,Patient36_Healthy!Y175)</f>
        <v>0.15517256141504313</v>
      </c>
      <c r="AO176" s="165"/>
    </row>
    <row r="177" spans="1:41" x14ac:dyDescent="0.25">
      <c r="A177" s="29" t="s">
        <v>14</v>
      </c>
      <c r="B177">
        <f>AVERAGE(Patient1_Healthy!B176,Patient2_Healthy!B176,Patient5_Healthy!B176,Patient6_Healthy!B176,Patient8_Healthy!B176,Patient9_Healthy!B176,Patient10_Healthy!B176,Patient11_Healthy!B176,Patient12_Healthy!B176,Patient13_Healthy!B176,Patient14_Healthy!B176,Patient15_Healthy!B176,Patient16_Healthy!B176,Patient17_Healthy!B176,Patient18_Healthy!B176,Patient19_Healthy!B176,Patient21_Healthy!B176,Patient22_Healthy!B176,Patient23_Healthy!B176,Patient25_Healthy!B176,Patient26_Healthy!B176,Patient27_Healthy!B176,Patient28_Healthy!B176,Patient30_Healthy!B176,Patient31_Healthy!B176,Patient33_Healthy!B176,Patient34_Healthy!B176,Patient36_Healthy!B176)</f>
        <v>2.1362845420344365E-2</v>
      </c>
      <c r="C177">
        <f>STDEV(Patient1_Healthy!B176,Patient2_Healthy!B176,Patient5_Healthy!B176,Patient6_Healthy!B176,Patient8_Healthy!B176,Patient9_Healthy!B176,Patient10_Healthy!B176,Patient11_Healthy!B176,Patient12_Healthy!B176,Patient13_Healthy!B176,Patient14_Healthy!B176,Patient15_Healthy!B176,Patient16_Healthy!B176,Patient17_Healthy!B176,Patient18_Healthy!B176,Patient19_Healthy!B176,Patient21_Healthy!B176,Patient22_Healthy!B176,Patient23_Healthy!B176,Patient25_Healthy!B176,Patient26_Healthy!B176,Patient27_Healthy!B176,Patient28_Healthy!B176,Patient30_Healthy!B176,Patient31_Healthy!B176,Patient33_Healthy!B176,Patient34_Healthy!B176,Patient36_Healthy!B176)</f>
        <v>0.20810958373367167</v>
      </c>
      <c r="D177" s="132">
        <f>AVERAGE(Patient1_Healthy!C176,Patient2_Healthy!C176,Patient5_Healthy!C176,Patient6_Healthy!C176,Patient8_Healthy!C176,Patient9_Healthy!C176,Patient10_Healthy!C176,Patient11_Healthy!C176,Patient12_Healthy!C176,Patient13_Healthy!C176,Patient14_Healthy!C176,Patient15_Healthy!C176,Patient16_Healthy!C176,Patient17_Healthy!C176,Patient18_Healthy!C176,Patient19_Healthy!C176,Patient21_Healthy!C176,Patient22_Healthy!C176,Patient23_Healthy!C176,Patient25_Healthy!C176,Patient26_Healthy!C176,Patient27_Healthy!C176,Patient28_Healthy!C176,Patient30_Healthy!C176,Patient31_Healthy!C176,Patient33_Healthy!C176,Patient34_Healthy!C176,Patient36_Healthy!C176)</f>
        <v>-2.2661681318967675E-2</v>
      </c>
      <c r="E177" s="139">
        <f>STDEV(Patient1_Healthy!C176,Patient2_Healthy!C176,Patient5_Healthy!C176,Patient6_Healthy!C176,Patient8_Healthy!C176,Patient9_Healthy!C176,Patient10_Healthy!C176,Patient11_Healthy!C176,Patient12_Healthy!C176,Patient13_Healthy!C176,Patient14_Healthy!C176,Patient15_Healthy!C176,Patient16_Healthy!C176,Patient17_Healthy!C176,Patient18_Healthy!C176,Patient19_Healthy!C176,Patient21_Healthy!C176,Patient22_Healthy!C176,Patient23_Healthy!C176,Patient25_Healthy!C176,Patient26_Healthy!C176,Patient27_Healthy!C176,Patient28_Healthy!C176,Patient30_Healthy!C176,Patient31_Healthy!C176,Patient33_Healthy!C176,Patient34_Healthy!C176,Patient36_Healthy!C176)</f>
        <v>0.18394521681981646</v>
      </c>
      <c r="F177">
        <f>AVERAGE(Patient1_Healthy!D176,Patient2_Healthy!D176,Patient5_Healthy!D176,Patient6_Healthy!D176,Patient8_Healthy!D176,Patient9_Healthy!D176,Patient10_Healthy!D176,Patient11_Healthy!D176,Patient12_Healthy!D176,Patient13_Healthy!D176,Patient14_Healthy!D176,Patient15_Healthy!D176,Patient16_Healthy!D176,Patient17_Healthy!D176,Patient18_Healthy!D176,Patient19_Healthy!D176,Patient21_Healthy!D176,Patient22_Healthy!D176,Patient23_Healthy!D176,Patient25_Healthy!D176,Patient26_Healthy!D176,Patient27_Healthy!D176,Patient28_Healthy!D176,Patient30_Healthy!D176,Patient31_Healthy!D176,Patient33_Healthy!D176,Patient34_Healthy!D176,Patient36_Healthy!D176)</f>
        <v>-4.3648166764946102E-2</v>
      </c>
      <c r="G177">
        <f>STDEV(Patient1_Healthy!D176,Patient2_Healthy!D176,Patient5_Healthy!D176,Patient6_Healthy!D176,Patient8_Healthy!D176,Patient9_Healthy!D176,Patient10_Healthy!D176,Patient11_Healthy!D176,Patient12_Healthy!D176,Patient13_Healthy!D176,Patient14_Healthy!D176,Patient15_Healthy!D176,Patient16_Healthy!D176,Patient17_Healthy!D176,Patient18_Healthy!D176,Patient19_Healthy!D176,Patient21_Healthy!D176,Patient22_Healthy!D176,Patient23_Healthy!D176,Patient25_Healthy!D176,Patient26_Healthy!D176,Patient27_Healthy!D176,Patient28_Healthy!D176,Patient30_Healthy!D176,Patient31_Healthy!D176,Patient33_Healthy!D176,Patient34_Healthy!D176,Patient36_Healthy!D176)</f>
        <v>0.17277510060343296</v>
      </c>
      <c r="I177" s="13" t="s">
        <v>72</v>
      </c>
      <c r="J177">
        <f>AVERAGE(Patient1_Healthy!I176,Patient2_Healthy!I176,Patient5_Healthy!I176,Patient6_Healthy!I176,Patient8_Healthy!I176,Patient9_Healthy!I176,Patient10_Healthy!I176,Patient11_Healthy!I176,Patient12_Healthy!I176,Patient13_Healthy!I176,Patient14_Healthy!I176,Patient15_Healthy!I176,Patient16_Healthy!I176,Patient17_Healthy!I176,Patient18_Healthy!I176,Patient19_Healthy!I176,Patient21_Healthy!I176,Patient22_Healthy!I176,Patient23_Healthy!I176,Patient25_Healthy!I176,Patient26_Healthy!I176,Patient27_Healthy!I176,Patient28_Healthy!I176,Patient30_Healthy!I176,Patient31_Healthy!I176,Patient33_Healthy!I176,Patient34_Healthy!I176,Patient36_Healthy!I176)</f>
        <v>0.35904135209397131</v>
      </c>
      <c r="K177">
        <f>STDEV(Patient1_Healthy!I176,Patient2_Healthy!I176,Patient5_Healthy!I176,Patient6_Healthy!I176,Patient8_Healthy!I176,Patient9_Healthy!I176,Patient10_Healthy!I176,Patient11_Healthy!I176,Patient12_Healthy!I176,Patient13_Healthy!I176,Patient14_Healthy!I176,Patient15_Healthy!I176,Patient16_Healthy!I176,Patient17_Healthy!I176,Patient18_Healthy!I176,Patient19_Healthy!I176,Patient21_Healthy!I176,Patient22_Healthy!I176,Patient23_Healthy!I176,Patient25_Healthy!I176,Patient26_Healthy!I176,Patient27_Healthy!I176,Patient28_Healthy!I176,Patient30_Healthy!I176,Patient31_Healthy!I176,Patient33_Healthy!I176,Patient34_Healthy!I176,Patient36_Healthy!I176)</f>
        <v>0.32247404709280586</v>
      </c>
      <c r="L177" s="132">
        <f>AVERAGE(Patient1_Healthy!J176,Patient2_Healthy!J176,Patient5_Healthy!J176,Patient6_Healthy!J176,Patient8_Healthy!J176,Patient9_Healthy!J176,Patient10_Healthy!J176,Patient11_Healthy!J176,Patient12_Healthy!J176,Patient13_Healthy!J176,Patient14_Healthy!J176,Patient15_Healthy!J176,Patient16_Healthy!J176,Patient17_Healthy!J176,Patient18_Healthy!J176,Patient19_Healthy!J176,Patient21_Healthy!J176,Patient22_Healthy!J176,Patient23_Healthy!J176,Patient25_Healthy!J176,Patient26_Healthy!J176,Patient27_Healthy!J176,Patient28_Healthy!J176,Patient30_Healthy!J176,Patient31_Healthy!J176,Patient33_Healthy!J176,Patient34_Healthy!J176,Patient36_Healthy!J176)</f>
        <v>0.27060533976436774</v>
      </c>
      <c r="M177" s="139">
        <f>STDEV(Patient1_Healthy!J176,Patient2_Healthy!J176,Patient5_Healthy!J176,Patient6_Healthy!J176,Patient8_Healthy!J176,Patient9_Healthy!J176,Patient10_Healthy!J176,Patient11_Healthy!J176,Patient12_Healthy!J176,Patient13_Healthy!J176,Patient14_Healthy!J176,Patient15_Healthy!J176,Patient16_Healthy!J176,Patient17_Healthy!J176,Patient18_Healthy!J176,Patient19_Healthy!J176,Patient21_Healthy!J176,Patient22_Healthy!J176,Patient23_Healthy!J176,Patient25_Healthy!J176,Patient26_Healthy!J176,Patient27_Healthy!J176,Patient28_Healthy!J176,Patient30_Healthy!J176,Patient31_Healthy!J176,Patient33_Healthy!J176,Patient34_Healthy!J176,Patient36_Healthy!J176)</f>
        <v>0.26523223662905537</v>
      </c>
      <c r="N177">
        <f>AVERAGE(Patient1_Healthy!K176,Patient2_Healthy!K176,Patient5_Healthy!K176,Patient6_Healthy!K176,Patient8_Healthy!K176,Patient9_Healthy!K176,Patient10_Healthy!K176,Patient11_Healthy!K176,Patient12_Healthy!K176,Patient13_Healthy!K176,Patient14_Healthy!K176,Patient15_Healthy!K176,Patient16_Healthy!K176,Patient17_Healthy!K176,Patient18_Healthy!K176,Patient19_Healthy!K176,Patient21_Healthy!K176,Patient22_Healthy!K176,Patient23_Healthy!K176,Patient25_Healthy!K176,Patient26_Healthy!K176,Patient27_Healthy!K176,Patient28_Healthy!K176,Patient30_Healthy!K176,Patient31_Healthy!K176,Patient33_Healthy!K176,Patient34_Healthy!K176,Patient36_Healthy!K176)</f>
        <v>0.23802422957117053</v>
      </c>
      <c r="O177">
        <f>STDEV(Patient1_Healthy!K176,Patient2_Healthy!K176,Patient5_Healthy!K176,Patient6_Healthy!K176,Patient8_Healthy!K176,Patient9_Healthy!K176,Patient10_Healthy!K176,Patient11_Healthy!K176,Patient12_Healthy!K176,Patient13_Healthy!K176,Patient14_Healthy!K176,Patient15_Healthy!K176,Patient16_Healthy!K176,Patient17_Healthy!K176,Patient18_Healthy!K176,Patient19_Healthy!K176,Patient21_Healthy!K176,Patient22_Healthy!K176,Patient23_Healthy!K176,Patient25_Healthy!K176,Patient26_Healthy!K176,Patient27_Healthy!K176,Patient28_Healthy!K176,Patient30_Healthy!K176,Patient31_Healthy!K176,Patient33_Healthy!K176,Patient34_Healthy!K176,Patient36_Healthy!K176)</f>
        <v>0.25906641971328459</v>
      </c>
      <c r="Q177" s="13" t="s">
        <v>73</v>
      </c>
      <c r="R177">
        <f>AVERAGE(Patient1_Healthy!P176,Patient2_Healthy!P176,Patient5_Healthy!P176,Patient6_Healthy!P176,Patient8_Healthy!P176,Patient9_Healthy!P176,Patient10_Healthy!P176,Patient11_Healthy!P176,Patient12_Healthy!P176,Patient13_Healthy!P176,Patient14_Healthy!P176,Patient15_Healthy!P176,Patient16_Healthy!P176,Patient17_Healthy!P176,Patient18_Healthy!P176,Patient19_Healthy!P176,Patient21_Healthy!P176,Patient22_Healthy!P176,Patient23_Healthy!P176,Patient25_Healthy!P176,Patient26_Healthy!P176,Patient27_Healthy!P176,Patient28_Healthy!P176,Patient30_Healthy!P176,Patient31_Healthy!P176,Patient33_Healthy!P176,Patient34_Healthy!P176,Patient36_Healthy!P176)</f>
        <v>0.29076028911448132</v>
      </c>
      <c r="S177">
        <f>STDEV(Patient1_Healthy!P176,Patient2_Healthy!P176,Patient5_Healthy!P176,Patient6_Healthy!P176,Patient8_Healthy!P176,Patient9_Healthy!P176,Patient10_Healthy!P176,Patient11_Healthy!P176,Patient12_Healthy!P176,Patient13_Healthy!P176,Patient14_Healthy!P176,Patient15_Healthy!P176,Patient16_Healthy!P176,Patient17_Healthy!P176,Patient18_Healthy!P176,Patient19_Healthy!P176,Patient21_Healthy!P176,Patient22_Healthy!P176,Patient23_Healthy!P176,Patient25_Healthy!P176,Patient26_Healthy!P176,Patient27_Healthy!P176,Patient28_Healthy!P176,Patient30_Healthy!P176,Patient31_Healthy!P176,Patient33_Healthy!P176,Patient34_Healthy!P176,Patient36_Healthy!P176)</f>
        <v>0.30995402039852332</v>
      </c>
      <c r="T177" s="132">
        <f>AVERAGE(Patient1_Healthy!Q176,Patient2_Healthy!Q176,Patient5_Healthy!Q176,Patient6_Healthy!Q176,Patient8_Healthy!Q176,Patient9_Healthy!Q176,Patient10_Healthy!Q176,Patient11_Healthy!Q176,Patient12_Healthy!Q176,Patient13_Healthy!Q176,Patient14_Healthy!Q176,Patient15_Healthy!Q176,Patient16_Healthy!Q176,Patient17_Healthy!Q176,Patient18_Healthy!Q176,Patient19_Healthy!Q176,Patient21_Healthy!Q176,Patient22_Healthy!Q176,Patient23_Healthy!Q176,Patient25_Healthy!Q176,Patient26_Healthy!Q176,Patient27_Healthy!Q176,Patient28_Healthy!Q176,Patient30_Healthy!Q176,Patient31_Healthy!Q176,Patient33_Healthy!Q176,Patient34_Healthy!Q176,Patient36_Healthy!Q176)</f>
        <v>0.3896416705957037</v>
      </c>
      <c r="U177" s="139">
        <f>STDEV(Patient1_Healthy!Q176,Patient2_Healthy!Q176,Patient5_Healthy!Q176,Patient6_Healthy!Q176,Patient8_Healthy!Q176,Patient9_Healthy!Q176,Patient10_Healthy!Q176,Patient11_Healthy!Q176,Patient12_Healthy!Q176,Patient13_Healthy!Q176,Patient14_Healthy!Q176,Patient15_Healthy!Q176,Patient16_Healthy!Q176,Patient17_Healthy!Q176,Patient18_Healthy!Q176,Patient19_Healthy!Q176,Patient21_Healthy!Q176,Patient22_Healthy!Q176,Patient23_Healthy!Q176,Patient25_Healthy!Q176,Patient26_Healthy!Q176,Patient27_Healthy!Q176,Patient28_Healthy!Q176,Patient30_Healthy!Q176,Patient31_Healthy!Q176,Patient33_Healthy!Q176,Patient34_Healthy!Q176,Patient36_Healthy!Q176)</f>
        <v>0.30842636289010089</v>
      </c>
      <c r="Y177" s="29" t="s">
        <v>25</v>
      </c>
      <c r="Z177">
        <f>AVERAGE(Patient1_Healthy!X176,Patient2_Healthy!X176,,Patient5_Healthy!X176,Patient6_Healthy!X176,Patient8_Healthy!X176,Patient9_Healthy!X176,Patient10_Healthy!X176,Patient11_Healthy!X176,Patient12_Healthy!X176,Patient13_Healthy!X176,Patient14_Healthy!X176,Patient15_Healthy!X176,Patient16_Healthy!X176,Patient17_Healthy!X176,Patient18_Healthy!X176,Patient19_Healthy!X176,Patient21_Healthy!X176,Patient22_Healthy!X176,Patient23_Healthy!X176,Patient25_Healthy!X176,Patient26_Healthy!X176,Patient27_Healthy!X176,Patient28_Healthy!X176,Patient30_Healthy!X176,Patient31_Healthy!X176,Patient33_Healthy!X176,Patient34_Healthy!X176,Patient36_Healthy!X176)</f>
        <v>0.20483008959638035</v>
      </c>
      <c r="AA177">
        <f>STDEV(Patient1_Healthy!X176,Patient2_Healthy!X176,,Patient5_Healthy!X176,Patient6_Healthy!X176,Patient8_Healthy!X176,Patient9_Healthy!X176,Patient10_Healthy!X176,Patient11_Healthy!X176,Patient12_Healthy!X176,Patient13_Healthy!X176,Patient14_Healthy!X176,Patient15_Healthy!X176,Patient16_Healthy!X176,Patient17_Healthy!X176,Patient18_Healthy!X176,Patient19_Healthy!X176,Patient21_Healthy!X176,Patient22_Healthy!X176,Patient23_Healthy!X176,Patient25_Healthy!X176,Patient26_Healthy!X176,Patient27_Healthy!X176,Patient28_Healthy!X176,Patient30_Healthy!X176,Patient31_Healthy!X176,Patient33_Healthy!X176,Patient34_Healthy!X176,Patient36_Healthy!X176)</f>
        <v>0.25820623378900204</v>
      </c>
      <c r="AB177" s="132">
        <f>AVERAGE(Patient1_Healthy!Y176,Patient2_Healthy!Y176,Patient5_Healthy!Y176,Patient6_Healthy!Y176,Patient8_Healthy!Y176,Patient9_Healthy!Y176,Patient10_Healthy!Y176,Patient11_Healthy!Y176,Patient12_Healthy!Y176,Patient13_Healthy!Y176,Patient14_Healthy!Y176,Patient15_Healthy!Y176,Patient16_Healthy!Y176,Patient17_Healthy!Y176,Patient18_Healthy!Y176,Patient19_Healthy!Y176,Patient21_Healthy!Y176,Patient22_Healthy!Y176,Patient23_Healthy!Y176,Patient25_Healthy!Y176,Patient26_Healthy!Y176,Patient27_Healthy!Y176,Patient28_Healthy!Y176,Patient30_Healthy!Y176,Patient31_Healthy!Y176,Patient33_Healthy!Y176,Patient34_Healthy!Y176,Patient36_Healthy!Y176)</f>
        <v>0.19996282567329987</v>
      </c>
      <c r="AC177">
        <f>STDEV(Patient1_Healthy!Y176,Patient2_Healthy!Y176,Patient5_Healthy!Y176,Patient6_Healthy!Y176,Patient8_Healthy!Y176,Patient9_Healthy!Y176,Patient10_Healthy!Y176,Patient11_Healthy!Y176,Patient12_Healthy!Y176,Patient13_Healthy!Y176,Patient14_Healthy!Y176,Patient15_Healthy!Y176,Patient16_Healthy!Y176,Patient17_Healthy!Y176,Patient18_Healthy!Y176,Patient19_Healthy!Y176,Patient21_Healthy!Y176,Patient22_Healthy!Y176,Patient23_Healthy!Y176,Patient25_Healthy!Y176,Patient26_Healthy!Y176,Patient27_Healthy!Y176,Patient28_Healthy!Y176,Patient30_Healthy!Y176,Patient31_Healthy!Y176,Patient33_Healthy!Y176,Patient34_Healthy!Y176,Patient36_Healthy!Y176)</f>
        <v>0.26105329674884559</v>
      </c>
      <c r="AO177" s="165"/>
    </row>
    <row r="178" spans="1:41" x14ac:dyDescent="0.25">
      <c r="A178" s="29" t="s">
        <v>17</v>
      </c>
      <c r="B178">
        <f>AVERAGE(Patient1_Healthy!B177,Patient2_Healthy!B177,Patient5_Healthy!B177,Patient6_Healthy!B177,Patient8_Healthy!B177,Patient9_Healthy!B177,Patient10_Healthy!B177,Patient11_Healthy!B177,Patient12_Healthy!B177,Patient13_Healthy!B177,Patient14_Healthy!B177,Patient15_Healthy!B177,Patient16_Healthy!B177,Patient17_Healthy!B177,Patient18_Healthy!B177,Patient19_Healthy!B177,Patient21_Healthy!B177,Patient22_Healthy!B177,Patient23_Healthy!B177,Patient25_Healthy!B177,Patient26_Healthy!B177,Patient27_Healthy!B177,Patient28_Healthy!B177,Patient30_Healthy!B177,Patient31_Healthy!B177,Patient33_Healthy!B177,Patient34_Healthy!B177,Patient36_Healthy!B177)</f>
        <v>4.0271173389110973E-2</v>
      </c>
      <c r="C178">
        <f>STDEV(Patient1_Healthy!B177,Patient2_Healthy!B177,Patient5_Healthy!B177,Patient6_Healthy!B177,Patient8_Healthy!B177,Patient9_Healthy!B177,Patient10_Healthy!B177,Patient11_Healthy!B177,Patient12_Healthy!B177,Patient13_Healthy!B177,Patient14_Healthy!B177,Patient15_Healthy!B177,Patient16_Healthy!B177,Patient17_Healthy!B177,Patient18_Healthy!B177,Patient19_Healthy!B177,Patient21_Healthy!B177,Patient22_Healthy!B177,Patient23_Healthy!B177,Patient25_Healthy!B177,Patient26_Healthy!B177,Patient27_Healthy!B177,Patient28_Healthy!B177,Patient30_Healthy!B177,Patient31_Healthy!B177,Patient33_Healthy!B177,Patient34_Healthy!B177,Patient36_Healthy!B177)</f>
        <v>0.3024605068130985</v>
      </c>
      <c r="D178" s="132">
        <f>AVERAGE(Patient1_Healthy!C177,Patient2_Healthy!C177,Patient5_Healthy!C177,Patient6_Healthy!C177,Patient8_Healthy!C177,Patient9_Healthy!C177,Patient10_Healthy!C177,Patient11_Healthy!C177,Patient12_Healthy!C177,Patient13_Healthy!C177,Patient14_Healthy!C177,Patient15_Healthy!C177,Patient16_Healthy!C177,Patient17_Healthy!C177,Patient18_Healthy!C177,Patient19_Healthy!C177,Patient21_Healthy!C177,Patient22_Healthy!C177,Patient23_Healthy!C177,Patient25_Healthy!C177,Patient26_Healthy!C177,Patient27_Healthy!C177,Patient28_Healthy!C177,Patient30_Healthy!C177,Patient31_Healthy!C177,Patient33_Healthy!C177,Patient34_Healthy!C177,Patient36_Healthy!C177)</f>
        <v>4.3890190941180615E-3</v>
      </c>
      <c r="E178" s="139">
        <f>STDEV(Patient1_Healthy!C177,Patient2_Healthy!C177,Patient5_Healthy!C177,Patient6_Healthy!C177,Patient8_Healthy!C177,Patient9_Healthy!C177,Patient10_Healthy!C177,Patient11_Healthy!C177,Patient12_Healthy!C177,Patient13_Healthy!C177,Patient14_Healthy!C177,Patient15_Healthy!C177,Patient16_Healthy!C177,Patient17_Healthy!C177,Patient18_Healthy!C177,Patient19_Healthy!C177,Patient21_Healthy!C177,Patient22_Healthy!C177,Patient23_Healthy!C177,Patient25_Healthy!C177,Patient26_Healthy!C177,Patient27_Healthy!C177,Patient28_Healthy!C177,Patient30_Healthy!C177,Patient31_Healthy!C177,Patient33_Healthy!C177,Patient34_Healthy!C177,Patient36_Healthy!C177)</f>
        <v>0.19063494393174255</v>
      </c>
      <c r="F178">
        <f>AVERAGE(Patient1_Healthy!D177,Patient2_Healthy!D177,Patient5_Healthy!D177,Patient6_Healthy!D177,Patient8_Healthy!D177,Patient9_Healthy!D177,Patient10_Healthy!D177,Patient11_Healthy!D177,Patient12_Healthy!D177,Patient13_Healthy!D177,Patient14_Healthy!D177,Patient15_Healthy!D177,Patient16_Healthy!D177,Patient17_Healthy!D177,Patient18_Healthy!D177,Patient19_Healthy!D177,Patient21_Healthy!D177,Patient22_Healthy!D177,Patient23_Healthy!D177,Patient25_Healthy!D177,Patient26_Healthy!D177,Patient27_Healthy!D177,Patient28_Healthy!D177,Patient30_Healthy!D177,Patient31_Healthy!D177,Patient33_Healthy!D177,Patient34_Healthy!D177,Patient36_Healthy!D177)</f>
        <v>-4.5117994161950501E-3</v>
      </c>
      <c r="G178">
        <f>STDEV(Patient1_Healthy!D177,Patient2_Healthy!D177,Patient5_Healthy!D177,Patient6_Healthy!D177,Patient8_Healthy!D177,Patient9_Healthy!D177,Patient10_Healthy!D177,Patient11_Healthy!D177,Patient12_Healthy!D177,Patient13_Healthy!D177,Patient14_Healthy!D177,Patient15_Healthy!D177,Patient16_Healthy!D177,Patient17_Healthy!D177,Patient18_Healthy!D177,Patient19_Healthy!D177,Patient21_Healthy!D177,Patient22_Healthy!D177,Patient23_Healthy!D177,Patient25_Healthy!D177,Patient26_Healthy!D177,Patient27_Healthy!D177,Patient28_Healthy!D177,Patient30_Healthy!D177,Patient31_Healthy!D177,Patient33_Healthy!D177,Patient34_Healthy!D177,Patient36_Healthy!D177)</f>
        <v>0.18470634404455558</v>
      </c>
      <c r="I178" s="13" t="s">
        <v>74</v>
      </c>
      <c r="J178">
        <f>AVERAGE(Patient1_Healthy!I177,Patient2_Healthy!I177,Patient5_Healthy!I177,Patient6_Healthy!I177,Patient8_Healthy!I177,Patient9_Healthy!I177,Patient10_Healthy!I177,Patient11_Healthy!I177,Patient12_Healthy!I177,Patient13_Healthy!I177,Patient14_Healthy!I177,Patient15_Healthy!I177,Patient16_Healthy!I177,Patient17_Healthy!I177,Patient18_Healthy!I177,Patient19_Healthy!I177,Patient21_Healthy!I177,Patient22_Healthy!I177,Patient23_Healthy!I177,Patient25_Healthy!I177,Patient26_Healthy!I177,Patient27_Healthy!I177,Patient28_Healthy!I177,Patient30_Healthy!I177,Patient31_Healthy!I177,Patient33_Healthy!I177,Patient34_Healthy!I177,Patient36_Healthy!I177)</f>
        <v>0.26617213974643633</v>
      </c>
      <c r="K178">
        <f>STDEV(Patient1_Healthy!I177,Patient2_Healthy!I177,Patient5_Healthy!I177,Patient6_Healthy!I177,Patient8_Healthy!I177,Patient9_Healthy!I177,Patient10_Healthy!I177,Patient11_Healthy!I177,Patient12_Healthy!I177,Patient13_Healthy!I177,Patient14_Healthy!I177,Patient15_Healthy!I177,Patient16_Healthy!I177,Patient17_Healthy!I177,Patient18_Healthy!I177,Patient19_Healthy!I177,Patient21_Healthy!I177,Patient22_Healthy!I177,Patient23_Healthy!I177,Patient25_Healthy!I177,Patient26_Healthy!I177,Patient27_Healthy!I177,Patient28_Healthy!I177,Patient30_Healthy!I177,Patient31_Healthy!I177,Patient33_Healthy!I177,Patient34_Healthy!I177,Patient36_Healthy!I177)</f>
        <v>0.3528122151298177</v>
      </c>
      <c r="L178" s="132">
        <f>AVERAGE(Patient1_Healthy!J177,Patient2_Healthy!J177,Patient5_Healthy!J177,Patient6_Healthy!J177,Patient8_Healthy!J177,Patient9_Healthy!J177,Patient10_Healthy!J177,Patient11_Healthy!J177,Patient12_Healthy!J177,Patient13_Healthy!J177,Patient14_Healthy!J177,Patient15_Healthy!J177,Patient16_Healthy!J177,Patient17_Healthy!J177,Patient18_Healthy!J177,Patient19_Healthy!J177,Patient21_Healthy!J177,Patient22_Healthy!J177,Patient23_Healthy!J177,Patient25_Healthy!J177,Patient26_Healthy!J177,Patient27_Healthy!J177,Patient28_Healthy!J177,Patient30_Healthy!J177,Patient31_Healthy!J177,Patient33_Healthy!J177,Patient34_Healthy!J177,Patient36_Healthy!J177)</f>
        <v>0.12446858528297748</v>
      </c>
      <c r="M178" s="139">
        <f>STDEV(Patient1_Healthy!J177,Patient2_Healthy!J177,Patient5_Healthy!J177,Patient6_Healthy!J177,Patient8_Healthy!J177,Patient9_Healthy!J177,Patient10_Healthy!J177,Patient11_Healthy!J177,Patient12_Healthy!J177,Patient13_Healthy!J177,Patient14_Healthy!J177,Patient15_Healthy!J177,Patient16_Healthy!J177,Patient17_Healthy!J177,Patient18_Healthy!J177,Patient19_Healthy!J177,Patient21_Healthy!J177,Patient22_Healthy!J177,Patient23_Healthy!J177,Patient25_Healthy!J177,Patient26_Healthy!J177,Patient27_Healthy!J177,Patient28_Healthy!J177,Patient30_Healthy!J177,Patient31_Healthy!J177,Patient33_Healthy!J177,Patient34_Healthy!J177,Patient36_Healthy!J177)</f>
        <v>0.30539885040795595</v>
      </c>
      <c r="N178">
        <f>AVERAGE(Patient1_Healthy!K177,Patient2_Healthy!K177,Patient5_Healthy!K177,Patient6_Healthy!K177,Patient8_Healthy!K177,Patient9_Healthy!K177,Patient10_Healthy!K177,Patient11_Healthy!K177,Patient12_Healthy!K177,Patient13_Healthy!K177,Patient14_Healthy!K177,Patient15_Healthy!K177,Patient16_Healthy!K177,Patient17_Healthy!K177,Patient18_Healthy!K177,Patient19_Healthy!K177,Patient21_Healthy!K177,Patient22_Healthy!K177,Patient23_Healthy!K177,Patient25_Healthy!K177,Patient26_Healthy!K177,Patient27_Healthy!K177,Patient28_Healthy!K177,Patient30_Healthy!K177,Patient31_Healthy!K177,Patient33_Healthy!K177,Patient34_Healthy!K177,Patient36_Healthy!K177)</f>
        <v>0.1083402539871384</v>
      </c>
      <c r="O178">
        <f>STDEV(Patient1_Healthy!K177,Patient2_Healthy!K177,Patient5_Healthy!K177,Patient6_Healthy!K177,Patient8_Healthy!K177,Patient9_Healthy!K177,Patient10_Healthy!K177,Patient11_Healthy!K177,Patient12_Healthy!K177,Patient13_Healthy!K177,Patient14_Healthy!K177,Patient15_Healthy!K177,Patient16_Healthy!K177,Patient17_Healthy!K177,Patient18_Healthy!K177,Patient19_Healthy!K177,Patient21_Healthy!K177,Patient22_Healthy!K177,Patient23_Healthy!K177,Patient25_Healthy!K177,Patient26_Healthy!K177,Patient27_Healthy!K177,Patient28_Healthy!K177,Patient30_Healthy!K177,Patient31_Healthy!K177,Patient33_Healthy!K177,Patient34_Healthy!K177,Patient36_Healthy!K177)</f>
        <v>0.28519781178727049</v>
      </c>
      <c r="Q178" s="13" t="s">
        <v>75</v>
      </c>
      <c r="R178">
        <f>AVERAGE(Patient1_Healthy!P177,Patient2_Healthy!P177,Patient5_Healthy!P177,Patient6_Healthy!P177,Patient8_Healthy!P177,Patient9_Healthy!P177,Patient10_Healthy!P177,Patient11_Healthy!P177,Patient12_Healthy!P177,Patient13_Healthy!P177,Patient14_Healthy!P177,Patient15_Healthy!P177,Patient16_Healthy!P177,Patient17_Healthy!P177,Patient18_Healthy!P177,Patient19_Healthy!P177,Patient21_Healthy!P177,Patient22_Healthy!P177,Patient23_Healthy!P177,Patient25_Healthy!P177,Patient26_Healthy!P177,Patient27_Healthy!P177,Patient28_Healthy!P177,Patient30_Healthy!P177,Patient31_Healthy!P177,Patient33_Healthy!P177,Patient34_Healthy!P177,Patient36_Healthy!P177)</f>
        <v>0.17949618950785676</v>
      </c>
      <c r="S178">
        <f>STDEV(Patient1_Healthy!P177,Patient2_Healthy!P177,Patient5_Healthy!P177,Patient6_Healthy!P177,Patient8_Healthy!P177,Patient9_Healthy!P177,Patient10_Healthy!P177,Patient11_Healthy!P177,Patient12_Healthy!P177,Patient13_Healthy!P177,Patient14_Healthy!P177,Patient15_Healthy!P177,Patient16_Healthy!P177,Patient17_Healthy!P177,Patient18_Healthy!P177,Patient19_Healthy!P177,Patient21_Healthy!P177,Patient22_Healthy!P177,Patient23_Healthy!P177,Patient25_Healthy!P177,Patient26_Healthy!P177,Patient27_Healthy!P177,Patient28_Healthy!P177,Patient30_Healthy!P177,Patient31_Healthy!P177,Patient33_Healthy!P177,Patient34_Healthy!P177,Patient36_Healthy!P177)</f>
        <v>0.35785731301011137</v>
      </c>
      <c r="T178" s="132">
        <f>AVERAGE(Patient1_Healthy!Q177,Patient2_Healthy!Q177,Patient5_Healthy!Q177,Patient6_Healthy!Q177,Patient8_Healthy!Q177,Patient9_Healthy!Q177,Patient10_Healthy!Q177,Patient11_Healthy!Q177,Patient12_Healthy!Q177,Patient13_Healthy!Q177,Patient14_Healthy!Q177,Patient15_Healthy!Q177,Patient16_Healthy!Q177,Patient17_Healthy!Q177,Patient18_Healthy!Q177,Patient19_Healthy!Q177,Patient21_Healthy!Q177,Patient22_Healthy!Q177,Patient23_Healthy!Q177,Patient25_Healthy!Q177,Patient26_Healthy!Q177,Patient27_Healthy!Q177,Patient28_Healthy!Q177,Patient30_Healthy!Q177,Patient31_Healthy!Q177,Patient33_Healthy!Q177,Patient34_Healthy!Q177,Patient36_Healthy!Q177)</f>
        <v>0.29583262333163846</v>
      </c>
      <c r="U178" s="139">
        <f>STDEV(Patient1_Healthy!Q177,Patient2_Healthy!Q177,Patient5_Healthy!Q177,Patient6_Healthy!Q177,Patient8_Healthy!Q177,Patient9_Healthy!Q177,Patient10_Healthy!Q177,Patient11_Healthy!Q177,Patient12_Healthy!Q177,Patient13_Healthy!Q177,Patient14_Healthy!Q177,Patient15_Healthy!Q177,Patient16_Healthy!Q177,Patient17_Healthy!Q177,Patient18_Healthy!Q177,Patient19_Healthy!Q177,Patient21_Healthy!Q177,Patient22_Healthy!Q177,Patient23_Healthy!Q177,Patient25_Healthy!Q177,Patient26_Healthy!Q177,Patient27_Healthy!Q177,Patient28_Healthy!Q177,Patient30_Healthy!Q177,Patient31_Healthy!Q177,Patient33_Healthy!Q177,Patient34_Healthy!Q177,Patient36_Healthy!Q177)</f>
        <v>0.36023011530194071</v>
      </c>
      <c r="Y178" s="29" t="s">
        <v>26</v>
      </c>
      <c r="Z178">
        <f>AVERAGE(Patient1_Healthy!X177,Patient2_Healthy!X177,,Patient5_Healthy!X177,Patient6_Healthy!X177,Patient8_Healthy!X177,Patient9_Healthy!X177,Patient10_Healthy!X177,Patient11_Healthy!X177,Patient12_Healthy!X177,Patient13_Healthy!X177,Patient14_Healthy!X177,Patient15_Healthy!X177,Patient16_Healthy!X177,Patient17_Healthy!X177,Patient18_Healthy!X177,Patient19_Healthy!X177,Patient21_Healthy!X177,Patient22_Healthy!X177,Patient23_Healthy!X177,Patient25_Healthy!X177,Patient26_Healthy!X177,Patient27_Healthy!X177,Patient28_Healthy!X177,Patient30_Healthy!X177,Patient31_Healthy!X177,Patient33_Healthy!X177,Patient34_Healthy!X177,Patient36_Healthy!X177)</f>
        <v>0.40159931668520621</v>
      </c>
      <c r="AA178">
        <f>STDEV(Patient1_Healthy!X177,Patient2_Healthy!X177,,Patient5_Healthy!X177,Patient6_Healthy!X177,Patient8_Healthy!X177,Patient9_Healthy!X177,Patient10_Healthy!X177,Patient11_Healthy!X177,Patient12_Healthy!X177,Patient13_Healthy!X177,Patient14_Healthy!X177,Patient15_Healthy!X177,Patient16_Healthy!X177,Patient17_Healthy!X177,Patient18_Healthy!X177,Patient19_Healthy!X177,Patient21_Healthy!X177,Patient22_Healthy!X177,Patient23_Healthy!X177,Patient25_Healthy!X177,Patient26_Healthy!X177,Patient27_Healthy!X177,Patient28_Healthy!X177,Patient30_Healthy!X177,Patient31_Healthy!X177,Patient33_Healthy!X177,Patient34_Healthy!X177,Patient36_Healthy!X177)</f>
        <v>0.27289400407333114</v>
      </c>
      <c r="AB178" s="132">
        <f>AVERAGE(Patient1_Healthy!Y177,Patient2_Healthy!Y177,Patient5_Healthy!Y177,Patient6_Healthy!Y177,Patient8_Healthy!Y177,Patient9_Healthy!Y177,Patient10_Healthy!Y177,Patient11_Healthy!Y177,Patient12_Healthy!Y177,Patient13_Healthy!Y177,Patient14_Healthy!Y177,Patient15_Healthy!Y177,Patient16_Healthy!Y177,Patient17_Healthy!Y177,Patient18_Healthy!Y177,Patient19_Healthy!Y177,Patient21_Healthy!Y177,Patient22_Healthy!Y177,Patient23_Healthy!Y177,Patient25_Healthy!Y177,Patient26_Healthy!Y177,Patient27_Healthy!Y177,Patient28_Healthy!Y177,Patient30_Healthy!Y177,Patient31_Healthy!Y177,Patient33_Healthy!Y177,Patient34_Healthy!Y177,Patient36_Healthy!Y177)</f>
        <v>0.39131483496447339</v>
      </c>
      <c r="AC178">
        <f>STDEV(Patient1_Healthy!Y177,Patient2_Healthy!Y177,Patient5_Healthy!Y177,Patient6_Healthy!Y177,Patient8_Healthy!Y177,Patient9_Healthy!Y177,Patient10_Healthy!Y177,Patient11_Healthy!Y177,Patient12_Healthy!Y177,Patient13_Healthy!Y177,Patient14_Healthy!Y177,Patient15_Healthy!Y177,Patient16_Healthy!Y177,Patient17_Healthy!Y177,Patient18_Healthy!Y177,Patient19_Healthy!Y177,Patient21_Healthy!Y177,Patient22_Healthy!Y177,Patient23_Healthy!Y177,Patient25_Healthy!Y177,Patient26_Healthy!Y177,Patient27_Healthy!Y177,Patient28_Healthy!Y177,Patient30_Healthy!Y177,Patient31_Healthy!Y177,Patient33_Healthy!Y177,Patient34_Healthy!Y177,Patient36_Healthy!Y177)</f>
        <v>0.25690223773159099</v>
      </c>
      <c r="AO178" s="165"/>
    </row>
    <row r="179" spans="1:41" x14ac:dyDescent="0.25">
      <c r="A179" s="29" t="s">
        <v>20</v>
      </c>
      <c r="B179">
        <f>AVERAGE(Patient1_Healthy!B178,Patient2_Healthy!B178,Patient5_Healthy!B178,Patient6_Healthy!B178,Patient8_Healthy!B178,Patient9_Healthy!B178,Patient10_Healthy!B178,Patient11_Healthy!B178,Patient12_Healthy!B178,Patient13_Healthy!B178,Patient14_Healthy!B178,Patient15_Healthy!B178,Patient16_Healthy!B178,Patient17_Healthy!B178,Patient18_Healthy!B178,Patient19_Healthy!B178,Patient21_Healthy!B178,Patient22_Healthy!B178,Patient23_Healthy!B178,Patient25_Healthy!B178,Patient26_Healthy!B178,Patient27_Healthy!B178,Patient28_Healthy!B178,Patient30_Healthy!B178,Patient31_Healthy!B178,Patient33_Healthy!B178,Patient34_Healthy!B178,Patient36_Healthy!B178)</f>
        <v>0.17265365299566546</v>
      </c>
      <c r="C179">
        <f>STDEV(Patient1_Healthy!B178,Patient2_Healthy!B178,Patient5_Healthy!B178,Patient6_Healthy!B178,Patient8_Healthy!B178,Patient9_Healthy!B178,Patient10_Healthy!B178,Patient11_Healthy!B178,Patient12_Healthy!B178,Patient13_Healthy!B178,Patient14_Healthy!B178,Patient15_Healthy!B178,Patient16_Healthy!B178,Patient17_Healthy!B178,Patient18_Healthy!B178,Patient19_Healthy!B178,Patient21_Healthy!B178,Patient22_Healthy!B178,Patient23_Healthy!B178,Patient25_Healthy!B178,Patient26_Healthy!B178,Patient27_Healthy!B178,Patient28_Healthy!B178,Patient30_Healthy!B178,Patient31_Healthy!B178,Patient33_Healthy!B178,Patient34_Healthy!B178,Patient36_Healthy!B178)</f>
        <v>0.32334872312348972</v>
      </c>
      <c r="D179" s="132">
        <f>AVERAGE(Patient1_Healthy!C178,Patient2_Healthy!C178,Patient5_Healthy!C178,Patient6_Healthy!C178,Patient8_Healthy!C178,Patient9_Healthy!C178,Patient10_Healthy!C178,Patient11_Healthy!C178,Patient12_Healthy!C178,Patient13_Healthy!C178,Patient14_Healthy!C178,Patient15_Healthy!C178,Patient16_Healthy!C178,Patient17_Healthy!C178,Patient18_Healthy!C178,Patient19_Healthy!C178,Patient21_Healthy!C178,Patient22_Healthy!C178,Patient23_Healthy!C178,Patient25_Healthy!C178,Patient26_Healthy!C178,Patient27_Healthy!C178,Patient28_Healthy!C178,Patient30_Healthy!C178,Patient31_Healthy!C178,Patient33_Healthy!C178,Patient34_Healthy!C178,Patient36_Healthy!C178)</f>
        <v>0.14409920822267594</v>
      </c>
      <c r="E179" s="139">
        <f>STDEV(Patient1_Healthy!C178,Patient2_Healthy!C178,Patient5_Healthy!C178,Patient6_Healthy!C178,Patient8_Healthy!C178,Patient9_Healthy!C178,Patient10_Healthy!C178,Patient11_Healthy!C178,Patient12_Healthy!C178,Patient13_Healthy!C178,Patient14_Healthy!C178,Patient15_Healthy!C178,Patient16_Healthy!C178,Patient17_Healthy!C178,Patient18_Healthy!C178,Patient19_Healthy!C178,Patient21_Healthy!C178,Patient22_Healthy!C178,Patient23_Healthy!C178,Patient25_Healthy!C178,Patient26_Healthy!C178,Patient27_Healthy!C178,Patient28_Healthy!C178,Patient30_Healthy!C178,Patient31_Healthy!C178,Patient33_Healthy!C178,Patient34_Healthy!C178,Patient36_Healthy!C178)</f>
        <v>0.22161955150407675</v>
      </c>
      <c r="F179">
        <f>AVERAGE(Patient1_Healthy!D178,Patient2_Healthy!D178,Patient5_Healthy!D178,Patient6_Healthy!D178,Patient8_Healthy!D178,Patient9_Healthy!D178,Patient10_Healthy!D178,Patient11_Healthy!D178,Patient12_Healthy!D178,Patient13_Healthy!D178,Patient14_Healthy!D178,Patient15_Healthy!D178,Patient16_Healthy!D178,Patient17_Healthy!D178,Patient18_Healthy!D178,Patient19_Healthy!D178,Patient21_Healthy!D178,Patient22_Healthy!D178,Patient23_Healthy!D178,Patient25_Healthy!D178,Patient26_Healthy!D178,Patient27_Healthy!D178,Patient28_Healthy!D178,Patient30_Healthy!D178,Patient31_Healthy!D178,Patient33_Healthy!D178,Patient34_Healthy!D178,Patient36_Healthy!D178)</f>
        <v>0.14080081901256644</v>
      </c>
      <c r="G179">
        <f>STDEV(Patient1_Healthy!D178,Patient2_Healthy!D178,Patient5_Healthy!D178,Patient6_Healthy!D178,Patient8_Healthy!D178,Patient9_Healthy!D178,Patient10_Healthy!D178,Patient11_Healthy!D178,Patient12_Healthy!D178,Patient13_Healthy!D178,Patient14_Healthy!D178,Patient15_Healthy!D178,Patient16_Healthy!D178,Patient17_Healthy!D178,Patient18_Healthy!D178,Patient19_Healthy!D178,Patient21_Healthy!D178,Patient22_Healthy!D178,Patient23_Healthy!D178,Patient25_Healthy!D178,Patient26_Healthy!D178,Patient27_Healthy!D178,Patient28_Healthy!D178,Patient30_Healthy!D178,Patient31_Healthy!D178,Patient33_Healthy!D178,Patient34_Healthy!D178,Patient36_Healthy!D178)</f>
        <v>0.21269377820061847</v>
      </c>
      <c r="I179" s="13" t="s">
        <v>76</v>
      </c>
      <c r="J179">
        <f>AVERAGE(Patient1_Healthy!I178,Patient2_Healthy!I178,Patient5_Healthy!I178,Patient6_Healthy!I178,Patient8_Healthy!I178,Patient9_Healthy!I178,Patient10_Healthy!I178,Patient11_Healthy!I178,Patient12_Healthy!I178,Patient13_Healthy!I178,Patient14_Healthy!I178,Patient15_Healthy!I178,Patient16_Healthy!I178,Patient17_Healthy!I178,Patient18_Healthy!I178,Patient19_Healthy!I178,Patient21_Healthy!I178,Patient22_Healthy!I178,Patient23_Healthy!I178,Patient25_Healthy!I178,Patient26_Healthy!I178,Patient27_Healthy!I178,Patient28_Healthy!I178,Patient30_Healthy!I178,Patient31_Healthy!I178,Patient33_Healthy!I178,Patient34_Healthy!I178,Patient36_Healthy!I178)</f>
        <v>0.14164828096929177</v>
      </c>
      <c r="K179">
        <f>STDEV(Patient1_Healthy!I178,Patient2_Healthy!I178,Patient5_Healthy!I178,Patient6_Healthy!I178,Patient8_Healthy!I178,Patient9_Healthy!I178,Patient10_Healthy!I178,Patient11_Healthy!I178,Patient12_Healthy!I178,Patient13_Healthy!I178,Patient14_Healthy!I178,Patient15_Healthy!I178,Patient16_Healthy!I178,Patient17_Healthy!I178,Patient18_Healthy!I178,Patient19_Healthy!I178,Patient21_Healthy!I178,Patient22_Healthy!I178,Patient23_Healthy!I178,Patient25_Healthy!I178,Patient26_Healthy!I178,Patient27_Healthy!I178,Patient28_Healthy!I178,Patient30_Healthy!I178,Patient31_Healthy!I178,Patient33_Healthy!I178,Patient34_Healthy!I178,Patient36_Healthy!I178)</f>
        <v>0.39026985592745006</v>
      </c>
      <c r="L179" s="132">
        <f>AVERAGE(Patient1_Healthy!J178,Patient2_Healthy!J178,Patient5_Healthy!J178,Patient6_Healthy!J178,Patient8_Healthy!J178,Patient9_Healthy!J178,Patient10_Healthy!J178,Patient11_Healthy!J178,Patient12_Healthy!J178,Patient13_Healthy!J178,Patient14_Healthy!J178,Patient15_Healthy!J178,Patient16_Healthy!J178,Patient17_Healthy!J178,Patient18_Healthy!J178,Patient19_Healthy!J178,Patient21_Healthy!J178,Patient22_Healthy!J178,Patient23_Healthy!J178,Patient25_Healthy!J178,Patient26_Healthy!J178,Patient27_Healthy!J178,Patient28_Healthy!J178,Patient30_Healthy!J178,Patient31_Healthy!J178,Patient33_Healthy!J178,Patient34_Healthy!J178,Patient36_Healthy!J178)</f>
        <v>9.0528561748834585E-2</v>
      </c>
      <c r="M179" s="139">
        <f>STDEV(Patient1_Healthy!J178,Patient2_Healthy!J178,Patient5_Healthy!J178,Patient6_Healthy!J178,Patient8_Healthy!J178,Patient9_Healthy!J178,Patient10_Healthy!J178,Patient11_Healthy!J178,Patient12_Healthy!J178,Patient13_Healthy!J178,Patient14_Healthy!J178,Patient15_Healthy!J178,Patient16_Healthy!J178,Patient17_Healthy!J178,Patient18_Healthy!J178,Patient19_Healthy!J178,Patient21_Healthy!J178,Patient22_Healthy!J178,Patient23_Healthy!J178,Patient25_Healthy!J178,Patient26_Healthy!J178,Patient27_Healthy!J178,Patient28_Healthy!J178,Patient30_Healthy!J178,Patient31_Healthy!J178,Patient33_Healthy!J178,Patient34_Healthy!J178,Patient36_Healthy!J178)</f>
        <v>0.25125561298278154</v>
      </c>
      <c r="N179">
        <f>AVERAGE(Patient1_Healthy!K178,Patient2_Healthy!K178,Patient5_Healthy!K178,Patient6_Healthy!K178,Patient8_Healthy!K178,Patient9_Healthy!K178,Patient10_Healthy!K178,Patient11_Healthy!K178,Patient12_Healthy!K178,Patient13_Healthy!K178,Patient14_Healthy!K178,Patient15_Healthy!K178,Patient16_Healthy!K178,Patient17_Healthy!K178,Patient18_Healthy!K178,Patient19_Healthy!K178,Patient21_Healthy!K178,Patient22_Healthy!K178,Patient23_Healthy!K178,Patient25_Healthy!K178,Patient26_Healthy!K178,Patient27_Healthy!K178,Patient28_Healthy!K178,Patient30_Healthy!K178,Patient31_Healthy!K178,Patient33_Healthy!K178,Patient34_Healthy!K178,Patient36_Healthy!K178)</f>
        <v>7.9367886043875346E-2</v>
      </c>
      <c r="O179">
        <f>STDEV(Patient1_Healthy!K178,Patient2_Healthy!K178,Patient5_Healthy!K178,Patient6_Healthy!K178,Patient8_Healthy!K178,Patient9_Healthy!K178,Patient10_Healthy!K178,Patient11_Healthy!K178,Patient12_Healthy!K178,Patient13_Healthy!K178,Patient14_Healthy!K178,Patient15_Healthy!K178,Patient16_Healthy!K178,Patient17_Healthy!K178,Patient18_Healthy!K178,Patient19_Healthy!K178,Patient21_Healthy!K178,Patient22_Healthy!K178,Patient23_Healthy!K178,Patient25_Healthy!K178,Patient26_Healthy!K178,Patient27_Healthy!K178,Patient28_Healthy!K178,Patient30_Healthy!K178,Patient31_Healthy!K178,Patient33_Healthy!K178,Patient34_Healthy!K178,Patient36_Healthy!K178)</f>
        <v>0.23321470320029766</v>
      </c>
      <c r="Q179" s="13" t="s">
        <v>77</v>
      </c>
      <c r="R179">
        <f>AVERAGE(Patient1_Healthy!P178,Patient2_Healthy!P178,Patient5_Healthy!P178,Patient6_Healthy!P178,Patient8_Healthy!P178,Patient9_Healthy!P178,Patient10_Healthy!P178,Patient11_Healthy!P178,Patient12_Healthy!P178,Patient13_Healthy!P178,Patient14_Healthy!P178,Patient15_Healthy!P178,Patient16_Healthy!P178,Patient17_Healthy!P178,Patient18_Healthy!P178,Patient19_Healthy!P178,Patient21_Healthy!P178,Patient22_Healthy!P178,Patient23_Healthy!P178,Patient25_Healthy!P178,Patient26_Healthy!P178,Patient27_Healthy!P178,Patient28_Healthy!P178,Patient30_Healthy!P178,Patient31_Healthy!P178,Patient33_Healthy!P178,Patient34_Healthy!P178,Patient36_Healthy!P178)</f>
        <v>0.13776139376856586</v>
      </c>
      <c r="S179">
        <f>STDEV(Patient1_Healthy!P178,Patient2_Healthy!P178,Patient5_Healthy!P178,Patient6_Healthy!P178,Patient8_Healthy!P178,Patient9_Healthy!P178,Patient10_Healthy!P178,Patient11_Healthy!P178,Patient12_Healthy!P178,Patient13_Healthy!P178,Patient14_Healthy!P178,Patient15_Healthy!P178,Patient16_Healthy!P178,Patient17_Healthy!P178,Patient18_Healthy!P178,Patient19_Healthy!P178,Patient21_Healthy!P178,Patient22_Healthy!P178,Patient23_Healthy!P178,Patient25_Healthy!P178,Patient26_Healthy!P178,Patient27_Healthy!P178,Patient28_Healthy!P178,Patient30_Healthy!P178,Patient31_Healthy!P178,Patient33_Healthy!P178,Patient34_Healthy!P178,Patient36_Healthy!P178)</f>
        <v>0.31115605493464005</v>
      </c>
      <c r="T179" s="132">
        <f>AVERAGE(Patient1_Healthy!Q178,Patient2_Healthy!Q178,Patient5_Healthy!Q178,Patient6_Healthy!Q178,Patient8_Healthy!Q178,Patient9_Healthy!Q178,Patient10_Healthy!Q178,Patient11_Healthy!Q178,Patient12_Healthy!Q178,Patient13_Healthy!Q178,Patient14_Healthy!Q178,Patient15_Healthy!Q178,Patient16_Healthy!Q178,Patient17_Healthy!Q178,Patient18_Healthy!Q178,Patient19_Healthy!Q178,Patient21_Healthy!Q178,Patient22_Healthy!Q178,Patient23_Healthy!Q178,Patient25_Healthy!Q178,Patient26_Healthy!Q178,Patient27_Healthy!Q178,Patient28_Healthy!Q178,Patient30_Healthy!Q178,Patient31_Healthy!Q178,Patient33_Healthy!Q178,Patient34_Healthy!Q178,Patient36_Healthy!Q178)</f>
        <v>0.17281371071712279</v>
      </c>
      <c r="U179" s="139">
        <f>STDEV(Patient1_Healthy!Q178,Patient2_Healthy!Q178,Patient5_Healthy!Q178,Patient6_Healthy!Q178,Patient8_Healthy!Q178,Patient9_Healthy!Q178,Patient10_Healthy!Q178,Patient11_Healthy!Q178,Patient12_Healthy!Q178,Patient13_Healthy!Q178,Patient14_Healthy!Q178,Patient15_Healthy!Q178,Patient16_Healthy!Q178,Patient17_Healthy!Q178,Patient18_Healthy!Q178,Patient19_Healthy!Q178,Patient21_Healthy!Q178,Patient22_Healthy!Q178,Patient23_Healthy!Q178,Patient25_Healthy!Q178,Patient26_Healthy!Q178,Patient27_Healthy!Q178,Patient28_Healthy!Q178,Patient30_Healthy!Q178,Patient31_Healthy!Q178,Patient33_Healthy!Q178,Patient34_Healthy!Q178,Patient36_Healthy!Q178)</f>
        <v>0.31638687849210112</v>
      </c>
      <c r="Y179" s="29" t="s">
        <v>28</v>
      </c>
      <c r="Z179">
        <f>AVERAGE(Patient1_Healthy!X178,Patient2_Healthy!X178,,Patient5_Healthy!X178,Patient6_Healthy!X178,Patient8_Healthy!X178,Patient9_Healthy!X178,Patient10_Healthy!X178,Patient11_Healthy!X178,Patient12_Healthy!X178,Patient13_Healthy!X178,Patient14_Healthy!X178,Patient15_Healthy!X178,Patient16_Healthy!X178,Patient17_Healthy!X178,Patient18_Healthy!X178,Patient19_Healthy!X178,Patient21_Healthy!X178,Patient22_Healthy!X178,Patient23_Healthy!X178,Patient25_Healthy!X178,Patient26_Healthy!X178,Patient27_Healthy!X178,Patient28_Healthy!X178,Patient30_Healthy!X178,Patient31_Healthy!X178,Patient33_Healthy!X178,Patient34_Healthy!X178,Patient36_Healthy!X178)</f>
        <v>0.65670665365777814</v>
      </c>
      <c r="AA179">
        <f>STDEV(Patient1_Healthy!X178,Patient2_Healthy!X178,,Patient5_Healthy!X178,Patient6_Healthy!X178,Patient8_Healthy!X178,Patient9_Healthy!X178,Patient10_Healthy!X178,Patient11_Healthy!X178,Patient12_Healthy!X178,Patient13_Healthy!X178,Patient14_Healthy!X178,Patient15_Healthy!X178,Patient16_Healthy!X178,Patient17_Healthy!X178,Patient18_Healthy!X178,Patient19_Healthy!X178,Patient21_Healthy!X178,Patient22_Healthy!X178,Patient23_Healthy!X178,Patient25_Healthy!X178,Patient26_Healthy!X178,Patient27_Healthy!X178,Patient28_Healthy!X178,Patient30_Healthy!X178,Patient31_Healthy!X178,Patient33_Healthy!X178,Patient34_Healthy!X178,Patient36_Healthy!X178)</f>
        <v>0.17356349717954694</v>
      </c>
      <c r="AB179" s="132">
        <f>AVERAGE(Patient1_Healthy!Y178,Patient2_Healthy!Y178,Patient5_Healthy!Y178,Patient6_Healthy!Y178,Patient8_Healthy!Y178,Patient9_Healthy!Y178,Patient10_Healthy!Y178,Patient11_Healthy!Y178,Patient12_Healthy!Y178,Patient13_Healthy!Y178,Patient14_Healthy!Y178,Patient15_Healthy!Y178,Patient16_Healthy!Y178,Patient17_Healthy!Y178,Patient18_Healthy!Y178,Patient19_Healthy!Y178,Patient21_Healthy!Y178,Patient22_Healthy!Y178,Patient23_Healthy!Y178,Patient25_Healthy!Y178,Patient26_Healthy!Y178,Patient27_Healthy!Y178,Patient28_Healthy!Y178,Patient30_Healthy!Y178,Patient31_Healthy!Y178,Patient33_Healthy!Y178,Patient34_Healthy!Y178,Patient36_Healthy!Y178)</f>
        <v>0.65147755575906707</v>
      </c>
      <c r="AC179">
        <f>STDEV(Patient1_Healthy!Y178,Patient2_Healthy!Y178,Patient5_Healthy!Y178,Patient6_Healthy!Y178,Patient8_Healthy!Y178,Patient9_Healthy!Y178,Patient10_Healthy!Y178,Patient11_Healthy!Y178,Patient12_Healthy!Y178,Patient13_Healthy!Y178,Patient14_Healthy!Y178,Patient15_Healthy!Y178,Patient16_Healthy!Y178,Patient17_Healthy!Y178,Patient18_Healthy!Y178,Patient19_Healthy!Y178,Patient21_Healthy!Y178,Patient22_Healthy!Y178,Patient23_Healthy!Y178,Patient25_Healthy!Y178,Patient26_Healthy!Y178,Patient27_Healthy!Y178,Patient28_Healthy!Y178,Patient30_Healthy!Y178,Patient31_Healthy!Y178,Patient33_Healthy!Y178,Patient34_Healthy!Y178,Patient36_Healthy!Y178)</f>
        <v>0.13644197966618493</v>
      </c>
      <c r="AO179" s="165"/>
    </row>
    <row r="180" spans="1:41" x14ac:dyDescent="0.25">
      <c r="A180" s="29" t="s">
        <v>23</v>
      </c>
      <c r="B180">
        <f>AVERAGE(Patient1_Healthy!B179,Patient2_Healthy!B179,Patient5_Healthy!B179,Patient6_Healthy!B179,Patient8_Healthy!B179,Patient9_Healthy!B179,Patient10_Healthy!B179,Patient11_Healthy!B179,Patient12_Healthy!B179,Patient13_Healthy!B179,Patient14_Healthy!B179,Patient15_Healthy!B179,Patient16_Healthy!B179,Patient17_Healthy!B179,Patient18_Healthy!B179,Patient19_Healthy!B179,Patient21_Healthy!B179,Patient22_Healthy!B179,Patient23_Healthy!B179,Patient25_Healthy!B179,Patient26_Healthy!B179,Patient27_Healthy!B179,Patient28_Healthy!B179,Patient30_Healthy!B179,Patient31_Healthy!B179,Patient33_Healthy!B179,Patient34_Healthy!B179,Patient36_Healthy!B179)</f>
        <v>0.24239222992130591</v>
      </c>
      <c r="C180">
        <f>STDEV(Patient1_Healthy!B179,Patient2_Healthy!B179,Patient5_Healthy!B179,Patient6_Healthy!B179,Patient8_Healthy!B179,Patient9_Healthy!B179,Patient10_Healthy!B179,Patient11_Healthy!B179,Patient12_Healthy!B179,Patient13_Healthy!B179,Patient14_Healthy!B179,Patient15_Healthy!B179,Patient16_Healthy!B179,Patient17_Healthy!B179,Patient18_Healthy!B179,Patient19_Healthy!B179,Patient21_Healthy!B179,Patient22_Healthy!B179,Patient23_Healthy!B179,Patient25_Healthy!B179,Patient26_Healthy!B179,Patient27_Healthy!B179,Patient28_Healthy!B179,Patient30_Healthy!B179,Patient31_Healthy!B179,Patient33_Healthy!B179,Patient34_Healthy!B179,Patient36_Healthy!B179)</f>
        <v>0.35103909827194396</v>
      </c>
      <c r="D180" s="132">
        <f>AVERAGE(Patient1_Healthy!C179,Patient2_Healthy!C179,Patient5_Healthy!C179,Patient6_Healthy!C179,Patient8_Healthy!C179,Patient9_Healthy!C179,Patient10_Healthy!C179,Patient11_Healthy!C179,Patient12_Healthy!C179,Patient13_Healthy!C179,Patient14_Healthy!C179,Patient15_Healthy!C179,Patient16_Healthy!C179,Patient17_Healthy!C179,Patient18_Healthy!C179,Patient19_Healthy!C179,Patient21_Healthy!C179,Patient22_Healthy!C179,Patient23_Healthy!C179,Patient25_Healthy!C179,Patient26_Healthy!C179,Patient27_Healthy!C179,Patient28_Healthy!C179,Patient30_Healthy!C179,Patient31_Healthy!C179,Patient33_Healthy!C179,Patient34_Healthy!C179,Patient36_Healthy!C179)</f>
        <v>0.17767057600417396</v>
      </c>
      <c r="E180" s="139">
        <f>STDEV(Patient1_Healthy!C179,Patient2_Healthy!C179,Patient5_Healthy!C179,Patient6_Healthy!C179,Patient8_Healthy!C179,Patient9_Healthy!C179,Patient10_Healthy!C179,Patient11_Healthy!C179,Patient12_Healthy!C179,Patient13_Healthy!C179,Patient14_Healthy!C179,Patient15_Healthy!C179,Patient16_Healthy!C179,Patient17_Healthy!C179,Patient18_Healthy!C179,Patient19_Healthy!C179,Patient21_Healthy!C179,Patient22_Healthy!C179,Patient23_Healthy!C179,Patient25_Healthy!C179,Patient26_Healthy!C179,Patient27_Healthy!C179,Patient28_Healthy!C179,Patient30_Healthy!C179,Patient31_Healthy!C179,Patient33_Healthy!C179,Patient34_Healthy!C179,Patient36_Healthy!C179)</f>
        <v>0.28421893241834539</v>
      </c>
      <c r="F180">
        <f>AVERAGE(Patient1_Healthy!D179,Patient2_Healthy!D179,Patient5_Healthy!D179,Patient6_Healthy!D179,Patient8_Healthy!D179,Patient9_Healthy!D179,Patient10_Healthy!D179,Patient11_Healthy!D179,Patient12_Healthy!D179,Patient13_Healthy!D179,Patient14_Healthy!D179,Patient15_Healthy!D179,Patient16_Healthy!D179,Patient17_Healthy!D179,Patient18_Healthy!D179,Patient19_Healthy!D179,Patient21_Healthy!D179,Patient22_Healthy!D179,Patient23_Healthy!D179,Patient25_Healthy!D179,Patient26_Healthy!D179,Patient27_Healthy!D179,Patient28_Healthy!D179,Patient30_Healthy!D179,Patient31_Healthy!D179,Patient33_Healthy!D179,Patient34_Healthy!D179,Patient36_Healthy!D179)</f>
        <v>0.14859329302365737</v>
      </c>
      <c r="G180">
        <f>STDEV(Patient1_Healthy!D179,Patient2_Healthy!D179,Patient5_Healthy!D179,Patient6_Healthy!D179,Patient8_Healthy!D179,Patient9_Healthy!D179,Patient10_Healthy!D179,Patient11_Healthy!D179,Patient12_Healthy!D179,Patient13_Healthy!D179,Patient14_Healthy!D179,Patient15_Healthy!D179,Patient16_Healthy!D179,Patient17_Healthy!D179,Patient18_Healthy!D179,Patient19_Healthy!D179,Patient21_Healthy!D179,Patient22_Healthy!D179,Patient23_Healthy!D179,Patient25_Healthy!D179,Patient26_Healthy!D179,Patient27_Healthy!D179,Patient28_Healthy!D179,Patient30_Healthy!D179,Patient31_Healthy!D179,Patient33_Healthy!D179,Patient34_Healthy!D179,Patient36_Healthy!D179)</f>
        <v>0.27167441096269751</v>
      </c>
      <c r="I180" s="13" t="s">
        <v>78</v>
      </c>
      <c r="J180">
        <f>AVERAGE(Patient1_Healthy!I179,Patient2_Healthy!I179,Patient5_Healthy!I179,Patient6_Healthy!I179,Patient8_Healthy!I179,Patient9_Healthy!I179,Patient10_Healthy!I179,Patient11_Healthy!I179,Patient12_Healthy!I179,Patient13_Healthy!I179,Patient14_Healthy!I179,Patient15_Healthy!I179,Patient16_Healthy!I179,Patient17_Healthy!I179,Patient18_Healthy!I179,Patient19_Healthy!I179,Patient21_Healthy!I179,Patient22_Healthy!I179,Patient23_Healthy!I179,Patient25_Healthy!I179,Patient26_Healthy!I179,Patient27_Healthy!I179,Patient28_Healthy!I179,Patient30_Healthy!I179,Patient31_Healthy!I179,Patient33_Healthy!I179,Patient34_Healthy!I179,Patient36_Healthy!I179)</f>
        <v>0.1978219901752494</v>
      </c>
      <c r="K180">
        <f>STDEV(Patient1_Healthy!I179,Patient2_Healthy!I179,Patient5_Healthy!I179,Patient6_Healthy!I179,Patient8_Healthy!I179,Patient9_Healthy!I179,Patient10_Healthy!I179,Patient11_Healthy!I179,Patient12_Healthy!I179,Patient13_Healthy!I179,Patient14_Healthy!I179,Patient15_Healthy!I179,Patient16_Healthy!I179,Patient17_Healthy!I179,Patient18_Healthy!I179,Patient19_Healthy!I179,Patient21_Healthy!I179,Patient22_Healthy!I179,Patient23_Healthy!I179,Patient25_Healthy!I179,Patient26_Healthy!I179,Patient27_Healthy!I179,Patient28_Healthy!I179,Patient30_Healthy!I179,Patient31_Healthy!I179,Patient33_Healthy!I179,Patient34_Healthy!I179,Patient36_Healthy!I179)</f>
        <v>0.29218302955306558</v>
      </c>
      <c r="L180" s="132">
        <f>AVERAGE(Patient1_Healthy!J179,Patient2_Healthy!J179,Patient5_Healthy!J179,Patient6_Healthy!J179,Patient8_Healthy!J179,Patient9_Healthy!J179,Patient10_Healthy!J179,Patient11_Healthy!J179,Patient12_Healthy!J179,Patient13_Healthy!J179,Patient14_Healthy!J179,Patient15_Healthy!J179,Patient16_Healthy!J179,Patient17_Healthy!J179,Patient18_Healthy!J179,Patient19_Healthy!J179,Patient21_Healthy!J179,Patient22_Healthy!J179,Patient23_Healthy!J179,Patient25_Healthy!J179,Patient26_Healthy!J179,Patient27_Healthy!J179,Patient28_Healthy!J179,Patient30_Healthy!J179,Patient31_Healthy!J179,Patient33_Healthy!J179,Patient34_Healthy!J179,Patient36_Healthy!J179)</f>
        <v>0.10573182025753246</v>
      </c>
      <c r="M180" s="139">
        <f>STDEV(Patient1_Healthy!J179,Patient2_Healthy!J179,Patient5_Healthy!J179,Patient6_Healthy!J179,Patient8_Healthy!J179,Patient9_Healthy!J179,Patient10_Healthy!J179,Patient11_Healthy!J179,Patient12_Healthy!J179,Patient13_Healthy!J179,Patient14_Healthy!J179,Patient15_Healthy!J179,Patient16_Healthy!J179,Patient17_Healthy!J179,Patient18_Healthy!J179,Patient19_Healthy!J179,Patient21_Healthy!J179,Patient22_Healthy!J179,Patient23_Healthy!J179,Patient25_Healthy!J179,Patient26_Healthy!J179,Patient27_Healthy!J179,Patient28_Healthy!J179,Patient30_Healthy!J179,Patient31_Healthy!J179,Patient33_Healthy!J179,Patient34_Healthy!J179,Patient36_Healthy!J179)</f>
        <v>0.23471783080798281</v>
      </c>
      <c r="N180">
        <f>AVERAGE(Patient1_Healthy!K179,Patient2_Healthy!K179,Patient5_Healthy!K179,Patient6_Healthy!K179,Patient8_Healthy!K179,Patient9_Healthy!K179,Patient10_Healthy!K179,Patient11_Healthy!K179,Patient12_Healthy!K179,Patient13_Healthy!K179,Patient14_Healthy!K179,Patient15_Healthy!K179,Patient16_Healthy!K179,Patient17_Healthy!K179,Patient18_Healthy!K179,Patient19_Healthy!K179,Patient21_Healthy!K179,Patient22_Healthy!K179,Patient23_Healthy!K179,Patient25_Healthy!K179,Patient26_Healthy!K179,Patient27_Healthy!K179,Patient28_Healthy!K179,Patient30_Healthy!K179,Patient31_Healthy!K179,Patient33_Healthy!K179,Patient34_Healthy!K179,Patient36_Healthy!K179)</f>
        <v>8.8678511872935392E-2</v>
      </c>
      <c r="O180">
        <f>STDEV(Patient1_Healthy!K179,Patient2_Healthy!K179,Patient5_Healthy!K179,Patient6_Healthy!K179,Patient8_Healthy!K179,Patient9_Healthy!K179,Patient10_Healthy!K179,Patient11_Healthy!K179,Patient12_Healthy!K179,Patient13_Healthy!K179,Patient14_Healthy!K179,Patient15_Healthy!K179,Patient16_Healthy!K179,Patient17_Healthy!K179,Patient18_Healthy!K179,Patient19_Healthy!K179,Patient21_Healthy!K179,Patient22_Healthy!K179,Patient23_Healthy!K179,Patient25_Healthy!K179,Patient26_Healthy!K179,Patient27_Healthy!K179,Patient28_Healthy!K179,Patient30_Healthy!K179,Patient31_Healthy!K179,Patient33_Healthy!K179,Patient34_Healthy!K179,Patient36_Healthy!K179)</f>
        <v>0.23534529829740675</v>
      </c>
      <c r="Q180" s="13" t="s">
        <v>79</v>
      </c>
      <c r="R180">
        <f>AVERAGE(Patient1_Healthy!P179,Patient2_Healthy!P179,Patient5_Healthy!P179,Patient6_Healthy!P179,Patient8_Healthy!P179,Patient9_Healthy!P179,Patient10_Healthy!P179,Patient11_Healthy!P179,Patient12_Healthy!P179,Patient13_Healthy!P179,Patient14_Healthy!P179,Patient15_Healthy!P179,Patient16_Healthy!P179,Patient17_Healthy!P179,Patient18_Healthy!P179,Patient19_Healthy!P179,Patient21_Healthy!P179,Patient22_Healthy!P179,Patient23_Healthy!P179,Patient25_Healthy!P179,Patient26_Healthy!P179,Patient27_Healthy!P179,Patient28_Healthy!P179,Patient30_Healthy!P179,Patient31_Healthy!P179,Patient33_Healthy!P179,Patient34_Healthy!P179,Patient36_Healthy!P179)</f>
        <v>8.0363549214022736E-2</v>
      </c>
      <c r="S180">
        <f>STDEV(Patient1_Healthy!P179,Patient2_Healthy!P179,Patient5_Healthy!P179,Patient6_Healthy!P179,Patient8_Healthy!P179,Patient9_Healthy!P179,Patient10_Healthy!P179,Patient11_Healthy!P179,Patient12_Healthy!P179,Patient13_Healthy!P179,Patient14_Healthy!P179,Patient15_Healthy!P179,Patient16_Healthy!P179,Patient17_Healthy!P179,Patient18_Healthy!P179,Patient19_Healthy!P179,Patient21_Healthy!P179,Patient22_Healthy!P179,Patient23_Healthy!P179,Patient25_Healthy!P179,Patient26_Healthy!P179,Patient27_Healthy!P179,Patient28_Healthy!P179,Patient30_Healthy!P179,Patient31_Healthy!P179,Patient33_Healthy!P179,Patient34_Healthy!P179,Patient36_Healthy!P179)</f>
        <v>0.30718673910735611</v>
      </c>
      <c r="T180" s="132">
        <f>AVERAGE(Patient1_Healthy!Q179,Patient2_Healthy!Q179,Patient5_Healthy!Q179,Patient6_Healthy!Q179,Patient8_Healthy!Q179,Patient9_Healthy!Q179,Patient10_Healthy!Q179,Patient11_Healthy!Q179,Patient12_Healthy!Q179,Patient13_Healthy!Q179,Patient14_Healthy!Q179,Patient15_Healthy!Q179,Patient16_Healthy!Q179,Patient17_Healthy!Q179,Patient18_Healthy!Q179,Patient19_Healthy!Q179,Patient21_Healthy!Q179,Patient22_Healthy!Q179,Patient23_Healthy!Q179,Patient25_Healthy!Q179,Patient26_Healthy!Q179,Patient27_Healthy!Q179,Patient28_Healthy!Q179,Patient30_Healthy!Q179,Patient31_Healthy!Q179,Patient33_Healthy!Q179,Patient34_Healthy!Q179,Patient36_Healthy!Q179)</f>
        <v>0.17965357435981441</v>
      </c>
      <c r="U180" s="139">
        <f>STDEV(Patient1_Healthy!Q179,Patient2_Healthy!Q179,Patient5_Healthy!Q179,Patient6_Healthy!Q179,Patient8_Healthy!Q179,Patient9_Healthy!Q179,Patient10_Healthy!Q179,Patient11_Healthy!Q179,Patient12_Healthy!Q179,Patient13_Healthy!Q179,Patient14_Healthy!Q179,Patient15_Healthy!Q179,Patient16_Healthy!Q179,Patient17_Healthy!Q179,Patient18_Healthy!Q179,Patient19_Healthy!Q179,Patient21_Healthy!Q179,Patient22_Healthy!Q179,Patient23_Healthy!Q179,Patient25_Healthy!Q179,Patient26_Healthy!Q179,Patient27_Healthy!Q179,Patient28_Healthy!Q179,Patient30_Healthy!Q179,Patient31_Healthy!Q179,Patient33_Healthy!Q179,Patient34_Healthy!Q179,Patient36_Healthy!Q179)</f>
        <v>0.3485727400679236</v>
      </c>
      <c r="Y180" s="29" t="s">
        <v>29</v>
      </c>
      <c r="Z180">
        <f>AVERAGE(Patient1_Healthy!X179,Patient2_Healthy!X179,,Patient5_Healthy!X179,Patient6_Healthy!X179,Patient8_Healthy!X179,Patient9_Healthy!X179,Patient10_Healthy!X179,Patient11_Healthy!X179,Patient12_Healthy!X179,Patient13_Healthy!X179,Patient14_Healthy!X179,Patient15_Healthy!X179,Patient16_Healthy!X179,Patient17_Healthy!X179,Patient18_Healthy!X179,Patient19_Healthy!X179,Patient21_Healthy!X179,Patient22_Healthy!X179,Patient23_Healthy!X179,Patient25_Healthy!X179,Patient26_Healthy!X179,Patient27_Healthy!X179,Patient28_Healthy!X179,Patient30_Healthy!X179,Patient31_Healthy!X179,Patient33_Healthy!X179,Patient34_Healthy!X179,Patient36_Healthy!X179)</f>
        <v>0.5588734091497265</v>
      </c>
      <c r="AA180">
        <f>STDEV(Patient1_Healthy!X179,Patient2_Healthy!X179,,Patient5_Healthy!X179,Patient6_Healthy!X179,Patient8_Healthy!X179,Patient9_Healthy!X179,Patient10_Healthy!X179,Patient11_Healthy!X179,Patient12_Healthy!X179,Patient13_Healthy!X179,Patient14_Healthy!X179,Patient15_Healthy!X179,Patient16_Healthy!X179,Patient17_Healthy!X179,Patient18_Healthy!X179,Patient19_Healthy!X179,Patient21_Healthy!X179,Patient22_Healthy!X179,Patient23_Healthy!X179,Patient25_Healthy!X179,Patient26_Healthy!X179,Patient27_Healthy!X179,Patient28_Healthy!X179,Patient30_Healthy!X179,Patient31_Healthy!X179,Patient33_Healthy!X179,Patient34_Healthy!X179,Patient36_Healthy!X179)</f>
        <v>0.23852618562584244</v>
      </c>
      <c r="AB180" s="132">
        <f>AVERAGE(Patient1_Healthy!Y179,Patient2_Healthy!Y179,Patient5_Healthy!Y179,Patient6_Healthy!Y179,Patient8_Healthy!Y179,Patient9_Healthy!Y179,Patient10_Healthy!Y179,Patient11_Healthy!Y179,Patient12_Healthy!Y179,Patient13_Healthy!Y179,Patient14_Healthy!Y179,Patient15_Healthy!Y179,Patient16_Healthy!Y179,Patient17_Healthy!Y179,Patient18_Healthy!Y179,Patient19_Healthy!Y179,Patient21_Healthy!Y179,Patient22_Healthy!Y179,Patient23_Healthy!Y179,Patient25_Healthy!Y179,Patient26_Healthy!Y179,Patient27_Healthy!Y179,Patient28_Healthy!Y179,Patient30_Healthy!Y179,Patient31_Healthy!Y179,Patient33_Healthy!Y179,Patient34_Healthy!Y179,Patient36_Healthy!Y179)</f>
        <v>0.57191361811937413</v>
      </c>
      <c r="AC180">
        <f>STDEV(Patient1_Healthy!Y179,Patient2_Healthy!Y179,Patient5_Healthy!Y179,Patient6_Healthy!Y179,Patient8_Healthy!Y179,Patient9_Healthy!Y179,Patient10_Healthy!Y179,Patient11_Healthy!Y179,Patient12_Healthy!Y179,Patient13_Healthy!Y179,Patient14_Healthy!Y179,Patient15_Healthy!Y179,Patient16_Healthy!Y179,Patient17_Healthy!Y179,Patient18_Healthy!Y179,Patient19_Healthy!Y179,Patient21_Healthy!Y179,Patient22_Healthy!Y179,Patient23_Healthy!Y179,Patient25_Healthy!Y179,Patient26_Healthy!Y179,Patient27_Healthy!Y179,Patient28_Healthy!Y179,Patient30_Healthy!Y179,Patient31_Healthy!Y179,Patient33_Healthy!Y179,Patient34_Healthy!Y179,Patient36_Healthy!Y179)</f>
        <v>0.22723665326855502</v>
      </c>
      <c r="AO180" s="165"/>
    </row>
    <row r="181" spans="1:41" x14ac:dyDescent="0.25">
      <c r="AO181" s="165"/>
    </row>
    <row r="182" spans="1:41" x14ac:dyDescent="0.25">
      <c r="A182" s="165" t="s">
        <v>85</v>
      </c>
      <c r="I182" s="165" t="s">
        <v>85</v>
      </c>
      <c r="Q182" s="165" t="s">
        <v>85</v>
      </c>
      <c r="Y182" s="165" t="s">
        <v>82</v>
      </c>
      <c r="AO182" s="165"/>
    </row>
    <row r="183" spans="1:41" x14ac:dyDescent="0.25">
      <c r="A183" s="29"/>
      <c r="B183" s="187" t="s">
        <v>12</v>
      </c>
      <c r="C183" s="190"/>
      <c r="D183" s="189" t="s">
        <v>68</v>
      </c>
      <c r="E183" s="190"/>
      <c r="F183" s="189" t="s">
        <v>69</v>
      </c>
      <c r="G183" s="187"/>
      <c r="I183" s="29"/>
      <c r="J183" s="187" t="s">
        <v>13</v>
      </c>
      <c r="K183" s="188"/>
      <c r="L183" s="189" t="s">
        <v>70</v>
      </c>
      <c r="M183" s="190"/>
      <c r="N183" s="187" t="s">
        <v>71</v>
      </c>
      <c r="O183" s="188"/>
      <c r="Q183" s="29"/>
      <c r="R183" s="187" t="s">
        <v>12</v>
      </c>
      <c r="S183" s="188"/>
      <c r="T183" s="189" t="s">
        <v>13</v>
      </c>
      <c r="U183" s="190"/>
      <c r="Y183" s="29"/>
      <c r="Z183" s="160" t="s">
        <v>12</v>
      </c>
      <c r="AA183" s="161"/>
      <c r="AB183" s="159" t="s">
        <v>13</v>
      </c>
      <c r="AC183" s="160"/>
      <c r="AO183" s="165"/>
    </row>
    <row r="184" spans="1:41" x14ac:dyDescent="0.25">
      <c r="A184" s="28"/>
      <c r="B184" s="29" t="s">
        <v>221</v>
      </c>
      <c r="C184" s="29" t="s">
        <v>222</v>
      </c>
      <c r="D184" s="30" t="s">
        <v>221</v>
      </c>
      <c r="E184" s="31" t="s">
        <v>222</v>
      </c>
      <c r="F184" s="29" t="s">
        <v>221</v>
      </c>
      <c r="G184" s="29" t="s">
        <v>222</v>
      </c>
      <c r="I184" s="28"/>
      <c r="J184" s="29" t="s">
        <v>221</v>
      </c>
      <c r="K184" s="29" t="s">
        <v>222</v>
      </c>
      <c r="L184" s="30" t="s">
        <v>221</v>
      </c>
      <c r="M184" s="31" t="s">
        <v>222</v>
      </c>
      <c r="N184" s="29" t="s">
        <v>221</v>
      </c>
      <c r="O184" s="29" t="s">
        <v>222</v>
      </c>
      <c r="Q184" s="28"/>
      <c r="R184" s="29" t="s">
        <v>221</v>
      </c>
      <c r="S184" s="29" t="s">
        <v>222</v>
      </c>
      <c r="T184" s="30" t="s">
        <v>221</v>
      </c>
      <c r="U184" s="31" t="s">
        <v>222</v>
      </c>
      <c r="Y184" s="29"/>
      <c r="Z184" s="29" t="s">
        <v>221</v>
      </c>
      <c r="AA184" s="29" t="s">
        <v>222</v>
      </c>
      <c r="AB184" s="30" t="s">
        <v>221</v>
      </c>
      <c r="AC184" s="29" t="s">
        <v>222</v>
      </c>
      <c r="AO184" s="165"/>
    </row>
    <row r="185" spans="1:41" x14ac:dyDescent="0.25">
      <c r="A185" s="29" t="s">
        <v>14</v>
      </c>
      <c r="B185">
        <f>AVERAGE(Patient1_Healthy!B192,Patient2_Healthy!B192,Patient5_Healthy!B184,Patient6_Healthy!B184,Patient8_Healthy!B184,Patient9_Healthy!B184,Patient10_Healthy!B184,Patient11_Healthy!B184,Patient12_Healthy!B184,Patient13_Healthy!B184,Patient14_Healthy!B184,Patient15_Healthy!B184,Patient16_Healthy!B184,Patient17_Healthy!B184,Patient19_Healthy!B184,Patient21_Healthy!B184,Patient22_Healthy!B184,Patient23_Healthy!B184,Patient25_Healthy!B184,Patient26_Healthy!B184,Patient27_Healthy!B184,Patient28_Healthy!B184,Patient30_Healthy!B184,Patient31_Healthy!B184,Patient33_Healthy!B184,Patient34_Healthy!B184,Patient36_Healthy!B184)</f>
        <v>0.13890060813593993</v>
      </c>
      <c r="C185">
        <f>STDEV(Patient1_Healthy!B192,Patient2_Healthy!B192,Patient5_Healthy!B184,Patient6_Healthy!B184,Patient8_Healthy!B184,Patient9_Healthy!B184,Patient10_Healthy!B184,Patient11_Healthy!B184,Patient12_Healthy!B184,Patient13_Healthy!B184,Patient14_Healthy!B184,Patient15_Healthy!B184,Patient16_Healthy!B184,Patient17_Healthy!B184,Patient19_Healthy!B184,Patient21_Healthy!B184,Patient22_Healthy!B184,Patient23_Healthy!B184,Patient25_Healthy!B184,Patient26_Healthy!B184,Patient27_Healthy!B184,Patient28_Healthy!B184,Patient30_Healthy!B184,Patient31_Healthy!B184,Patient33_Healthy!B184,Patient34_Healthy!B184,Patient36_Healthy!B184)</f>
        <v>0.19347942833870801</v>
      </c>
      <c r="D185" s="132">
        <f>AVERAGE(Patient1_Healthy!C192,Patient2_Healthy!C192,Patient5_Healthy!C184,Patient6_Healthy!C184,Patient8_Healthy!C184,Patient9_Healthy!C184,Patient10_Healthy!C184,Patient11_Healthy!C184,Patient12_Healthy!C184,Patient13_Healthy!C184,Patient14_Healthy!C184,Patient15_Healthy!C184,Patient16_Healthy!C184,Patient17_Healthy!C184,Patient19_Healthy!C184,Patient21_Healthy!C184,Patient22_Healthy!C184,Patient23_Healthy!C184,Patient25_Healthy!C184,Patient26_Healthy!C184,Patient27_Healthy!C184,Patient28_Healthy!C184,Patient30_Healthy!C184,Patient31_Healthy!C184,Patient33_Healthy!C184,Patient34_Healthy!C184,Patient36_Healthy!C184)</f>
        <v>9.9290046176253158E-2</v>
      </c>
      <c r="E185" s="139">
        <f>STDEV(Patient1_Healthy!C192,Patient2_Healthy!C192,Patient5_Healthy!C184,Patient6_Healthy!C184,Patient8_Healthy!C184,Patient9_Healthy!C184,Patient10_Healthy!C184,Patient11_Healthy!C184,Patient12_Healthy!C184,Patient13_Healthy!C184,Patient14_Healthy!C184,Patient15_Healthy!C184,Patient16_Healthy!C184,Patient17_Healthy!C184,Patient19_Healthy!C184,Patient21_Healthy!C184,Patient22_Healthy!C184,Patient23_Healthy!C184,Patient25_Healthy!C184,Patient26_Healthy!C184,Patient27_Healthy!C184,Patient28_Healthy!C184,Patient30_Healthy!C184,Patient31_Healthy!C184,Patient33_Healthy!C184,Patient34_Healthy!C184,Patient36_Healthy!C184)</f>
        <v>0.1647678179932576</v>
      </c>
      <c r="F185">
        <f>AVERAGE(Patient1_Healthy!D192,Patient2_Healthy!D192,Patient5_Healthy!D184,Patient6_Healthy!D184,Patient8_Healthy!D184,Patient9_Healthy!D184,Patient10_Healthy!D184,Patient11_Healthy!D184,Patient12_Healthy!D184,Patient13_Healthy!D184,Patient14_Healthy!D184,Patient15_Healthy!D184,Patient16_Healthy!D184,Patient17_Healthy!D184,Patient19_Healthy!D184,Patient21_Healthy!D184,Patient22_Healthy!D184,Patient23_Healthy!D184,Patient25_Healthy!D184,Patient26_Healthy!D184,Patient27_Healthy!D184,Patient28_Healthy!D184,Patient30_Healthy!D184,Patient31_Healthy!D184,Patient33_Healthy!D184,Patient34_Healthy!D184,Patient36_Healthy!D184)</f>
        <v>1.5769767643099314E-2</v>
      </c>
      <c r="G185">
        <f>STDEV(Patient1_Healthy!D192,Patient2_Healthy!D192,Patient5_Healthy!D184,Patient6_Healthy!D184,Patient8_Healthy!D184,Patient9_Healthy!D184,Patient10_Healthy!D184,Patient11_Healthy!D184,Patient12_Healthy!D184,Patient13_Healthy!D184,Patient14_Healthy!D184,Patient15_Healthy!D184,Patient16_Healthy!D184,Patient17_Healthy!D184,Patient19_Healthy!D184,Patient21_Healthy!D184,Patient22_Healthy!D184,Patient23_Healthy!D184,Patient25_Healthy!D184,Patient26_Healthy!D184,Patient27_Healthy!D184,Patient28_Healthy!D184,Patient30_Healthy!D184,Patient31_Healthy!D184,Patient33_Healthy!D184,Patient34_Healthy!D184,Patient36_Healthy!D184)</f>
        <v>9.5246689395495188E-2</v>
      </c>
      <c r="I185" s="13" t="s">
        <v>72</v>
      </c>
      <c r="J185">
        <f>AVERAGE(Patient1_Healthy!I192,Patient2_Healthy!I192,Patient5_Healthy!I184,Patient6_Healthy!I184,Patient8_Healthy!I184,Patient9_Healthy!I184,Patient10_Healthy!I184,Patient11_Healthy!I184,Patient12_Healthy!I184,Patient13_Healthy!I184,Patient14_Healthy!I184,Patient15_Healthy!I184,Patient16_Healthy!I184,Patient17_Healthy!I184,Patient19_Healthy!I184,Patient21_Healthy!I184,Patient22_Healthy!I184,Patient23_Healthy!I184,Patient25_Healthy!I184,Patient26_Healthy!I184,Patient27_Healthy!I184,Patient28_Healthy!I184,Patient30_Healthy!I184,Patient31_Healthy!I184,Patient33_Healthy!I184,Patient34_Healthy!I184,Patient36_Healthy!I184)</f>
        <v>0.21461016135315167</v>
      </c>
      <c r="K185">
        <f>STDEV(Patient1_Healthy!I192,Patient2_Healthy!I192,Patient5_Healthy!I184,Patient6_Healthy!I184,Patient8_Healthy!I184,Patient9_Healthy!I184,Patient10_Healthy!I184,Patient11_Healthy!I184,Patient12_Healthy!I184,Patient13_Healthy!I184,Patient14_Healthy!I184,Patient15_Healthy!I184,Patient16_Healthy!I184,Patient17_Healthy!I184,Patient19_Healthy!I184,Patient21_Healthy!I184,Patient22_Healthy!I184,Patient23_Healthy!I184,Patient25_Healthy!I184,Patient26_Healthy!I184,Patient27_Healthy!I184,Patient28_Healthy!I184,Patient30_Healthy!I184,Patient31_Healthy!I184,Patient33_Healthy!I184,Patient34_Healthy!I184,Patient36_Healthy!I184)</f>
        <v>0.17478344182136216</v>
      </c>
      <c r="L185" s="132">
        <f>AVERAGE(Patient1_Healthy!J192,Patient2_Healthy!J192,Patient5_Healthy!J184,Patient6_Healthy!J184,Patient8_Healthy!J184,Patient9_Healthy!J184,Patient10_Healthy!J184,Patient11_Healthy!J184,Patient12_Healthy!J184,Patient13_Healthy!J184,Patient14_Healthy!J184,Patient15_Healthy!J184,Patient16_Healthy!J184,Patient17_Healthy!J184,Patient19_Healthy!J184,Patient21_Healthy!J184,Patient22_Healthy!J184,Patient23_Healthy!J184,Patient25_Healthy!J184,Patient26_Healthy!J184,Patient27_Healthy!J184,Patient28_Healthy!J184,Patient30_Healthy!J184,Patient31_Healthy!J184,Patient33_Healthy!J184,Patient34_Healthy!J184,Patient36_Healthy!J184)</f>
        <v>0.15419985290872679</v>
      </c>
      <c r="M185" s="139">
        <f>STDEV(Patient1_Healthy!J192,Patient2_Healthy!J192,Patient5_Healthy!J184,Patient6_Healthy!J184,Patient8_Healthy!J184,Patient9_Healthy!J184,Patient10_Healthy!J184,Patient11_Healthy!J184,Patient12_Healthy!J184,Patient13_Healthy!J184,Patient14_Healthy!J184,Patient15_Healthy!J184,Patient16_Healthy!J184,Patient17_Healthy!J184,Patient19_Healthy!J184,Patient21_Healthy!J184,Patient22_Healthy!J184,Patient23_Healthy!J184,Patient25_Healthy!J184,Patient26_Healthy!J184,Patient27_Healthy!J184,Patient28_Healthy!J184,Patient30_Healthy!J184,Patient31_Healthy!J184,Patient33_Healthy!J184,Patient34_Healthy!J184,Patient36_Healthy!J184)</f>
        <v>0.17373247836725567</v>
      </c>
      <c r="N185">
        <f>AVERAGE(Patient1_Healthy!K192,Patient2_Healthy!K192,Patient5_Healthy!K184,Patient6_Healthy!K184,Patient8_Healthy!K184,Patient9_Healthy!K184,Patient10_Healthy!K184,Patient11_Healthy!K184,Patient12_Healthy!K184,Patient13_Healthy!K184,Patient14_Healthy!K184,Patient15_Healthy!K184,Patient16_Healthy!K184,Patient17_Healthy!K184,Patient19_Healthy!K184,Patient21_Healthy!K184,Patient22_Healthy!K184,Patient23_Healthy!K184,Patient25_Healthy!K184,Patient26_Healthy!K184,Patient27_Healthy!K184,Patient28_Healthy!K184,Patient30_Healthy!K184,Patient31_Healthy!K184,Patient33_Healthy!K184,Patient34_Healthy!K184,Patient36_Healthy!K184)</f>
        <v>2.9169290470458423E-2</v>
      </c>
      <c r="O185">
        <f>STDEV(Patient1_Healthy!K192,Patient2_Healthy!K192,Patient5_Healthy!K184,Patient6_Healthy!K184,Patient8_Healthy!K184,Patient9_Healthy!K184,Patient10_Healthy!K184,Patient11_Healthy!K184,Patient12_Healthy!K184,Patient13_Healthy!K184,Patient14_Healthy!K184,Patient15_Healthy!K184,Patient16_Healthy!K184,Patient17_Healthy!K184,Patient19_Healthy!K184,Patient21_Healthy!K184,Patient22_Healthy!K184,Patient23_Healthy!K184,Patient25_Healthy!K184,Patient26_Healthy!K184,Patient27_Healthy!K184,Patient28_Healthy!K184,Patient30_Healthy!K184,Patient31_Healthy!K184,Patient33_Healthy!K184,Patient34_Healthy!K184,Patient36_Healthy!K184)</f>
        <v>9.119215666432641E-2</v>
      </c>
      <c r="Q185" s="13" t="s">
        <v>73</v>
      </c>
      <c r="R185">
        <f>AVERAGE(Patient1_Healthy!P192,Patient2_Healthy!P192,Patient5_Healthy!P184,Patient6_Healthy!P184,Patient8_Healthy!P184,Patient9_Healthy!P184,Patient10_Healthy!P184,Patient11_Healthy!P184,Patient12_Healthy!P184,Patient13_Healthy!P184,Patient14_Healthy!P184,Patient15_Healthy!P184,Patient16_Healthy!P184,Patient17_Healthy!P184,Patient18_Healthy!P184,Patient19_Healthy!P184,Patient21_Healthy!P184,Patient22_Healthy!P184,Patient23_Healthy!P184,Patient25_Healthy!P184,Patient26_Healthy!P184,Patient27_Healthy!P184,Patient28_Healthy!P184,Patient30_Healthy!P184,Patient31_Healthy!P184,Patient33_Healthy!P184,Patient34_Healthy!P184,Patient36_Healthy!P184)</f>
        <v>0.17685501391166247</v>
      </c>
      <c r="S185">
        <f>STDEV(Patient1_Healthy!P192,Patient2_Healthy!P192,Patient5_Healthy!P184,Patient6_Healthy!P184,Patient8_Healthy!P184,Patient9_Healthy!P184,Patient10_Healthy!P184,Patient11_Healthy!P184,Patient12_Healthy!P184,Patient13_Healthy!P184,Patient14_Healthy!P184,Patient15_Healthy!P184,Patient16_Healthy!P184,Patient17_Healthy!P184,Patient18_Healthy!P184,Patient19_Healthy!P184,Patient21_Healthy!P184,Patient22_Healthy!P184,Patient23_Healthy!P184,Patient25_Healthy!P184,Patient26_Healthy!P184,Patient27_Healthy!P184,Patient28_Healthy!P184,Patient30_Healthy!P184,Patient31_Healthy!P184,Patient33_Healthy!P184,Patient34_Healthy!P184,Patient36_Healthy!P184)</f>
        <v>0.17905004912680492</v>
      </c>
      <c r="T185" s="132">
        <f>AVERAGE(Patient1_Healthy!Q192,Patient2_Healthy!Q192,Patient5_Healthy!Q184,Patient6_Healthy!Q184,Patient8_Healthy!Q184,Patient9_Healthy!Q184,Patient10_Healthy!Q184,Patient11_Healthy!Q184,Patient12_Healthy!Q184,Patient13_Healthy!Q184,Patient14_Healthy!Q184,Patient15_Healthy!Q184,Patient16_Healthy!Q184,Patient17_Healthy!Q184,Patient18_Healthy!Q184,Patient19_Healthy!Q184,Patient21_Healthy!Q184,Patient22_Healthy!Q184,Patient23_Healthy!Q184,Patient25_Healthy!Q184,Patient26_Healthy!Q184,Patient27_Healthy!Q184,Patient28_Healthy!Q184,Patient30_Healthy!Q184,Patient31_Healthy!Q184,Patient33_Healthy!Q184,Patient34_Healthy!Q184,Patient36_Healthy!Q184)</f>
        <v>0.22318362559501956</v>
      </c>
      <c r="U185" s="139">
        <f>STDEV(Patient1_Healthy!Q192,Patient2_Healthy!Q192,Patient5_Healthy!Q184,Patient6_Healthy!Q184,Patient8_Healthy!Q184,Patient9_Healthy!Q184,Patient10_Healthy!Q184,Patient11_Healthy!Q184,Patient12_Healthy!Q184,Patient13_Healthy!Q184,Patient14_Healthy!Q184,Patient15_Healthy!Q184,Patient16_Healthy!Q184,Patient17_Healthy!Q184,Patient18_Healthy!Q184,Patient19_Healthy!Q184,Patient21_Healthy!Q184,Patient22_Healthy!Q184,Patient23_Healthy!Q184,Patient25_Healthy!Q184,Patient26_Healthy!Q184,Patient27_Healthy!Q184,Patient28_Healthy!Q184,Patient30_Healthy!Q184,Patient31_Healthy!Q184,Patient33_Healthy!Q184,Patient34_Healthy!Q184,Patient36_Healthy!Q184)</f>
        <v>0.16854489515626767</v>
      </c>
      <c r="Y185" s="29" t="s">
        <v>15</v>
      </c>
      <c r="Z185">
        <f>AVERAGE(Patient1_Healthy!X184,Patient2_Healthy!X184,,Patient5_Healthy!X184,Patient6_Healthy!X184,Patient8_Healthy!X184,Patient9_Healthy!X184,Patient10_Healthy!X184,Patient11_Healthy!X184,Patient12_Healthy!X184,Patient13_Healthy!X184,Patient14_Healthy!X184,Patient15_Healthy!X184,Patient16_Healthy!X184,Patient17_Healthy!X184,Patient18_Healthy!X184,Patient19_Healthy!X184,Patient21_Healthy!X184,Patient22_Healthy!X184,Patient23_Healthy!X184,Patient25_Healthy!X184,Patient26_Healthy!X184,Patient27_Healthy!X184,Patient28_Healthy!X184,Patient30_Healthy!X184,Patient31_Healthy!X184,Patient33_Healthy!X184,Patient34_Healthy!X184,Patient36_Healthy!X184)</f>
        <v>4.026115408436054E-2</v>
      </c>
      <c r="AA185">
        <f>STDEV(Patient1_Healthy!X184,Patient2_Healthy!X184,,Patient5_Healthy!X184,Patient6_Healthy!X184,Patient8_Healthy!X184,Patient9_Healthy!X184,Patient10_Healthy!X184,Patient11_Healthy!X184,Patient12_Healthy!X184,Patient13_Healthy!X184,Patient14_Healthy!X184,Patient15_Healthy!X184,Patient16_Healthy!X184,Patient17_Healthy!X184,Patient18_Healthy!X184,Patient19_Healthy!X184,Patient21_Healthy!X184,Patient22_Healthy!X184,Patient23_Healthy!X184,Patient25_Healthy!X184,Patient26_Healthy!X184,Patient27_Healthy!X184,Patient28_Healthy!X184,Patient30_Healthy!X184,Patient31_Healthy!X184,Patient33_Healthy!X184,Patient34_Healthy!X184,Patient36_Healthy!X184)</f>
        <v>0.20870750772777705</v>
      </c>
      <c r="AB185" s="132">
        <f>AVERAGE(Patient1_Healthy!Y184,Patient2_Healthy!Y184,Patient5_Healthy!Y184,Patient6_Healthy!Y184,Patient8_Healthy!Y184,Patient9_Healthy!Y184,Patient10_Healthy!Y184,Patient11_Healthy!Y184,Patient12_Healthy!Y184,Patient13_Healthy!Y184,Patient14_Healthy!Y184,Patient15_Healthy!Y184,Patient16_Healthy!Y184,Patient17_Healthy!Y184,Patient18_Healthy!Y184,Patient19_Healthy!Y184,Patient21_Healthy!Y184,Patient22_Healthy!Y184,Patient23_Healthy!Y184,Patient25_Healthy!Y184,Patient26_Healthy!Y184,Patient27_Healthy!Y184,Patient28_Healthy!Y184,Patient30_Healthy!Y184,Patient31_Healthy!Y184,Patient33_Healthy!Y184,Patient34_Healthy!Y184,Patient36_Healthy!Y184)</f>
        <v>5.0707688313134096E-2</v>
      </c>
      <c r="AC185">
        <f>STDEV(Patient1_Healthy!Y184,Patient2_Healthy!Y184,Patient5_Healthy!Y184,Patient6_Healthy!Y184,Patient8_Healthy!Y184,Patient9_Healthy!Y184,Patient10_Healthy!Y184,Patient11_Healthy!Y184,Patient12_Healthy!Y184,Patient13_Healthy!Y184,Patient14_Healthy!Y184,Patient15_Healthy!Y184,Patient16_Healthy!Y184,Patient17_Healthy!Y184,Patient18_Healthy!Y184,Patient19_Healthy!Y184,Patient21_Healthy!Y184,Patient22_Healthy!Y184,Patient23_Healthy!Y184,Patient25_Healthy!Y184,Patient26_Healthy!Y184,Patient27_Healthy!Y184,Patient28_Healthy!Y184,Patient30_Healthy!Y184,Patient31_Healthy!Y184,Patient33_Healthy!Y184,Patient34_Healthy!Y184,Patient36_Healthy!Y184)</f>
        <v>0.17588353815134827</v>
      </c>
      <c r="AO185" s="165"/>
    </row>
    <row r="186" spans="1:41" x14ac:dyDescent="0.25">
      <c r="A186" s="29" t="s">
        <v>17</v>
      </c>
      <c r="B186">
        <f>AVERAGE(Patient1_Healthy!B193,Patient2_Healthy!B193,Patient5_Healthy!B185,Patient6_Healthy!B185,Patient8_Healthy!B185,Patient9_Healthy!B185,Patient10_Healthy!B185,Patient11_Healthy!B185,Patient12_Healthy!B185,Patient13_Healthy!B185,Patient14_Healthy!B185,Patient15_Healthy!B185,Patient16_Healthy!B185,Patient17_Healthy!B185,Patient19_Healthy!B185,Patient21_Healthy!B185,Patient22_Healthy!B185,Patient23_Healthy!B185,Patient25_Healthy!B185,Patient26_Healthy!B185,Patient27_Healthy!B185,Patient28_Healthy!B185,Patient30_Healthy!B185,Patient31_Healthy!B185,Patient33_Healthy!B185,Patient34_Healthy!B185,Patient36_Healthy!B185)</f>
        <v>0.1599166558710812</v>
      </c>
      <c r="C186">
        <f>STDEV(Patient1_Healthy!B193,Patient2_Healthy!B193,Patient5_Healthy!B185,Patient6_Healthy!B185,Patient8_Healthy!B185,Patient9_Healthy!B185,Patient10_Healthy!B185,Patient11_Healthy!B185,Patient12_Healthy!B185,Patient13_Healthy!B185,Patient14_Healthy!B185,Patient15_Healthy!B185,Patient16_Healthy!B185,Patient17_Healthy!B185,Patient19_Healthy!B185,Patient21_Healthy!B185,Patient22_Healthy!B185,Patient23_Healthy!B185,Patient25_Healthy!B185,Patient26_Healthy!B185,Patient27_Healthy!B185,Patient28_Healthy!B185,Patient30_Healthy!B185,Patient31_Healthy!B185,Patient33_Healthy!B185,Patient34_Healthy!B185,Patient36_Healthy!B185)</f>
        <v>0.16374645261233547</v>
      </c>
      <c r="D186" s="132">
        <f>AVERAGE(Patient1_Healthy!C193,Patient2_Healthy!C193,Patient5_Healthy!C185,Patient6_Healthy!C185,Patient8_Healthy!C185,Patient9_Healthy!C185,Patient10_Healthy!C185,Patient11_Healthy!C185,Patient12_Healthy!C185,Patient13_Healthy!C185,Patient14_Healthy!C185,Patient15_Healthy!C185,Patient16_Healthy!C185,Patient17_Healthy!C185,Patient19_Healthy!C185,Patient21_Healthy!C185,Patient22_Healthy!C185,Patient23_Healthy!C185,Patient25_Healthy!C185,Patient26_Healthy!C185,Patient27_Healthy!C185,Patient28_Healthy!C185,Patient30_Healthy!C185,Patient31_Healthy!C185,Patient33_Healthy!C185,Patient34_Healthy!C185,Patient36_Healthy!C185)</f>
        <v>0.10945126424589496</v>
      </c>
      <c r="E186" s="139">
        <f>STDEV(Patient1_Healthy!C193,Patient2_Healthy!C193,Patient5_Healthy!C185,Patient6_Healthy!C185,Patient8_Healthy!C185,Patient9_Healthy!C185,Patient10_Healthy!C185,Patient11_Healthy!C185,Patient12_Healthy!C185,Patient13_Healthy!C185,Patient14_Healthy!C185,Patient15_Healthy!C185,Patient16_Healthy!C185,Patient17_Healthy!C185,Patient19_Healthy!C185,Patient21_Healthy!C185,Patient22_Healthy!C185,Patient23_Healthy!C185,Patient25_Healthy!C185,Patient26_Healthy!C185,Patient27_Healthy!C185,Patient28_Healthy!C185,Patient30_Healthy!C185,Patient31_Healthy!C185,Patient33_Healthy!C185,Patient34_Healthy!C185,Patient36_Healthy!C185)</f>
        <v>0.13813900523584963</v>
      </c>
      <c r="F186">
        <f>AVERAGE(Patient1_Healthy!D193,Patient2_Healthy!D193,Patient5_Healthy!D185,Patient6_Healthy!D185,Patient8_Healthy!D185,Patient9_Healthy!D185,Patient10_Healthy!D185,Patient11_Healthy!D185,Patient12_Healthy!D185,Patient13_Healthy!D185,Patient14_Healthy!D185,Patient15_Healthy!D185,Patient16_Healthy!D185,Patient17_Healthy!D185,Patient19_Healthy!D185,Patient21_Healthy!D185,Patient22_Healthy!D185,Patient23_Healthy!D185,Patient25_Healthy!D185,Patient26_Healthy!D185,Patient27_Healthy!D185,Patient28_Healthy!D185,Patient30_Healthy!D185,Patient31_Healthy!D185,Patient33_Healthy!D185,Patient34_Healthy!D185,Patient36_Healthy!D185)</f>
        <v>2.0392744479273195E-2</v>
      </c>
      <c r="G186">
        <f>STDEV(Patient1_Healthy!D193,Patient2_Healthy!D193,Patient5_Healthy!D185,Patient6_Healthy!D185,Patient8_Healthy!D185,Patient9_Healthy!D185,Patient10_Healthy!D185,Patient11_Healthy!D185,Patient12_Healthy!D185,Patient13_Healthy!D185,Patient14_Healthy!D185,Patient15_Healthy!D185,Patient16_Healthy!D185,Patient17_Healthy!D185,Patient19_Healthy!D185,Patient21_Healthy!D185,Patient22_Healthy!D185,Patient23_Healthy!D185,Patient25_Healthy!D185,Patient26_Healthy!D185,Patient27_Healthy!D185,Patient28_Healthy!D185,Patient30_Healthy!D185,Patient31_Healthy!D185,Patient33_Healthy!D185,Patient34_Healthy!D185,Patient36_Healthy!D185)</f>
        <v>8.3036372327814079E-2</v>
      </c>
      <c r="I186" s="13" t="s">
        <v>74</v>
      </c>
      <c r="J186">
        <f>AVERAGE(Patient1_Healthy!I193,Patient2_Healthy!I193,Patient5_Healthy!I185,Patient6_Healthy!I185,Patient8_Healthy!I185,Patient9_Healthy!I185,Patient10_Healthy!I185,Patient11_Healthy!I185,Patient12_Healthy!I185,Patient13_Healthy!I185,Patient14_Healthy!I185,Patient15_Healthy!I185,Patient16_Healthy!I185,Patient17_Healthy!I185,Patient19_Healthy!I185,Patient21_Healthy!I185,Patient22_Healthy!I185,Patient23_Healthy!I185,Patient25_Healthy!I185,Patient26_Healthy!I185,Patient27_Healthy!I185,Patient28_Healthy!I185,Patient30_Healthy!I185,Patient31_Healthy!I185,Patient33_Healthy!I185,Patient34_Healthy!I185,Patient36_Healthy!I185)</f>
        <v>0.20290640500164503</v>
      </c>
      <c r="K186">
        <f>STDEV(Patient1_Healthy!I193,Patient2_Healthy!I193,Patient5_Healthy!I185,Patient6_Healthy!I185,Patient8_Healthy!I185,Patient9_Healthy!I185,Patient10_Healthy!I185,Patient11_Healthy!I185,Patient12_Healthy!I185,Patient13_Healthy!I185,Patient14_Healthy!I185,Patient15_Healthy!I185,Patient16_Healthy!I185,Patient17_Healthy!I185,Patient19_Healthy!I185,Patient21_Healthy!I185,Patient22_Healthy!I185,Patient23_Healthy!I185,Patient25_Healthy!I185,Patient26_Healthy!I185,Patient27_Healthy!I185,Patient28_Healthy!I185,Patient30_Healthy!I185,Patient31_Healthy!I185,Patient33_Healthy!I185,Patient34_Healthy!I185,Patient36_Healthy!I185)</f>
        <v>0.18233760728496978</v>
      </c>
      <c r="L186" s="132">
        <f>AVERAGE(Patient1_Healthy!J193,Patient2_Healthy!J193,Patient5_Healthy!J185,Patient6_Healthy!J185,Patient8_Healthy!J185,Patient9_Healthy!J185,Patient10_Healthy!J185,Patient11_Healthy!J185,Patient12_Healthy!J185,Patient13_Healthy!J185,Patient14_Healthy!J185,Patient15_Healthy!J185,Patient16_Healthy!J185,Patient17_Healthy!J185,Patient19_Healthy!J185,Patient21_Healthy!J185,Patient22_Healthy!J185,Patient23_Healthy!J185,Patient25_Healthy!J185,Patient26_Healthy!J185,Patient27_Healthy!J185,Patient28_Healthy!J185,Patient30_Healthy!J185,Patient31_Healthy!J185,Patient33_Healthy!J185,Patient34_Healthy!J185,Patient36_Healthy!J185)</f>
        <v>0.13527065229977922</v>
      </c>
      <c r="M186" s="139">
        <f>STDEV(Patient1_Healthy!J193,Patient2_Healthy!J193,Patient5_Healthy!J185,Patient6_Healthy!J185,Patient8_Healthy!J185,Patient9_Healthy!J185,Patient10_Healthy!J185,Patient11_Healthy!J185,Patient12_Healthy!J185,Patient13_Healthy!J185,Patient14_Healthy!J185,Patient15_Healthy!J185,Patient16_Healthy!J185,Patient17_Healthy!J185,Patient19_Healthy!J185,Patient21_Healthy!J185,Patient22_Healthy!J185,Patient23_Healthy!J185,Patient25_Healthy!J185,Patient26_Healthy!J185,Patient27_Healthy!J185,Patient28_Healthy!J185,Patient30_Healthy!J185,Patient31_Healthy!J185,Patient33_Healthy!J185,Patient34_Healthy!J185,Patient36_Healthy!J185)</f>
        <v>0.1557648910307094</v>
      </c>
      <c r="N186">
        <f>AVERAGE(Patient1_Healthy!K193,Patient2_Healthy!K193,Patient5_Healthy!K185,Patient6_Healthy!K185,Patient8_Healthy!K185,Patient9_Healthy!K185,Patient10_Healthy!K185,Patient11_Healthy!K185,Patient12_Healthy!K185,Patient13_Healthy!K185,Patient14_Healthy!K185,Patient15_Healthy!K185,Patient16_Healthy!K185,Patient17_Healthy!K185,Patient19_Healthy!K185,Patient21_Healthy!K185,Patient22_Healthy!K185,Patient23_Healthy!K185,Patient25_Healthy!K185,Patient26_Healthy!K185,Patient27_Healthy!K185,Patient28_Healthy!K185,Patient30_Healthy!K185,Patient31_Healthy!K185,Patient33_Healthy!K185,Patient34_Healthy!K185,Patient36_Healthy!K185)</f>
        <v>2.8709559078372457E-2</v>
      </c>
      <c r="O186">
        <f>STDEV(Patient1_Healthy!K193,Patient2_Healthy!K193,Patient5_Healthy!K185,Patient6_Healthy!K185,Patient8_Healthy!K185,Patient9_Healthy!K185,Patient10_Healthy!K185,Patient11_Healthy!K185,Patient12_Healthy!K185,Patient13_Healthy!K185,Patient14_Healthy!K185,Patient15_Healthy!K185,Patient16_Healthy!K185,Patient17_Healthy!K185,Patient19_Healthy!K185,Patient21_Healthy!K185,Patient22_Healthy!K185,Patient23_Healthy!K185,Patient25_Healthy!K185,Patient26_Healthy!K185,Patient27_Healthy!K185,Patient28_Healthy!K185,Patient30_Healthy!K185,Patient31_Healthy!K185,Patient33_Healthy!K185,Patient34_Healthy!K185,Patient36_Healthy!K185)</f>
        <v>9.6327769623394288E-2</v>
      </c>
      <c r="Q186" s="13" t="s">
        <v>75</v>
      </c>
      <c r="R186">
        <f>AVERAGE(Patient1_Healthy!P193,Patient2_Healthy!P193,Patient5_Healthy!P185,Patient6_Healthy!P185,Patient8_Healthy!P185,Patient9_Healthy!P185,Patient10_Healthy!P185,Patient11_Healthy!P185,Patient12_Healthy!P185,Patient13_Healthy!P185,Patient14_Healthy!P185,Patient15_Healthy!P185,Patient16_Healthy!P185,Patient17_Healthy!P185,Patient18_Healthy!P185,Patient19_Healthy!P185,Patient21_Healthy!P185,Patient22_Healthy!P185,Patient23_Healthy!P185,Patient25_Healthy!P185,Patient26_Healthy!P185,Patient27_Healthy!P185,Patient28_Healthy!P185,Patient30_Healthy!P185,Patient31_Healthy!P185,Patient33_Healthy!P185,Patient34_Healthy!P185,Patient36_Healthy!P185)</f>
        <v>0.12072935240593204</v>
      </c>
      <c r="S186">
        <f>STDEV(Patient1_Healthy!P193,Patient2_Healthy!P193,Patient5_Healthy!P185,Patient6_Healthy!P185,Patient8_Healthy!P185,Patient9_Healthy!P185,Patient10_Healthy!P185,Patient11_Healthy!P185,Patient12_Healthy!P185,Patient13_Healthy!P185,Patient14_Healthy!P185,Patient15_Healthy!P185,Patient16_Healthy!P185,Patient17_Healthy!P185,Patient18_Healthy!P185,Patient19_Healthy!P185,Patient21_Healthy!P185,Patient22_Healthy!P185,Patient23_Healthy!P185,Patient25_Healthy!P185,Patient26_Healthy!P185,Patient27_Healthy!P185,Patient28_Healthy!P185,Patient30_Healthy!P185,Patient31_Healthy!P185,Patient33_Healthy!P185,Patient34_Healthy!P185,Patient36_Healthy!P185)</f>
        <v>0.20969178355930587</v>
      </c>
      <c r="T186" s="132">
        <f>AVERAGE(Patient1_Healthy!Q193,Patient2_Healthy!Q193,Patient5_Healthy!Q185,Patient6_Healthy!Q185,Patient8_Healthy!Q185,Patient9_Healthy!Q185,Patient10_Healthy!Q185,Patient11_Healthy!Q185,Patient12_Healthy!Q185,Patient13_Healthy!Q185,Patient14_Healthy!Q185,Patient15_Healthy!Q185,Patient16_Healthy!Q185,Patient17_Healthy!Q185,Patient18_Healthy!Q185,Patient19_Healthy!Q185,Patient21_Healthy!Q185,Patient22_Healthy!Q185,Patient23_Healthy!Q185,Patient25_Healthy!Q185,Patient26_Healthy!Q185,Patient27_Healthy!Q185,Patient28_Healthy!Q185,Patient30_Healthy!Q185,Patient31_Healthy!Q185,Patient33_Healthy!Q185,Patient34_Healthy!Q185,Patient36_Healthy!Q185)</f>
        <v>0.18475142248643853</v>
      </c>
      <c r="U186" s="139">
        <f>STDEV(Patient1_Healthy!Q193,Patient2_Healthy!Q193,Patient5_Healthy!Q185,Patient6_Healthy!Q185,Patient8_Healthy!Q185,Patient9_Healthy!Q185,Patient10_Healthy!Q185,Patient11_Healthy!Q185,Patient12_Healthy!Q185,Patient13_Healthy!Q185,Patient14_Healthy!Q185,Patient15_Healthy!Q185,Patient16_Healthy!Q185,Patient17_Healthy!Q185,Patient18_Healthy!Q185,Patient19_Healthy!Q185,Patient21_Healthy!Q185,Patient22_Healthy!Q185,Patient23_Healthy!Q185,Patient25_Healthy!Q185,Patient26_Healthy!Q185,Patient27_Healthy!Q185,Patient28_Healthy!Q185,Patient30_Healthy!Q185,Patient31_Healthy!Q185,Patient33_Healthy!Q185,Patient34_Healthy!Q185,Patient36_Healthy!Q185)</f>
        <v>0.1852766719815806</v>
      </c>
      <c r="Y186" s="29" t="s">
        <v>18</v>
      </c>
      <c r="Z186">
        <f>AVERAGE(Patient1_Healthy!X185,Patient2_Healthy!X185,,Patient5_Healthy!X185,Patient6_Healthy!X185,Patient8_Healthy!X185,Patient9_Healthy!X185,Patient10_Healthy!X185,Patient11_Healthy!X185,Patient12_Healthy!X185,Patient13_Healthy!X185,Patient14_Healthy!X185,Patient15_Healthy!X185,Patient16_Healthy!X185,Patient17_Healthy!X185,Patient18_Healthy!X185,Patient19_Healthy!X185,Patient21_Healthy!X185,Patient22_Healthy!X185,Patient23_Healthy!X185,Patient25_Healthy!X185,Patient26_Healthy!X185,Patient27_Healthy!X185,Patient28_Healthy!X185,Patient30_Healthy!X185,Patient31_Healthy!X185,Patient33_Healthy!X185,Patient34_Healthy!X185,Patient36_Healthy!X185)</f>
        <v>5.8891832943479903E-2</v>
      </c>
      <c r="AA186">
        <f>STDEV(Patient1_Healthy!X185,Patient2_Healthy!X185,,Patient5_Healthy!X185,Patient6_Healthy!X185,Patient8_Healthy!X185,Patient9_Healthy!X185,Patient10_Healthy!X185,Patient11_Healthy!X185,Patient12_Healthy!X185,Patient13_Healthy!X185,Patient14_Healthy!X185,Patient15_Healthy!X185,Patient16_Healthy!X185,Patient17_Healthy!X185,Patient18_Healthy!X185,Patient19_Healthy!X185,Patient21_Healthy!X185,Patient22_Healthy!X185,Patient23_Healthy!X185,Patient25_Healthy!X185,Patient26_Healthy!X185,Patient27_Healthy!X185,Patient28_Healthy!X185,Patient30_Healthy!X185,Patient31_Healthy!X185,Patient33_Healthy!X185,Patient34_Healthy!X185,Patient36_Healthy!X185)</f>
        <v>0.27572080082361489</v>
      </c>
      <c r="AB186" s="132">
        <f>AVERAGE(Patient1_Healthy!Y185,Patient2_Healthy!Y185,Patient5_Healthy!Y185,Patient6_Healthy!Y185,Patient8_Healthy!Y185,Patient9_Healthy!Y185,Patient10_Healthy!Y185,Patient11_Healthy!Y185,Patient12_Healthy!Y185,Patient13_Healthy!Y185,Patient14_Healthy!Y185,Patient15_Healthy!Y185,Patient16_Healthy!Y185,Patient17_Healthy!Y185,Patient18_Healthy!Y185,Patient19_Healthy!Y185,Patient21_Healthy!Y185,Patient22_Healthy!Y185,Patient23_Healthy!Y185,Patient25_Healthy!Y185,Patient26_Healthy!Y185,Patient27_Healthy!Y185,Patient28_Healthy!Y185,Patient30_Healthy!Y185,Patient31_Healthy!Y185,Patient33_Healthy!Y185,Patient34_Healthy!Y185,Patient36_Healthy!Y185)</f>
        <v>5.4748955302345297E-2</v>
      </c>
      <c r="AC186">
        <f>STDEV(Patient1_Healthy!Y185,Patient2_Healthy!Y185,Patient5_Healthy!Y185,Patient6_Healthy!Y185,Patient8_Healthy!Y185,Patient9_Healthy!Y185,Patient10_Healthy!Y185,Patient11_Healthy!Y185,Patient12_Healthy!Y185,Patient13_Healthy!Y185,Patient14_Healthy!Y185,Patient15_Healthy!Y185,Patient16_Healthy!Y185,Patient17_Healthy!Y185,Patient18_Healthy!Y185,Patient19_Healthy!Y185,Patient21_Healthy!Y185,Patient22_Healthy!Y185,Patient23_Healthy!Y185,Patient25_Healthy!Y185,Patient26_Healthy!Y185,Patient27_Healthy!Y185,Patient28_Healthy!Y185,Patient30_Healthy!Y185,Patient31_Healthy!Y185,Patient33_Healthy!Y185,Patient34_Healthy!Y185,Patient36_Healthy!Y185)</f>
        <v>0.25218414025776748</v>
      </c>
      <c r="AO186" s="165"/>
    </row>
    <row r="187" spans="1:41" x14ac:dyDescent="0.25">
      <c r="A187" s="29" t="s">
        <v>20</v>
      </c>
      <c r="B187">
        <f>AVERAGE(Patient1_Healthy!B194,Patient2_Healthy!B194,Patient5_Healthy!B186,Patient6_Healthy!B186,Patient8_Healthy!B186,Patient9_Healthy!B186,Patient10_Healthy!B186,Patient11_Healthy!B186,Patient12_Healthy!B186,Patient13_Healthy!B186,Patient14_Healthy!B186,Patient15_Healthy!B186,Patient16_Healthy!B186,Patient17_Healthy!B186,Patient19_Healthy!B186,Patient21_Healthy!B186,Patient22_Healthy!B186,Patient23_Healthy!B186,Patient25_Healthy!B186,Patient26_Healthy!B186,Patient27_Healthy!B186,Patient28_Healthy!B186,Patient30_Healthy!B186,Patient31_Healthy!B186,Patient33_Healthy!B186,Patient34_Healthy!B186,Patient36_Healthy!B186)</f>
        <v>0.17102286223394661</v>
      </c>
      <c r="C187">
        <f>STDEV(Patient1_Healthy!B194,Patient2_Healthy!B194,Patient5_Healthy!B186,Patient6_Healthy!B186,Patient8_Healthy!B186,Patient9_Healthy!B186,Patient10_Healthy!B186,Patient11_Healthy!B186,Patient12_Healthy!B186,Patient13_Healthy!B186,Patient14_Healthy!B186,Patient15_Healthy!B186,Patient16_Healthy!B186,Patient17_Healthy!B186,Patient19_Healthy!B186,Patient21_Healthy!B186,Patient22_Healthy!B186,Patient23_Healthy!B186,Patient25_Healthy!B186,Patient26_Healthy!B186,Patient27_Healthy!B186,Patient28_Healthy!B186,Patient30_Healthy!B186,Patient31_Healthy!B186,Patient33_Healthy!B186,Patient34_Healthy!B186,Patient36_Healthy!B186)</f>
        <v>0.17247994427195751</v>
      </c>
      <c r="D187" s="132">
        <f>AVERAGE(Patient1_Healthy!C194,Patient2_Healthy!C194,Patient5_Healthy!C186,Patient6_Healthy!C186,Patient8_Healthy!C186,Patient9_Healthy!C186,Patient10_Healthy!C186,Patient11_Healthy!C186,Patient12_Healthy!C186,Patient13_Healthy!C186,Patient14_Healthy!C186,Patient15_Healthy!C186,Patient16_Healthy!C186,Patient17_Healthy!C186,Patient19_Healthy!C186,Patient21_Healthy!C186,Patient22_Healthy!C186,Patient23_Healthy!C186,Patient25_Healthy!C186,Patient26_Healthy!C186,Patient27_Healthy!C186,Patient28_Healthy!C186,Patient30_Healthy!C186,Patient31_Healthy!C186,Patient33_Healthy!C186,Patient34_Healthy!C186,Patient36_Healthy!C186)</f>
        <v>0.11410387561517038</v>
      </c>
      <c r="E187" s="139">
        <f>STDEV(Patient1_Healthy!C194,Patient2_Healthy!C194,Patient5_Healthy!C186,Patient6_Healthy!C186,Patient8_Healthy!C186,Patient9_Healthy!C186,Patient10_Healthy!C186,Patient11_Healthy!C186,Patient12_Healthy!C186,Patient13_Healthy!C186,Patient14_Healthy!C186,Patient15_Healthy!C186,Patient16_Healthy!C186,Patient17_Healthy!C186,Patient19_Healthy!C186,Patient21_Healthy!C186,Patient22_Healthy!C186,Patient23_Healthy!C186,Patient25_Healthy!C186,Patient26_Healthy!C186,Patient27_Healthy!C186,Patient28_Healthy!C186,Patient30_Healthy!C186,Patient31_Healthy!C186,Patient33_Healthy!C186,Patient34_Healthy!C186,Patient36_Healthy!C186)</f>
        <v>0.14316641850052075</v>
      </c>
      <c r="F187">
        <f>AVERAGE(Patient1_Healthy!D194,Patient2_Healthy!D194,Patient5_Healthy!D186,Patient6_Healthy!D186,Patient8_Healthy!D186,Patient9_Healthy!D186,Patient10_Healthy!D186,Patient11_Healthy!D186,Patient12_Healthy!D186,Patient13_Healthy!D186,Patient14_Healthy!D186,Patient15_Healthy!D186,Patient16_Healthy!D186,Patient17_Healthy!D186,Patient19_Healthy!D186,Patient21_Healthy!D186,Patient22_Healthy!D186,Patient23_Healthy!D186,Patient25_Healthy!D186,Patient26_Healthy!D186,Patient27_Healthy!D186,Patient28_Healthy!D186,Patient30_Healthy!D186,Patient31_Healthy!D186,Patient33_Healthy!D186,Patient34_Healthy!D186,Patient36_Healthy!D186)</f>
        <v>2.7464050291403849E-2</v>
      </c>
      <c r="G187">
        <f>STDEV(Patient1_Healthy!D194,Patient2_Healthy!D194,Patient5_Healthy!D186,Patient6_Healthy!D186,Patient8_Healthy!D186,Patient9_Healthy!D186,Patient10_Healthy!D186,Patient11_Healthy!D186,Patient12_Healthy!D186,Patient13_Healthy!D186,Patient14_Healthy!D186,Patient15_Healthy!D186,Patient16_Healthy!D186,Patient17_Healthy!D186,Patient19_Healthy!D186,Patient21_Healthy!D186,Patient22_Healthy!D186,Patient23_Healthy!D186,Patient25_Healthy!D186,Patient26_Healthy!D186,Patient27_Healthy!D186,Patient28_Healthy!D186,Patient30_Healthy!D186,Patient31_Healthy!D186,Patient33_Healthy!D186,Patient34_Healthy!D186,Patient36_Healthy!D186)</f>
        <v>0.11406885632363808</v>
      </c>
      <c r="I187" s="13" t="s">
        <v>76</v>
      </c>
      <c r="J187">
        <f>AVERAGE(Patient1_Healthy!I194,Patient2_Healthy!I194,Patient5_Healthy!I186,Patient6_Healthy!I186,Patient8_Healthy!I186,Patient9_Healthy!I186,Patient10_Healthy!I186,Patient11_Healthy!I186,Patient12_Healthy!I186,Patient13_Healthy!I186,Patient14_Healthy!I186,Patient15_Healthy!I186,Patient16_Healthy!I186,Patient17_Healthy!I186,Patient19_Healthy!I186,Patient21_Healthy!I186,Patient22_Healthy!I186,Patient23_Healthy!I186,Patient25_Healthy!I186,Patient26_Healthy!I186,Patient27_Healthy!I186,Patient28_Healthy!I186,Patient30_Healthy!I186,Patient31_Healthy!I186,Patient33_Healthy!I186,Patient34_Healthy!I186,Patient36_Healthy!I186)</f>
        <v>0.2093871949947865</v>
      </c>
      <c r="K187">
        <f>STDEV(Patient1_Healthy!I194,Patient2_Healthy!I194,Patient5_Healthy!I186,Patient6_Healthy!I186,Patient8_Healthy!I186,Patient9_Healthy!I186,Patient10_Healthy!I186,Patient11_Healthy!I186,Patient12_Healthy!I186,Patient13_Healthy!I186,Patient14_Healthy!I186,Patient15_Healthy!I186,Patient16_Healthy!I186,Patient17_Healthy!I186,Patient19_Healthy!I186,Patient21_Healthy!I186,Patient22_Healthy!I186,Patient23_Healthy!I186,Patient25_Healthy!I186,Patient26_Healthy!I186,Patient27_Healthy!I186,Patient28_Healthy!I186,Patient30_Healthy!I186,Patient31_Healthy!I186,Patient33_Healthy!I186,Patient34_Healthy!I186,Patient36_Healthy!I186)</f>
        <v>0.17746742870407342</v>
      </c>
      <c r="L187" s="132">
        <f>AVERAGE(Patient1_Healthy!J194,Patient2_Healthy!J194,Patient5_Healthy!J186,Patient6_Healthy!J186,Patient8_Healthy!J186,Patient9_Healthy!J186,Patient10_Healthy!J186,Patient11_Healthy!J186,Patient12_Healthy!J186,Patient13_Healthy!J186,Patient14_Healthy!J186,Patient15_Healthy!J186,Patient16_Healthy!J186,Patient17_Healthy!J186,Patient19_Healthy!J186,Patient21_Healthy!J186,Patient22_Healthy!J186,Patient23_Healthy!J186,Patient25_Healthy!J186,Patient26_Healthy!J186,Patient27_Healthy!J186,Patient28_Healthy!J186,Patient30_Healthy!J186,Patient31_Healthy!J186,Patient33_Healthy!J186,Patient34_Healthy!J186,Patient36_Healthy!J186)</f>
        <v>0.14135602635065195</v>
      </c>
      <c r="M187" s="139">
        <f>STDEV(Patient1_Healthy!J194,Patient2_Healthy!J194,Patient5_Healthy!J186,Patient6_Healthy!J186,Patient8_Healthy!J186,Patient9_Healthy!J186,Patient10_Healthy!J186,Patient11_Healthy!J186,Patient12_Healthy!J186,Patient13_Healthy!J186,Patient14_Healthy!J186,Patient15_Healthy!J186,Patient16_Healthy!J186,Patient17_Healthy!J186,Patient19_Healthy!J186,Patient21_Healthy!J186,Patient22_Healthy!J186,Patient23_Healthy!J186,Patient25_Healthy!J186,Patient26_Healthy!J186,Patient27_Healthy!J186,Patient28_Healthy!J186,Patient30_Healthy!J186,Patient31_Healthy!J186,Patient33_Healthy!J186,Patient34_Healthy!J186,Patient36_Healthy!J186)</f>
        <v>0.20027866538464451</v>
      </c>
      <c r="N187">
        <f>AVERAGE(Patient1_Healthy!K194,Patient2_Healthy!K194,Patient5_Healthy!K186,Patient6_Healthy!K186,Patient8_Healthy!K186,Patient9_Healthy!K186,Patient10_Healthy!K186,Patient11_Healthy!K186,Patient12_Healthy!K186,Patient13_Healthy!K186,Patient14_Healthy!K186,Patient15_Healthy!K186,Patient16_Healthy!K186,Patient17_Healthy!K186,Patient19_Healthy!K186,Patient21_Healthy!K186,Patient22_Healthy!K186,Patient23_Healthy!K186,Patient25_Healthy!K186,Patient26_Healthy!K186,Patient27_Healthy!K186,Patient28_Healthy!K186,Patient30_Healthy!K186,Patient31_Healthy!K186,Patient33_Healthy!K186,Patient34_Healthy!K186,Patient36_Healthy!K186)</f>
        <v>8.9444562791933455E-3</v>
      </c>
      <c r="O187">
        <f>STDEV(Patient1_Healthy!K194,Patient2_Healthy!K194,Patient5_Healthy!K186,Patient6_Healthy!K186,Patient8_Healthy!K186,Patient9_Healthy!K186,Patient10_Healthy!K186,Patient11_Healthy!K186,Patient12_Healthy!K186,Patient13_Healthy!K186,Patient14_Healthy!K186,Patient15_Healthy!K186,Patient16_Healthy!K186,Patient17_Healthy!K186,Patient19_Healthy!K186,Patient21_Healthy!K186,Patient22_Healthy!K186,Patient23_Healthy!K186,Patient25_Healthy!K186,Patient26_Healthy!K186,Patient27_Healthy!K186,Patient28_Healthy!K186,Patient30_Healthy!K186,Patient31_Healthy!K186,Patient33_Healthy!K186,Patient34_Healthy!K186,Patient36_Healthy!K186)</f>
        <v>0.10431560907173471</v>
      </c>
      <c r="Q187" s="13" t="s">
        <v>77</v>
      </c>
      <c r="R187">
        <f>AVERAGE(Patient1_Healthy!P194,Patient2_Healthy!P194,Patient5_Healthy!P186,Patient6_Healthy!P186,Patient8_Healthy!P186,Patient9_Healthy!P186,Patient10_Healthy!P186,Patient11_Healthy!P186,Patient12_Healthy!P186,Patient13_Healthy!P186,Patient14_Healthy!P186,Patient15_Healthy!P186,Patient16_Healthy!P186,Patient17_Healthy!P186,Patient18_Healthy!P186,Patient19_Healthy!P186,Patient21_Healthy!P186,Patient22_Healthy!P186,Patient23_Healthy!P186,Patient25_Healthy!P186,Patient26_Healthy!P186,Patient27_Healthy!P186,Patient28_Healthy!P186,Patient30_Healthy!P186,Patient31_Healthy!P186,Patient33_Healthy!P186,Patient34_Healthy!P186,Patient36_Healthy!P186)</f>
        <v>0.19164174000729753</v>
      </c>
      <c r="S187">
        <f>STDEV(Patient1_Healthy!P194,Patient2_Healthy!P194,Patient5_Healthy!P186,Patient6_Healthy!P186,Patient8_Healthy!P186,Patient9_Healthy!P186,Patient10_Healthy!P186,Patient11_Healthy!P186,Patient12_Healthy!P186,Patient13_Healthy!P186,Patient14_Healthy!P186,Patient15_Healthy!P186,Patient16_Healthy!P186,Patient17_Healthy!P186,Patient18_Healthy!P186,Patient19_Healthy!P186,Patient21_Healthy!P186,Patient22_Healthy!P186,Patient23_Healthy!P186,Patient25_Healthy!P186,Patient26_Healthy!P186,Patient27_Healthy!P186,Patient28_Healthy!P186,Patient30_Healthy!P186,Patient31_Healthy!P186,Patient33_Healthy!P186,Patient34_Healthy!P186,Patient36_Healthy!P186)</f>
        <v>0.16152577555689479</v>
      </c>
      <c r="T187" s="132">
        <f>AVERAGE(Patient1_Healthy!Q194,Patient2_Healthy!Q194,Patient5_Healthy!Q186,Patient6_Healthy!Q186,Patient8_Healthy!Q186,Patient9_Healthy!Q186,Patient10_Healthy!Q186,Patient11_Healthy!Q186,Patient12_Healthy!Q186,Patient13_Healthy!Q186,Patient14_Healthy!Q186,Patient15_Healthy!Q186,Patient16_Healthy!Q186,Patient17_Healthy!Q186,Patient18_Healthy!Q186,Patient19_Healthy!Q186,Patient21_Healthy!Q186,Patient22_Healthy!Q186,Patient23_Healthy!Q186,Patient25_Healthy!Q186,Patient26_Healthy!Q186,Patient27_Healthy!Q186,Patient28_Healthy!Q186,Patient30_Healthy!Q186,Patient31_Healthy!Q186,Patient33_Healthy!Q186,Patient34_Healthy!Q186,Patient36_Healthy!Q186)</f>
        <v>0.20886642275899123</v>
      </c>
      <c r="U187" s="139">
        <f>STDEV(Patient1_Healthy!Q194,Patient2_Healthy!Q194,Patient5_Healthy!Q186,Patient6_Healthy!Q186,Patient8_Healthy!Q186,Patient9_Healthy!Q186,Patient10_Healthy!Q186,Patient11_Healthy!Q186,Patient12_Healthy!Q186,Patient13_Healthy!Q186,Patient14_Healthy!Q186,Patient15_Healthy!Q186,Patient16_Healthy!Q186,Patient17_Healthy!Q186,Patient18_Healthy!Q186,Patient19_Healthy!Q186,Patient21_Healthy!Q186,Patient22_Healthy!Q186,Patient23_Healthy!Q186,Patient25_Healthy!Q186,Patient26_Healthy!Q186,Patient27_Healthy!Q186,Patient28_Healthy!Q186,Patient30_Healthy!Q186,Patient31_Healthy!Q186,Patient33_Healthy!Q186,Patient34_Healthy!Q186,Patient36_Healthy!Q186)</f>
        <v>0.18093171534072741</v>
      </c>
      <c r="Y187" s="29" t="s">
        <v>21</v>
      </c>
      <c r="Z187">
        <f>AVERAGE(Patient1_Healthy!X186,Patient2_Healthy!X186,,Patient5_Healthy!X186,Patient6_Healthy!X186,Patient8_Healthy!X186,Patient9_Healthy!X186,Patient10_Healthy!X186,Patient11_Healthy!X186,Patient12_Healthy!X186,Patient13_Healthy!X186,Patient14_Healthy!X186,Patient15_Healthy!X186,Patient16_Healthy!X186,Patient17_Healthy!X186,Patient18_Healthy!X186,Patient19_Healthy!X186,Patient21_Healthy!X186,Patient22_Healthy!X186,Patient23_Healthy!X186,Patient25_Healthy!X186,Patient26_Healthy!X186,Patient27_Healthy!X186,Patient28_Healthy!X186,Patient30_Healthy!X186,Patient31_Healthy!X186,Patient33_Healthy!X186,Patient34_Healthy!X186,Patient36_Healthy!X186)</f>
        <v>0.27990925399224353</v>
      </c>
      <c r="AA187">
        <f>STDEV(Patient1_Healthy!X186,Patient2_Healthy!X186,,Patient5_Healthy!X186,Patient6_Healthy!X186,Patient8_Healthy!X186,Patient9_Healthy!X186,Patient10_Healthy!X186,Patient11_Healthy!X186,Patient12_Healthy!X186,Patient13_Healthy!X186,Patient14_Healthy!X186,Patient15_Healthy!X186,Patient16_Healthy!X186,Patient17_Healthy!X186,Patient18_Healthy!X186,Patient19_Healthy!X186,Patient21_Healthy!X186,Patient22_Healthy!X186,Patient23_Healthy!X186,Patient25_Healthy!X186,Patient26_Healthy!X186,Patient27_Healthy!X186,Patient28_Healthy!X186,Patient30_Healthy!X186,Patient31_Healthy!X186,Patient33_Healthy!X186,Patient34_Healthy!X186,Patient36_Healthy!X186)</f>
        <v>0.3020896144208593</v>
      </c>
      <c r="AB187" s="132">
        <f>AVERAGE(Patient1_Healthy!Y186,Patient2_Healthy!Y186,Patient5_Healthy!Y186,Patient6_Healthy!Y186,Patient8_Healthy!Y186,Patient9_Healthy!Y186,Patient10_Healthy!Y186,Patient11_Healthy!Y186,Patient12_Healthy!Y186,Patient13_Healthy!Y186,Patient14_Healthy!Y186,Patient15_Healthy!Y186,Patient16_Healthy!Y186,Patient17_Healthy!Y186,Patient18_Healthy!Y186,Patient19_Healthy!Y186,Patient21_Healthy!Y186,Patient22_Healthy!Y186,Patient23_Healthy!Y186,Patient25_Healthy!Y186,Patient26_Healthy!Y186,Patient27_Healthy!Y186,Patient28_Healthy!Y186,Patient30_Healthy!Y186,Patient31_Healthy!Y186,Patient33_Healthy!Y186,Patient34_Healthy!Y186,Patient36_Healthy!Y186)</f>
        <v>0.45119104081607153</v>
      </c>
      <c r="AC187">
        <f>STDEV(Patient1_Healthy!Y186,Patient2_Healthy!Y186,Patient5_Healthy!Y186,Patient6_Healthy!Y186,Patient8_Healthy!Y186,Patient9_Healthy!Y186,Patient10_Healthy!Y186,Patient11_Healthy!Y186,Patient12_Healthy!Y186,Patient13_Healthy!Y186,Patient14_Healthy!Y186,Patient15_Healthy!Y186,Patient16_Healthy!Y186,Patient17_Healthy!Y186,Patient18_Healthy!Y186,Patient19_Healthy!Y186,Patient21_Healthy!Y186,Patient22_Healthy!Y186,Patient23_Healthy!Y186,Patient25_Healthy!Y186,Patient26_Healthy!Y186,Patient27_Healthy!Y186,Patient28_Healthy!Y186,Patient30_Healthy!Y186,Patient31_Healthy!Y186,Patient33_Healthy!Y186,Patient34_Healthy!Y186,Patient36_Healthy!Y186)</f>
        <v>0.25048253690300692</v>
      </c>
      <c r="AO187" s="165"/>
    </row>
    <row r="188" spans="1:41" x14ac:dyDescent="0.25">
      <c r="A188" s="29" t="s">
        <v>23</v>
      </c>
      <c r="B188">
        <f>AVERAGE(Patient1_Healthy!B195,Patient2_Healthy!B195,Patient5_Healthy!B187,Patient6_Healthy!B187,Patient8_Healthy!B187,Patient9_Healthy!B187,Patient10_Healthy!B187,Patient11_Healthy!B187,Patient12_Healthy!B187,Patient13_Healthy!B187,Patient14_Healthy!B187,Patient15_Healthy!B187,Patient16_Healthy!B187,Patient17_Healthy!B187,Patient19_Healthy!B187,Patient21_Healthy!B187,Patient22_Healthy!B187,Patient23_Healthy!B187,Patient25_Healthy!B187,Patient26_Healthy!B187,Patient27_Healthy!B187,Patient28_Healthy!B187,Patient30_Healthy!B187,Patient31_Healthy!B187,Patient33_Healthy!B187,Patient34_Healthy!B187,Patient36_Healthy!B187)</f>
        <v>0.15517820194818821</v>
      </c>
      <c r="C188">
        <f>STDEV(Patient1_Healthy!B195,Patient2_Healthy!B195,Patient5_Healthy!B187,Patient6_Healthy!B187,Patient8_Healthy!B187,Patient9_Healthy!B187,Patient10_Healthy!B187,Patient11_Healthy!B187,Patient12_Healthy!B187,Patient13_Healthy!B187,Patient14_Healthy!B187,Patient15_Healthy!B187,Patient16_Healthy!B187,Patient17_Healthy!B187,Patient19_Healthy!B187,Patient21_Healthy!B187,Patient22_Healthy!B187,Patient23_Healthy!B187,Patient25_Healthy!B187,Patient26_Healthy!B187,Patient27_Healthy!B187,Patient28_Healthy!B187,Patient30_Healthy!B187,Patient31_Healthy!B187,Patient33_Healthy!B187,Patient34_Healthy!B187,Patient36_Healthy!B187)</f>
        <v>0.16083897297202973</v>
      </c>
      <c r="D188" s="132">
        <f>AVERAGE(Patient1_Healthy!C195,Patient2_Healthy!C195,Patient5_Healthy!C187,Patient6_Healthy!C187,Patient8_Healthy!C187,Patient9_Healthy!C187,Patient10_Healthy!C187,Patient11_Healthy!C187,Patient12_Healthy!C187,Patient13_Healthy!C187,Patient14_Healthy!C187,Patient15_Healthy!C187,Patient16_Healthy!C187,Patient17_Healthy!C187,Patient19_Healthy!C187,Patient21_Healthy!C187,Patient22_Healthy!C187,Patient23_Healthy!C187,Patient25_Healthy!C187,Patient26_Healthy!C187,Patient27_Healthy!C187,Patient28_Healthy!C187,Patient30_Healthy!C187,Patient31_Healthy!C187,Patient33_Healthy!C187,Patient34_Healthy!C187,Patient36_Healthy!C187)</f>
        <v>0.12085687274888653</v>
      </c>
      <c r="E188" s="139">
        <f>STDEV(Patient1_Healthy!C195,Patient2_Healthy!C195,Patient5_Healthy!C187,Patient6_Healthy!C187,Patient8_Healthy!C187,Patient9_Healthy!C187,Patient10_Healthy!C187,Patient11_Healthy!C187,Patient12_Healthy!C187,Patient13_Healthy!C187,Patient14_Healthy!C187,Patient15_Healthy!C187,Patient16_Healthy!C187,Patient17_Healthy!C187,Patient19_Healthy!C187,Patient21_Healthy!C187,Patient22_Healthy!C187,Patient23_Healthy!C187,Patient25_Healthy!C187,Patient26_Healthy!C187,Patient27_Healthy!C187,Patient28_Healthy!C187,Patient30_Healthy!C187,Patient31_Healthy!C187,Patient33_Healthy!C187,Patient34_Healthy!C187,Patient36_Healthy!C187)</f>
        <v>0.12154201210304144</v>
      </c>
      <c r="F188">
        <f>AVERAGE(Patient1_Healthy!D195,Patient2_Healthy!D195,Patient5_Healthy!D187,Patient6_Healthy!D187,Patient8_Healthy!D187,Patient9_Healthy!D187,Patient10_Healthy!D187,Patient11_Healthy!D187,Patient12_Healthy!D187,Patient13_Healthy!D187,Patient14_Healthy!D187,Patient15_Healthy!D187,Patient16_Healthy!D187,Patient17_Healthy!D187,Patient19_Healthy!D187,Patient21_Healthy!D187,Patient22_Healthy!D187,Patient23_Healthy!D187,Patient25_Healthy!D187,Patient26_Healthy!D187,Patient27_Healthy!D187,Patient28_Healthy!D187,Patient30_Healthy!D187,Patient31_Healthy!D187,Patient33_Healthy!D187,Patient34_Healthy!D187,Patient36_Healthy!D187)</f>
        <v>2.3764882293082403E-2</v>
      </c>
      <c r="G188">
        <f>STDEV(Patient1_Healthy!D195,Patient2_Healthy!D195,Patient5_Healthy!D187,Patient6_Healthy!D187,Patient8_Healthy!D187,Patient9_Healthy!D187,Patient10_Healthy!D187,Patient11_Healthy!D187,Patient12_Healthy!D187,Patient13_Healthy!D187,Patient14_Healthy!D187,Patient15_Healthy!D187,Patient16_Healthy!D187,Patient17_Healthy!D187,Patient19_Healthy!D187,Patient21_Healthy!D187,Patient22_Healthy!D187,Patient23_Healthy!D187,Patient25_Healthy!D187,Patient26_Healthy!D187,Patient27_Healthy!D187,Patient28_Healthy!D187,Patient30_Healthy!D187,Patient31_Healthy!D187,Patient33_Healthy!D187,Patient34_Healthy!D187,Patient36_Healthy!D187)</f>
        <v>6.8952451923298894E-2</v>
      </c>
      <c r="I188" s="13" t="s">
        <v>78</v>
      </c>
      <c r="J188">
        <f>AVERAGE(Patient1_Healthy!I195,Patient2_Healthy!I195,Patient5_Healthy!I187,Patient6_Healthy!I187,Patient8_Healthy!I187,Patient9_Healthy!I187,Patient10_Healthy!I187,Patient11_Healthy!I187,Patient12_Healthy!I187,Patient13_Healthy!I187,Patient14_Healthy!I187,Patient15_Healthy!I187,Patient16_Healthy!I187,Patient17_Healthy!I187,Patient19_Healthy!I187,Patient21_Healthy!I187,Patient22_Healthy!I187,Patient23_Healthy!I187,Patient25_Healthy!I187,Patient26_Healthy!I187,Patient27_Healthy!I187,Patient28_Healthy!I187,Patient30_Healthy!I187,Patient31_Healthy!I187,Patient33_Healthy!I187,Patient34_Healthy!I187,Patient36_Healthy!I187)</f>
        <v>0.1969529331877245</v>
      </c>
      <c r="K188">
        <f>STDEV(Patient1_Healthy!I195,Patient2_Healthy!I195,Patient5_Healthy!I187,Patient6_Healthy!I187,Patient8_Healthy!I187,Patient9_Healthy!I187,Patient10_Healthy!I187,Patient11_Healthy!I187,Patient12_Healthy!I187,Patient13_Healthy!I187,Patient14_Healthy!I187,Patient15_Healthy!I187,Patient16_Healthy!I187,Patient17_Healthy!I187,Patient19_Healthy!I187,Patient21_Healthy!I187,Patient22_Healthy!I187,Patient23_Healthy!I187,Patient25_Healthy!I187,Patient26_Healthy!I187,Patient27_Healthy!I187,Patient28_Healthy!I187,Patient30_Healthy!I187,Patient31_Healthy!I187,Patient33_Healthy!I187,Patient34_Healthy!I187,Patient36_Healthy!I187)</f>
        <v>0.16958038680615881</v>
      </c>
      <c r="L188" s="132">
        <f>AVERAGE(Patient1_Healthy!J195,Patient2_Healthy!J195,Patient5_Healthy!J187,Patient6_Healthy!J187,Patient8_Healthy!J187,Patient9_Healthy!J187,Patient10_Healthy!J187,Patient11_Healthy!J187,Patient12_Healthy!J187,Patient13_Healthy!J187,Patient14_Healthy!J187,Patient15_Healthy!J187,Patient16_Healthy!J187,Patient17_Healthy!J187,Patient19_Healthy!J187,Patient21_Healthy!J187,Patient22_Healthy!J187,Patient23_Healthy!J187,Patient25_Healthy!J187,Patient26_Healthy!J187,Patient27_Healthy!J187,Patient28_Healthy!J187,Patient30_Healthy!J187,Patient31_Healthy!J187,Patient33_Healthy!J187,Patient34_Healthy!J187,Patient36_Healthy!J187)</f>
        <v>0.15730891915746648</v>
      </c>
      <c r="M188" s="139">
        <f>STDEV(Patient1_Healthy!J195,Patient2_Healthy!J195,Patient5_Healthy!J187,Patient6_Healthy!J187,Patient8_Healthy!J187,Patient9_Healthy!J187,Patient10_Healthy!J187,Patient11_Healthy!J187,Patient12_Healthy!J187,Patient13_Healthy!J187,Patient14_Healthy!J187,Patient15_Healthy!J187,Patient16_Healthy!J187,Patient17_Healthy!J187,Patient19_Healthy!J187,Patient21_Healthy!J187,Patient22_Healthy!J187,Patient23_Healthy!J187,Patient25_Healthy!J187,Patient26_Healthy!J187,Patient27_Healthy!J187,Patient28_Healthy!J187,Patient30_Healthy!J187,Patient31_Healthy!J187,Patient33_Healthy!J187,Patient34_Healthy!J187,Patient36_Healthy!J187)</f>
        <v>0.17598650748370043</v>
      </c>
      <c r="N188">
        <f>AVERAGE(Patient1_Healthy!K195,Patient2_Healthy!K195,Patient5_Healthy!K187,Patient6_Healthy!K187,Patient8_Healthy!K187,Patient9_Healthy!K187,Patient10_Healthy!K187,Patient11_Healthy!K187,Patient12_Healthy!K187,Patient13_Healthy!K187,Patient14_Healthy!K187,Patient15_Healthy!K187,Patient16_Healthy!K187,Patient17_Healthy!K187,Patient19_Healthy!K187,Patient21_Healthy!K187,Patient22_Healthy!K187,Patient23_Healthy!K187,Patient25_Healthy!K187,Patient26_Healthy!K187,Patient27_Healthy!K187,Patient28_Healthy!K187,Patient30_Healthy!K187,Patient31_Healthy!K187,Patient33_Healthy!K187,Patient34_Healthy!K187,Patient36_Healthy!K187)</f>
        <v>3.4686676419803622E-2</v>
      </c>
      <c r="O188">
        <f>STDEV(Patient1_Healthy!K195,Patient2_Healthy!K195,Patient5_Healthy!K187,Patient6_Healthy!K187,Patient8_Healthy!K187,Patient9_Healthy!K187,Patient10_Healthy!K187,Patient11_Healthy!K187,Patient12_Healthy!K187,Patient13_Healthy!K187,Patient14_Healthy!K187,Patient15_Healthy!K187,Patient16_Healthy!K187,Patient17_Healthy!K187,Patient19_Healthy!K187,Patient21_Healthy!K187,Patient22_Healthy!K187,Patient23_Healthy!K187,Patient25_Healthy!K187,Patient26_Healthy!K187,Patient27_Healthy!K187,Patient28_Healthy!K187,Patient30_Healthy!K187,Patient31_Healthy!K187,Patient33_Healthy!K187,Patient34_Healthy!K187,Patient36_Healthy!K187)</f>
        <v>0.10119930677295275</v>
      </c>
      <c r="Q188" s="13" t="s">
        <v>79</v>
      </c>
      <c r="R188">
        <f>AVERAGE(Patient1_Healthy!P195,Patient2_Healthy!P195,Patient5_Healthy!P187,Patient6_Healthy!P187,Patient8_Healthy!P187,Patient9_Healthy!P187,Patient10_Healthy!P187,Patient11_Healthy!P187,Patient12_Healthy!P187,Patient13_Healthy!P187,Patient14_Healthy!P187,Patient15_Healthy!P187,Patient16_Healthy!P187,Patient17_Healthy!P187,Patient18_Healthy!P187,Patient19_Healthy!P187,Patient21_Healthy!P187,Patient22_Healthy!P187,Patient23_Healthy!P187,Patient25_Healthy!P187,Patient26_Healthy!P187,Patient27_Healthy!P187,Patient28_Healthy!P187,Patient30_Healthy!P187,Patient31_Healthy!P187,Patient33_Healthy!P187,Patient34_Healthy!P187,Patient36_Healthy!P187)</f>
        <v>0.13710440796857584</v>
      </c>
      <c r="S188">
        <f>STDEV(Patient1_Healthy!P195,Patient2_Healthy!P195,Patient5_Healthy!P187,Patient6_Healthy!P187,Patient8_Healthy!P187,Patient9_Healthy!P187,Patient10_Healthy!P187,Patient11_Healthy!P187,Patient12_Healthy!P187,Patient13_Healthy!P187,Patient14_Healthy!P187,Patient15_Healthy!P187,Patient16_Healthy!P187,Patient17_Healthy!P187,Patient18_Healthy!P187,Patient19_Healthy!P187,Patient21_Healthy!P187,Patient22_Healthy!P187,Patient23_Healthy!P187,Patient25_Healthy!P187,Patient26_Healthy!P187,Patient27_Healthy!P187,Patient28_Healthy!P187,Patient30_Healthy!P187,Patient31_Healthy!P187,Patient33_Healthy!P187,Patient34_Healthy!P187,Patient36_Healthy!P187)</f>
        <v>0.15876877367670458</v>
      </c>
      <c r="T188" s="132">
        <f>AVERAGE(Patient1_Healthy!Q195,Patient2_Healthy!Q195,Patient5_Healthy!Q187,Patient6_Healthy!Q187,Patient8_Healthy!Q187,Patient9_Healthy!Q187,Patient10_Healthy!Q187,Patient11_Healthy!Q187,Patient12_Healthy!Q187,Patient13_Healthy!Q187,Patient14_Healthy!Q187,Patient15_Healthy!Q187,Patient16_Healthy!Q187,Patient17_Healthy!Q187,Patient18_Healthy!Q187,Patient19_Healthy!Q187,Patient21_Healthy!Q187,Patient22_Healthy!Q187,Patient23_Healthy!Q187,Patient25_Healthy!Q187,Patient26_Healthy!Q187,Patient27_Healthy!Q187,Patient28_Healthy!Q187,Patient30_Healthy!Q187,Patient31_Healthy!Q187,Patient33_Healthy!Q187,Patient34_Healthy!Q187,Patient36_Healthy!Q187)</f>
        <v>0.17242391798303669</v>
      </c>
      <c r="U188" s="139">
        <f>STDEV(Patient1_Healthy!Q195,Patient2_Healthy!Q195,Patient5_Healthy!Q187,Patient6_Healthy!Q187,Patient8_Healthy!Q187,Patient9_Healthy!Q187,Patient10_Healthy!Q187,Patient11_Healthy!Q187,Patient12_Healthy!Q187,Patient13_Healthy!Q187,Patient14_Healthy!Q187,Patient15_Healthy!Q187,Patient16_Healthy!Q187,Patient17_Healthy!Q187,Patient18_Healthy!Q187,Patient19_Healthy!Q187,Patient21_Healthy!Q187,Patient22_Healthy!Q187,Patient23_Healthy!Q187,Patient25_Healthy!Q187,Patient26_Healthy!Q187,Patient27_Healthy!Q187,Patient28_Healthy!Q187,Patient30_Healthy!Q187,Patient31_Healthy!Q187,Patient33_Healthy!Q187,Patient34_Healthy!Q187,Patient36_Healthy!Q187)</f>
        <v>0.15631451200030555</v>
      </c>
      <c r="Y188" s="29" t="s">
        <v>24</v>
      </c>
      <c r="Z188">
        <f>AVERAGE(Patient1_Healthy!X187,Patient2_Healthy!X187,,Patient5_Healthy!X187,Patient6_Healthy!X187,Patient8_Healthy!X187,Patient9_Healthy!X187,Patient10_Healthy!X187,Patient11_Healthy!X187,Patient12_Healthy!X187,Patient13_Healthy!X187,Patient14_Healthy!X187,Patient15_Healthy!X187,Patient16_Healthy!X187,Patient17_Healthy!X187,Patient18_Healthy!X187,Patient19_Healthy!X187,Patient21_Healthy!X187,Patient22_Healthy!X187,Patient23_Healthy!X187,Patient25_Healthy!X187,Patient26_Healthy!X187,Patient27_Healthy!X187,Patient28_Healthy!X187,Patient30_Healthy!X187,Patient31_Healthy!X187,Patient33_Healthy!X187,Patient34_Healthy!X187,Patient36_Healthy!X187)</f>
        <v>0.3229540769333003</v>
      </c>
      <c r="AA188">
        <f>STDEV(Patient1_Healthy!X187,Patient2_Healthy!X187,,Patient5_Healthy!X187,Patient6_Healthy!X187,Patient8_Healthy!X187,Patient9_Healthy!X187,Patient10_Healthy!X187,Patient11_Healthy!X187,Patient12_Healthy!X187,Patient13_Healthy!X187,Patient14_Healthy!X187,Patient15_Healthy!X187,Patient16_Healthy!X187,Patient17_Healthy!X187,Patient18_Healthy!X187,Patient19_Healthy!X187,Patient21_Healthy!X187,Patient22_Healthy!X187,Patient23_Healthy!X187,Patient25_Healthy!X187,Patient26_Healthy!X187,Patient27_Healthy!X187,Patient28_Healthy!X187,Patient30_Healthy!X187,Patient31_Healthy!X187,Patient33_Healthy!X187,Patient34_Healthy!X187,Patient36_Healthy!X187)</f>
        <v>0.3017541445524009</v>
      </c>
      <c r="AB188" s="132">
        <f>AVERAGE(Patient1_Healthy!Y187,Patient2_Healthy!Y187,Patient5_Healthy!Y187,Patient6_Healthy!Y187,Patient8_Healthy!Y187,Patient9_Healthy!Y187,Patient10_Healthy!Y187,Patient11_Healthy!Y187,Patient12_Healthy!Y187,Patient13_Healthy!Y187,Patient14_Healthy!Y187,Patient15_Healthy!Y187,Patient16_Healthy!Y187,Patient17_Healthy!Y187,Patient18_Healthy!Y187,Patient19_Healthy!Y187,Patient21_Healthy!Y187,Patient22_Healthy!Y187,Patient23_Healthy!Y187,Patient25_Healthy!Y187,Patient26_Healthy!Y187,Patient27_Healthy!Y187,Patient28_Healthy!Y187,Patient30_Healthy!Y187,Patient31_Healthy!Y187,Patient33_Healthy!Y187,Patient34_Healthy!Y187,Patient36_Healthy!Y187)</f>
        <v>0.48421623627245614</v>
      </c>
      <c r="AC188">
        <f>STDEV(Patient1_Healthy!Y187,Patient2_Healthy!Y187,Patient5_Healthy!Y187,Patient6_Healthy!Y187,Patient8_Healthy!Y187,Patient9_Healthy!Y187,Patient10_Healthy!Y187,Patient11_Healthy!Y187,Patient12_Healthy!Y187,Patient13_Healthy!Y187,Patient14_Healthy!Y187,Patient15_Healthy!Y187,Patient16_Healthy!Y187,Patient17_Healthy!Y187,Patient18_Healthy!Y187,Patient19_Healthy!Y187,Patient21_Healthy!Y187,Patient22_Healthy!Y187,Patient23_Healthy!Y187,Patient25_Healthy!Y187,Patient26_Healthy!Y187,Patient27_Healthy!Y187,Patient28_Healthy!Y187,Patient30_Healthy!Y187,Patient31_Healthy!Y187,Patient33_Healthy!Y187,Patient34_Healthy!Y187,Patient36_Healthy!Y187)</f>
        <v>0.23271596166799191</v>
      </c>
      <c r="AO188" s="165"/>
    </row>
    <row r="189" spans="1:41" x14ac:dyDescent="0.25">
      <c r="Y189" s="29" t="s">
        <v>25</v>
      </c>
      <c r="Z189">
        <f>AVERAGE(Patient1_Healthy!X188,Patient2_Healthy!X188,,Patient5_Healthy!X188,Patient6_Healthy!X188,Patient8_Healthy!X188,Patient9_Healthy!X188,Patient10_Healthy!X188,Patient11_Healthy!X188,Patient12_Healthy!X188,Patient13_Healthy!X188,Patient14_Healthy!X188,Patient15_Healthy!X188,Patient16_Healthy!X188,Patient17_Healthy!X188,Patient18_Healthy!X188,Patient19_Healthy!X188,Patient21_Healthy!X188,Patient22_Healthy!X188,Patient23_Healthy!X188,Patient25_Healthy!X188,Patient26_Healthy!X188,Patient27_Healthy!X188,Patient28_Healthy!X188,Patient30_Healthy!X188,Patient31_Healthy!X188,Patient33_Healthy!X188,Patient34_Healthy!X188,Patient36_Healthy!X188)</f>
        <v>1.958015164236512E-2</v>
      </c>
      <c r="AA189">
        <f>STDEV(Patient1_Healthy!X188,Patient2_Healthy!X188,,Patient5_Healthy!X188,Patient6_Healthy!X188,Patient8_Healthy!X188,Patient9_Healthy!X188,Patient10_Healthy!X188,Patient11_Healthy!X188,Patient12_Healthy!X188,Patient13_Healthy!X188,Patient14_Healthy!X188,Patient15_Healthy!X188,Patient16_Healthy!X188,Patient17_Healthy!X188,Patient18_Healthy!X188,Patient19_Healthy!X188,Patient21_Healthy!X188,Patient22_Healthy!X188,Patient23_Healthy!X188,Patient25_Healthy!X188,Patient26_Healthy!X188,Patient27_Healthy!X188,Patient28_Healthy!X188,Patient30_Healthy!X188,Patient31_Healthy!X188,Patient33_Healthy!X188,Patient34_Healthy!X188,Patient36_Healthy!X188)</f>
        <v>0.23824420805164379</v>
      </c>
      <c r="AB189" s="132">
        <f>AVERAGE(Patient1_Healthy!Y188,Patient2_Healthy!Y188,Patient5_Healthy!Y188,Patient6_Healthy!Y188,Patient8_Healthy!Y188,Patient9_Healthy!Y188,Patient10_Healthy!Y188,Patient11_Healthy!Y188,Patient12_Healthy!Y188,Patient13_Healthy!Y188,Patient14_Healthy!Y188,Patient15_Healthy!Y188,Patient16_Healthy!Y188,Patient17_Healthy!Y188,Patient18_Healthy!Y188,Patient19_Healthy!Y188,Patient21_Healthy!Y188,Patient22_Healthy!Y188,Patient23_Healthy!Y188,Patient25_Healthy!Y188,Patient26_Healthy!Y188,Patient27_Healthy!Y188,Patient28_Healthy!Y188,Patient30_Healthy!Y188,Patient31_Healthy!Y188,Patient33_Healthy!Y188,Patient34_Healthy!Y188,Patient36_Healthy!Y188)</f>
        <v>6.6726142983081063E-2</v>
      </c>
      <c r="AC189">
        <f>STDEV(Patient1_Healthy!Y188,Patient2_Healthy!Y188,Patient5_Healthy!Y188,Patient6_Healthy!Y188,Patient8_Healthy!Y188,Patient9_Healthy!Y188,Patient10_Healthy!Y188,Patient11_Healthy!Y188,Patient12_Healthy!Y188,Patient13_Healthy!Y188,Patient14_Healthy!Y188,Patient15_Healthy!Y188,Patient16_Healthy!Y188,Patient17_Healthy!Y188,Patient18_Healthy!Y188,Patient19_Healthy!Y188,Patient21_Healthy!Y188,Patient22_Healthy!Y188,Patient23_Healthy!Y188,Patient25_Healthy!Y188,Patient26_Healthy!Y188,Patient27_Healthy!Y188,Patient28_Healthy!Y188,Patient30_Healthy!Y188,Patient31_Healthy!Y188,Patient33_Healthy!Y188,Patient34_Healthy!Y188,Patient36_Healthy!Y188)</f>
        <v>0.22767333587847702</v>
      </c>
      <c r="AO189" s="165"/>
    </row>
    <row r="190" spans="1:41" x14ac:dyDescent="0.25">
      <c r="A190" s="165" t="s">
        <v>87</v>
      </c>
      <c r="I190" s="165" t="s">
        <v>87</v>
      </c>
      <c r="Q190" s="165" t="s">
        <v>87</v>
      </c>
      <c r="Y190" s="29" t="s">
        <v>26</v>
      </c>
      <c r="Z190">
        <f>AVERAGE(Patient1_Healthy!X189,Patient2_Healthy!X189,,Patient5_Healthy!X189,Patient6_Healthy!X189,Patient8_Healthy!X189,Patient9_Healthy!X189,Patient10_Healthy!X189,Patient11_Healthy!X189,Patient12_Healthy!X189,Patient13_Healthy!X189,Patient14_Healthy!X189,Patient15_Healthy!X189,Patient16_Healthy!X189,Patient17_Healthy!X189,Patient18_Healthy!X189,Patient19_Healthy!X189,Patient21_Healthy!X189,Patient22_Healthy!X189,Patient23_Healthy!X189,Patient25_Healthy!X189,Patient26_Healthy!X189,Patient27_Healthy!X189,Patient28_Healthy!X189,Patient30_Healthy!X189,Patient31_Healthy!X189,Patient33_Healthy!X189,Patient34_Healthy!X189,Patient36_Healthy!X189)</f>
        <v>3.4404522776710862E-2</v>
      </c>
      <c r="AA190">
        <f>STDEV(Patient1_Healthy!X189,Patient2_Healthy!X189,,Patient5_Healthy!X189,Patient6_Healthy!X189,Patient8_Healthy!X189,Patient9_Healthy!X189,Patient10_Healthy!X189,Patient11_Healthy!X189,Patient12_Healthy!X189,Patient13_Healthy!X189,Patient14_Healthy!X189,Patient15_Healthy!X189,Patient16_Healthy!X189,Patient17_Healthy!X189,Patient18_Healthy!X189,Patient19_Healthy!X189,Patient21_Healthy!X189,Patient22_Healthy!X189,Patient23_Healthy!X189,Patient25_Healthy!X189,Patient26_Healthy!X189,Patient27_Healthy!X189,Patient28_Healthy!X189,Patient30_Healthy!X189,Patient31_Healthy!X189,Patient33_Healthy!X189,Patient34_Healthy!X189,Patient36_Healthy!X189)</f>
        <v>0.22943049998675413</v>
      </c>
      <c r="AB190" s="132">
        <f>AVERAGE(Patient1_Healthy!Y189,Patient2_Healthy!Y189,Patient5_Healthy!Y189,Patient6_Healthy!Y189,Patient8_Healthy!Y189,Patient9_Healthy!Y189,Patient10_Healthy!Y189,Patient11_Healthy!Y189,Patient12_Healthy!Y189,Patient13_Healthy!Y189,Patient14_Healthy!Y189,Patient15_Healthy!Y189,Patient16_Healthy!Y189,Patient17_Healthy!Y189,Patient18_Healthy!Y189,Patient19_Healthy!Y189,Patient21_Healthy!Y189,Patient22_Healthy!Y189,Patient23_Healthy!Y189,Patient25_Healthy!Y189,Patient26_Healthy!Y189,Patient27_Healthy!Y189,Patient28_Healthy!Y189,Patient30_Healthy!Y189,Patient31_Healthy!Y189,Patient33_Healthy!Y189,Patient34_Healthy!Y189,Patient36_Healthy!Y189)</f>
        <v>5.2909650677711216E-2</v>
      </c>
      <c r="AC190">
        <f>STDEV(Patient1_Healthy!Y189,Patient2_Healthy!Y189,Patient5_Healthy!Y189,Patient6_Healthy!Y189,Patient8_Healthy!Y189,Patient9_Healthy!Y189,Patient10_Healthy!Y189,Patient11_Healthy!Y189,Patient12_Healthy!Y189,Patient13_Healthy!Y189,Patient14_Healthy!Y189,Patient15_Healthy!Y189,Patient16_Healthy!Y189,Patient17_Healthy!Y189,Patient18_Healthy!Y189,Patient19_Healthy!Y189,Patient21_Healthy!Y189,Patient22_Healthy!Y189,Patient23_Healthy!Y189,Patient25_Healthy!Y189,Patient26_Healthy!Y189,Patient27_Healthy!Y189,Patient28_Healthy!Y189,Patient30_Healthy!Y189,Patient31_Healthy!Y189,Patient33_Healthy!Y189,Patient34_Healthy!Y189,Patient36_Healthy!Y189)</f>
        <v>0.24204710468537072</v>
      </c>
      <c r="AO190" s="165"/>
    </row>
    <row r="191" spans="1:41" x14ac:dyDescent="0.25">
      <c r="A191" s="29"/>
      <c r="B191" s="187" t="s">
        <v>12</v>
      </c>
      <c r="C191" s="190"/>
      <c r="D191" s="189" t="s">
        <v>68</v>
      </c>
      <c r="E191" s="190"/>
      <c r="F191" s="189" t="s">
        <v>69</v>
      </c>
      <c r="G191" s="187"/>
      <c r="I191" s="29"/>
      <c r="J191" s="187" t="s">
        <v>13</v>
      </c>
      <c r="K191" s="188"/>
      <c r="L191" s="189" t="s">
        <v>70</v>
      </c>
      <c r="M191" s="190"/>
      <c r="N191" s="187" t="s">
        <v>71</v>
      </c>
      <c r="O191" s="188"/>
      <c r="Q191" s="29"/>
      <c r="R191" s="187" t="s">
        <v>12</v>
      </c>
      <c r="S191" s="188"/>
      <c r="T191" s="189" t="s">
        <v>13</v>
      </c>
      <c r="U191" s="190"/>
      <c r="Y191" s="29" t="s">
        <v>28</v>
      </c>
      <c r="Z191">
        <f>AVERAGE(Patient1_Healthy!X190,Patient2_Healthy!X190,,Patient5_Healthy!X190,Patient6_Healthy!X190,Patient8_Healthy!X190,Patient9_Healthy!X190,Patient10_Healthy!X190,Patient11_Healthy!X190,Patient12_Healthy!X190,Patient13_Healthy!X190,Patient14_Healthy!X190,Patient15_Healthy!X190,Patient16_Healthy!X190,Patient17_Healthy!X190,Patient18_Healthy!X190,Patient19_Healthy!X190,Patient21_Healthy!X190,Patient22_Healthy!X190,Patient23_Healthy!X190,Patient25_Healthy!X190,Patient26_Healthy!X190,Patient27_Healthy!X190,Patient28_Healthy!X190,Patient30_Healthy!X190,Patient31_Healthy!X190,Patient33_Healthy!X190,Patient34_Healthy!X190,Patient36_Healthy!X190)</f>
        <v>0.33110685391572725</v>
      </c>
      <c r="AA191">
        <f>STDEV(Patient1_Healthy!X190,Patient2_Healthy!X190,,Patient5_Healthy!X190,Patient6_Healthy!X190,Patient8_Healthy!X190,Patient9_Healthy!X190,Patient10_Healthy!X190,Patient11_Healthy!X190,Patient12_Healthy!X190,Patient13_Healthy!X190,Patient14_Healthy!X190,Patient15_Healthy!X190,Patient16_Healthy!X190,Patient17_Healthy!X190,Patient18_Healthy!X190,Patient19_Healthy!X190,Patient21_Healthy!X190,Patient22_Healthy!X190,Patient23_Healthy!X190,Patient25_Healthy!X190,Patient26_Healthy!X190,Patient27_Healthy!X190,Patient28_Healthy!X190,Patient30_Healthy!X190,Patient31_Healthy!X190,Patient33_Healthy!X190,Patient34_Healthy!X190,Patient36_Healthy!X190)</f>
        <v>0.29114444671928597</v>
      </c>
      <c r="AB191" s="132">
        <f>AVERAGE(Patient1_Healthy!Y190,Patient2_Healthy!Y190,Patient5_Healthy!Y190,Patient6_Healthy!Y190,Patient8_Healthy!Y190,Patient9_Healthy!Y190,Patient10_Healthy!Y190,Patient11_Healthy!Y190,Patient12_Healthy!Y190,Patient13_Healthy!Y190,Patient14_Healthy!Y190,Patient15_Healthy!Y190,Patient16_Healthy!Y190,Patient17_Healthy!Y190,Patient18_Healthy!Y190,Patient19_Healthy!Y190,Patient21_Healthy!Y190,Patient22_Healthy!Y190,Patient23_Healthy!Y190,Patient25_Healthy!Y190,Patient26_Healthy!Y190,Patient27_Healthy!Y190,Patient28_Healthy!Y190,Patient30_Healthy!Y190,Patient31_Healthy!Y190,Patient33_Healthy!Y190,Patient34_Healthy!Y190,Patient36_Healthy!Y190)</f>
        <v>0.44494481638445244</v>
      </c>
      <c r="AC191">
        <f>STDEV(Patient1_Healthy!Y190,Patient2_Healthy!Y190,Patient5_Healthy!Y190,Patient6_Healthy!Y190,Patient8_Healthy!Y190,Patient9_Healthy!Y190,Patient10_Healthy!Y190,Patient11_Healthy!Y190,Patient12_Healthy!Y190,Patient13_Healthy!Y190,Patient14_Healthy!Y190,Patient15_Healthy!Y190,Patient16_Healthy!Y190,Patient17_Healthy!Y190,Patient18_Healthy!Y190,Patient19_Healthy!Y190,Patient21_Healthy!Y190,Patient22_Healthy!Y190,Patient23_Healthy!Y190,Patient25_Healthy!Y190,Patient26_Healthy!Y190,Patient27_Healthy!Y190,Patient28_Healthy!Y190,Patient30_Healthy!Y190,Patient31_Healthy!Y190,Patient33_Healthy!Y190,Patient34_Healthy!Y190,Patient36_Healthy!Y190)</f>
        <v>0.25928782854714427</v>
      </c>
      <c r="AO191" s="165"/>
    </row>
    <row r="192" spans="1:41" x14ac:dyDescent="0.25">
      <c r="A192" s="28"/>
      <c r="B192" s="29" t="s">
        <v>221</v>
      </c>
      <c r="C192" s="29" t="s">
        <v>222</v>
      </c>
      <c r="D192" s="30" t="s">
        <v>221</v>
      </c>
      <c r="E192" s="31" t="s">
        <v>222</v>
      </c>
      <c r="F192" s="29" t="s">
        <v>221</v>
      </c>
      <c r="G192" s="29" t="s">
        <v>222</v>
      </c>
      <c r="I192" s="28"/>
      <c r="J192" s="29" t="s">
        <v>221</v>
      </c>
      <c r="K192" s="29" t="s">
        <v>222</v>
      </c>
      <c r="L192" s="30" t="s">
        <v>221</v>
      </c>
      <c r="M192" s="31" t="s">
        <v>222</v>
      </c>
      <c r="N192" s="29" t="s">
        <v>221</v>
      </c>
      <c r="O192" s="29" t="s">
        <v>222</v>
      </c>
      <c r="Q192" s="28"/>
      <c r="R192" s="29" t="s">
        <v>221</v>
      </c>
      <c r="S192" s="29" t="s">
        <v>222</v>
      </c>
      <c r="T192" s="30" t="s">
        <v>221</v>
      </c>
      <c r="U192" s="31" t="s">
        <v>222</v>
      </c>
      <c r="Y192" s="29" t="s">
        <v>29</v>
      </c>
      <c r="Z192">
        <f>AVERAGE(Patient1_Healthy!X191,Patient2_Healthy!X191,,Patient5_Healthy!X191,Patient6_Healthy!X191,Patient8_Healthy!X191,Patient9_Healthy!X191,Patient10_Healthy!X191,Patient11_Healthy!X191,Patient12_Healthy!X191,Patient13_Healthy!X191,Patient14_Healthy!X191,Patient15_Healthy!X191,Patient16_Healthy!X191,Patient17_Healthy!X191,Patient18_Healthy!X191,Patient19_Healthy!X191,Patient21_Healthy!X191,Patient22_Healthy!X191,Patient23_Healthy!X191,Patient25_Healthy!X191,Patient26_Healthy!X191,Patient27_Healthy!X191,Patient28_Healthy!X191,Patient30_Healthy!X191,Patient31_Healthy!X191,Patient33_Healthy!X191,Patient34_Healthy!X191,Patient36_Healthy!X191)</f>
        <v>0.33959224162869178</v>
      </c>
      <c r="AA192">
        <f>STDEV(Patient1_Healthy!X191,Patient2_Healthy!X191,,Patient5_Healthy!X191,Patient6_Healthy!X191,Patient8_Healthy!X191,Patient9_Healthy!X191,Patient10_Healthy!X191,Patient11_Healthy!X191,Patient12_Healthy!X191,Patient13_Healthy!X191,Patient14_Healthy!X191,Patient15_Healthy!X191,Patient16_Healthy!X191,Patient17_Healthy!X191,Patient18_Healthy!X191,Patient19_Healthy!X191,Patient21_Healthy!X191,Patient22_Healthy!X191,Patient23_Healthy!X191,Patient25_Healthy!X191,Patient26_Healthy!X191,Patient27_Healthy!X191,Patient28_Healthy!X191,Patient30_Healthy!X191,Patient31_Healthy!X191,Patient33_Healthy!X191,Patient34_Healthy!X191,Patient36_Healthy!X191)</f>
        <v>0.29300516416714301</v>
      </c>
      <c r="AB192" s="132">
        <f>AVERAGE(Patient1_Healthy!Y191,Patient2_Healthy!Y191,Patient5_Healthy!Y191,Patient6_Healthy!Y191,Patient8_Healthy!Y191,Patient9_Healthy!Y191,Patient10_Healthy!Y191,Patient11_Healthy!Y191,Patient12_Healthy!Y191,Patient13_Healthy!Y191,Patient14_Healthy!Y191,Patient15_Healthy!Y191,Patient16_Healthy!Y191,Patient17_Healthy!Y191,Patient18_Healthy!Y191,Patient19_Healthy!Y191,Patient21_Healthy!Y191,Patient22_Healthy!Y191,Patient23_Healthy!Y191,Patient25_Healthy!Y191,Patient26_Healthy!Y191,Patient27_Healthy!Y191,Patient28_Healthy!Y191,Patient30_Healthy!Y191,Patient31_Healthy!Y191,Patient33_Healthy!Y191,Patient34_Healthy!Y191,Patient36_Healthy!Y191)</f>
        <v>0.44821999186419298</v>
      </c>
      <c r="AC192">
        <f>STDEV(Patient1_Healthy!Y191,Patient2_Healthy!Y191,Patient5_Healthy!Y191,Patient6_Healthy!Y191,Patient8_Healthy!Y191,Patient9_Healthy!Y191,Patient10_Healthy!Y191,Patient11_Healthy!Y191,Patient12_Healthy!Y191,Patient13_Healthy!Y191,Patient14_Healthy!Y191,Patient15_Healthy!Y191,Patient16_Healthy!Y191,Patient17_Healthy!Y191,Patient18_Healthy!Y191,Patient19_Healthy!Y191,Patient21_Healthy!Y191,Patient22_Healthy!Y191,Patient23_Healthy!Y191,Patient25_Healthy!Y191,Patient26_Healthy!Y191,Patient27_Healthy!Y191,Patient28_Healthy!Y191,Patient30_Healthy!Y191,Patient31_Healthy!Y191,Patient33_Healthy!Y191,Patient34_Healthy!Y191,Patient36_Healthy!Y191)</f>
        <v>0.29717073904925173</v>
      </c>
      <c r="AO192" s="165"/>
    </row>
    <row r="193" spans="1:41" x14ac:dyDescent="0.25">
      <c r="A193" s="29" t="s">
        <v>14</v>
      </c>
      <c r="B193">
        <f>AVERAGE(Patient1_Healthy!B192,Patient2_Healthy!B192,Patient5_Healthy!B192,Patient6_Healthy!B192,Patient8_Healthy!B192,Patient9_Healthy!B192,Patient10_Healthy!B192,Patient11_Healthy!B192,Patient12_Healthy!B192,Patient13_Healthy!B192,Patient14_Healthy!B192,Patient15_Healthy!B192,Patient16_Healthy!B192,Patient17_Healthy!B192,Patient18_Healthy!B192,Patient19_Healthy!B192,Patient21_Healthy!B192,Patient22_Healthy!B192,Patient23_Healthy!B192,Patient25_Healthy!B192,Patient26_Healthy!B192,Patient27_Healthy!B192,Patient28_Healthy!B192,Patient30_Healthy!B192,Patient31_Healthy!B192,Patient33_Healthy!B192,Patient34_Healthy!B192,Patient36_Healthy!B192)</f>
        <v>2.7587836549834256E-2</v>
      </c>
      <c r="C193">
        <f>STDEV(Patient1_Healthy!B192,Patient2_Healthy!B192,Patient5_Healthy!B192,Patient6_Healthy!B192,Patient8_Healthy!B192,Patient9_Healthy!B192,Patient10_Healthy!B192,Patient11_Healthy!B192,Patient12_Healthy!B192,Patient13_Healthy!B192,Patient14_Healthy!B192,Patient15_Healthy!B192,Patient16_Healthy!B192,Patient17_Healthy!B192,Patient18_Healthy!B192,Patient19_Healthy!B192,Patient21_Healthy!B192,Patient22_Healthy!B192,Patient23_Healthy!B192,Patient25_Healthy!B192,Patient26_Healthy!B192,Patient27_Healthy!B192,Patient28_Healthy!B192,Patient30_Healthy!B192,Patient31_Healthy!B192,Patient33_Healthy!B192,Patient34_Healthy!B192,Patient36_Healthy!B192)</f>
        <v>0.13645078362789598</v>
      </c>
      <c r="D193" s="132">
        <f>AVERAGE(Patient1_Healthy!C200,Patient2_Healthy!C200,Patient5_Healthy!C192,Patient6_Healthy!C192,Patient8_Healthy!C192,Patient9_Healthy!C192,Patient10_Healthy!C192,Patient11_Healthy!C192,Patient12_Healthy!C192,Patient13_Healthy!C192,Patient14_Healthy!C192,Patient15_Healthy!C192,Patient16_Healthy!C192,Patient17_Healthy!C192,Patient18_Healthy!C192,Patient19_Healthy!C192,Patient21_Healthy!C192,Patient22_Healthy!C192,Patient23_Healthy!C192,Patient25_Healthy!C192,Patient26_Healthy!C192,Patient27_Healthy!C192,Patient28_Healthy!C192,Patient30_Healthy!C192,Patient31_Healthy!C192,Patient33_Healthy!C192,Patient34_Healthy!C192,Patient36_Healthy!C192)</f>
        <v>-2.6999658546206839E-2</v>
      </c>
      <c r="E193" s="139">
        <f>STDEV(Patient1_Healthy!C200,Patient2_Healthy!C200,Patient5_Healthy!C192,Patient6_Healthy!C192,Patient8_Healthy!C192,Patient9_Healthy!C192,Patient10_Healthy!C192,Patient11_Healthy!C192,Patient12_Healthy!C192,Patient13_Healthy!C192,Patient14_Healthy!C192,Patient15_Healthy!C192,Patient16_Healthy!C192,Patient17_Healthy!C192,Patient18_Healthy!C192,Patient19_Healthy!C192,Patient21_Healthy!C192,Patient22_Healthy!C192,Patient23_Healthy!C192,Patient25_Healthy!C192,Patient26_Healthy!C192,Patient27_Healthy!C192,Patient28_Healthy!C192,Patient30_Healthy!C192,Patient31_Healthy!C192,Patient33_Healthy!C192,Patient34_Healthy!C192,Patient36_Healthy!C192)</f>
        <v>5.0721552674466194E-2</v>
      </c>
      <c r="F193">
        <f>AVERAGE(Patient1_Healthy!D200,Patient2_Healthy!D200,Patient5_Healthy!D192,Patient6_Healthy!D192,Patient8_Healthy!D192,Patient9_Healthy!D192,Patient10_Healthy!D192,Patient11_Healthy!D192,Patient12_Healthy!D192,Patient13_Healthy!D192,Patient14_Healthy!D192,Patient15_Healthy!D192,Patient16_Healthy!D192,Patient17_Healthy!D192,Patient18_Healthy!D192,Patient19_Healthy!D192,Patient21_Healthy!D192,Patient22_Healthy!D192,Patient23_Healthy!D192,Patient25_Healthy!D192,Patient26_Healthy!D192,Patient27_Healthy!D192,Patient28_Healthy!D192,Patient30_Healthy!D192,Patient31_Healthy!D192,Patient33_Healthy!D192,Patient34_Healthy!D192,Patient36_Healthy!D192)</f>
        <v>-2.6269157516083615E-2</v>
      </c>
      <c r="G193">
        <f>STDEV(Patient1_Healthy!D200,Patient2_Healthy!D200,Patient5_Healthy!D192,Patient6_Healthy!D192,Patient8_Healthy!D192,Patient9_Healthy!D192,Patient10_Healthy!D192,Patient11_Healthy!D192,Patient12_Healthy!D192,Patient13_Healthy!D192,Patient14_Healthy!D192,Patient15_Healthy!D192,Patient16_Healthy!D192,Patient17_Healthy!D192,Patient18_Healthy!D192,Patient19_Healthy!D192,Patient21_Healthy!D192,Patient22_Healthy!D192,Patient23_Healthy!D192,Patient25_Healthy!D192,Patient26_Healthy!D192,Patient27_Healthy!D192,Patient28_Healthy!D192,Patient30_Healthy!D192,Patient31_Healthy!D192,Patient33_Healthy!D192,Patient34_Healthy!D192,Patient36_Healthy!D192)</f>
        <v>4.0447397382388464E-2</v>
      </c>
      <c r="I193" s="13" t="s">
        <v>72</v>
      </c>
      <c r="J193">
        <f>AVERAGE(Patient1_Healthy!I200,Patient2_Healthy!I200,Patient5_Healthy!I192,Patient6_Healthy!I192,Patient8_Healthy!I192,Patient9_Healthy!I192,Patient10_Healthy!I192,Patient11_Healthy!I192,Patient12_Healthy!I192,Patient13_Healthy!I192,Patient14_Healthy!I192,Patient15_Healthy!I192,Patient16_Healthy!I192,Patient17_Healthy!I192,Patient19_Healthy!I192,Patient21_Healthy!I192,Patient22_Healthy!I192,Patient23_Healthy!I192,Patient25_Healthy!I192,Patient26_Healthy!I192,Patient27_Healthy!I192,Patient28_Healthy!I192,Patient30_Healthy!I192,Patient31_Healthy!I192,Patient33_Healthy!I192,Patient34_Healthy!I192,Patient36_Healthy!I192)</f>
        <v>5.875146180427028E-2</v>
      </c>
      <c r="K193">
        <f>STDEV(Patient1_Healthy!I200,Patient2_Healthy!I200,Patient5_Healthy!I192,Patient6_Healthy!I192,Patient8_Healthy!I192,Patient9_Healthy!I192,Patient10_Healthy!I192,Patient11_Healthy!I192,Patient12_Healthy!I192,Patient13_Healthy!I192,Patient14_Healthy!I192,Patient15_Healthy!I192,Patient16_Healthy!I192,Patient17_Healthy!I192,Patient19_Healthy!I192,Patient21_Healthy!I192,Patient22_Healthy!I192,Patient23_Healthy!I192,Patient25_Healthy!I192,Patient26_Healthy!I192,Patient27_Healthy!I192,Patient28_Healthy!I192,Patient30_Healthy!I192,Patient31_Healthy!I192,Patient33_Healthy!I192,Patient34_Healthy!I192,Patient36_Healthy!I192)</f>
        <v>0.13270260448070451</v>
      </c>
      <c r="L193" s="132">
        <f>AVERAGE(Patient1_Healthy!J200,Patient2_Healthy!J200,Patient5_Healthy!J192,Patient6_Healthy!J192,Patient8_Healthy!J192,Patient9_Healthy!J192,Patient10_Healthy!J192,Patient11_Healthy!J192,Patient12_Healthy!J192,Patient13_Healthy!J192,Patient14_Healthy!J192,Patient15_Healthy!J192,Patient16_Healthy!J192,Patient17_Healthy!J192,Patient19_Healthy!J192,Patient21_Healthy!J192,Patient22_Healthy!J192,Patient23_Healthy!J192,Patient25_Healthy!J192,Patient26_Healthy!J192,Patient27_Healthy!J192,Patient28_Healthy!J192,Patient30_Healthy!J192,Patient31_Healthy!J192,Patient33_Healthy!J192,Patient34_Healthy!J192,Patient36_Healthy!J192)</f>
        <v>1.3383848066093308E-2</v>
      </c>
      <c r="M193" s="139">
        <f>STDEV(Patient1_Healthy!J200,Patient2_Healthy!J200,Patient5_Healthy!J192,Patient6_Healthy!J192,Patient8_Healthy!J192,Patient9_Healthy!J192,Patient10_Healthy!J192,Patient11_Healthy!J192,Patient12_Healthy!J192,Patient13_Healthy!J192,Patient14_Healthy!J192,Patient15_Healthy!J192,Patient16_Healthy!J192,Patient17_Healthy!J192,Patient19_Healthy!J192,Patient21_Healthy!J192,Patient22_Healthy!J192,Patient23_Healthy!J192,Patient25_Healthy!J192,Patient26_Healthy!J192,Patient27_Healthy!J192,Patient28_Healthy!J192,Patient30_Healthy!J192,Patient31_Healthy!J192,Patient33_Healthy!J192,Patient34_Healthy!J192,Patient36_Healthy!J192)</f>
        <v>6.6886854748335695E-2</v>
      </c>
      <c r="N193">
        <f>AVERAGE(Patient1_Healthy!K200,Patient2_Healthy!K200,Patient5_Healthy!K192,Patient6_Healthy!K192,Patient8_Healthy!K192,Patient9_Healthy!K192,Patient10_Healthy!K192,Patient11_Healthy!K192,Patient12_Healthy!K192,Patient13_Healthy!K192,Patient14_Healthy!K192,Patient15_Healthy!K192,Patient16_Healthy!K192,Patient17_Healthy!K192,Patient19_Healthy!K192,Patient21_Healthy!K192,Patient22_Healthy!K192,Patient23_Healthy!K192,Patient25_Healthy!K192,Patient26_Healthy!K192,Patient27_Healthy!K192,Patient28_Healthy!K192,Patient30_Healthy!K192,Patient31_Healthy!K192,Patient33_Healthy!K192,Patient34_Healthy!K192,Patient36_Healthy!K192)</f>
        <v>4.3177445085286004E-3</v>
      </c>
      <c r="O193">
        <f>STDEV(Patient1_Healthy!K200,Patient2_Healthy!K200,Patient5_Healthy!K192,Patient6_Healthy!K192,Patient8_Healthy!K192,Patient9_Healthy!K192,Patient10_Healthy!K192,Patient11_Healthy!K192,Patient12_Healthy!K192,Patient13_Healthy!K192,Patient14_Healthy!K192,Patient15_Healthy!K192,Patient16_Healthy!K192,Patient17_Healthy!K192,Patient19_Healthy!K192,Patient21_Healthy!K192,Patient22_Healthy!K192,Patient23_Healthy!K192,Patient25_Healthy!K192,Patient26_Healthy!K192,Patient27_Healthy!K192,Patient28_Healthy!K192,Patient30_Healthy!K192,Patient31_Healthy!K192,Patient33_Healthy!K192,Patient34_Healthy!K192,Patient36_Healthy!K192)</f>
        <v>5.4382356817802686E-2</v>
      </c>
      <c r="Q193" s="13" t="s">
        <v>73</v>
      </c>
      <c r="R193">
        <f>AVERAGE(Patient1_Healthy!P200,Patient2_Healthy!P200,Patient5_Healthy!P192,Patient6_Healthy!P192,Patient8_Healthy!P192,Patient9_Healthy!P192,Patient10_Healthy!P192,Patient11_Healthy!P192,Patient12_Healthy!P192,Patient13_Healthy!P192,Patient14_Healthy!P192,Patient15_Healthy!P192,Patient16_Healthy!P192,Patient17_Healthy!P192,Patient18_Healthy!P192,Patient19_Healthy!P192,Patient21_Healthy!P192,Patient22_Healthy!P192,Patient23_Healthy!P192,Patient25_Healthy!P192,Patient26_Healthy!P192,Patient27_Healthy!P192,Patient28_Healthy!P192,Patient30_Healthy!P192,Patient31_Healthy!P192,Patient33_Healthy!P192,Patient34_Healthy!P192,Patient36_Healthy!P192)</f>
        <v>-1.3112594309063594E-2</v>
      </c>
      <c r="S193">
        <f>STDEV(Patient1_Healthy!P200,Patient2_Healthy!P200,Patient5_Healthy!P192,Patient6_Healthy!P192,Patient8_Healthy!P192,Patient9_Healthy!P192,Patient10_Healthy!P192,Patient11_Healthy!P192,Patient12_Healthy!P192,Patient13_Healthy!P192,Patient14_Healthy!P192,Patient15_Healthy!P192,Patient16_Healthy!P192,Patient17_Healthy!P192,Patient18_Healthy!P192,Patient19_Healthy!P192,Patient21_Healthy!P192,Patient22_Healthy!P192,Patient23_Healthy!P192,Patient25_Healthy!P192,Patient26_Healthy!P192,Patient27_Healthy!P192,Patient28_Healthy!P192,Patient30_Healthy!P192,Patient31_Healthy!P192,Patient33_Healthy!P192,Patient34_Healthy!P192,Patient36_Healthy!P192)</f>
        <v>0.18710748494654986</v>
      </c>
      <c r="T193" s="132">
        <f>AVERAGE(Patient1_Healthy!Q200,Patient2_Healthy!Q200,Patient5_Healthy!Q192,Patient6_Healthy!Q192,Patient8_Healthy!Q192,Patient9_Healthy!Q192,Patient10_Healthy!Q192,Patient11_Healthy!Q192,Patient12_Healthy!Q192,Patient13_Healthy!Q192,Patient14_Healthy!Q192,Patient15_Healthy!Q192,Patient16_Healthy!Q192,Patient17_Healthy!Q192,Patient18_Healthy!Q192,Patient19_Healthy!Q192,Patient21_Healthy!Q192,Patient22_Healthy!Q192,Patient23_Healthy!Q192,Patient25_Healthy!Q192,Patient26_Healthy!Q192,Patient27_Healthy!Q192,Patient28_Healthy!Q192,Patient30_Healthy!Q192,Patient31_Healthy!Q192,Patient33_Healthy!Q192,Patient34_Healthy!Q192,Patient36_Healthy!Q192)</f>
        <v>-2.3018240490598474E-3</v>
      </c>
      <c r="U193" s="139">
        <f>STDEV(Patient1_Healthy!Q200,Patient2_Healthy!Q200,Patient5_Healthy!Q192,Patient6_Healthy!Q192,Patient8_Healthy!Q192,Patient9_Healthy!Q192,Patient10_Healthy!Q192,Patient11_Healthy!Q192,Patient12_Healthy!Q192,Patient13_Healthy!Q192,Patient14_Healthy!Q192,Patient15_Healthy!Q192,Patient16_Healthy!Q192,Patient17_Healthy!Q192,Patient18_Healthy!Q192,Patient19_Healthy!Q192,Patient21_Healthy!Q192,Patient22_Healthy!Q192,Patient23_Healthy!Q192,Patient25_Healthy!Q192,Patient26_Healthy!Q192,Patient27_Healthy!Q192,Patient28_Healthy!Q192,Patient30_Healthy!Q192,Patient31_Healthy!Q192,Patient33_Healthy!Q192,Patient34_Healthy!Q192,Patient36_Healthy!Q192)</f>
        <v>0.19816993233219671</v>
      </c>
      <c r="AO193" s="165"/>
    </row>
    <row r="194" spans="1:41" x14ac:dyDescent="0.25">
      <c r="A194" s="29" t="s">
        <v>17</v>
      </c>
      <c r="B194">
        <f>AVERAGE(Patient1_Healthy!B193,Patient2_Healthy!B193,Patient5_Healthy!B193,Patient6_Healthy!B193,Patient8_Healthy!B193,Patient9_Healthy!B193,Patient10_Healthy!B193,Patient11_Healthy!B193,Patient12_Healthy!B193,Patient13_Healthy!B193,Patient14_Healthy!B193,Patient15_Healthy!B193,Patient16_Healthy!B193,Patient17_Healthy!B193,Patient18_Healthy!B193,Patient19_Healthy!B193,Patient21_Healthy!B193,Patient22_Healthy!B193,Patient23_Healthy!B193,Patient25_Healthy!B193,Patient26_Healthy!B193,Patient27_Healthy!B193,Patient28_Healthy!B193,Patient30_Healthy!B193,Patient31_Healthy!B193,Patient33_Healthy!B193,Patient34_Healthy!B193,Patient36_Healthy!B193)</f>
        <v>4.789391742126721E-2</v>
      </c>
      <c r="C194">
        <f>STDEV(Patient1_Healthy!B193,Patient2_Healthy!B193,Patient5_Healthy!B193,Patient6_Healthy!B193,Patient8_Healthy!B193,Patient9_Healthy!B193,Patient10_Healthy!B193,Patient11_Healthy!B193,Patient12_Healthy!B193,Patient13_Healthy!B193,Patient14_Healthy!B193,Patient15_Healthy!B193,Patient16_Healthy!B193,Patient17_Healthy!B193,Patient18_Healthy!B193,Patient19_Healthy!B193,Patient21_Healthy!B193,Patient22_Healthy!B193,Patient23_Healthy!B193,Patient25_Healthy!B193,Patient26_Healthy!B193,Patient27_Healthy!B193,Patient28_Healthy!B193,Patient30_Healthy!B193,Patient31_Healthy!B193,Patient33_Healthy!B193,Patient34_Healthy!B193,Patient36_Healthy!B193)</f>
        <v>0.10537744936431113</v>
      </c>
      <c r="D194" s="132">
        <f>AVERAGE(Patient1_Healthy!C201,Patient2_Healthy!C201,Patient5_Healthy!C193,Patient6_Healthy!C193,Patient8_Healthy!C193,Patient9_Healthy!C193,Patient10_Healthy!C193,Patient11_Healthy!C193,Patient12_Healthy!C193,Patient13_Healthy!C193,Patient14_Healthy!C193,Patient15_Healthy!C193,Patient16_Healthy!C193,Patient17_Healthy!C193,Patient18_Healthy!C193,Patient19_Healthy!C193,Patient21_Healthy!C193,Patient22_Healthy!C193,Patient23_Healthy!C193,Patient25_Healthy!C193,Patient26_Healthy!C193,Patient27_Healthy!C193,Patient28_Healthy!C193,Patient30_Healthy!C193,Patient31_Healthy!C193,Patient33_Healthy!C193,Patient34_Healthy!C193,Patient36_Healthy!C193)</f>
        <v>-8.3105718014637731E-3</v>
      </c>
      <c r="E194" s="139">
        <f>STDEV(Patient1_Healthy!C201,Patient2_Healthy!C201,Patient5_Healthy!C193,Patient6_Healthy!C193,Patient8_Healthy!C193,Patient9_Healthy!C193,Patient10_Healthy!C193,Patient11_Healthy!C193,Patient12_Healthy!C193,Patient13_Healthy!C193,Patient14_Healthy!C193,Patient15_Healthy!C193,Patient16_Healthy!C193,Patient17_Healthy!C193,Patient18_Healthy!C193,Patient19_Healthy!C193,Patient21_Healthy!C193,Patient22_Healthy!C193,Patient23_Healthy!C193,Patient25_Healthy!C193,Patient26_Healthy!C193,Patient27_Healthy!C193,Patient28_Healthy!C193,Patient30_Healthy!C193,Patient31_Healthy!C193,Patient33_Healthy!C193,Patient34_Healthy!C193,Patient36_Healthy!C193)</f>
        <v>7.4902527023789051E-2</v>
      </c>
      <c r="F194">
        <f>AVERAGE(Patient1_Healthy!D201,Patient2_Healthy!D201,Patient5_Healthy!D193,Patient6_Healthy!D193,Patient8_Healthy!D193,Patient9_Healthy!D193,Patient10_Healthy!D193,Patient11_Healthy!D193,Patient12_Healthy!D193,Patient13_Healthy!D193,Patient14_Healthy!D193,Patient15_Healthy!D193,Patient16_Healthy!D193,Patient17_Healthy!D193,Patient18_Healthy!D193,Patient19_Healthy!D193,Patient21_Healthy!D193,Patient22_Healthy!D193,Patient23_Healthy!D193,Patient25_Healthy!D193,Patient26_Healthy!D193,Patient27_Healthy!D193,Patient28_Healthy!D193,Patient30_Healthy!D193,Patient31_Healthy!D193,Patient33_Healthy!D193,Patient34_Healthy!D193,Patient36_Healthy!D193)</f>
        <v>-1.3108312807138032E-2</v>
      </c>
      <c r="G194">
        <f>STDEV(Patient1_Healthy!D201,Patient2_Healthy!D201,Patient5_Healthy!D193,Patient6_Healthy!D193,Patient8_Healthy!D193,Patient9_Healthy!D193,Patient10_Healthy!D193,Patient11_Healthy!D193,Patient12_Healthy!D193,Patient13_Healthy!D193,Patient14_Healthy!D193,Patient15_Healthy!D193,Patient16_Healthy!D193,Patient17_Healthy!D193,Patient18_Healthy!D193,Patient19_Healthy!D193,Patient21_Healthy!D193,Patient22_Healthy!D193,Patient23_Healthy!D193,Patient25_Healthy!D193,Patient26_Healthy!D193,Patient27_Healthy!D193,Patient28_Healthy!D193,Patient30_Healthy!D193,Patient31_Healthy!D193,Patient33_Healthy!D193,Patient34_Healthy!D193,Patient36_Healthy!D193)</f>
        <v>7.1778061523183639E-2</v>
      </c>
      <c r="I194" s="13" t="s">
        <v>74</v>
      </c>
      <c r="J194">
        <f>AVERAGE(Patient1_Healthy!I201,Patient2_Healthy!I201,Patient5_Healthy!I193,Patient6_Healthy!I193,Patient8_Healthy!I193,Patient9_Healthy!I193,Patient10_Healthy!I193,Patient11_Healthy!I193,Patient12_Healthy!I193,Patient13_Healthy!I193,Patient14_Healthy!I193,Patient15_Healthy!I193,Patient16_Healthy!I193,Patient17_Healthy!I193,Patient19_Healthy!I193,Patient21_Healthy!I193,Patient22_Healthy!I193,Patient23_Healthy!I193,Patient25_Healthy!I193,Patient26_Healthy!I193,Patient27_Healthy!I193,Patient28_Healthy!I193,Patient30_Healthy!I193,Patient31_Healthy!I193,Patient33_Healthy!I193,Patient34_Healthy!I193)</f>
        <v>-3.8859320134389454E-2</v>
      </c>
      <c r="K194">
        <f>STDEV(Patient1_Healthy!I201,Patient2_Healthy!I201,Patient5_Healthy!I193,Patient6_Healthy!I193,Patient8_Healthy!I193,Patient9_Healthy!I193,Patient10_Healthy!I193,Patient11_Healthy!I193,Patient12_Healthy!I193,Patient13_Healthy!I193,Patient14_Healthy!I193,Patient15_Healthy!I193,Patient16_Healthy!I193,Patient17_Healthy!I193,Patient19_Healthy!I193,Patient21_Healthy!I193,Patient22_Healthy!I193,Patient23_Healthy!I193,Patient25_Healthy!I193,Patient26_Healthy!I193,Patient27_Healthy!I193,Patient28_Healthy!I193,Patient30_Healthy!I193,Patient31_Healthy!I193,Patient33_Healthy!I193,Patient34_Healthy!I193)</f>
        <v>0.15307244424378139</v>
      </c>
      <c r="L194" s="132">
        <f>AVERAGE(Patient1_Healthy!J201,Patient2_Healthy!J201,Patient5_Healthy!J193,Patient6_Healthy!J193,Patient8_Healthy!J193,Patient9_Healthy!J193,Patient10_Healthy!J193,Patient11_Healthy!J193,Patient12_Healthy!J193,Patient13_Healthy!J193,Patient14_Healthy!J193,Patient15_Healthy!J193,Patient16_Healthy!J193,Patient17_Healthy!J193,Patient19_Healthy!J193,Patient21_Healthy!J193,Patient22_Healthy!J193,Patient23_Healthy!J193,Patient25_Healthy!J193,Patient26_Healthy!J193,Patient27_Healthy!J193,Patient28_Healthy!J193,Patient30_Healthy!J193,Patient31_Healthy!J193,Patient33_Healthy!J193,Patient34_Healthy!J193)</f>
        <v>-1.9090468332168646E-2</v>
      </c>
      <c r="M194" s="139">
        <f>STDEV(Patient1_Healthy!J201,Patient2_Healthy!J201,Patient5_Healthy!J193,Patient6_Healthy!J193,Patient8_Healthy!J193,Patient9_Healthy!J193,Patient10_Healthy!J193,Patient11_Healthy!J193,Patient12_Healthy!J193,Patient13_Healthy!J193,Patient14_Healthy!J193,Patient15_Healthy!J193,Patient16_Healthy!J193,Patient17_Healthy!J193,Patient19_Healthy!J193,Patient21_Healthy!J193,Patient22_Healthy!J193,Patient23_Healthy!J193,Patient25_Healthy!J193,Patient26_Healthy!J193,Patient27_Healthy!J193,Patient28_Healthy!J193,Patient30_Healthy!J193,Patient31_Healthy!J193,Patient33_Healthy!J193,Patient34_Healthy!J193)</f>
        <v>5.931545124749487E-2</v>
      </c>
      <c r="N194">
        <f>AVERAGE(Patient1_Healthy!K201,Patient2_Healthy!K201,Patient5_Healthy!K193,Patient6_Healthy!K193,Patient8_Healthy!K193,Patient9_Healthy!K193,Patient10_Healthy!K193,Patient11_Healthy!K193,Patient12_Healthy!K193,Patient13_Healthy!K193,Patient14_Healthy!K193,Patient15_Healthy!K193,Patient16_Healthy!K193,Patient17_Healthy!K193,Patient19_Healthy!K193,Patient21_Healthy!K193,Patient22_Healthy!K193,Patient23_Healthy!K193,Patient25_Healthy!K193,Patient26_Healthy!K193,Patient27_Healthy!K193,Patient28_Healthy!K193,Patient30_Healthy!K193,Patient31_Healthy!K193,Patient33_Healthy!K193,Patient34_Healthy!K193)</f>
        <v>-2.4574477814807292E-2</v>
      </c>
      <c r="O194">
        <f>STDEV(Patient1_Healthy!K201,Patient2_Healthy!K201,Patient5_Healthy!K193,Patient6_Healthy!K193,Patient8_Healthy!K193,Patient9_Healthy!K193,Patient10_Healthy!K193,Patient11_Healthy!K193,Patient12_Healthy!K193,Patient13_Healthy!K193,Patient14_Healthy!K193,Patient15_Healthy!K193,Patient16_Healthy!K193,Patient17_Healthy!K193,Patient19_Healthy!K193,Patient21_Healthy!K193,Patient22_Healthy!K193,Patient23_Healthy!K193,Patient25_Healthy!K193,Patient26_Healthy!K193,Patient27_Healthy!K193,Patient28_Healthy!K193,Patient30_Healthy!K193,Patient31_Healthy!K193,Patient33_Healthy!K193,Patient34_Healthy!K193)</f>
        <v>5.142558170604547E-2</v>
      </c>
      <c r="Q194" s="13" t="s">
        <v>75</v>
      </c>
      <c r="R194">
        <f>AVERAGE(Patient1_Healthy!P201,Patient2_Healthy!P201,Patient5_Healthy!P193,Patient6_Healthy!P193,Patient8_Healthy!P193,Patient9_Healthy!P193,Patient10_Healthy!P193,Patient11_Healthy!P193,Patient12_Healthy!P193,Patient13_Healthy!P193,Patient14_Healthy!P193,Patient15_Healthy!P193,Patient16_Healthy!P193,Patient17_Healthy!P193,Patient18_Healthy!P193,Patient19_Healthy!P193,Patient21_Healthy!P193,Patient22_Healthy!P193,Patient23_Healthy!P193,Patient25_Healthy!P193,Patient26_Healthy!P193,Patient27_Healthy!P193,Patient28_Healthy!P193,Patient30_Healthy!P193,Patient31_Healthy!P193,Patient33_Healthy!P193,Patient34_Healthy!P193,Patient36_Healthy!P193)</f>
        <v>-1.1075512029266323E-2</v>
      </c>
      <c r="S194">
        <f>STDEV(Patient1_Healthy!P201,Patient2_Healthy!P201,Patient5_Healthy!P193,Patient6_Healthy!P193,Patient8_Healthy!P193,Patient9_Healthy!P193,Patient10_Healthy!P193,Patient11_Healthy!P193,Patient12_Healthy!P193,Patient13_Healthy!P193,Patient14_Healthy!P193,Patient15_Healthy!P193,Patient16_Healthy!P193,Patient17_Healthy!P193,Patient18_Healthy!P193,Patient19_Healthy!P193,Patient21_Healthy!P193,Patient22_Healthy!P193,Patient23_Healthy!P193,Patient25_Healthy!P193,Patient26_Healthy!P193,Patient27_Healthy!P193,Patient28_Healthy!P193,Patient30_Healthy!P193,Patient31_Healthy!P193,Patient33_Healthy!P193,Patient34_Healthy!P193,Patient36_Healthy!P193)</f>
        <v>0.15806120083685904</v>
      </c>
      <c r="T194" s="132">
        <f>AVERAGE(Patient1_Healthy!Q201,Patient2_Healthy!Q201,Patient5_Healthy!Q193,Patient6_Healthy!Q193,Patient8_Healthy!Q193,Patient9_Healthy!Q193,Patient10_Healthy!Q193,Patient11_Healthy!Q193,Patient12_Healthy!Q193,Patient13_Healthy!Q193,Patient14_Healthy!Q193,Patient15_Healthy!Q193,Patient16_Healthy!Q193,Patient17_Healthy!Q193,Patient18_Healthy!Q193,Patient19_Healthy!Q193,Patient21_Healthy!Q193,Patient22_Healthy!Q193,Patient23_Healthy!Q193,Patient25_Healthy!Q193,Patient26_Healthy!Q193,Patient27_Healthy!Q193,Patient28_Healthy!Q193,Patient30_Healthy!Q193,Patient31_Healthy!Q193,Patient33_Healthy!Q193,Patient34_Healthy!Q193,Patient36_Healthy!Q193)</f>
        <v>-5.4408250245024589E-3</v>
      </c>
      <c r="U194" s="139">
        <f>STDEV(Patient1_Healthy!Q201,Patient2_Healthy!Q201,Patient5_Healthy!Q193,Patient6_Healthy!Q193,Patient8_Healthy!Q193,Patient9_Healthy!Q193,Patient10_Healthy!Q193,Patient11_Healthy!Q193,Patient12_Healthy!Q193,Patient13_Healthy!Q193,Patient14_Healthy!Q193,Patient15_Healthy!Q193,Patient16_Healthy!Q193,Patient17_Healthy!Q193,Patient18_Healthy!Q193,Patient19_Healthy!Q193,Patient21_Healthy!Q193,Patient22_Healthy!Q193,Patient23_Healthy!Q193,Patient25_Healthy!Q193,Patient26_Healthy!Q193,Patient27_Healthy!Q193,Patient28_Healthy!Q193,Patient30_Healthy!Q193,Patient31_Healthy!Q193,Patient33_Healthy!Q193,Patient34_Healthy!Q193,Patient36_Healthy!Q193)</f>
        <v>0.15190372551965742</v>
      </c>
      <c r="Y194" s="165" t="s">
        <v>85</v>
      </c>
      <c r="AO194" s="165"/>
    </row>
    <row r="195" spans="1:41" x14ac:dyDescent="0.25">
      <c r="A195" s="29" t="s">
        <v>20</v>
      </c>
      <c r="B195">
        <f>AVERAGE(Patient1_Healthy!B194,Patient2_Healthy!B194,Patient5_Healthy!B194,Patient6_Healthy!B194,Patient8_Healthy!B194,Patient9_Healthy!B194,Patient10_Healthy!B194,Patient11_Healthy!B194,Patient12_Healthy!B194,Patient13_Healthy!B194,Patient14_Healthy!B194,Patient15_Healthy!B194,Patient16_Healthy!B194,Patient17_Healthy!B194,Patient18_Healthy!B194,Patient19_Healthy!B194,Patient21_Healthy!B194,Patient22_Healthy!B194,Patient23_Healthy!B194,Patient25_Healthy!B194,Patient26_Healthy!B194,Patient27_Healthy!B194,Patient28_Healthy!B194,Patient30_Healthy!B194,Patient31_Healthy!B194,Patient33_Healthy!B194,Patient34_Healthy!B194,Patient36_Healthy!B194)</f>
        <v>7.6362672760080935E-2</v>
      </c>
      <c r="C195">
        <f>STDEV(Patient1_Healthy!B194,Patient2_Healthy!B194,Patient5_Healthy!B194,Patient6_Healthy!B194,Patient8_Healthy!B194,Patient9_Healthy!B194,Patient10_Healthy!B194,Patient11_Healthy!B194,Patient12_Healthy!B194,Patient13_Healthy!B194,Patient14_Healthy!B194,Patient15_Healthy!B194,Patient16_Healthy!B194,Patient17_Healthy!B194,Patient18_Healthy!B194,Patient19_Healthy!B194,Patient21_Healthy!B194,Patient22_Healthy!B194,Patient23_Healthy!B194,Patient25_Healthy!B194,Patient26_Healthy!B194,Patient27_Healthy!B194,Patient28_Healthy!B194,Patient30_Healthy!B194,Patient31_Healthy!B194,Patient33_Healthy!B194,Patient34_Healthy!B194,Patient36_Healthy!B194)</f>
        <v>0.15834694325323975</v>
      </c>
      <c r="D195" s="132">
        <f>AVERAGE(Patient1_Healthy!C202,Patient2_Healthy!C202,Patient5_Healthy!C194,Patient6_Healthy!C194,Patient8_Healthy!C194,Patient9_Healthy!C194,Patient10_Healthy!C194,Patient11_Healthy!C194,Patient12_Healthy!C194,Patient13_Healthy!C194,Patient14_Healthy!C194,Patient15_Healthy!C194,Patient16_Healthy!C194,Patient17_Healthy!C194,Patient18_Healthy!C194,Patient19_Healthy!C194,Patient21_Healthy!C194,Patient22_Healthy!C194,Patient23_Healthy!C194,Patient25_Healthy!C194,Patient26_Healthy!C194,Patient27_Healthy!C194,Patient28_Healthy!C194,Patient30_Healthy!C194,Patient31_Healthy!C194,Patient33_Healthy!C194,Patient34_Healthy!C194,Patient36_Healthy!C194)</f>
        <v>1.1498142951353632E-2</v>
      </c>
      <c r="E195" s="139">
        <f>STDEV(Patient1_Healthy!C202,Patient2_Healthy!C202,Patient5_Healthy!C194,Patient6_Healthy!C194,Patient8_Healthy!C194,Patient9_Healthy!C194,Patient10_Healthy!C194,Patient11_Healthy!C194,Patient12_Healthy!C194,Patient13_Healthy!C194,Patient14_Healthy!C194,Patient15_Healthy!C194,Patient16_Healthy!C194,Patient17_Healthy!C194,Patient18_Healthy!C194,Patient19_Healthy!C194,Patient21_Healthy!C194,Patient22_Healthy!C194,Patient23_Healthy!C194,Patient25_Healthy!C194,Patient26_Healthy!C194,Patient27_Healthy!C194,Patient28_Healthy!C194,Patient30_Healthy!C194,Patient31_Healthy!C194,Patient33_Healthy!C194,Patient34_Healthy!C194,Patient36_Healthy!C194)</f>
        <v>6.4295708778823471E-2</v>
      </c>
      <c r="F195">
        <f>AVERAGE(Patient1_Healthy!D202,Patient2_Healthy!D202,Patient5_Healthy!D194,Patient6_Healthy!D194,Patient8_Healthy!D194,Patient9_Healthy!D194,Patient10_Healthy!D194,Patient11_Healthy!D194,Patient12_Healthy!D194,Patient13_Healthy!D194,Patient14_Healthy!D194,Patient15_Healthy!D194,Patient16_Healthy!D194,Patient17_Healthy!D194,Patient18_Healthy!D194,Patient19_Healthy!D194,Patient21_Healthy!D194,Patient22_Healthy!D194,Patient23_Healthy!D194,Patient25_Healthy!D194,Patient26_Healthy!D194,Patient27_Healthy!D194,Patient28_Healthy!D194,Patient30_Healthy!D194,Patient31_Healthy!D194,Patient33_Healthy!D194,Patient34_Healthy!D194,Patient36_Healthy!D194)</f>
        <v>1.1327725704459832E-3</v>
      </c>
      <c r="G195">
        <f>STDEV(Patient1_Healthy!D202,Patient2_Healthy!D202,Patient5_Healthy!D194,Patient6_Healthy!D194,Patient8_Healthy!D194,Patient9_Healthy!D194,Patient10_Healthy!D194,Patient11_Healthy!D194,Patient12_Healthy!D194,Patient13_Healthy!D194,Patient14_Healthy!D194,Patient15_Healthy!D194,Patient16_Healthy!D194,Patient17_Healthy!D194,Patient18_Healthy!D194,Patient19_Healthy!D194,Patient21_Healthy!D194,Patient22_Healthy!D194,Patient23_Healthy!D194,Patient25_Healthy!D194,Patient26_Healthy!D194,Patient27_Healthy!D194,Patient28_Healthy!D194,Patient30_Healthy!D194,Patient31_Healthy!D194,Patient33_Healthy!D194,Patient34_Healthy!D194,Patient36_Healthy!D194)</f>
        <v>5.9760190380864761E-2</v>
      </c>
      <c r="I195" s="13" t="s">
        <v>76</v>
      </c>
      <c r="J195">
        <f>AVERAGE(Patient1_Healthy!I202,Patient2_Healthy!I202,Patient5_Healthy!I194,Patient6_Healthy!I194,Patient8_Healthy!I194,Patient9_Healthy!I194,Patient10_Healthy!I194,Patient11_Healthy!I194,Patient12_Healthy!I194,Patient13_Healthy!I194,Patient14_Healthy!I194,Patient15_Healthy!I194,Patient16_Healthy!I194,Patient17_Healthy!I194,Patient19_Healthy!I194,Patient21_Healthy!I194,Patient22_Healthy!I194,Patient23_Healthy!I194,Patient25_Healthy!I194,Patient26_Healthy!I194,Patient27_Healthy!I194,Patient28_Healthy!I194,Patient30_Healthy!I194,Patient31_Healthy!I194,Patient33_Healthy!I194,Patient34_Healthy!I194,Patient36_Healthy!I194)</f>
        <v>3.7355125937340285E-2</v>
      </c>
      <c r="K195">
        <f>STDEV(Patient1_Healthy!I202,Patient2_Healthy!I202,Patient5_Healthy!I194,Patient6_Healthy!I194,Patient8_Healthy!I194,Patient9_Healthy!I194,Patient10_Healthy!I194,Patient11_Healthy!I194,Patient12_Healthy!I194,Patient13_Healthy!I194,Patient14_Healthy!I194,Patient15_Healthy!I194,Patient16_Healthy!I194,Patient17_Healthy!I194,Patient19_Healthy!I194,Patient21_Healthy!I194,Patient22_Healthy!I194,Patient23_Healthy!I194,Patient25_Healthy!I194,Patient26_Healthy!I194,Patient27_Healthy!I194,Patient28_Healthy!I194,Patient30_Healthy!I194,Patient31_Healthy!I194,Patient33_Healthy!I194,Patient34_Healthy!I194,Patient36_Healthy!I194)</f>
        <v>0.13151262068745898</v>
      </c>
      <c r="L195" s="132">
        <f>AVERAGE(Patient1_Healthy!J202,Patient2_Healthy!J202,Patient5_Healthy!J194,Patient6_Healthy!J194,Patient8_Healthy!J194,Patient9_Healthy!J194,Patient10_Healthy!J194,Patient11_Healthy!J194,Patient12_Healthy!J194,Patient13_Healthy!J194,Patient14_Healthy!J194,Patient15_Healthy!J194,Patient16_Healthy!J194,Patient17_Healthy!J194,Patient19_Healthy!J194,Patient21_Healthy!J194,Patient22_Healthy!J194,Patient23_Healthy!J194,Patient25_Healthy!J194,Patient26_Healthy!J194,Patient27_Healthy!J194,Patient28_Healthy!J194,Patient30_Healthy!J194,Patient31_Healthy!J194,Patient33_Healthy!J194,Patient34_Healthy!J194,Patient36_Healthy!J194)</f>
        <v>-1.0549860142071174E-2</v>
      </c>
      <c r="M195" s="139">
        <f>STDEV(Patient1_Healthy!J202,Patient2_Healthy!J202,Patient5_Healthy!J194,Patient6_Healthy!J194,Patient8_Healthy!J194,Patient9_Healthy!J194,Patient10_Healthy!J194,Patient11_Healthy!J194,Patient12_Healthy!J194,Patient13_Healthy!J194,Patient14_Healthy!J194,Patient15_Healthy!J194,Patient16_Healthy!J194,Patient17_Healthy!J194,Patient19_Healthy!J194,Patient21_Healthy!J194,Patient22_Healthy!J194,Patient23_Healthy!J194,Patient25_Healthy!J194,Patient26_Healthy!J194,Patient27_Healthy!J194,Patient28_Healthy!J194,Patient30_Healthy!J194,Patient31_Healthy!J194,Patient33_Healthy!J194,Patient34_Healthy!J194,Patient36_Healthy!J194)</f>
        <v>7.9883072745206909E-2</v>
      </c>
      <c r="N195">
        <f>AVERAGE(Patient1_Healthy!K202,Patient2_Healthy!K202,Patient5_Healthy!K194,Patient6_Healthy!K194,Patient8_Healthy!K194,Patient9_Healthy!K194,Patient10_Healthy!K194,Patient11_Healthy!K194,Patient12_Healthy!K194,Patient13_Healthy!K194,Patient14_Healthy!K194,Patient15_Healthy!K194,Patient16_Healthy!K194,Patient17_Healthy!K194,Patient19_Healthy!K194,Patient21_Healthy!K194,Patient22_Healthy!K194,Patient23_Healthy!K194,Patient25_Healthy!K194,Patient26_Healthy!K194,Patient27_Healthy!K194,Patient28_Healthy!K194,Patient30_Healthy!K194,Patient31_Healthy!K194,Patient33_Healthy!K194,Patient34_Healthy!K194,Patient36_Healthy!K194)</f>
        <v>-1.8284463767775955E-2</v>
      </c>
      <c r="O195">
        <f>STDEV(Patient1_Healthy!K202,Patient2_Healthy!K202,Patient5_Healthy!K194,Patient6_Healthy!K194,Patient8_Healthy!K194,Patient9_Healthy!K194,Patient10_Healthy!K194,Patient11_Healthy!K194,Patient12_Healthy!K194,Patient13_Healthy!K194,Patient14_Healthy!K194,Patient15_Healthy!K194,Patient16_Healthy!K194,Patient17_Healthy!K194,Patient19_Healthy!K194,Patient21_Healthy!K194,Patient22_Healthy!K194,Patient23_Healthy!K194,Patient25_Healthy!K194,Patient26_Healthy!K194,Patient27_Healthy!K194,Patient28_Healthy!K194,Patient30_Healthy!K194,Patient31_Healthy!K194,Patient33_Healthy!K194,Patient34_Healthy!K194,Patient36_Healthy!K194)</f>
        <v>7.256315749090618E-2</v>
      </c>
      <c r="Q195" s="13" t="s">
        <v>77</v>
      </c>
      <c r="R195">
        <f>AVERAGE(Patient1_Healthy!P202,Patient2_Healthy!P202,Patient5_Healthy!P194,Patient6_Healthy!P194,Patient8_Healthy!P194,Patient9_Healthy!P194,Patient10_Healthy!P194,Patient11_Healthy!P194,Patient12_Healthy!P194,Patient13_Healthy!P194,Patient14_Healthy!P194,Patient15_Healthy!P194,Patient16_Healthy!P194,Patient17_Healthy!P194,Patient18_Healthy!P194,Patient19_Healthy!P194,Patient21_Healthy!P194,Patient22_Healthy!P194,Patient23_Healthy!P194,Patient25_Healthy!P194,Patient26_Healthy!P194,Patient27_Healthy!P194,Patient28_Healthy!P194,Patient30_Healthy!P194,Patient31_Healthy!P194,Patient33_Healthy!P194,Patient34_Healthy!P194,Patient36_Healthy!P194)</f>
        <v>6.3225096583467963E-2</v>
      </c>
      <c r="S195">
        <f>STDEV(Patient1_Healthy!P202,Patient2_Healthy!P202,Patient5_Healthy!P194,Patient6_Healthy!P194,Patient8_Healthy!P194,Patient9_Healthy!P194,Patient10_Healthy!P194,Patient11_Healthy!P194,Patient12_Healthy!P194,Patient13_Healthy!P194,Patient14_Healthy!P194,Patient15_Healthy!P194,Patient16_Healthy!P194,Patient17_Healthy!P194,Patient18_Healthy!P194,Patient19_Healthy!P194,Patient21_Healthy!P194,Patient22_Healthy!P194,Patient23_Healthy!P194,Patient25_Healthy!P194,Patient26_Healthy!P194,Patient27_Healthy!P194,Patient28_Healthy!P194,Patient30_Healthy!P194,Patient31_Healthy!P194,Patient33_Healthy!P194,Patient34_Healthy!P194,Patient36_Healthy!P194)</f>
        <v>0.14289826817117002</v>
      </c>
      <c r="T195" s="132">
        <f>AVERAGE(Patient1_Healthy!Q202,Patient2_Healthy!Q202,Patient5_Healthy!Q194,Patient6_Healthy!Q194,Patient8_Healthy!Q194,Patient9_Healthy!Q194,Patient10_Healthy!Q194,Patient11_Healthy!Q194,Patient12_Healthy!Q194,Patient13_Healthy!Q194,Patient14_Healthy!Q194,Patient15_Healthy!Q194,Patient16_Healthy!Q194,Patient17_Healthy!Q194,Patient18_Healthy!Q194,Patient19_Healthy!Q194,Patient21_Healthy!Q194,Patient22_Healthy!Q194,Patient23_Healthy!Q194,Patient25_Healthy!Q194,Patient26_Healthy!Q194,Patient27_Healthy!Q194,Patient28_Healthy!Q194,Patient30_Healthy!Q194,Patient31_Healthy!Q194,Patient33_Healthy!Q194,Patient34_Healthy!Q194,Patient36_Healthy!Q194)</f>
        <v>3.1096804092609499E-2</v>
      </c>
      <c r="U195" s="139">
        <f>STDEV(Patient1_Healthy!Q202,Patient2_Healthy!Q202,Patient5_Healthy!Q194,Patient6_Healthy!Q194,Patient8_Healthy!Q194,Patient9_Healthy!Q194,Patient10_Healthy!Q194,Patient11_Healthy!Q194,Patient12_Healthy!Q194,Patient13_Healthy!Q194,Patient14_Healthy!Q194,Patient15_Healthy!Q194,Patient16_Healthy!Q194,Patient17_Healthy!Q194,Patient18_Healthy!Q194,Patient19_Healthy!Q194,Patient21_Healthy!Q194,Patient22_Healthy!Q194,Patient23_Healthy!Q194,Patient25_Healthy!Q194,Patient26_Healthy!Q194,Patient27_Healthy!Q194,Patient28_Healthy!Q194,Patient30_Healthy!Q194,Patient31_Healthy!Q194,Patient33_Healthy!Q194,Patient34_Healthy!Q194,Patient36_Healthy!Q194)</f>
        <v>0.12442135985916104</v>
      </c>
      <c r="Y195" s="29"/>
      <c r="Z195" s="160" t="s">
        <v>12</v>
      </c>
      <c r="AA195" s="161"/>
      <c r="AB195" s="159" t="s">
        <v>13</v>
      </c>
      <c r="AC195" s="160"/>
      <c r="AO195" s="165"/>
    </row>
    <row r="196" spans="1:41" x14ac:dyDescent="0.25">
      <c r="A196" s="29" t="s">
        <v>23</v>
      </c>
      <c r="B196">
        <f>AVERAGE(Patient1_Healthy!B195,Patient2_Healthy!B195,Patient5_Healthy!B195,Patient6_Healthy!B195,Patient8_Healthy!B195,Patient9_Healthy!B195,Patient10_Healthy!B195,Patient11_Healthy!B195,Patient12_Healthy!B195,Patient13_Healthy!B195,Patient14_Healthy!B195,Patient15_Healthy!B195,Patient16_Healthy!B195,Patient17_Healthy!B195,Patient18_Healthy!B195,Patient19_Healthy!B195,Patient21_Healthy!B195,Patient22_Healthy!B195,Patient23_Healthy!B195,Patient25_Healthy!B195,Patient26_Healthy!B195,Patient27_Healthy!B195,Patient28_Healthy!B195,Patient30_Healthy!B195,Patient31_Healthy!B195,Patient33_Healthy!B195,Patient34_Healthy!B195,Patient36_Healthy!B195)</f>
        <v>4.0649321395768344E-2</v>
      </c>
      <c r="C196">
        <f>STDEV(Patient1_Healthy!B195,Patient2_Healthy!B195,Patient5_Healthy!B195,Patient6_Healthy!B195,Patient8_Healthy!B195,Patient9_Healthy!B195,Patient10_Healthy!B195,Patient11_Healthy!B195,Patient12_Healthy!B195,Patient13_Healthy!B195,Patient14_Healthy!B195,Patient15_Healthy!B195,Patient16_Healthy!B195,Patient17_Healthy!B195,Patient18_Healthy!B195,Patient19_Healthy!B195,Patient21_Healthy!B195,Patient22_Healthy!B195,Patient23_Healthy!B195,Patient25_Healthy!B195,Patient26_Healthy!B195,Patient27_Healthy!B195,Patient28_Healthy!B195,Patient30_Healthy!B195,Patient31_Healthy!B195,Patient33_Healthy!B195,Patient34_Healthy!B195,Patient36_Healthy!B195)</f>
        <v>0.15114366636915896</v>
      </c>
      <c r="D196" s="132">
        <f>AVERAGE(Patient1_Healthy!C203,Patient2_Healthy!C203,Patient5_Healthy!C195,Patient6_Healthy!C195,Patient8_Healthy!C195,Patient9_Healthy!C195,Patient10_Healthy!C195,Patient11_Healthy!C195,Patient12_Healthy!C195,Patient13_Healthy!C195,Patient14_Healthy!C195,Patient15_Healthy!C195,Patient16_Healthy!C195,Patient17_Healthy!C195,Patient18_Healthy!C195,Patient19_Healthy!C195,Patient21_Healthy!C195,Patient22_Healthy!C195,Patient23_Healthy!C195,Patient25_Healthy!C195,Patient26_Healthy!C195,Patient27_Healthy!C195,Patient28_Healthy!C195,Patient30_Healthy!C195,Patient31_Healthy!C195,Patient33_Healthy!C195,Patient34_Healthy!C195,Patient36_Healthy!C195)</f>
        <v>2.9606577635697566E-2</v>
      </c>
      <c r="E196" s="139">
        <f>STDEV(Patient1_Healthy!C203,Patient2_Healthy!C203,Patient5_Healthy!C195,Patient6_Healthy!C195,Patient8_Healthy!C195,Patient9_Healthy!C195,Patient10_Healthy!C195,Patient11_Healthy!C195,Patient12_Healthy!C195,Patient13_Healthy!C195,Patient14_Healthy!C195,Patient15_Healthy!C195,Patient16_Healthy!C195,Patient17_Healthy!C195,Patient18_Healthy!C195,Patient19_Healthy!C195,Patient21_Healthy!C195,Patient22_Healthy!C195,Patient23_Healthy!C195,Patient25_Healthy!C195,Patient26_Healthy!C195,Patient27_Healthy!C195,Patient28_Healthy!C195,Patient30_Healthy!C195,Patient31_Healthy!C195,Patient33_Healthy!C195,Patient34_Healthy!C195,Patient36_Healthy!C195)</f>
        <v>6.1875458884436123E-2</v>
      </c>
      <c r="F196">
        <f>AVERAGE(Patient1_Healthy!D203,Patient2_Healthy!D203,Patient5_Healthy!D195,Patient6_Healthy!D195,Patient8_Healthy!D195,Patient9_Healthy!D195,Patient10_Healthy!D195,Patient11_Healthy!D195,Patient12_Healthy!D195,Patient13_Healthy!D195,Patient14_Healthy!D195,Patient15_Healthy!D195,Patient16_Healthy!D195,Patient17_Healthy!D195,Patient18_Healthy!D195,Patient19_Healthy!D195,Patient21_Healthy!D195,Patient22_Healthy!D195,Patient23_Healthy!D195,Patient25_Healthy!D195,Patient26_Healthy!D195,Patient27_Healthy!D195,Patient28_Healthy!D195,Patient30_Healthy!D195,Patient31_Healthy!D195,Patient33_Healthy!D195,Patient34_Healthy!D195,Patient36_Healthy!D195)</f>
        <v>2.9048101651267023E-2</v>
      </c>
      <c r="G196">
        <f>STDEV(Patient1_Healthy!D203,Patient2_Healthy!D203,Patient5_Healthy!D195,Patient6_Healthy!D195,Patient8_Healthy!D195,Patient9_Healthy!D195,Patient10_Healthy!D195,Patient11_Healthy!D195,Patient12_Healthy!D195,Patient13_Healthy!D195,Patient14_Healthy!D195,Patient15_Healthy!D195,Patient16_Healthy!D195,Patient17_Healthy!D195,Patient18_Healthy!D195,Patient19_Healthy!D195,Patient21_Healthy!D195,Patient22_Healthy!D195,Patient23_Healthy!D195,Patient25_Healthy!D195,Patient26_Healthy!D195,Patient27_Healthy!D195,Patient28_Healthy!D195,Patient30_Healthy!D195,Patient31_Healthy!D195,Patient33_Healthy!D195,Patient34_Healthy!D195,Patient36_Healthy!D195)</f>
        <v>5.4624388620930657E-2</v>
      </c>
      <c r="I196" s="13" t="s">
        <v>78</v>
      </c>
      <c r="J196">
        <f>AVERAGE(Patient1_Healthy!I203,Patient2_Healthy!I203,Patient5_Healthy!I195,Patient6_Healthy!I195,Patient8_Healthy!I195,Patient9_Healthy!I195,Patient10_Healthy!I195,Patient11_Healthy!I195,Patient12_Healthy!I195,Patient13_Healthy!I195,Patient14_Healthy!I195,Patient15_Healthy!I195,Patient16_Healthy!I195,Patient17_Healthy!I195,Patient18_Healthy!I195,Patient19_Healthy!I195,Patient21_Healthy!I195,Patient22_Healthy!I195,Patient23_Healthy!I195,Patient25_Healthy!I195,Patient26_Healthy!I195,Patient27_Healthy!I195,Patient28_Healthy!I195,Patient30_Healthy!I195,Patient31_Healthy!I195,Patient33_Healthy!I195,Patient34_Healthy!I195,Patient36_Healthy!I195)</f>
        <v>6.9854964951395745E-2</v>
      </c>
      <c r="K196">
        <f>STDEV(Patient1_Healthy!I203,Patient2_Healthy!I203,Patient5_Healthy!I195,Patient6_Healthy!I195,Patient8_Healthy!I195,Patient9_Healthy!I195,Patient10_Healthy!I195,Patient11_Healthy!I195,Patient12_Healthy!I195,Patient13_Healthy!I195,Patient14_Healthy!I195,Patient15_Healthy!I195,Patient16_Healthy!I195,Patient17_Healthy!I195,Patient18_Healthy!I195,Patient19_Healthy!I195,Patient21_Healthy!I195,Patient22_Healthy!I195,Patient23_Healthy!I195,Patient25_Healthy!I195,Patient26_Healthy!I195,Patient27_Healthy!I195,Patient28_Healthy!I195,Patient30_Healthy!I195,Patient31_Healthy!I195,Patient33_Healthy!I195,Patient34_Healthy!I195,Patient36_Healthy!I195)</f>
        <v>0.12950552048711328</v>
      </c>
      <c r="L196" s="132">
        <f>AVERAGE(Patient1_Healthy!J203,Patient2_Healthy!J203,Patient5_Healthy!J195,Patient6_Healthy!J195,Patient8_Healthy!J195,Patient9_Healthy!J195,Patient10_Healthy!J195,Patient11_Healthy!J195,Patient12_Healthy!J195,Patient13_Healthy!J195,Patient14_Healthy!J195,Patient15_Healthy!J195,Patient16_Healthy!J195,Patient17_Healthy!J195,Patient18_Healthy!J195,Patient19_Healthy!J195,Patient21_Healthy!J195,Patient22_Healthy!J195,Patient23_Healthy!J195,Patient25_Healthy!J195,Patient26_Healthy!J195,Patient27_Healthy!J195,Patient28_Healthy!J195,Patient30_Healthy!J195,Patient31_Healthy!J195,Patient33_Healthy!J195,Patient34_Healthy!J195,Patient36_Healthy!J195)</f>
        <v>1.5527682706010588E-2</v>
      </c>
      <c r="M196" s="139">
        <f>STDEV(Patient1_Healthy!J203,Patient2_Healthy!J203,Patient5_Healthy!J195,Patient6_Healthy!J195,Patient8_Healthy!J195,Patient9_Healthy!J195,Patient10_Healthy!J195,Patient11_Healthy!J195,Patient12_Healthy!J195,Patient13_Healthy!J195,Patient14_Healthy!J195,Patient15_Healthy!J195,Patient16_Healthy!J195,Patient17_Healthy!J195,Patient18_Healthy!J195,Patient19_Healthy!J195,Patient21_Healthy!J195,Patient22_Healthy!J195,Patient23_Healthy!J195,Patient25_Healthy!J195,Patient26_Healthy!J195,Patient27_Healthy!J195,Patient28_Healthy!J195,Patient30_Healthy!J195,Patient31_Healthy!J195,Patient33_Healthy!J195,Patient34_Healthy!J195,Patient36_Healthy!J195)</f>
        <v>6.7314190481106401E-2</v>
      </c>
      <c r="N196">
        <f>AVERAGE(Patient1_Healthy!K203,Patient2_Healthy!K203,Patient5_Healthy!K195,Patient6_Healthy!K195,Patient8_Healthy!K195,Patient9_Healthy!K195,Patient10_Healthy!K195,Patient11_Healthy!K195,Patient12_Healthy!K195,Patient13_Healthy!K195,Patient14_Healthy!K195,Patient15_Healthy!K195,Patient16_Healthy!K195,Patient17_Healthy!K195,Patient18_Healthy!K195,Patient19_Healthy!K195,Patient21_Healthy!K195,Patient22_Healthy!K195,Patient23_Healthy!K195,Patient25_Healthy!K195,Patient26_Healthy!K195,Patient27_Healthy!K195,Patient28_Healthy!K195,Patient30_Healthy!K195,Patient31_Healthy!K195,Patient33_Healthy!K195,Patient34_Healthy!K195,Patient36_Healthy!K195)</f>
        <v>5.2304996565446472E-3</v>
      </c>
      <c r="O196">
        <f>STDEV(Patient1_Healthy!K203,Patient2_Healthy!K203,Patient5_Healthy!K195,Patient6_Healthy!K195,Patient8_Healthy!K195,Patient9_Healthy!K195,Patient10_Healthy!K195,Patient11_Healthy!K195,Patient12_Healthy!K195,Patient13_Healthy!K195,Patient14_Healthy!K195,Patient15_Healthy!K195,Patient16_Healthy!K195,Patient17_Healthy!K195,Patient18_Healthy!K195,Patient19_Healthy!K195,Patient21_Healthy!K195,Patient22_Healthy!K195,Patient23_Healthy!K195,Patient25_Healthy!K195,Patient26_Healthy!K195,Patient27_Healthy!K195,Patient28_Healthy!K195,Patient30_Healthy!K195,Patient31_Healthy!K195,Patient33_Healthy!K195,Patient34_Healthy!K195,Patient36_Healthy!K195)</f>
        <v>6.3678138997044734E-2</v>
      </c>
      <c r="Q196" s="13" t="s">
        <v>79</v>
      </c>
      <c r="R196">
        <f>AVERAGE(Patient1_Healthy!P203,Patient2_Healthy!P203,Patient5_Healthy!P195,Patient6_Healthy!P195,Patient8_Healthy!P195,Patient9_Healthy!P195,Patient10_Healthy!P195,Patient11_Healthy!P195,Patient12_Healthy!P195,Patient13_Healthy!P195,Patient14_Healthy!P195,Patient15_Healthy!P195,Patient16_Healthy!P195,Patient17_Healthy!P195,Patient18_Healthy!P195,Patient19_Healthy!P195,Patient21_Healthy!P195,Patient22_Healthy!P195,Patient23_Healthy!P195,Patient25_Healthy!P195,Patient26_Healthy!P195,Patient27_Healthy!P195,Patient28_Healthy!P195,Patient30_Healthy!P195,Patient31_Healthy!P195,Patient33_Healthy!P195,Patient34_Healthy!P195,Patient36_Healthy!P195)</f>
        <v>4.8468463829147948E-2</v>
      </c>
      <c r="S196">
        <f>STDEV(Patient1_Healthy!P203,Patient2_Healthy!P203,Patient5_Healthy!P195,Patient6_Healthy!P195,Patient8_Healthy!P195,Patient9_Healthy!P195,Patient10_Healthy!P195,Patient11_Healthy!P195,Patient12_Healthy!P195,Patient13_Healthy!P195,Patient14_Healthy!P195,Patient15_Healthy!P195,Patient16_Healthy!P195,Patient17_Healthy!P195,Patient18_Healthy!P195,Patient19_Healthy!P195,Patient21_Healthy!P195,Patient22_Healthy!P195,Patient23_Healthy!P195,Patient25_Healthy!P195,Patient26_Healthy!P195,Patient27_Healthy!P195,Patient28_Healthy!P195,Patient30_Healthy!P195,Patient31_Healthy!P195,Patient33_Healthy!P195,Patient34_Healthy!P195,Patient36_Healthy!P195)</f>
        <v>0.13307367934595035</v>
      </c>
      <c r="T196" s="132">
        <f>AVERAGE(Patient1_Healthy!Q203,Patient2_Healthy!Q203,Patient5_Healthy!Q195,Patient6_Healthy!Q195,Patient8_Healthy!Q195,Patient9_Healthy!Q195,Patient10_Healthy!Q195,Patient11_Healthy!Q195,Patient12_Healthy!Q195,Patient13_Healthy!Q195,Patient14_Healthy!Q195,Patient15_Healthy!Q195,Patient16_Healthy!Q195,Patient17_Healthy!Q195,Patient18_Healthy!Q195,Patient19_Healthy!Q195,Patient21_Healthy!Q195,Patient22_Healthy!Q195,Patient23_Healthy!Q195,Patient25_Healthy!Q195,Patient26_Healthy!Q195,Patient27_Healthy!Q195,Patient28_Healthy!Q195,Patient30_Healthy!Q195,Patient31_Healthy!Q195,Patient33_Healthy!Q195,Patient34_Healthy!Q195,Patient36_Healthy!Q195)</f>
        <v>7.1547302692663378E-2</v>
      </c>
      <c r="U196" s="139">
        <f>STDEV(Patient1_Healthy!Q203,Patient2_Healthy!Q203,Patient5_Healthy!Q195,Patient6_Healthy!Q195,Patient8_Healthy!Q195,Patient9_Healthy!Q195,Patient10_Healthy!Q195,Patient11_Healthy!Q195,Patient12_Healthy!Q195,Patient13_Healthy!Q195,Patient14_Healthy!Q195,Patient15_Healthy!Q195,Patient16_Healthy!Q195,Patient17_Healthy!Q195,Patient18_Healthy!Q195,Patient19_Healthy!Q195,Patient21_Healthy!Q195,Patient22_Healthy!Q195,Patient23_Healthy!Q195,Patient25_Healthy!Q195,Patient26_Healthy!Q195,Patient27_Healthy!Q195,Patient28_Healthy!Q195,Patient30_Healthy!Q195,Patient31_Healthy!Q195,Patient33_Healthy!Q195,Patient34_Healthy!Q195,Patient36_Healthy!Q195)</f>
        <v>0.12374211644301242</v>
      </c>
      <c r="Y196" s="29"/>
      <c r="Z196" s="29" t="s">
        <v>221</v>
      </c>
      <c r="AA196" s="29" t="s">
        <v>222</v>
      </c>
      <c r="AB196" s="30" t="s">
        <v>221</v>
      </c>
      <c r="AC196" s="29" t="s">
        <v>222</v>
      </c>
      <c r="AO196" s="165"/>
    </row>
    <row r="197" spans="1:41" x14ac:dyDescent="0.25">
      <c r="Y197" s="29" t="s">
        <v>15</v>
      </c>
      <c r="Z197">
        <f>AVERAGE(Patient1_Healthy!X208,Patient2_Healthy!X208,Patient5_Healthy!X196,Patient6_Healthy!X196,Patient8_Healthy!X196,Patient9_Healthy!X196,Patient10_Healthy!X196,Patient11_Healthy!X196,Patient12_Healthy!X196,Patient13_Healthy!X196,Patient14_Healthy!X196,Patient15_Healthy!X196,Patient16_Healthy!X196,Patient17_Healthy!X196,Patient19_Healthy!X196,Patient21_Healthy!X196,Patient22_Healthy!X196,Patient23_Healthy!X196,Patient25_Healthy!X196,Patient26_Healthy!X196,Patient27_Healthy!X196,Patient28_Healthy!X196,Patient30_Healthy!X196,Patient31_Healthy!X196,Patient33_Healthy!X196,Patient34_Healthy!X196,Patient36_Healthy!X196)</f>
        <v>0.1621001475428604</v>
      </c>
      <c r="AA197">
        <f>STDEV(Patient1_Healthy!X208,Patient2_Healthy!X208,Patient5_Healthy!X196,Patient6_Healthy!X196,Patient8_Healthy!X196,Patient9_Healthy!X196,Patient10_Healthy!X196,Patient11_Healthy!X196,Patient12_Healthy!X196,Patient13_Healthy!X196,Patient14_Healthy!X196,Patient15_Healthy!X196,Patient16_Healthy!X196,Patient17_Healthy!X196,Patient19_Healthy!X196,Patient21_Healthy!X196,Patient22_Healthy!X196,Patient23_Healthy!X196,Patient25_Healthy!X196,Patient26_Healthy!X196,Patient27_Healthy!X196,Patient28_Healthy!X196,Patient30_Healthy!X196,Patient31_Healthy!X196,Patient33_Healthy!X196,Patient34_Healthy!X196,Patient36_Healthy!X196)</f>
        <v>0.19296848027751121</v>
      </c>
      <c r="AB197" s="132">
        <f>AVERAGE(Patient1_Healthy!Y208,Patient2_Healthy!Y208,Patient5_Healthy!Y196,Patient6_Healthy!Y196,Patient8_Healthy!Y196,Patient9_Healthy!Y196,Patient10_Healthy!Y196,Patient11_Healthy!Y196,Patient12_Healthy!Y196,Patient13_Healthy!Y196,Patient14_Healthy!Y196,Patient15_Healthy!Y196,Patient16_Healthy!Y196,Patient17_Healthy!Y196,Patient19_Healthy!Y196,Patient21_Healthy!Y196,Patient22_Healthy!Y196,Patient23_Healthy!Y196,Patient25_Healthy!Y196,Patient26_Healthy!Y196,Patient27_Healthy!Y196,Patient28_Healthy!Y196,Patient30_Healthy!Y196,Patient31_Healthy!Y196,Patient33_Healthy!Y196,Patient34_Healthy!Y196,Patient36_Healthy!Y196)</f>
        <v>0.22199261552389385</v>
      </c>
      <c r="AC197">
        <f>STDEV(Patient1_Healthy!Y208,Patient2_Healthy!Y208,Patient5_Healthy!Y196,Patient6_Healthy!Y196,Patient8_Healthy!Y196,Patient9_Healthy!Y196,Patient10_Healthy!Y196,Patient11_Healthy!Y196,Patient12_Healthy!Y196,Patient13_Healthy!Y196,Patient14_Healthy!Y196,Patient15_Healthy!Y196,Patient16_Healthy!Y196,Patient17_Healthy!Y196,Patient19_Healthy!Y196,Patient21_Healthy!Y196,Patient22_Healthy!Y196,Patient23_Healthy!Y196,Patient25_Healthy!Y196,Patient26_Healthy!Y196,Patient27_Healthy!Y196,Patient28_Healthy!Y196,Patient30_Healthy!Y196,Patient31_Healthy!Y196,Patient33_Healthy!Y196,Patient34_Healthy!Y196,Patient36_Healthy!Y196)</f>
        <v>0.17072626309026454</v>
      </c>
      <c r="AO197" s="165"/>
    </row>
    <row r="198" spans="1:41" x14ac:dyDescent="0.25">
      <c r="A198" s="165" t="s">
        <v>88</v>
      </c>
      <c r="I198" s="165" t="s">
        <v>88</v>
      </c>
      <c r="Q198" s="165" t="s">
        <v>88</v>
      </c>
      <c r="Y198" s="29" t="s">
        <v>18</v>
      </c>
      <c r="Z198">
        <f>AVERAGE(Patient1_Healthy!X209,Patient2_Healthy!X209,Patient5_Healthy!X197,Patient6_Healthy!X197,Patient8_Healthy!X197,Patient9_Healthy!X197,Patient10_Healthy!X197,Patient11_Healthy!X197,Patient12_Healthy!X197,Patient13_Healthy!X197,Patient14_Healthy!X197,Patient15_Healthy!X197,Patient16_Healthy!X197,Patient17_Healthy!X197,Patient19_Healthy!X197,Patient21_Healthy!X197,Patient22_Healthy!X197,Patient23_Healthy!X197,Patient25_Healthy!X197,Patient26_Healthy!X197,Patient27_Healthy!X197,Patient28_Healthy!X197,Patient30_Healthy!X197,Patient31_Healthy!X197,Patient33_Healthy!X197,Patient34_Healthy!X197,Patient36_Healthy!X197)</f>
        <v>0.20092658622130113</v>
      </c>
      <c r="AA198">
        <f>STDEV(Patient1_Healthy!X209,Patient2_Healthy!X209,Patient5_Healthy!X197,Patient6_Healthy!X197,Patient8_Healthy!X197,Patient9_Healthy!X197,Patient10_Healthy!X197,Patient11_Healthy!X197,Patient12_Healthy!X197,Patient13_Healthy!X197,Patient14_Healthy!X197,Patient15_Healthy!X197,Patient16_Healthy!X197,Patient17_Healthy!X197,Patient19_Healthy!X197,Patient21_Healthy!X197,Patient22_Healthy!X197,Patient23_Healthy!X197,Patient25_Healthy!X197,Patient26_Healthy!X197,Patient27_Healthy!X197,Patient28_Healthy!X197,Patient30_Healthy!X197,Patient31_Healthy!X197,Patient33_Healthy!X197,Patient34_Healthy!X197,Patient36_Healthy!X197)</f>
        <v>0.17520640482082103</v>
      </c>
      <c r="AB198" s="132">
        <f>AVERAGE(Patient1_Healthy!Y209,Patient2_Healthy!Y209,Patient5_Healthy!Y197,Patient6_Healthy!Y197,Patient8_Healthy!Y197,Patient9_Healthy!Y197,Patient10_Healthy!Y197,Patient11_Healthy!Y197,Patient12_Healthy!Y197,Patient13_Healthy!Y197,Patient14_Healthy!Y197,Patient15_Healthy!Y197,Patient16_Healthy!Y197,Patient17_Healthy!Y197,Patient19_Healthy!Y197,Patient21_Healthy!Y197,Patient22_Healthy!Y197,Patient23_Healthy!Y197,Patient25_Healthy!Y197,Patient26_Healthy!Y197,Patient27_Healthy!Y197,Patient28_Healthy!Y197,Patient30_Healthy!Y197,Patient31_Healthy!Y197,Patient33_Healthy!Y197,Patient34_Healthy!Y197,Patient36_Healthy!Y197)</f>
        <v>0.24514524888412167</v>
      </c>
      <c r="AC198">
        <f>STDEV(Patient1_Healthy!Y209,Patient2_Healthy!Y209,Patient5_Healthy!Y197,Patient6_Healthy!Y197,Patient8_Healthy!Y197,Patient9_Healthy!Y197,Patient10_Healthy!Y197,Patient11_Healthy!Y197,Patient12_Healthy!Y197,Patient13_Healthy!Y197,Patient14_Healthy!Y197,Patient15_Healthy!Y197,Patient16_Healthy!Y197,Patient17_Healthy!Y197,Patient19_Healthy!Y197,Patient21_Healthy!Y197,Patient22_Healthy!Y197,Patient23_Healthy!Y197,Patient25_Healthy!Y197,Patient26_Healthy!Y197,Patient27_Healthy!Y197,Patient28_Healthy!Y197,Patient30_Healthy!Y197,Patient31_Healthy!Y197,Patient33_Healthy!Y197,Patient34_Healthy!Y197,Patient36_Healthy!Y197)</f>
        <v>0.18191881593570269</v>
      </c>
      <c r="AO198" s="165"/>
    </row>
    <row r="199" spans="1:41" x14ac:dyDescent="0.25">
      <c r="A199" s="29"/>
      <c r="B199" s="187" t="s">
        <v>12</v>
      </c>
      <c r="C199" s="190"/>
      <c r="D199" s="189" t="s">
        <v>68</v>
      </c>
      <c r="E199" s="190"/>
      <c r="F199" s="189" t="s">
        <v>69</v>
      </c>
      <c r="G199" s="187"/>
      <c r="I199" s="29"/>
      <c r="J199" s="187" t="s">
        <v>13</v>
      </c>
      <c r="K199" s="188"/>
      <c r="L199" s="189" t="s">
        <v>70</v>
      </c>
      <c r="M199" s="190"/>
      <c r="N199" s="187" t="s">
        <v>71</v>
      </c>
      <c r="O199" s="188"/>
      <c r="Q199" s="29"/>
      <c r="R199" s="187" t="s">
        <v>12</v>
      </c>
      <c r="S199" s="188"/>
      <c r="T199" s="189" t="s">
        <v>13</v>
      </c>
      <c r="U199" s="190"/>
      <c r="Y199" s="29" t="s">
        <v>21</v>
      </c>
      <c r="Z199">
        <f>AVERAGE(Patient1_Healthy!X210,Patient2_Healthy!X210,Patient5_Healthy!X198,Patient6_Healthy!X198,Patient8_Healthy!X198,Patient9_Healthy!X198,Patient10_Healthy!X198,Patient11_Healthy!X198,Patient12_Healthy!X198,Patient13_Healthy!X198,Patient14_Healthy!X198,Patient15_Healthy!X198,Patient16_Healthy!X198,Patient17_Healthy!X198,Patient19_Healthy!X198,Patient21_Healthy!X198,Patient22_Healthy!X198,Patient23_Healthy!X198,Patient25_Healthy!X198,Patient26_Healthy!X198,Patient27_Healthy!X198,Patient28_Healthy!X198,Patient30_Healthy!X198,Patient31_Healthy!X198,Patient33_Healthy!X198,Patient34_Healthy!X198,Patient36_Healthy!X198)</f>
        <v>0.16003909038415778</v>
      </c>
      <c r="AA199">
        <f>STDEV(Patient1_Healthy!X210,Patient2_Healthy!X210,Patient5_Healthy!X198,Patient6_Healthy!X198,Patient8_Healthy!X198,Patient9_Healthy!X198,Patient10_Healthy!X198,Patient11_Healthy!X198,Patient12_Healthy!X198,Patient13_Healthy!X198,Patient14_Healthy!X198,Patient15_Healthy!X198,Patient16_Healthy!X198,Patient17_Healthy!X198,Patient19_Healthy!X198,Patient21_Healthy!X198,Patient22_Healthy!X198,Patient23_Healthy!X198,Patient25_Healthy!X198,Patient26_Healthy!X198,Patient27_Healthy!X198,Patient28_Healthy!X198,Patient30_Healthy!X198,Patient31_Healthy!X198,Patient33_Healthy!X198,Patient34_Healthy!X198,Patient36_Healthy!X198)</f>
        <v>0.17453629092941642</v>
      </c>
      <c r="AB199" s="132">
        <f>AVERAGE(Patient1_Healthy!Y210,Patient2_Healthy!Y210,Patient5_Healthy!Y198,Patient6_Healthy!Y198,Patient8_Healthy!Y198,Patient9_Healthy!Y198,Patient10_Healthy!Y198,Patient11_Healthy!Y198,Patient12_Healthy!Y198,Patient13_Healthy!Y198,Patient14_Healthy!Y198,Patient15_Healthy!Y198,Patient16_Healthy!Y198,Patient17_Healthy!Y198,Patient19_Healthy!Y198,Patient21_Healthy!Y198,Patient22_Healthy!Y198,Patient23_Healthy!Y198,Patient25_Healthy!Y198,Patient26_Healthy!Y198,Patient27_Healthy!Y198,Patient28_Healthy!Y198,Patient30_Healthy!Y198,Patient31_Healthy!Y198,Patient33_Healthy!Y198,Patient34_Healthy!Y198,Patient36_Healthy!Y198)</f>
        <v>0.21414589242989757</v>
      </c>
      <c r="AC199">
        <f>STDEV(Patient1_Healthy!Y210,Patient2_Healthy!Y210,Patient5_Healthy!Y198,Patient6_Healthy!Y198,Patient8_Healthy!Y198,Patient9_Healthy!Y198,Patient10_Healthy!Y198,Patient11_Healthy!Y198,Patient12_Healthy!Y198,Patient13_Healthy!Y198,Patient14_Healthy!Y198,Patient15_Healthy!Y198,Patient16_Healthy!Y198,Patient17_Healthy!Y198,Patient19_Healthy!Y198,Patient21_Healthy!Y198,Patient22_Healthy!Y198,Patient23_Healthy!Y198,Patient25_Healthy!Y198,Patient26_Healthy!Y198,Patient27_Healthy!Y198,Patient28_Healthy!Y198,Patient30_Healthy!Y198,Patient31_Healthy!Y198,Patient33_Healthy!Y198,Patient34_Healthy!Y198,Patient36_Healthy!Y198)</f>
        <v>0.17639576153056474</v>
      </c>
      <c r="AO199" s="165"/>
    </row>
    <row r="200" spans="1:41" x14ac:dyDescent="0.25">
      <c r="A200" s="28"/>
      <c r="B200" s="29" t="s">
        <v>221</v>
      </c>
      <c r="C200" s="29" t="s">
        <v>222</v>
      </c>
      <c r="D200" s="30" t="s">
        <v>221</v>
      </c>
      <c r="E200" s="31" t="s">
        <v>222</v>
      </c>
      <c r="F200" s="29" t="s">
        <v>221</v>
      </c>
      <c r="G200" s="29" t="s">
        <v>222</v>
      </c>
      <c r="I200" s="28"/>
      <c r="J200" s="29" t="s">
        <v>221</v>
      </c>
      <c r="K200" s="29" t="s">
        <v>222</v>
      </c>
      <c r="L200" s="30" t="s">
        <v>221</v>
      </c>
      <c r="M200" s="31" t="s">
        <v>222</v>
      </c>
      <c r="N200" s="29" t="s">
        <v>221</v>
      </c>
      <c r="O200" s="29" t="s">
        <v>222</v>
      </c>
      <c r="Q200" s="28"/>
      <c r="R200" s="29" t="s">
        <v>221</v>
      </c>
      <c r="S200" s="29" t="s">
        <v>222</v>
      </c>
      <c r="T200" s="30" t="s">
        <v>221</v>
      </c>
      <c r="U200" s="31" t="s">
        <v>222</v>
      </c>
      <c r="Y200" s="29" t="s">
        <v>24</v>
      </c>
      <c r="Z200">
        <f>AVERAGE(Patient1_Healthy!X211,Patient2_Healthy!X211,Patient5_Healthy!X199,Patient6_Healthy!X199,Patient8_Healthy!X199,Patient9_Healthy!X199,Patient10_Healthy!X199,Patient11_Healthy!X199,Patient12_Healthy!X199,Patient13_Healthy!X199,Patient14_Healthy!X199,Patient15_Healthy!X199,Patient16_Healthy!X199,Patient17_Healthy!X199,Patient19_Healthy!X199,Patient21_Healthy!X199,Patient22_Healthy!X199,Patient23_Healthy!X199,Patient25_Healthy!X199,Patient26_Healthy!X199,Patient27_Healthy!X199,Patient28_Healthy!X199,Patient30_Healthy!X199,Patient31_Healthy!X199,Patient33_Healthy!X199,Patient34_Healthy!X199,Patient36_Healthy!X199)</f>
        <v>0.17308421889473269</v>
      </c>
      <c r="AA200">
        <f>STDEV(Patient1_Healthy!X211,Patient2_Healthy!X211,Patient5_Healthy!X199,Patient6_Healthy!X199,Patient8_Healthy!X199,Patient9_Healthy!X199,Patient10_Healthy!X199,Patient11_Healthy!X199,Patient12_Healthy!X199,Patient13_Healthy!X199,Patient14_Healthy!X199,Patient15_Healthy!X199,Patient16_Healthy!X199,Patient17_Healthy!X199,Patient19_Healthy!X199,Patient21_Healthy!X199,Patient22_Healthy!X199,Patient23_Healthy!X199,Patient25_Healthy!X199,Patient26_Healthy!X199,Patient27_Healthy!X199,Patient28_Healthy!X199,Patient30_Healthy!X199,Patient31_Healthy!X199,Patient33_Healthy!X199,Patient34_Healthy!X199,Patient36_Healthy!X199)</f>
        <v>0.19589430392872134</v>
      </c>
      <c r="AB200" s="132">
        <f>AVERAGE(Patient1_Healthy!Y211,Patient2_Healthy!Y211,Patient5_Healthy!Y199,Patient6_Healthy!Y199,Patient8_Healthy!Y199,Patient9_Healthy!Y199,Patient10_Healthy!Y199,Patient11_Healthy!Y199,Patient12_Healthy!Y199,Patient13_Healthy!Y199,Patient14_Healthy!Y199,Patient15_Healthy!Y199,Patient16_Healthy!Y199,Patient17_Healthy!Y199,Patient19_Healthy!Y199,Patient21_Healthy!Y199,Patient22_Healthy!Y199,Patient23_Healthy!Y199,Patient25_Healthy!Y199,Patient26_Healthy!Y199,Patient27_Healthy!Y199,Patient28_Healthy!Y199,Patient30_Healthy!Y199,Patient31_Healthy!Y199,Patient33_Healthy!Y199,Patient34_Healthy!Y199,Patient36_Healthy!Y199)</f>
        <v>0.23192340225581989</v>
      </c>
      <c r="AC200">
        <f>STDEV(Patient1_Healthy!Y211,Patient2_Healthy!Y211,Patient5_Healthy!Y199,Patient6_Healthy!Y199,Patient8_Healthy!Y199,Patient9_Healthy!Y199,Patient10_Healthy!Y199,Patient11_Healthy!Y199,Patient12_Healthy!Y199,Patient13_Healthy!Y199,Patient14_Healthy!Y199,Patient15_Healthy!Y199,Patient16_Healthy!Y199,Patient17_Healthy!Y199,Patient19_Healthy!Y199,Patient21_Healthy!Y199,Patient22_Healthy!Y199,Patient23_Healthy!Y199,Patient25_Healthy!Y199,Patient26_Healthy!Y199,Patient27_Healthy!Y199,Patient28_Healthy!Y199,Patient30_Healthy!Y199,Patient31_Healthy!Y199,Patient33_Healthy!Y199,Patient34_Healthy!Y199,Patient36_Healthy!Y199)</f>
        <v>0.18574744969160448</v>
      </c>
      <c r="AO200" s="165"/>
    </row>
    <row r="201" spans="1:41" x14ac:dyDescent="0.25">
      <c r="A201" s="29" t="s">
        <v>14</v>
      </c>
      <c r="B201">
        <f>AVERAGE(Patient1_Healthy!B200,Patient2_Healthy!B200,Patient5_Healthy!B200,Patient6_Healthy!B200,Patient8_Healthy!B200,Patient9_Healthy!B200,Patient10_Healthy!B200,Patient11_Healthy!B200,Patient12_Healthy!B200,Patient13_Healthy!B200,Patient14_Healthy!B200,Patient15_Healthy!B200,Patient16_Healthy!B200,Patient17_Healthy!B200,Patient18_Healthy!B200,Patient19_Healthy!B200,Patient21_Healthy!B200,Patient22_Healthy!B200,Patient23_Healthy!B200,Patient25_Healthy!B200,Patient26_Healthy!B200,Patient27_Healthy!B200,Patient28_Healthy!B200,Patient30_Healthy!B200,Patient31_Healthy!B200,Patient33_Healthy!B200,Patient34_Healthy!B200,Patient36_Healthy!B200)</f>
        <v>6.8050905866062156E-3</v>
      </c>
      <c r="C201">
        <f>STDEV(Patient1_Healthy!B200,Patient2_Healthy!B200,Patient5_Healthy!B200,Patient6_Healthy!B200,Patient8_Healthy!B200,Patient9_Healthy!B200,Patient10_Healthy!B200,Patient11_Healthy!B200,Patient12_Healthy!B200,Patient13_Healthy!B200,Patient14_Healthy!B200,Patient15_Healthy!B200,Patient16_Healthy!B200,Patient17_Healthy!B200,Patient18_Healthy!B200,Patient19_Healthy!B200,Patient21_Healthy!B200,Patient22_Healthy!B200,Patient23_Healthy!B200,Patient25_Healthy!B200,Patient26_Healthy!B200,Patient27_Healthy!B200,Patient28_Healthy!B200,Patient30_Healthy!B200,Patient31_Healthy!B200,Patient33_Healthy!B200,Patient34_Healthy!B200,Patient36_Healthy!B200)</f>
        <v>8.2125597816720755E-2</v>
      </c>
      <c r="D201" s="132">
        <f>AVERAGE(Patient1_Healthy!C208,Patient2_Healthy!C208,Patient5_Healthy!C200,Patient6_Healthy!C200,Patient8_Healthy!C200,Patient9_Healthy!C200,Patient10_Healthy!C200,Patient11_Healthy!C200,Patient12_Healthy!C200,Patient13_Healthy!C200,Patient14_Healthy!C200,Patient15_Healthy!C200,Patient16_Healthy!C200,Patient17_Healthy!C200,Patient18_Healthy!C200,Patient19_Healthy!C200,Patient21_Healthy!C200,Patient22_Healthy!C200,Patient23_Healthy!C200,Patient25_Healthy!C200,Patient26_Healthy!C200,Patient27_Healthy!C200,Patient28_Healthy!C200,Patient30_Healthy!C200,Patient31_Healthy!C200,Patient33_Healthy!C200,Patient34_Healthy!C200,Patient36_Healthy!C200)</f>
        <v>-6.9833834450111834E-3</v>
      </c>
      <c r="E201" s="139">
        <f>STDEV(Patient1_Healthy!C208,Patient2_Healthy!C208,Patient5_Healthy!C200,Patient6_Healthy!C200,Patient8_Healthy!C200,Patient9_Healthy!C200,Patient10_Healthy!C200,Patient11_Healthy!C200,Patient12_Healthy!C200,Patient13_Healthy!C200,Patient14_Healthy!C200,Patient15_Healthy!C200,Patient16_Healthy!C200,Patient17_Healthy!C200,Patient18_Healthy!C200,Patient19_Healthy!C200,Patient21_Healthy!C200,Patient22_Healthy!C200,Patient23_Healthy!C200,Patient25_Healthy!C200,Patient26_Healthy!C200,Patient27_Healthy!C200,Patient28_Healthy!C200,Patient30_Healthy!C200,Patient31_Healthy!C200,Patient33_Healthy!C200,Patient34_Healthy!C200,Patient36_Healthy!C200)</f>
        <v>4.2454974018484234E-2</v>
      </c>
      <c r="F201">
        <f>AVERAGE(Patient1_Healthy!D208,Patient2_Healthy!D208,Patient5_Healthy!D200,Patient6_Healthy!D200,Patient8_Healthy!D200,Patient9_Healthy!D200,Patient10_Healthy!D200,Patient11_Healthy!D200,Patient12_Healthy!D200,Patient13_Healthy!D200,Patient14_Healthy!D200,Patient15_Healthy!D200,Patient16_Healthy!D200,Patient17_Healthy!D200,Patient18_Healthy!D200,Patient19_Healthy!D200,Patient21_Healthy!D200,Patient22_Healthy!D200,Patient23_Healthy!D200,Patient25_Healthy!D200,Patient26_Healthy!D200,Patient27_Healthy!D200,Patient28_Healthy!D200,Patient30_Healthy!D200,Patient31_Healthy!D200,Patient33_Healthy!D200,Patient34_Healthy!D200,Patient36_Healthy!D200)</f>
        <v>-7.1747330632991645E-3</v>
      </c>
      <c r="G201">
        <f>STDEV(Patient1_Healthy!D208,Patient2_Healthy!D208,Patient5_Healthy!D200,Patient6_Healthy!D200,Patient8_Healthy!D200,Patient9_Healthy!D200,Patient10_Healthy!D200,Patient11_Healthy!D200,Patient12_Healthy!D200,Patient13_Healthy!D200,Patient14_Healthy!D200,Patient15_Healthy!D200,Patient16_Healthy!D200,Patient17_Healthy!D200,Patient18_Healthy!D200,Patient19_Healthy!D200,Patient21_Healthy!D200,Patient22_Healthy!D200,Patient23_Healthy!D200,Patient25_Healthy!D200,Patient26_Healthy!D200,Patient27_Healthy!D200,Patient28_Healthy!D200,Patient30_Healthy!D200,Patient31_Healthy!D200,Patient33_Healthy!D200,Patient34_Healthy!D200,Patient36_Healthy!D200)</f>
        <v>4.1880492873019856E-2</v>
      </c>
      <c r="I201" s="13" t="s">
        <v>72</v>
      </c>
      <c r="J201">
        <f>AVERAGE(Patient1_Healthy!I208,Patient2_Healthy!I208,Patient5_Healthy!I200,Patient6_Healthy!I200,Patient8_Healthy!I200,Patient9_Healthy!I200,Patient10_Healthy!I200,Patient11_Healthy!I200,Patient12_Healthy!I200,Patient13_Healthy!I200,Patient14_Healthy!I200,Patient15_Healthy!I200,Patient16_Healthy!I200,Patient17_Healthy!I200,Patient18_Healthy!I200,Patient19_Healthy!I200,Patient21_Healthy!I200,Patient22_Healthy!I200,Patient23_Healthy!I200,Patient25_Healthy!I200,Patient26_Healthy!I200,Patient27_Healthy!I200,Patient28_Healthy!I200,Patient30_Healthy!I200,Patient31_Healthy!I200,Patient33_Healthy!I200,Patient34_Healthy!I200,Patient36_Healthy!I200)</f>
        <v>5.0666160098400512E-2</v>
      </c>
      <c r="K201">
        <f>STDEV(Patient1_Healthy!I208,Patient2_Healthy!I208,Patient5_Healthy!I200,Patient6_Healthy!I200,Patient8_Healthy!I200,Patient9_Healthy!I200,Patient10_Healthy!I200,Patient11_Healthy!I200,Patient12_Healthy!I200,Patient13_Healthy!I200,Patient14_Healthy!I200,Patient15_Healthy!I200,Patient16_Healthy!I200,Patient17_Healthy!I200,Patient18_Healthy!I200,Patient19_Healthy!I200,Patient21_Healthy!I200,Patient22_Healthy!I200,Patient23_Healthy!I200,Patient25_Healthy!I200,Patient26_Healthy!I200,Patient27_Healthy!I200,Patient28_Healthy!I200,Patient30_Healthy!I200,Patient31_Healthy!I200,Patient33_Healthy!I200,Patient34_Healthy!I200,Patient36_Healthy!I200)</f>
        <v>0.12625722717437329</v>
      </c>
      <c r="L201" s="132">
        <f>AVERAGE(Patient1_Healthy!J208,Patient2_Healthy!J208,Patient5_Healthy!J200,Patient6_Healthy!J200,Patient8_Healthy!J200,Patient9_Healthy!J200,Patient10_Healthy!J200,Patient11_Healthy!J200,Patient12_Healthy!J200,Patient13_Healthy!J200,Patient14_Healthy!J200,Patient15_Healthy!J200,Patient16_Healthy!J200,Patient17_Healthy!J200,Patient18_Healthy!J200,Patient19_Healthy!J200,Patient21_Healthy!J200,Patient22_Healthy!J200,Patient23_Healthy!J200,Patient25_Healthy!J200,Patient26_Healthy!J200,Patient27_Healthy!J200,Patient28_Healthy!J200,Patient30_Healthy!J200,Patient31_Healthy!J200,Patient33_Healthy!J200,Patient34_Healthy!J200,Patient36_Healthy!J200)</f>
        <v>8.9209663012359587E-3</v>
      </c>
      <c r="M201" s="139">
        <f>STDEV(Patient1_Healthy!J208,Patient2_Healthy!J208,Patient5_Healthy!J200,Patient6_Healthy!J200,Patient8_Healthy!J200,Patient9_Healthy!J200,Patient10_Healthy!J200,Patient11_Healthy!J200,Patient12_Healthy!J200,Patient13_Healthy!J200,Patient14_Healthy!J200,Patient15_Healthy!J200,Patient16_Healthy!J200,Patient17_Healthy!J200,Patient18_Healthy!J200,Patient19_Healthy!J200,Patient21_Healthy!J200,Patient22_Healthy!J200,Patient23_Healthy!J200,Patient25_Healthy!J200,Patient26_Healthy!J200,Patient27_Healthy!J200,Patient28_Healthy!J200,Patient30_Healthy!J200,Patient31_Healthy!J200,Patient33_Healthy!J200,Patient34_Healthy!J200,Patient36_Healthy!J200)</f>
        <v>5.7524867180042676E-2</v>
      </c>
      <c r="N201">
        <f>AVERAGE(Patient1_Healthy!K208,Patient2_Healthy!K208,Patient5_Healthy!K200,Patient6_Healthy!K200,Patient8_Healthy!K200,Patient9_Healthy!K200,Patient10_Healthy!K200,Patient11_Healthy!K200,Patient12_Healthy!K200,Patient13_Healthy!K200,Patient14_Healthy!K200,Patient15_Healthy!K200,Patient16_Healthy!K200,Patient17_Healthy!K200,Patient18_Healthy!K200,Patient19_Healthy!K200,Patient21_Healthy!K200,Patient22_Healthy!K200,Patient23_Healthy!K200,Patient25_Healthy!K200,Patient26_Healthy!K200,Patient27_Healthy!K200,Patient28_Healthy!K200,Patient30_Healthy!K200,Patient31_Healthy!K200,Patient33_Healthy!K200,Patient34_Healthy!K200,Patient36_Healthy!K200)</f>
        <v>7.6592144305755597E-3</v>
      </c>
      <c r="O201">
        <f>STDEV(Patient1_Healthy!K208,Patient2_Healthy!K208,Patient5_Healthy!K200,Patient6_Healthy!K200,Patient8_Healthy!K200,Patient9_Healthy!K200,Patient10_Healthy!K200,Patient11_Healthy!K200,Patient12_Healthy!K200,Patient13_Healthy!K200,Patient14_Healthy!K200,Patient15_Healthy!K200,Patient16_Healthy!K200,Patient17_Healthy!K200,Patient18_Healthy!K200,Patient19_Healthy!K200,Patient21_Healthy!K200,Patient22_Healthy!K200,Patient23_Healthy!K200,Patient25_Healthy!K200,Patient26_Healthy!K200,Patient27_Healthy!K200,Patient28_Healthy!K200,Patient30_Healthy!K200,Patient31_Healthy!K200,Patient33_Healthy!K200,Patient34_Healthy!K200,Patient36_Healthy!K200)</f>
        <v>5.573988383335779E-2</v>
      </c>
      <c r="Q201" s="13" t="s">
        <v>73</v>
      </c>
      <c r="R201">
        <f>AVERAGE(Patient1_Healthy!P208,Patient2_Healthy!P208,Patient5_Healthy!P200,Patient6_Healthy!P200,Patient8_Healthy!P200,Patient9_Healthy!P200,Patient10_Healthy!P200,Patient11_Healthy!P200,Patient12_Healthy!P200,Patient13_Healthy!P200,Patient14_Healthy!P200,Patient15_Healthy!P200,Patient16_Healthy!P200,Patient17_Healthy!P200,Patient18_Healthy!P200,Patient19_Healthy!P200,Patient21_Healthy!P200,Patient22_Healthy!P200,Patient23_Healthy!P200,Patient25_Healthy!P200,Patient26_Healthy!P200,Patient27_Healthy!P200,Patient28_Healthy!P200,Patient30_Healthy!P200,Patient31_Healthy!P200,Patient33_Healthy!P200,Patient34_Healthy!P200,Patient36_Healthy!P200)</f>
        <v>6.4153576656085426E-2</v>
      </c>
      <c r="S201">
        <f>STDEV(Patient1_Healthy!P208,Patient2_Healthy!P208,Patient5_Healthy!P200,Patient6_Healthy!P200,Patient8_Healthy!P200,Patient9_Healthy!P200,Patient10_Healthy!P200,Patient11_Healthy!P200,Patient12_Healthy!P200,Patient13_Healthy!P200,Patient14_Healthy!P200,Patient15_Healthy!P200,Patient16_Healthy!P200,Patient17_Healthy!P200,Patient18_Healthy!P200,Patient19_Healthy!P200,Patient21_Healthy!P200,Patient22_Healthy!P200,Patient23_Healthy!P200,Patient25_Healthy!P200,Patient26_Healthy!P200,Patient27_Healthy!P200,Patient28_Healthy!P200,Patient30_Healthy!P200,Patient31_Healthy!P200,Patient33_Healthy!P200,Patient34_Healthy!P200,Patient36_Healthy!P200)</f>
        <v>0.10984664075949971</v>
      </c>
      <c r="T201" s="132">
        <f>AVERAGE(Patient1_Healthy!Q208,Patient2_Healthy!Q208,Patient5_Healthy!Q200,Patient6_Healthy!Q200,Patient8_Healthy!Q200,Patient9_Healthy!Q200,Patient10_Healthy!Q200,Patient11_Healthy!Q200,Patient12_Healthy!Q200,Patient13_Healthy!Q200,Patient14_Healthy!Q200,Patient15_Healthy!Q200,Patient16_Healthy!Q200,Patient17_Healthy!Q200,Patient18_Healthy!Q200,Patient19_Healthy!Q200,Patient21_Healthy!Q200,Patient22_Healthy!Q200,Patient23_Healthy!Q200,Patient25_Healthy!Q200,Patient26_Healthy!Q200,Patient27_Healthy!Q200,Patient28_Healthy!Q200,Patient30_Healthy!Q200,Patient31_Healthy!Q200,Patient33_Healthy!Q200,Patient34_Healthy!Q200,Patient36_Healthy!Q200)</f>
        <v>6.985966546046192E-2</v>
      </c>
      <c r="U201" s="139">
        <f>STDEV(Patient1_Healthy!Q208,Patient2_Healthy!Q208,Patient5_Healthy!Q200,Patient6_Healthy!Q200,Patient8_Healthy!Q200,Patient9_Healthy!Q200,Patient10_Healthy!Q200,Patient11_Healthy!Q200,Patient12_Healthy!Q200,Patient13_Healthy!Q200,Patient14_Healthy!Q200,Patient15_Healthy!Q200,Patient16_Healthy!Q200,Patient17_Healthy!Q200,Patient18_Healthy!Q200,Patient19_Healthy!Q200,Patient21_Healthy!Q200,Patient22_Healthy!Q200,Patient23_Healthy!Q200,Patient25_Healthy!Q200,Patient26_Healthy!Q200,Patient27_Healthy!Q200,Patient28_Healthy!Q200,Patient30_Healthy!Q200,Patient31_Healthy!Q200,Patient33_Healthy!Q200,Patient34_Healthy!Q200,Patient36_Healthy!Q200)</f>
        <v>0.11911350454631713</v>
      </c>
      <c r="Y201" s="29" t="s">
        <v>25</v>
      </c>
      <c r="Z201">
        <f>AVERAGE(Patient1_Healthy!X212,Patient2_Healthy!X212,Patient5_Healthy!X200,Patient6_Healthy!X200,Patient8_Healthy!X200,Patient9_Healthy!X200,Patient10_Healthy!X200,Patient11_Healthy!X200,Patient12_Healthy!X200,Patient13_Healthy!X200,Patient14_Healthy!X200,Patient15_Healthy!X200,Patient16_Healthy!X200,Patient17_Healthy!X200,Patient19_Healthy!X200,Patient21_Healthy!X200,Patient22_Healthy!X200,Patient23_Healthy!X200,Patient25_Healthy!X200,Patient26_Healthy!X200,Patient27_Healthy!X200,Patient28_Healthy!X200,Patient30_Healthy!X200,Patient31_Healthy!X200,Patient33_Healthy!X200,Patient34_Healthy!X200,Patient36_Healthy!X200)</f>
        <v>0.13634172487116028</v>
      </c>
      <c r="AA201">
        <f>STDEV(Patient1_Healthy!X212,Patient2_Healthy!X212,Patient5_Healthy!X200,Patient6_Healthy!X200,Patient8_Healthy!X200,Patient9_Healthy!X200,Patient10_Healthy!X200,Patient11_Healthy!X200,Patient12_Healthy!X200,Patient13_Healthy!X200,Patient14_Healthy!X200,Patient15_Healthy!X200,Patient16_Healthy!X200,Patient17_Healthy!X200,Patient19_Healthy!X200,Patient21_Healthy!X200,Patient22_Healthy!X200,Patient23_Healthy!X200,Patient25_Healthy!X200,Patient26_Healthy!X200,Patient27_Healthy!X200,Patient28_Healthy!X200,Patient30_Healthy!X200,Patient31_Healthy!X200,Patient33_Healthy!X200,Patient34_Healthy!X200,Patient36_Healthy!X200)</f>
        <v>0.21649697619855074</v>
      </c>
      <c r="AB201" s="132">
        <f>AVERAGE(Patient1_Healthy!Y212,Patient2_Healthy!Y212,Patient5_Healthy!Y200,Patient6_Healthy!Y200,Patient8_Healthy!Y200,Patient9_Healthy!Y200,Patient10_Healthy!Y200,Patient11_Healthy!Y200,Patient12_Healthy!Y200,Patient13_Healthy!Y200,Patient14_Healthy!Y200,Patient15_Healthy!Y200,Patient16_Healthy!Y200,Patient17_Healthy!Y200,Patient19_Healthy!Y200,Patient21_Healthy!Y200,Patient22_Healthy!Y200,Patient23_Healthy!Y200,Patient25_Healthy!Y200,Patient26_Healthy!Y200,Patient27_Healthy!Y200,Patient28_Healthy!Y200,Patient30_Healthy!Y200,Patient31_Healthy!Y200,Patient33_Healthy!Y200,Patient34_Healthy!Y200,Patient36_Healthy!Y200)</f>
        <v>0.21395067481201457</v>
      </c>
      <c r="AC201">
        <f>STDEV(Patient1_Healthy!Y212,Patient2_Healthy!Y212,Patient5_Healthy!Y200,Patient6_Healthy!Y200,Patient8_Healthy!Y200,Patient9_Healthy!Y200,Patient10_Healthy!Y200,Patient11_Healthy!Y200,Patient12_Healthy!Y200,Patient13_Healthy!Y200,Patient14_Healthy!Y200,Patient15_Healthy!Y200,Patient16_Healthy!Y200,Patient17_Healthy!Y200,Patient19_Healthy!Y200,Patient21_Healthy!Y200,Patient22_Healthy!Y200,Patient23_Healthy!Y200,Patient25_Healthy!Y200,Patient26_Healthy!Y200,Patient27_Healthy!Y200,Patient28_Healthy!Y200,Patient30_Healthy!Y200,Patient31_Healthy!Y200,Patient33_Healthy!Y200,Patient34_Healthy!Y200,Patient36_Healthy!Y200)</f>
        <v>0.19836681697955438</v>
      </c>
      <c r="AO201" s="165"/>
    </row>
    <row r="202" spans="1:41" x14ac:dyDescent="0.25">
      <c r="A202" s="29" t="s">
        <v>17</v>
      </c>
      <c r="B202">
        <f>AVERAGE(Patient1_Healthy!B201,Patient2_Healthy!B201,Patient5_Healthy!B201,Patient6_Healthy!B201,Patient8_Healthy!B201,Patient9_Healthy!B201,Patient10_Healthy!B201,Patient11_Healthy!B201,Patient12_Healthy!B201,Patient13_Healthy!B201,Patient14_Healthy!B201,Patient15_Healthy!B201,Patient16_Healthy!B201,Patient17_Healthy!B201,Patient18_Healthy!B201,Patient19_Healthy!B201,Patient21_Healthy!B201,Patient22_Healthy!B201,Patient23_Healthy!B201,Patient25_Healthy!B201,Patient26_Healthy!B201,Patient27_Healthy!B201,Patient28_Healthy!B201,Patient30_Healthy!B201,Patient31_Healthy!B201,Patient33_Healthy!B201,Patient34_Healthy!B201,Patient36_Healthy!B201)</f>
        <v>2.9709069188847838E-2</v>
      </c>
      <c r="C202">
        <f>STDEV(Patient1_Healthy!B201,Patient2_Healthy!B201,Patient5_Healthy!B201,Patient6_Healthy!B201,Patient8_Healthy!B201,Patient9_Healthy!B201,Patient10_Healthy!B201,Patient11_Healthy!B201,Patient12_Healthy!B201,Patient13_Healthy!B201,Patient14_Healthy!B201,Patient15_Healthy!B201,Patient16_Healthy!B201,Patient17_Healthy!B201,Patient18_Healthy!B201,Patient19_Healthy!B201,Patient21_Healthy!B201,Patient22_Healthy!B201,Patient23_Healthy!B201,Patient25_Healthy!B201,Patient26_Healthy!B201,Patient27_Healthy!B201,Patient28_Healthy!B201,Patient30_Healthy!B201,Patient31_Healthy!B201,Patient33_Healthy!B201,Patient34_Healthy!B201,Patient36_Healthy!B201)</f>
        <v>0.11264407285681195</v>
      </c>
      <c r="D202" s="132">
        <f>AVERAGE(Patient1_Healthy!C209,Patient2_Healthy!C209,Patient5_Healthy!C201,Patient6_Healthy!C201,Patient8_Healthy!C201,Patient9_Healthy!C201,Patient10_Healthy!C201,Patient11_Healthy!C201,Patient12_Healthy!C201,Patient13_Healthy!C201,Patient14_Healthy!C201,Patient15_Healthy!C201,Patient16_Healthy!C201,Patient17_Healthy!C201,Patient18_Healthy!C201,Patient19_Healthy!C201,Patient21_Healthy!C201,Patient22_Healthy!C201,Patient23_Healthy!C201,Patient25_Healthy!C201,Patient26_Healthy!C201,Patient27_Healthy!C201,Patient28_Healthy!C201,Patient30_Healthy!C201,Patient31_Healthy!C201,Patient33_Healthy!C201,Patient34_Healthy!C201,Patient36_Healthy!C201)</f>
        <v>1.6564845184433089E-2</v>
      </c>
      <c r="E202" s="139">
        <f>STDEV(Patient1_Healthy!C209,Patient2_Healthy!C209,Patient5_Healthy!C201,Patient6_Healthy!C201,Patient8_Healthy!C201,Patient9_Healthy!C201,Patient10_Healthy!C201,Patient11_Healthy!C201,Patient12_Healthy!C201,Patient13_Healthy!C201,Patient14_Healthy!C201,Patient15_Healthy!C201,Patient16_Healthy!C201,Patient17_Healthy!C201,Patient18_Healthy!C201,Patient19_Healthy!C201,Patient21_Healthy!C201,Patient22_Healthy!C201,Patient23_Healthy!C201,Patient25_Healthy!C201,Patient26_Healthy!C201,Patient27_Healthy!C201,Patient28_Healthy!C201,Patient30_Healthy!C201,Patient31_Healthy!C201,Patient33_Healthy!C201,Patient34_Healthy!C201,Patient36_Healthy!C201)</f>
        <v>4.8284348011029314E-2</v>
      </c>
      <c r="F202">
        <f>AVERAGE(Patient1_Healthy!D209,Patient2_Healthy!D209,Patient5_Healthy!D201,Patient6_Healthy!D201,Patient8_Healthy!D201,Patient9_Healthy!D201,Patient10_Healthy!D201,Patient11_Healthy!D201,Patient12_Healthy!D201,Patient13_Healthy!D201,Patient14_Healthy!D201,Patient15_Healthy!D201,Patient16_Healthy!D201,Patient17_Healthy!D201,Patient18_Healthy!D201,Patient19_Healthy!D201,Patient21_Healthy!D201,Patient22_Healthy!D201,Patient23_Healthy!D201,Patient25_Healthy!D201,Patient26_Healthy!D201,Patient27_Healthy!D201,Patient28_Healthy!D201,Patient30_Healthy!D201,Patient31_Healthy!D201,Patient33_Healthy!D201,Patient34_Healthy!D201,Patient36_Healthy!D201)</f>
        <v>1.4920877181090466E-2</v>
      </c>
      <c r="G202">
        <f>STDEV(Patient1_Healthy!D209,Patient2_Healthy!D209,Patient5_Healthy!D201,Patient6_Healthy!D201,Patient8_Healthy!D201,Patient9_Healthy!D201,Patient10_Healthy!D201,Patient11_Healthy!D201,Patient12_Healthy!D201,Patient13_Healthy!D201,Patient14_Healthy!D201,Patient15_Healthy!D201,Patient16_Healthy!D201,Patient17_Healthy!D201,Patient18_Healthy!D201,Patient19_Healthy!D201,Patient21_Healthy!D201,Patient22_Healthy!D201,Patient23_Healthy!D201,Patient25_Healthy!D201,Patient26_Healthy!D201,Patient27_Healthy!D201,Patient28_Healthy!D201,Patient30_Healthy!D201,Patient31_Healthy!D201,Patient33_Healthy!D201,Patient34_Healthy!D201,Patient36_Healthy!D201)</f>
        <v>4.7862672226720596E-2</v>
      </c>
      <c r="I202" s="13" t="s">
        <v>74</v>
      </c>
      <c r="J202">
        <f>AVERAGE(Patient1_Healthy!I209,Patient2_Healthy!I209,Patient5_Healthy!I201,Patient6_Healthy!I201,Patient8_Healthy!I201,Patient9_Healthy!I201,Patient10_Healthy!I201,Patient11_Healthy!I201,Patient12_Healthy!I201,Patient13_Healthy!I201,Patient14_Healthy!I201,Patient15_Healthy!I201,Patient16_Healthy!I201,Patient17_Healthy!I201,Patient18_Healthy!I201,Patient19_Healthy!I201,Patient21_Healthy!I201,Patient22_Healthy!I201,Patient23_Healthy!I201,Patient25_Healthy!I201,Patient26_Healthy!I201,Patient27_Healthy!I201,Patient28_Healthy!I201,Patient30_Healthy!I201,Patient31_Healthy!I201,Patient33_Healthy!I201,Patient34_Healthy!I201,Patient36_Healthy!I201)</f>
        <v>2.733460191513325E-2</v>
      </c>
      <c r="K202">
        <f>STDEV(Patient1_Healthy!I209,Patient2_Healthy!I209,Patient5_Healthy!I201,Patient6_Healthy!I201,Patient8_Healthy!I201,Patient9_Healthy!I201,Patient10_Healthy!I201,Patient11_Healthy!I201,Patient12_Healthy!I201,Patient13_Healthy!I201,Patient14_Healthy!I201,Patient15_Healthy!I201,Patient16_Healthy!I201,Patient17_Healthy!I201,Patient18_Healthy!I201,Patient19_Healthy!I201,Patient21_Healthy!I201,Patient22_Healthy!I201,Patient23_Healthy!I201,Patient25_Healthy!I201,Patient26_Healthy!I201,Patient27_Healthy!I201,Patient28_Healthy!I201,Patient30_Healthy!I201,Patient31_Healthy!I201,Patient33_Healthy!I201,Patient34_Healthy!I201,Patient36_Healthy!I201)</f>
        <v>9.8176573649035981E-2</v>
      </c>
      <c r="L202" s="132">
        <f>AVERAGE(Patient1_Healthy!J209,Patient2_Healthy!J209,Patient5_Healthy!J201,Patient6_Healthy!J201,Patient8_Healthy!J201,Patient9_Healthy!J201,Patient10_Healthy!J201,Patient11_Healthy!J201,Patient12_Healthy!J201,Patient13_Healthy!J201,Patient14_Healthy!J201,Patient15_Healthy!J201,Patient16_Healthy!J201,Patient17_Healthy!J201,Patient18_Healthy!J201,Patient19_Healthy!J201,Patient21_Healthy!J201,Patient22_Healthy!J201,Patient23_Healthy!J201,Patient25_Healthy!J201,Patient26_Healthy!J201,Patient27_Healthy!J201,Patient28_Healthy!J201,Patient30_Healthy!J201,Patient31_Healthy!J201,Patient33_Healthy!J201,Patient34_Healthy!J201,Patient36_Healthy!J201)</f>
        <v>-9.7277530892954222E-3</v>
      </c>
      <c r="M202" s="139">
        <f>STDEV(Patient1_Healthy!J209,Patient2_Healthy!J209,Patient5_Healthy!J201,Patient6_Healthy!J201,Patient8_Healthy!J201,Patient9_Healthy!J201,Patient10_Healthy!J201,Patient11_Healthy!J201,Patient12_Healthy!J201,Patient13_Healthy!J201,Patient14_Healthy!J201,Patient15_Healthy!J201,Patient16_Healthy!J201,Patient17_Healthy!J201,Patient18_Healthy!J201,Patient19_Healthy!J201,Patient21_Healthy!J201,Patient22_Healthy!J201,Patient23_Healthy!J201,Patient25_Healthy!J201,Patient26_Healthy!J201,Patient27_Healthy!J201,Patient28_Healthy!J201,Patient30_Healthy!J201,Patient31_Healthy!J201,Patient33_Healthy!J201,Patient34_Healthy!J201,Patient36_Healthy!J201)</f>
        <v>6.4628637699611344E-2</v>
      </c>
      <c r="N202">
        <f>AVERAGE(Patient1_Healthy!K209,Patient2_Healthy!K209,Patient5_Healthy!K201,Patient6_Healthy!K201,Patient8_Healthy!K201,Patient9_Healthy!K201,Patient10_Healthy!K201,Patient11_Healthy!K201,Patient12_Healthy!K201,Patient13_Healthy!K201,Patient14_Healthy!K201,Patient15_Healthy!K201,Patient16_Healthy!K201,Patient17_Healthy!K201,Patient18_Healthy!K201,Patient19_Healthy!K201,Patient21_Healthy!K201,Patient22_Healthy!K201,Patient23_Healthy!K201,Patient25_Healthy!K201,Patient26_Healthy!K201,Patient27_Healthy!K201,Patient28_Healthy!K201,Patient30_Healthy!K201,Patient31_Healthy!K201,Patient33_Healthy!K201,Patient34_Healthy!K201,Patient36_Healthy!K201)</f>
        <v>-9.890289251721333E-3</v>
      </c>
      <c r="O202">
        <f>STDEV(Patient1_Healthy!K209,Patient2_Healthy!K209,Patient5_Healthy!K201,Patient6_Healthy!K201,Patient8_Healthy!K201,Patient9_Healthy!K201,Patient10_Healthy!K201,Patient11_Healthy!K201,Patient12_Healthy!K201,Patient13_Healthy!K201,Patient14_Healthy!K201,Patient15_Healthy!K201,Patient16_Healthy!K201,Patient17_Healthy!K201,Patient18_Healthy!K201,Patient19_Healthy!K201,Patient21_Healthy!K201,Patient22_Healthy!K201,Patient23_Healthy!K201,Patient25_Healthy!K201,Patient26_Healthy!K201,Patient27_Healthy!K201,Patient28_Healthy!K201,Patient30_Healthy!K201,Patient31_Healthy!K201,Patient33_Healthy!K201,Patient34_Healthy!K201,Patient36_Healthy!K201)</f>
        <v>6.3601503926751957E-2</v>
      </c>
      <c r="Q202" s="13" t="s">
        <v>75</v>
      </c>
      <c r="R202">
        <f>AVERAGE(Patient1_Healthy!P209,Patient2_Healthy!P209,Patient5_Healthy!P201,Patient6_Healthy!P201,Patient8_Healthy!P201,Patient9_Healthy!P201,Patient10_Healthy!P201,Patient11_Healthy!P201,Patient12_Healthy!P201,Patient13_Healthy!P201,Patient14_Healthy!P201,Patient15_Healthy!P201,Patient16_Healthy!P201,Patient17_Healthy!P201,Patient18_Healthy!P201,Patient19_Healthy!P201,Patient21_Healthy!P201,Patient22_Healthy!P201,Patient23_Healthy!P201,Patient25_Healthy!P201,Patient26_Healthy!P201,Patient27_Healthy!P201,Patient28_Healthy!P201,Patient30_Healthy!P201,Patient31_Healthy!P201,Patient33_Healthy!P201,Patient34_Healthy!P201,Patient36_Healthy!P201)</f>
        <v>2.7075484028975048E-2</v>
      </c>
      <c r="S202">
        <f>STDEV(Patient1_Healthy!P209,Patient2_Healthy!P209,Patient5_Healthy!P201,Patient6_Healthy!P201,Patient8_Healthy!P201,Patient9_Healthy!P201,Patient10_Healthy!P201,Patient11_Healthy!P201,Patient12_Healthy!P201,Patient13_Healthy!P201,Patient14_Healthy!P201,Patient15_Healthy!P201,Patient16_Healthy!P201,Patient17_Healthy!P201,Patient18_Healthy!P201,Patient19_Healthy!P201,Patient21_Healthy!P201,Patient22_Healthy!P201,Patient23_Healthy!P201,Patient25_Healthy!P201,Patient26_Healthy!P201,Patient27_Healthy!P201,Patient28_Healthy!P201,Patient30_Healthy!P201,Patient31_Healthy!P201,Patient33_Healthy!P201,Patient34_Healthy!P201,Patient36_Healthy!P201)</f>
        <v>0.11465755764628778</v>
      </c>
      <c r="T202" s="132">
        <f>AVERAGE(Patient1_Healthy!Q209,Patient2_Healthy!Q209,Patient5_Healthy!Q201,Patient6_Healthy!Q201,Patient8_Healthy!Q201,Patient9_Healthy!Q201,Patient10_Healthy!Q201,Patient11_Healthy!Q201,Patient12_Healthy!Q201,Patient13_Healthy!Q201,Patient14_Healthy!Q201,Patient15_Healthy!Q201,Patient16_Healthy!Q201,Patient17_Healthy!Q201,Patient18_Healthy!Q201,Patient19_Healthy!Q201,Patient21_Healthy!Q201,Patient22_Healthy!Q201,Patient23_Healthy!Q201,Patient25_Healthy!Q201,Patient26_Healthy!Q201,Patient27_Healthy!Q201,Patient28_Healthy!Q201,Patient30_Healthy!Q201,Patient31_Healthy!Q201,Patient33_Healthy!Q201,Patient34_Healthy!Q201,Patient36_Healthy!Q201)</f>
        <v>2.6681990604868946E-2</v>
      </c>
      <c r="U202" s="139">
        <f>STDEV(Patient1_Healthy!Q209,Patient2_Healthy!Q209,Patient5_Healthy!Q201,Patient6_Healthy!Q201,Patient8_Healthy!Q201,Patient9_Healthy!Q201,Patient10_Healthy!Q201,Patient11_Healthy!Q201,Patient12_Healthy!Q201,Patient13_Healthy!Q201,Patient14_Healthy!Q201,Patient15_Healthy!Q201,Patient16_Healthy!Q201,Patient17_Healthy!Q201,Patient18_Healthy!Q201,Patient19_Healthy!Q201,Patient21_Healthy!Q201,Patient22_Healthy!Q201,Patient23_Healthy!Q201,Patient25_Healthy!Q201,Patient26_Healthy!Q201,Patient27_Healthy!Q201,Patient28_Healthy!Q201,Patient30_Healthy!Q201,Patient31_Healthy!Q201,Patient33_Healthy!Q201,Patient34_Healthy!Q201,Patient36_Healthy!Q201)</f>
        <v>9.1330270519187268E-2</v>
      </c>
      <c r="Y202" s="29" t="s">
        <v>26</v>
      </c>
      <c r="Z202">
        <f>AVERAGE(Patient1_Healthy!X213,Patient2_Healthy!X213,Patient5_Healthy!X201,Patient6_Healthy!X201,Patient8_Healthy!X201,Patient9_Healthy!X201,Patient10_Healthy!X201,Patient11_Healthy!X201,Patient12_Healthy!X201,Patient13_Healthy!X201,Patient14_Healthy!X201,Patient15_Healthy!X201,Patient16_Healthy!X201,Patient17_Healthy!X201,Patient19_Healthy!X201,Patient21_Healthy!X201,Patient22_Healthy!X201,Patient23_Healthy!X201,Patient25_Healthy!X201,Patient26_Healthy!X201,Patient27_Healthy!X201,Patient28_Healthy!X201,Patient30_Healthy!X201,Patient31_Healthy!X201,Patient33_Healthy!X201,Patient34_Healthy!X201,Patient36_Healthy!X201)</f>
        <v>0.15992308059121643</v>
      </c>
      <c r="AA202">
        <f>STDEV(Patient1_Healthy!X213,Patient2_Healthy!X213,Patient5_Healthy!X201,Patient6_Healthy!X201,Patient8_Healthy!X201,Patient9_Healthy!X201,Patient10_Healthy!X201,Patient11_Healthy!X201,Patient12_Healthy!X201,Patient13_Healthy!X201,Patient14_Healthy!X201,Patient15_Healthy!X201,Patient16_Healthy!X201,Patient17_Healthy!X201,Patient19_Healthy!X201,Patient21_Healthy!X201,Patient22_Healthy!X201,Patient23_Healthy!X201,Patient25_Healthy!X201,Patient26_Healthy!X201,Patient27_Healthy!X201,Patient28_Healthy!X201,Patient30_Healthy!X201,Patient31_Healthy!X201,Patient33_Healthy!X201,Patient34_Healthy!X201,Patient36_Healthy!X201)</f>
        <v>0.16646675803393318</v>
      </c>
      <c r="AB202" s="132">
        <f>AVERAGE(Patient1_Healthy!Y213,Patient2_Healthy!Y213,Patient5_Healthy!Y201,Patient6_Healthy!Y201,Patient8_Healthy!Y201,Patient9_Healthy!Y201,Patient10_Healthy!Y201,Patient11_Healthy!Y201,Patient12_Healthy!Y201,Patient13_Healthy!Y201,Patient14_Healthy!Y201,Patient15_Healthy!Y201,Patient16_Healthy!Y201,Patient17_Healthy!Y201,Patient19_Healthy!Y201,Patient21_Healthy!Y201,Patient22_Healthy!Y201,Patient23_Healthy!Y201,Patient25_Healthy!Y201,Patient26_Healthy!Y201,Patient27_Healthy!Y201,Patient28_Healthy!Y201,Patient30_Healthy!Y201,Patient31_Healthy!Y201,Patient33_Healthy!Y201,Patient34_Healthy!Y201,Patient36_Healthy!Y201)</f>
        <v>0.22273555994743771</v>
      </c>
      <c r="AC202">
        <f>STDEV(Patient1_Healthy!Y213,Patient2_Healthy!Y213,Patient5_Healthy!Y201,Patient6_Healthy!Y201,Patient8_Healthy!Y201,Patient9_Healthy!Y201,Patient10_Healthy!Y201,Patient11_Healthy!Y201,Patient12_Healthy!Y201,Patient13_Healthy!Y201,Patient14_Healthy!Y201,Patient15_Healthy!Y201,Patient16_Healthy!Y201,Patient17_Healthy!Y201,Patient19_Healthy!Y201,Patient21_Healthy!Y201,Patient22_Healthy!Y201,Patient23_Healthy!Y201,Patient25_Healthy!Y201,Patient26_Healthy!Y201,Patient27_Healthy!Y201,Patient28_Healthy!Y201,Patient30_Healthy!Y201,Patient31_Healthy!Y201,Patient33_Healthy!Y201,Patient34_Healthy!Y201,Patient36_Healthy!Y201)</f>
        <v>0.14862982947406547</v>
      </c>
      <c r="AO202" s="165"/>
    </row>
    <row r="203" spans="1:41" x14ac:dyDescent="0.25">
      <c r="A203" s="29" t="s">
        <v>20</v>
      </c>
      <c r="B203">
        <f>AVERAGE(Patient1_Healthy!B202,Patient2_Healthy!B202,Patient5_Healthy!B202,Patient6_Healthy!B202,Patient8_Healthy!B202,Patient9_Healthy!B202,Patient10_Healthy!B202,Patient11_Healthy!B202,Patient12_Healthy!B202,Patient13_Healthy!B202,Patient14_Healthy!B202,Patient15_Healthy!B202,Patient16_Healthy!B202,Patient17_Healthy!B202,Patient18_Healthy!B202,Patient19_Healthy!B202,Patient21_Healthy!B202,Patient22_Healthy!B202,Patient23_Healthy!B202,Patient25_Healthy!B202,Patient26_Healthy!B202,Patient27_Healthy!B202,Patient28_Healthy!B202,Patient30_Healthy!B202,Patient31_Healthy!B202,Patient33_Healthy!B202,Patient34_Healthy!B202,Patient36_Healthy!B202)</f>
        <v>1.4348283641697943E-2</v>
      </c>
      <c r="C203">
        <f>STDEV(Patient1_Healthy!B202,Patient2_Healthy!B202,Patient5_Healthy!B202,Patient6_Healthy!B202,Patient8_Healthy!B202,Patient9_Healthy!B202,Patient10_Healthy!B202,Patient11_Healthy!B202,Patient12_Healthy!B202,Patient13_Healthy!B202,Patient14_Healthy!B202,Patient15_Healthy!B202,Patient16_Healthy!B202,Patient17_Healthy!B202,Patient18_Healthy!B202,Patient19_Healthy!B202,Patient21_Healthy!B202,Patient22_Healthy!B202,Patient23_Healthy!B202,Patient25_Healthy!B202,Patient26_Healthy!B202,Patient27_Healthy!B202,Patient28_Healthy!B202,Patient30_Healthy!B202,Patient31_Healthy!B202,Patient33_Healthy!B202,Patient34_Healthy!B202,Patient36_Healthy!B202)</f>
        <v>9.0711783344682537E-2</v>
      </c>
      <c r="D203" s="132">
        <f>AVERAGE(Patient1_Healthy!C210,Patient2_Healthy!C210,Patient5_Healthy!C202,Patient6_Healthy!C202,Patient8_Healthy!C202,Patient9_Healthy!C202,Patient10_Healthy!C202,Patient11_Healthy!C202,Patient12_Healthy!C202,Patient13_Healthy!C202,Patient14_Healthy!C202,Patient15_Healthy!C202,Patient16_Healthy!C202,Patient17_Healthy!C202,Patient18_Healthy!C202,Patient19_Healthy!C202,Patient21_Healthy!C202,Patient22_Healthy!C202,Patient23_Healthy!C202,Patient25_Healthy!C202,Patient26_Healthy!C202,Patient27_Healthy!C202,Patient28_Healthy!C202,Patient30_Healthy!C202,Patient31_Healthy!C202,Patient33_Healthy!C202,Patient34_Healthy!C202,Patient36_Healthy!C202)</f>
        <v>2.1583761935449371E-3</v>
      </c>
      <c r="E203" s="139">
        <f>STDEV(Patient1_Healthy!C210,Patient2_Healthy!C210,Patient5_Healthy!C202,Patient6_Healthy!C202,Patient8_Healthy!C202,Patient9_Healthy!C202,Patient10_Healthy!C202,Patient11_Healthy!C202,Patient12_Healthy!C202,Patient13_Healthy!C202,Patient14_Healthy!C202,Patient15_Healthy!C202,Patient16_Healthy!C202,Patient17_Healthy!C202,Patient18_Healthy!C202,Patient19_Healthy!C202,Patient21_Healthy!C202,Patient22_Healthy!C202,Patient23_Healthy!C202,Patient25_Healthy!C202,Patient26_Healthy!C202,Patient27_Healthy!C202,Patient28_Healthy!C202,Patient30_Healthy!C202,Patient31_Healthy!C202,Patient33_Healthy!C202,Patient34_Healthy!C202,Patient36_Healthy!C202)</f>
        <v>4.7628342591310942E-2</v>
      </c>
      <c r="F203">
        <f>AVERAGE(Patient1_Healthy!D210,Patient2_Healthy!D210,Patient5_Healthy!D202,Patient6_Healthy!D202,Patient8_Healthy!D202,Patient9_Healthy!D202,Patient10_Healthy!D202,Patient11_Healthy!D202,Patient12_Healthy!D202,Patient13_Healthy!D202,Patient14_Healthy!D202,Patient15_Healthy!D202,Patient16_Healthy!D202,Patient17_Healthy!D202,Patient18_Healthy!D202,Patient19_Healthy!D202,Patient21_Healthy!D202,Patient22_Healthy!D202,Patient23_Healthy!D202,Patient25_Healthy!D202,Patient26_Healthy!D202,Patient27_Healthy!D202,Patient28_Healthy!D202,Patient30_Healthy!D202,Patient31_Healthy!D202,Patient33_Healthy!D202,Patient34_Healthy!D202,Patient36_Healthy!D202)</f>
        <v>2.8779468969041266E-3</v>
      </c>
      <c r="G203">
        <f>STDEV(Patient1_Healthy!D210,Patient2_Healthy!D210,Patient5_Healthy!D202,Patient6_Healthy!D202,Patient8_Healthy!D202,Patient9_Healthy!D202,Patient10_Healthy!D202,Patient11_Healthy!D202,Patient12_Healthy!D202,Patient13_Healthy!D202,Patient14_Healthy!D202,Patient15_Healthy!D202,Patient16_Healthy!D202,Patient17_Healthy!D202,Patient18_Healthy!D202,Patient19_Healthy!D202,Patient21_Healthy!D202,Patient22_Healthy!D202,Patient23_Healthy!D202,Patient25_Healthy!D202,Patient26_Healthy!D202,Patient27_Healthy!D202,Patient28_Healthy!D202,Patient30_Healthy!D202,Patient31_Healthy!D202,Patient33_Healthy!D202,Patient34_Healthy!D202,Patient36_Healthy!D202)</f>
        <v>4.556774154066414E-2</v>
      </c>
      <c r="I203" s="13" t="s">
        <v>76</v>
      </c>
      <c r="J203">
        <f>AVERAGE(Patient1_Healthy!I210,Patient2_Healthy!I210,Patient5_Healthy!I202,Patient6_Healthy!I202,Patient8_Healthy!I202,Patient9_Healthy!I202,Patient10_Healthy!I202,Patient11_Healthy!I202,Patient12_Healthy!I202,Patient13_Healthy!I202,Patient14_Healthy!I202,Patient15_Healthy!I202,Patient16_Healthy!I202,Patient17_Healthy!I202,Patient18_Healthy!I202,Patient19_Healthy!I202,Patient21_Healthy!I202,Patient22_Healthy!I202,Patient23_Healthy!I202,Patient25_Healthy!I202,Patient26_Healthy!I202,Patient27_Healthy!I202,Patient28_Healthy!I202,Patient30_Healthy!I202,Patient31_Healthy!I202,Patient33_Healthy!I202,Patient34_Healthy!I202,Patient36_Healthy!I202)</f>
        <v>4.9606077241725825E-2</v>
      </c>
      <c r="K203">
        <f>STDEV(Patient1_Healthy!I210,Patient2_Healthy!I210,Patient5_Healthy!I202,Patient6_Healthy!I202,Patient8_Healthy!I202,Patient9_Healthy!I202,Patient10_Healthy!I202,Patient11_Healthy!I202,Patient12_Healthy!I202,Patient13_Healthy!I202,Patient14_Healthy!I202,Patient15_Healthy!I202,Patient16_Healthy!I202,Patient17_Healthy!I202,Patient18_Healthy!I202,Patient19_Healthy!I202,Patient21_Healthy!I202,Patient22_Healthy!I202,Patient23_Healthy!I202,Patient25_Healthy!I202,Patient26_Healthy!I202,Patient27_Healthy!I202,Patient28_Healthy!I202,Patient30_Healthy!I202,Patient31_Healthy!I202,Patient33_Healthy!I202,Patient34_Healthy!I202,Patient36_Healthy!I202)</f>
        <v>0.13296503683027974</v>
      </c>
      <c r="L203" s="132">
        <f>AVERAGE(Patient1_Healthy!J210,Patient2_Healthy!J210,Patient5_Healthy!J202,Patient6_Healthy!J202,Patient8_Healthy!J202,Patient9_Healthy!J202,Patient10_Healthy!J202,Patient11_Healthy!J202,Patient12_Healthy!J202,Patient13_Healthy!J202,Patient14_Healthy!J202,Patient15_Healthy!J202,Patient16_Healthy!J202,Patient17_Healthy!J202,Patient18_Healthy!J202,Patient19_Healthy!J202,Patient21_Healthy!J202,Patient22_Healthy!J202,Patient23_Healthy!J202,Patient25_Healthy!J202,Patient26_Healthy!J202,Patient27_Healthy!J202,Patient28_Healthy!J202,Patient30_Healthy!J202,Patient31_Healthy!J202,Patient33_Healthy!J202,Patient34_Healthy!J202,Patient36_Healthy!J202)</f>
        <v>4.2280734519779452E-3</v>
      </c>
      <c r="M203" s="139">
        <f>STDEV(Patient1_Healthy!J210,Patient2_Healthy!J210,Patient5_Healthy!J202,Patient6_Healthy!J202,Patient8_Healthy!J202,Patient9_Healthy!J202,Patient10_Healthy!J202,Patient11_Healthy!J202,Patient12_Healthy!J202,Patient13_Healthy!J202,Patient14_Healthy!J202,Patient15_Healthy!J202,Patient16_Healthy!J202,Patient17_Healthy!J202,Patient18_Healthy!J202,Patient19_Healthy!J202,Patient21_Healthy!J202,Patient22_Healthy!J202,Patient23_Healthy!J202,Patient25_Healthy!J202,Patient26_Healthy!J202,Patient27_Healthy!J202,Patient28_Healthy!J202,Patient30_Healthy!J202,Patient31_Healthy!J202,Patient33_Healthy!J202,Patient34_Healthy!J202,Patient36_Healthy!J202)</f>
        <v>5.9955093090604351E-2</v>
      </c>
      <c r="N203">
        <f>AVERAGE(Patient1_Healthy!K210,Patient2_Healthy!K210,Patient5_Healthy!K202,Patient6_Healthy!K202,Patient8_Healthy!K202,Patient9_Healthy!K202,Patient10_Healthy!K202,Patient11_Healthy!K202,Patient12_Healthy!K202,Patient13_Healthy!K202,Patient14_Healthy!K202,Patient15_Healthy!K202,Patient16_Healthy!K202,Patient17_Healthy!K202,Patient18_Healthy!K202,Patient19_Healthy!K202,Patient21_Healthy!K202,Patient22_Healthy!K202,Patient23_Healthy!K202,Patient25_Healthy!K202,Patient26_Healthy!K202,Patient27_Healthy!K202,Patient28_Healthy!K202,Patient30_Healthy!K202,Patient31_Healthy!K202,Patient33_Healthy!K202,Patient34_Healthy!K202,Patient36_Healthy!K202)</f>
        <v>2.5331607183805816E-3</v>
      </c>
      <c r="O203">
        <f>STDEV(Patient1_Healthy!K210,Patient2_Healthy!K210,Patient5_Healthy!K202,Patient6_Healthy!K202,Patient8_Healthy!K202,Patient9_Healthy!K202,Patient10_Healthy!K202,Patient11_Healthy!K202,Patient12_Healthy!K202,Patient13_Healthy!K202,Patient14_Healthy!K202,Patient15_Healthy!K202,Patient16_Healthy!K202,Patient17_Healthy!K202,Patient18_Healthy!K202,Patient19_Healthy!K202,Patient21_Healthy!K202,Patient22_Healthy!K202,Patient23_Healthy!K202,Patient25_Healthy!K202,Patient26_Healthy!K202,Patient27_Healthy!K202,Patient28_Healthy!K202,Patient30_Healthy!K202,Patient31_Healthy!K202,Patient33_Healthy!K202,Patient34_Healthy!K202,Patient36_Healthy!K202)</f>
        <v>5.7514776590014166E-2</v>
      </c>
      <c r="Q203" s="13" t="s">
        <v>77</v>
      </c>
      <c r="R203">
        <f>AVERAGE(Patient1_Healthy!P210,Patient2_Healthy!P210,Patient5_Healthy!P202,Patient6_Healthy!P202,Patient8_Healthy!P202,Patient9_Healthy!P202,Patient10_Healthy!P202,Patient11_Healthy!P202,Patient12_Healthy!P202,Patient13_Healthy!P202,Patient14_Healthy!P202,Patient15_Healthy!P202,Patient16_Healthy!P202,Patient17_Healthy!P202,Patient18_Healthy!P202,Patient19_Healthy!P202,Patient21_Healthy!P202,Patient22_Healthy!P202,Patient23_Healthy!P202,Patient25_Healthy!P202,Patient26_Healthy!P202,Patient27_Healthy!P202,Patient28_Healthy!P202,Patient30_Healthy!P202,Patient31_Healthy!P202,Patient33_Healthy!P202,Patient34_Healthy!P202,Patient36_Healthy!P202)</f>
        <v>2.209105871805233E-2</v>
      </c>
      <c r="S203">
        <f>STDEV(Patient1_Healthy!P210,Patient2_Healthy!P210,Patient5_Healthy!P202,Patient6_Healthy!P202,Patient8_Healthy!P202,Patient9_Healthy!P202,Patient10_Healthy!P202,Patient11_Healthy!P202,Patient12_Healthy!P202,Patient13_Healthy!P202,Patient14_Healthy!P202,Patient15_Healthy!P202,Patient16_Healthy!P202,Patient17_Healthy!P202,Patient18_Healthy!P202,Patient19_Healthy!P202,Patient21_Healthy!P202,Patient22_Healthy!P202,Patient23_Healthy!P202,Patient25_Healthy!P202,Patient26_Healthy!P202,Patient27_Healthy!P202,Patient28_Healthy!P202,Patient30_Healthy!P202,Patient31_Healthy!P202,Patient33_Healthy!P202,Patient34_Healthy!P202,Patient36_Healthy!P202)</f>
        <v>0.10105700962930267</v>
      </c>
      <c r="T203" s="132">
        <f>AVERAGE(Patient1_Healthy!Q210,Patient2_Healthy!Q210,Patient5_Healthy!Q202,Patient6_Healthy!Q202,Patient8_Healthy!Q202,Patient9_Healthy!Q202,Patient10_Healthy!Q202,Patient11_Healthy!Q202,Patient12_Healthy!Q202,Patient13_Healthy!Q202,Patient14_Healthy!Q202,Patient15_Healthy!Q202,Patient16_Healthy!Q202,Patient17_Healthy!Q202,Patient18_Healthy!Q202,Patient19_Healthy!Q202,Patient21_Healthy!Q202,Patient22_Healthy!Q202,Patient23_Healthy!Q202,Patient25_Healthy!Q202,Patient26_Healthy!Q202,Patient27_Healthy!Q202,Patient28_Healthy!Q202,Patient30_Healthy!Q202,Patient31_Healthy!Q202,Patient33_Healthy!Q202,Patient34_Healthy!Q202,Patient36_Healthy!Q202)</f>
        <v>4.3756747321146969E-2</v>
      </c>
      <c r="U203" s="139">
        <f>STDEV(Patient1_Healthy!Q210,Patient2_Healthy!Q210,Patient5_Healthy!Q202,Patient6_Healthy!Q202,Patient8_Healthy!Q202,Patient9_Healthy!Q202,Patient10_Healthy!Q202,Patient11_Healthy!Q202,Patient12_Healthy!Q202,Patient13_Healthy!Q202,Patient14_Healthy!Q202,Patient15_Healthy!Q202,Patient16_Healthy!Q202,Patient17_Healthy!Q202,Patient18_Healthy!Q202,Patient19_Healthy!Q202,Patient21_Healthy!Q202,Patient22_Healthy!Q202,Patient23_Healthy!Q202,Patient25_Healthy!Q202,Patient26_Healthy!Q202,Patient27_Healthy!Q202,Patient28_Healthy!Q202,Patient30_Healthy!Q202,Patient31_Healthy!Q202,Patient33_Healthy!Q202,Patient34_Healthy!Q202,Patient36_Healthy!Q202)</f>
        <v>0.13522379296904827</v>
      </c>
      <c r="Y203" s="29" t="s">
        <v>28</v>
      </c>
      <c r="Z203">
        <f>AVERAGE(Patient1_Healthy!X214,Patient2_Healthy!X214,Patient5_Healthy!X202,Patient6_Healthy!X202,Patient8_Healthy!X202,Patient9_Healthy!X202,Patient10_Healthy!X202,Patient11_Healthy!X202,Patient12_Healthy!X202,Patient13_Healthy!X202,Patient14_Healthy!X202,Patient15_Healthy!X202,Patient16_Healthy!X202,Patient17_Healthy!X202,Patient19_Healthy!X202,Patient21_Healthy!X202,Patient22_Healthy!X202,Patient23_Healthy!X202,Patient25_Healthy!X202,Patient26_Healthy!X202,Patient27_Healthy!X202,Patient28_Healthy!X202,Patient30_Healthy!X202,Patient31_Healthy!X202,Patient33_Healthy!X202,Patient34_Healthy!X202,Patient36_Healthy!X202)</f>
        <v>0.19494875800932279</v>
      </c>
      <c r="AA203">
        <f>STDEV(Patient1_Healthy!X214,Patient2_Healthy!X214,Patient5_Healthy!X202,Patient6_Healthy!X202,Patient8_Healthy!X202,Patient9_Healthy!X202,Patient10_Healthy!X202,Patient11_Healthy!X202,Patient12_Healthy!X202,Patient13_Healthy!X202,Patient14_Healthy!X202,Patient15_Healthy!X202,Patient16_Healthy!X202,Patient17_Healthy!X202,Patient19_Healthy!X202,Patient21_Healthy!X202,Patient22_Healthy!X202,Patient23_Healthy!X202,Patient25_Healthy!X202,Patient26_Healthy!X202,Patient27_Healthy!X202,Patient28_Healthy!X202,Patient30_Healthy!X202,Patient31_Healthy!X202,Patient33_Healthy!X202,Patient34_Healthy!X202,Patient36_Healthy!X202)</f>
        <v>0.18453719312157754</v>
      </c>
      <c r="AB203" s="132">
        <f>AVERAGE(Patient1_Healthy!Y214,Patient2_Healthy!Y214,Patient5_Healthy!Y202,Patient6_Healthy!Y202,Patient8_Healthy!Y202,Patient9_Healthy!Y202,Patient10_Healthy!Y202,Patient11_Healthy!Y202,Patient12_Healthy!Y202,Patient13_Healthy!Y202,Patient14_Healthy!Y202,Patient15_Healthy!Y202,Patient16_Healthy!Y202,Patient17_Healthy!Y202,Patient19_Healthy!Y202,Patient21_Healthy!Y202,Patient22_Healthy!Y202,Patient23_Healthy!Y202,Patient25_Healthy!Y202,Patient26_Healthy!Y202,Patient27_Healthy!Y202,Patient28_Healthy!Y202,Patient30_Healthy!Y202,Patient31_Healthy!Y202,Patient33_Healthy!Y202,Patient34_Healthy!Y202,Patient36_Healthy!Y202)</f>
        <v>0.25859848016200548</v>
      </c>
      <c r="AC203">
        <f>STDEV(Patient1_Healthy!Y214,Patient2_Healthy!Y214,Patient5_Healthy!Y202,Patient6_Healthy!Y202,Patient8_Healthy!Y202,Patient9_Healthy!Y202,Patient10_Healthy!Y202,Patient11_Healthy!Y202,Patient12_Healthy!Y202,Patient13_Healthy!Y202,Patient14_Healthy!Y202,Patient15_Healthy!Y202,Patient16_Healthy!Y202,Patient17_Healthy!Y202,Patient19_Healthy!Y202,Patient21_Healthy!Y202,Patient22_Healthy!Y202,Patient23_Healthy!Y202,Patient25_Healthy!Y202,Patient26_Healthy!Y202,Patient27_Healthy!Y202,Patient28_Healthy!Y202,Patient30_Healthy!Y202,Patient31_Healthy!Y202,Patient33_Healthy!Y202,Patient34_Healthy!Y202,Patient36_Healthy!Y202)</f>
        <v>0.19583964485458236</v>
      </c>
      <c r="AO203" s="165"/>
    </row>
    <row r="204" spans="1:41" x14ac:dyDescent="0.25">
      <c r="A204" s="29" t="s">
        <v>23</v>
      </c>
      <c r="B204">
        <f>AVERAGE(Patient1_Healthy!B203,Patient2_Healthy!B203,Patient5_Healthy!B203,Patient6_Healthy!B203,Patient8_Healthy!B203,Patient9_Healthy!B203,Patient10_Healthy!B203,Patient11_Healthy!B203,Patient12_Healthy!B203,Patient13_Healthy!B203,Patient14_Healthy!B203,Patient15_Healthy!B203,Patient16_Healthy!B203,Patient17_Healthy!B203,Patient18_Healthy!B203,Patient19_Healthy!B203,Patient21_Healthy!B203,Patient22_Healthy!B203,Patient23_Healthy!B203,Patient25_Healthy!B203,Patient26_Healthy!B203,Patient27_Healthy!B203,Patient28_Healthy!B203,Patient30_Healthy!B203,Patient31_Healthy!B203,Patient33_Healthy!B203,Patient34_Healthy!B203,Patient36_Healthy!B203)</f>
        <v>2.3587370058804735E-2</v>
      </c>
      <c r="C204">
        <f>STDEV(Patient1_Healthy!B203,Patient2_Healthy!B203,Patient5_Healthy!B203,Patient6_Healthy!B203,Patient8_Healthy!B203,Patient9_Healthy!B203,Patient10_Healthy!B203,Patient11_Healthy!B203,Patient12_Healthy!B203,Patient13_Healthy!B203,Patient14_Healthy!B203,Patient15_Healthy!B203,Patient16_Healthy!B203,Patient17_Healthy!B203,Patient18_Healthy!B203,Patient19_Healthy!B203,Patient21_Healthy!B203,Patient22_Healthy!B203,Patient23_Healthy!B203,Patient25_Healthy!B203,Patient26_Healthy!B203,Patient27_Healthy!B203,Patient28_Healthy!B203,Patient30_Healthy!B203,Patient31_Healthy!B203,Patient33_Healthy!B203,Patient34_Healthy!B203,Patient36_Healthy!B203)</f>
        <v>9.8336146173503586E-2</v>
      </c>
      <c r="D204" s="132">
        <f>AVERAGE(Patient1_Healthy!C211,Patient2_Healthy!C211,Patient5_Healthy!C203,Patient6_Healthy!C203,Patient8_Healthy!C203,Patient9_Healthy!C203,Patient10_Healthy!C203,Patient11_Healthy!C203,Patient12_Healthy!C203,Patient13_Healthy!C203,Patient14_Healthy!C203,Patient15_Healthy!C203,Patient16_Healthy!C203,Patient17_Healthy!C203,Patient18_Healthy!C203,Patient19_Healthy!C203,Patient21_Healthy!C203,Patient22_Healthy!C203,Patient23_Healthy!C203,Patient25_Healthy!C203,Patient26_Healthy!C203,Patient27_Healthy!C203,Patient28_Healthy!C203,Patient30_Healthy!C203,Patient31_Healthy!C203,Patient33_Healthy!C203,Patient34_Healthy!C203,Patient36_Healthy!C203)</f>
        <v>-1.4505169063201498E-2</v>
      </c>
      <c r="E204" s="139">
        <f>STDEV(Patient1_Healthy!C211,Patient2_Healthy!C211,Patient5_Healthy!C203,Patient6_Healthy!C203,Patient8_Healthy!C203,Patient9_Healthy!C203,Patient10_Healthy!C203,Patient11_Healthy!C203,Patient12_Healthy!C203,Patient13_Healthy!C203,Patient14_Healthy!C203,Patient15_Healthy!C203,Patient16_Healthy!C203,Patient17_Healthy!C203,Patient18_Healthy!C203,Patient19_Healthy!C203,Patient21_Healthy!C203,Patient22_Healthy!C203,Patient23_Healthy!C203,Patient25_Healthy!C203,Patient26_Healthy!C203,Patient27_Healthy!C203,Patient28_Healthy!C203,Patient30_Healthy!C203,Patient31_Healthy!C203,Patient33_Healthy!C203,Patient34_Healthy!C203,Patient36_Healthy!C203)</f>
        <v>7.6119395935688394E-2</v>
      </c>
      <c r="F204">
        <f>AVERAGE(Patient1_Healthy!D211,Patient2_Healthy!D211,Patient5_Healthy!D203,Patient6_Healthy!D203,Patient8_Healthy!D203,Patient9_Healthy!D203,Patient10_Healthy!D203,Patient11_Healthy!D203,Patient12_Healthy!D203,Patient13_Healthy!D203,Patient14_Healthy!D203,Patient15_Healthy!D203,Patient16_Healthy!D203,Patient17_Healthy!D203,Patient18_Healthy!D203,Patient19_Healthy!D203,Patient21_Healthy!D203,Patient22_Healthy!D203,Patient23_Healthy!D203,Patient25_Healthy!D203,Patient26_Healthy!D203,Patient27_Healthy!D203,Patient28_Healthy!D203,Patient30_Healthy!D203,Patient31_Healthy!D203,Patient33_Healthy!D203,Patient34_Healthy!D203,Patient36_Healthy!D203)</f>
        <v>-1.2584758031703655E-2</v>
      </c>
      <c r="G204">
        <f>STDEV(Patient1_Healthy!D211,Patient2_Healthy!D211,Patient5_Healthy!D203,Patient6_Healthy!D203,Patient8_Healthy!D203,Patient9_Healthy!D203,Patient10_Healthy!D203,Patient11_Healthy!D203,Patient12_Healthy!D203,Patient13_Healthy!D203,Patient14_Healthy!D203,Patient15_Healthy!D203,Patient16_Healthy!D203,Patient17_Healthy!D203,Patient18_Healthy!D203,Patient19_Healthy!D203,Patient21_Healthy!D203,Patient22_Healthy!D203,Patient23_Healthy!D203,Patient25_Healthy!D203,Patient26_Healthy!D203,Patient27_Healthy!D203,Patient28_Healthy!D203,Patient30_Healthy!D203,Patient31_Healthy!D203,Patient33_Healthy!D203,Patient34_Healthy!D203,Patient36_Healthy!D203)</f>
        <v>7.5886632971541773E-2</v>
      </c>
      <c r="I204" s="13" t="s">
        <v>78</v>
      </c>
      <c r="J204">
        <f>AVERAGE(Patient1_Healthy!I211,Patient2_Healthy!I211,Patient5_Healthy!I203,Patient6_Healthy!I203,Patient8_Healthy!I203,Patient9_Healthy!I203,Patient10_Healthy!I203,Patient11_Healthy!I203,Patient12_Healthy!I203,Patient13_Healthy!I203,Patient14_Healthy!I203,Patient15_Healthy!I203,Patient16_Healthy!I203,Patient17_Healthy!I203,Patient18_Healthy!I203,Patient19_Healthy!I203,Patient21_Healthy!I203,Patient22_Healthy!I203,Patient23_Healthy!I203,Patient25_Healthy!I203,Patient26_Healthy!I203,Patient27_Healthy!I203,Patient28_Healthy!I203,Patient30_Healthy!I203,Patient31_Healthy!I203,Patient33_Healthy!I203,Patient34_Healthy!I203,Patient36_Healthy!I203)</f>
        <v>4.2917024605429809E-2</v>
      </c>
      <c r="K204">
        <f>STDEV(Patient1_Healthy!I211,Patient2_Healthy!I211,Patient5_Healthy!I203,Patient6_Healthy!I203,Patient8_Healthy!I203,Patient9_Healthy!I203,Patient10_Healthy!I203,Patient11_Healthy!I203,Patient12_Healthy!I203,Patient13_Healthy!I203,Patient14_Healthy!I203,Patient15_Healthy!I203,Patient16_Healthy!I203,Patient17_Healthy!I203,Patient18_Healthy!I203,Patient19_Healthy!I203,Patient21_Healthy!I203,Patient22_Healthy!I203,Patient23_Healthy!I203,Patient25_Healthy!I203,Patient26_Healthy!I203,Patient27_Healthy!I203,Patient28_Healthy!I203,Patient30_Healthy!I203,Patient31_Healthy!I203,Patient33_Healthy!I203,Patient34_Healthy!I203,Patient36_Healthy!I203)</f>
        <v>0.1080017255048047</v>
      </c>
      <c r="L204" s="132">
        <f>AVERAGE(Patient1_Healthy!J211,Patient2_Healthy!J211,Patient5_Healthy!J203,Patient6_Healthy!J203,Patient8_Healthy!J203,Patient9_Healthy!J203,Patient10_Healthy!J203,Patient11_Healthy!J203,Patient12_Healthy!J203,Patient13_Healthy!J203,Patient14_Healthy!J203,Patient15_Healthy!J203,Patient16_Healthy!J203,Patient17_Healthy!J203,Patient18_Healthy!J203,Patient19_Healthy!J203,Patient21_Healthy!J203,Patient22_Healthy!J203,Patient23_Healthy!J203,Patient25_Healthy!J203,Patient26_Healthy!J203,Patient27_Healthy!J203,Patient28_Healthy!J203,Patient30_Healthy!J203,Patient31_Healthy!J203,Patient33_Healthy!J203,Patient34_Healthy!J203,Patient36_Healthy!J203)</f>
        <v>-3.8076200236782369E-4</v>
      </c>
      <c r="M204" s="139">
        <f>STDEV(Patient1_Healthy!J211,Patient2_Healthy!J211,Patient5_Healthy!J203,Patient6_Healthy!J203,Patient8_Healthy!J203,Patient9_Healthy!J203,Patient10_Healthy!J203,Patient11_Healthy!J203,Patient12_Healthy!J203,Patient13_Healthy!J203,Patient14_Healthy!J203,Patient15_Healthy!J203,Patient16_Healthy!J203,Patient17_Healthy!J203,Patient18_Healthy!J203,Patient19_Healthy!J203,Patient21_Healthy!J203,Patient22_Healthy!J203,Patient23_Healthy!J203,Patient25_Healthy!J203,Patient26_Healthy!J203,Patient27_Healthy!J203,Patient28_Healthy!J203,Patient30_Healthy!J203,Patient31_Healthy!J203,Patient33_Healthy!J203,Patient34_Healthy!J203,Patient36_Healthy!J203)</f>
        <v>6.5260202053376182E-2</v>
      </c>
      <c r="N204">
        <f>AVERAGE(Patient1_Healthy!K211,Patient2_Healthy!K211,Patient5_Healthy!K203,Patient6_Healthy!K203,Patient8_Healthy!K203,Patient9_Healthy!K203,Patient10_Healthy!K203,Patient11_Healthy!K203,Patient12_Healthy!K203,Patient13_Healthy!K203,Patient14_Healthy!K203,Patient15_Healthy!K203,Patient16_Healthy!K203,Patient17_Healthy!K203,Patient18_Healthy!K203,Patient19_Healthy!K203,Patient21_Healthy!K203,Patient22_Healthy!K203,Patient23_Healthy!K203,Patient25_Healthy!K203,Patient26_Healthy!K203,Patient27_Healthy!K203,Patient28_Healthy!K203,Patient30_Healthy!K203,Patient31_Healthy!K203,Patient33_Healthy!K203,Patient34_Healthy!K203,Patient36_Healthy!K203)</f>
        <v>-1.2232890633127518E-3</v>
      </c>
      <c r="O204">
        <f>STDEV(Patient1_Healthy!K211,Patient2_Healthy!K211,Patient5_Healthy!K203,Patient6_Healthy!K203,Patient8_Healthy!K203,Patient9_Healthy!K203,Patient10_Healthy!K203,Patient11_Healthy!K203,Patient12_Healthy!K203,Patient13_Healthy!K203,Patient14_Healthy!K203,Patient15_Healthy!K203,Patient16_Healthy!K203,Patient17_Healthy!K203,Patient18_Healthy!K203,Patient19_Healthy!K203,Patient21_Healthy!K203,Patient22_Healthy!K203,Patient23_Healthy!K203,Patient25_Healthy!K203,Patient26_Healthy!K203,Patient27_Healthy!K203,Patient28_Healthy!K203,Patient30_Healthy!K203,Patient31_Healthy!K203,Patient33_Healthy!K203,Patient34_Healthy!K203,Patient36_Healthy!K203)</f>
        <v>6.5613359463343915E-2</v>
      </c>
      <c r="Q204" s="13" t="s">
        <v>79</v>
      </c>
      <c r="R204">
        <f>AVERAGE(Patient1_Healthy!P211,Patient2_Healthy!P211,Patient5_Healthy!P203,Patient6_Healthy!P203,Patient8_Healthy!P203,Patient9_Healthy!P203,Patient10_Healthy!P203,Patient11_Healthy!P203,Patient12_Healthy!P203,Patient13_Healthy!P203,Patient14_Healthy!P203,Patient15_Healthy!P203,Patient16_Healthy!P203,Patient17_Healthy!P203,Patient18_Healthy!P203,Patient19_Healthy!P203,Patient21_Healthy!P203,Patient22_Healthy!P203,Patient23_Healthy!P203,Patient25_Healthy!P203,Patient26_Healthy!P203,Patient27_Healthy!P203,Patient28_Healthy!P203,Patient30_Healthy!P203,Patient31_Healthy!P203,Patient33_Healthy!P203,Patient34_Healthy!P203,Patient36_Healthy!P203)</f>
        <v>1.5098644629180155E-2</v>
      </c>
      <c r="S204">
        <f>STDEV(Patient1_Healthy!P211,Patient2_Healthy!P211,Patient5_Healthy!P203,Patient6_Healthy!P203,Patient8_Healthy!P203,Patient9_Healthy!P203,Patient10_Healthy!P203,Patient11_Healthy!P203,Patient12_Healthy!P203,Patient13_Healthy!P203,Patient14_Healthy!P203,Patient15_Healthy!P203,Patient16_Healthy!P203,Patient17_Healthy!P203,Patient18_Healthy!P203,Patient19_Healthy!P203,Patient21_Healthy!P203,Patient22_Healthy!P203,Patient23_Healthy!P203,Patient25_Healthy!P203,Patient26_Healthy!P203,Patient27_Healthy!P203,Patient28_Healthy!P203,Patient30_Healthy!P203,Patient31_Healthy!P203,Patient33_Healthy!P203,Patient34_Healthy!P203,Patient36_Healthy!P203)</f>
        <v>9.0234026450085575E-2</v>
      </c>
      <c r="T204" s="132">
        <f>AVERAGE(Patient1_Healthy!Q211,Patient2_Healthy!Q211,Patient5_Healthy!Q203,Patient6_Healthy!Q203,Patient8_Healthy!Q203,Patient9_Healthy!Q203,Patient10_Healthy!Q203,Patient11_Healthy!Q203,Patient12_Healthy!Q203,Patient13_Healthy!Q203,Patient14_Healthy!Q203,Patient15_Healthy!Q203,Patient16_Healthy!Q203,Patient17_Healthy!Q203,Patient18_Healthy!Q203,Patient19_Healthy!Q203,Patient21_Healthy!Q203,Patient22_Healthy!Q203,Patient23_Healthy!Q203,Patient25_Healthy!Q203,Patient26_Healthy!Q203,Patient27_Healthy!Q203,Patient28_Healthy!Q203,Patient30_Healthy!Q203,Patient31_Healthy!Q203,Patient33_Healthy!Q203,Patient34_Healthy!Q203,Patient36_Healthy!Q203)</f>
        <v>6.0833165482554734E-2</v>
      </c>
      <c r="U204" s="139">
        <f>STDEV(Patient1_Healthy!Q211,Patient2_Healthy!Q211,Patient5_Healthy!Q203,Patient6_Healthy!Q203,Patient8_Healthy!Q203,Patient9_Healthy!Q203,Patient10_Healthy!Q203,Patient11_Healthy!Q203,Patient12_Healthy!Q203,Patient13_Healthy!Q203,Patient14_Healthy!Q203,Patient15_Healthy!Q203,Patient16_Healthy!Q203,Patient17_Healthy!Q203,Patient18_Healthy!Q203,Patient19_Healthy!Q203,Patient21_Healthy!Q203,Patient22_Healthy!Q203,Patient23_Healthy!Q203,Patient25_Healthy!Q203,Patient26_Healthy!Q203,Patient27_Healthy!Q203,Patient28_Healthy!Q203,Patient30_Healthy!Q203,Patient31_Healthy!Q203,Patient33_Healthy!Q203,Patient34_Healthy!Q203,Patient36_Healthy!Q203)</f>
        <v>0.10490957925819987</v>
      </c>
      <c r="Y204" s="29" t="s">
        <v>29</v>
      </c>
      <c r="Z204">
        <f>AVERAGE(Patient1_Healthy!X215,Patient2_Healthy!X215,Patient5_Healthy!X203,Patient6_Healthy!X203,Patient8_Healthy!X203,Patient9_Healthy!X203,Patient10_Healthy!X203,Patient11_Healthy!X203,Patient12_Healthy!X203,Patient13_Healthy!X203,Patient14_Healthy!X203,Patient15_Healthy!X203,Patient16_Healthy!X203,Patient17_Healthy!X203,Patient19_Healthy!X203,Patient21_Healthy!X203,Patient22_Healthy!X203,Patient23_Healthy!X203,Patient25_Healthy!X203,Patient26_Healthy!X203,Patient27_Healthy!X203,Patient28_Healthy!X203,Patient30_Healthy!X203,Patient31_Healthy!X203,Patient33_Healthy!X203,Patient34_Healthy!X203,Patient36_Healthy!X203)</f>
        <v>0.18290669737147183</v>
      </c>
      <c r="AA204">
        <f>STDEV(Patient1_Healthy!X215,Patient2_Healthy!X215,Patient5_Healthy!X203,Patient6_Healthy!X203,Patient8_Healthy!X203,Patient9_Healthy!X203,Patient10_Healthy!X203,Patient11_Healthy!X203,Patient12_Healthy!X203,Patient13_Healthy!X203,Patient14_Healthy!X203,Patient15_Healthy!X203,Patient16_Healthy!X203,Patient17_Healthy!X203,Patient19_Healthy!X203,Patient21_Healthy!X203,Patient22_Healthy!X203,Patient23_Healthy!X203,Patient25_Healthy!X203,Patient26_Healthy!X203,Patient27_Healthy!X203,Patient28_Healthy!X203,Patient30_Healthy!X203,Patient31_Healthy!X203,Patient33_Healthy!X203,Patient34_Healthy!X203,Patient36_Healthy!X203)</f>
        <v>0.17989966957787745</v>
      </c>
      <c r="AB204" s="132">
        <f>AVERAGE(Patient1_Healthy!Y215,Patient2_Healthy!Y215,Patient5_Healthy!Y203,Patient6_Healthy!Y203,Patient8_Healthy!Y203,Patient9_Healthy!Y203,Patient10_Healthy!Y203,Patient11_Healthy!Y203,Patient12_Healthy!Y203,Patient13_Healthy!Y203,Patient14_Healthy!Y203,Patient15_Healthy!Y203,Patient16_Healthy!Y203,Patient17_Healthy!Y203,Patient19_Healthy!Y203,Patient21_Healthy!Y203,Patient22_Healthy!Y203,Patient23_Healthy!Y203,Patient25_Healthy!Y203,Patient26_Healthy!Y203,Patient27_Healthy!Y203,Patient28_Healthy!Y203,Patient30_Healthy!Y203,Patient31_Healthy!Y203,Patient33_Healthy!Y203,Patient34_Healthy!Y203,Patient36_Healthy!Y203)</f>
        <v>0.24564398796577308</v>
      </c>
      <c r="AC204">
        <f>STDEV(Patient1_Healthy!Y215,Patient2_Healthy!Y215,Patient5_Healthy!Y203,Patient6_Healthy!Y203,Patient8_Healthy!Y203,Patient9_Healthy!Y203,Patient10_Healthy!Y203,Patient11_Healthy!Y203,Patient12_Healthy!Y203,Patient13_Healthy!Y203,Patient14_Healthy!Y203,Patient15_Healthy!Y203,Patient16_Healthy!Y203,Patient17_Healthy!Y203,Patient19_Healthy!Y203,Patient21_Healthy!Y203,Patient22_Healthy!Y203,Patient23_Healthy!Y203,Patient25_Healthy!Y203,Patient26_Healthy!Y203,Patient27_Healthy!Y203,Patient28_Healthy!Y203,Patient30_Healthy!Y203,Patient31_Healthy!Y203,Patient33_Healthy!Y203,Patient34_Healthy!Y203,Patient36_Healthy!Y203)</f>
        <v>0.1811818220410302</v>
      </c>
      <c r="AO204" s="165"/>
    </row>
    <row r="205" spans="1:41" x14ac:dyDescent="0.25">
      <c r="AO205" s="165"/>
    </row>
    <row r="206" spans="1:41" x14ac:dyDescent="0.25">
      <c r="A206" s="165" t="s">
        <v>92</v>
      </c>
      <c r="I206" s="165" t="s">
        <v>92</v>
      </c>
      <c r="Q206" s="165" t="s">
        <v>92</v>
      </c>
      <c r="Y206" s="165" t="s">
        <v>87</v>
      </c>
      <c r="AO206" s="165"/>
    </row>
    <row r="207" spans="1:41" x14ac:dyDescent="0.25">
      <c r="A207" s="29"/>
      <c r="B207" s="187" t="s">
        <v>12</v>
      </c>
      <c r="C207" s="190"/>
      <c r="D207" s="189" t="s">
        <v>68</v>
      </c>
      <c r="E207" s="190"/>
      <c r="F207" s="189" t="s">
        <v>69</v>
      </c>
      <c r="G207" s="187"/>
      <c r="I207" s="29"/>
      <c r="J207" s="187" t="s">
        <v>13</v>
      </c>
      <c r="K207" s="188"/>
      <c r="L207" s="189" t="s">
        <v>70</v>
      </c>
      <c r="M207" s="190"/>
      <c r="N207" s="187" t="s">
        <v>71</v>
      </c>
      <c r="O207" s="188"/>
      <c r="Q207" s="29"/>
      <c r="R207" s="187" t="s">
        <v>12</v>
      </c>
      <c r="S207" s="188"/>
      <c r="T207" s="189" t="s">
        <v>13</v>
      </c>
      <c r="U207" s="190"/>
      <c r="Y207" s="29"/>
      <c r="Z207" s="160" t="s">
        <v>12</v>
      </c>
      <c r="AA207" s="161"/>
      <c r="AB207" s="159" t="s">
        <v>13</v>
      </c>
      <c r="AC207" s="160"/>
      <c r="AO207" s="165"/>
    </row>
    <row r="208" spans="1:41" x14ac:dyDescent="0.25">
      <c r="A208" s="28"/>
      <c r="B208" s="29" t="s">
        <v>221</v>
      </c>
      <c r="C208" s="29" t="s">
        <v>222</v>
      </c>
      <c r="D208" s="30" t="s">
        <v>221</v>
      </c>
      <c r="E208" s="31" t="s">
        <v>222</v>
      </c>
      <c r="F208" s="29" t="s">
        <v>221</v>
      </c>
      <c r="G208" s="29" t="s">
        <v>222</v>
      </c>
      <c r="I208" s="28"/>
      <c r="J208" s="29" t="s">
        <v>221</v>
      </c>
      <c r="K208" s="29" t="s">
        <v>222</v>
      </c>
      <c r="L208" s="30" t="s">
        <v>221</v>
      </c>
      <c r="M208" s="31" t="s">
        <v>222</v>
      </c>
      <c r="N208" s="29" t="s">
        <v>221</v>
      </c>
      <c r="O208" s="29" t="s">
        <v>222</v>
      </c>
      <c r="Q208" s="28"/>
      <c r="R208" s="29" t="s">
        <v>221</v>
      </c>
      <c r="S208" s="29" t="s">
        <v>222</v>
      </c>
      <c r="T208" s="30" t="s">
        <v>221</v>
      </c>
      <c r="U208" s="31" t="s">
        <v>222</v>
      </c>
      <c r="Y208" s="29"/>
      <c r="Z208" s="29" t="s">
        <v>221</v>
      </c>
      <c r="AA208" s="29" t="s">
        <v>222</v>
      </c>
      <c r="AB208" s="30" t="s">
        <v>221</v>
      </c>
      <c r="AC208" s="29" t="s">
        <v>222</v>
      </c>
      <c r="AO208" s="165"/>
    </row>
    <row r="209" spans="1:41" x14ac:dyDescent="0.25">
      <c r="A209" s="29" t="s">
        <v>14</v>
      </c>
      <c r="B209">
        <f>AVERAGE(Patient1_Healthy!B224,Patient2_Healthy!B224,Patient5_Healthy!B208,Patient6_Healthy!B208,Patient8_Healthy!B208,Patient9_Healthy!B208,Patient10_Healthy!B208,Patient11_Healthy!B208,Patient12_Healthy!B208,Patient13_Healthy!B208,Patient14_Healthy!B208,Patient15_Healthy!B208,Patient16_Healthy!B208,Patient17_Healthy!B208,Patient18_Healthy!B208,Patient19_Healthy!B208,Patient21_Healthy!B208,Patient22_Healthy!B208,Patient23_Healthy!B208,Patient25_Healthy!B208,Patient26_Healthy!B208,Patient27_Healthy!B208,Patient28_Healthy!B208,Patient30_Healthy!B208,Patient31_Healthy!B208,Patient33_Healthy!B208,Patient34_Healthy!B208,Patient36_Healthy!B208)</f>
        <v>5.0451354594190825E-2</v>
      </c>
      <c r="C209">
        <f>STDEV(Patient1_Healthy!B224,Patient2_Healthy!B224,Patient5_Healthy!B208,Patient6_Healthy!B208,Patient8_Healthy!B208,Patient9_Healthy!B208,Patient10_Healthy!B208,Patient11_Healthy!B208,Patient12_Healthy!B208,Patient13_Healthy!B208,Patient14_Healthy!B208,Patient15_Healthy!B208,Patient16_Healthy!B208,Patient17_Healthy!B208,Patient18_Healthy!B208,Patient19_Healthy!B208,Patient21_Healthy!B208,Patient22_Healthy!B208,Patient23_Healthy!B208,Patient25_Healthy!B208,Patient26_Healthy!B208,Patient27_Healthy!B208,Patient28_Healthy!B208,Patient30_Healthy!B208,Patient31_Healthy!B208,Patient33_Healthy!B208,Patient34_Healthy!B208,Patient36_Healthy!B208)</f>
        <v>0.25573361359673791</v>
      </c>
      <c r="D209" s="132">
        <f>AVERAGE(Patient1_Healthy!C224,Patient2_Healthy!C224,Patient5_Healthy!C208,Patient6_Healthy!C208,Patient8_Healthy!C208,Patient9_Healthy!C208,Patient10_Healthy!C208,Patient11_Healthy!C208,Patient12_Healthy!C208,Patient13_Healthy!C208,Patient14_Healthy!C208,Patient15_Healthy!C208,Patient16_Healthy!C208,Patient17_Healthy!C208,Patient18_Healthy!C208,Patient19_Healthy!C208,Patient21_Healthy!C208,Patient22_Healthy!C208,Patient23_Healthy!C208,Patient25_Healthy!C208,Patient26_Healthy!C208,Patient27_Healthy!C208,Patient28_Healthy!C208,Patient30_Healthy!C208,Patient31_Healthy!C208,Patient33_Healthy!C208,Patient34_Healthy!C208,Patient36_Healthy!C208)</f>
        <v>3.2000365138187509E-3</v>
      </c>
      <c r="E209" s="139">
        <f>STDEV(Patient1_Healthy!C224,Patient2_Healthy!C224,Patient5_Healthy!C208,Patient6_Healthy!C208,Patient8_Healthy!C208,Patient9_Healthy!C208,Patient10_Healthy!C208,Patient11_Healthy!C208,Patient12_Healthy!C208,Patient13_Healthy!C208,Patient14_Healthy!C208,Patient15_Healthy!C208,Patient16_Healthy!C208,Patient17_Healthy!C208,Patient18_Healthy!C208,Patient19_Healthy!C208,Patient21_Healthy!C208,Patient22_Healthy!C208,Patient23_Healthy!C208,Patient25_Healthy!C208,Patient26_Healthy!C208,Patient27_Healthy!C208,Patient28_Healthy!C208,Patient30_Healthy!C208,Patient31_Healthy!C208,Patient33_Healthy!C208,Patient34_Healthy!C208,Patient36_Healthy!C208)</f>
        <v>0.15555491434475863</v>
      </c>
      <c r="F209">
        <f>AVERAGE(Patient1_Healthy!D224,Patient2_Healthy!D224,Patient5_Healthy!D208,Patient6_Healthy!D208,Patient8_Healthy!D208,Patient9_Healthy!D208,Patient10_Healthy!D208,Patient11_Healthy!D208,Patient12_Healthy!D208,Patient13_Healthy!D208,Patient14_Healthy!D208,Patient15_Healthy!D208,Patient16_Healthy!D208,Patient17_Healthy!D208,Patient18_Healthy!D208,Patient19_Healthy!D208,Patient21_Healthy!D208,Patient22_Healthy!D208,Patient23_Healthy!D208,Patient25_Healthy!D208,Patient26_Healthy!D208,Patient27_Healthy!D208,Patient28_Healthy!D208,Patient30_Healthy!D208,Patient31_Healthy!D208,Patient33_Healthy!D208,Patient34_Healthy!D208,Patient36_Healthy!D208)</f>
        <v>1.207433028095618E-3</v>
      </c>
      <c r="G209">
        <f>STDEV(Patient1_Healthy!D224,Patient2_Healthy!D224,Patient5_Healthy!D208,Patient6_Healthy!D208,Patient8_Healthy!D208,Patient9_Healthy!D208,Patient10_Healthy!D208,Patient11_Healthy!D208,Patient12_Healthy!D208,Patient13_Healthy!D208,Patient14_Healthy!D208,Patient15_Healthy!D208,Patient16_Healthy!D208,Patient17_Healthy!D208,Patient18_Healthy!D208,Patient19_Healthy!D208,Patient21_Healthy!D208,Patient22_Healthy!D208,Patient23_Healthy!D208,Patient25_Healthy!D208,Patient26_Healthy!D208,Patient27_Healthy!D208,Patient28_Healthy!D208,Patient30_Healthy!D208,Patient31_Healthy!D208,Patient33_Healthy!D208,Patient34_Healthy!D208,Patient36_Healthy!D208)</f>
        <v>0.15226733045380728</v>
      </c>
      <c r="I209" s="13" t="s">
        <v>72</v>
      </c>
      <c r="J209">
        <f>AVERAGE(Patient1_Healthy!I224,Patient2_Healthy!I224,Patient5_Healthy!I208,Patient6_Healthy!I208,Patient8_Healthy!I208,Patient9_Healthy!I208,Patient10_Healthy!I208,Patient11_Healthy!I208,Patient12_Healthy!I208,Patient13_Healthy!I208,Patient14_Healthy!I208,Patient15_Healthy!I208,Patient16_Healthy!I208,Patient17_Healthy!I208,Patient18_Healthy!I208,Patient19_Healthy!I208,Patient21_Healthy!I208,Patient22_Healthy!I208,Patient23_Healthy!I208,Patient25_Healthy!I208,Patient26_Healthy!I208,Patient27_Healthy!I208,Patient28_Healthy!I208,Patient30_Healthy!I208,Patient31_Healthy!I208,Patient33_Healthy!I208,Patient34_Healthy!I208,Patient36_Healthy!I208)</f>
        <v>0.3713995167030304</v>
      </c>
      <c r="K209">
        <f>STDEV(Patient1_Healthy!I224,Patient2_Healthy!I224,Patient5_Healthy!I208,Patient6_Healthy!I208,Patient8_Healthy!I208,Patient9_Healthy!I208,Patient10_Healthy!I208,Patient11_Healthy!I208,Patient12_Healthy!I208,Patient13_Healthy!I208,Patient14_Healthy!I208,Patient15_Healthy!I208,Patient16_Healthy!I208,Patient17_Healthy!I208,Patient18_Healthy!I208,Patient19_Healthy!I208,Patient21_Healthy!I208,Patient22_Healthy!I208,Patient23_Healthy!I208,Patient25_Healthy!I208,Patient26_Healthy!I208,Patient27_Healthy!I208,Patient28_Healthy!I208,Patient30_Healthy!I208,Patient31_Healthy!I208,Patient33_Healthy!I208,Patient34_Healthy!I208,Patient36_Healthy!I208)</f>
        <v>0.36219749596336381</v>
      </c>
      <c r="L209" s="132">
        <f>AVERAGE(Patient1_Healthy!J224,Patient2_Healthy!J224,Patient5_Healthy!J208,Patient6_Healthy!J208,Patient8_Healthy!J208,Patient9_Healthy!J208,Patient10_Healthy!J208,Patient11_Healthy!J208,Patient12_Healthy!J208,Patient13_Healthy!J208,Patient14_Healthy!J208,Patient15_Healthy!J208,Patient16_Healthy!J208,Patient17_Healthy!J208,Patient18_Healthy!J208,Patient19_Healthy!J208,Patient21_Healthy!J208,Patient22_Healthy!J208,Patient23_Healthy!J208,Patient25_Healthy!J208,Patient26_Healthy!J208,Patient27_Healthy!J208,Patient28_Healthy!J208,Patient30_Healthy!J208,Patient31_Healthy!J208,Patient33_Healthy!J208,Patient34_Healthy!J208,Patient36_Healthy!J208)</f>
        <v>0.25257875964412557</v>
      </c>
      <c r="M209" s="139">
        <f>STDEV(Patient1_Healthy!J224,Patient2_Healthy!J224,Patient5_Healthy!J208,Patient6_Healthy!J208,Patient8_Healthy!J208,Patient9_Healthy!J208,Patient10_Healthy!J208,Patient11_Healthy!J208,Patient12_Healthy!J208,Patient13_Healthy!J208,Patient14_Healthy!J208,Patient15_Healthy!J208,Patient16_Healthy!J208,Patient17_Healthy!J208,Patient18_Healthy!J208,Patient19_Healthy!J208,Patient21_Healthy!J208,Patient22_Healthy!J208,Patient23_Healthy!J208,Patient25_Healthy!J208,Patient26_Healthy!J208,Patient27_Healthy!J208,Patient28_Healthy!J208,Patient30_Healthy!J208,Patient31_Healthy!J208,Patient33_Healthy!J208,Patient34_Healthy!J208,Patient36_Healthy!J208)</f>
        <v>0.28407728037142405</v>
      </c>
      <c r="N209">
        <f>AVERAGE(Patient1_Healthy!K224,Patient2_Healthy!K224,Patient5_Healthy!K208,Patient6_Healthy!K208,Patient8_Healthy!K208,Patient9_Healthy!K208,Patient10_Healthy!K208,Patient11_Healthy!K208,Patient12_Healthy!K208,Patient13_Healthy!K208,Patient14_Healthy!K208,Patient15_Healthy!K208,Patient16_Healthy!K208,Patient17_Healthy!K208,Patient18_Healthy!K208,Patient19_Healthy!K208,Patient21_Healthy!K208,Patient22_Healthy!K208,Patient23_Healthy!K208,Patient25_Healthy!K208,Patient26_Healthy!K208,Patient27_Healthy!K208,Patient28_Healthy!K208,Patient30_Healthy!K208,Patient31_Healthy!K208,Patient33_Healthy!K208,Patient34_Healthy!K208,Patient36_Healthy!K208)</f>
        <v>0.22629975057863655</v>
      </c>
      <c r="O209">
        <f>STDEV(Patient1_Healthy!K224,Patient2_Healthy!K224,Patient5_Healthy!K208,Patient6_Healthy!K208,Patient8_Healthy!K208,Patient9_Healthy!K208,Patient10_Healthy!K208,Patient11_Healthy!K208,Patient12_Healthy!K208,Patient13_Healthy!K208,Patient14_Healthy!K208,Patient15_Healthy!K208,Patient16_Healthy!K208,Patient17_Healthy!K208,Patient18_Healthy!K208,Patient19_Healthy!K208,Patient21_Healthy!K208,Patient22_Healthy!K208,Patient23_Healthy!K208,Patient25_Healthy!K208,Patient26_Healthy!K208,Patient27_Healthy!K208,Patient28_Healthy!K208,Patient30_Healthy!K208,Patient31_Healthy!K208,Patient33_Healthy!K208,Patient34_Healthy!K208,Patient36_Healthy!K208)</f>
        <v>0.25787137885635536</v>
      </c>
      <c r="Q209" s="13" t="s">
        <v>73</v>
      </c>
      <c r="R209">
        <f>AVERAGE(Patient1_Healthy!P224,Patient2_Healthy!P224,Patient5_Healthy!P208,Patient6_Healthy!P208,Patient8_Healthy!P208,Patient9_Healthy!P208,Patient10_Healthy!P208,Patient11_Healthy!P208,Patient12_Healthy!P208,Patient13_Healthy!P208,Patient14_Healthy!P208,Patient15_Healthy!P208,Patient16_Healthy!P208,Patient17_Healthy!P208,Patient18_Healthy!P208,Patient19_Healthy!P208,Patient21_Healthy!P208,Patient22_Healthy!P208,Patient23_Healthy!P208,Patient25_Healthy!P208,Patient26_Healthy!P208,Patient27_Healthy!P208,Patient28_Healthy!P208,Patient30_Healthy!P208,Patient31_Healthy!P208,Patient33_Healthy!P208,Patient34_Healthy!P208,Patient36_Healthy!P208)</f>
        <v>0.22946615527950992</v>
      </c>
      <c r="S209">
        <f>STDEV(Patient1_Healthy!P224,Patient2_Healthy!P224,Patient5_Healthy!P208,Patient6_Healthy!P208,Patient8_Healthy!P208,Patient9_Healthy!P208,Patient10_Healthy!P208,Patient11_Healthy!P208,Patient12_Healthy!P208,Patient13_Healthy!P208,Patient14_Healthy!P208,Patient15_Healthy!P208,Patient16_Healthy!P208,Patient17_Healthy!P208,Patient18_Healthy!P208,Patient19_Healthy!P208,Patient21_Healthy!P208,Patient22_Healthy!P208,Patient23_Healthy!P208,Patient25_Healthy!P208,Patient26_Healthy!P208,Patient27_Healthy!P208,Patient28_Healthy!P208,Patient30_Healthy!P208,Patient31_Healthy!P208,Patient33_Healthy!P208,Patient34_Healthy!P208,Patient36_Healthy!P208)</f>
        <v>0.25025508062027496</v>
      </c>
      <c r="T209" s="132">
        <f>AVERAGE(Patient1_Healthy!Q224,Patient2_Healthy!Q224,Patient5_Healthy!Q208,Patient6_Healthy!Q208,Patient8_Healthy!Q208,Patient9_Healthy!Q208,Patient10_Healthy!Q208,Patient11_Healthy!Q208,Patient12_Healthy!Q208,Patient13_Healthy!Q208,Patient14_Healthy!Q208,Patient15_Healthy!Q208,Patient16_Healthy!Q208,Patient17_Healthy!Q208,Patient18_Healthy!Q208,Patient19_Healthy!Q208,Patient21_Healthy!Q208,Patient22_Healthy!Q208,Patient23_Healthy!Q208,Patient25_Healthy!Q208,Patient26_Healthy!Q208,Patient27_Healthy!Q208,Patient28_Healthy!Q208,Patient30_Healthy!Q208,Patient31_Healthy!Q208,Patient33_Healthy!Q208,Patient34_Healthy!Q208,Patient36_Healthy!Q208)</f>
        <v>0.4724205479381422</v>
      </c>
      <c r="U209" s="139">
        <f>STDEV(Patient1_Healthy!Q224,Patient2_Healthy!Q224,Patient5_Healthy!Q208,Patient6_Healthy!Q208,Patient8_Healthy!Q208,Patient9_Healthy!Q208,Patient10_Healthy!Q208,Patient11_Healthy!Q208,Patient12_Healthy!Q208,Patient13_Healthy!Q208,Patient14_Healthy!Q208,Patient15_Healthy!Q208,Patient16_Healthy!Q208,Patient17_Healthy!Q208,Patient18_Healthy!Q208,Patient19_Healthy!Q208,Patient21_Healthy!Q208,Patient22_Healthy!Q208,Patient23_Healthy!Q208,Patient25_Healthy!Q208,Patient26_Healthy!Q208,Patient27_Healthy!Q208,Patient28_Healthy!Q208,Patient30_Healthy!Q208,Patient31_Healthy!Q208,Patient33_Healthy!Q208,Patient34_Healthy!Q208,Patient36_Healthy!Q208)</f>
        <v>0.31501714668838016</v>
      </c>
      <c r="Y209" s="29" t="s">
        <v>15</v>
      </c>
      <c r="Z209">
        <f>AVERAGE(Patient1_Healthy!X220,Patient2_Healthy!X220,Patient5_Healthy!X208,Patient6_Healthy!X208,Patient8_Healthy!X208,Patient9_Healthy!X208,Patient10_Healthy!X208,Patient11_Healthy!X208,Patient12_Healthy!X208,Patient13_Healthy!X208,Patient14_Healthy!X208,Patient15_Healthy!X208,Patient16_Healthy!X208,Patient17_Healthy!X208,Patient19_Healthy!X208,Patient21_Healthy!X208,Patient22_Healthy!X208,Patient23_Healthy!X208,Patient25_Healthy!X208,Patient26_Healthy!X208,Patient27_Healthy!X208,Patient28_Healthy!X208,Patient30_Healthy!X208,Patient31_Healthy!X208,Patient33_Healthy!X208,Patient34_Healthy!X208,Patient36_Healthy!X208)</f>
        <v>2.0891973484411193E-2</v>
      </c>
      <c r="AA209">
        <f>STDEV(Patient1_Healthy!X220,Patient2_Healthy!X220,Patient5_Healthy!X208,Patient6_Healthy!X208,Patient8_Healthy!X208,Patient9_Healthy!X208,Patient10_Healthy!X208,Patient11_Healthy!X208,Patient12_Healthy!X208,Patient13_Healthy!X208,Patient14_Healthy!X208,Patient15_Healthy!X208,Patient16_Healthy!X208,Patient17_Healthy!X208,Patient19_Healthy!X208,Patient21_Healthy!X208,Patient22_Healthy!X208,Patient23_Healthy!X208,Patient25_Healthy!X208,Patient26_Healthy!X208,Patient27_Healthy!X208,Patient28_Healthy!X208,Patient30_Healthy!X208,Patient31_Healthy!X208,Patient33_Healthy!X208,Patient34_Healthy!X208,Patient36_Healthy!X208)</f>
        <v>9.6219369324105186E-2</v>
      </c>
      <c r="AB209" s="132">
        <f>AVERAGE(Patient1_Healthy!Y220,Patient2_Healthy!Y220,Patient5_Healthy!Y208,Patient6_Healthy!Y208,Patient8_Healthy!Y208,Patient9_Healthy!Y208,Patient10_Healthy!Y208,Patient11_Healthy!Y208,Patient12_Healthy!Y208,Patient13_Healthy!Y208,Patient14_Healthy!Y208,Patient15_Healthy!Y208,Patient16_Healthy!Y208,Patient17_Healthy!Y208,Patient19_Healthy!Y208,Patient21_Healthy!Y208,Patient22_Healthy!Y208,Patient23_Healthy!Y208,Patient25_Healthy!Y208,Patient26_Healthy!Y208,Patient27_Healthy!Y208,Patient28_Healthy!Y208,Patient30_Healthy!Y208,Patient31_Healthy!Y208,Patient33_Healthy!Y208,Patient34_Healthy!Y208,Patient36_Healthy!Y208)</f>
        <v>9.1943053456097906E-3</v>
      </c>
      <c r="AC209">
        <f>STDEV(Patient1_Healthy!Y220,Patient2_Healthy!Y220,Patient5_Healthy!Y208,Patient6_Healthy!Y208,Patient8_Healthy!Y208,Patient9_Healthy!Y208,Patient10_Healthy!Y208,Patient11_Healthy!Y208,Patient12_Healthy!Y208,Patient13_Healthy!Y208,Patient14_Healthy!Y208,Patient15_Healthy!Y208,Patient16_Healthy!Y208,Patient17_Healthy!Y208,Patient19_Healthy!Y208,Patient21_Healthy!Y208,Patient22_Healthy!Y208,Patient23_Healthy!Y208,Patient25_Healthy!Y208,Patient26_Healthy!Y208,Patient27_Healthy!Y208,Patient28_Healthy!Y208,Patient30_Healthy!Y208,Patient31_Healthy!Y208,Patient33_Healthy!Y208,Patient34_Healthy!Y208,Patient36_Healthy!Y208)</f>
        <v>7.945516130839414E-2</v>
      </c>
      <c r="AO209" s="165"/>
    </row>
    <row r="210" spans="1:41" x14ac:dyDescent="0.25">
      <c r="A210" s="29" t="s">
        <v>17</v>
      </c>
      <c r="B210">
        <f>AVERAGE(Patient1_Healthy!B225,Patient2_Healthy!B225,Patient5_Healthy!B209,Patient6_Healthy!B209,Patient8_Healthy!B209,Patient9_Healthy!B209,Patient10_Healthy!B209,Patient11_Healthy!B209,Patient12_Healthy!B209,Patient13_Healthy!B209,Patient14_Healthy!B209,Patient15_Healthy!B209,Patient16_Healthy!B209,Patient17_Healthy!B209,Patient18_Healthy!B209,Patient19_Healthy!B209,Patient21_Healthy!B209,Patient22_Healthy!B209,Patient23_Healthy!B209,Patient25_Healthy!B209,Patient26_Healthy!B209,Patient27_Healthy!B209,Patient28_Healthy!B209,Patient30_Healthy!B209,Patient31_Healthy!B209,Patient33_Healthy!B209,Patient34_Healthy!B209,Patient36_Healthy!B209)</f>
        <v>0.1072910933252257</v>
      </c>
      <c r="C210">
        <f>STDEV(Patient1_Healthy!B225,Patient2_Healthy!B225,Patient5_Healthy!B209,Patient6_Healthy!B209,Patient8_Healthy!B209,Patient9_Healthy!B209,Patient10_Healthy!B209,Patient11_Healthy!B209,Patient12_Healthy!B209,Patient13_Healthy!B209,Patient14_Healthy!B209,Patient15_Healthy!B209,Patient16_Healthy!B209,Patient17_Healthy!B209,Patient18_Healthy!B209,Patient19_Healthy!B209,Patient21_Healthy!B209,Patient22_Healthy!B209,Patient23_Healthy!B209,Patient25_Healthy!B209,Patient26_Healthy!B209,Patient27_Healthy!B209,Patient28_Healthy!B209,Patient30_Healthy!B209,Patient31_Healthy!B209,Patient33_Healthy!B209,Patient34_Healthy!B209,Patient36_Healthy!B209)</f>
        <v>0.22349788099021559</v>
      </c>
      <c r="D210" s="132">
        <f>AVERAGE(Patient1_Healthy!C225,Patient2_Healthy!C225,Patient5_Healthy!C209,Patient6_Healthy!C209,Patient8_Healthy!C209,Patient9_Healthy!C209,Patient10_Healthy!C209,Patient11_Healthy!C209,Patient12_Healthy!C209,Patient13_Healthy!C209,Patient14_Healthy!C209,Patient15_Healthy!C209,Patient16_Healthy!C209,Patient17_Healthy!C209,Patient18_Healthy!C209,Patient19_Healthy!C209,Patient21_Healthy!C209,Patient22_Healthy!C209,Patient23_Healthy!C209,Patient25_Healthy!C209,Patient26_Healthy!C209,Patient27_Healthy!C209,Patient28_Healthy!C209,Patient30_Healthy!C209,Patient31_Healthy!C209,Patient33_Healthy!C209,Patient34_Healthy!C209,Patient36_Healthy!C209)</f>
        <v>2.4213374064777266E-2</v>
      </c>
      <c r="E210" s="139">
        <f>STDEV(Patient1_Healthy!C225,Patient2_Healthy!C225,Patient5_Healthy!C209,Patient6_Healthy!C209,Patient8_Healthy!C209,Patient9_Healthy!C209,Patient10_Healthy!C209,Patient11_Healthy!C209,Patient12_Healthy!C209,Patient13_Healthy!C209,Patient14_Healthy!C209,Patient15_Healthy!C209,Patient16_Healthy!C209,Patient17_Healthy!C209,Patient18_Healthy!C209,Patient19_Healthy!C209,Patient21_Healthy!C209,Patient22_Healthy!C209,Patient23_Healthy!C209,Patient25_Healthy!C209,Patient26_Healthy!C209,Patient27_Healthy!C209,Patient28_Healthy!C209,Patient30_Healthy!C209,Patient31_Healthy!C209,Patient33_Healthy!C209,Patient34_Healthy!C209,Patient36_Healthy!C209)</f>
        <v>0.16143558177363446</v>
      </c>
      <c r="F210">
        <f>AVERAGE(Patient1_Healthy!D225,Patient2_Healthy!D225,Patient5_Healthy!D209,Patient6_Healthy!D209,Patient8_Healthy!D209,Patient9_Healthy!D209,Patient10_Healthy!D209,Patient11_Healthy!D209,Patient12_Healthy!D209,Patient13_Healthy!D209,Patient14_Healthy!D209,Patient15_Healthy!D209,Patient16_Healthy!D209,Patient17_Healthy!D209,Patient18_Healthy!D209,Patient19_Healthy!D209,Patient21_Healthy!D209,Patient22_Healthy!D209,Patient23_Healthy!D209,Patient25_Healthy!D209,Patient26_Healthy!D209,Patient27_Healthy!D209,Patient28_Healthy!D209,Patient30_Healthy!D209,Patient31_Healthy!D209,Patient33_Healthy!D209,Patient34_Healthy!D209,Patient36_Healthy!D209)</f>
        <v>1.4523205054700299E-2</v>
      </c>
      <c r="G210">
        <f>STDEV(Patient1_Healthy!D225,Patient2_Healthy!D225,Patient5_Healthy!D209,Patient6_Healthy!D209,Patient8_Healthy!D209,Patient9_Healthy!D209,Patient10_Healthy!D209,Patient11_Healthy!D209,Patient12_Healthy!D209,Patient13_Healthy!D209,Patient14_Healthy!D209,Patient15_Healthy!D209,Patient16_Healthy!D209,Patient17_Healthy!D209,Patient18_Healthy!D209,Patient19_Healthy!D209,Patient21_Healthy!D209,Patient22_Healthy!D209,Patient23_Healthy!D209,Patient25_Healthy!D209,Patient26_Healthy!D209,Patient27_Healthy!D209,Patient28_Healthy!D209,Patient30_Healthy!D209,Patient31_Healthy!D209,Patient33_Healthy!D209,Patient34_Healthy!D209,Patient36_Healthy!D209)</f>
        <v>0.16130621793837019</v>
      </c>
      <c r="I210" s="13" t="s">
        <v>74</v>
      </c>
      <c r="J210">
        <f>AVERAGE(Patient1_Healthy!I225,Patient2_Healthy!I225,Patient5_Healthy!I209,Patient6_Healthy!I209,Patient8_Healthy!I209,Patient9_Healthy!I209,Patient10_Healthy!I209,Patient11_Healthy!I209,Patient12_Healthy!I209,Patient13_Healthy!I209,Patient14_Healthy!I209,Patient15_Healthy!I209,Patient16_Healthy!I209,Patient17_Healthy!I209,Patient18_Healthy!I209,Patient19_Healthy!I209,Patient21_Healthy!I209,Patient23_Healthy!I209,Patient25_Healthy!I209,Patient26_Healthy!I209,Patient27_Healthy!I209,Patient28_Healthy!I209,Patient30_Healthy!I209,Patient31_Healthy!I209,Patient33_Healthy!I209,Patient34_Healthy!I209,Patient36_Healthy!I209)</f>
        <v>0.43861327509316289</v>
      </c>
      <c r="K210">
        <f>STDEV(Patient1_Healthy!I225,Patient2_Healthy!I225,Patient5_Healthy!I209,Patient6_Healthy!I209,Patient8_Healthy!I209,Patient9_Healthy!I209,Patient10_Healthy!I209,Patient11_Healthy!I209,Patient12_Healthy!I209,Patient13_Healthy!I209,Patient14_Healthy!I209,Patient15_Healthy!I209,Patient16_Healthy!I209,Patient17_Healthy!I209,Patient18_Healthy!I209,Patient19_Healthy!I209,Patient21_Healthy!I209,Patient23_Healthy!I209,Patient25_Healthy!I209,Patient26_Healthy!I209,Patient27_Healthy!I209,Patient28_Healthy!I209,Patient30_Healthy!I209,Patient31_Healthy!I209,Patient33_Healthy!I209,Patient34_Healthy!I209,Patient36_Healthy!I209)</f>
        <v>0.3168690577804435</v>
      </c>
      <c r="L210" s="132">
        <f>AVERAGE(Patient1_Healthy!J225,Patient2_Healthy!J225,Patient5_Healthy!J209,Patient6_Healthy!J209,Patient8_Healthy!J209,Patient9_Healthy!J209,Patient10_Healthy!J209,Patient11_Healthy!J209,Patient12_Healthy!J209,Patient13_Healthy!J209,Patient14_Healthy!J209,Patient15_Healthy!J209,Patient16_Healthy!J209,Patient17_Healthy!J209,Patient18_Healthy!J209,Patient19_Healthy!J209,Patient21_Healthy!J209,Patient23_Healthy!J209,Patient25_Healthy!J209,Patient26_Healthy!J209,Patient27_Healthy!J209,Patient28_Healthy!J209,Patient30_Healthy!J209,Patient31_Healthy!J209,Patient33_Healthy!J209,Patient34_Healthy!J209,Patient36_Healthy!J209)</f>
        <v>0.24561561607065241</v>
      </c>
      <c r="M210" s="139">
        <f>STDEV(Patient1_Healthy!J225,Patient2_Healthy!J225,Patient5_Healthy!J209,Patient6_Healthy!J209,Patient8_Healthy!J209,Patient9_Healthy!J209,Patient10_Healthy!J209,Patient11_Healthy!J209,Patient12_Healthy!J209,Patient13_Healthy!J209,Patient14_Healthy!J209,Patient15_Healthy!J209,Patient16_Healthy!J209,Patient17_Healthy!J209,Patient18_Healthy!J209,Patient19_Healthy!J209,Patient21_Healthy!J209,Patient23_Healthy!J209,Patient25_Healthy!J209,Patient26_Healthy!J209,Patient27_Healthy!J209,Patient28_Healthy!J209,Patient30_Healthy!J209,Patient31_Healthy!J209,Patient33_Healthy!J209,Patient34_Healthy!J209,Patient36_Healthy!J209)</f>
        <v>0.34039902788671161</v>
      </c>
      <c r="N210">
        <f>AVERAGE(Patient1_Healthy!K225,Patient2_Healthy!K225,Patient5_Healthy!K209,Patient6_Healthy!K209,Patient8_Healthy!K209,Patient9_Healthy!K209,Patient10_Healthy!K209,Patient11_Healthy!K209,Patient12_Healthy!K209,Patient13_Healthy!K209,Patient14_Healthy!K209,Patient15_Healthy!K209,Patient16_Healthy!K209,Patient17_Healthy!K209,Patient18_Healthy!K209,Patient19_Healthy!K209,Patient21_Healthy!K209,Patient23_Healthy!K209,Patient25_Healthy!K209,Patient26_Healthy!K209,Patient27_Healthy!K209,Patient28_Healthy!K209,Patient30_Healthy!K209,Patient31_Healthy!K209,Patient33_Healthy!K209,Patient34_Healthy!K209,Patient36_Healthy!K209)</f>
        <v>0.21683005536978803</v>
      </c>
      <c r="O210">
        <f>STDEV(Patient1_Healthy!K225,Patient2_Healthy!K225,Patient5_Healthy!K209,Patient6_Healthy!K209,Patient8_Healthy!K209,Patient9_Healthy!K209,Patient10_Healthy!K209,Patient11_Healthy!K209,Patient12_Healthy!K209,Patient13_Healthy!K209,Patient14_Healthy!K209,Patient15_Healthy!K209,Patient16_Healthy!K209,Patient17_Healthy!K209,Patient18_Healthy!K209,Patient19_Healthy!K209,Patient21_Healthy!K209,Patient23_Healthy!K209,Patient25_Healthy!K209,Patient26_Healthy!K209,Patient27_Healthy!K209,Patient28_Healthy!K209,Patient30_Healthy!K209,Patient31_Healthy!K209,Patient33_Healthy!K209,Patient34_Healthy!K209,Patient36_Healthy!K209)</f>
        <v>0.32547005832871656</v>
      </c>
      <c r="Q210" s="13" t="s">
        <v>75</v>
      </c>
      <c r="R210">
        <f>AVERAGE(Patient1_Healthy!P225,Patient2_Healthy!P225,Patient5_Healthy!P209,Patient6_Healthy!P209,Patient8_Healthy!P209,Patient9_Healthy!P209,Patient10_Healthy!P209,Patient11_Healthy!P209,Patient12_Healthy!P209,Patient13_Healthy!P209,Patient14_Healthy!P209,Patient15_Healthy!P209,Patient16_Healthy!P209,Patient17_Healthy!P209,Patient18_Healthy!P209,Patient19_Healthy!P209,Patient21_Healthy!P209,Patient22_Healthy!P209,Patient23_Healthy!P209,Patient25_Healthy!P209,Patient26_Healthy!P209,Patient27_Healthy!P209,Patient28_Healthy!P209,Patient30_Healthy!P209,Patient31_Healthy!P209,Patient33_Healthy!P209,Patient34_Healthy!P209,Patient36_Healthy!P209)</f>
        <v>0.1995390173789599</v>
      </c>
      <c r="S210">
        <f>STDEV(Patient1_Healthy!P225,Patient2_Healthy!P225,Patient5_Healthy!P209,Patient6_Healthy!P209,Patient8_Healthy!P209,Patient9_Healthy!P209,Patient10_Healthy!P209,Patient11_Healthy!P209,Patient12_Healthy!P209,Patient13_Healthy!P209,Patient14_Healthy!P209,Patient15_Healthy!P209,Patient16_Healthy!P209,Patient17_Healthy!P209,Patient18_Healthy!P209,Patient19_Healthy!P209,Patient21_Healthy!P209,Patient22_Healthy!P209,Patient23_Healthy!P209,Patient25_Healthy!P209,Patient26_Healthy!P209,Patient27_Healthy!P209,Patient28_Healthy!P209,Patient30_Healthy!P209,Patient31_Healthy!P209,Patient33_Healthy!P209,Patient34_Healthy!P209,Patient36_Healthy!P209)</f>
        <v>0.27255325728296936</v>
      </c>
      <c r="T210" s="132">
        <f>AVERAGE(Patient1_Healthy!Q225,Patient2_Healthy!Q225,Patient5_Healthy!Q209,Patient6_Healthy!Q209,Patient8_Healthy!Q209,Patient9_Healthy!Q209,Patient10_Healthy!Q209,Patient11_Healthy!Q209,Patient12_Healthy!Q209,Patient13_Healthy!Q209,Patient14_Healthy!Q209,Patient15_Healthy!Q209,Patient16_Healthy!Q209,Patient17_Healthy!Q209,Patient18_Healthy!Q209,Patient19_Healthy!Q209,Patient21_Healthy!Q209,Patient22_Healthy!Q209,Patient23_Healthy!Q209,Patient25_Healthy!Q209,Patient26_Healthy!Q209,Patient27_Healthy!Q209,Patient28_Healthy!Q209,Patient30_Healthy!Q209,Patient31_Healthy!Q209,Patient33_Healthy!Q209,Patient34_Healthy!Q209,Patient36_Healthy!Q209)</f>
        <v>0.31524025629927399</v>
      </c>
      <c r="U210" s="139">
        <f>STDEV(Patient1_Healthy!Q225,Patient2_Healthy!Q225,Patient5_Healthy!Q209,Patient6_Healthy!Q209,Patient8_Healthy!Q209,Patient9_Healthy!Q209,Patient10_Healthy!Q209,Patient11_Healthy!Q209,Patient12_Healthy!Q209,Patient13_Healthy!Q209,Patient14_Healthy!Q209,Patient15_Healthy!Q209,Patient16_Healthy!Q209,Patient17_Healthy!Q209,Patient18_Healthy!Q209,Patient19_Healthy!Q209,Patient21_Healthy!Q209,Patient22_Healthy!Q209,Patient23_Healthy!Q209,Patient25_Healthy!Q209,Patient26_Healthy!Q209,Patient27_Healthy!Q209,Patient28_Healthy!Q209,Patient30_Healthy!Q209,Patient31_Healthy!Q209,Patient33_Healthy!Q209,Patient34_Healthy!Q209,Patient36_Healthy!Q209)</f>
        <v>0.41149219439783807</v>
      </c>
      <c r="Y210" s="29" t="s">
        <v>18</v>
      </c>
      <c r="Z210">
        <f>AVERAGE(Patient1_Healthy!X221,Patient2_Healthy!X221,Patient5_Healthy!X209,Patient6_Healthy!X209,Patient8_Healthy!X209,Patient9_Healthy!X209,Patient10_Healthy!X209,Patient11_Healthy!X209,Patient12_Healthy!X209,Patient13_Healthy!X209,Patient14_Healthy!X209,Patient15_Healthy!X209,Patient16_Healthy!X209,Patient17_Healthy!X209,Patient19_Healthy!X209,Patient21_Healthy!X209,Patient22_Healthy!X209,Patient23_Healthy!X209,Patient25_Healthy!X209,Patient26_Healthy!X209,Patient27_Healthy!X209,Patient28_Healthy!X209,Patient30_Healthy!X209,Patient31_Healthy!X209,Patient33_Healthy!X209,Patient34_Healthy!X209,Patient36_Healthy!X209)</f>
        <v>7.1237543582274229E-2</v>
      </c>
      <c r="AA210">
        <f>STDEV(Patient1_Healthy!X221,Patient2_Healthy!X221,Patient5_Healthy!X209,Patient6_Healthy!X209,Patient8_Healthy!X209,Patient9_Healthy!X209,Patient10_Healthy!X209,Patient11_Healthy!X209,Patient12_Healthy!X209,Patient13_Healthy!X209,Patient14_Healthy!X209,Patient15_Healthy!X209,Patient16_Healthy!X209,Patient17_Healthy!X209,Patient19_Healthy!X209,Patient21_Healthy!X209,Patient22_Healthy!X209,Patient23_Healthy!X209,Patient25_Healthy!X209,Patient26_Healthy!X209,Patient27_Healthy!X209,Patient28_Healthy!X209,Patient30_Healthy!X209,Patient31_Healthy!X209,Patient33_Healthy!X209,Patient34_Healthy!X209,Patient36_Healthy!X209)</f>
        <v>0.12099796184575236</v>
      </c>
      <c r="AB210" s="132">
        <f>AVERAGE(Patient1_Healthy!Y221,Patient2_Healthy!Y221,Patient5_Healthy!Y209,Patient6_Healthy!Y209,Patient8_Healthy!Y209,Patient9_Healthy!Y209,Patient10_Healthy!Y209,Patient11_Healthy!Y209,Patient12_Healthy!Y209,Patient13_Healthy!Y209,Patient14_Healthy!Y209,Patient15_Healthy!Y209,Patient16_Healthy!Y209,Patient17_Healthy!Y209,Patient19_Healthy!Y209,Patient21_Healthy!Y209,Patient22_Healthy!Y209,Patient23_Healthy!Y209,Patient25_Healthy!Y209,Patient26_Healthy!Y209,Patient27_Healthy!Y209,Patient28_Healthy!Y209,Patient30_Healthy!Y209,Patient31_Healthy!Y209,Patient33_Healthy!Y209,Patient34_Healthy!Y209,Patient36_Healthy!Y209)</f>
        <v>4.998640616516356E-2</v>
      </c>
      <c r="AC210">
        <f>STDEV(Patient1_Healthy!Y221,Patient2_Healthy!Y221,Patient5_Healthy!Y209,Patient6_Healthy!Y209,Patient8_Healthy!Y209,Patient9_Healthy!Y209,Patient10_Healthy!Y209,Patient11_Healthy!Y209,Patient12_Healthy!Y209,Patient13_Healthy!Y209,Patient14_Healthy!Y209,Patient15_Healthy!Y209,Patient16_Healthy!Y209,Patient17_Healthy!Y209,Patient19_Healthy!Y209,Patient21_Healthy!Y209,Patient22_Healthy!Y209,Patient23_Healthy!Y209,Patient25_Healthy!Y209,Patient26_Healthy!Y209,Patient27_Healthy!Y209,Patient28_Healthy!Y209,Patient30_Healthy!Y209,Patient31_Healthy!Y209,Patient33_Healthy!Y209,Patient34_Healthy!Y209,Patient36_Healthy!Y209)</f>
        <v>0.10278572439788877</v>
      </c>
      <c r="AO210" s="165"/>
    </row>
    <row r="211" spans="1:41" x14ac:dyDescent="0.25">
      <c r="A211" s="29" t="s">
        <v>20</v>
      </c>
      <c r="B211">
        <f>AVERAGE(Patient1_Healthy!B226,Patient2_Healthy!B226,Patient5_Healthy!B210,Patient6_Healthy!B210,Patient8_Healthy!B210,Patient9_Healthy!B210,Patient10_Healthy!B210,Patient11_Healthy!B210,Patient12_Healthy!B210,Patient13_Healthy!B210,Patient14_Healthy!B210,Patient15_Healthy!B210,Patient16_Healthy!B210,Patient17_Healthy!B210,Patient18_Healthy!B210,Patient19_Healthy!B210,Patient21_Healthy!B210,Patient22_Healthy!B210,Patient23_Healthy!B210,Patient25_Healthy!B210,Patient26_Healthy!B210,Patient27_Healthy!B210,Patient28_Healthy!B210,Patient30_Healthy!B210,Patient31_Healthy!B210,Patient33_Healthy!B210,Patient34_Healthy!B210,Patient36_Healthy!B210)</f>
        <v>0.23275900868632832</v>
      </c>
      <c r="C211">
        <f>STDEV(Patient1_Healthy!B226,Patient2_Healthy!B226,Patient5_Healthy!B210,Patient6_Healthy!B210,Patient8_Healthy!B210,Patient9_Healthy!B210,Patient10_Healthy!B210,Patient11_Healthy!B210,Patient12_Healthy!B210,Patient13_Healthy!B210,Patient14_Healthy!B210,Patient15_Healthy!B210,Patient16_Healthy!B210,Patient17_Healthy!B210,Patient18_Healthy!B210,Patient19_Healthy!B210,Patient21_Healthy!B210,Patient22_Healthy!B210,Patient23_Healthy!B210,Patient25_Healthy!B210,Patient26_Healthy!B210,Patient27_Healthy!B210,Patient28_Healthy!B210,Patient30_Healthy!B210,Patient31_Healthy!B210,Patient33_Healthy!B210,Patient34_Healthy!B210,Patient36_Healthy!B210)</f>
        <v>0.28332789682786913</v>
      </c>
      <c r="D211" s="132">
        <f>AVERAGE(Patient1_Healthy!C226,Patient2_Healthy!C226,Patient5_Healthy!C210,Patient6_Healthy!C210,Patient8_Healthy!C210,Patient9_Healthy!C210,Patient10_Healthy!C210,Patient11_Healthy!C210,Patient12_Healthy!C210,Patient13_Healthy!C210,Patient14_Healthy!C210,Patient15_Healthy!C210,Patient16_Healthy!C210,Patient17_Healthy!C210,Patient18_Healthy!C210,Patient19_Healthy!C210,Patient21_Healthy!C210,Patient22_Healthy!C210,Patient23_Healthy!C210,Patient25_Healthy!C210,Patient26_Healthy!C210,Patient27_Healthy!C210,Patient28_Healthy!C210,Patient30_Healthy!C210,Patient31_Healthy!C210,Patient33_Healthy!C210,Patient34_Healthy!C210,Patient36_Healthy!C210)</f>
        <v>8.0196696747993276E-2</v>
      </c>
      <c r="E211" s="139">
        <f>STDEV(Patient1_Healthy!C226,Patient2_Healthy!C226,Patient5_Healthy!C210,Patient6_Healthy!C210,Patient8_Healthy!C210,Patient9_Healthy!C210,Patient10_Healthy!C210,Patient11_Healthy!C210,Patient12_Healthy!C210,Patient13_Healthy!C210,Patient14_Healthy!C210,Patient15_Healthy!C210,Patient16_Healthy!C210,Patient17_Healthy!C210,Patient18_Healthy!C210,Patient19_Healthy!C210,Patient21_Healthy!C210,Patient22_Healthy!C210,Patient23_Healthy!C210,Patient25_Healthy!C210,Patient26_Healthy!C210,Patient27_Healthy!C210,Patient28_Healthy!C210,Patient30_Healthy!C210,Patient31_Healthy!C210,Patient33_Healthy!C210,Patient34_Healthy!C210,Patient36_Healthy!C210)</f>
        <v>0.20215311234073102</v>
      </c>
      <c r="F211">
        <f>AVERAGE(Patient1_Healthy!D226,Patient2_Healthy!D226,Patient5_Healthy!D210,Patient6_Healthy!D210,Patient8_Healthy!D210,Patient9_Healthy!D210,Patient10_Healthy!D210,Patient11_Healthy!D210,Patient12_Healthy!D210,Patient13_Healthy!D210,Patient14_Healthy!D210,Patient15_Healthy!D210,Patient16_Healthy!D210,Patient17_Healthy!D210,Patient18_Healthy!D210,Patient19_Healthy!D210,Patient21_Healthy!D210,Patient22_Healthy!D210,Patient23_Healthy!D210,Patient25_Healthy!D210,Patient26_Healthy!D210,Patient27_Healthy!D210,Patient28_Healthy!D210,Patient30_Healthy!D210,Patient31_Healthy!D210,Patient33_Healthy!D210,Patient34_Healthy!D210,Patient36_Healthy!D210)</f>
        <v>6.1632171404556867E-2</v>
      </c>
      <c r="G211">
        <f>STDEV(Patient1_Healthy!D226,Patient2_Healthy!D226,Patient5_Healthy!D210,Patient6_Healthy!D210,Patient8_Healthy!D210,Patient9_Healthy!D210,Patient10_Healthy!D210,Patient11_Healthy!D210,Patient12_Healthy!D210,Patient13_Healthy!D210,Patient14_Healthy!D210,Patient15_Healthy!D210,Patient16_Healthy!D210,Patient17_Healthy!D210,Patient18_Healthy!D210,Patient19_Healthy!D210,Patient21_Healthy!D210,Patient22_Healthy!D210,Patient23_Healthy!D210,Patient25_Healthy!D210,Patient26_Healthy!D210,Patient27_Healthy!D210,Patient28_Healthy!D210,Patient30_Healthy!D210,Patient31_Healthy!D210,Patient33_Healthy!D210,Patient34_Healthy!D210,Patient36_Healthy!D210)</f>
        <v>0.1893195554962207</v>
      </c>
      <c r="I211" s="13" t="s">
        <v>76</v>
      </c>
      <c r="J211">
        <f>AVERAGE(Patient1_Healthy!I226,Patient2_Healthy!I226,Patient5_Healthy!I210,Patient6_Healthy!I210,Patient8_Healthy!I210,Patient9_Healthy!I210,Patient10_Healthy!I210,Patient11_Healthy!I210,Patient12_Healthy!I210,Patient13_Healthy!I210,Patient14_Healthy!I210,Patient15_Healthy!I210,Patient16_Healthy!I210,Patient17_Healthy!I210,Patient18_Healthy!I210,Patient19_Healthy!I210,Patient21_Healthy!I210,Patient22_Healthy!I210,Patient23_Healthy!I210,Patient25_Healthy!I210,Patient26_Healthy!I210,Patient27_Healthy!I210,Patient28_Healthy!I210,Patient30_Healthy!I210,Patient31_Healthy!I210,Patient33_Healthy!I210,Patient34_Healthy!I210,Patient36_Healthy!I210)</f>
        <v>0.28603436049724584</v>
      </c>
      <c r="K211">
        <f>STDEV(Patient1_Healthy!I226,Patient2_Healthy!I226,Patient5_Healthy!I210,Patient6_Healthy!I210,Patient8_Healthy!I210,Patient9_Healthy!I210,Patient10_Healthy!I210,Patient11_Healthy!I210,Patient12_Healthy!I210,Patient13_Healthy!I210,Patient14_Healthy!I210,Patient15_Healthy!I210,Patient16_Healthy!I210,Patient17_Healthy!I210,Patient18_Healthy!I210,Patient19_Healthy!I210,Patient21_Healthy!I210,Patient22_Healthy!I210,Patient23_Healthy!I210,Patient25_Healthy!I210,Patient26_Healthy!I210,Patient27_Healthy!I210,Patient28_Healthy!I210,Patient30_Healthy!I210,Patient31_Healthy!I210,Patient33_Healthy!I210,Patient34_Healthy!I210,Patient36_Healthy!I210)</f>
        <v>0.39588042622321362</v>
      </c>
      <c r="L211" s="132">
        <f>AVERAGE(Patient1_Healthy!J226,Patient2_Healthy!J226,Patient5_Healthy!J210,Patient6_Healthy!J210,Patient8_Healthy!J210,Patient9_Healthy!J210,Patient10_Healthy!J210,Patient11_Healthy!J210,Patient12_Healthy!J210,Patient13_Healthy!J210,Patient14_Healthy!J210,Patient15_Healthy!J210,Patient16_Healthy!J210,Patient17_Healthy!J210,Patient18_Healthy!J210,Patient19_Healthy!J210,Patient21_Healthy!J210,Patient22_Healthy!J210,Patient23_Healthy!J210,Patient25_Healthy!J210,Patient26_Healthy!J210,Patient27_Healthy!J210,Patient28_Healthy!J210,Patient30_Healthy!J210,Patient31_Healthy!J210,Patient33_Healthy!J210,Patient34_Healthy!J210,Patient36_Healthy!J210)</f>
        <v>0.1770022204919843</v>
      </c>
      <c r="M211" s="139">
        <f>STDEV(Patient1_Healthy!J226,Patient2_Healthy!J226,Patient5_Healthy!J210,Patient6_Healthy!J210,Patient8_Healthy!J210,Patient9_Healthy!J210,Patient10_Healthy!J210,Patient11_Healthy!J210,Patient12_Healthy!J210,Patient13_Healthy!J210,Patient14_Healthy!J210,Patient15_Healthy!J210,Patient16_Healthy!J210,Patient17_Healthy!J210,Patient18_Healthy!J210,Patient19_Healthy!J210,Patient21_Healthy!J210,Patient22_Healthy!J210,Patient23_Healthy!J210,Patient25_Healthy!J210,Patient26_Healthy!J210,Patient27_Healthy!J210,Patient28_Healthy!J210,Patient30_Healthy!J210,Patient31_Healthy!J210,Patient33_Healthy!J210,Patient34_Healthy!J210,Patient36_Healthy!J210)</f>
        <v>0.27246369254054775</v>
      </c>
      <c r="N211">
        <f>AVERAGE(Patient1_Healthy!K226,Patient2_Healthy!K226,Patient5_Healthy!K210,Patient6_Healthy!K210,Patient8_Healthy!K210,Patient9_Healthy!K210,Patient10_Healthy!K210,Patient11_Healthy!K210,Patient12_Healthy!K210,Patient13_Healthy!K210,Patient14_Healthy!K210,Patient15_Healthy!K210,Patient16_Healthy!K210,Patient17_Healthy!K210,Patient18_Healthy!K210,Patient19_Healthy!K210,Patient21_Healthy!K210,Patient22_Healthy!K210,Patient23_Healthy!K210,Patient25_Healthy!K210,Patient26_Healthy!K210,Patient27_Healthy!K210,Patient28_Healthy!K210,Patient30_Healthy!K210,Patient31_Healthy!K210,Patient33_Healthy!K210,Patient34_Healthy!K210,Patient36_Healthy!K210)</f>
        <v>0.15304859773362497</v>
      </c>
      <c r="O211">
        <f>STDEV(Patient1_Healthy!K226,Patient2_Healthy!K226,Patient5_Healthy!K210,Patient6_Healthy!K210,Patient8_Healthy!K210,Patient9_Healthy!K210,Patient10_Healthy!K210,Patient11_Healthy!K210,Patient12_Healthy!K210,Patient13_Healthy!K210,Patient14_Healthy!K210,Patient15_Healthy!K210,Patient16_Healthy!K210,Patient17_Healthy!K210,Patient18_Healthy!K210,Patient19_Healthy!K210,Patient21_Healthy!K210,Patient22_Healthy!K210,Patient23_Healthy!K210,Patient25_Healthy!K210,Patient26_Healthy!K210,Patient27_Healthy!K210,Patient28_Healthy!K210,Patient30_Healthy!K210,Patient31_Healthy!K210,Patient33_Healthy!K210,Patient34_Healthy!K210,Patient36_Healthy!K210)</f>
        <v>0.25298735473495759</v>
      </c>
      <c r="Q211" s="13" t="s">
        <v>77</v>
      </c>
      <c r="R211">
        <f>AVERAGE(Patient1_Healthy!P226,Patient2_Healthy!P226,Patient5_Healthy!P210,Patient6_Healthy!P210,Patient8_Healthy!P210,Patient9_Healthy!P210,Patient10_Healthy!P210,Patient11_Healthy!P210,Patient12_Healthy!P210,Patient13_Healthy!P210,Patient14_Healthy!P210,Patient15_Healthy!P210,Patient16_Healthy!P210,Patient17_Healthy!P210,Patient18_Healthy!P210,Patient19_Healthy!P210,Patient21_Healthy!P210,Patient22_Healthy!P210,Patient23_Healthy!P210,Patient25_Healthy!P210,Patient26_Healthy!P210,Patient27_Healthy!P210,Patient28_Healthy!P210,Patient30_Healthy!P210,Patient31_Healthy!P210,Patient33_Healthy!P210,Patient34_Healthy!P210,Patient36_Healthy!P210)</f>
        <v>0.1743574651869268</v>
      </c>
      <c r="S211">
        <f>STDEV(Patient1_Healthy!P226,Patient2_Healthy!P226,Patient5_Healthy!P210,Patient6_Healthy!P210,Patient8_Healthy!P210,Patient9_Healthy!P210,Patient10_Healthy!P210,Patient11_Healthy!P210,Patient12_Healthy!P210,Patient13_Healthy!P210,Patient14_Healthy!P210,Patient15_Healthy!P210,Patient16_Healthy!P210,Patient17_Healthy!P210,Patient18_Healthy!P210,Patient19_Healthy!P210,Patient21_Healthy!P210,Patient22_Healthy!P210,Patient23_Healthy!P210,Patient25_Healthy!P210,Patient26_Healthy!P210,Patient27_Healthy!P210,Patient28_Healthy!P210,Patient30_Healthy!P210,Patient31_Healthy!P210,Patient33_Healthy!P210,Patient34_Healthy!P210,Patient36_Healthy!P210)</f>
        <v>0.26129353779403258</v>
      </c>
      <c r="T211" s="132">
        <f>AVERAGE(Patient1_Healthy!Q226,Patient2_Healthy!Q226,Patient5_Healthy!Q210,Patient6_Healthy!Q210,Patient8_Healthy!Q210,Patient9_Healthy!Q210,Patient10_Healthy!Q210,Patient11_Healthy!Q210,Patient12_Healthy!Q210,Patient13_Healthy!Q210,Patient14_Healthy!Q210,Patient15_Healthy!Q210,Patient16_Healthy!Q210,Patient17_Healthy!Q210,Patient18_Healthy!Q210,Patient19_Healthy!Q210,Patient21_Healthy!Q210,Patient22_Healthy!Q210,Patient23_Healthy!Q210,Patient25_Healthy!Q210,Patient26_Healthy!Q210,Patient27_Healthy!Q210,Patient28_Healthy!Q210,Patient30_Healthy!Q210,Patient31_Healthy!Q210,Patient33_Healthy!Q210,Patient34_Healthy!Q210,Patient36_Healthy!Q210)</f>
        <v>0.32038746885321079</v>
      </c>
      <c r="U211" s="139">
        <f>STDEV(Patient1_Healthy!Q226,Patient2_Healthy!Q226,Patient5_Healthy!Q210,Patient6_Healthy!Q210,Patient8_Healthy!Q210,Patient9_Healthy!Q210,Patient10_Healthy!Q210,Patient11_Healthy!Q210,Patient12_Healthy!Q210,Patient13_Healthy!Q210,Patient14_Healthy!Q210,Patient15_Healthy!Q210,Patient16_Healthy!Q210,Patient17_Healthy!Q210,Patient18_Healthy!Q210,Patient19_Healthy!Q210,Patient21_Healthy!Q210,Patient22_Healthy!Q210,Patient23_Healthy!Q210,Patient25_Healthy!Q210,Patient26_Healthy!Q210,Patient27_Healthy!Q210,Patient28_Healthy!Q210,Patient30_Healthy!Q210,Patient31_Healthy!Q210,Patient33_Healthy!Q210,Patient34_Healthy!Q210,Patient36_Healthy!Q210)</f>
        <v>0.35096062332583944</v>
      </c>
      <c r="Y211" s="29" t="s">
        <v>21</v>
      </c>
      <c r="Z211">
        <f>AVERAGE(Patient1_Healthy!X222,Patient2_Healthy!X222,Patient5_Healthy!X210,Patient6_Healthy!X210,Patient8_Healthy!X210,Patient9_Healthy!X210,Patient10_Healthy!X210,Patient11_Healthy!X210,Patient12_Healthy!X210,Patient13_Healthy!X210,Patient14_Healthy!X210,Patient15_Healthy!X210,Patient16_Healthy!X210,Patient17_Healthy!X210,Patient18_Healthy!X210,Patient19_Healthy!X210,Patient21_Healthy!X210,Patient22_Healthy!X210,Patient23_Healthy!X210,Patient25_Healthy!X210,Patient26_Healthy!X210,Patient27_Healthy!X210,Patient28_Healthy!X210,Patient30_Healthy!X210,Patient31_Healthy!X210,Patient33_Healthy!X210,Patient34_Healthy!X210,Patient36_Healthy!X210)</f>
        <v>5.8119748009045832E-2</v>
      </c>
      <c r="AA211">
        <f>STDEV(Patient1_Healthy!X222,Patient2_Healthy!X222,Patient5_Healthy!X210,Patient6_Healthy!X210,Patient8_Healthy!X210,Patient9_Healthy!X210,Patient10_Healthy!X210,Patient11_Healthy!X210,Patient12_Healthy!X210,Patient13_Healthy!X210,Patient14_Healthy!X210,Patient15_Healthy!X210,Patient16_Healthy!X210,Patient17_Healthy!X210,Patient18_Healthy!X210,Patient19_Healthy!X210,Patient21_Healthy!X210,Patient22_Healthy!X210,Patient23_Healthy!X210,Patient25_Healthy!X210,Patient26_Healthy!X210,Patient27_Healthy!X210,Patient28_Healthy!X210,Patient30_Healthy!X210,Patient31_Healthy!X210,Patient33_Healthy!X210,Patient34_Healthy!X210,Patient36_Healthy!X210)</f>
        <v>0.19730202370309374</v>
      </c>
      <c r="AB211" s="132">
        <f>AVERAGE(Patient1_Healthy!Y222,Patient2_Healthy!Y222,Patient5_Healthy!Y210,Patient6_Healthy!Y210,Patient8_Healthy!Y210,Patient9_Healthy!Y210,Patient10_Healthy!Y210,Patient11_Healthy!Y210,Patient12_Healthy!Y210,Patient13_Healthy!Y210,Patient14_Healthy!Y210,Patient15_Healthy!Y210,Patient16_Healthy!Y210,Patient17_Healthy!Y210,Patient18_Healthy!Y210,Patient19_Healthy!Y210,Patient21_Healthy!Y210,Patient22_Healthy!Y210,Patient23_Healthy!Y210,Patient25_Healthy!Y210,Patient26_Healthy!Y210,Patient27_Healthy!Y210,Patient28_Healthy!Y210,Patient30_Healthy!Y210,Patient31_Healthy!Y210,Patient33_Healthy!Y210,Patient34_Healthy!Y210,Patient36_Healthy!Y210)</f>
        <v>8.8281225773095984E-3</v>
      </c>
      <c r="AC211">
        <f>STDEV(Patient1_Healthy!Y222,Patient2_Healthy!Y222,Patient5_Healthy!Y210,Patient6_Healthy!Y210,Patient8_Healthy!Y210,Patient9_Healthy!Y210,Patient10_Healthy!Y210,Patient11_Healthy!Y210,Patient12_Healthy!Y210,Patient13_Healthy!Y210,Patient14_Healthy!Y210,Patient15_Healthy!Y210,Patient16_Healthy!Y210,Patient17_Healthy!Y210,Patient18_Healthy!Y210,Patient19_Healthy!Y210,Patient21_Healthy!Y210,Patient22_Healthy!Y210,Patient23_Healthy!Y210,Patient25_Healthy!Y210,Patient26_Healthy!Y210,Patient27_Healthy!Y210,Patient28_Healthy!Y210,Patient30_Healthy!Y210,Patient31_Healthy!Y210,Patient33_Healthy!Y210,Patient34_Healthy!Y210,Patient36_Healthy!Y210)</f>
        <v>0.18229001937928166</v>
      </c>
      <c r="AO211" s="165"/>
    </row>
    <row r="212" spans="1:41" x14ac:dyDescent="0.25">
      <c r="A212" s="29" t="s">
        <v>23</v>
      </c>
      <c r="B212">
        <f>AVERAGE(Patient1_Healthy!B227,Patient2_Healthy!B227,Patient5_Healthy!B211,Patient6_Healthy!B211,Patient8_Healthy!B211,Patient9_Healthy!B211,Patient10_Healthy!B211,Patient11_Healthy!B211,Patient12_Healthy!B211,Patient13_Healthy!B211,Patient14_Healthy!B211,Patient15_Healthy!B211,Patient16_Healthy!B211,Patient17_Healthy!B211,Patient18_Healthy!B211,Patient19_Healthy!B211,Patient21_Healthy!B211,Patient22_Healthy!B211,Patient23_Healthy!B211,Patient25_Healthy!B211,Patient26_Healthy!B211,Patient27_Healthy!B211,Patient28_Healthy!B211,Patient30_Healthy!B211,Patient31_Healthy!B211,Patient33_Healthy!B211,Patient34_Healthy!B211,Patient36_Healthy!B211)</f>
        <v>0.14641657974383351</v>
      </c>
      <c r="C212">
        <f>STDEV(Patient1_Healthy!B227,Patient2_Healthy!B227,Patient5_Healthy!B211,Patient6_Healthy!B211,Patient8_Healthy!B211,Patient9_Healthy!B211,Patient10_Healthy!B211,Patient11_Healthy!B211,Patient12_Healthy!B211,Patient13_Healthy!B211,Patient14_Healthy!B211,Patient15_Healthy!B211,Patient16_Healthy!B211,Patient17_Healthy!B211,Patient18_Healthy!B211,Patient19_Healthy!B211,Patient21_Healthy!B211,Patient22_Healthy!B211,Patient23_Healthy!B211,Patient25_Healthy!B211,Patient26_Healthy!B211,Patient27_Healthy!B211,Patient28_Healthy!B211,Patient30_Healthy!B211,Patient31_Healthy!B211,Patient33_Healthy!B211,Patient34_Healthy!B211,Patient36_Healthy!B211)</f>
        <v>0.30492026648233345</v>
      </c>
      <c r="D212" s="132">
        <f>AVERAGE(Patient1_Healthy!C227,Patient2_Healthy!C227,Patient5_Healthy!C211,Patient6_Healthy!C211,Patient8_Healthy!C211,Patient9_Healthy!C211,Patient10_Healthy!C211,Patient11_Healthy!C211,Patient12_Healthy!C211,Patient13_Healthy!C211,Patient14_Healthy!C211,Patient15_Healthy!C211,Patient16_Healthy!C211,Patient17_Healthy!C211,Patient18_Healthy!C211,Patient19_Healthy!C211,Patient21_Healthy!C211,Patient22_Healthy!C211,Patient23_Healthy!C211,Patient25_Healthy!C211,Patient26_Healthy!C211,Patient27_Healthy!C211,Patient28_Healthy!C211,Patient30_Healthy!C211,Patient31_Healthy!C211,Patient33_Healthy!C211,Patient34_Healthy!C211,Patient36_Healthy!C211)</f>
        <v>6.1502629969880047E-2</v>
      </c>
      <c r="E212" s="139">
        <f>STDEV(Patient1_Healthy!C227,Patient2_Healthy!C227,Patient5_Healthy!C211,Patient6_Healthy!C211,Patient8_Healthy!C211,Patient9_Healthy!C211,Patient10_Healthy!C211,Patient11_Healthy!C211,Patient12_Healthy!C211,Patient13_Healthy!C211,Patient14_Healthy!C211,Patient15_Healthy!C211,Patient16_Healthy!C211,Patient17_Healthy!C211,Patient18_Healthy!C211,Patient19_Healthy!C211,Patient21_Healthy!C211,Patient22_Healthy!C211,Patient23_Healthy!C211,Patient25_Healthy!C211,Patient26_Healthy!C211,Patient27_Healthy!C211,Patient28_Healthy!C211,Patient30_Healthy!C211,Patient31_Healthy!C211,Patient33_Healthy!C211,Patient34_Healthy!C211,Patient36_Healthy!C211)</f>
        <v>0.2322645508691748</v>
      </c>
      <c r="F212">
        <f>AVERAGE(Patient1_Healthy!D227,Patient2_Healthy!D227,Patient5_Healthy!D211,Patient6_Healthy!D211,Patient8_Healthy!D211,Patient9_Healthy!D211,Patient10_Healthy!D211,Patient11_Healthy!D211,Patient12_Healthy!D211,Patient13_Healthy!D211,Patient14_Healthy!D211,Patient15_Healthy!D211,Patient16_Healthy!D211,Patient17_Healthy!D211,Patient18_Healthy!D211,Patient19_Healthy!D211,Patient21_Healthy!D211,Patient22_Healthy!D211,Patient23_Healthy!D211,Patient25_Healthy!D211,Patient26_Healthy!D211,Patient27_Healthy!D211,Patient28_Healthy!D211,Patient30_Healthy!D211,Patient31_Healthy!D211,Patient33_Healthy!D211,Patient34_Healthy!D211,Patient36_Healthy!D211)</f>
        <v>4.3515272740288401E-2</v>
      </c>
      <c r="G212">
        <f>STDEV(Patient1_Healthy!D227,Patient2_Healthy!D227,Patient5_Healthy!D211,Patient6_Healthy!D211,Patient8_Healthy!D211,Patient9_Healthy!D211,Patient10_Healthy!D211,Patient11_Healthy!D211,Patient12_Healthy!D211,Patient13_Healthy!D211,Patient14_Healthy!D211,Patient15_Healthy!D211,Patient16_Healthy!D211,Patient17_Healthy!D211,Patient18_Healthy!D211,Patient19_Healthy!D211,Patient21_Healthy!D211,Patient22_Healthy!D211,Patient23_Healthy!D211,Patient25_Healthy!D211,Patient26_Healthy!D211,Patient27_Healthy!D211,Patient28_Healthy!D211,Patient30_Healthy!D211,Patient31_Healthy!D211,Patient33_Healthy!D211,Patient34_Healthy!D211,Patient36_Healthy!D211)</f>
        <v>0.21840802808075846</v>
      </c>
      <c r="I212" s="13" t="s">
        <v>78</v>
      </c>
      <c r="J212">
        <f>AVERAGE(Patient1_Healthy!I227,Patient2_Healthy!I227,Patient5_Healthy!I211,Patient6_Healthy!I211,Patient8_Healthy!I211,Patient9_Healthy!I211,Patient10_Healthy!I211,Patient11_Healthy!I211,Patient12_Healthy!I211,Patient13_Healthy!I211,Patient14_Healthy!I211,Patient15_Healthy!I211,Patient16_Healthy!I211,Patient17_Healthy!I211,Patient18_Healthy!I211,Patient19_Healthy!I211,Patient21_Healthy!I211,Patient22_Healthy!I211,Patient23_Healthy!I211,Patient25_Healthy!I211,Patient26_Healthy!I211,Patient27_Healthy!I211,Patient28_Healthy!I211,Patient30_Healthy!I211,Patient31_Healthy!I211,Patient33_Healthy!I211,Patient34_Healthy!I211,Patient36_Healthy!I211)</f>
        <v>0.31045104006378182</v>
      </c>
      <c r="K212">
        <f>STDEV(Patient1_Healthy!I227,Patient2_Healthy!I227,Patient5_Healthy!I211,Patient6_Healthy!I211,Patient8_Healthy!I211,Patient9_Healthy!I211,Patient10_Healthy!I211,Patient11_Healthy!I211,Patient12_Healthy!I211,Patient13_Healthy!I211,Patient14_Healthy!I211,Patient15_Healthy!I211,Patient16_Healthy!I211,Patient17_Healthy!I211,Patient18_Healthy!I211,Patient19_Healthy!I211,Patient21_Healthy!I211,Patient22_Healthy!I211,Patient23_Healthy!I211,Patient25_Healthy!I211,Patient26_Healthy!I211,Patient27_Healthy!I211,Patient28_Healthy!I211,Patient30_Healthy!I211,Patient31_Healthy!I211,Patient33_Healthy!I211,Patient34_Healthy!I211,Patient36_Healthy!I211)</f>
        <v>0.41845020255005189</v>
      </c>
      <c r="L212" s="132">
        <f>AVERAGE(Patient1_Healthy!J227,Patient2_Healthy!J227,Patient5_Healthy!J211,Patient6_Healthy!J211,Patient8_Healthy!J211,Patient9_Healthy!J211,Patient10_Healthy!J211,Patient11_Healthy!J211,Patient12_Healthy!J211,Patient13_Healthy!J211,Patient14_Healthy!J211,Patient15_Healthy!J211,Patient16_Healthy!J211,Patient17_Healthy!J211,Patient18_Healthy!J211,Patient19_Healthy!J211,Patient21_Healthy!J211,Patient22_Healthy!J211,Patient23_Healthy!J211,Patient25_Healthy!J211,Patient26_Healthy!J211,Patient27_Healthy!J211,Patient28_Healthy!J211,Patient30_Healthy!J211,Patient31_Healthy!J211,Patient33_Healthy!J211,Patient34_Healthy!J211,Patient36_Healthy!J211)</f>
        <v>0.11541590365117739</v>
      </c>
      <c r="M212" s="139">
        <f>STDEV(Patient1_Healthy!J227,Patient2_Healthy!J227,Patient5_Healthy!J211,Patient6_Healthy!J211,Patient8_Healthy!J211,Patient9_Healthy!J211,Patient10_Healthy!J211,Patient11_Healthy!J211,Patient12_Healthy!J211,Patient13_Healthy!J211,Patient14_Healthy!J211,Patient15_Healthy!J211,Patient16_Healthy!J211,Patient17_Healthy!J211,Patient18_Healthy!J211,Patient19_Healthy!J211,Patient21_Healthy!J211,Patient22_Healthy!J211,Patient23_Healthy!J211,Patient25_Healthy!J211,Patient26_Healthy!J211,Patient27_Healthy!J211,Patient28_Healthy!J211,Patient30_Healthy!J211,Patient31_Healthy!J211,Patient33_Healthy!J211,Patient34_Healthy!J211,Patient36_Healthy!J211)</f>
        <v>0.34288443771078508</v>
      </c>
      <c r="N212">
        <f>AVERAGE(Patient1_Healthy!K227,Patient2_Healthy!K227,Patient5_Healthy!K211,Patient6_Healthy!K211,Patient8_Healthy!K211,Patient9_Healthy!K211,Patient10_Healthy!K211,Patient11_Healthy!K211,Patient12_Healthy!K211,Patient13_Healthy!K211,Patient14_Healthy!K211,Patient15_Healthy!K211,Patient16_Healthy!K211,Patient17_Healthy!K211,Patient18_Healthy!K211,Patient19_Healthy!K211,Patient21_Healthy!K211,Patient22_Healthy!K211,Patient23_Healthy!K211,Patient25_Healthy!K211,Patient26_Healthy!K211,Patient27_Healthy!K211,Patient28_Healthy!K211,Patient30_Healthy!K211,Patient31_Healthy!K211,Patient33_Healthy!K211,Patient34_Healthy!K211,Patient36_Healthy!K211)</f>
        <v>0.10560534677293655</v>
      </c>
      <c r="O212">
        <f>STDEV(Patient1_Healthy!K227,Patient2_Healthy!K227,Patient5_Healthy!K211,Patient6_Healthy!K211,Patient8_Healthy!K211,Patient9_Healthy!K211,Patient10_Healthy!K211,Patient11_Healthy!K211,Patient12_Healthy!K211,Patient13_Healthy!K211,Patient14_Healthy!K211,Patient15_Healthy!K211,Patient16_Healthy!K211,Patient17_Healthy!K211,Patient18_Healthy!K211,Patient19_Healthy!K211,Patient21_Healthy!K211,Patient22_Healthy!K211,Patient23_Healthy!K211,Patient25_Healthy!K211,Patient26_Healthy!K211,Patient27_Healthy!K211,Patient28_Healthy!K211,Patient30_Healthy!K211,Patient31_Healthy!K211,Patient33_Healthy!K211,Patient34_Healthy!K211,Patient36_Healthy!K211)</f>
        <v>0.33007638917068166</v>
      </c>
      <c r="Q212" s="13" t="s">
        <v>79</v>
      </c>
      <c r="R212">
        <f>AVERAGE(Patient1_Healthy!P227,Patient2_Healthy!P227,Patient5_Healthy!P211,Patient6_Healthy!P211,Patient8_Healthy!P211,Patient9_Healthy!P211,Patient10_Healthy!P211,Patient11_Healthy!P211,Patient12_Healthy!P211,Patient13_Healthy!P211,Patient14_Healthy!P211,Patient15_Healthy!P211,Patient16_Healthy!P211,Patient17_Healthy!P211,Patient18_Healthy!P211,Patient19_Healthy!P211,Patient21_Healthy!P211,Patient22_Healthy!P211,Patient23_Healthy!P211,Patient25_Healthy!P211,Patient26_Healthy!P211,Patient27_Healthy!P211,Patient28_Healthy!P211,Patient30_Healthy!P211,Patient31_Healthy!P211,Patient33_Healthy!P211,Patient34_Healthy!P211,Patient36_Healthy!P211)</f>
        <v>0.1024227366472968</v>
      </c>
      <c r="S212">
        <f>STDEV(Patient1_Healthy!P227,Patient2_Healthy!P227,Patient5_Healthy!P211,Patient6_Healthy!P211,Patient8_Healthy!P211,Patient9_Healthy!P211,Patient10_Healthy!P211,Patient11_Healthy!P211,Patient12_Healthy!P211,Patient13_Healthy!P211,Patient14_Healthy!P211,Patient15_Healthy!P211,Patient16_Healthy!P211,Patient17_Healthy!P211,Patient18_Healthy!P211,Patient19_Healthy!P211,Patient21_Healthy!P211,Patient22_Healthy!P211,Patient23_Healthy!P211,Patient25_Healthy!P211,Patient26_Healthy!P211,Patient27_Healthy!P211,Patient28_Healthy!P211,Patient30_Healthy!P211,Patient31_Healthy!P211,Patient33_Healthy!P211,Patient34_Healthy!P211,Patient36_Healthy!P211)</f>
        <v>0.27904510991669423</v>
      </c>
      <c r="T212" s="132">
        <f>AVERAGE(Patient1_Healthy!Q227,Patient2_Healthy!Q227,Patient5_Healthy!Q211,Patient6_Healthy!Q211,Patient8_Healthy!Q211,Patient9_Healthy!Q211,Patient10_Healthy!Q211,Patient11_Healthy!Q211,Patient12_Healthy!Q211,Patient13_Healthy!Q211,Patient14_Healthy!Q211,Patient15_Healthy!Q211,Patient16_Healthy!Q211,Patient17_Healthy!Q211,Patient18_Healthy!Q211,Patient19_Healthy!Q211,Patient21_Healthy!Q211,Patient22_Healthy!Q211,Patient23_Healthy!Q211,Patient25_Healthy!Q211,Patient26_Healthy!Q211,Patient27_Healthy!Q211,Patient28_Healthy!Q211,Patient30_Healthy!Q211,Patient31_Healthy!Q211,Patient33_Healthy!Q211,Patient34_Healthy!Q211,Patient36_Healthy!Q211)</f>
        <v>0.22607483415030369</v>
      </c>
      <c r="U212" s="139">
        <f>STDEV(Patient1_Healthy!Q227,Patient2_Healthy!Q227,Patient5_Healthy!Q211,Patient6_Healthy!Q211,Patient8_Healthy!Q211,Patient9_Healthy!Q211,Patient10_Healthy!Q211,Patient11_Healthy!Q211,Patient12_Healthy!Q211,Patient13_Healthy!Q211,Patient14_Healthy!Q211,Patient15_Healthy!Q211,Patient16_Healthy!Q211,Patient17_Healthy!Q211,Patient18_Healthy!Q211,Patient19_Healthy!Q211,Patient21_Healthy!Q211,Patient22_Healthy!Q211,Patient23_Healthy!Q211,Patient25_Healthy!Q211,Patient26_Healthy!Q211,Patient27_Healthy!Q211,Patient28_Healthy!Q211,Patient30_Healthy!Q211,Patient31_Healthy!Q211,Patient33_Healthy!Q211,Patient34_Healthy!Q211,Patient36_Healthy!Q211)</f>
        <v>0.39708092860584959</v>
      </c>
      <c r="Y212" s="29" t="s">
        <v>24</v>
      </c>
      <c r="Z212">
        <f>AVERAGE(Patient1_Healthy!X223,Patient2_Healthy!X223,Patient5_Healthy!X211,Patient6_Healthy!X211,Patient8_Healthy!X211,Patient9_Healthy!X211,Patient10_Healthy!X211,Patient11_Healthy!X211,Patient12_Healthy!X211,Patient13_Healthy!X211,Patient14_Healthy!X211,Patient15_Healthy!X211,Patient16_Healthy!X211,Patient17_Healthy!X211,Patient18_Healthy!X211,Patient19_Healthy!X211,Patient21_Healthy!X211,Patient22_Healthy!X211,Patient23_Healthy!X211,Patient25_Healthy!X211,Patient26_Healthy!X211,Patient27_Healthy!X211,Patient28_Healthy!X211,Patient30_Healthy!X211,Patient31_Healthy!X211,Patient33_Healthy!X211,Patient34_Healthy!X211,Patient36_Healthy!X211)</f>
        <v>6.2058927714491063E-2</v>
      </c>
      <c r="AA212">
        <f>STDEV(Patient1_Healthy!X223,Patient2_Healthy!X223,Patient5_Healthy!X211,Patient6_Healthy!X211,Patient8_Healthy!X211,Patient9_Healthy!X211,Patient10_Healthy!X211,Patient11_Healthy!X211,Patient12_Healthy!X211,Patient13_Healthy!X211,Patient14_Healthy!X211,Patient15_Healthy!X211,Patient16_Healthy!X211,Patient17_Healthy!X211,Patient18_Healthy!X211,Patient19_Healthy!X211,Patient21_Healthy!X211,Patient22_Healthy!X211,Patient23_Healthy!X211,Patient25_Healthy!X211,Patient26_Healthy!X211,Patient27_Healthy!X211,Patient28_Healthy!X211,Patient30_Healthy!X211,Patient31_Healthy!X211,Patient33_Healthy!X211,Patient34_Healthy!X211,Patient36_Healthy!X211)</f>
        <v>0.1529018149532228</v>
      </c>
      <c r="AB212" s="132">
        <f>AVERAGE(Patient1_Healthy!Y223,Patient2_Healthy!Y223,Patient5_Healthy!Y211,Patient6_Healthy!Y211,Patient8_Healthy!Y211,Patient9_Healthy!Y211,Patient10_Healthy!Y211,Patient11_Healthy!Y211,Patient12_Healthy!Y211,Patient13_Healthy!Y211,Patient14_Healthy!Y211,Patient15_Healthy!Y211,Patient16_Healthy!Y211,Patient17_Healthy!Y211,Patient18_Healthy!Y211,Patient19_Healthy!Y211,Patient21_Healthy!Y211,Patient22_Healthy!Y211,Patient23_Healthy!Y211,Patient25_Healthy!Y211,Patient26_Healthy!Y211,Patient27_Healthy!Y211,Patient28_Healthy!Y211,Patient30_Healthy!Y211,Patient31_Healthy!Y211,Patient33_Healthy!Y211,Patient34_Healthy!Y211,Patient36_Healthy!Y211)</f>
        <v>2.7895002866901598E-2</v>
      </c>
      <c r="AC212">
        <f>STDEV(Patient1_Healthy!Y223,Patient2_Healthy!Y223,Patient5_Healthy!Y211,Patient6_Healthy!Y211,Patient8_Healthy!Y211,Patient9_Healthy!Y211,Patient10_Healthy!Y211,Patient11_Healthy!Y211,Patient12_Healthy!Y211,Patient13_Healthy!Y211,Patient14_Healthy!Y211,Patient15_Healthy!Y211,Patient16_Healthy!Y211,Patient17_Healthy!Y211,Patient18_Healthy!Y211,Patient19_Healthy!Y211,Patient21_Healthy!Y211,Patient22_Healthy!Y211,Patient23_Healthy!Y211,Patient25_Healthy!Y211,Patient26_Healthy!Y211,Patient27_Healthy!Y211,Patient28_Healthy!Y211,Patient30_Healthy!Y211,Patient31_Healthy!Y211,Patient33_Healthy!Y211,Patient34_Healthy!Y211,Patient36_Healthy!Y211)</f>
        <v>0.13729433050844508</v>
      </c>
      <c r="AO212" s="165"/>
    </row>
    <row r="213" spans="1:41" x14ac:dyDescent="0.25">
      <c r="Y213" s="29" t="s">
        <v>25</v>
      </c>
      <c r="Z213">
        <f>AVERAGE(Patient1_Healthy!X224,Patient2_Healthy!X224,Patient5_Healthy!X212,Patient6_Healthy!X212,Patient8_Healthy!X212,Patient9_Healthy!X212,Patient10_Healthy!X212,Patient11_Healthy!X212,Patient12_Healthy!X212,Patient13_Healthy!X212,Patient14_Healthy!X212,Patient15_Healthy!X212,Patient16_Healthy!X212,Patient17_Healthy!X212,Patient19_Healthy!X212,Patient21_Healthy!X212,Patient22_Healthy!X212,Patient23_Healthy!X212,Patient25_Healthy!X212,Patient26_Healthy!X212,Patient27_Healthy!X212,Patient28_Healthy!X212,Patient30_Healthy!X212,Patient31_Healthy!X212,Patient33_Healthy!X212,Patient34_Healthy!X212,Patient36_Healthy!X212)</f>
        <v>3.1164994927172757E-2</v>
      </c>
      <c r="AA213">
        <f>STDEV(Patient1_Healthy!X224,Patient2_Healthy!X224,Patient5_Healthy!X212,Patient6_Healthy!X212,Patient8_Healthy!X212,Patient9_Healthy!X212,Patient10_Healthy!X212,Patient11_Healthy!X212,Patient12_Healthy!X212,Patient13_Healthy!X212,Patient14_Healthy!X212,Patient15_Healthy!X212,Patient16_Healthy!X212,Patient17_Healthy!X212,Patient19_Healthy!X212,Patient21_Healthy!X212,Patient22_Healthy!X212,Patient23_Healthy!X212,Patient25_Healthy!X212,Patient26_Healthy!X212,Patient27_Healthy!X212,Patient28_Healthy!X212,Patient30_Healthy!X212,Patient31_Healthy!X212,Patient33_Healthy!X212,Patient34_Healthy!X212,Patient36_Healthy!X212)</f>
        <v>9.2119906454067355E-2</v>
      </c>
      <c r="AB213" s="132">
        <f>AVERAGE(Patient1_Healthy!Y224,Patient2_Healthy!Y224,Patient5_Healthy!Y212,Patient6_Healthy!Y212,Patient8_Healthy!Y212,Patient9_Healthy!Y212,Patient10_Healthy!Y212,Patient11_Healthy!Y212,Patient12_Healthy!Y212,Patient13_Healthy!Y212,Patient14_Healthy!Y212,Patient15_Healthy!Y212,Patient16_Healthy!Y212,Patient17_Healthy!Y212,Patient19_Healthy!Y212,Patient21_Healthy!Y212,Patient22_Healthy!Y212,Patient23_Healthy!Y212,Patient25_Healthy!Y212,Patient26_Healthy!Y212,Patient27_Healthy!Y212,Patient28_Healthy!Y212,Patient30_Healthy!Y212,Patient31_Healthy!Y212,Patient33_Healthy!Y212,Patient34_Healthy!Y212,Patient36_Healthy!Y212)</f>
        <v>1.4805296044411014E-2</v>
      </c>
      <c r="AC213">
        <f>STDEV(Patient1_Healthy!Y224,Patient2_Healthy!Y224,Patient5_Healthy!Y212,Patient6_Healthy!Y212,Patient8_Healthy!Y212,Patient9_Healthy!Y212,Patient10_Healthy!Y212,Patient11_Healthy!Y212,Patient12_Healthy!Y212,Patient13_Healthy!Y212,Patient14_Healthy!Y212,Patient15_Healthy!Y212,Patient16_Healthy!Y212,Patient17_Healthy!Y212,Patient19_Healthy!Y212,Patient21_Healthy!Y212,Patient22_Healthy!Y212,Patient23_Healthy!Y212,Patient25_Healthy!Y212,Patient26_Healthy!Y212,Patient27_Healthy!Y212,Patient28_Healthy!Y212,Patient30_Healthy!Y212,Patient31_Healthy!Y212,Patient33_Healthy!Y212,Patient34_Healthy!Y212,Patient36_Healthy!Y212)</f>
        <v>8.7953551532462232E-2</v>
      </c>
      <c r="AO213" s="165"/>
    </row>
    <row r="214" spans="1:41" x14ac:dyDescent="0.25">
      <c r="A214" s="165" t="s">
        <v>93</v>
      </c>
      <c r="I214" s="165" t="s">
        <v>93</v>
      </c>
      <c r="Q214" s="165" t="s">
        <v>93</v>
      </c>
      <c r="Y214" s="29" t="s">
        <v>26</v>
      </c>
      <c r="Z214">
        <f>AVERAGE(Patient1_Healthy!X225,Patient2_Healthy!X225,Patient5_Healthy!X213,Patient6_Healthy!X213,Patient8_Healthy!X213,Patient9_Healthy!X213,Patient10_Healthy!X213,Patient11_Healthy!X213,Patient12_Healthy!X213,Patient13_Healthy!X213,Patient14_Healthy!X213,Patient15_Healthy!X213,Patient16_Healthy!X213,Patient17_Healthy!X213,Patient18_Healthy!X213,Patient19_Healthy!X213,Patient21_Healthy!X213,Patient22_Healthy!X213,Patient23_Healthy!X213,Patient25_Healthy!X213,Patient26_Healthy!X213,Patient27_Healthy!X213,Patient28_Healthy!X213,Patient30_Healthy!X213,Patient31_Healthy!X213,Patient33_Healthy!X213,Patient34_Healthy!X213,Patient36_Healthy!X213)</f>
        <v>4.419399754612497E-2</v>
      </c>
      <c r="AA214">
        <f>STDEV(Patient1_Healthy!X225,Patient2_Healthy!X225,Patient5_Healthy!X213,Patient6_Healthy!X213,Patient8_Healthy!X213,Patient9_Healthy!X213,Patient10_Healthy!X213,Patient11_Healthy!X213,Patient12_Healthy!X213,Patient13_Healthy!X213,Patient14_Healthy!X213,Patient15_Healthy!X213,Patient16_Healthy!X213,Patient17_Healthy!X213,Patient18_Healthy!X213,Patient19_Healthy!X213,Patient21_Healthy!X213,Patient22_Healthy!X213,Patient23_Healthy!X213,Patient25_Healthy!X213,Patient26_Healthy!X213,Patient27_Healthy!X213,Patient28_Healthy!X213,Patient30_Healthy!X213,Patient31_Healthy!X213,Patient33_Healthy!X213,Patient34_Healthy!X213,Patient36_Healthy!X213)</f>
        <v>9.0458715238515564E-2</v>
      </c>
      <c r="AB214" s="132">
        <f>AVERAGE(Patient1_Healthy!Y225,Patient2_Healthy!Y225,Patient5_Healthy!Y213,Patient6_Healthy!Y213,Patient8_Healthy!Y213,Patient9_Healthy!Y213,Patient10_Healthy!Y213,Patient11_Healthy!Y213,Patient12_Healthy!Y213,Patient13_Healthy!Y213,Patient14_Healthy!Y213,Patient15_Healthy!Y213,Patient16_Healthy!Y213,Patient17_Healthy!Y213,Patient18_Healthy!Y213,Patient19_Healthy!Y213,Patient21_Healthy!Y213,Patient22_Healthy!Y213,Patient23_Healthy!Y213,Patient25_Healthy!Y213,Patient26_Healthy!Y213,Patient27_Healthy!Y213,Patient28_Healthy!Y213,Patient30_Healthy!Y213,Patient31_Healthy!Y213,Patient33_Healthy!Y213,Patient34_Healthy!Y213,Patient36_Healthy!Y213)</f>
        <v>5.0207748951518673E-2</v>
      </c>
      <c r="AC214">
        <f>STDEV(Patient1_Healthy!Y225,Patient2_Healthy!Y225,Patient5_Healthy!Y213,Patient6_Healthy!Y213,Patient8_Healthy!Y213,Patient9_Healthy!Y213,Patient10_Healthy!Y213,Patient11_Healthy!Y213,Patient12_Healthy!Y213,Patient13_Healthy!Y213,Patient14_Healthy!Y213,Patient15_Healthy!Y213,Patient16_Healthy!Y213,Patient17_Healthy!Y213,Patient18_Healthy!Y213,Patient19_Healthy!Y213,Patient21_Healthy!Y213,Patient22_Healthy!Y213,Patient23_Healthy!Y213,Patient25_Healthy!Y213,Patient26_Healthy!Y213,Patient27_Healthy!Y213,Patient28_Healthy!Y213,Patient30_Healthy!Y213,Patient31_Healthy!Y213,Patient33_Healthy!Y213,Patient34_Healthy!Y213,Patient36_Healthy!Y213)</f>
        <v>8.9267971502468096E-2</v>
      </c>
      <c r="AO214" s="165"/>
    </row>
    <row r="215" spans="1:41" x14ac:dyDescent="0.25">
      <c r="A215" s="29"/>
      <c r="B215" s="187" t="s">
        <v>12</v>
      </c>
      <c r="C215" s="190"/>
      <c r="D215" s="189" t="s">
        <v>68</v>
      </c>
      <c r="E215" s="190"/>
      <c r="F215" s="189" t="s">
        <v>69</v>
      </c>
      <c r="G215" s="187"/>
      <c r="I215" s="29"/>
      <c r="J215" s="187" t="s">
        <v>13</v>
      </c>
      <c r="K215" s="188"/>
      <c r="L215" s="189" t="s">
        <v>70</v>
      </c>
      <c r="M215" s="190"/>
      <c r="N215" s="187" t="s">
        <v>71</v>
      </c>
      <c r="O215" s="188"/>
      <c r="Q215" s="29"/>
      <c r="R215" s="187" t="s">
        <v>12</v>
      </c>
      <c r="S215" s="188"/>
      <c r="T215" s="189" t="s">
        <v>13</v>
      </c>
      <c r="U215" s="190"/>
      <c r="Y215" s="29" t="s">
        <v>28</v>
      </c>
      <c r="Z215">
        <f>AVERAGE(Patient1_Healthy!X226,Patient2_Healthy!X226,Patient5_Healthy!X214,Patient6_Healthy!X214,Patient8_Healthy!X214,Patient9_Healthy!X214,Patient10_Healthy!X214,Patient11_Healthy!X214,Patient12_Healthy!X214,Patient13_Healthy!X214,Patient14_Healthy!X214,Patient15_Healthy!X214,Patient16_Healthy!X214,Patient17_Healthy!X214,Patient18_Healthy!X214,Patient19_Healthy!X214,Patient21_Healthy!X214,Patient22_Healthy!X214,Patient23_Healthy!X214,Patient25_Healthy!X214,Patient26_Healthy!X214,Patient27_Healthy!X214,Patient28_Healthy!X214,Patient30_Healthy!X214,Patient31_Healthy!X214,Patient33_Healthy!X214,Patient34_Healthy!X214,Patient36_Healthy!X214)</f>
        <v>6.7571291041608986E-2</v>
      </c>
      <c r="AA215">
        <f>STDEV(Patient1_Healthy!X226,Patient2_Healthy!X226,Patient5_Healthy!X214,Patient6_Healthy!X214,Patient8_Healthy!X214,Patient9_Healthy!X214,Patient10_Healthy!X214,Patient11_Healthy!X214,Patient12_Healthy!X214,Patient13_Healthy!X214,Patient14_Healthy!X214,Patient15_Healthy!X214,Patient16_Healthy!X214,Patient17_Healthy!X214,Patient18_Healthy!X214,Patient19_Healthy!X214,Patient21_Healthy!X214,Patient22_Healthy!X214,Patient23_Healthy!X214,Patient25_Healthy!X214,Patient26_Healthy!X214,Patient27_Healthy!X214,Patient28_Healthy!X214,Patient30_Healthy!X214,Patient31_Healthy!X214,Patient33_Healthy!X214,Patient34_Healthy!X214,Patient36_Healthy!X214)</f>
        <v>0.16624920352637007</v>
      </c>
      <c r="AB215" s="132">
        <f>AVERAGE(Patient1_Healthy!Y226,Patient2_Healthy!Y226,Patient5_Healthy!Y214,Patient6_Healthy!Y214,Patient8_Healthy!Y214,Patient9_Healthy!Y214,Patient10_Healthy!Y214,Patient11_Healthy!Y214,Patient12_Healthy!Y214,Patient13_Healthy!Y214,Patient14_Healthy!Y214,Patient15_Healthy!Y214,Patient16_Healthy!Y214,Patient17_Healthy!Y214,Patient18_Healthy!Y214,Patient19_Healthy!Y214,Patient21_Healthy!Y214,Patient22_Healthy!Y214,Patient23_Healthy!Y214,Patient25_Healthy!Y214,Patient26_Healthy!Y214,Patient27_Healthy!Y214,Patient28_Healthy!Y214,Patient30_Healthy!Y214,Patient31_Healthy!Y214,Patient33_Healthy!Y214,Patient34_Healthy!Y214,Patient36_Healthy!Y214)</f>
        <v>4.2435764607970959E-2</v>
      </c>
      <c r="AC215">
        <f>STDEV(Patient1_Healthy!Y226,Patient2_Healthy!Y226,Patient5_Healthy!Y214,Patient6_Healthy!Y214,Patient8_Healthy!Y214,Patient9_Healthy!Y214,Patient10_Healthy!Y214,Patient11_Healthy!Y214,Patient12_Healthy!Y214,Patient13_Healthy!Y214,Patient14_Healthy!Y214,Patient15_Healthy!Y214,Patient16_Healthy!Y214,Patient17_Healthy!Y214,Patient18_Healthy!Y214,Patient19_Healthy!Y214,Patient21_Healthy!Y214,Patient22_Healthy!Y214,Patient23_Healthy!Y214,Patient25_Healthy!Y214,Patient26_Healthy!Y214,Patient27_Healthy!Y214,Patient28_Healthy!Y214,Patient30_Healthy!Y214,Patient31_Healthy!Y214,Patient33_Healthy!Y214,Patient34_Healthy!Y214,Patient36_Healthy!Y214)</f>
        <v>0.15718182004367798</v>
      </c>
      <c r="AO215" s="165"/>
    </row>
    <row r="216" spans="1:41" x14ac:dyDescent="0.25">
      <c r="A216" s="28"/>
      <c r="B216" s="29" t="s">
        <v>221</v>
      </c>
      <c r="C216" s="29" t="s">
        <v>222</v>
      </c>
      <c r="D216" s="30" t="s">
        <v>221</v>
      </c>
      <c r="E216" s="31" t="s">
        <v>222</v>
      </c>
      <c r="F216" s="29" t="s">
        <v>221</v>
      </c>
      <c r="G216" s="29" t="s">
        <v>222</v>
      </c>
      <c r="I216" s="28"/>
      <c r="J216" s="29" t="s">
        <v>221</v>
      </c>
      <c r="K216" s="29" t="s">
        <v>222</v>
      </c>
      <c r="L216" s="30" t="s">
        <v>221</v>
      </c>
      <c r="M216" s="31" t="s">
        <v>222</v>
      </c>
      <c r="N216" s="29" t="s">
        <v>221</v>
      </c>
      <c r="O216" s="29" t="s">
        <v>222</v>
      </c>
      <c r="Q216" s="28"/>
      <c r="R216" s="29" t="s">
        <v>221</v>
      </c>
      <c r="S216" s="29" t="s">
        <v>222</v>
      </c>
      <c r="T216" s="30" t="s">
        <v>221</v>
      </c>
      <c r="U216" s="31" t="s">
        <v>222</v>
      </c>
      <c r="Y216" s="29" t="s">
        <v>29</v>
      </c>
      <c r="Z216">
        <f>AVERAGE(Patient1_Healthy!X227,Patient2_Healthy!X227,Patient5_Healthy!X215,Patient6_Healthy!X215,Patient8_Healthy!X215,Patient9_Healthy!X215,Patient10_Healthy!X215,Patient11_Healthy!X215,Patient12_Healthy!X215,Patient13_Healthy!X215,Patient14_Healthy!X215,Patient15_Healthy!X215,Patient16_Healthy!X215,Patient17_Healthy!X215,Patient18_Healthy!X215,Patient19_Healthy!X215,Patient21_Healthy!X215,Patient22_Healthy!X215,Patient23_Healthy!X215,Patient25_Healthy!X215,Patient26_Healthy!X215,Patient27_Healthy!X215,Patient28_Healthy!X215,Patient30_Healthy!X215,Patient31_Healthy!X215,Patient33_Healthy!X215,Patient34_Healthy!X215)</f>
        <v>4.3619182468553848E-2</v>
      </c>
      <c r="AA216">
        <f>STDEV(Patient1_Healthy!X227,Patient2_Healthy!X227,Patient5_Healthy!X215,Patient6_Healthy!X215,Patient8_Healthy!X215,Patient9_Healthy!X215,Patient10_Healthy!X215,Patient11_Healthy!X215,Patient12_Healthy!X215,Patient13_Healthy!X215,Patient14_Healthy!X215,Patient15_Healthy!X215,Patient16_Healthy!X215,Patient17_Healthy!X215,Patient18_Healthy!X215,Patient19_Healthy!X215,Patient21_Healthy!X215,Patient22_Healthy!X215,Patient23_Healthy!X215,Patient25_Healthy!X215,Patient26_Healthy!X215,Patient27_Healthy!X215,Patient28_Healthy!X215,Patient30_Healthy!X215,Patient31_Healthy!X215,Patient33_Healthy!X215,Patient34_Healthy!X215)</f>
        <v>0.14827256123029878</v>
      </c>
      <c r="AB216" s="132">
        <f>AVERAGE(Patient1_Healthy!Y227,Patient2_Healthy!Y227,Patient5_Healthy!Y215,Patient6_Healthy!Y215,Patient8_Healthy!Y215,Patient9_Healthy!Y215,Patient10_Healthy!Y215,Patient11_Healthy!Y215,Patient12_Healthy!Y215,Patient13_Healthy!Y215,Patient14_Healthy!Y215,Patient15_Healthy!Y215,Patient16_Healthy!Y215,Patient17_Healthy!Y215,Patient18_Healthy!Y215,Patient19_Healthy!Y215,Patient21_Healthy!Y215,Patient22_Healthy!Y215,Patient23_Healthy!Y215,Patient25_Healthy!Y215,Patient26_Healthy!Y215,Patient27_Healthy!Y215,Patient28_Healthy!Y215,Patient30_Healthy!Y215,Patient31_Healthy!Y215,Patient33_Healthy!Y215,Patient34_Healthy!Y215)</f>
        <v>-5.3558555071660729E-4</v>
      </c>
      <c r="AC216">
        <f>STDEV(Patient1_Healthy!Y227,Patient2_Healthy!Y227,Patient5_Healthy!Y215,Patient6_Healthy!Y215,Patient8_Healthy!Y215,Patient9_Healthy!Y215,Patient10_Healthy!Y215,Patient11_Healthy!Y215,Patient12_Healthy!Y215,Patient13_Healthy!Y215,Patient14_Healthy!Y215,Patient15_Healthy!Y215,Patient16_Healthy!Y215,Patient17_Healthy!Y215,Patient18_Healthy!Y215,Patient19_Healthy!Y215,Patient21_Healthy!Y215,Patient22_Healthy!Y215,Patient23_Healthy!Y215,Patient25_Healthy!Y215,Patient26_Healthy!Y215,Patient27_Healthy!Y215,Patient28_Healthy!Y215,Patient30_Healthy!Y215,Patient31_Healthy!Y215,Patient33_Healthy!Y215,Patient34_Healthy!Y215)</f>
        <v>0.14353351135145004</v>
      </c>
      <c r="AO216" s="165"/>
    </row>
    <row r="217" spans="1:41" x14ac:dyDescent="0.25">
      <c r="A217" s="29" t="s">
        <v>14</v>
      </c>
      <c r="B217">
        <f>AVERAGE(Patient1_Healthy!B216,Patient2_Healthy!B216,Patient5_Healthy!B216,Patient6_Healthy!B216,Patient8_Healthy!B216,Patient9_Healthy!B216,Patient10_Healthy!B216,Patient11_Healthy!B216,Patient12_Healthy!B216,Patient13_Healthy!B216,Patient14_Healthy!B216,Patient15_Healthy!B216,Patient16_Healthy!B216,Patient17_Healthy!B216,Patient18_Healthy!B216,Patient19_Healthy!B216,Patient21_Healthy!B216,Patient22_Healthy!B216,Patient23_Healthy!B216,Patient25_Healthy!B216,Patient26_Healthy!B216,Patient27_Healthy!B216,Patient28_Healthy!B216,Patient30_Healthy!B216,Patient31_Healthy!B216,Patient33_Healthy!B216,Patient34_Healthy!B216,Patient36_Healthy!B216)</f>
        <v>1.1591619717361083E-2</v>
      </c>
      <c r="C217">
        <f>STDEV(Patient1_Healthy!B216,Patient2_Healthy!B216,Patient5_Healthy!B216,Patient6_Healthy!B216,Patient8_Healthy!B216,Patient9_Healthy!B216,Patient10_Healthy!B216,Patient11_Healthy!B216,Patient12_Healthy!B216,Patient13_Healthy!B216,Patient14_Healthy!B216,Patient15_Healthy!B216,Patient16_Healthy!B216,Patient17_Healthy!B216,Patient18_Healthy!B216,Patient19_Healthy!B216,Patient21_Healthy!B216,Patient22_Healthy!B216,Patient23_Healthy!B216,Patient25_Healthy!B216,Patient26_Healthy!B216,Patient27_Healthy!B216,Patient28_Healthy!B216,Patient30_Healthy!B216,Patient31_Healthy!B216,Patient33_Healthy!B216,Patient34_Healthy!B216,Patient36_Healthy!B216)</f>
        <v>7.1713707998121129E-2</v>
      </c>
      <c r="D217" s="132">
        <f>AVERAGE(Patient1_Healthy!C232,Patient2_Healthy!C232,Patient5_Healthy!C216,Patient6_Healthy!C216,Patient8_Healthy!C216,Patient9_Healthy!C216,Patient10_Healthy!C216,Patient11_Healthy!C216,Patient12_Healthy!C216,Patient13_Healthy!C216,Patient14_Healthy!C216,Patient15_Healthy!C216,Patient16_Healthy!C216,Patient17_Healthy!C216,Patient18_Healthy!C216,Patient19_Healthy!C216,Patient21_Healthy!C216,Patient22_Healthy!C216,Patient23_Healthy!C216,Patient25_Healthy!C216,Patient26_Healthy!C216,Patient27_Healthy!C216,Patient28_Healthy!C216,Patient30_Healthy!C216,Patient31_Healthy!C216,Patient33_Healthy!C216,Patient34_Healthy!C216,Patient36_Healthy!C216)</f>
        <v>-4.5668143509403529E-3</v>
      </c>
      <c r="E217" s="139">
        <f>STDEV(Patient1_Healthy!C232,Patient2_Healthy!C232,Patient5_Healthy!C216,Patient6_Healthy!C216,Patient8_Healthy!C216,Patient9_Healthy!C216,Patient10_Healthy!C216,Patient11_Healthy!C216,Patient12_Healthy!C216,Patient13_Healthy!C216,Patient14_Healthy!C216,Patient15_Healthy!C216,Patient16_Healthy!C216,Patient17_Healthy!C216,Patient18_Healthy!C216,Patient19_Healthy!C216,Patient21_Healthy!C216,Patient22_Healthy!C216,Patient23_Healthy!C216,Patient25_Healthy!C216,Patient26_Healthy!C216,Patient27_Healthy!C216,Patient28_Healthy!C216,Patient30_Healthy!C216,Patient31_Healthy!C216,Patient33_Healthy!C216,Patient34_Healthy!C216,Patient36_Healthy!C216)</f>
        <v>5.4148935959044228E-2</v>
      </c>
      <c r="F217">
        <f>AVERAGE(Patient1_Healthy!D232,Patient2_Healthy!D232,Patient5_Healthy!D216,Patient6_Healthy!D216,Patient8_Healthy!D216,Patient9_Healthy!D216,Patient10_Healthy!D216,Patient11_Healthy!D216,Patient12_Healthy!D216,Patient13_Healthy!D216,Patient14_Healthy!D216,Patient15_Healthy!D216,Patient16_Healthy!D216,Patient17_Healthy!D216,Patient18_Healthy!D216,Patient19_Healthy!D216,Patient21_Healthy!D216,Patient22_Healthy!D216,Patient23_Healthy!D216,Patient25_Healthy!D216,Patient26_Healthy!D216,Patient27_Healthy!D216,Patient28_Healthy!D216,Patient30_Healthy!D216,Patient31_Healthy!D216,Patient33_Healthy!D216,Patient34_Healthy!D216,Patient36_Healthy!D216)</f>
        <v>-6.4074415030515577E-3</v>
      </c>
      <c r="G217">
        <f>STDEV(Patient1_Healthy!D232,Patient2_Healthy!D232,Patient5_Healthy!D216,Patient6_Healthy!D216,Patient8_Healthy!D216,Patient9_Healthy!D216,Patient10_Healthy!D216,Patient11_Healthy!D216,Patient12_Healthy!D216,Patient13_Healthy!D216,Patient14_Healthy!D216,Patient15_Healthy!D216,Patient16_Healthy!D216,Patient17_Healthy!D216,Patient18_Healthy!D216,Patient19_Healthy!D216,Patient21_Healthy!D216,Patient22_Healthy!D216,Patient23_Healthy!D216,Patient25_Healthy!D216,Patient26_Healthy!D216,Patient27_Healthy!D216,Patient28_Healthy!D216,Patient30_Healthy!D216,Patient31_Healthy!D216,Patient33_Healthy!D216,Patient34_Healthy!D216,Patient36_Healthy!D216)</f>
        <v>5.3053120939086977E-2</v>
      </c>
      <c r="I217" s="13" t="s">
        <v>72</v>
      </c>
      <c r="J217">
        <f>AVERAGE(Patient1_Healthy!I232,Patient2_Healthy!I232,Patient5_Healthy!I216,Patient6_Healthy!I216,Patient8_Healthy!I216,Patient9_Healthy!I216,Patient10_Healthy!I216,Patient11_Healthy!I216,Patient12_Healthy!I216,Patient13_Healthy!I216,Patient14_Healthy!I216,Patient15_Healthy!I216,Patient16_Healthy!I216,Patient17_Healthy!I216,Patient18_Healthy!I216,Patient19_Healthy!I216,Patient21_Healthy!I216,Patient22_Healthy!I216,Patient23_Healthy!I216,Patient25_Healthy!I216,Patient26_Healthy!I216,Patient27_Healthy!I216,Patient28_Healthy!I216,Patient30_Healthy!I216,Patient31_Healthy!I216,Patient33_Healthy!I216,Patient34_Healthy!I216,Patient36_Healthy!I216)</f>
        <v>1.3232484303854776E-2</v>
      </c>
      <c r="K217">
        <f>STDEV(Patient1_Healthy!I232,Patient2_Healthy!I232,Patient5_Healthy!I216,Patient6_Healthy!I216,Patient8_Healthy!I216,Patient9_Healthy!I216,Patient10_Healthy!I216,Patient11_Healthy!I216,Patient12_Healthy!I216,Patient13_Healthy!I216,Patient14_Healthy!I216,Patient15_Healthy!I216,Patient16_Healthy!I216,Patient17_Healthy!I216,Patient18_Healthy!I216,Patient19_Healthy!I216,Patient21_Healthy!I216,Patient22_Healthy!I216,Patient23_Healthy!I216,Patient25_Healthy!I216,Patient26_Healthy!I216,Patient27_Healthy!I216,Patient28_Healthy!I216,Patient30_Healthy!I216,Patient31_Healthy!I216,Patient33_Healthy!I216,Patient34_Healthy!I216,Patient36_Healthy!I216)</f>
        <v>0.11748854298120098</v>
      </c>
      <c r="L217" s="132">
        <f>AVERAGE(Patient1_Healthy!J232,Patient2_Healthy!J232,Patient5_Healthy!J216,Patient6_Healthy!J216,Patient8_Healthy!J216,Patient9_Healthy!J216,Patient10_Healthy!J216,Patient11_Healthy!J216,Patient12_Healthy!J216,Patient13_Healthy!J216,Patient14_Healthy!J216,Patient15_Healthy!J216,Patient16_Healthy!J216,Patient17_Healthy!J216,Patient18_Healthy!J216,Patient19_Healthy!J216,Patient21_Healthy!J216,Patient22_Healthy!J216,Patient23_Healthy!J216,Patient25_Healthy!J216,Patient26_Healthy!J216,Patient27_Healthy!J216,Patient28_Healthy!J216,Patient30_Healthy!J216,Patient31_Healthy!J216,Patient33_Healthy!J216,Patient34_Healthy!J216,Patient36_Healthy!J216)</f>
        <v>-1.3158536107137928E-3</v>
      </c>
      <c r="M217" s="139">
        <f>STDEV(Patient1_Healthy!J232,Patient2_Healthy!J232,Patient5_Healthy!J216,Patient6_Healthy!J216,Patient8_Healthy!J216,Patient9_Healthy!J216,Patient10_Healthy!J216,Patient11_Healthy!J216,Patient12_Healthy!J216,Patient13_Healthy!J216,Patient14_Healthy!J216,Patient15_Healthy!J216,Patient16_Healthy!J216,Patient17_Healthy!J216,Patient18_Healthy!J216,Patient19_Healthy!J216,Patient21_Healthy!J216,Patient22_Healthy!J216,Patient23_Healthy!J216,Patient25_Healthy!J216,Patient26_Healthy!J216,Patient27_Healthy!J216,Patient28_Healthy!J216,Patient30_Healthy!J216,Patient31_Healthy!J216,Patient33_Healthy!J216,Patient34_Healthy!J216,Patient36_Healthy!J216)</f>
        <v>5.4975879714797227E-2</v>
      </c>
      <c r="N217">
        <f>AVERAGE(Patient1_Healthy!K232,Patient2_Healthy!K232,Patient5_Healthy!K216,Patient6_Healthy!K216,Patient8_Healthy!K216,Patient9_Healthy!K216,Patient10_Healthy!K216,Patient11_Healthy!K216,Patient12_Healthy!K216,Patient13_Healthy!K216,Patient14_Healthy!K216,Patient15_Healthy!K216,Patient16_Healthy!K216,Patient17_Healthy!K216,Patient18_Healthy!K216,Patient19_Healthy!K216,Patient21_Healthy!K216,Patient22_Healthy!K216,Patient23_Healthy!K216,Patient25_Healthy!K216,Patient26_Healthy!K216,Patient27_Healthy!K216,Patient28_Healthy!K216,Patient30_Healthy!K216,Patient31_Healthy!K216,Patient33_Healthy!K216,Patient34_Healthy!K216,Patient36_Healthy!K216)</f>
        <v>1.0196233689408005E-3</v>
      </c>
      <c r="O217">
        <f>STDEV(Patient1_Healthy!K232,Patient2_Healthy!K232,Patient5_Healthy!K216,Patient6_Healthy!K216,Patient8_Healthy!K216,Patient9_Healthy!K216,Patient10_Healthy!K216,Patient11_Healthy!K216,Patient12_Healthy!K216,Patient13_Healthy!K216,Patient14_Healthy!K216,Patient15_Healthy!K216,Patient16_Healthy!K216,Patient17_Healthy!K216,Patient18_Healthy!K216,Patient19_Healthy!K216,Patient21_Healthy!K216,Patient22_Healthy!K216,Patient23_Healthy!K216,Patient25_Healthy!K216,Patient26_Healthy!K216,Patient27_Healthy!K216,Patient28_Healthy!K216,Patient30_Healthy!K216,Patient31_Healthy!K216,Patient33_Healthy!K216,Patient34_Healthy!K216,Patient36_Healthy!K216)</f>
        <v>5.3130278228894441E-2</v>
      </c>
      <c r="Q217" s="13" t="s">
        <v>73</v>
      </c>
      <c r="R217">
        <f>AVERAGE(Patient1_Healthy!P232,Patient2_Healthy!P232,Patient5_Healthy!P216,Patient6_Healthy!P216,Patient8_Healthy!P216,Patient9_Healthy!P216,Patient10_Healthy!P216,Patient11_Healthy!P216,Patient12_Healthy!P216,Patient13_Healthy!P216,Patient14_Healthy!P216,Patient15_Healthy!P216,Patient16_Healthy!P216,Patient17_Healthy!P216,Patient18_Healthy!P216,Patient19_Healthy!P216,Patient21_Healthy!P216,Patient22_Healthy!P216,Patient23_Healthy!P216,Patient25_Healthy!P216,Patient26_Healthy!P216,Patient27_Healthy!P216,Patient28_Healthy!P216,Patient30_Healthy!P216,Patient31_Healthy!P216,Patient33_Healthy!P216,Patient34_Healthy!P216,Patient36_Healthy!P216)</f>
        <v>3.3827860313509699E-2</v>
      </c>
      <c r="S217">
        <f>STDEV(Patient1_Healthy!P232,Patient2_Healthy!P232,Patient5_Healthy!P216,Patient6_Healthy!P216,Patient8_Healthy!P216,Patient9_Healthy!P216,Patient10_Healthy!P216,Patient11_Healthy!P216,Patient12_Healthy!P216,Patient13_Healthy!P216,Patient14_Healthy!P216,Patient15_Healthy!P216,Patient16_Healthy!P216,Patient17_Healthy!P216,Patient18_Healthy!P216,Patient19_Healthy!P216,Patient21_Healthy!P216,Patient22_Healthy!P216,Patient23_Healthy!P216,Patient25_Healthy!P216,Patient26_Healthy!P216,Patient27_Healthy!P216,Patient28_Healthy!P216,Patient30_Healthy!P216,Patient31_Healthy!P216,Patient33_Healthy!P216,Patient34_Healthy!P216,Patient36_Healthy!P216)</f>
        <v>0.10795329243560138</v>
      </c>
      <c r="T217" s="132">
        <f>AVERAGE(Patient1_Healthy!Q232,Patient2_Healthy!Q232,Patient5_Healthy!Q216,Patient6_Healthy!Q216,Patient8_Healthy!Q216,Patient9_Healthy!Q216,Patient10_Healthy!Q216,Patient11_Healthy!Q216,Patient12_Healthy!Q216,Patient13_Healthy!Q216,Patient14_Healthy!Q216,Patient15_Healthy!Q216,Patient16_Healthy!Q216,Patient17_Healthy!Q216,Patient18_Healthy!Q216,Patient19_Healthy!Q216,Patient21_Healthy!Q216,Patient22_Healthy!Q216,Patient23_Healthy!Q216,Patient25_Healthy!Q216,Patient26_Healthy!Q216,Patient27_Healthy!Q216,Patient28_Healthy!Q216,Patient30_Healthy!Q216,Patient31_Healthy!Q216,Patient33_Healthy!Q216,Patient34_Healthy!Q216,Patient36_Healthy!Q216)</f>
        <v>3.6468133389188237E-2</v>
      </c>
      <c r="U217" s="139">
        <f>STDEV(Patient1_Healthy!Q232,Patient2_Healthy!Q232,Patient5_Healthy!Q216,Patient6_Healthy!Q216,Patient8_Healthy!Q216,Patient9_Healthy!Q216,Patient10_Healthy!Q216,Patient11_Healthy!Q216,Patient12_Healthy!Q216,Patient13_Healthy!Q216,Patient14_Healthy!Q216,Patient15_Healthy!Q216,Patient16_Healthy!Q216,Patient17_Healthy!Q216,Patient18_Healthy!Q216,Patient19_Healthy!Q216,Patient21_Healthy!Q216,Patient22_Healthy!Q216,Patient23_Healthy!Q216,Patient25_Healthy!Q216,Patient26_Healthy!Q216,Patient27_Healthy!Q216,Patient28_Healthy!Q216,Patient30_Healthy!Q216,Patient31_Healthy!Q216,Patient33_Healthy!Q216,Patient34_Healthy!Q216,Patient36_Healthy!Q216)</f>
        <v>0.11217030934400131</v>
      </c>
      <c r="AO217" s="165"/>
    </row>
    <row r="218" spans="1:41" x14ac:dyDescent="0.25">
      <c r="A218" s="29" t="s">
        <v>17</v>
      </c>
      <c r="B218">
        <f>AVERAGE(Patient1_Healthy!B217,Patient2_Healthy!B217,Patient5_Healthy!B217,Patient6_Healthy!B217,Patient8_Healthy!B217,Patient9_Healthy!B217,Patient10_Healthy!B217,Patient11_Healthy!B217,Patient12_Healthy!B217,Patient13_Healthy!B217,Patient14_Healthy!B217,Patient15_Healthy!B217,Patient16_Healthy!B217,Patient17_Healthy!B217,Patient18_Healthy!B217,Patient19_Healthy!B217,Patient21_Healthy!B217,Patient22_Healthy!B217,Patient23_Healthy!B217,Patient25_Healthy!B217,Patient26_Healthy!B217,Patient27_Healthy!B217,Patient28_Healthy!B217,Patient30_Healthy!B217,Patient31_Healthy!B217,Patient33_Healthy!B217,Patient34_Healthy!B217,Patient36_Healthy!B217)</f>
        <v>1.2077520313995055E-2</v>
      </c>
      <c r="C218">
        <f>STDEV(Patient1_Healthy!B217,Patient2_Healthy!B217,Patient5_Healthy!B217,Patient6_Healthy!B217,Patient8_Healthy!B217,Patient9_Healthy!B217,Patient10_Healthy!B217,Patient11_Healthy!B217,Patient12_Healthy!B217,Patient13_Healthy!B217,Patient14_Healthy!B217,Patient15_Healthy!B217,Patient16_Healthy!B217,Patient17_Healthy!B217,Patient18_Healthy!B217,Patient19_Healthy!B217,Patient21_Healthy!B217,Patient22_Healthy!B217,Patient23_Healthy!B217,Patient25_Healthy!B217,Patient26_Healthy!B217,Patient27_Healthy!B217,Patient28_Healthy!B217,Patient30_Healthy!B217,Patient31_Healthy!B217,Patient33_Healthy!B217,Patient34_Healthy!B217,Patient36_Healthy!B217)</f>
        <v>8.9270194188807397E-2</v>
      </c>
      <c r="D218" s="132">
        <f>AVERAGE(Patient1_Healthy!C233,Patient2_Healthy!C233,Patient5_Healthy!C217,Patient6_Healthy!C217,Patient8_Healthy!C217,Patient9_Healthy!C217,Patient10_Healthy!C217,Patient11_Healthy!C217,Patient12_Healthy!C217,Patient13_Healthy!C217,Patient14_Healthy!C217,Patient15_Healthy!C217,Patient16_Healthy!C217,Patient17_Healthy!C217,Patient18_Healthy!C217,Patient19_Healthy!C217,Patient21_Healthy!C217,Patient22_Healthy!C217,Patient23_Healthy!C217,Patient25_Healthy!C217,Patient26_Healthy!C217,Patient27_Healthy!C217,Patient28_Healthy!C217,Patient30_Healthy!C217,Patient31_Healthy!C217,Patient33_Healthy!C217,Patient34_Healthy!C217,Patient36_Healthy!C217)</f>
        <v>-3.753639357393044E-3</v>
      </c>
      <c r="E218" s="139">
        <f>STDEV(Patient1_Healthy!C233,Patient2_Healthy!C233,Patient5_Healthy!C217,Patient6_Healthy!C217,Patient8_Healthy!C217,Patient9_Healthy!C217,Patient10_Healthy!C217,Patient11_Healthy!C217,Patient12_Healthy!C217,Patient13_Healthy!C217,Patient14_Healthy!C217,Patient15_Healthy!C217,Patient16_Healthy!C217,Patient17_Healthy!C217,Patient18_Healthy!C217,Patient19_Healthy!C217,Patient21_Healthy!C217,Patient22_Healthy!C217,Patient23_Healthy!C217,Patient25_Healthy!C217,Patient26_Healthy!C217,Patient27_Healthy!C217,Patient28_Healthy!C217,Patient30_Healthy!C217,Patient31_Healthy!C217,Patient33_Healthy!C217,Patient34_Healthy!C217,Patient36_Healthy!C217)</f>
        <v>5.2080426384244101E-2</v>
      </c>
      <c r="F218">
        <f>AVERAGE(Patient1_Healthy!D233,Patient2_Healthy!D233,Patient5_Healthy!D217,Patient6_Healthy!D217,Patient8_Healthy!D217,Patient9_Healthy!D217,Patient10_Healthy!D217,Patient11_Healthy!D217,Patient12_Healthy!D217,Patient13_Healthy!D217,Patient14_Healthy!D217,Patient15_Healthy!D217,Patient16_Healthy!D217,Patient17_Healthy!D217,Patient18_Healthy!D217,Patient19_Healthy!D217,Patient21_Healthy!D217,Patient22_Healthy!D217,Patient23_Healthy!D217,Patient25_Healthy!D217,Patient26_Healthy!D217,Patient27_Healthy!D217,Patient28_Healthy!D217,Patient30_Healthy!D217,Patient31_Healthy!D217,Patient33_Healthy!D217,Patient34_Healthy!D217,Patient36_Healthy!D217)</f>
        <v>-2.936311351056548E-3</v>
      </c>
      <c r="G218">
        <f>STDEV(Patient1_Healthy!D233,Patient2_Healthy!D233,Patient5_Healthy!D217,Patient6_Healthy!D217,Patient8_Healthy!D217,Patient9_Healthy!D217,Patient10_Healthy!D217,Patient11_Healthy!D217,Patient12_Healthy!D217,Patient13_Healthy!D217,Patient14_Healthy!D217,Patient15_Healthy!D217,Patient16_Healthy!D217,Patient17_Healthy!D217,Patient18_Healthy!D217,Patient19_Healthy!D217,Patient21_Healthy!D217,Patient22_Healthy!D217,Patient23_Healthy!D217,Patient25_Healthy!D217,Patient26_Healthy!D217,Patient27_Healthy!D217,Patient28_Healthy!D217,Patient30_Healthy!D217,Patient31_Healthy!D217,Patient33_Healthy!D217,Patient34_Healthy!D217,Patient36_Healthy!D217)</f>
        <v>5.0290999194903784E-2</v>
      </c>
      <c r="I218" s="13" t="s">
        <v>74</v>
      </c>
      <c r="J218">
        <f>AVERAGE(Patient1_Healthy!I233,Patient2_Healthy!I233,Patient5_Healthy!I217,Patient6_Healthy!I217,Patient8_Healthy!I217,Patient9_Healthy!I217,Patient10_Healthy!I217,Patient11_Healthy!I217,Patient12_Healthy!I217,Patient13_Healthy!I217,Patient14_Healthy!I217,Patient15_Healthy!I217,Patient16_Healthy!I217,Patient17_Healthy!I217,Patient18_Healthy!I217,Patient19_Healthy!I217,Patient21_Healthy!I217,Patient22_Healthy!I217,Patient23_Healthy!I217,Patient25_Healthy!I217,Patient26_Healthy!I217,Patient27_Healthy!I217,Patient28_Healthy!I217,Patient30_Healthy!I217,Patient31_Healthy!I217,Patient33_Healthy!I217,Patient34_Healthy!I217,Patient36_Healthy!I217)</f>
        <v>2.6483485541140061E-2</v>
      </c>
      <c r="K218">
        <f>STDEV(Patient1_Healthy!I233,Patient2_Healthy!I233,Patient5_Healthy!I217,Patient6_Healthy!I217,Patient8_Healthy!I217,Patient9_Healthy!I217,Patient10_Healthy!I217,Patient11_Healthy!I217,Patient12_Healthy!I217,Patient13_Healthy!I217,Patient14_Healthy!I217,Patient15_Healthy!I217,Patient16_Healthy!I217,Patient17_Healthy!I217,Patient18_Healthy!I217,Patient19_Healthy!I217,Patient21_Healthy!I217,Patient22_Healthy!I217,Patient23_Healthy!I217,Patient25_Healthy!I217,Patient26_Healthy!I217,Patient27_Healthy!I217,Patient28_Healthy!I217,Patient30_Healthy!I217,Patient31_Healthy!I217,Patient33_Healthy!I217,Patient34_Healthy!I217,Patient36_Healthy!I217)</f>
        <v>0.13775938723069733</v>
      </c>
      <c r="L218" s="132">
        <f>AVERAGE(Patient1_Healthy!J233,Patient2_Healthy!J233,Patient5_Healthy!J217,Patient6_Healthy!J217,Patient8_Healthy!J217,Patient9_Healthy!J217,Patient10_Healthy!J217,Patient11_Healthy!J217,Patient12_Healthy!J217,Patient13_Healthy!J217,Patient14_Healthy!J217,Patient15_Healthy!J217,Patient16_Healthy!J217,Patient17_Healthy!J217,Patient18_Healthy!J217,Patient19_Healthy!J217,Patient21_Healthy!J217,Patient22_Healthy!J217,Patient23_Healthy!J217,Patient25_Healthy!J217,Patient26_Healthy!J217,Patient27_Healthy!J217,Patient28_Healthy!J217,Patient30_Healthy!J217,Patient31_Healthy!J217,Patient33_Healthy!J217,Patient34_Healthy!J217,Patient36_Healthy!J217)</f>
        <v>1.0061872163474742E-2</v>
      </c>
      <c r="M218" s="139">
        <f>STDEV(Patient1_Healthy!J233,Patient2_Healthy!J233,Patient5_Healthy!J217,Patient6_Healthy!J217,Patient8_Healthy!J217,Patient9_Healthy!J217,Patient10_Healthy!J217,Patient11_Healthy!J217,Patient12_Healthy!J217,Patient13_Healthy!J217,Patient14_Healthy!J217,Patient15_Healthy!J217,Patient16_Healthy!J217,Patient17_Healthy!J217,Patient18_Healthy!J217,Patient19_Healthy!J217,Patient21_Healthy!J217,Patient22_Healthy!J217,Patient23_Healthy!J217,Patient25_Healthy!J217,Patient26_Healthy!J217,Patient27_Healthy!J217,Patient28_Healthy!J217,Patient30_Healthy!J217,Patient31_Healthy!J217,Patient33_Healthy!J217,Patient34_Healthy!J217,Patient36_Healthy!J217)</f>
        <v>5.2935177979657549E-2</v>
      </c>
      <c r="N218">
        <f>AVERAGE(Patient1_Healthy!K233,Patient2_Healthy!K233,Patient5_Healthy!K217,Patient6_Healthy!K217,Patient8_Healthy!K217,Patient9_Healthy!K217,Patient10_Healthy!K217,Patient11_Healthy!K217,Patient12_Healthy!K217,Patient13_Healthy!K217,Patient14_Healthy!K217,Patient15_Healthy!K217,Patient16_Healthy!K217,Patient17_Healthy!K217,Patient18_Healthy!K217,Patient19_Healthy!K217,Patient21_Healthy!K217,Patient22_Healthy!K217,Patient23_Healthy!K217,Patient25_Healthy!K217,Patient26_Healthy!K217,Patient27_Healthy!K217,Patient28_Healthy!K217,Patient30_Healthy!K217,Patient31_Healthy!K217,Patient33_Healthy!K217,Patient34_Healthy!K217,Patient36_Healthy!K217)</f>
        <v>1.2104874409270747E-2</v>
      </c>
      <c r="O218">
        <f>STDEV(Patient1_Healthy!K233,Patient2_Healthy!K233,Patient5_Healthy!K217,Patient6_Healthy!K217,Patient8_Healthy!K217,Patient9_Healthy!K217,Patient10_Healthy!K217,Patient11_Healthy!K217,Patient12_Healthy!K217,Patient13_Healthy!K217,Patient14_Healthy!K217,Patient15_Healthy!K217,Patient16_Healthy!K217,Patient17_Healthy!K217,Patient18_Healthy!K217,Patient19_Healthy!K217,Patient21_Healthy!K217,Patient22_Healthy!K217,Patient23_Healthy!K217,Patient25_Healthy!K217,Patient26_Healthy!K217,Patient27_Healthy!K217,Patient28_Healthy!K217,Patient30_Healthy!K217,Patient31_Healthy!K217,Patient33_Healthy!K217,Patient34_Healthy!K217,Patient36_Healthy!K217)</f>
        <v>5.2683213262304435E-2</v>
      </c>
      <c r="Q218" s="13" t="s">
        <v>75</v>
      </c>
      <c r="R218">
        <f>AVERAGE(Patient1_Healthy!P233,Patient2_Healthy!P233,Patient5_Healthy!P217,Patient6_Healthy!P217,Patient8_Healthy!P217,Patient9_Healthy!P217,Patient10_Healthy!P217,Patient11_Healthy!P217,Patient12_Healthy!P217,Patient13_Healthy!P217,Patient14_Healthy!P217,Patient15_Healthy!P217,Patient16_Healthy!P217,Patient17_Healthy!P217,Patient18_Healthy!P217,Patient19_Healthy!P217,Patient21_Healthy!P217,Patient22_Healthy!P217,Patient23_Healthy!P217,Patient25_Healthy!P217,Patient26_Healthy!P217,Patient27_Healthy!P217,Patient28_Healthy!P217,Patient30_Healthy!P217,Patient31_Healthy!P217,Patient33_Healthy!P217,Patient34_Healthy!P217,Patient36_Healthy!P217)</f>
        <v>-7.8786883392345467E-3</v>
      </c>
      <c r="S218">
        <f>STDEV(Patient1_Healthy!P233,Patient2_Healthy!P233,Patient5_Healthy!P217,Patient6_Healthy!P217,Patient8_Healthy!P217,Patient9_Healthy!P217,Patient10_Healthy!P217,Patient11_Healthy!P217,Patient12_Healthy!P217,Patient13_Healthy!P217,Patient14_Healthy!P217,Patient15_Healthy!P217,Patient16_Healthy!P217,Patient17_Healthy!P217,Patient18_Healthy!P217,Patient19_Healthy!P217,Patient21_Healthy!P217,Patient22_Healthy!P217,Patient23_Healthy!P217,Patient25_Healthy!P217,Patient26_Healthy!P217,Patient27_Healthy!P217,Patient28_Healthy!P217,Patient30_Healthy!P217,Patient31_Healthy!P217,Patient33_Healthy!P217,Patient34_Healthy!P217,Patient36_Healthy!P217)</f>
        <v>0.13236760301100664</v>
      </c>
      <c r="T218" s="132">
        <f>AVERAGE(Patient1_Healthy!Q233,Patient2_Healthy!Q233,Patient5_Healthy!Q217,Patient6_Healthy!Q217,Patient8_Healthy!Q217,Patient9_Healthy!Q217,Patient10_Healthy!Q217,Patient11_Healthy!Q217,Patient12_Healthy!Q217,Patient13_Healthy!Q217,Patient14_Healthy!Q217,Patient15_Healthy!Q217,Patient16_Healthy!Q217,Patient17_Healthy!Q217,Patient18_Healthy!Q217,Patient19_Healthy!Q217,Patient21_Healthy!Q217,Patient22_Healthy!Q217,Patient23_Healthy!Q217,Patient25_Healthy!Q217,Patient26_Healthy!Q217,Patient27_Healthy!Q217,Patient28_Healthy!Q217,Patient30_Healthy!Q217,Patient31_Healthy!Q217,Patient33_Healthy!Q217,Patient34_Healthy!Q217,Patient36_Healthy!Q217)</f>
        <v>-1.440062027926837E-2</v>
      </c>
      <c r="U218" s="139">
        <f>STDEV(Patient1_Healthy!Q233,Patient2_Healthy!Q233,Patient5_Healthy!Q217,Patient6_Healthy!Q217,Patient8_Healthy!Q217,Patient9_Healthy!Q217,Patient10_Healthy!Q217,Patient11_Healthy!Q217,Patient12_Healthy!Q217,Patient13_Healthy!Q217,Patient14_Healthy!Q217,Patient15_Healthy!Q217,Patient16_Healthy!Q217,Patient17_Healthy!Q217,Patient18_Healthy!Q217,Patient19_Healthy!Q217,Patient21_Healthy!Q217,Patient22_Healthy!Q217,Patient23_Healthy!Q217,Patient25_Healthy!Q217,Patient26_Healthy!Q217,Patient27_Healthy!Q217,Patient28_Healthy!Q217,Patient30_Healthy!Q217,Patient31_Healthy!Q217,Patient33_Healthy!Q217,Patient34_Healthy!Q217,Patient36_Healthy!Q217)</f>
        <v>0.1077485999698013</v>
      </c>
      <c r="Y218" s="165" t="s">
        <v>88</v>
      </c>
      <c r="AO218" s="165"/>
    </row>
    <row r="219" spans="1:41" x14ac:dyDescent="0.25">
      <c r="A219" s="29" t="s">
        <v>20</v>
      </c>
      <c r="B219">
        <f>AVERAGE(Patient1_Healthy!B218,Patient2_Healthy!B218,Patient5_Healthy!B218,Patient6_Healthy!B218,Patient8_Healthy!B218,Patient9_Healthy!B218,Patient10_Healthy!B218,Patient11_Healthy!B218,Patient12_Healthy!B218,Patient13_Healthy!B218,Patient14_Healthy!B218,Patient15_Healthy!B218,Patient16_Healthy!B218,Patient17_Healthy!B218,Patient18_Healthy!B218,Patient19_Healthy!B218,Patient21_Healthy!B218,Patient22_Healthy!B218,Patient23_Healthy!B218,Patient25_Healthy!B218,Patient26_Healthy!B218,Patient27_Healthy!B218,Patient28_Healthy!B218,Patient30_Healthy!B218,Patient31_Healthy!B218,Patient33_Healthy!B218,Patient34_Healthy!B218,Patient36_Healthy!B218)</f>
        <v>3.899297948899489E-2</v>
      </c>
      <c r="C219">
        <f>STDEV(Patient1_Healthy!B218,Patient2_Healthy!B218,Patient5_Healthy!B218,Patient6_Healthy!B218,Patient8_Healthy!B218,Patient9_Healthy!B218,Patient10_Healthy!B218,Patient11_Healthy!B218,Patient12_Healthy!B218,Patient13_Healthy!B218,Patient14_Healthy!B218,Patient15_Healthy!B218,Patient16_Healthy!B218,Patient17_Healthy!B218,Patient18_Healthy!B218,Patient19_Healthy!B218,Patient21_Healthy!B218,Patient22_Healthy!B218,Patient23_Healthy!B218,Patient25_Healthy!B218,Patient26_Healthy!B218,Patient27_Healthy!B218,Patient28_Healthy!B218,Patient30_Healthy!B218,Patient31_Healthy!B218,Patient33_Healthy!B218,Patient34_Healthy!B218,Patient36_Healthy!B218)</f>
        <v>0.11904883960626392</v>
      </c>
      <c r="D219" s="132">
        <f>AVERAGE(Patient1_Healthy!C234,Patient2_Healthy!C234,Patient5_Healthy!C218,Patient6_Healthy!C218,Patient8_Healthy!C218,Patient9_Healthy!C218,Patient10_Healthy!C218,Patient11_Healthy!C218,Patient12_Healthy!C218,Patient13_Healthy!C218,Patient14_Healthy!C218,Patient15_Healthy!C218,Patient16_Healthy!C218,Patient17_Healthy!C218,Patient18_Healthy!C218,Patient19_Healthy!C218,Patient21_Healthy!C218,Patient22_Healthy!C218,Patient23_Healthy!C218,Patient25_Healthy!C218,Patient26_Healthy!C218,Patient27_Healthy!C218,Patient28_Healthy!C218,Patient30_Healthy!C218,Patient31_Healthy!C218,Patient33_Healthy!C218,Patient34_Healthy!C218,Patient36_Healthy!C218)</f>
        <v>-3.9747000653310126E-3</v>
      </c>
      <c r="E219" s="139">
        <f>STDEV(Patient1_Healthy!C234,Patient2_Healthy!C234,Patient5_Healthy!C218,Patient6_Healthy!C218,Patient8_Healthy!C218,Patient9_Healthy!C218,Patient10_Healthy!C218,Patient11_Healthy!C218,Patient12_Healthy!C218,Patient13_Healthy!C218,Patient14_Healthy!C218,Patient15_Healthy!C218,Patient16_Healthy!C218,Patient17_Healthy!C218,Patient18_Healthy!C218,Patient19_Healthy!C218,Patient21_Healthy!C218,Patient22_Healthy!C218,Patient23_Healthy!C218,Patient25_Healthy!C218,Patient26_Healthy!C218,Patient27_Healthy!C218,Patient28_Healthy!C218,Patient30_Healthy!C218,Patient31_Healthy!C218,Patient33_Healthy!C218,Patient34_Healthy!C218,Patient36_Healthy!C218)</f>
        <v>5.3545384528529805E-2</v>
      </c>
      <c r="F219">
        <f>AVERAGE(Patient1_Healthy!D234,Patient2_Healthy!D234,Patient5_Healthy!D218,Patient6_Healthy!D218,Patient8_Healthy!D218,Patient9_Healthy!D218,Patient10_Healthy!D218,Patient11_Healthy!D218,Patient12_Healthy!D218,Patient13_Healthy!D218,Patient14_Healthy!D218,Patient15_Healthy!D218,Patient16_Healthy!D218,Patient17_Healthy!D218,Patient18_Healthy!D218,Patient19_Healthy!D218,Patient21_Healthy!D218,Patient22_Healthy!D218,Patient23_Healthy!D218,Patient25_Healthy!D218,Patient26_Healthy!D218,Patient27_Healthy!D218,Patient28_Healthy!D218,Patient30_Healthy!D218,Patient31_Healthy!D218,Patient33_Healthy!D218,Patient34_Healthy!D218,Patient36_Healthy!D218)</f>
        <v>-8.4506920613091636E-3</v>
      </c>
      <c r="G219">
        <f>STDEV(Patient1_Healthy!D234,Patient2_Healthy!D234,Patient5_Healthy!D218,Patient6_Healthy!D218,Patient8_Healthy!D218,Patient9_Healthy!D218,Patient10_Healthy!D218,Patient11_Healthy!D218,Patient12_Healthy!D218,Patient13_Healthy!D218,Patient14_Healthy!D218,Patient15_Healthy!D218,Patient16_Healthy!D218,Patient17_Healthy!D218,Patient18_Healthy!D218,Patient19_Healthy!D218,Patient21_Healthy!D218,Patient22_Healthy!D218,Patient23_Healthy!D218,Patient25_Healthy!D218,Patient26_Healthy!D218,Patient27_Healthy!D218,Patient28_Healthy!D218,Patient30_Healthy!D218,Patient31_Healthy!D218,Patient33_Healthy!D218,Patient34_Healthy!D218,Patient36_Healthy!D218)</f>
        <v>5.5856611674608703E-2</v>
      </c>
      <c r="I219" s="13" t="s">
        <v>76</v>
      </c>
      <c r="J219">
        <f>AVERAGE(Patient1_Healthy!I234,Patient2_Healthy!I234,Patient5_Healthy!I218,Patient6_Healthy!I218,Patient8_Healthy!I218,Patient9_Healthy!I218,Patient10_Healthy!I218,Patient11_Healthy!I218,Patient12_Healthy!I218,Patient13_Healthy!I218,Patient14_Healthy!I218,Patient15_Healthy!I218,Patient16_Healthy!I218,Patient17_Healthy!I218,Patient18_Healthy!I218,Patient19_Healthy!I218,Patient21_Healthy!I218,Patient22_Healthy!I218,Patient23_Healthy!I218,Patient25_Healthy!I218,Patient26_Healthy!I218,Patient27_Healthy!I218,Patient28_Healthy!I218,Patient30_Healthy!I218,Patient31_Healthy!I218,Patient33_Healthy!I218,Patient34_Healthy!I218,Patient36_Healthy!I218)</f>
        <v>-4.4503229936146919E-3</v>
      </c>
      <c r="K219">
        <f>STDEV(Patient1_Healthy!I234,Patient2_Healthy!I234,Patient5_Healthy!I218,Patient6_Healthy!I218,Patient8_Healthy!I218,Patient9_Healthy!I218,Patient10_Healthy!I218,Patient11_Healthy!I218,Patient12_Healthy!I218,Patient13_Healthy!I218,Patient14_Healthy!I218,Patient15_Healthy!I218,Patient16_Healthy!I218,Patient17_Healthy!I218,Patient18_Healthy!I218,Patient19_Healthy!I218,Patient21_Healthy!I218,Patient22_Healthy!I218,Patient23_Healthy!I218,Patient25_Healthy!I218,Patient26_Healthy!I218,Patient27_Healthy!I218,Patient28_Healthy!I218,Patient30_Healthy!I218,Patient31_Healthy!I218,Patient33_Healthy!I218,Patient34_Healthy!I218,Patient36_Healthy!I218)</f>
        <v>0.11274123469006407</v>
      </c>
      <c r="L219" s="132">
        <f>AVERAGE(Patient1_Healthy!J234,Patient2_Healthy!J234,Patient5_Healthy!J218,Patient6_Healthy!J218,Patient8_Healthy!J218,Patient9_Healthy!J218,Patient10_Healthy!J218,Patient11_Healthy!J218,Patient12_Healthy!J218,Patient13_Healthy!J218,Patient14_Healthy!J218,Patient15_Healthy!J218,Patient16_Healthy!J218,Patient17_Healthy!J218,Patient18_Healthy!J218,Patient19_Healthy!J218,Patient21_Healthy!J218,Patient22_Healthy!J218,Patient23_Healthy!J218,Patient25_Healthy!J218,Patient26_Healthy!J218,Patient27_Healthy!J218,Patient28_Healthy!J218,Patient30_Healthy!J218,Patient31_Healthy!J218,Patient33_Healthy!J218,Patient34_Healthy!J218,Patient36_Healthy!J218)</f>
        <v>1.8265511242528795E-3</v>
      </c>
      <c r="M219" s="139">
        <f>STDEV(Patient1_Healthy!J234,Patient2_Healthy!J234,Patient5_Healthy!J218,Patient6_Healthy!J218,Patient8_Healthy!J218,Patient9_Healthy!J218,Patient10_Healthy!J218,Patient11_Healthy!J218,Patient12_Healthy!J218,Patient13_Healthy!J218,Patient14_Healthy!J218,Patient15_Healthy!J218,Patient16_Healthy!J218,Patient17_Healthy!J218,Patient18_Healthy!J218,Patient19_Healthy!J218,Patient21_Healthy!J218,Patient22_Healthy!J218,Patient23_Healthy!J218,Patient25_Healthy!J218,Patient26_Healthy!J218,Patient27_Healthy!J218,Patient28_Healthy!J218,Patient30_Healthy!J218,Patient31_Healthy!J218,Patient33_Healthy!J218,Patient34_Healthy!J218,Patient36_Healthy!J218)</f>
        <v>5.7296038442502785E-2</v>
      </c>
      <c r="N219">
        <f>AVERAGE(Patient1_Healthy!K234,Patient2_Healthy!K234,Patient5_Healthy!K218,Patient6_Healthy!K218,Patient8_Healthy!K218,Patient9_Healthy!K218,Patient10_Healthy!K218,Patient11_Healthy!K218,Patient12_Healthy!K218,Patient13_Healthy!K218,Patient14_Healthy!K218,Patient15_Healthy!K218,Patient16_Healthy!K218,Patient17_Healthy!K218,Patient18_Healthy!K218,Patient19_Healthy!K218,Patient21_Healthy!K218,Patient22_Healthy!K218,Patient23_Healthy!K218,Patient25_Healthy!K218,Patient26_Healthy!K218,Patient27_Healthy!K218,Patient28_Healthy!K218,Patient30_Healthy!K218,Patient31_Healthy!K218,Patient33_Healthy!K218,Patient34_Healthy!K218,Patient36_Healthy!K218)</f>
        <v>2.47971442700928E-3</v>
      </c>
      <c r="O219">
        <f>STDEV(Patient1_Healthy!K234,Patient2_Healthy!K234,Patient5_Healthy!K218,Patient6_Healthy!K218,Patient8_Healthy!K218,Patient9_Healthy!K218,Patient10_Healthy!K218,Patient11_Healthy!K218,Patient12_Healthy!K218,Patient13_Healthy!K218,Patient14_Healthy!K218,Patient15_Healthy!K218,Patient16_Healthy!K218,Patient17_Healthy!K218,Patient18_Healthy!K218,Patient19_Healthy!K218,Patient21_Healthy!K218,Patient22_Healthy!K218,Patient23_Healthy!K218,Patient25_Healthy!K218,Patient26_Healthy!K218,Patient27_Healthy!K218,Patient28_Healthy!K218,Patient30_Healthy!K218,Patient31_Healthy!K218,Patient33_Healthy!K218,Patient34_Healthy!K218,Patient36_Healthy!K218)</f>
        <v>5.312827612949924E-2</v>
      </c>
      <c r="Q219" s="13" t="s">
        <v>77</v>
      </c>
      <c r="R219">
        <f>AVERAGE(Patient1_Healthy!P234,Patient2_Healthy!P234,Patient5_Healthy!P218,Patient6_Healthy!P218,Patient8_Healthy!P218,Patient9_Healthy!P218,Patient10_Healthy!P218,Patient11_Healthy!P218,Patient12_Healthy!P218,Patient13_Healthy!P218,Patient14_Healthy!P218,Patient15_Healthy!P218,Patient16_Healthy!P218,Patient17_Healthy!P218,Patient18_Healthy!P218,Patient19_Healthy!P218,Patient21_Healthy!P218,Patient22_Healthy!P218,Patient23_Healthy!P218,Patient25_Healthy!P218,Patient26_Healthy!P218,Patient27_Healthy!P218,Patient28_Healthy!P218,Patient30_Healthy!P218,Patient31_Healthy!P218,Patient33_Healthy!P218,Patient34_Healthy!P218,Patient36_Healthy!P218)</f>
        <v>1.3708357029888646E-2</v>
      </c>
      <c r="S219">
        <f>STDEV(Patient1_Healthy!P234,Patient2_Healthy!P234,Patient5_Healthy!P218,Patient6_Healthy!P218,Patient8_Healthy!P218,Patient9_Healthy!P218,Patient10_Healthy!P218,Patient11_Healthy!P218,Patient12_Healthy!P218,Patient13_Healthy!P218,Patient14_Healthy!P218,Patient15_Healthy!P218,Patient16_Healthy!P218,Patient17_Healthy!P218,Patient18_Healthy!P218,Patient19_Healthy!P218,Patient21_Healthy!P218,Patient22_Healthy!P218,Patient23_Healthy!P218,Patient25_Healthy!P218,Patient26_Healthy!P218,Patient27_Healthy!P218,Patient28_Healthy!P218,Patient30_Healthy!P218,Patient31_Healthy!P218,Patient33_Healthy!P218,Patient34_Healthy!P218,Patient36_Healthy!P218)</f>
        <v>0.13661304157977883</v>
      </c>
      <c r="T219" s="132">
        <f>AVERAGE(Patient1_Healthy!Q234,Patient2_Healthy!Q234,Patient5_Healthy!Q218,Patient6_Healthy!Q218,Patient8_Healthy!Q218,Patient9_Healthy!Q218,Patient10_Healthy!Q218,Patient11_Healthy!Q218,Patient12_Healthy!Q218,Patient13_Healthy!Q218,Patient14_Healthy!Q218,Patient15_Healthy!Q218,Patient16_Healthy!Q218,Patient17_Healthy!Q218,Patient18_Healthy!Q218,Patient19_Healthy!Q218,Patient21_Healthy!Q218,Patient22_Healthy!Q218,Patient23_Healthy!Q218,Patient25_Healthy!Q218,Patient26_Healthy!Q218,Patient27_Healthy!Q218,Patient28_Healthy!Q218,Patient30_Healthy!Q218,Patient31_Healthy!Q218,Patient33_Healthy!Q218,Patient34_Healthy!Q218,Patient36_Healthy!Q218)</f>
        <v>5.2342684414512109E-3</v>
      </c>
      <c r="U219" s="139">
        <f>STDEV(Patient1_Healthy!Q234,Patient2_Healthy!Q234,Patient5_Healthy!Q218,Patient6_Healthy!Q218,Patient8_Healthy!Q218,Patient9_Healthy!Q218,Patient10_Healthy!Q218,Patient11_Healthy!Q218,Patient12_Healthy!Q218,Patient13_Healthy!Q218,Patient14_Healthy!Q218,Patient15_Healthy!Q218,Patient16_Healthy!Q218,Patient17_Healthy!Q218,Patient18_Healthy!Q218,Patient19_Healthy!Q218,Patient21_Healthy!Q218,Patient22_Healthy!Q218,Patient23_Healthy!Q218,Patient25_Healthy!Q218,Patient26_Healthy!Q218,Patient27_Healthy!Q218,Patient28_Healthy!Q218,Patient30_Healthy!Q218,Patient31_Healthy!Q218,Patient33_Healthy!Q218,Patient34_Healthy!Q218,Patient36_Healthy!Q218)</f>
        <v>0.13088333733001437</v>
      </c>
      <c r="Y219" s="29"/>
      <c r="Z219" s="160" t="s">
        <v>12</v>
      </c>
      <c r="AA219" s="161"/>
      <c r="AB219" s="159" t="s">
        <v>13</v>
      </c>
      <c r="AC219" s="160"/>
      <c r="AO219" s="165"/>
    </row>
    <row r="220" spans="1:41" x14ac:dyDescent="0.25">
      <c r="A220" s="29" t="s">
        <v>23</v>
      </c>
      <c r="B220">
        <f>AVERAGE(Patient1_Healthy!B219,Patient2_Healthy!B219,Patient5_Healthy!B219,Patient6_Healthy!B219,Patient8_Healthy!B219,Patient9_Healthy!B219,Patient10_Healthy!B219,Patient11_Healthy!B219,Patient12_Healthy!B219,Patient13_Healthy!B219,Patient14_Healthy!B219,Patient15_Healthy!B219,Patient16_Healthy!B219,Patient17_Healthy!B219,Patient18_Healthy!B219,Patient19_Healthy!B219,Patient21_Healthy!B219,Patient22_Healthy!B219,Patient23_Healthy!B219,Patient25_Healthy!B219,Patient26_Healthy!B219,Patient27_Healthy!B219,Patient28_Healthy!B219,Patient30_Healthy!B219,Patient31_Healthy!B219,Patient33_Healthy!B219,Patient34_Healthy!B219,Patient36_Healthy!B219)</f>
        <v>7.6386022386123248E-3</v>
      </c>
      <c r="C220">
        <f>STDEV(Patient1_Healthy!B219,Patient2_Healthy!B219,Patient5_Healthy!B219,Patient6_Healthy!B219,Patient8_Healthy!B219,Patient9_Healthy!B219,Patient10_Healthy!B219,Patient11_Healthy!B219,Patient12_Healthy!B219,Patient13_Healthy!B219,Patient14_Healthy!B219,Patient15_Healthy!B219,Patient16_Healthy!B219,Patient17_Healthy!B219,Patient18_Healthy!B219,Patient19_Healthy!B219,Patient21_Healthy!B219,Patient22_Healthy!B219,Patient23_Healthy!B219,Patient25_Healthy!B219,Patient26_Healthy!B219,Patient27_Healthy!B219,Patient28_Healthy!B219,Patient30_Healthy!B219,Patient31_Healthy!B219,Patient33_Healthy!B219,Patient34_Healthy!B219,Patient36_Healthy!B219)</f>
        <v>0.14801877858603757</v>
      </c>
      <c r="D220" s="132">
        <f>AVERAGE(Patient1_Healthy!C235,Patient2_Healthy!C235,Patient5_Healthy!C219,Patient6_Healthy!C219,Patient8_Healthy!C219,Patient9_Healthy!C219,Patient10_Healthy!C219,Patient11_Healthy!C219,Patient12_Healthy!C219,Patient13_Healthy!C219,Patient14_Healthy!C219,Patient15_Healthy!C219,Patient16_Healthy!C219,Patient17_Healthy!C219,Patient18_Healthy!C219,Patient19_Healthy!C219,Patient21_Healthy!C219,Patient22_Healthy!C219,Patient23_Healthy!C219,Patient25_Healthy!C219,Patient26_Healthy!C219,Patient27_Healthy!C219,Patient28_Healthy!C219,Patient30_Healthy!C219,Patient31_Healthy!C219,Patient33_Healthy!C219,Patient34_Healthy!C219,Patient36_Healthy!C219)</f>
        <v>6.8148802940458933E-3</v>
      </c>
      <c r="E220" s="139">
        <f>STDEV(Patient1_Healthy!C235,Patient2_Healthy!C235,Patient5_Healthy!C219,Patient6_Healthy!C219,Patient8_Healthy!C219,Patient9_Healthy!C219,Patient10_Healthy!C219,Patient11_Healthy!C219,Patient12_Healthy!C219,Patient13_Healthy!C219,Patient14_Healthy!C219,Patient15_Healthy!C219,Patient16_Healthy!C219,Patient17_Healthy!C219,Patient18_Healthy!C219,Patient19_Healthy!C219,Patient21_Healthy!C219,Patient22_Healthy!C219,Patient23_Healthy!C219,Patient25_Healthy!C219,Patient26_Healthy!C219,Patient27_Healthy!C219,Patient28_Healthy!C219,Patient30_Healthy!C219,Patient31_Healthy!C219,Patient33_Healthy!C219,Patient34_Healthy!C219,Patient36_Healthy!C219)</f>
        <v>5.5129944638049148E-2</v>
      </c>
      <c r="F220">
        <f>AVERAGE(Patient1_Healthy!D235,Patient2_Healthy!D235,Patient5_Healthy!D219,Patient6_Healthy!D219,Patient8_Healthy!D219,Patient9_Healthy!D219,Patient10_Healthy!D219,Patient11_Healthy!D219,Patient12_Healthy!D219,Patient13_Healthy!D219,Patient14_Healthy!D219,Patient15_Healthy!D219,Patient16_Healthy!D219,Patient17_Healthy!D219,Patient18_Healthy!D219,Patient19_Healthy!D219,Patient21_Healthy!D219,Patient22_Healthy!D219,Patient23_Healthy!D219,Patient25_Healthy!D219,Patient26_Healthy!D219,Patient27_Healthy!D219,Patient28_Healthy!D219,Patient30_Healthy!D219,Patient31_Healthy!D219,Patient33_Healthy!D219,Patient34_Healthy!D219,Patient36_Healthy!D219)</f>
        <v>7.5611120361042394E-3</v>
      </c>
      <c r="G220">
        <f>STDEV(Patient1_Healthy!D235,Patient2_Healthy!D235,Patient5_Healthy!D219,Patient6_Healthy!D219,Patient8_Healthy!D219,Patient9_Healthy!D219,Patient10_Healthy!D219,Patient11_Healthy!D219,Patient12_Healthy!D219,Patient13_Healthy!D219,Patient14_Healthy!D219,Patient15_Healthy!D219,Patient16_Healthy!D219,Patient17_Healthy!D219,Patient18_Healthy!D219,Patient19_Healthy!D219,Patient21_Healthy!D219,Patient22_Healthy!D219,Patient23_Healthy!D219,Patient25_Healthy!D219,Patient26_Healthy!D219,Patient27_Healthy!D219,Patient28_Healthy!D219,Patient30_Healthy!D219,Patient31_Healthy!D219,Patient33_Healthy!D219,Patient34_Healthy!D219,Patient36_Healthy!D219)</f>
        <v>5.8115327336072012E-2</v>
      </c>
      <c r="I220" s="13" t="s">
        <v>78</v>
      </c>
      <c r="J220">
        <f>AVERAGE(Patient1_Healthy!I235,Patient2_Healthy!I235,Patient5_Healthy!I219,Patient6_Healthy!I219,Patient8_Healthy!I219,Patient9_Healthy!I219,Patient10_Healthy!I219,Patient11_Healthy!I219,Patient12_Healthy!I219,Patient13_Healthy!I219,Patient14_Healthy!I219,Patient15_Healthy!I219,Patient16_Healthy!I219,Patient17_Healthy!I219,Patient18_Healthy!I219,Patient19_Healthy!I219,Patient21_Healthy!I219,Patient22_Healthy!I219,Patient23_Healthy!I219,Patient25_Healthy!I219,Patient26_Healthy!I219,Patient27_Healthy!I219,Patient28_Healthy!I219,Patient30_Healthy!I219,Patient31_Healthy!I219,Patient33_Healthy!I219,Patient34_Healthy!I219,Patient36_Healthy!I219)</f>
        <v>-3.1372848097869152E-2</v>
      </c>
      <c r="K220">
        <f>STDEV(Patient1_Healthy!I235,Patient2_Healthy!I235,Patient5_Healthy!I219,Patient6_Healthy!I219,Patient8_Healthy!I219,Patient9_Healthy!I219,Patient10_Healthy!I219,Patient11_Healthy!I219,Patient12_Healthy!I219,Patient13_Healthy!I219,Patient14_Healthy!I219,Patient15_Healthy!I219,Patient16_Healthy!I219,Patient17_Healthy!I219,Patient18_Healthy!I219,Patient19_Healthy!I219,Patient21_Healthy!I219,Patient22_Healthy!I219,Patient23_Healthy!I219,Patient25_Healthy!I219,Patient26_Healthy!I219,Patient27_Healthy!I219,Patient28_Healthy!I219,Patient30_Healthy!I219,Patient31_Healthy!I219,Patient33_Healthy!I219,Patient34_Healthy!I219,Patient36_Healthy!I219)</f>
        <v>8.7815314835639965E-2</v>
      </c>
      <c r="L220" s="132">
        <f>AVERAGE(Patient1_Healthy!J235,Patient2_Healthy!J235,Patient5_Healthy!J219,Patient6_Healthy!J219,Patient8_Healthy!J219,Patient9_Healthy!J219,Patient10_Healthy!J219,Patient11_Healthy!J219,Patient12_Healthy!J219,Patient13_Healthy!J219,Patient14_Healthy!J219,Patient15_Healthy!J219,Patient16_Healthy!J219,Patient17_Healthy!J219,Patient18_Healthy!J219,Patient19_Healthy!J219,Patient21_Healthy!J219,Patient22_Healthy!J219,Patient23_Healthy!J219,Patient25_Healthy!J219,Patient26_Healthy!J219,Patient27_Healthy!J219,Patient28_Healthy!J219,Patient30_Healthy!J219,Patient31_Healthy!J219,Patient33_Healthy!J219,Patient34_Healthy!J219,Patient36_Healthy!J219)</f>
        <v>7.9947145328446659E-3</v>
      </c>
      <c r="M220" s="139">
        <f>STDEV(Patient1_Healthy!J235,Patient2_Healthy!J235,Patient5_Healthy!J219,Patient6_Healthy!J219,Patient8_Healthy!J219,Patient9_Healthy!J219,Patient10_Healthy!J219,Patient11_Healthy!J219,Patient12_Healthy!J219,Patient13_Healthy!J219,Patient14_Healthy!J219,Patient15_Healthy!J219,Patient16_Healthy!J219,Patient17_Healthy!J219,Patient18_Healthy!J219,Patient19_Healthy!J219,Patient21_Healthy!J219,Patient22_Healthy!J219,Patient23_Healthy!J219,Patient25_Healthy!J219,Patient26_Healthy!J219,Patient27_Healthy!J219,Patient28_Healthy!J219,Patient30_Healthy!J219,Patient31_Healthy!J219,Patient33_Healthy!J219,Patient34_Healthy!J219,Patient36_Healthy!J219)</f>
        <v>7.0141497857477447E-2</v>
      </c>
      <c r="N220">
        <f>AVERAGE(Patient1_Healthy!K235,Patient2_Healthy!K235,Patient5_Healthy!K219,Patient6_Healthy!K219,Patient8_Healthy!K219,Patient9_Healthy!K219,Patient10_Healthy!K219,Patient11_Healthy!K219,Patient12_Healthy!K219,Patient13_Healthy!K219,Patient14_Healthy!K219,Patient15_Healthy!K219,Patient16_Healthy!K219,Patient17_Healthy!K219,Patient18_Healthy!K219,Patient19_Healthy!K219,Patient21_Healthy!K219,Patient22_Healthy!K219,Patient23_Healthy!K219,Patient25_Healthy!K219,Patient26_Healthy!K219,Patient27_Healthy!K219,Patient28_Healthy!K219,Patient30_Healthy!K219,Patient31_Healthy!K219,Patient33_Healthy!K219,Patient34_Healthy!K219,Patient36_Healthy!K219)</f>
        <v>7.2335905436498689E-3</v>
      </c>
      <c r="O220">
        <f>STDEV(Patient1_Healthy!K235,Patient2_Healthy!K235,Patient5_Healthy!K219,Patient6_Healthy!K219,Patient8_Healthy!K219,Patient9_Healthy!K219,Patient10_Healthy!K219,Patient11_Healthy!K219,Patient12_Healthy!K219,Patient13_Healthy!K219,Patient14_Healthy!K219,Patient15_Healthy!K219,Patient16_Healthy!K219,Patient17_Healthy!K219,Patient18_Healthy!K219,Patient19_Healthy!K219,Patient21_Healthy!K219,Patient22_Healthy!K219,Patient23_Healthy!K219,Patient25_Healthy!K219,Patient26_Healthy!K219,Patient27_Healthy!K219,Patient28_Healthy!K219,Patient30_Healthy!K219,Patient31_Healthy!K219,Patient33_Healthy!K219,Patient34_Healthy!K219,Patient36_Healthy!K219)</f>
        <v>6.5926286317543062E-2</v>
      </c>
      <c r="Q220" s="13" t="s">
        <v>79</v>
      </c>
      <c r="R220">
        <f>AVERAGE(Patient1_Healthy!P235,Patient2_Healthy!P235,Patient5_Healthy!P219,Patient6_Healthy!P219,Patient8_Healthy!P219,Patient9_Healthy!P219,Patient10_Healthy!P219,Patient11_Healthy!P219,Patient12_Healthy!P219,Patient13_Healthy!P219,Patient14_Healthy!P219,Patient15_Healthy!P219,Patient16_Healthy!P219,Patient17_Healthy!P219,Patient18_Healthy!P219,Patient19_Healthy!P219,Patient21_Healthy!P219,Patient22_Healthy!P219,Patient23_Healthy!P219,Patient25_Healthy!P219,Patient26_Healthy!P219,Patient27_Healthy!P219,Patient28_Healthy!P219,Patient30_Healthy!P219,Patient31_Healthy!P219,Patient33_Healthy!P219,Patient34_Healthy!P219,Patient36_Healthy!P219)</f>
        <v>-1.3110005246023649E-2</v>
      </c>
      <c r="S220">
        <f>STDEV(Patient1_Healthy!P235,Patient2_Healthy!P235,Patient5_Healthy!P219,Patient6_Healthy!P219,Patient8_Healthy!P219,Patient9_Healthy!P219,Patient10_Healthy!P219,Patient11_Healthy!P219,Patient12_Healthy!P219,Patient13_Healthy!P219,Patient14_Healthy!P219,Patient15_Healthy!P219,Patient16_Healthy!P219,Patient17_Healthy!P219,Patient18_Healthy!P219,Patient19_Healthy!P219,Patient21_Healthy!P219,Patient22_Healthy!P219,Patient23_Healthy!P219,Patient25_Healthy!P219,Patient26_Healthy!P219,Patient27_Healthy!P219,Patient28_Healthy!P219,Patient30_Healthy!P219,Patient31_Healthy!P219,Patient33_Healthy!P219,Patient34_Healthy!P219,Patient36_Healthy!P219)</f>
        <v>0.12109980109016187</v>
      </c>
      <c r="T220" s="132">
        <f>AVERAGE(Patient1_Healthy!Q235,Patient2_Healthy!Q235,Patient5_Healthy!Q219,Patient6_Healthy!Q219,Patient8_Healthy!Q219,Patient9_Healthy!Q219,Patient10_Healthy!Q219,Patient11_Healthy!Q219,Patient12_Healthy!Q219,Patient13_Healthy!Q219,Patient14_Healthy!Q219,Patient15_Healthy!Q219,Patient16_Healthy!Q219,Patient17_Healthy!Q219,Patient18_Healthy!Q219,Patient19_Healthy!Q219,Patient21_Healthy!Q219,Patient22_Healthy!Q219,Patient23_Healthy!Q219,Patient25_Healthy!Q219,Patient26_Healthy!Q219,Patient27_Healthy!Q219,Patient28_Healthy!Q219,Patient30_Healthy!Q219,Patient31_Healthy!Q219,Patient33_Healthy!Q219,Patient34_Healthy!Q219,Patient36_Healthy!Q219)</f>
        <v>-3.0576685299065393E-2</v>
      </c>
      <c r="U220" s="139">
        <f>STDEV(Patient1_Healthy!Q235,Patient2_Healthy!Q235,Patient5_Healthy!Q219,Patient6_Healthy!Q219,Patient8_Healthy!Q219,Patient9_Healthy!Q219,Patient10_Healthy!Q219,Patient11_Healthy!Q219,Patient12_Healthy!Q219,Patient13_Healthy!Q219,Patient14_Healthy!Q219,Patient15_Healthy!Q219,Patient16_Healthy!Q219,Patient17_Healthy!Q219,Patient18_Healthy!Q219,Patient19_Healthy!Q219,Patient21_Healthy!Q219,Patient22_Healthy!Q219,Patient23_Healthy!Q219,Patient25_Healthy!Q219,Patient26_Healthy!Q219,Patient27_Healthy!Q219,Patient28_Healthy!Q219,Patient30_Healthy!Q219,Patient31_Healthy!Q219,Patient33_Healthy!Q219,Patient34_Healthy!Q219,Patient36_Healthy!Q219)</f>
        <v>0.10567538711932613</v>
      </c>
      <c r="Y220" s="29"/>
      <c r="Z220" s="29" t="s">
        <v>221</v>
      </c>
      <c r="AA220" s="29" t="s">
        <v>222</v>
      </c>
      <c r="AB220" s="30" t="s">
        <v>221</v>
      </c>
      <c r="AC220" s="29" t="s">
        <v>222</v>
      </c>
      <c r="AO220" s="165"/>
    </row>
    <row r="221" spans="1:41" x14ac:dyDescent="0.25">
      <c r="Y221" s="29" t="s">
        <v>15</v>
      </c>
      <c r="Z221">
        <f>AVERAGE(Patient1_Healthy!X232,Patient2_Healthy!X232,Patient5_Healthy!X220,Patient6_Healthy!X220,Patient8_Healthy!X220,Patient9_Healthy!X220,Patient10_Healthy!X220,Patient11_Healthy!X220,Patient12_Healthy!X220,Patient13_Healthy!X220,Patient14_Healthy!X220,Patient15_Healthy!X220,Patient16_Healthy!X220,Patient17_Healthy!X220,Patient18_Healthy!X220,Patient19_Healthy!X220,Patient21_Healthy!X220,Patient22_Healthy!X220,Patient23_Healthy!X220,Patient25_Healthy!X220,Patient26_Healthy!X220,Patient27_Healthy!X220,Patient28_Healthy!X220,Patient30_Healthy!X220,Patient31_Healthy!X220,Patient33_Healthy!X220,Patient34_Healthy!X220,Patient36_Healthy!X220)</f>
        <v>6.0481148958135512E-3</v>
      </c>
      <c r="AA221">
        <f>STDEV(Patient1_Healthy!X232,Patient2_Healthy!X232,Patient5_Healthy!X220,Patient6_Healthy!X220,Patient8_Healthy!X220,Patient9_Healthy!X220,Patient10_Healthy!X220,Patient11_Healthy!X220,Patient12_Healthy!X220,Patient13_Healthy!X220,Patient14_Healthy!X220,Patient15_Healthy!X220,Patient16_Healthy!X220,Patient17_Healthy!X220,Patient18_Healthy!X220,Patient19_Healthy!X220,Patient21_Healthy!X220,Patient22_Healthy!X220,Patient23_Healthy!X220,Patient25_Healthy!X220,Patient26_Healthy!X220,Patient27_Healthy!X220,Patient28_Healthy!X220,Patient30_Healthy!X220,Patient31_Healthy!X220,Patient33_Healthy!X220,Patient34_Healthy!X220,Patient36_Healthy!X220)</f>
        <v>6.3190149235905727E-2</v>
      </c>
      <c r="AB221" s="132">
        <f>AVERAGE(Patient1_Healthy!Y232,Patient2_Healthy!Y232,Patient5_Healthy!Y220,Patient6_Healthy!Y220,Patient8_Healthy!Y220,Patient9_Healthy!Y220,Patient10_Healthy!Y220,Patient11_Healthy!Y220,Patient12_Healthy!Y220,Patient13_Healthy!Y220,Patient14_Healthy!Y220,Patient15_Healthy!Y220,Patient16_Healthy!Y220,Patient17_Healthy!Y220,Patient18_Healthy!Y220,Patient19_Healthy!Y220,Patient21_Healthy!Y220,Patient22_Healthy!Y220,Patient23_Healthy!Y220,Patient25_Healthy!Y220,Patient26_Healthy!Y220,Patient27_Healthy!Y220,Patient28_Healthy!Y220,Patient30_Healthy!Y220,Patient31_Healthy!Y220,Patient33_Healthy!Y220,Patient34_Healthy!Y220,Patient36_Healthy!Y220)</f>
        <v>-1.9251869849299573E-4</v>
      </c>
      <c r="AC221">
        <f>STDEV(Patient1_Healthy!Y232,Patient2_Healthy!Y232,Patient5_Healthy!Y220,Patient6_Healthy!Y220,Patient8_Healthy!Y220,Patient9_Healthy!Y220,Patient10_Healthy!Y220,Patient11_Healthy!Y220,Patient12_Healthy!Y220,Patient13_Healthy!Y220,Patient14_Healthy!Y220,Patient15_Healthy!Y220,Patient16_Healthy!Y220,Patient17_Healthy!Y220,Patient18_Healthy!Y220,Patient19_Healthy!Y220,Patient21_Healthy!Y220,Patient22_Healthy!Y220,Patient23_Healthy!Y220,Patient25_Healthy!Y220,Patient26_Healthy!Y220,Patient27_Healthy!Y220,Patient28_Healthy!Y220,Patient30_Healthy!Y220,Patient31_Healthy!Y220,Patient33_Healthy!Y220,Patient34_Healthy!Y220,Patient36_Healthy!Y220)</f>
        <v>7.5799032018650708E-2</v>
      </c>
      <c r="AO221" s="165"/>
    </row>
    <row r="222" spans="1:41" x14ac:dyDescent="0.25">
      <c r="A222" s="165" t="s">
        <v>95</v>
      </c>
      <c r="I222" s="165" t="s">
        <v>95</v>
      </c>
      <c r="Q222" s="165" t="s">
        <v>95</v>
      </c>
      <c r="Y222" s="29" t="s">
        <v>18</v>
      </c>
      <c r="Z222">
        <f>AVERAGE(Patient1_Healthy!X233,Patient2_Healthy!X233,Patient5_Healthy!X221,Patient6_Healthy!X221,Patient8_Healthy!X221,Patient9_Healthy!X221,Patient10_Healthy!X221,Patient11_Healthy!X221,Patient12_Healthy!X221,Patient13_Healthy!X221,Patient14_Healthy!X221,Patient15_Healthy!X221,Patient16_Healthy!X221,Patient17_Healthy!X221,Patient18_Healthy!X221,Patient19_Healthy!X221,Patient21_Healthy!X221,Patient22_Healthy!X221,Patient23_Healthy!X221,Patient25_Healthy!X221,Patient26_Healthy!X221,Patient27_Healthy!X221,Patient28_Healthy!X221,Patient30_Healthy!X221,Patient31_Healthy!X221,Patient33_Healthy!X221,Patient34_Healthy!X221,Patient36_Healthy!X221)</f>
        <v>1.2711757157428819E-2</v>
      </c>
      <c r="AA222">
        <f>STDEV(Patient1_Healthy!X233,Patient2_Healthy!X233,Patient5_Healthy!X221,Patient6_Healthy!X221,Patient8_Healthy!X221,Patient9_Healthy!X221,Patient10_Healthy!X221,Patient11_Healthy!X221,Patient12_Healthy!X221,Patient13_Healthy!X221,Patient14_Healthy!X221,Patient15_Healthy!X221,Patient16_Healthy!X221,Patient17_Healthy!X221,Patient18_Healthy!X221,Patient19_Healthy!X221,Patient21_Healthy!X221,Patient22_Healthy!X221,Patient23_Healthy!X221,Patient25_Healthy!X221,Patient26_Healthy!X221,Patient27_Healthy!X221,Patient28_Healthy!X221,Patient30_Healthy!X221,Patient31_Healthy!X221,Patient33_Healthy!X221,Patient34_Healthy!X221,Patient36_Healthy!X221)</f>
        <v>0.10515084415486768</v>
      </c>
      <c r="AB222" s="132">
        <f>AVERAGE(Patient1_Healthy!Y233,Patient2_Healthy!Y233,Patient5_Healthy!Y221,Patient6_Healthy!Y221,Patient8_Healthy!Y221,Patient9_Healthy!Y221,Patient10_Healthy!Y221,Patient11_Healthy!Y221,Patient12_Healthy!Y221,Patient13_Healthy!Y221,Patient14_Healthy!Y221,Patient15_Healthy!Y221,Patient16_Healthy!Y221,Patient17_Healthy!Y221,Patient18_Healthy!Y221,Patient19_Healthy!Y221,Patient21_Healthy!Y221,Patient22_Healthy!Y221,Patient23_Healthy!Y221,Patient25_Healthy!Y221,Patient26_Healthy!Y221,Patient27_Healthy!Y221,Patient28_Healthy!Y221,Patient30_Healthy!Y221,Patient31_Healthy!Y221,Patient33_Healthy!Y221,Patient34_Healthy!Y221,Patient36_Healthy!Y221)</f>
        <v>3.9594844404647778E-2</v>
      </c>
      <c r="AC222">
        <f>STDEV(Patient1_Healthy!Y233,Patient2_Healthy!Y233,Patient5_Healthy!Y221,Patient6_Healthy!Y221,Patient8_Healthy!Y221,Patient9_Healthy!Y221,Patient10_Healthy!Y221,Patient11_Healthy!Y221,Patient12_Healthy!Y221,Patient13_Healthy!Y221,Patient14_Healthy!Y221,Patient15_Healthy!Y221,Patient16_Healthy!Y221,Patient17_Healthy!Y221,Patient18_Healthy!Y221,Patient19_Healthy!Y221,Patient21_Healthy!Y221,Patient22_Healthy!Y221,Patient23_Healthy!Y221,Patient25_Healthy!Y221,Patient26_Healthy!Y221,Patient27_Healthy!Y221,Patient28_Healthy!Y221,Patient30_Healthy!Y221,Patient31_Healthy!Y221,Patient33_Healthy!Y221,Patient34_Healthy!Y221,Patient36_Healthy!Y221)</f>
        <v>0.1178823282499261</v>
      </c>
      <c r="AO222" s="165"/>
    </row>
    <row r="223" spans="1:41" x14ac:dyDescent="0.25">
      <c r="A223" s="29"/>
      <c r="B223" s="187" t="s">
        <v>12</v>
      </c>
      <c r="C223" s="190"/>
      <c r="D223" s="189" t="s">
        <v>68</v>
      </c>
      <c r="E223" s="190"/>
      <c r="F223" s="189" t="s">
        <v>69</v>
      </c>
      <c r="G223" s="187"/>
      <c r="I223" s="29"/>
      <c r="J223" s="187" t="s">
        <v>13</v>
      </c>
      <c r="K223" s="188"/>
      <c r="L223" s="189" t="s">
        <v>70</v>
      </c>
      <c r="M223" s="190"/>
      <c r="N223" s="187" t="s">
        <v>71</v>
      </c>
      <c r="O223" s="188"/>
      <c r="Q223" s="29"/>
      <c r="R223" s="187" t="s">
        <v>12</v>
      </c>
      <c r="S223" s="188"/>
      <c r="T223" s="189" t="s">
        <v>13</v>
      </c>
      <c r="U223" s="190"/>
      <c r="Y223" s="29" t="s">
        <v>21</v>
      </c>
      <c r="Z223">
        <f>AVERAGE(Patient1_Healthy!X234,Patient2_Healthy!X234,Patient5_Healthy!X222,Patient6_Healthy!X222,Patient8_Healthy!X222,Patient9_Healthy!X222,Patient10_Healthy!X222,Patient11_Healthy!X222,Patient12_Healthy!X222,Patient13_Healthy!X222,Patient14_Healthy!X222,Patient15_Healthy!X222,Patient16_Healthy!X222,Patient17_Healthy!X222,Patient18_Healthy!X222,Patient19_Healthy!X222,Patient21_Healthy!X222,Patient22_Healthy!X222,Patient23_Healthy!X222,Patient25_Healthy!X222,Patient26_Healthy!X222,Patient27_Healthy!X222,Patient28_Healthy!X222,Patient30_Healthy!X222,Patient31_Healthy!X222,Patient33_Healthy!X222,Patient34_Healthy!X222,Patient36_Healthy!X222)</f>
        <v>4.3591323370013042E-2</v>
      </c>
      <c r="AA223">
        <f>STDEV(Patient1_Healthy!X234,Patient2_Healthy!X234,Patient5_Healthy!X222,Patient6_Healthy!X222,Patient8_Healthy!X222,Patient9_Healthy!X222,Patient10_Healthy!X222,Patient11_Healthy!X222,Patient12_Healthy!X222,Patient13_Healthy!X222,Patient14_Healthy!X222,Patient15_Healthy!X222,Patient16_Healthy!X222,Patient17_Healthy!X222,Patient18_Healthy!X222,Patient19_Healthy!X222,Patient21_Healthy!X222,Patient22_Healthy!X222,Patient23_Healthy!X222,Patient25_Healthy!X222,Patient26_Healthy!X222,Patient27_Healthy!X222,Patient28_Healthy!X222,Patient30_Healthy!X222,Patient31_Healthy!X222,Patient33_Healthy!X222,Patient34_Healthy!X222,Patient36_Healthy!X222)</f>
        <v>0.10994564751367079</v>
      </c>
      <c r="AB223" s="132">
        <f>AVERAGE(Patient1_Healthy!Y234,Patient2_Healthy!Y234,Patient5_Healthy!Y222,Patient6_Healthy!Y222,Patient8_Healthy!Y222,Patient9_Healthy!Y222,Patient10_Healthy!Y222,Patient11_Healthy!Y222,Patient12_Healthy!Y222,Patient13_Healthy!Y222,Patient14_Healthy!Y222,Patient15_Healthy!Y222,Patient16_Healthy!Y222,Patient17_Healthy!Y222,Patient18_Healthy!Y222,Patient19_Healthy!Y222,Patient21_Healthy!Y222,Patient22_Healthy!Y222,Patient23_Healthy!Y222,Patient25_Healthy!Y222,Patient26_Healthy!Y222,Patient27_Healthy!Y222,Patient28_Healthy!Y222,Patient30_Healthy!Y222,Patient31_Healthy!Y222,Patient33_Healthy!Y222,Patient34_Healthy!Y222,Patient36_Healthy!Y222)</f>
        <v>4.8484462836450526E-2</v>
      </c>
      <c r="AC223">
        <f>STDEV(Patient1_Healthy!Y234,Patient2_Healthy!Y234,Patient5_Healthy!Y222,Patient6_Healthy!Y222,Patient8_Healthy!Y222,Patient9_Healthy!Y222,Patient10_Healthy!Y222,Patient11_Healthy!Y222,Patient12_Healthy!Y222,Patient13_Healthy!Y222,Patient14_Healthy!Y222,Patient15_Healthy!Y222,Patient16_Healthy!Y222,Patient17_Healthy!Y222,Patient18_Healthy!Y222,Patient19_Healthy!Y222,Patient21_Healthy!Y222,Patient22_Healthy!Y222,Patient23_Healthy!Y222,Patient25_Healthy!Y222,Patient26_Healthy!Y222,Patient27_Healthy!Y222,Patient28_Healthy!Y222,Patient30_Healthy!Y222,Patient31_Healthy!Y222,Patient33_Healthy!Y222,Patient34_Healthy!Y222,Patient36_Healthy!Y222)</f>
        <v>0.11241961032538828</v>
      </c>
      <c r="AO223" s="165"/>
    </row>
    <row r="224" spans="1:41" x14ac:dyDescent="0.25">
      <c r="A224" s="28" t="s">
        <v>14</v>
      </c>
      <c r="B224" s="29" t="s">
        <v>221</v>
      </c>
      <c r="C224" s="29" t="s">
        <v>222</v>
      </c>
      <c r="D224" s="30" t="s">
        <v>221</v>
      </c>
      <c r="E224" s="31" t="s">
        <v>222</v>
      </c>
      <c r="F224" s="29" t="s">
        <v>221</v>
      </c>
      <c r="G224" s="29" t="s">
        <v>222</v>
      </c>
      <c r="I224" s="28"/>
      <c r="J224" s="29" t="s">
        <v>221</v>
      </c>
      <c r="K224" s="29" t="s">
        <v>222</v>
      </c>
      <c r="L224" s="30" t="s">
        <v>221</v>
      </c>
      <c r="M224" s="31" t="s">
        <v>222</v>
      </c>
      <c r="N224" s="29" t="s">
        <v>221</v>
      </c>
      <c r="O224" s="29" t="s">
        <v>222</v>
      </c>
      <c r="Q224" s="28"/>
      <c r="R224" s="29" t="s">
        <v>221</v>
      </c>
      <c r="S224" s="29" t="s">
        <v>222</v>
      </c>
      <c r="T224" s="30" t="s">
        <v>221</v>
      </c>
      <c r="U224" s="31" t="s">
        <v>222</v>
      </c>
      <c r="Y224" s="29" t="s">
        <v>24</v>
      </c>
      <c r="Z224">
        <f>AVERAGE(Patient1_Healthy!X235,Patient2_Healthy!X235,Patient5_Healthy!X223,Patient6_Healthy!X223,Patient8_Healthy!X223,Patient9_Healthy!X223,Patient10_Healthy!X223,Patient11_Healthy!X223,Patient12_Healthy!X223,Patient13_Healthy!X223,Patient14_Healthy!X223,Patient15_Healthy!X223,Patient16_Healthy!X223,Patient17_Healthy!X223,Patient18_Healthy!X223,Patient19_Healthy!X223,Patient21_Healthy!X223,Patient22_Healthy!X223,Patient23_Healthy!X223,Patient25_Healthy!X223,Patient26_Healthy!X223,Patient27_Healthy!X223,Patient28_Healthy!X223,Patient30_Healthy!X223,Patient31_Healthy!X223,Patient33_Healthy!X223,Patient34_Healthy!X223,Patient36_Healthy!X223)</f>
        <v>2.8332544885014077E-2</v>
      </c>
      <c r="AA224">
        <f>STDEV(Patient1_Healthy!X235,Patient2_Healthy!X235,Patient5_Healthy!X223,Patient6_Healthy!X223,Patient8_Healthy!X223,Patient9_Healthy!X223,Patient10_Healthy!X223,Patient11_Healthy!X223,Patient12_Healthy!X223,Patient13_Healthy!X223,Patient14_Healthy!X223,Patient15_Healthy!X223,Patient16_Healthy!X223,Patient17_Healthy!X223,Patient18_Healthy!X223,Patient19_Healthy!X223,Patient21_Healthy!X223,Patient22_Healthy!X223,Patient23_Healthy!X223,Patient25_Healthy!X223,Patient26_Healthy!X223,Patient27_Healthy!X223,Patient28_Healthy!X223,Patient30_Healthy!X223,Patient31_Healthy!X223,Patient33_Healthy!X223,Patient34_Healthy!X223,Patient36_Healthy!X223)</f>
        <v>7.3147383346653369E-2</v>
      </c>
      <c r="AB224" s="132">
        <f>AVERAGE(Patient1_Healthy!Y235,Patient2_Healthy!Y235,Patient5_Healthy!Y223,Patient6_Healthy!Y223,Patient8_Healthy!Y223,Patient9_Healthy!Y223,Patient10_Healthy!Y223,Patient11_Healthy!Y223,Patient12_Healthy!Y223,Patient13_Healthy!Y223,Patient14_Healthy!Y223,Patient15_Healthy!Y223,Patient16_Healthy!Y223,Patient17_Healthy!Y223,Patient18_Healthy!Y223,Patient19_Healthy!Y223,Patient21_Healthy!Y223,Patient22_Healthy!Y223,Patient23_Healthy!Y223,Patient25_Healthy!Y223,Patient26_Healthy!Y223,Patient27_Healthy!Y223,Patient28_Healthy!Y223,Patient30_Healthy!Y223,Patient31_Healthy!Y223,Patient33_Healthy!Y223,Patient34_Healthy!Y223,Patient36_Healthy!Y223)</f>
        <v>2.4377130286983888E-2</v>
      </c>
      <c r="AC224">
        <f>STDEV(Patient1_Healthy!Y235,Patient2_Healthy!Y235,Patient5_Healthy!Y223,Patient6_Healthy!Y223,Patient8_Healthy!Y223,Patient9_Healthy!Y223,Patient10_Healthy!Y223,Patient11_Healthy!Y223,Patient12_Healthy!Y223,Patient13_Healthy!Y223,Patient14_Healthy!Y223,Patient15_Healthy!Y223,Patient16_Healthy!Y223,Patient17_Healthy!Y223,Patient18_Healthy!Y223,Patient19_Healthy!Y223,Patient21_Healthy!Y223,Patient22_Healthy!Y223,Patient23_Healthy!Y223,Patient25_Healthy!Y223,Patient26_Healthy!Y223,Patient27_Healthy!Y223,Patient28_Healthy!Y223,Patient30_Healthy!Y223,Patient31_Healthy!Y223,Patient33_Healthy!Y223,Patient34_Healthy!Y223,Patient36_Healthy!Y223)</f>
        <v>8.8631781360382966E-2</v>
      </c>
      <c r="AO224" s="165"/>
    </row>
    <row r="225" spans="1:41" x14ac:dyDescent="0.25">
      <c r="A225" s="29" t="s">
        <v>14</v>
      </c>
      <c r="B225">
        <f>AVERAGE(Patient1_Healthy!B224,Patient2_Healthy!B224,Patient5_Healthy!B224,Patient6_Healthy!B224,Patient8_Healthy!B224,Patient9_Healthy!B224,Patient10_Healthy!B224,Patient11_Healthy!B224,Patient12_Healthy!B224,Patient13_Healthy!B224,Patient14_Healthy!B224,Patient15_Healthy!B224,Patient16_Healthy!B224,Patient17_Healthy!B224,Patient18_Healthy!B224,Patient19_Healthy!B224,Patient21_Healthy!B224,Patient22_Healthy!B224,Patient23_Healthy!B224,Patient25_Healthy!B224,Patient26_Healthy!B224,Patient27_Healthy!B224,Patient28_Healthy!B224,Patient30_Healthy!B224,Patient31_Healthy!B224,Patient33_Healthy!B224,Patient34_Healthy!B224)</f>
        <v>0.11935506525485994</v>
      </c>
      <c r="C225">
        <f>STDEV(Patient1_Healthy!B224,Patient2_Healthy!B224,Patient5_Healthy!B224,Patient6_Healthy!B224,Patient8_Healthy!B224,Patient9_Healthy!B224,Patient10_Healthy!B224,Patient11_Healthy!B224,Patient12_Healthy!B224,Patient13_Healthy!B224,Patient14_Healthy!B224,Patient15_Healthy!B224,Patient16_Healthy!B224,Patient17_Healthy!B224,Patient18_Healthy!B224,Patient19_Healthy!B224,Patient21_Healthy!B224,Patient22_Healthy!B224,Patient23_Healthy!B224,Patient25_Healthy!B224,Patient26_Healthy!B224,Patient27_Healthy!B224,Patient28_Healthy!B224,Patient30_Healthy!B224,Patient31_Healthy!B224,Patient33_Healthy!B224,Patient34_Healthy!B224)</f>
        <v>0.1907517007579253</v>
      </c>
      <c r="D225" s="132">
        <f>AVERAGE(Patient1_Healthy!C240,Patient2_Healthy!C240,Patient5_Healthy!C224,Patient6_Healthy!C224,Patient8_Healthy!C224,Patient9_Healthy!C224,Patient10_Healthy!C224,Patient11_Healthy!C224,Patient12_Healthy!C224,Patient13_Healthy!C224,Patient14_Healthy!C224,Patient15_Healthy!C224,Patient16_Healthy!C224,Patient17_Healthy!C224,Patient18_Healthy!C224,Patient19_Healthy!C224,Patient21_Healthy!C224,Patient22_Healthy!C224,Patient23_Healthy!C224,Patient25_Healthy!C224,Patient26_Healthy!C224,Patient27_Healthy!C224,Patient28_Healthy!C224,Patient30_Healthy!C224,Patient31_Healthy!C224,Patient33_Healthy!C224,Patient34_Healthy!C224,Patient36_Healthy!C224)</f>
        <v>8.5959492118240693E-2</v>
      </c>
      <c r="E225" s="139">
        <f>STDEV(Patient1_Healthy!C240,Patient2_Healthy!C240,Patient5_Healthy!C224,Patient6_Healthy!C224,Patient8_Healthy!C224,Patient9_Healthy!C224,Patient10_Healthy!C224,Patient11_Healthy!C224,Patient12_Healthy!C224,Patient13_Healthy!C224,Patient14_Healthy!C224,Patient15_Healthy!C224,Patient16_Healthy!C224,Patient17_Healthy!C224,Patient18_Healthy!C224,Patient19_Healthy!C224,Patient21_Healthy!C224,Patient22_Healthy!C224,Patient23_Healthy!C224,Patient25_Healthy!C224,Patient26_Healthy!C224,Patient27_Healthy!C224,Patient28_Healthy!C224,Patient30_Healthy!C224,Patient31_Healthy!C224,Patient33_Healthy!C224,Patient34_Healthy!C224,Patient36_Healthy!C224)</f>
        <v>0.14745867089728487</v>
      </c>
      <c r="F225">
        <f>AVERAGE(Patient1_Healthy!D240,Patient2_Healthy!D240,Patient5_Healthy!D224,Patient6_Healthy!D224,Patient8_Healthy!D224,Patient9_Healthy!D224,Patient10_Healthy!D224,Patient11_Healthy!D224,Patient12_Healthy!D224,Patient13_Healthy!D224,Patient14_Healthy!D224,Patient15_Healthy!D224,Patient16_Healthy!D224,Patient17_Healthy!D224,Patient18_Healthy!D224,Patient19_Healthy!D224,Patient21_Healthy!D224,Patient22_Healthy!D224,Patient23_Healthy!D224,Patient25_Healthy!D224,Patient26_Healthy!D224,Patient27_Healthy!D224,Patient28_Healthy!D224,Patient30_Healthy!D224,Patient31_Healthy!D224,Patient33_Healthy!D224,Patient34_Healthy!D224,Patient36_Healthy!D224)</f>
        <v>2.58805706158357E-2</v>
      </c>
      <c r="G225">
        <f>STDEV(Patient1_Healthy!D240,Patient2_Healthy!D240,Patient5_Healthy!D224,Patient6_Healthy!D224,Patient8_Healthy!D224,Patient9_Healthy!D224,Patient10_Healthy!D224,Patient11_Healthy!D224,Patient12_Healthy!D224,Patient13_Healthy!D224,Patient14_Healthy!D224,Patient15_Healthy!D224,Patient16_Healthy!D224,Patient17_Healthy!D224,Patient18_Healthy!D224,Patient19_Healthy!D224,Patient21_Healthy!D224,Patient22_Healthy!D224,Patient23_Healthy!D224,Patient25_Healthy!D224,Patient26_Healthy!D224,Patient27_Healthy!D224,Patient28_Healthy!D224,Patient30_Healthy!D224,Patient31_Healthy!D224,Patient33_Healthy!D224,Patient34_Healthy!D224,Patient36_Healthy!D224)</f>
        <v>0.11256665249599447</v>
      </c>
      <c r="I225" s="13" t="s">
        <v>72</v>
      </c>
      <c r="J225">
        <f>AVERAGE(Patient1_Healthy!I240,Patient2_Healthy!I240,Patient5_Healthy!I224,Patient6_Healthy!I224,Patient8_Healthy!I224,Patient9_Healthy!I224,Patient10_Healthy!I224,Patient11_Healthy!I224,Patient12_Healthy!I224,Patient13_Healthy!I224,Patient14_Healthy!I224,Patient15_Healthy!I224,Patient16_Healthy!I224,Patient17_Healthy!I224,Patient18_Healthy!I224,Patient19_Healthy!I224,Patient21_Healthy!I224,Patient22_Healthy!I224,Patient23_Healthy!I224,Patient25_Healthy!I224,Patient26_Healthy!I224,Patient27_Healthy!I224,Patient28_Healthy!I224,Patient30_Healthy!I224,Patient31_Healthy!I224,Patient33_Healthy!I224,Patient34_Healthy!I224,Patient36_Healthy!I224)</f>
        <v>0.17599030209324723</v>
      </c>
      <c r="K225">
        <f>STDEV(Patient1_Healthy!I240,Patient2_Healthy!I240,Patient5_Healthy!I224,Patient6_Healthy!I224,Patient8_Healthy!I224,Patient9_Healthy!I224,Patient10_Healthy!I224,Patient11_Healthy!I224,Patient12_Healthy!I224,Patient13_Healthy!I224,Patient14_Healthy!I224,Patient15_Healthy!I224,Patient16_Healthy!I224,Patient17_Healthy!I224,Patient18_Healthy!I224,Patient19_Healthy!I224,Patient21_Healthy!I224,Patient22_Healthy!I224,Patient23_Healthy!I224,Patient25_Healthy!I224,Patient26_Healthy!I224,Patient27_Healthy!I224,Patient28_Healthy!I224,Patient30_Healthy!I224,Patient31_Healthy!I224,Patient33_Healthy!I224,Patient34_Healthy!I224,Patient36_Healthy!I224)</f>
        <v>0.19809265004022208</v>
      </c>
      <c r="L225" s="132">
        <f>AVERAGE(Patient1_Healthy!J240,Patient2_Healthy!J240,Patient5_Healthy!J224,Patient6_Healthy!J224,Patient8_Healthy!J224,Patient9_Healthy!J224,Patient10_Healthy!J224,Patient11_Healthy!J224,Patient12_Healthy!J224,Patient13_Healthy!J224,Patient14_Healthy!J224,Patient15_Healthy!J224,Patient16_Healthy!J224,Patient17_Healthy!J224,Patient18_Healthy!J224,Patient19_Healthy!J224,Patient21_Healthy!J224,Patient22_Healthy!J224,Patient23_Healthy!J224,Patient25_Healthy!J224,Patient26_Healthy!J224,Patient27_Healthy!J224,Patient28_Healthy!J224,Patient30_Healthy!J224,Patient31_Healthy!J224,Patient33_Healthy!J224,Patient34_Healthy!J224,Patient36_Healthy!J224)</f>
        <v>9.064002541897434E-2</v>
      </c>
      <c r="M225" s="139">
        <f>STDEV(Patient1_Healthy!J240,Patient2_Healthy!J240,Patient5_Healthy!J224,Patient6_Healthy!J224,Patient8_Healthy!J224,Patient9_Healthy!J224,Patient10_Healthy!J224,Patient11_Healthy!J224,Patient12_Healthy!J224,Patient13_Healthy!J224,Patient14_Healthy!J224,Patient15_Healthy!J224,Patient16_Healthy!J224,Patient17_Healthy!J224,Patient18_Healthy!J224,Patient19_Healthy!J224,Patient21_Healthy!J224,Patient22_Healthy!J224,Patient23_Healthy!J224,Patient25_Healthy!J224,Patient26_Healthy!J224,Patient27_Healthy!J224,Patient28_Healthy!J224,Patient30_Healthy!J224,Patient31_Healthy!J224,Patient33_Healthy!J224,Patient34_Healthy!J224,Patient36_Healthy!J224)</f>
        <v>0.1371409346144605</v>
      </c>
      <c r="N225">
        <f>AVERAGE(Patient1_Healthy!K240,Patient2_Healthy!K240,Patient5_Healthy!K224,Patient6_Healthy!K224,Patient8_Healthy!K224,Patient9_Healthy!K224,Patient10_Healthy!K224,Patient11_Healthy!K224,Patient12_Healthy!K224,Patient13_Healthy!K224,Patient14_Healthy!K224,Patient15_Healthy!K224,Patient16_Healthy!K224,Patient17_Healthy!K224,Patient18_Healthy!K224,Patient19_Healthy!K224,Patient21_Healthy!K224,Patient22_Healthy!K224,Patient23_Healthy!K224,Patient25_Healthy!K224,Patient26_Healthy!K224,Patient27_Healthy!K224,Patient28_Healthy!K224,Patient30_Healthy!K224,Patient31_Healthy!K224,Patient33_Healthy!K224,Patient34_Healthy!K224,Patient36_Healthy!K224)</f>
        <v>-3.4907318856429192E-3</v>
      </c>
      <c r="O225">
        <f>STDEV(Patient1_Healthy!K240,Patient2_Healthy!K240,Patient5_Healthy!K224,Patient6_Healthy!K224,Patient8_Healthy!K224,Patient9_Healthy!K224,Patient10_Healthy!K224,Patient11_Healthy!K224,Patient12_Healthy!K224,Patient13_Healthy!K224,Patient14_Healthy!K224,Patient15_Healthy!K224,Patient16_Healthy!K224,Patient17_Healthy!K224,Patient18_Healthy!K224,Patient19_Healthy!K224,Patient21_Healthy!K224,Patient22_Healthy!K224,Patient23_Healthy!K224,Patient25_Healthy!K224,Patient26_Healthy!K224,Patient27_Healthy!K224,Patient28_Healthy!K224,Patient30_Healthy!K224,Patient31_Healthy!K224,Patient33_Healthy!K224,Patient34_Healthy!K224,Patient36_Healthy!K224)</f>
        <v>8.1362402908130266E-2</v>
      </c>
      <c r="Q225" s="13" t="s">
        <v>73</v>
      </c>
      <c r="R225">
        <f>AVERAGE(Patient1_Healthy!P240,Patient2_Healthy!P240,Patient5_Healthy!P224,Patient6_Healthy!P224,Patient8_Healthy!P224,Patient9_Healthy!P224,Patient10_Healthy!P224,Patient11_Healthy!P224,Patient12_Healthy!P224,Patient13_Healthy!P224,Patient14_Healthy!P224,Patient15_Healthy!P224,Patient16_Healthy!P224,Patient17_Healthy!P224,Patient18_Healthy!P224,Patient19_Healthy!P224,Patient21_Healthy!P224,Patient22_Healthy!P224,Patient23_Healthy!P224,Patient25_Healthy!P224,Patient26_Healthy!P224,Patient27_Healthy!P224,Patient28_Healthy!P224,Patient30_Healthy!P224,Patient31_Healthy!P224,Patient33_Healthy!P224,Patient34_Healthy!P224,Patient36_Healthy!P224)</f>
        <v>9.3985687672886162E-2</v>
      </c>
      <c r="S225">
        <f>STDEV(Patient1_Healthy!P240,Patient2_Healthy!P240,Patient5_Healthy!P224,Patient6_Healthy!P224,Patient8_Healthy!P224,Patient9_Healthy!P224,Patient10_Healthy!P224,Patient11_Healthy!P224,Patient12_Healthy!P224,Patient13_Healthy!P224,Patient14_Healthy!P224,Patient15_Healthy!P224,Patient16_Healthy!P224,Patient17_Healthy!P224,Patient18_Healthy!P224,Patient19_Healthy!P224,Patient21_Healthy!P224,Patient22_Healthy!P224,Patient23_Healthy!P224,Patient25_Healthy!P224,Patient26_Healthy!P224,Patient27_Healthy!P224,Patient28_Healthy!P224,Patient30_Healthy!P224,Patient31_Healthy!P224,Patient33_Healthy!P224,Patient34_Healthy!P224,Patient36_Healthy!P224)</f>
        <v>0.17011278191945206</v>
      </c>
      <c r="T225" s="132">
        <f>AVERAGE(Patient1_Healthy!Q240,Patient2_Healthy!Q240,Patient5_Healthy!Q224,Patient6_Healthy!Q224,Patient8_Healthy!Q224,Patient9_Healthy!Q224,Patient10_Healthy!Q224,Patient11_Healthy!Q224,Patient12_Healthy!Q224,Patient13_Healthy!Q224,Patient14_Healthy!Q224,Patient15_Healthy!Q224,Patient16_Healthy!Q224,Patient17_Healthy!Q224,Patient18_Healthy!Q224,Patient19_Healthy!Q224,Patient21_Healthy!Q224,Patient22_Healthy!Q224,Patient23_Healthy!Q224,Patient25_Healthy!Q224,Patient26_Healthy!Q224,Patient27_Healthy!Q224,Patient28_Healthy!Q224,Patient30_Healthy!Q224,Patient31_Healthy!Q224,Patient33_Healthy!Q224,Patient34_Healthy!Q224,Patient36_Healthy!Q224)</f>
        <v>0.123000823873627</v>
      </c>
      <c r="U225" s="139">
        <f>STDEV(Patient1_Healthy!Q240,Patient2_Healthy!Q240,Patient5_Healthy!Q224,Patient6_Healthy!Q224,Patient8_Healthy!Q224,Patient9_Healthy!Q224,Patient10_Healthy!Q224,Patient11_Healthy!Q224,Patient12_Healthy!Q224,Patient13_Healthy!Q224,Patient14_Healthy!Q224,Patient15_Healthy!Q224,Patient16_Healthy!Q224,Patient17_Healthy!Q224,Patient18_Healthy!Q224,Patient19_Healthy!Q224,Patient21_Healthy!Q224,Patient22_Healthy!Q224,Patient23_Healthy!Q224,Patient25_Healthy!Q224,Patient26_Healthy!Q224,Patient27_Healthy!Q224,Patient28_Healthy!Q224,Patient30_Healthy!Q224,Patient31_Healthy!Q224,Patient33_Healthy!Q224,Patient34_Healthy!Q224,Patient36_Healthy!Q224)</f>
        <v>0.14246748533574613</v>
      </c>
      <c r="Y225" s="29" t="s">
        <v>25</v>
      </c>
      <c r="Z225">
        <f>AVERAGE(Patient1_Healthy!X236,Patient2_Healthy!X236,Patient5_Healthy!X224,Patient6_Healthy!X224,Patient8_Healthy!X224,Patient9_Healthy!X224,Patient10_Healthy!X224,Patient11_Healthy!X224,Patient12_Healthy!X224,Patient13_Healthy!X224,Patient14_Healthy!X224,Patient15_Healthy!X224,Patient16_Healthy!X224,Patient17_Healthy!X224,Patient18_Healthy!X224,Patient19_Healthy!X224,Patient21_Healthy!X224,Patient22_Healthy!X224,Patient23_Healthy!X224,Patient25_Healthy!X224,Patient26_Healthy!X224,Patient27_Healthy!X224,Patient28_Healthy!X224,Patient30_Healthy!X224,Patient31_Healthy!X224,Patient33_Healthy!X224,Patient34_Healthy!X224,Patient36_Healthy!X224)</f>
        <v>-5.3169893307022792E-3</v>
      </c>
      <c r="AA225">
        <f>STDEV(Patient1_Healthy!X236,Patient2_Healthy!X236,Patient5_Healthy!X224,Patient6_Healthy!X224,Patient8_Healthy!X224,Patient9_Healthy!X224,Patient10_Healthy!X224,Patient11_Healthy!X224,Patient12_Healthy!X224,Patient13_Healthy!X224,Patient14_Healthy!X224,Patient15_Healthy!X224,Patient16_Healthy!X224,Patient17_Healthy!X224,Patient18_Healthy!X224,Patient19_Healthy!X224,Patient21_Healthy!X224,Patient22_Healthy!X224,Patient23_Healthy!X224,Patient25_Healthy!X224,Patient26_Healthy!X224,Patient27_Healthy!X224,Patient28_Healthy!X224,Patient30_Healthy!X224,Patient31_Healthy!X224,Patient33_Healthy!X224,Patient34_Healthy!X224,Patient36_Healthy!X224)</f>
        <v>7.068843375925507E-2</v>
      </c>
      <c r="AB225" s="132">
        <f>AVERAGE(Patient1_Healthy!Y236,Patient2_Healthy!Y236,Patient5_Healthy!Y224,Patient6_Healthy!Y224,Patient8_Healthy!Y224,Patient9_Healthy!Y224,Patient10_Healthy!Y224,Patient11_Healthy!Y224,Patient12_Healthy!Y224,Patient13_Healthy!Y224,Patient14_Healthy!Y224,Patient15_Healthy!Y224,Patient16_Healthy!Y224,Patient17_Healthy!Y224,Patient18_Healthy!Y224,Patient19_Healthy!Y224,Patient21_Healthy!Y224,Patient22_Healthy!Y224,Patient23_Healthy!Y224,Patient25_Healthy!Y224,Patient26_Healthy!Y224,Patient27_Healthy!Y224,Patient28_Healthy!Y224,Patient30_Healthy!Y224,Patient31_Healthy!Y224,Patient33_Healthy!Y224,Patient34_Healthy!Y224,Patient36_Healthy!Y224)</f>
        <v>-2.0975855580764855E-3</v>
      </c>
      <c r="AC225">
        <f>STDEV(Patient1_Healthy!Y236,Patient2_Healthy!Y236,Patient5_Healthy!Y224,Patient6_Healthy!Y224,Patient8_Healthy!Y224,Patient9_Healthy!Y224,Patient10_Healthy!Y224,Patient11_Healthy!Y224,Patient12_Healthy!Y224,Patient13_Healthy!Y224,Patient14_Healthy!Y224,Patient15_Healthy!Y224,Patient16_Healthy!Y224,Patient17_Healthy!Y224,Patient18_Healthy!Y224,Patient19_Healthy!Y224,Patient21_Healthy!Y224,Patient22_Healthy!Y224,Patient23_Healthy!Y224,Patient25_Healthy!Y224,Patient26_Healthy!Y224,Patient27_Healthy!Y224,Patient28_Healthy!Y224,Patient30_Healthy!Y224,Patient31_Healthy!Y224,Patient33_Healthy!Y224,Patient34_Healthy!Y224,Patient36_Healthy!Y224)</f>
        <v>6.9543596275083081E-2</v>
      </c>
      <c r="AO225" s="165"/>
    </row>
    <row r="226" spans="1:41" x14ac:dyDescent="0.25">
      <c r="A226" s="29" t="s">
        <v>17</v>
      </c>
      <c r="B226">
        <f>AVERAGE(Patient1_Healthy!B225,Patient2_Healthy!B225,Patient5_Healthy!B225,Patient6_Healthy!B225,Patient8_Healthy!B225,Patient9_Healthy!B225,Patient10_Healthy!B225,Patient11_Healthy!B225,Patient12_Healthy!B225,Patient13_Healthy!B225,Patient14_Healthy!B225,Patient15_Healthy!B225,Patient16_Healthy!B225,Patient17_Healthy!B225,Patient18_Healthy!B225,Patient19_Healthy!B225,Patient21_Healthy!B225,Patient22_Healthy!B225,Patient23_Healthy!B225,Patient25_Healthy!B225,Patient26_Healthy!B225,Patient27_Healthy!B225,Patient28_Healthy!B225,Patient30_Healthy!B225,Patient31_Healthy!B225,Patient33_Healthy!B225,Patient34_Healthy!B225)</f>
        <v>0.17463620322900561</v>
      </c>
      <c r="C226">
        <f>STDEV(Patient1_Healthy!B225,Patient2_Healthy!B225,Patient5_Healthy!B225,Patient6_Healthy!B225,Patient8_Healthy!B225,Patient9_Healthy!B225,Patient10_Healthy!B225,Patient11_Healthy!B225,Patient12_Healthy!B225,Patient13_Healthy!B225,Patient14_Healthy!B225,Patient15_Healthy!B225,Patient16_Healthy!B225,Patient17_Healthy!B225,Patient18_Healthy!B225,Patient19_Healthy!B225,Patient21_Healthy!B225,Patient22_Healthy!B225,Patient23_Healthy!B225,Patient25_Healthy!B225,Patient26_Healthy!B225,Patient27_Healthy!B225,Patient28_Healthy!B225,Patient30_Healthy!B225,Patient31_Healthy!B225,Patient33_Healthy!B225,Patient34_Healthy!B225)</f>
        <v>0.15827916726395358</v>
      </c>
      <c r="D226" s="132">
        <f>AVERAGE(Patient1_Healthy!C241,Patient2_Healthy!C241,Patient5_Healthy!C225,Patient6_Healthy!C225,Patient8_Healthy!C225,Patient9_Healthy!C225,Patient10_Healthy!C225,Patient11_Healthy!C225,Patient12_Healthy!C225,Patient13_Healthy!C225,Patient14_Healthy!C225,Patient15_Healthy!C225,Patient16_Healthy!C225,Patient17_Healthy!C225,Patient18_Healthy!C225,Patient19_Healthy!C225,Patient21_Healthy!C225,Patient22_Healthy!C225,Patient23_Healthy!C225,Patient25_Healthy!C225,Patient26_Healthy!C225,Patient27_Healthy!C225,Patient28_Healthy!C225,Patient30_Healthy!C225,Patient31_Healthy!C225,Patient33_Healthy!C225,Patient34_Healthy!C225,Patient36_Healthy!C225)</f>
        <v>5.3982625905216033E-2</v>
      </c>
      <c r="E226" s="139">
        <f>STDEV(Patient1_Healthy!C241,Patient2_Healthy!C241,Patient5_Healthy!C225,Patient6_Healthy!C225,Patient8_Healthy!C225,Patient9_Healthy!C225,Patient10_Healthy!C225,Patient11_Healthy!C225,Patient12_Healthy!C225,Patient13_Healthy!C225,Patient14_Healthy!C225,Patient15_Healthy!C225,Patient16_Healthy!C225,Patient17_Healthy!C225,Patient18_Healthy!C225,Patient19_Healthy!C225,Patient21_Healthy!C225,Patient22_Healthy!C225,Patient23_Healthy!C225,Patient25_Healthy!C225,Patient26_Healthy!C225,Patient27_Healthy!C225,Patient28_Healthy!C225,Patient30_Healthy!C225,Patient31_Healthy!C225,Patient33_Healthy!C225,Patient34_Healthy!C225,Patient36_Healthy!C225)</f>
        <v>0.10380290904663142</v>
      </c>
      <c r="F226">
        <f>AVERAGE(Patient1_Healthy!D241,Patient2_Healthy!D241,Patient5_Healthy!D225,Patient6_Healthy!D225,Patient8_Healthy!D225,Patient9_Healthy!D225,Patient10_Healthy!D225,Patient11_Healthy!D225,Patient12_Healthy!D225,Patient13_Healthy!D225,Patient14_Healthy!D225,Patient15_Healthy!D225,Patient16_Healthy!D225,Patient17_Healthy!D225,Patient18_Healthy!D225,Patient19_Healthy!D225,Patient21_Healthy!D225,Patient22_Healthy!D225,Patient23_Healthy!D225,Patient25_Healthy!D225,Patient26_Healthy!D225,Patient27_Healthy!D225,Patient28_Healthy!D225,Patient30_Healthy!D225,Patient31_Healthy!D225,Patient33_Healthy!D225,Patient34_Healthy!D225,Patient36_Healthy!D225)</f>
        <v>-1.1436437550110564E-2</v>
      </c>
      <c r="G226">
        <f>STDEV(Patient1_Healthy!D241,Patient2_Healthy!D241,Patient5_Healthy!D225,Patient6_Healthy!D225,Patient8_Healthy!D225,Patient9_Healthy!D225,Patient10_Healthy!D225,Patient11_Healthy!D225,Patient12_Healthy!D225,Patient13_Healthy!D225,Patient14_Healthy!D225,Patient15_Healthy!D225,Patient16_Healthy!D225,Patient17_Healthy!D225,Patient18_Healthy!D225,Patient19_Healthy!D225,Patient21_Healthy!D225,Patient22_Healthy!D225,Patient23_Healthy!D225,Patient25_Healthy!D225,Patient26_Healthy!D225,Patient27_Healthy!D225,Patient28_Healthy!D225,Patient30_Healthy!D225,Patient31_Healthy!D225,Patient33_Healthy!D225,Patient34_Healthy!D225,Patient36_Healthy!D225)</f>
        <v>9.4293616019121382E-2</v>
      </c>
      <c r="I226" s="13" t="s">
        <v>74</v>
      </c>
      <c r="J226">
        <f>AVERAGE(Patient1_Healthy!I241,Patient2_Healthy!I241,Patient5_Healthy!I225,Patient6_Healthy!I225,Patient8_Healthy!I225,Patient9_Healthy!I225,Patient10_Healthy!I225,Patient11_Healthy!I225,Patient12_Healthy!I225,Patient13_Healthy!I225,Patient14_Healthy!I225,Patient15_Healthy!I225,Patient16_Healthy!I225,Patient17_Healthy!I225,Patient18_Healthy!I225,Patient19_Healthy!I225,Patient21_Healthy!I225,Patient22_Healthy!I225,Patient23_Healthy!I225,Patient25_Healthy!I225,Patient26_Healthy!I225,Patient27_Healthy!I225,Patient28_Healthy!I225,Patient30_Healthy!I225,Patient31_Healthy!I225,Patient33_Healthy!I225,Patient34_Healthy!I225)</f>
        <v>9.851283463906732E-2</v>
      </c>
      <c r="K226">
        <f>STDEV(Patient1_Healthy!I241,Patient2_Healthy!I241,Patient5_Healthy!I225,Patient6_Healthy!I225,Patient8_Healthy!I225,Patient9_Healthy!I225,Patient10_Healthy!I225,Patient11_Healthy!I225,Patient12_Healthy!I225,Patient13_Healthy!I225,Patient14_Healthy!I225,Patient15_Healthy!I225,Patient16_Healthy!I225,Patient17_Healthy!I225,Patient18_Healthy!I225,Patient19_Healthy!I225,Patient21_Healthy!I225,Patient22_Healthy!I225,Patient23_Healthy!I225,Patient25_Healthy!I225,Patient26_Healthy!I225,Patient27_Healthy!I225,Patient28_Healthy!I225,Patient30_Healthy!I225,Patient31_Healthy!I225,Patient33_Healthy!I225,Patient34_Healthy!I225)</f>
        <v>0.21850749719803422</v>
      </c>
      <c r="L226" s="132">
        <f>AVERAGE(Patient1_Healthy!J241,Patient2_Healthy!J241,Patient5_Healthy!J225,Patient6_Healthy!J225,Patient8_Healthy!J225,Patient9_Healthy!J225,Patient10_Healthy!J225,Patient11_Healthy!J225,Patient12_Healthy!J225,Patient13_Healthy!J225,Patient14_Healthy!J225,Patient15_Healthy!J225,Patient16_Healthy!J225,Patient17_Healthy!J225,Patient18_Healthy!J225,Patient19_Healthy!J225,Patient21_Healthy!J225,Patient22_Healthy!J225,Patient23_Healthy!J225,Patient25_Healthy!J225,Patient26_Healthy!J225,Patient27_Healthy!J225,Patient28_Healthy!J225,Patient30_Healthy!J225,Patient31_Healthy!J225,Patient33_Healthy!J225,Patient34_Healthy!J225)</f>
        <v>0.11462437680406327</v>
      </c>
      <c r="M226" s="139">
        <f>STDEV(Patient1_Healthy!J241,Patient2_Healthy!J241,Patient5_Healthy!J225,Patient6_Healthy!J225,Patient8_Healthy!J225,Patient9_Healthy!J225,Patient10_Healthy!J225,Patient11_Healthy!J225,Patient12_Healthy!J225,Patient13_Healthy!J225,Patient14_Healthy!J225,Patient15_Healthy!J225,Patient16_Healthy!J225,Patient17_Healthy!J225,Patient18_Healthy!J225,Patient19_Healthy!J225,Patient21_Healthy!J225,Patient22_Healthy!J225,Patient23_Healthy!J225,Patient25_Healthy!J225,Patient26_Healthy!J225,Patient27_Healthy!J225,Patient28_Healthy!J225,Patient30_Healthy!J225,Patient31_Healthy!J225,Patient33_Healthy!J225,Patient34_Healthy!J225)</f>
        <v>0.13923994126268624</v>
      </c>
      <c r="N226">
        <f>AVERAGE(Patient1_Healthy!K241,Patient2_Healthy!K241,Patient5_Healthy!K225,Patient6_Healthy!K225,Patient8_Healthy!K225,Patient9_Healthy!K225,Patient10_Healthy!K225,Patient11_Healthy!K225,Patient12_Healthy!K225,Patient13_Healthy!K225,Patient14_Healthy!K225,Patient15_Healthy!K225,Patient16_Healthy!K225,Patient17_Healthy!K225,Patient18_Healthy!K225,Patient19_Healthy!K225,Patient21_Healthy!K225,Patient22_Healthy!K225,Patient23_Healthy!K225,Patient25_Healthy!K225,Patient26_Healthy!K225,Patient27_Healthy!K225,Patient28_Healthy!K225,Patient30_Healthy!K225,Patient31_Healthy!K225,Patient33_Healthy!K225,Patient34_Healthy!K225)</f>
        <v>2.5424066621018863E-2</v>
      </c>
      <c r="O226">
        <f>STDEV(Patient1_Healthy!K241,Patient2_Healthy!K241,Patient5_Healthy!K225,Patient6_Healthy!K225,Patient8_Healthy!K225,Patient9_Healthy!K225,Patient10_Healthy!K225,Patient11_Healthy!K225,Patient12_Healthy!K225,Patient13_Healthy!K225,Patient14_Healthy!K225,Patient15_Healthy!K225,Patient16_Healthy!K225,Patient17_Healthy!K225,Patient18_Healthy!K225,Patient19_Healthy!K225,Patient21_Healthy!K225,Patient22_Healthy!K225,Patient23_Healthy!K225,Patient25_Healthy!K225,Patient26_Healthy!K225,Patient27_Healthy!K225,Patient28_Healthy!K225,Patient30_Healthy!K225,Patient31_Healthy!K225,Patient33_Healthy!K225,Patient34_Healthy!K225)</f>
        <v>9.7411584461550307E-2</v>
      </c>
      <c r="Q226" s="13" t="s">
        <v>75</v>
      </c>
      <c r="R226">
        <f>AVERAGE(Patient1_Healthy!P241,Patient2_Healthy!P241,Patient5_Healthy!P225,Patient6_Healthy!P225,Patient8_Healthy!P225,Patient9_Healthy!P225,Patient10_Healthy!P225,Patient11_Healthy!P225,Patient12_Healthy!P225,Patient13_Healthy!P225,Patient14_Healthy!P225,Patient15_Healthy!P225,Patient16_Healthy!P225,Patient17_Healthy!P225,Patient18_Healthy!P225,Patient19_Healthy!P225,Patient21_Healthy!P225,Patient22_Healthy!P225,Patient23_Healthy!P225,Patient25_Healthy!P225,Patient26_Healthy!P225,Patient27_Healthy!P225,Patient28_Healthy!P225,Patient30_Healthy!P225,Patient31_Healthy!P225,Patient33_Healthy!P225,Patient34_Healthy!P225,Patient36_Healthy!P225)</f>
        <v>0.11320419726406362</v>
      </c>
      <c r="S226">
        <f>STDEV(Patient1_Healthy!P241,Patient2_Healthy!P241,Patient5_Healthy!P225,Patient6_Healthy!P225,Patient8_Healthy!P225,Patient9_Healthy!P225,Patient10_Healthy!P225,Patient11_Healthy!P225,Patient12_Healthy!P225,Patient13_Healthy!P225,Patient14_Healthy!P225,Patient15_Healthy!P225,Patient16_Healthy!P225,Patient17_Healthy!P225,Patient18_Healthy!P225,Patient19_Healthy!P225,Patient21_Healthy!P225,Patient22_Healthy!P225,Patient23_Healthy!P225,Patient25_Healthy!P225,Patient26_Healthy!P225,Patient27_Healthy!P225,Patient28_Healthy!P225,Patient30_Healthy!P225,Patient31_Healthy!P225,Patient33_Healthy!P225,Patient34_Healthy!P225,Patient36_Healthy!P225)</f>
        <v>0.21583091845792363</v>
      </c>
      <c r="T226" s="132">
        <f>AVERAGE(Patient1_Healthy!Q241,Patient2_Healthy!Q241,Patient5_Healthy!Q225,Patient6_Healthy!Q225,Patient8_Healthy!Q225,Patient9_Healthy!Q225,Patient10_Healthy!Q225,Patient11_Healthy!Q225,Patient12_Healthy!Q225,Patient13_Healthy!Q225,Patient14_Healthy!Q225,Patient15_Healthy!Q225,Patient16_Healthy!Q225,Patient17_Healthy!Q225,Patient18_Healthy!Q225,Patient19_Healthy!Q225,Patient21_Healthy!Q225,Patient22_Healthy!Q225,Patient23_Healthy!Q225,Patient25_Healthy!Q225,Patient26_Healthy!Q225,Patient27_Healthy!Q225,Patient28_Healthy!Q225,Patient30_Healthy!Q225,Patient31_Healthy!Q225,Patient33_Healthy!Q225,Patient34_Healthy!Q225,Patient36_Healthy!Q225)</f>
        <v>0.1510554981223827</v>
      </c>
      <c r="U226" s="139">
        <f>STDEV(Patient1_Healthy!Q241,Patient2_Healthy!Q241,Patient5_Healthy!Q225,Patient6_Healthy!Q225,Patient8_Healthy!Q225,Patient9_Healthy!Q225,Patient10_Healthy!Q225,Patient11_Healthy!Q225,Patient12_Healthy!Q225,Patient13_Healthy!Q225,Patient14_Healthy!Q225,Patient15_Healthy!Q225,Patient16_Healthy!Q225,Patient17_Healthy!Q225,Patient18_Healthy!Q225,Patient19_Healthy!Q225,Patient21_Healthy!Q225,Patient22_Healthy!Q225,Patient23_Healthy!Q225,Patient25_Healthy!Q225,Patient26_Healthy!Q225,Patient27_Healthy!Q225,Patient28_Healthy!Q225,Patient30_Healthy!Q225,Patient31_Healthy!Q225,Patient33_Healthy!Q225,Patient34_Healthy!Q225,Patient36_Healthy!Q225)</f>
        <v>0.24377988688437521</v>
      </c>
      <c r="Y226" s="29" t="s">
        <v>26</v>
      </c>
      <c r="Z226">
        <f>AVERAGE(Patient1_Healthy!X237,Patient2_Healthy!X237,Patient5_Healthy!X225,Patient6_Healthy!X225,Patient8_Healthy!X225,Patient9_Healthy!X225,Patient10_Healthy!X225,Patient11_Healthy!X225,Patient12_Healthy!X225,Patient13_Healthy!X225,Patient14_Healthy!X225,Patient15_Healthy!X225,Patient16_Healthy!X225,Patient17_Healthy!X225,Patient18_Healthy!X225,Patient19_Healthy!X225,Patient21_Healthy!X225,Patient22_Healthy!X225,Patient23_Healthy!X225,Patient25_Healthy!X225,Patient26_Healthy!X225,Patient27_Healthy!X225,Patient28_Healthy!X225,Patient30_Healthy!X225,Patient31_Healthy!X225,Patient33_Healthy!X225,Patient34_Healthy!X225,Patient36_Healthy!X225)</f>
        <v>6.3090165392583469E-3</v>
      </c>
      <c r="AA226">
        <f>STDEV(Patient1_Healthy!X237,Patient2_Healthy!X237,Patient5_Healthy!X225,Patient6_Healthy!X225,Patient8_Healthy!X225,Patient9_Healthy!X225,Patient10_Healthy!X225,Patient11_Healthy!X225,Patient12_Healthy!X225,Patient13_Healthy!X225,Patient14_Healthy!X225,Patient15_Healthy!X225,Patient16_Healthy!X225,Patient17_Healthy!X225,Patient18_Healthy!X225,Patient19_Healthy!X225,Patient21_Healthy!X225,Patient22_Healthy!X225,Patient23_Healthy!X225,Patient25_Healthy!X225,Patient26_Healthy!X225,Patient27_Healthy!X225,Patient28_Healthy!X225,Patient30_Healthy!X225,Patient31_Healthy!X225,Patient33_Healthy!X225,Patient34_Healthy!X225,Patient36_Healthy!X225)</f>
        <v>6.1641083997809147E-2</v>
      </c>
      <c r="AB226" s="132">
        <f>AVERAGE(Patient1_Healthy!Y237,Patient2_Healthy!Y237,Patient5_Healthy!Y225,Patient6_Healthy!Y225,Patient8_Healthy!Y225,Patient9_Healthy!Y225,Patient10_Healthy!Y225,Patient11_Healthy!Y225,Patient12_Healthy!Y225,Patient13_Healthy!Y225,Patient14_Healthy!Y225,Patient15_Healthy!Y225,Patient16_Healthy!Y225,Patient17_Healthy!Y225,Patient18_Healthy!Y225,Patient19_Healthy!Y225,Patient21_Healthy!Y225,Patient22_Healthy!Y225,Patient23_Healthy!Y225,Patient25_Healthy!Y225,Patient26_Healthy!Y225,Patient27_Healthy!Y225,Patient28_Healthy!Y225,Patient30_Healthy!Y225,Patient31_Healthy!Y225,Patient33_Healthy!Y225,Patient34_Healthy!Y225,Patient36_Healthy!Y225)</f>
        <v>3.4840268590470409E-2</v>
      </c>
      <c r="AC226">
        <f>STDEV(Patient1_Healthy!Y237,Patient2_Healthy!Y237,Patient5_Healthy!Y225,Patient6_Healthy!Y225,Patient8_Healthy!Y225,Patient9_Healthy!Y225,Patient10_Healthy!Y225,Patient11_Healthy!Y225,Patient12_Healthy!Y225,Patient13_Healthy!Y225,Patient14_Healthy!Y225,Patient15_Healthy!Y225,Patient16_Healthy!Y225,Patient17_Healthy!Y225,Patient18_Healthy!Y225,Patient19_Healthy!Y225,Patient21_Healthy!Y225,Patient22_Healthy!Y225,Patient23_Healthy!Y225,Patient25_Healthy!Y225,Patient26_Healthy!Y225,Patient27_Healthy!Y225,Patient28_Healthy!Y225,Patient30_Healthy!Y225,Patient31_Healthy!Y225,Patient33_Healthy!Y225,Patient34_Healthy!Y225,Patient36_Healthy!Y225)</f>
        <v>7.1902076131606124E-2</v>
      </c>
      <c r="AO226" s="165"/>
    </row>
    <row r="227" spans="1:41" x14ac:dyDescent="0.25">
      <c r="A227" s="29" t="s">
        <v>20</v>
      </c>
      <c r="B227">
        <f>AVERAGE(Patient1_Healthy!B226,Patient2_Healthy!B226,Patient5_Healthy!B226,Patient6_Healthy!B226,Patient8_Healthy!B226,Patient9_Healthy!B226,Patient10_Healthy!B226,Patient11_Healthy!B226,Patient12_Healthy!B226,Patient13_Healthy!B226,Patient14_Healthy!B226,Patient15_Healthy!B226,Patient16_Healthy!B226,Patient17_Healthy!B226,Patient18_Healthy!B226,Patient19_Healthy!B226,Patient21_Healthy!B226,Patient22_Healthy!B226,Patient23_Healthy!B226,Patient25_Healthy!B226,Patient26_Healthy!B226,Patient27_Healthy!B226,Patient28_Healthy!B226,Patient30_Healthy!B226,Patient31_Healthy!B226,Patient33_Healthy!B226,Patient34_Healthy!B226)</f>
        <v>0.1685116032163835</v>
      </c>
      <c r="C227">
        <f>STDEV(Patient1_Healthy!B226,Patient2_Healthy!B226,Patient5_Healthy!B226,Patient6_Healthy!B226,Patient8_Healthy!B226,Patient9_Healthy!B226,Patient10_Healthy!B226,Patient11_Healthy!B226,Patient12_Healthy!B226,Patient13_Healthy!B226,Patient14_Healthy!B226,Patient15_Healthy!B226,Patient16_Healthy!B226,Patient17_Healthy!B226,Patient18_Healthy!B226,Patient19_Healthy!B226,Patient21_Healthy!B226,Patient22_Healthy!B226,Patient23_Healthy!B226,Patient25_Healthy!B226,Patient26_Healthy!B226,Patient27_Healthy!B226,Patient28_Healthy!B226,Patient30_Healthy!B226,Patient31_Healthy!B226,Patient33_Healthy!B226,Patient34_Healthy!B226)</f>
        <v>0.21408906044812948</v>
      </c>
      <c r="D227" s="132">
        <f>AVERAGE(Patient1_Healthy!C242,Patient2_Healthy!C242,Patient5_Healthy!C226,Patient6_Healthy!C226,Patient8_Healthy!C226,Patient9_Healthy!C226,Patient10_Healthy!C226,Patient11_Healthy!C226,Patient12_Healthy!C226,Patient13_Healthy!C226,Patient14_Healthy!C226,Patient15_Healthy!C226,Patient16_Healthy!C226,Patient17_Healthy!C226,Patient18_Healthy!C226,Patient19_Healthy!C226,Patient21_Healthy!C226,Patient22_Healthy!C226,Patient23_Healthy!C226,Patient25_Healthy!C226,Patient26_Healthy!C226,Patient27_Healthy!C226,Patient28_Healthy!C226,Patient30_Healthy!C226,Patient31_Healthy!C226,Patient33_Healthy!C226,Patient34_Healthy!C226,Patient36_Healthy!C226)</f>
        <v>8.0281740195263657E-2</v>
      </c>
      <c r="E227" s="139">
        <f>STDEV(Patient1_Healthy!C242,Patient2_Healthy!C242,Patient5_Healthy!C226,Patient6_Healthy!C226,Patient8_Healthy!C226,Patient9_Healthy!C226,Patient10_Healthy!C226,Patient11_Healthy!C226,Patient12_Healthy!C226,Patient13_Healthy!C226,Patient14_Healthy!C226,Patient15_Healthy!C226,Patient16_Healthy!C226,Patient17_Healthy!C226,Patient18_Healthy!C226,Patient19_Healthy!C226,Patient21_Healthy!C226,Patient22_Healthy!C226,Patient23_Healthy!C226,Patient25_Healthy!C226,Patient26_Healthy!C226,Patient27_Healthy!C226,Patient28_Healthy!C226,Patient30_Healthy!C226,Patient31_Healthy!C226,Patient33_Healthy!C226,Patient34_Healthy!C226,Patient36_Healthy!C226)</f>
        <v>0.14116990383389844</v>
      </c>
      <c r="F227">
        <f>AVERAGE(Patient1_Healthy!D242,Patient2_Healthy!D242,Patient5_Healthy!D226,Patient6_Healthy!D226,Patient8_Healthy!D226,Patient9_Healthy!D226,Patient10_Healthy!D226,Patient11_Healthy!D226,Patient12_Healthy!D226,Patient13_Healthy!D226,Patient14_Healthy!D226,Patient15_Healthy!D226,Patient16_Healthy!D226,Patient17_Healthy!D226,Patient18_Healthy!D226,Patient19_Healthy!D226,Patient21_Healthy!D226,Patient22_Healthy!D226,Patient23_Healthy!D226,Patient25_Healthy!D226,Patient26_Healthy!D226,Patient27_Healthy!D226,Patient28_Healthy!D226,Patient30_Healthy!D226,Patient31_Healthy!D226,Patient33_Healthy!D226,Patient34_Healthy!D226,Patient36_Healthy!D226)</f>
        <v>1.1672067023869512E-2</v>
      </c>
      <c r="G227">
        <f>STDEV(Patient1_Healthy!D242,Patient2_Healthy!D242,Patient5_Healthy!D226,Patient6_Healthy!D226,Patient8_Healthy!D226,Patient9_Healthy!D226,Patient10_Healthy!D226,Patient11_Healthy!D226,Patient12_Healthy!D226,Patient13_Healthy!D226,Patient14_Healthy!D226,Patient15_Healthy!D226,Patient16_Healthy!D226,Patient17_Healthy!D226,Patient18_Healthy!D226,Patient19_Healthy!D226,Patient21_Healthy!D226,Patient22_Healthy!D226,Patient23_Healthy!D226,Patient25_Healthy!D226,Patient26_Healthy!D226,Patient27_Healthy!D226,Patient28_Healthy!D226,Patient30_Healthy!D226,Patient31_Healthy!D226,Patient33_Healthy!D226,Patient34_Healthy!D226,Patient36_Healthy!D226)</f>
        <v>0.12000210113392404</v>
      </c>
      <c r="I227" s="13" t="s">
        <v>76</v>
      </c>
      <c r="J227">
        <f>AVERAGE(Patient1_Healthy!I242,Patient2_Healthy!I242,Patient5_Healthy!I226,Patient6_Healthy!I226,Patient8_Healthy!I226,Patient9_Healthy!I226,Patient10_Healthy!I226,Patient11_Healthy!I226,Patient12_Healthy!I226,Patient13_Healthy!I226,Patient14_Healthy!I226,Patient15_Healthy!I226,Patient16_Healthy!I226,Patient17_Healthy!I226,Patient18_Healthy!I226,Patient19_Healthy!I226,Patient21_Healthy!I226,Patient22_Healthy!I226,Patient23_Healthy!I226,Patient25_Healthy!I226,Patient26_Healthy!I226,Patient27_Healthy!I226,Patient28_Healthy!I226,Patient30_Healthy!I226,Patient31_Healthy!I226,Patient33_Healthy!I226,Patient34_Healthy!I226,Patient36_Healthy!I226)</f>
        <v>0.16169955866869956</v>
      </c>
      <c r="K227">
        <f>STDEV(Patient1_Healthy!I242,Patient2_Healthy!I242,Patient5_Healthy!I226,Patient6_Healthy!I226,Patient8_Healthy!I226,Patient9_Healthy!I226,Patient10_Healthy!I226,Patient11_Healthy!I226,Patient12_Healthy!I226,Patient13_Healthy!I226,Patient14_Healthy!I226,Patient15_Healthy!I226,Patient16_Healthy!I226,Patient17_Healthy!I226,Patient18_Healthy!I226,Patient19_Healthy!I226,Patient21_Healthy!I226,Patient22_Healthy!I226,Patient23_Healthy!I226,Patient25_Healthy!I226,Patient26_Healthy!I226,Patient27_Healthy!I226,Patient28_Healthy!I226,Patient30_Healthy!I226,Patient31_Healthy!I226,Patient33_Healthy!I226,Patient34_Healthy!I226,Patient36_Healthy!I226)</f>
        <v>0.17264813570501983</v>
      </c>
      <c r="L227" s="132">
        <f>AVERAGE(Patient1_Healthy!J242,Patient2_Healthy!J242,Patient5_Healthy!J226,Patient6_Healthy!J226,Patient8_Healthy!J226,Patient9_Healthy!J226,Patient10_Healthy!J226,Patient11_Healthy!J226,Patient12_Healthy!J226,Patient13_Healthy!J226,Patient14_Healthy!J226,Patient15_Healthy!J226,Patient16_Healthy!J226,Patient17_Healthy!J226,Patient18_Healthy!J226,Patient19_Healthy!J226,Patient21_Healthy!J226,Patient22_Healthy!J226,Patient23_Healthy!J226,Patient25_Healthy!J226,Patient26_Healthy!J226,Patient27_Healthy!J226,Patient28_Healthy!J226,Patient30_Healthy!J226,Patient31_Healthy!J226,Patient33_Healthy!J226,Patient34_Healthy!J226,Patient36_Healthy!J226)</f>
        <v>0.11034929664825444</v>
      </c>
      <c r="M227" s="139">
        <f>STDEV(Patient1_Healthy!J242,Patient2_Healthy!J242,Patient5_Healthy!J226,Patient6_Healthy!J226,Patient8_Healthy!J226,Patient9_Healthy!J226,Patient10_Healthy!J226,Patient11_Healthy!J226,Patient12_Healthy!J226,Patient13_Healthy!J226,Patient14_Healthy!J226,Patient15_Healthy!J226,Patient16_Healthy!J226,Patient17_Healthy!J226,Patient18_Healthy!J226,Patient19_Healthy!J226,Patient21_Healthy!J226,Patient22_Healthy!J226,Patient23_Healthy!J226,Patient25_Healthy!J226,Patient26_Healthy!J226,Patient27_Healthy!J226,Patient28_Healthy!J226,Patient30_Healthy!J226,Patient31_Healthy!J226,Patient33_Healthy!J226,Patient34_Healthy!J226,Patient36_Healthy!J226)</f>
        <v>0.14352544138442255</v>
      </c>
      <c r="N227">
        <f>AVERAGE(Patient1_Healthy!K242,Patient2_Healthy!K242,Patient5_Healthy!K226,Patient6_Healthy!K226,Patient8_Healthy!K226,Patient9_Healthy!K226,Patient10_Healthy!K226,Patient11_Healthy!K226,Patient12_Healthy!K226,Patient13_Healthy!K226,Patient14_Healthy!K226,Patient15_Healthy!K226,Patient16_Healthy!K226,Patient17_Healthy!K226,Patient18_Healthy!K226,Patient19_Healthy!K226,Patient21_Healthy!K226,Patient22_Healthy!K226,Patient23_Healthy!K226,Patient25_Healthy!K226,Patient26_Healthy!K226,Patient27_Healthy!K226,Patient28_Healthy!K226,Patient30_Healthy!K226,Patient31_Healthy!K226,Patient33_Healthy!K226,Patient34_Healthy!K226,Patient36_Healthy!K226)</f>
        <v>1.1636553067301969E-2</v>
      </c>
      <c r="O227">
        <f>STDEV(Patient1_Healthy!K242,Patient2_Healthy!K242,Patient5_Healthy!K226,Patient6_Healthy!K226,Patient8_Healthy!K226,Patient9_Healthy!K226,Patient10_Healthy!K226,Patient11_Healthy!K226,Patient12_Healthy!K226,Patient13_Healthy!K226,Patient14_Healthy!K226,Patient15_Healthy!K226,Patient16_Healthy!K226,Patient17_Healthy!K226,Patient18_Healthy!K226,Patient19_Healthy!K226,Patient21_Healthy!K226,Patient22_Healthy!K226,Patient23_Healthy!K226,Patient25_Healthy!K226,Patient26_Healthy!K226,Patient27_Healthy!K226,Patient28_Healthy!K226,Patient30_Healthy!K226,Patient31_Healthy!K226,Patient33_Healthy!K226,Patient34_Healthy!K226,Patient36_Healthy!K226)</f>
        <v>9.7179854713446576E-2</v>
      </c>
      <c r="Q227" s="13" t="s">
        <v>77</v>
      </c>
      <c r="R227">
        <f>AVERAGE(Patient1_Healthy!P242,Patient2_Healthy!P242,Patient5_Healthy!P226,Patient6_Healthy!P226,Patient8_Healthy!P226,Patient9_Healthy!P226,Patient10_Healthy!P226,Patient11_Healthy!P226,Patient12_Healthy!P226,Patient13_Healthy!P226,Patient14_Healthy!P226,Patient15_Healthy!P226,Patient16_Healthy!P226,Patient17_Healthy!P226,Patient18_Healthy!P226,Patient19_Healthy!P226,Patient21_Healthy!P226,Patient22_Healthy!P226,Patient23_Healthy!P226,Patient25_Healthy!P226,Patient26_Healthy!P226,Patient27_Healthy!P226,Patient28_Healthy!P226,Patient30_Healthy!P226,Patient31_Healthy!P226,Patient33_Healthy!P226,Patient34_Healthy!P226,Patient36_Healthy!P226)</f>
        <v>0.11919940057573809</v>
      </c>
      <c r="S227">
        <f>STDEV(Patient1_Healthy!P242,Patient2_Healthy!P242,Patient5_Healthy!P226,Patient6_Healthy!P226,Patient8_Healthy!P226,Patient9_Healthy!P226,Patient10_Healthy!P226,Patient11_Healthy!P226,Patient12_Healthy!P226,Patient13_Healthy!P226,Patient14_Healthy!P226,Patient15_Healthy!P226,Patient16_Healthy!P226,Patient17_Healthy!P226,Patient18_Healthy!P226,Patient19_Healthy!P226,Patient21_Healthy!P226,Patient22_Healthy!P226,Patient23_Healthy!P226,Patient25_Healthy!P226,Patient26_Healthy!P226,Patient27_Healthy!P226,Patient28_Healthy!P226,Patient30_Healthy!P226,Patient31_Healthy!P226,Patient33_Healthy!P226,Patient34_Healthy!P226,Patient36_Healthy!P226)</f>
        <v>0.20164441110303644</v>
      </c>
      <c r="T227" s="132">
        <f>AVERAGE(Patient1_Healthy!Q242,Patient2_Healthy!Q242,Patient5_Healthy!Q226,Patient6_Healthy!Q226,Patient8_Healthy!Q226,Patient9_Healthy!Q226,Patient10_Healthy!Q226,Patient11_Healthy!Q226,Patient12_Healthy!Q226,Patient13_Healthy!Q226,Patient14_Healthy!Q226,Patient15_Healthy!Q226,Patient16_Healthy!Q226,Patient17_Healthy!Q226,Patient18_Healthy!Q226,Patient19_Healthy!Q226,Patient21_Healthy!Q226,Patient22_Healthy!Q226,Patient23_Healthy!Q226,Patient25_Healthy!Q226,Patient26_Healthy!Q226,Patient27_Healthy!Q226,Patient28_Healthy!Q226,Patient30_Healthy!Q226,Patient31_Healthy!Q226,Patient33_Healthy!Q226,Patient34_Healthy!Q226,Patient36_Healthy!Q226)</f>
        <v>0.19321233745563454</v>
      </c>
      <c r="U227" s="139">
        <f>STDEV(Patient1_Healthy!Q242,Patient2_Healthy!Q242,Patient5_Healthy!Q226,Patient6_Healthy!Q226,Patient8_Healthy!Q226,Patient9_Healthy!Q226,Patient10_Healthy!Q226,Patient11_Healthy!Q226,Patient12_Healthy!Q226,Patient13_Healthy!Q226,Patient14_Healthy!Q226,Patient15_Healthy!Q226,Patient16_Healthy!Q226,Patient17_Healthy!Q226,Patient18_Healthy!Q226,Patient19_Healthy!Q226,Patient21_Healthy!Q226,Patient22_Healthy!Q226,Patient23_Healthy!Q226,Patient25_Healthy!Q226,Patient26_Healthy!Q226,Patient27_Healthy!Q226,Patient28_Healthy!Q226,Patient30_Healthy!Q226,Patient31_Healthy!Q226,Patient33_Healthy!Q226,Patient34_Healthy!Q226,Patient36_Healthy!Q226)</f>
        <v>0.17368153724375274</v>
      </c>
      <c r="Y227" s="29" t="s">
        <v>28</v>
      </c>
      <c r="Z227">
        <f>AVERAGE(Patient1_Healthy!X238,Patient2_Healthy!X238,Patient5_Healthy!X226,Patient6_Healthy!X226,Patient8_Healthy!X226,Patient9_Healthy!X226,Patient10_Healthy!X226,Patient11_Healthy!X226,Patient12_Healthy!X226,Patient13_Healthy!X226,Patient14_Healthy!X226,Patient15_Healthy!X226,Patient16_Healthy!X226,Patient17_Healthy!X226,Patient18_Healthy!X226,Patient19_Healthy!X226,Patient21_Healthy!X226,Patient22_Healthy!X226,Patient23_Healthy!X226,Patient25_Healthy!X226,Patient26_Healthy!X226,Patient27_Healthy!X226,Patient28_Healthy!X226,Patient30_Healthy!X226,Patient31_Healthy!X226,Patient33_Healthy!X226,Patient34_Healthy!X226,Patient36_Healthy!X226)</f>
        <v>5.1558757194574312E-2</v>
      </c>
      <c r="AA227">
        <f>STDEV(Patient1_Healthy!X238,Patient2_Healthy!X238,Patient5_Healthy!X226,Patient6_Healthy!X226,Patient8_Healthy!X226,Patient9_Healthy!X226,Patient10_Healthy!X226,Patient11_Healthy!X226,Patient12_Healthy!X226,Patient13_Healthy!X226,Patient14_Healthy!X226,Patient15_Healthy!X226,Patient16_Healthy!X226,Patient17_Healthy!X226,Patient18_Healthy!X226,Patient19_Healthy!X226,Patient21_Healthy!X226,Patient22_Healthy!X226,Patient23_Healthy!X226,Patient25_Healthy!X226,Patient26_Healthy!X226,Patient27_Healthy!X226,Patient28_Healthy!X226,Patient30_Healthy!X226,Patient31_Healthy!X226,Patient33_Healthy!X226,Patient34_Healthy!X226,Patient36_Healthy!X226)</f>
        <v>0.10465560001260442</v>
      </c>
      <c r="AB227" s="132">
        <f>AVERAGE(Patient1_Healthy!Y238,Patient2_Healthy!Y238,Patient5_Healthy!Y226,Patient6_Healthy!Y226,Patient8_Healthy!Y226,Patient9_Healthy!Y226,Patient10_Healthy!Y226,Patient11_Healthy!Y226,Patient12_Healthy!Y226,Patient13_Healthy!Y226,Patient14_Healthy!Y226,Patient15_Healthy!Y226,Patient16_Healthy!Y226,Patient17_Healthy!Y226,Patient18_Healthy!Y226,Patient19_Healthy!Y226,Patient21_Healthy!Y226,Patient22_Healthy!Y226,Patient23_Healthy!Y226,Patient25_Healthy!Y226,Patient26_Healthy!Y226,Patient27_Healthy!Y226,Patient28_Healthy!Y226,Patient30_Healthy!Y226,Patient31_Healthy!Y226,Patient33_Healthy!Y226,Patient34_Healthy!Y226,Patient36_Healthy!Y226)</f>
        <v>7.4520035444398239E-2</v>
      </c>
      <c r="AC227">
        <f>STDEV(Patient1_Healthy!Y238,Patient2_Healthy!Y238,Patient5_Healthy!Y226,Patient6_Healthy!Y226,Patient8_Healthy!Y226,Patient9_Healthy!Y226,Patient10_Healthy!Y226,Patient11_Healthy!Y226,Patient12_Healthy!Y226,Patient13_Healthy!Y226,Patient14_Healthy!Y226,Patient15_Healthy!Y226,Patient16_Healthy!Y226,Patient17_Healthy!Y226,Patient18_Healthy!Y226,Patient19_Healthy!Y226,Patient21_Healthy!Y226,Patient22_Healthy!Y226,Patient23_Healthy!Y226,Patient25_Healthy!Y226,Patient26_Healthy!Y226,Patient27_Healthy!Y226,Patient28_Healthy!Y226,Patient30_Healthy!Y226,Patient31_Healthy!Y226,Patient33_Healthy!Y226,Patient34_Healthy!Y226,Patient36_Healthy!Y226)</f>
        <v>0.13426696324730097</v>
      </c>
      <c r="AO227" s="165"/>
    </row>
    <row r="228" spans="1:41" x14ac:dyDescent="0.25">
      <c r="A228" s="29" t="s">
        <v>23</v>
      </c>
      <c r="B228">
        <f>AVERAGE(Patient1_Healthy!B227,Patient2_Healthy!B227,Patient5_Healthy!B227,Patient6_Healthy!B227,Patient8_Healthy!B227,Patient9_Healthy!B227,Patient10_Healthy!B227,Patient11_Healthy!B227,Patient12_Healthy!B227,Patient13_Healthy!B227,Patient14_Healthy!B227,Patient15_Healthy!B227,Patient16_Healthy!B227,Patient17_Healthy!B227,Patient18_Healthy!B227,Patient19_Healthy!B227,Patient21_Healthy!B227,Patient22_Healthy!B227,Patient23_Healthy!B227,Patient25_Healthy!B227,Patient26_Healthy!B227,Patient27_Healthy!B227,Patient28_Healthy!B227,Patient30_Healthy!B227,Patient31_Healthy!B227,Patient33_Healthy!B227,Patient34_Healthy!B227)</f>
        <v>0.17823489218759811</v>
      </c>
      <c r="C228">
        <f>STDEV(Patient1_Healthy!B227,Patient2_Healthy!B227,Patient5_Healthy!B227,Patient6_Healthy!B227,Patient8_Healthy!B227,Patient9_Healthy!B227,Patient10_Healthy!B227,Patient11_Healthy!B227,Patient12_Healthy!B227,Patient13_Healthy!B227,Patient14_Healthy!B227,Patient15_Healthy!B227,Patient16_Healthy!B227,Patient17_Healthy!B227,Patient18_Healthy!B227,Patient19_Healthy!B227,Patient21_Healthy!B227,Patient22_Healthy!B227,Patient23_Healthy!B227,Patient25_Healthy!B227,Patient26_Healthy!B227,Patient27_Healthy!B227,Patient28_Healthy!B227,Patient30_Healthy!B227,Patient31_Healthy!B227,Patient33_Healthy!B227,Patient34_Healthy!B227)</f>
        <v>0.2329280226296484</v>
      </c>
      <c r="D228" s="132">
        <f>AVERAGE(Patient1_Healthy!C243,Patient2_Healthy!C243,Patient5_Healthy!C227,Patient6_Healthy!C227,Patient8_Healthy!C227,Patient9_Healthy!C227,Patient10_Healthy!C227,Patient11_Healthy!C227,Patient12_Healthy!C227,Patient13_Healthy!C227,Patient14_Healthy!C227,Patient15_Healthy!C227,Patient16_Healthy!C227,Patient17_Healthy!C227,Patient18_Healthy!C227,Patient19_Healthy!C227,Patient21_Healthy!C227,Patient22_Healthy!C227,Patient23_Healthy!C227,Patient25_Healthy!C227,Patient26_Healthy!C227,Patient27_Healthy!C227,Patient28_Healthy!C227,Patient30_Healthy!C227,Patient31_Healthy!C227,Patient33_Healthy!C227,Patient34_Healthy!C227)</f>
        <v>7.7810513838821829E-2</v>
      </c>
      <c r="E228" s="139">
        <f>STDEV(Patient1_Healthy!C243,Patient2_Healthy!C243,Patient5_Healthy!C227,Patient6_Healthy!C227,Patient8_Healthy!C227,Patient9_Healthy!C227,Patient10_Healthy!C227,Patient11_Healthy!C227,Patient12_Healthy!C227,Patient13_Healthy!C227,Patient14_Healthy!C227,Patient15_Healthy!C227,Patient16_Healthy!C227,Patient17_Healthy!C227,Patient18_Healthy!C227,Patient19_Healthy!C227,Patient21_Healthy!C227,Patient22_Healthy!C227,Patient23_Healthy!C227,Patient25_Healthy!C227,Patient26_Healthy!C227,Patient27_Healthy!C227,Patient28_Healthy!C227,Patient30_Healthy!C227,Patient31_Healthy!C227,Patient33_Healthy!C227,Patient34_Healthy!C227)</f>
        <v>0.12766413951940483</v>
      </c>
      <c r="F228">
        <f>AVERAGE(Patient1_Healthy!D243,Patient2_Healthy!D243,Patient5_Healthy!D227,Patient6_Healthy!D227,Patient8_Healthy!D227,Patient9_Healthy!D227,Patient10_Healthy!D227,Patient11_Healthy!D227,Patient12_Healthy!D227,Patient13_Healthy!D227,Patient14_Healthy!D227,Patient15_Healthy!D227,Patient16_Healthy!D227,Patient17_Healthy!D227,Patient18_Healthy!D227,Patient19_Healthy!D227,Patient21_Healthy!D227,Patient22_Healthy!D227,Patient23_Healthy!D227,Patient25_Healthy!D227,Patient26_Healthy!D227,Patient27_Healthy!D227,Patient28_Healthy!D227,Patient30_Healthy!D227,Patient31_Healthy!D227,Patient33_Healthy!D227,Patient34_Healthy!D227)</f>
        <v>1.5557513975679883E-2</v>
      </c>
      <c r="G228">
        <f>STDEV(Patient1_Healthy!D243,Patient2_Healthy!D243,Patient5_Healthy!D227,Patient6_Healthy!D227,Patient8_Healthy!D227,Patient9_Healthy!D227,Patient10_Healthy!D227,Patient11_Healthy!D227,Patient12_Healthy!D227,Patient13_Healthy!D227,Patient14_Healthy!D227,Patient15_Healthy!D227,Patient16_Healthy!D227,Patient17_Healthy!D227,Patient18_Healthy!D227,Patient19_Healthy!D227,Patient21_Healthy!D227,Patient22_Healthy!D227,Patient23_Healthy!D227,Patient25_Healthy!D227,Patient26_Healthy!D227,Patient27_Healthy!D227,Patient28_Healthy!D227,Patient30_Healthy!D227,Patient31_Healthy!D227,Patient33_Healthy!D227,Patient34_Healthy!D227)</f>
        <v>0.10162368014565648</v>
      </c>
      <c r="I228" s="13" t="s">
        <v>78</v>
      </c>
      <c r="J228">
        <f>AVERAGE(Patient1_Healthy!I243,Patient2_Healthy!I243,Patient5_Healthy!I227,Patient6_Healthy!I227,Patient8_Healthy!I227,Patient9_Healthy!I227,Patient10_Healthy!I227,Patient11_Healthy!I227,Patient12_Healthy!I227,Patient13_Healthy!I227,Patient14_Healthy!I227,Patient15_Healthy!I227,Patient16_Healthy!I227,Patient17_Healthy!I227,Patient18_Healthy!I227,Patient19_Healthy!I227,Patient21_Healthy!I227,Patient22_Healthy!I227,Patient23_Healthy!I227,Patient25_Healthy!I227,Patient26_Healthy!I227,Patient27_Healthy!I227,Patient28_Healthy!I227,Patient30_Healthy!I227,Patient31_Healthy!I227,Patient33_Healthy!I227,Patient34_Healthy!I227,Patient36_Healthy!I227)</f>
        <v>0.18252649708083349</v>
      </c>
      <c r="K228">
        <f>STDEV(Patient1_Healthy!I243,Patient2_Healthy!I243,Patient5_Healthy!I227,Patient6_Healthy!I227,Patient8_Healthy!I227,Patient9_Healthy!I227,Patient10_Healthy!I227,Patient11_Healthy!I227,Patient12_Healthy!I227,Patient13_Healthy!I227,Patient14_Healthy!I227,Patient15_Healthy!I227,Patient16_Healthy!I227,Patient17_Healthy!I227,Patient18_Healthy!I227,Patient19_Healthy!I227,Patient21_Healthy!I227,Patient22_Healthy!I227,Patient23_Healthy!I227,Patient25_Healthy!I227,Patient26_Healthy!I227,Patient27_Healthy!I227,Patient28_Healthy!I227,Patient30_Healthy!I227,Patient31_Healthy!I227,Patient33_Healthy!I227,Patient34_Healthy!I227,Patient36_Healthy!I227)</f>
        <v>0.16741789323286027</v>
      </c>
      <c r="L228" s="132">
        <f>AVERAGE(Patient1_Healthy!J243,Patient2_Healthy!J243,Patient5_Healthy!J227,Patient6_Healthy!J227,Patient8_Healthy!J227,Patient9_Healthy!J227,Patient10_Healthy!J227,Patient11_Healthy!J227,Patient12_Healthy!J227,Patient13_Healthy!J227,Patient14_Healthy!J227,Patient15_Healthy!J227,Patient16_Healthy!J227,Patient17_Healthy!J227,Patient18_Healthy!J227,Patient19_Healthy!J227,Patient21_Healthy!J227,Patient22_Healthy!J227,Patient23_Healthy!J227,Patient25_Healthy!J227,Patient26_Healthy!J227,Patient27_Healthy!J227,Patient28_Healthy!J227,Patient30_Healthy!J227,Patient31_Healthy!J227,Patient33_Healthy!J227,Patient34_Healthy!J227,Patient36_Healthy!J227)</f>
        <v>0.1111187958221965</v>
      </c>
      <c r="M228" s="139">
        <f>STDEV(Patient1_Healthy!J243,Patient2_Healthy!J243,Patient5_Healthy!J227,Patient6_Healthy!J227,Patient8_Healthy!J227,Patient9_Healthy!J227,Patient10_Healthy!J227,Patient11_Healthy!J227,Patient12_Healthy!J227,Patient13_Healthy!J227,Patient14_Healthy!J227,Patient15_Healthy!J227,Patient16_Healthy!J227,Patient17_Healthy!J227,Patient18_Healthy!J227,Patient19_Healthy!J227,Patient21_Healthy!J227,Patient22_Healthy!J227,Patient23_Healthy!J227,Patient25_Healthy!J227,Patient26_Healthy!J227,Patient27_Healthy!J227,Patient28_Healthy!J227,Patient30_Healthy!J227,Patient31_Healthy!J227,Patient33_Healthy!J227,Patient34_Healthy!J227,Patient36_Healthy!J227)</f>
        <v>0.14513715330330493</v>
      </c>
      <c r="N228">
        <f>AVERAGE(Patient1_Healthy!K243,Patient2_Healthy!K243,Patient5_Healthy!K227,Patient6_Healthy!K227,Patient8_Healthy!K227,Patient9_Healthy!K227,Patient10_Healthy!K227,Patient11_Healthy!K227,Patient12_Healthy!K227,Patient13_Healthy!K227,Patient14_Healthy!K227,Patient15_Healthy!K227,Patient16_Healthy!K227,Patient17_Healthy!K227,Patient18_Healthy!K227,Patient19_Healthy!K227,Patient21_Healthy!K227,Patient22_Healthy!K227,Patient23_Healthy!K227,Patient25_Healthy!K227,Patient26_Healthy!K227,Patient27_Healthy!K227,Patient28_Healthy!K227,Patient30_Healthy!K227,Patient31_Healthy!K227,Patient33_Healthy!K227,Patient34_Healthy!K227,Patient36_Healthy!K227)</f>
        <v>1.9657207092835027E-2</v>
      </c>
      <c r="O228">
        <f>STDEV(Patient1_Healthy!K243,Patient2_Healthy!K243,Patient5_Healthy!K227,Patient6_Healthy!K227,Patient8_Healthy!K227,Patient9_Healthy!K227,Patient10_Healthy!K227,Patient11_Healthy!K227,Patient12_Healthy!K227,Patient13_Healthy!K227,Patient14_Healthy!K227,Patient15_Healthy!K227,Patient16_Healthy!K227,Patient17_Healthy!K227,Patient18_Healthy!K227,Patient19_Healthy!K227,Patient21_Healthy!K227,Patient22_Healthy!K227,Patient23_Healthy!K227,Patient25_Healthy!K227,Patient26_Healthy!K227,Patient27_Healthy!K227,Patient28_Healthy!K227,Patient30_Healthy!K227,Patient31_Healthy!K227,Patient33_Healthy!K227,Patient34_Healthy!K227,Patient36_Healthy!K227)</f>
        <v>9.1147088480913505E-2</v>
      </c>
      <c r="Q228" s="13" t="s">
        <v>79</v>
      </c>
      <c r="R228">
        <f>AVERAGE(Patient1_Healthy!P243,Patient2_Healthy!P243,Patient5_Healthy!P227,Patient6_Healthy!P227,Patient8_Healthy!P227,Patient9_Healthy!P227,Patient10_Healthy!P227,Patient11_Healthy!P227,Patient12_Healthy!P227,Patient13_Healthy!P227,Patient14_Healthy!P227,Patient15_Healthy!P227,Patient16_Healthy!P227,Patient17_Healthy!P227,Patient18_Healthy!P227,Patient19_Healthy!P227,Patient21_Healthy!P227,Patient22_Healthy!P227,Patient23_Healthy!P227,Patient25_Healthy!P227,Patient26_Healthy!P227,Patient27_Healthy!P227,Patient28_Healthy!P227,Patient30_Healthy!P227,Patient31_Healthy!P227,Patient33_Healthy!P227,Patient34_Healthy!P227,Patient36_Healthy!P227)</f>
        <v>9.5661542191683963E-2</v>
      </c>
      <c r="S228">
        <f>STDEV(Patient1_Healthy!P243,Patient2_Healthy!P243,Patient5_Healthy!P227,Patient6_Healthy!P227,Patient8_Healthy!P227,Patient9_Healthy!P227,Patient10_Healthy!P227,Patient11_Healthy!P227,Patient12_Healthy!P227,Patient13_Healthy!P227,Patient14_Healthy!P227,Patient15_Healthy!P227,Patient16_Healthy!P227,Patient17_Healthy!P227,Patient18_Healthy!P227,Patient19_Healthy!P227,Patient21_Healthy!P227,Patient22_Healthy!P227,Patient23_Healthy!P227,Patient25_Healthy!P227,Patient26_Healthy!P227,Patient27_Healthy!P227,Patient28_Healthy!P227,Patient30_Healthy!P227,Patient31_Healthy!P227,Patient33_Healthy!P227,Patient34_Healthy!P227,Patient36_Healthy!P227)</f>
        <v>0.17228461039917153</v>
      </c>
      <c r="T228" s="132">
        <f>AVERAGE(Patient1_Healthy!Q243,Patient2_Healthy!Q243,Patient5_Healthy!Q227,Patient6_Healthy!Q227,Patient8_Healthy!Q227,Patient9_Healthy!Q227,Patient10_Healthy!Q227,Patient11_Healthy!Q227,Patient12_Healthy!Q227,Patient13_Healthy!Q227,Patient14_Healthy!Q227,Patient15_Healthy!Q227,Patient16_Healthy!Q227,Patient17_Healthy!Q227,Patient18_Healthy!Q227,Patient19_Healthy!Q227,Patient21_Healthy!Q227,Patient22_Healthy!Q227,Patient23_Healthy!Q227,Patient25_Healthy!Q227,Patient26_Healthy!Q227,Patient27_Healthy!Q227,Patient28_Healthy!Q227,Patient30_Healthy!Q227,Patient31_Healthy!Q227,Patient33_Healthy!Q227,Patient34_Healthy!Q227,Patient36_Healthy!Q227)</f>
        <v>0.16572793799394364</v>
      </c>
      <c r="U228" s="139">
        <f>STDEV(Patient1_Healthy!Q243,Patient2_Healthy!Q243,Patient5_Healthy!Q227,Patient6_Healthy!Q227,Patient8_Healthy!Q227,Patient9_Healthy!Q227,Patient10_Healthy!Q227,Patient11_Healthy!Q227,Patient12_Healthy!Q227,Patient13_Healthy!Q227,Patient14_Healthy!Q227,Patient15_Healthy!Q227,Patient16_Healthy!Q227,Patient17_Healthy!Q227,Patient18_Healthy!Q227,Patient19_Healthy!Q227,Patient21_Healthy!Q227,Patient22_Healthy!Q227,Patient23_Healthy!Q227,Patient25_Healthy!Q227,Patient26_Healthy!Q227,Patient27_Healthy!Q227,Patient28_Healthy!Q227,Patient30_Healthy!Q227,Patient31_Healthy!Q227,Patient33_Healthy!Q227,Patient34_Healthy!Q227,Patient36_Healthy!Q227)</f>
        <v>0.15600287933313234</v>
      </c>
      <c r="Y228" s="29" t="s">
        <v>29</v>
      </c>
      <c r="Z228">
        <f>AVERAGE(Patient1_Healthy!X239,Patient2_Healthy!X239,Patient5_Healthy!X227,Patient6_Healthy!X227,Patient8_Healthy!X227,Patient9_Healthy!X227,Patient10_Healthy!X227,Patient11_Healthy!X227,Patient12_Healthy!X227,Patient13_Healthy!X227,Patient14_Healthy!X227,Patient15_Healthy!X227,Patient16_Healthy!X227,Patient17_Healthy!X227,Patient18_Healthy!X227,Patient19_Healthy!X227,Patient21_Healthy!X227,Patient22_Healthy!X227,Patient23_Healthy!X227,Patient25_Healthy!X227,Patient26_Healthy!X227,Patient27_Healthy!X227,Patient28_Healthy!X227,Patient30_Healthy!X227,Patient31_Healthy!X227,Patient33_Healthy!X227,Patient34_Healthy!X227,Patient36_Healthy!X227)</f>
        <v>5.332939692042999E-2</v>
      </c>
      <c r="AA228">
        <f>STDEV(Patient1_Healthy!X239,Patient2_Healthy!X239,Patient5_Healthy!X227,Patient6_Healthy!X227,Patient8_Healthy!X227,Patient9_Healthy!X227,Patient10_Healthy!X227,Patient11_Healthy!X227,Patient12_Healthy!X227,Patient13_Healthy!X227,Patient14_Healthy!X227,Patient15_Healthy!X227,Patient16_Healthy!X227,Patient17_Healthy!X227,Patient18_Healthy!X227,Patient19_Healthy!X227,Patient21_Healthy!X227,Patient22_Healthy!X227,Patient23_Healthy!X227,Patient25_Healthy!X227,Patient26_Healthy!X227,Patient27_Healthy!X227,Patient28_Healthy!X227,Patient30_Healthy!X227,Patient31_Healthy!X227,Patient33_Healthy!X227,Patient34_Healthy!X227,Patient36_Healthy!X227)</f>
        <v>7.9731952560313679E-2</v>
      </c>
      <c r="AB228" s="132">
        <f>AVERAGE(Patient1_Healthy!Y239,Patient2_Healthy!Y239,Patient5_Healthy!Y227,Patient6_Healthy!Y227,Patient8_Healthy!Y227,Patient9_Healthy!Y227,Patient10_Healthy!Y227,Patient11_Healthy!Y227,Patient12_Healthy!Y227,Patient13_Healthy!Y227,Patient14_Healthy!Y227,Patient15_Healthy!Y227,Patient16_Healthy!Y227,Patient17_Healthy!Y227,Patient18_Healthy!Y227,Patient19_Healthy!Y227,Patient21_Healthy!Y227,Patient22_Healthy!Y227,Patient23_Healthy!Y227,Patient25_Healthy!Y227,Patient26_Healthy!Y227,Patient27_Healthy!Y227,Patient28_Healthy!Y227,Patient30_Healthy!Y227,Patient31_Healthy!Y227,Patient33_Healthy!Y227,Patient34_Healthy!Y227,Patient36_Healthy!Y227)</f>
        <v>5.0916712559186991E-2</v>
      </c>
      <c r="AC228">
        <f>STDEV(Patient1_Healthy!Y239,Patient2_Healthy!Y239,Patient5_Healthy!Y227,Patient6_Healthy!Y227,Patient8_Healthy!Y227,Patient9_Healthy!Y227,Patient10_Healthy!Y227,Patient11_Healthy!Y227,Patient12_Healthy!Y227,Patient13_Healthy!Y227,Patient14_Healthy!Y227,Patient15_Healthy!Y227,Patient16_Healthy!Y227,Patient17_Healthy!Y227,Patient18_Healthy!Y227,Patient19_Healthy!Y227,Patient21_Healthy!Y227,Patient22_Healthy!Y227,Patient23_Healthy!Y227,Patient25_Healthy!Y227,Patient26_Healthy!Y227,Patient27_Healthy!Y227,Patient28_Healthy!Y227,Patient30_Healthy!Y227,Patient31_Healthy!Y227,Patient33_Healthy!Y227,Patient34_Healthy!Y227,Patient36_Healthy!Y227)</f>
        <v>8.7014016895655161E-2</v>
      </c>
      <c r="AO228" s="165"/>
    </row>
    <row r="229" spans="1:41" x14ac:dyDescent="0.25">
      <c r="AO229" s="165"/>
    </row>
    <row r="230" spans="1:41" x14ac:dyDescent="0.25">
      <c r="Y230" s="165" t="s">
        <v>92</v>
      </c>
      <c r="AO230" s="165"/>
    </row>
    <row r="231" spans="1:41" x14ac:dyDescent="0.25">
      <c r="Y231" s="29"/>
      <c r="Z231" s="160" t="s">
        <v>12</v>
      </c>
      <c r="AA231" s="161"/>
      <c r="AB231" s="159" t="s">
        <v>13</v>
      </c>
      <c r="AC231" s="160"/>
      <c r="AO231" s="165"/>
    </row>
    <row r="232" spans="1:41" x14ac:dyDescent="0.25">
      <c r="Y232" s="29"/>
      <c r="Z232" s="29" t="s">
        <v>221</v>
      </c>
      <c r="AA232" s="29" t="s">
        <v>222</v>
      </c>
      <c r="AB232" s="30" t="s">
        <v>221</v>
      </c>
      <c r="AC232" s="29" t="s">
        <v>222</v>
      </c>
      <c r="AO232" s="165"/>
    </row>
    <row r="233" spans="1:41" x14ac:dyDescent="0.25">
      <c r="Y233" s="29" t="s">
        <v>15</v>
      </c>
      <c r="Z233">
        <f>AVERAGE(Patient1_Healthy!X256,Patient2_Healthy!X256,Patient5_Healthy!X232,Patient6_Healthy!X232,Patient8_Healthy!X232,Patient9_Healthy!X232,Patient10_Healthy!X232,Patient11_Healthy!X232,Patient12_Healthy!X232,Patient13_Healthy!X232,Patient14_Healthy!X232,Patient15_Healthy!X232,Patient16_Healthy!X232,Patient17_Healthy!X232,Patient18_Healthy!X232,Patient19_Healthy!X232,Patient21_Healthy!X232,Patient22_Healthy!X232,Patient23_Healthy!X232,Patient25_Healthy!X232,Patient26_Healthy!X232,Patient27_Healthy!X232,Patient28_Healthy!X232,Patient30_Healthy!X232,Patient31_Healthy!X232,Patient33_Healthy!X232,Patient34_Healthy!X232,Patient36_Healthy!X232)</f>
        <v>8.503928696430299E-2</v>
      </c>
      <c r="AA233">
        <f>STDEV(Patient1_Healthy!X256,Patient2_Healthy!X256,Patient5_Healthy!X232,Patient6_Healthy!X232,Patient8_Healthy!X232,Patient9_Healthy!X232,Patient10_Healthy!X232,Patient11_Healthy!X232,Patient12_Healthy!X232,Patient13_Healthy!X232,Patient14_Healthy!X232,Patient15_Healthy!X232,Patient16_Healthy!X232,Patient17_Healthy!X232,Patient18_Healthy!X232,Patient19_Healthy!X232,Patient21_Healthy!X232,Patient22_Healthy!X232,Patient23_Healthy!X232,Patient25_Healthy!X232,Patient26_Healthy!X232,Patient27_Healthy!X232,Patient28_Healthy!X232,Patient30_Healthy!X232,Patient31_Healthy!X232,Patient33_Healthy!X232,Patient34_Healthy!X232,Patient36_Healthy!X232)</f>
        <v>0.20341667006235364</v>
      </c>
      <c r="AB233" s="132">
        <f>AVERAGE(Patient1_Healthy!Y256,Patient2_Healthy!Y256,Patient5_Healthy!Y232,Patient6_Healthy!Y232,Patient8_Healthy!Y232,Patient9_Healthy!Y232,Patient10_Healthy!Y232,Patient11_Healthy!Y232,Patient12_Healthy!Y232,Patient13_Healthy!Y232,Patient14_Healthy!Y232,Patient15_Healthy!Y232,Patient16_Healthy!Y232,Patient17_Healthy!Y232,Patient18_Healthy!Y232,Patient19_Healthy!Y232,Patient21_Healthy!Y232,Patient22_Healthy!Y232,Patient23_Healthy!Y232,Patient25_Healthy!Y232,Patient26_Healthy!Y232,Patient27_Healthy!Y232,Patient28_Healthy!Y232,Patient30_Healthy!Y232,Patient31_Healthy!Y232,Patient33_Healthy!Y232,Patient34_Healthy!Y232,Patient36_Healthy!Y232)</f>
        <v>0.21138878004107825</v>
      </c>
      <c r="AC233">
        <f>STDEV(Patient1_Healthy!Y256,Patient2_Healthy!Y256,Patient5_Healthy!Y232,Patient6_Healthy!Y232,Patient8_Healthy!Y232,Patient9_Healthy!Y232,Patient10_Healthy!Y232,Patient11_Healthy!Y232,Patient12_Healthy!Y232,Patient13_Healthy!Y232,Patient14_Healthy!Y232,Patient15_Healthy!Y232,Patient16_Healthy!Y232,Patient17_Healthy!Y232,Patient18_Healthy!Y232,Patient19_Healthy!Y232,Patient21_Healthy!Y232,Patient22_Healthy!Y232,Patient23_Healthy!Y232,Patient25_Healthy!Y232,Patient26_Healthy!Y232,Patient27_Healthy!Y232,Patient28_Healthy!Y232,Patient30_Healthy!Y232,Patient31_Healthy!Y232,Patient33_Healthy!Y232,Patient34_Healthy!Y232,Patient36_Healthy!Y232)</f>
        <v>0.18556502522041055</v>
      </c>
      <c r="AO233" s="165"/>
    </row>
    <row r="234" spans="1:41" x14ac:dyDescent="0.25">
      <c r="Y234" s="29" t="s">
        <v>18</v>
      </c>
      <c r="Z234">
        <f>AVERAGE(Patient1_Healthy!X257,Patient2_Healthy!X257,Patient5_Healthy!X233,Patient6_Healthy!X233,Patient8_Healthy!X233,Patient9_Healthy!X233,Patient10_Healthy!X233,Patient11_Healthy!X233,Patient12_Healthy!X233,Patient13_Healthy!X233,Patient14_Healthy!X233,Patient15_Healthy!X233,Patient16_Healthy!X233,Patient17_Healthy!X233,Patient18_Healthy!X233,Patient19_Healthy!X233,Patient21_Healthy!X233,Patient22_Healthy!X233,Patient23_Healthy!X233,Patient25_Healthy!X233,Patient26_Healthy!X233,Patient27_Healthy!X233,Patient28_Healthy!X233,Patient30_Healthy!X233,Patient31_Healthy!X233,Patient33_Healthy!X233,Patient34_Healthy!X233,Patient36_Healthy!X233)</f>
        <v>8.1159425726425302E-2</v>
      </c>
      <c r="AA234">
        <f>STDEV(Patient1_Healthy!X257,Patient2_Healthy!X257,Patient5_Healthy!X233,Patient6_Healthy!X233,Patient8_Healthy!X233,Patient9_Healthy!X233,Patient10_Healthy!X233,Patient11_Healthy!X233,Patient12_Healthy!X233,Patient13_Healthy!X233,Patient14_Healthy!X233,Patient15_Healthy!X233,Patient16_Healthy!X233,Patient17_Healthy!X233,Patient18_Healthy!X233,Patient19_Healthy!X233,Patient21_Healthy!X233,Patient22_Healthy!X233,Patient23_Healthy!X233,Patient25_Healthy!X233,Patient26_Healthy!X233,Patient27_Healthy!X233,Patient28_Healthy!X233,Patient30_Healthy!X233,Patient31_Healthy!X233,Patient33_Healthy!X233,Patient34_Healthy!X233,Patient36_Healthy!X233)</f>
        <v>0.23380072335474533</v>
      </c>
      <c r="AB234" s="132">
        <f>AVERAGE(Patient1_Healthy!Y257,Patient2_Healthy!Y257,Patient5_Healthy!Y233,Patient6_Healthy!Y233,Patient8_Healthy!Y233,Patient9_Healthy!Y233,Patient10_Healthy!Y233,Patient11_Healthy!Y233,Patient12_Healthy!Y233,Patient13_Healthy!Y233,Patient14_Healthy!Y233,Patient15_Healthy!Y233,Patient16_Healthy!Y233,Patient17_Healthy!Y233,Patient18_Healthy!Y233,Patient19_Healthy!Y233,Patient21_Healthy!Y233,Patient22_Healthy!Y233,Patient23_Healthy!Y233,Patient25_Healthy!Y233,Patient26_Healthy!Y233,Patient27_Healthy!Y233,Patient28_Healthy!Y233,Patient30_Healthy!Y233,Patient31_Healthy!Y233,Patient33_Healthy!Y233,Patient34_Healthy!Y233,Patient36_Healthy!Y233)</f>
        <v>0.22807658206145667</v>
      </c>
      <c r="AC234">
        <f>STDEV(Patient1_Healthy!Y257,Patient2_Healthy!Y257,Patient5_Healthy!Y233,Patient6_Healthy!Y233,Patient8_Healthy!Y233,Patient9_Healthy!Y233,Patient10_Healthy!Y233,Patient11_Healthy!Y233,Patient12_Healthy!Y233,Patient13_Healthy!Y233,Patient14_Healthy!Y233,Patient15_Healthy!Y233,Patient16_Healthy!Y233,Patient17_Healthy!Y233,Patient18_Healthy!Y233,Patient19_Healthy!Y233,Patient21_Healthy!Y233,Patient22_Healthy!Y233,Patient23_Healthy!Y233,Patient25_Healthy!Y233,Patient26_Healthy!Y233,Patient27_Healthy!Y233,Patient28_Healthy!Y233,Patient30_Healthy!Y233,Patient31_Healthy!Y233,Patient33_Healthy!Y233,Patient34_Healthy!Y233,Patient36_Healthy!Y233)</f>
        <v>0.27700753292705199</v>
      </c>
      <c r="AO234" s="165"/>
    </row>
    <row r="235" spans="1:41" x14ac:dyDescent="0.25">
      <c r="Y235" s="29" t="s">
        <v>21</v>
      </c>
      <c r="Z235">
        <f>AVERAGE(Patient1_Healthy!X258,Patient2_Healthy!X258,Patient5_Healthy!X234,Patient6_Healthy!X234,Patient8_Healthy!X234,Patient9_Healthy!X234,Patient10_Healthy!X234,Patient11_Healthy!X234,Patient12_Healthy!X234,Patient13_Healthy!X234,Patient14_Healthy!X234,Patient15_Healthy!X234,Patient16_Healthy!X234,Patient17_Healthy!X234,Patient18_Healthy!X234,Patient19_Healthy!X234,Patient21_Healthy!X234,Patient22_Healthy!X234,Patient23_Healthy!X234,Patient25_Healthy!X234,Patient26_Healthy!X234,Patient27_Healthy!X234,Patient28_Healthy!X234,Patient30_Healthy!X234,Patient31_Healthy!X234,Patient33_Healthy!X234,Patient34_Healthy!X234,Patient36_Healthy!X234)</f>
        <v>0.29859125222586469</v>
      </c>
      <c r="AA235">
        <f>STDEV(Patient1_Healthy!X258,Patient2_Healthy!X258,Patient5_Healthy!X234,Patient6_Healthy!X234,Patient8_Healthy!X234,Patient9_Healthy!X234,Patient10_Healthy!X234,Patient11_Healthy!X234,Patient12_Healthy!X234,Patient13_Healthy!X234,Patient14_Healthy!X234,Patient15_Healthy!X234,Patient16_Healthy!X234,Patient17_Healthy!X234,Patient18_Healthy!X234,Patient19_Healthy!X234,Patient21_Healthy!X234,Patient22_Healthy!X234,Patient23_Healthy!X234,Patient25_Healthy!X234,Patient26_Healthy!X234,Patient27_Healthy!X234,Patient28_Healthy!X234,Patient30_Healthy!X234,Patient31_Healthy!X234,Patient33_Healthy!X234,Patient34_Healthy!X234,Patient36_Healthy!X234)</f>
        <v>0.29368067983372514</v>
      </c>
      <c r="AB235" s="132">
        <f>AVERAGE(Patient1_Healthy!Y258,Patient2_Healthy!Y258,Patient5_Healthy!Y234,Patient6_Healthy!Y234,Patient8_Healthy!Y234,Patient9_Healthy!Y234,Patient10_Healthy!Y234,Patient11_Healthy!Y234,Patient12_Healthy!Y234,Patient13_Healthy!Y234,Patient14_Healthy!Y234,Patient15_Healthy!Y234,Patient16_Healthy!Y234,Patient17_Healthy!Y234,Patient18_Healthy!Y234,Patient19_Healthy!Y234,Patient21_Healthy!Y234,Patient22_Healthy!Y234,Patient23_Healthy!Y234,Patient25_Healthy!Y234,Patient26_Healthy!Y234,Patient27_Healthy!Y234,Patient28_Healthy!Y234,Patient30_Healthy!Y234,Patient31_Healthy!Y234,Patient33_Healthy!Y234,Patient34_Healthy!Y234,Patient36_Healthy!Y234)</f>
        <v>0.57502624863699581</v>
      </c>
      <c r="AC235">
        <f>STDEV(Patient1_Healthy!Y258,Patient2_Healthy!Y258,Patient5_Healthy!Y234,Patient6_Healthy!Y234,Patient8_Healthy!Y234,Patient9_Healthy!Y234,Patient10_Healthy!Y234,Patient11_Healthy!Y234,Patient12_Healthy!Y234,Patient13_Healthy!Y234,Patient14_Healthy!Y234,Patient15_Healthy!Y234,Patient16_Healthy!Y234,Patient17_Healthy!Y234,Patient18_Healthy!Y234,Patient19_Healthy!Y234,Patient21_Healthy!Y234,Patient22_Healthy!Y234,Patient23_Healthy!Y234,Patient25_Healthy!Y234,Patient26_Healthy!Y234,Patient27_Healthy!Y234,Patient28_Healthy!Y234,Patient30_Healthy!Y234,Patient31_Healthy!Y234,Patient33_Healthy!Y234,Patient34_Healthy!Y234,Patient36_Healthy!Y234)</f>
        <v>0.21598005508702392</v>
      </c>
      <c r="AO235" s="165"/>
    </row>
    <row r="236" spans="1:41" x14ac:dyDescent="0.25">
      <c r="Y236" s="29" t="s">
        <v>24</v>
      </c>
      <c r="Z236">
        <f>AVERAGE(Patient1_Healthy!X259,Patient2_Healthy!X259,Patient5_Healthy!X235,Patient6_Healthy!X235,Patient8_Healthy!X235,Patient9_Healthy!X235,Patient10_Healthy!X235,Patient11_Healthy!X235,Patient12_Healthy!X235,Patient13_Healthy!X235,Patient14_Healthy!X235,Patient15_Healthy!X235,Patient16_Healthy!X235,Patient17_Healthy!X235,Patient18_Healthy!X235,Patient19_Healthy!X235,Patient21_Healthy!X235,Patient22_Healthy!X235,Patient23_Healthy!X235,Patient25_Healthy!X235,Patient26_Healthy!X235,Patient27_Healthy!X235,Patient28_Healthy!X235,Patient30_Healthy!X235,Patient31_Healthy!X235,Patient33_Healthy!X235,Patient34_Healthy!X235,Patient36_Healthy!X235)</f>
        <v>0.27506677101219973</v>
      </c>
      <c r="AA236">
        <f>STDEV(Patient1_Healthy!X259,Patient2_Healthy!X259,Patient5_Healthy!X235,Patient6_Healthy!X235,Patient8_Healthy!X235,Patient9_Healthy!X235,Patient10_Healthy!X235,Patient11_Healthy!X235,Patient12_Healthy!X235,Patient13_Healthy!X235,Patient14_Healthy!X235,Patient15_Healthy!X235,Patient16_Healthy!X235,Patient17_Healthy!X235,Patient18_Healthy!X235,Patient19_Healthy!X235,Patient21_Healthy!X235,Patient22_Healthy!X235,Patient23_Healthy!X235,Patient25_Healthy!X235,Patient26_Healthy!X235,Patient27_Healthy!X235,Patient28_Healthy!X235,Patient30_Healthy!X235,Patient31_Healthy!X235,Patient33_Healthy!X235,Patient34_Healthy!X235,Patient36_Healthy!X235)</f>
        <v>0.285572391556071</v>
      </c>
      <c r="AB236" s="132">
        <f>AVERAGE(Patient1_Healthy!Y259,Patient2_Healthy!Y259,Patient5_Healthy!Y235,Patient6_Healthy!Y235,Patient8_Healthy!Y235,Patient9_Healthy!Y235,Patient10_Healthy!Y235,Patient11_Healthy!Y235,Patient12_Healthy!Y235,Patient13_Healthy!Y235,Patient14_Healthy!Y235,Patient15_Healthy!Y235,Patient16_Healthy!Y235,Patient17_Healthy!Y235,Patient18_Healthy!Y235,Patient19_Healthy!Y235,Patient21_Healthy!Y235,Patient22_Healthy!Y235,Patient23_Healthy!Y235,Patient25_Healthy!Y235,Patient26_Healthy!Y235,Patient27_Healthy!Y235,Patient28_Healthy!Y235,Patient30_Healthy!Y235,Patient31_Healthy!Y235,Patient33_Healthy!Y235,Patient34_Healthy!Y235,Patient36_Healthy!Y235)</f>
        <v>0.53315267730308114</v>
      </c>
      <c r="AC236">
        <f>STDEV(Patient1_Healthy!Y259,Patient2_Healthy!Y259,Patient5_Healthy!Y235,Patient6_Healthy!Y235,Patient8_Healthy!Y235,Patient9_Healthy!Y235,Patient10_Healthy!Y235,Patient11_Healthy!Y235,Patient12_Healthy!Y235,Patient13_Healthy!Y235,Patient14_Healthy!Y235,Patient15_Healthy!Y235,Patient16_Healthy!Y235,Patient17_Healthy!Y235,Patient18_Healthy!Y235,Patient19_Healthy!Y235,Patient21_Healthy!Y235,Patient22_Healthy!Y235,Patient23_Healthy!Y235,Patient25_Healthy!Y235,Patient26_Healthy!Y235,Patient27_Healthy!Y235,Patient28_Healthy!Y235,Patient30_Healthy!Y235,Patient31_Healthy!Y235,Patient33_Healthy!Y235,Patient34_Healthy!Y235,Patient36_Healthy!Y235)</f>
        <v>0.25479186072069837</v>
      </c>
      <c r="AO236" s="165"/>
    </row>
    <row r="237" spans="1:41" x14ac:dyDescent="0.25">
      <c r="Y237" s="29" t="s">
        <v>25</v>
      </c>
      <c r="Z237">
        <f>AVERAGE(Patient1_Healthy!X260,Patient2_Healthy!X260,Patient5_Healthy!X236,Patient6_Healthy!X236,Patient8_Healthy!X236,Patient9_Healthy!X236,Patient10_Healthy!X236,Patient11_Healthy!X236,Patient12_Healthy!X236,Patient13_Healthy!X236,Patient14_Healthy!X236,Patient15_Healthy!X236,Patient16_Healthy!X236,Patient17_Healthy!X236,Patient18_Healthy!X236,Patient19_Healthy!X236,Patient21_Healthy!X236,Patient22_Healthy!X236,Patient23_Healthy!X236,Patient25_Healthy!X236,Patient26_Healthy!X236,Patient27_Healthy!X236,Patient28_Healthy!X236,Patient30_Healthy!X236,Patient31_Healthy!X236,Patient33_Healthy!X236,Patient34_Healthy!X236,Patient36_Healthy!X236)</f>
        <v>2.1983693027553271E-2</v>
      </c>
      <c r="AA237">
        <f>STDEV(Patient1_Healthy!X260,Patient2_Healthy!X260,Patient5_Healthy!X236,Patient6_Healthy!X236,Patient8_Healthy!X236,Patient9_Healthy!X236,Patient10_Healthy!X236,Patient11_Healthy!X236,Patient12_Healthy!X236,Patient13_Healthy!X236,Patient14_Healthy!X236,Patient15_Healthy!X236,Patient16_Healthy!X236,Patient17_Healthy!X236,Patient18_Healthy!X236,Patient19_Healthy!X236,Patient21_Healthy!X236,Patient22_Healthy!X236,Patient23_Healthy!X236,Patient25_Healthy!X236,Patient26_Healthy!X236,Patient27_Healthy!X236,Patient28_Healthy!X236,Patient30_Healthy!X236,Patient31_Healthy!X236,Patient33_Healthy!X236,Patient34_Healthy!X236,Patient36_Healthy!X236)</f>
        <v>0.22196660539771501</v>
      </c>
      <c r="AB237" s="132">
        <f>AVERAGE(Patient1_Healthy!Y260,Patient2_Healthy!Y260,Patient5_Healthy!Y236,Patient6_Healthy!Y236,Patient8_Healthy!Y236,Patient9_Healthy!Y236,Patient10_Healthy!Y236,Patient11_Healthy!Y236,Patient12_Healthy!Y236,Patient13_Healthy!Y236,Patient14_Healthy!Y236,Patient15_Healthy!Y236,Patient16_Healthy!Y236,Patient17_Healthy!Y236,Patient18_Healthy!Y236,Patient19_Healthy!Y236,Patient21_Healthy!Y236,Patient22_Healthy!Y236,Patient23_Healthy!Y236,Patient25_Healthy!Y236,Patient26_Healthy!Y236,Patient27_Healthy!Y236,Patient28_Healthy!Y236,Patient30_Healthy!Y236,Patient31_Healthy!Y236,Patient33_Healthy!Y236,Patient34_Healthy!Y236,Patient36_Healthy!Y236)</f>
        <v>0.19108934120260979</v>
      </c>
      <c r="AC237">
        <f>STDEV(Patient1_Healthy!Y260,Patient2_Healthy!Y260,Patient5_Healthy!Y236,Patient6_Healthy!Y236,Patient8_Healthy!Y236,Patient9_Healthy!Y236,Patient10_Healthy!Y236,Patient11_Healthy!Y236,Patient12_Healthy!Y236,Patient13_Healthy!Y236,Patient14_Healthy!Y236,Patient15_Healthy!Y236,Patient16_Healthy!Y236,Patient17_Healthy!Y236,Patient18_Healthy!Y236,Patient19_Healthy!Y236,Patient21_Healthy!Y236,Patient22_Healthy!Y236,Patient23_Healthy!Y236,Patient25_Healthy!Y236,Patient26_Healthy!Y236,Patient27_Healthy!Y236,Patient28_Healthy!Y236,Patient30_Healthy!Y236,Patient31_Healthy!Y236,Patient33_Healthy!Y236,Patient34_Healthy!Y236,Patient36_Healthy!Y236)</f>
        <v>0.22758878851889419</v>
      </c>
      <c r="AO237" s="165"/>
    </row>
    <row r="238" spans="1:41" x14ac:dyDescent="0.25">
      <c r="Y238" s="29" t="s">
        <v>26</v>
      </c>
      <c r="Z238">
        <f>AVERAGE(Patient1_Healthy!X261,Patient2_Healthy!X261,Patient5_Healthy!X237,Patient6_Healthy!X237,Patient8_Healthy!X237,Patient9_Healthy!X237,Patient10_Healthy!X237,Patient11_Healthy!X237,Patient12_Healthy!X237,Patient13_Healthy!X237,Patient14_Healthy!X237,Patient15_Healthy!X237,Patient16_Healthy!X237,Patient17_Healthy!X237,Patient18_Healthy!X237,Patient19_Healthy!X237,Patient21_Healthy!X237,Patient22_Healthy!X237,Patient23_Healthy!X237,Patient25_Healthy!X237,Patient26_Healthy!X237,Patient27_Healthy!X237,Patient28_Healthy!X237,Patient30_Healthy!X237,Patient31_Healthy!X237,Patient33_Healthy!X237,Patient34_Healthy!X237,Patient36_Healthy!X237)</f>
        <v>9.6347240770795831E-2</v>
      </c>
      <c r="AA238">
        <f>STDEV(Patient1_Healthy!X261,Patient2_Healthy!X261,Patient5_Healthy!X237,Patient6_Healthy!X237,Patient8_Healthy!X237,Patient9_Healthy!X237,Patient10_Healthy!X237,Patient11_Healthy!X237,Patient12_Healthy!X237,Patient13_Healthy!X237,Patient14_Healthy!X237,Patient15_Healthy!X237,Patient16_Healthy!X237,Patient17_Healthy!X237,Patient18_Healthy!X237,Patient19_Healthy!X237,Patient21_Healthy!X237,Patient22_Healthy!X237,Patient23_Healthy!X237,Patient25_Healthy!X237,Patient26_Healthy!X237,Patient27_Healthy!X237,Patient28_Healthy!X237,Patient30_Healthy!X237,Patient31_Healthy!X237,Patient33_Healthy!X237,Patient34_Healthy!X237,Patient36_Healthy!X237)</f>
        <v>0.26312588216932908</v>
      </c>
      <c r="AB238" s="132">
        <f>AVERAGE(Patient1_Healthy!Y261,Patient2_Healthy!Y261,Patient5_Healthy!Y237,Patient6_Healthy!Y237,Patient8_Healthy!Y237,Patient9_Healthy!Y237,Patient10_Healthy!Y237,Patient11_Healthy!Y237,Patient12_Healthy!Y237,Patient13_Healthy!Y237,Patient14_Healthy!Y237,Patient15_Healthy!Y237,Patient16_Healthy!Y237,Patient17_Healthy!Y237,Patient18_Healthy!Y237,Patient19_Healthy!Y237,Patient21_Healthy!Y237,Patient22_Healthy!Y237,Patient23_Healthy!Y237,Patient25_Healthy!Y237,Patient26_Healthy!Y237,Patient27_Healthy!Y237,Patient28_Healthy!Y237,Patient30_Healthy!Y237,Patient31_Healthy!Y237,Patient33_Healthy!Y237,Patient34_Healthy!Y237,Patient36_Healthy!Y237)</f>
        <v>0.26852173020871212</v>
      </c>
      <c r="AC238">
        <f>STDEV(Patient1_Healthy!Y261,Patient2_Healthy!Y261,Patient5_Healthy!Y237,Patient6_Healthy!Y237,Patient8_Healthy!Y237,Patient9_Healthy!Y237,Patient10_Healthy!Y237,Patient11_Healthy!Y237,Patient12_Healthy!Y237,Patient13_Healthy!Y237,Patient14_Healthy!Y237,Patient15_Healthy!Y237,Patient16_Healthy!Y237,Patient17_Healthy!Y237,Patient18_Healthy!Y237,Patient19_Healthy!Y237,Patient21_Healthy!Y237,Patient22_Healthy!Y237,Patient23_Healthy!Y237,Patient25_Healthy!Y237,Patient26_Healthy!Y237,Patient27_Healthy!Y237,Patient28_Healthy!Y237,Patient30_Healthy!Y237,Patient31_Healthy!Y237,Patient33_Healthy!Y237,Patient34_Healthy!Y237,Patient36_Healthy!Y237)</f>
        <v>0.30601311405950821</v>
      </c>
      <c r="AO238" s="165"/>
    </row>
    <row r="239" spans="1:41" x14ac:dyDescent="0.25">
      <c r="Y239" s="29" t="s">
        <v>28</v>
      </c>
      <c r="Z239">
        <f>AVERAGE(Patient1_Healthy!X262,Patient2_Healthy!X262,Patient5_Healthy!X238,Patient6_Healthy!X238,Patient8_Healthy!X238,Patient9_Healthy!X238,Patient10_Healthy!X238,Patient11_Healthy!X238,Patient12_Healthy!X238,Patient13_Healthy!X238,Patient14_Healthy!X238,Patient15_Healthy!X238,Patient16_Healthy!X238,Patient17_Healthy!X238,Patient18_Healthy!X238,Patient19_Healthy!X238,Patient21_Healthy!X238,Patient22_Healthy!X238,Patient23_Healthy!X238,Patient25_Healthy!X238,Patient26_Healthy!X238,Patient27_Healthy!X238,Patient28_Healthy!X238,Patient30_Healthy!X238,Patient31_Healthy!X238,Patient33_Healthy!X238,Patient34_Healthy!X238,Patient36_Healthy!X238)</f>
        <v>0.32478111071296961</v>
      </c>
      <c r="AA239">
        <f>STDEV(Patient1_Healthy!X262,Patient2_Healthy!X262,Patient5_Healthy!X238,Patient6_Healthy!X238,Patient8_Healthy!X238,Patient9_Healthy!X238,Patient10_Healthy!X238,Patient11_Healthy!X238,Patient12_Healthy!X238,Patient13_Healthy!X238,Patient14_Healthy!X238,Patient15_Healthy!X238,Patient16_Healthy!X238,Patient17_Healthy!X238,Patient18_Healthy!X238,Patient19_Healthy!X238,Patient21_Healthy!X238,Patient22_Healthy!X238,Patient23_Healthy!X238,Patient25_Healthy!X238,Patient26_Healthy!X238,Patient27_Healthy!X238,Patient28_Healthy!X238,Patient30_Healthy!X238,Patient31_Healthy!X238,Patient33_Healthy!X238,Patient34_Healthy!X238,Patient36_Healthy!X238)</f>
        <v>0.28270543255136149</v>
      </c>
      <c r="AB239" s="132">
        <f>AVERAGE(Patient1_Healthy!Y262,Patient2_Healthy!Y262,Patient5_Healthy!Y238,Patient6_Healthy!Y238,Patient8_Healthy!Y238,Patient9_Healthy!Y238,Patient10_Healthy!Y238,Patient11_Healthy!Y238,Patient12_Healthy!Y238,Patient13_Healthy!Y238,Patient14_Healthy!Y238,Patient15_Healthy!Y238,Patient16_Healthy!Y238,Patient17_Healthy!Y238,Patient18_Healthy!Y238,Patient19_Healthy!Y238,Patient21_Healthy!Y238,Patient22_Healthy!Y238,Patient23_Healthy!Y238,Patient25_Healthy!Y238,Patient26_Healthy!Y238,Patient27_Healthy!Y238,Patient28_Healthy!Y238,Patient30_Healthy!Y238,Patient31_Healthy!Y238,Patient33_Healthy!Y238,Patient34_Healthy!Y238,Patient36_Healthy!Y238)</f>
        <v>0.60505596826121621</v>
      </c>
      <c r="AC239">
        <f>STDEV(Patient1_Healthy!Y262,Patient2_Healthy!Y262,Patient5_Healthy!Y238,Patient6_Healthy!Y238,Patient8_Healthy!Y238,Patient9_Healthy!Y238,Patient10_Healthy!Y238,Patient11_Healthy!Y238,Patient12_Healthy!Y238,Patient13_Healthy!Y238,Patient14_Healthy!Y238,Patient15_Healthy!Y238,Patient16_Healthy!Y238,Patient17_Healthy!Y238,Patient18_Healthy!Y238,Patient19_Healthy!Y238,Patient21_Healthy!Y238,Patient22_Healthy!Y238,Patient23_Healthy!Y238,Patient25_Healthy!Y238,Patient26_Healthy!Y238,Patient27_Healthy!Y238,Patient28_Healthy!Y238,Patient30_Healthy!Y238,Patient31_Healthy!Y238,Patient33_Healthy!Y238,Patient34_Healthy!Y238,Patient36_Healthy!Y238)</f>
        <v>0.22332061472942444</v>
      </c>
      <c r="AO239" s="165"/>
    </row>
    <row r="240" spans="1:41" x14ac:dyDescent="0.25">
      <c r="Y240" s="29" t="s">
        <v>29</v>
      </c>
      <c r="Z240">
        <f>AVERAGE(Patient1_Healthy!X263,Patient2_Healthy!X263,Patient5_Healthy!X239,Patient6_Healthy!X239,Patient8_Healthy!X239,Patient9_Healthy!X239,Patient10_Healthy!X239,Patient11_Healthy!X239,Patient12_Healthy!X239,Patient13_Healthy!X239,Patient14_Healthy!X239,Patient15_Healthy!X239,Patient16_Healthy!X239,Patient17_Healthy!X239,Patient18_Healthy!X239,Patient19_Healthy!X239,Patient21_Healthy!X239,Patient23_Healthy!X239,Patient25_Healthy!X239,Patient26_Healthy!X239,Patient27_Healthy!X239,Patient28_Healthy!X239,Patient30_Healthy!X239,Patient31_Healthy!X239,Patient33_Healthy!X239,Patient34_Healthy!X239,Patient36_Healthy!X239)</f>
        <v>0.25767471869158004</v>
      </c>
      <c r="AA240">
        <f>STDEV(Patient1_Healthy!X263,Patient2_Healthy!X263,Patient5_Healthy!X239,Patient6_Healthy!X239,Patient8_Healthy!X239,Patient9_Healthy!X239,Patient10_Healthy!X239,Patient11_Healthy!X239,Patient12_Healthy!X239,Patient13_Healthy!X239,Patient14_Healthy!X239,Patient15_Healthy!X239,Patient16_Healthy!X239,Patient17_Healthy!X239,Patient18_Healthy!X239,Patient19_Healthy!X239,Patient21_Healthy!X239,Patient23_Healthy!X239,Patient25_Healthy!X239,Patient26_Healthy!X239,Patient27_Healthy!X239,Patient28_Healthy!X239,Patient30_Healthy!X239,Patient31_Healthy!X239,Patient33_Healthy!X239,Patient34_Healthy!X239,Patient36_Healthy!X239)</f>
        <v>0.27750940771941696</v>
      </c>
      <c r="AB240" s="132">
        <f>AVERAGE(Patient1_Healthy!Y263,Patient2_Healthy!Y263,Patient5_Healthy!Y239,Patient6_Healthy!Y239,Patient8_Healthy!Y239,Patient9_Healthy!Y239,Patient10_Healthy!Y239,Patient11_Healthy!Y239,Patient12_Healthy!Y239,Patient13_Healthy!Y239,Patient14_Healthy!Y239,Patient15_Healthy!Y239,Patient16_Healthy!Y239,Patient17_Healthy!Y239,Patient18_Healthy!Y239,Patient19_Healthy!Y239,Patient21_Healthy!Y239,Patient23_Healthy!Y239,Patient25_Healthy!Y239,Patient26_Healthy!Y239,Patient27_Healthy!Y239,Patient28_Healthy!Y239,Patient30_Healthy!Y239,Patient31_Healthy!Y239,Patient33_Healthy!Y239,Patient34_Healthy!Y239,Patient36_Healthy!Y239)</f>
        <v>0.52711084597793467</v>
      </c>
      <c r="AC240">
        <f>STDEV(Patient1_Healthy!Y263,Patient2_Healthy!Y263,Patient5_Healthy!Y239,Patient6_Healthy!Y239,Patient8_Healthy!Y239,Patient9_Healthy!Y239,Patient10_Healthy!Y239,Patient11_Healthy!Y239,Patient12_Healthy!Y239,Patient13_Healthy!Y239,Patient14_Healthy!Y239,Patient15_Healthy!Y239,Patient16_Healthy!Y239,Patient17_Healthy!Y239,Patient18_Healthy!Y239,Patient19_Healthy!Y239,Patient21_Healthy!Y239,Patient23_Healthy!Y239,Patient25_Healthy!Y239,Patient26_Healthy!Y239,Patient27_Healthy!Y239,Patient28_Healthy!Y239,Patient30_Healthy!Y239,Patient31_Healthy!Y239,Patient33_Healthy!Y239,Patient34_Healthy!Y239,Patient36_Healthy!Y239)</f>
        <v>0.26255765728392511</v>
      </c>
      <c r="AO240" s="165"/>
    </row>
    <row r="241" spans="25:41" x14ac:dyDescent="0.25">
      <c r="AO241" s="165"/>
    </row>
    <row r="242" spans="25:41" x14ac:dyDescent="0.25">
      <c r="Y242" s="165" t="s">
        <v>93</v>
      </c>
      <c r="AO242" s="165"/>
    </row>
    <row r="243" spans="25:41" x14ac:dyDescent="0.25">
      <c r="Y243" s="29"/>
      <c r="Z243" s="160" t="s">
        <v>12</v>
      </c>
      <c r="AA243" s="161"/>
      <c r="AB243" s="159" t="s">
        <v>13</v>
      </c>
      <c r="AC243" s="160"/>
      <c r="AO243" s="165"/>
    </row>
    <row r="244" spans="25:41" x14ac:dyDescent="0.25">
      <c r="Y244" s="29"/>
      <c r="Z244" s="29" t="s">
        <v>221</v>
      </c>
      <c r="AA244" s="29" t="s">
        <v>222</v>
      </c>
      <c r="AB244" s="30" t="s">
        <v>221</v>
      </c>
      <c r="AC244" s="29" t="s">
        <v>222</v>
      </c>
      <c r="AO244" s="165"/>
    </row>
    <row r="245" spans="25:41" x14ac:dyDescent="0.25">
      <c r="Y245" s="29" t="s">
        <v>15</v>
      </c>
      <c r="Z245">
        <f>AVERAGE(Patient1_Healthy!X268,Patient2_Healthy!X268,Patient5_Healthy!X244,Patient6_Healthy!X244,Patient8_Healthy!X244,Patient9_Healthy!X244,Patient10_Healthy!X244,Patient11_Healthy!X244,Patient12_Healthy!X244,Patient13_Healthy!X244,Patient14_Healthy!X244,Patient15_Healthy!X244,Patient16_Healthy!X244,Patient17_Healthy!X244,Patient18_Healthy!X244,Patient19_Healthy!X244,Patient21_Healthy!X244,Patient22_Healthy!X244,Patient23_Healthy!X244,Patient25_Healthy!X244,Patient26_Healthy!X244,Patient27_Healthy!X244,Patient28_Healthy!X244,Patient30_Healthy!X244,Patient31_Healthy!X244,Patient33_Healthy!X244,Patient34_Healthy!X244,Patient36_Healthy!X244)</f>
        <v>3.6945770668931721E-3</v>
      </c>
      <c r="AA245">
        <f>STDEV(Patient1_Healthy!X268,Patient2_Healthy!X268,Patient5_Healthy!X244,Patient6_Healthy!X244,Patient8_Healthy!X244,Patient9_Healthy!X244,Patient10_Healthy!X244,Patient11_Healthy!X244,Patient12_Healthy!X244,Patient13_Healthy!X244,Patient14_Healthy!X244,Patient15_Healthy!X244,Patient16_Healthy!X244,Patient17_Healthy!X244,Patient18_Healthy!X244,Patient19_Healthy!X244,Patient21_Healthy!X244,Patient22_Healthy!X244,Patient23_Healthy!X244,Patient25_Healthy!X244,Patient26_Healthy!X244,Patient27_Healthy!X244,Patient28_Healthy!X244,Patient30_Healthy!X244,Patient31_Healthy!X244,Patient33_Healthy!X244,Patient34_Healthy!X244,Patient36_Healthy!X244)</f>
        <v>5.7253683684764314E-2</v>
      </c>
      <c r="AB245" s="132">
        <f>AVERAGE(Patient1_Healthy!Y268,Patient2_Healthy!Y268,Patient5_Healthy!Y244,Patient6_Healthy!Y244,Patient8_Healthy!Y244,Patient9_Healthy!Y244,Patient10_Healthy!Y244,Patient11_Healthy!Y244,Patient12_Healthy!Y244,Patient13_Healthy!Y244,Patient14_Healthy!Y244,Patient15_Healthy!Y244,Patient16_Healthy!Y244,Patient17_Healthy!Y244,Patient18_Healthy!Y244,Patient19_Healthy!Y244,Patient21_Healthy!Y244,Patient22_Healthy!Y244,Patient23_Healthy!Y244,Patient25_Healthy!Y244,Patient26_Healthy!Y244,Patient27_Healthy!Y244,Patient28_Healthy!Y244,Patient30_Healthy!Y244,Patient31_Healthy!Y244,Patient33_Healthy!Y244,Patient34_Healthy!Y244,Patient36_Healthy!Y244)</f>
        <v>-6.6676684564785033E-3</v>
      </c>
      <c r="AC245">
        <f>STDEV(Patient1_Healthy!Y268,Patient2_Healthy!Y268,Patient5_Healthy!Y244,Patient6_Healthy!Y244,Patient8_Healthy!Y244,Patient9_Healthy!Y244,Patient10_Healthy!Y244,Patient11_Healthy!Y244,Patient12_Healthy!Y244,Patient13_Healthy!Y244,Patient14_Healthy!Y244,Patient15_Healthy!Y244,Patient16_Healthy!Y244,Patient17_Healthy!Y244,Patient18_Healthy!Y244,Patient19_Healthy!Y244,Patient21_Healthy!Y244,Patient22_Healthy!Y244,Patient23_Healthy!Y244,Patient25_Healthy!Y244,Patient26_Healthy!Y244,Patient27_Healthy!Y244,Patient28_Healthy!Y244,Patient30_Healthy!Y244,Patient31_Healthy!Y244,Patient33_Healthy!Y244,Patient34_Healthy!Y244,Patient36_Healthy!Y244)</f>
        <v>5.8550601708786357E-2</v>
      </c>
      <c r="AO245" s="165"/>
    </row>
    <row r="246" spans="25:41" x14ac:dyDescent="0.25">
      <c r="Y246" s="29" t="s">
        <v>18</v>
      </c>
      <c r="Z246">
        <f>AVERAGE(Patient1_Healthy!X269,Patient2_Healthy!X269,Patient5_Healthy!X245,Patient6_Healthy!X245,Patient8_Healthy!X245,Patient9_Healthy!X245,Patient10_Healthy!X245,Patient11_Healthy!X245,Patient12_Healthy!X245,Patient13_Healthy!X245,Patient14_Healthy!X245,Patient15_Healthy!X245,Patient16_Healthy!X245,Patient17_Healthy!X245,Patient18_Healthy!X245,Patient19_Healthy!X245,Patient21_Healthy!X245,Patient22_Healthy!X245,Patient23_Healthy!X245,Patient25_Healthy!X245,Patient26_Healthy!X245,Patient27_Healthy!X245,Patient28_Healthy!X245,Patient30_Healthy!X245,Patient31_Healthy!X245,Patient33_Healthy!X245,Patient34_Healthy!X245,Patient36_Healthy!X245)</f>
        <v>2.9987301186836907E-3</v>
      </c>
      <c r="AA246">
        <f>STDEV(Patient1_Healthy!X269,Patient2_Healthy!X269,Patient5_Healthy!X245,Patient6_Healthy!X245,Patient8_Healthy!X245,Patient9_Healthy!X245,Patient10_Healthy!X245,Patient11_Healthy!X245,Patient12_Healthy!X245,Patient13_Healthy!X245,Patient14_Healthy!X245,Patient15_Healthy!X245,Patient16_Healthy!X245,Patient17_Healthy!X245,Patient18_Healthy!X245,Patient19_Healthy!X245,Patient21_Healthy!X245,Patient22_Healthy!X245,Patient23_Healthy!X245,Patient25_Healthy!X245,Patient26_Healthy!X245,Patient27_Healthy!X245,Patient28_Healthy!X245,Patient30_Healthy!X245,Patient31_Healthy!X245,Patient33_Healthy!X245,Patient34_Healthy!X245,Patient36_Healthy!X245)</f>
        <v>8.4622670891053742E-2</v>
      </c>
      <c r="AB246" s="132">
        <f>AVERAGE(Patient1_Healthy!Y269,Patient2_Healthy!Y269,Patient5_Healthy!Y245,Patient6_Healthy!Y245,Patient8_Healthy!Y245,Patient9_Healthy!Y245,Patient10_Healthy!Y245,Patient11_Healthy!Y245,Patient12_Healthy!Y245,Patient13_Healthy!Y245,Patient14_Healthy!Y245,Patient15_Healthy!Y245,Patient16_Healthy!Y245,Patient17_Healthy!Y245,Patient18_Healthy!Y245,Patient19_Healthy!Y245,Patient21_Healthy!Y245,Patient22_Healthy!Y245,Patient23_Healthy!Y245,Patient25_Healthy!Y245,Patient26_Healthy!Y245,Patient27_Healthy!Y245,Patient28_Healthy!Y245,Patient30_Healthy!Y245,Patient31_Healthy!Y245,Patient33_Healthy!Y245,Patient34_Healthy!Y245,Patient36_Healthy!Y245)</f>
        <v>1.3802667556289225E-3</v>
      </c>
      <c r="AC246">
        <f>STDEV(Patient1_Healthy!Y269,Patient2_Healthy!Y269,Patient5_Healthy!Y245,Patient6_Healthy!Y245,Patient8_Healthy!Y245,Patient9_Healthy!Y245,Patient10_Healthy!Y245,Patient11_Healthy!Y245,Patient12_Healthy!Y245,Patient13_Healthy!Y245,Patient14_Healthy!Y245,Patient15_Healthy!Y245,Patient16_Healthy!Y245,Patient17_Healthy!Y245,Patient18_Healthy!Y245,Patient19_Healthy!Y245,Patient21_Healthy!Y245,Patient22_Healthy!Y245,Patient23_Healthy!Y245,Patient25_Healthy!Y245,Patient26_Healthy!Y245,Patient27_Healthy!Y245,Patient28_Healthy!Y245,Patient30_Healthy!Y245,Patient31_Healthy!Y245,Patient33_Healthy!Y245,Patient34_Healthy!Y245,Patient36_Healthy!Y245)</f>
        <v>7.7175543540209973E-2</v>
      </c>
      <c r="AO246" s="165"/>
    </row>
    <row r="247" spans="25:41" x14ac:dyDescent="0.25">
      <c r="Y247" s="29" t="s">
        <v>21</v>
      </c>
      <c r="Z247">
        <f>AVERAGE(Patient1_Healthy!X270,Patient2_Healthy!X270,Patient5_Healthy!X246,Patient6_Healthy!X246,Patient8_Healthy!X246,Patient9_Healthy!X246,Patient10_Healthy!X246,Patient11_Healthy!X246,Patient12_Healthy!X246,Patient13_Healthy!X246,Patient14_Healthy!X246,Patient15_Healthy!X246,Patient16_Healthy!X246,Patient17_Healthy!X246,Patient18_Healthy!X246,Patient19_Healthy!X246,Patient21_Healthy!X246,Patient22_Healthy!X246,Patient23_Healthy!X246,Patient25_Healthy!X246,Patient26_Healthy!X246,Patient27_Healthy!X246,Patient28_Healthy!X246,Patient30_Healthy!X246,Patient31_Healthy!X246,Patient33_Healthy!X246,Patient34_Healthy!X246,Patient36_Healthy!X246)</f>
        <v>6.8804417211047839E-2</v>
      </c>
      <c r="AA247">
        <f>STDEV(Patient1_Healthy!X270,Patient2_Healthy!X270,Patient5_Healthy!X246,Patient6_Healthy!X246,Patient8_Healthy!X246,Patient9_Healthy!X246,Patient10_Healthy!X246,Patient11_Healthy!X246,Patient12_Healthy!X246,Patient13_Healthy!X246,Patient14_Healthy!X246,Patient15_Healthy!X246,Patient16_Healthy!X246,Patient17_Healthy!X246,Patient18_Healthy!X246,Patient19_Healthy!X246,Patient21_Healthy!X246,Patient22_Healthy!X246,Patient23_Healthy!X246,Patient25_Healthy!X246,Patient26_Healthy!X246,Patient27_Healthy!X246,Patient28_Healthy!X246,Patient30_Healthy!X246,Patient31_Healthy!X246,Patient33_Healthy!X246,Patient34_Healthy!X246,Patient36_Healthy!X246)</f>
        <v>8.2821574739945725E-2</v>
      </c>
      <c r="AB247" s="132">
        <f>AVERAGE(Patient1_Healthy!Y270,Patient2_Healthy!Y270,Patient5_Healthy!Y246,Patient6_Healthy!Y246,Patient8_Healthy!Y246,Patient9_Healthy!Y246,Patient10_Healthy!Y246,Patient11_Healthy!Y246,Patient12_Healthy!Y246,Patient13_Healthy!Y246,Patient14_Healthy!Y246,Patient15_Healthy!Y246,Patient16_Healthy!Y246,Patient17_Healthy!Y246,Patient18_Healthy!Y246,Patient19_Healthy!Y246,Patient21_Healthy!Y246,Patient22_Healthy!Y246,Patient23_Healthy!Y246,Patient25_Healthy!Y246,Patient26_Healthy!Y246,Patient27_Healthy!Y246,Patient28_Healthy!Y246,Patient30_Healthy!Y246,Patient31_Healthy!Y246,Patient33_Healthy!Y246,Patient34_Healthy!Y246,Patient36_Healthy!Y246)</f>
        <v>6.1271983529258368E-2</v>
      </c>
      <c r="AC247">
        <f>STDEV(Patient1_Healthy!Y270,Patient2_Healthy!Y270,Patient5_Healthy!Y246,Patient6_Healthy!Y246,Patient8_Healthy!Y246,Patient9_Healthy!Y246,Patient10_Healthy!Y246,Patient11_Healthy!Y246,Patient12_Healthy!Y246,Patient13_Healthy!Y246,Patient14_Healthy!Y246,Patient15_Healthy!Y246,Patient16_Healthy!Y246,Patient17_Healthy!Y246,Patient18_Healthy!Y246,Patient19_Healthy!Y246,Patient21_Healthy!Y246,Patient22_Healthy!Y246,Patient23_Healthy!Y246,Patient25_Healthy!Y246,Patient26_Healthy!Y246,Patient27_Healthy!Y246,Patient28_Healthy!Y246,Patient30_Healthy!Y246,Patient31_Healthy!Y246,Patient33_Healthy!Y246,Patient34_Healthy!Y246,Patient36_Healthy!Y246)</f>
        <v>0.11449139161940158</v>
      </c>
      <c r="AO247" s="165"/>
    </row>
    <row r="248" spans="25:41" x14ac:dyDescent="0.25">
      <c r="Y248" s="29" t="s">
        <v>24</v>
      </c>
      <c r="Z248">
        <f>AVERAGE(Patient1_Healthy!X271,Patient2_Healthy!X271,Patient5_Healthy!X247,Patient6_Healthy!X247,Patient8_Healthy!X247,Patient9_Healthy!X247,Patient10_Healthy!X247,Patient11_Healthy!X247,Patient12_Healthy!X247,Patient13_Healthy!X247,Patient14_Healthy!X247,Patient15_Healthy!X247,Patient16_Healthy!X247,Patient17_Healthy!X247,Patient18_Healthy!X247,Patient19_Healthy!X247,Patient21_Healthy!X247,Patient22_Healthy!X247,Patient23_Healthy!X247,Patient25_Healthy!X247,Patient26_Healthy!X247,Patient27_Healthy!X247,Patient28_Healthy!X247,Patient30_Healthy!X247,Patient31_Healthy!X247,Patient33_Healthy!X247,Patient34_Healthy!X247,Patient36_Healthy!X247)</f>
        <v>2.3374985663434156E-2</v>
      </c>
      <c r="AA248">
        <f>STDEV(Patient1_Healthy!X271,Patient2_Healthy!X271,Patient5_Healthy!X247,Patient6_Healthy!X247,Patient8_Healthy!X247,Patient9_Healthy!X247,Patient10_Healthy!X247,Patient11_Healthy!X247,Patient12_Healthy!X247,Patient13_Healthy!X247,Patient14_Healthy!X247,Patient15_Healthy!X247,Patient16_Healthy!X247,Patient17_Healthy!X247,Patient18_Healthy!X247,Patient19_Healthy!X247,Patient21_Healthy!X247,Patient22_Healthy!X247,Patient23_Healthy!X247,Patient25_Healthy!X247,Patient26_Healthy!X247,Patient27_Healthy!X247,Patient28_Healthy!X247,Patient30_Healthy!X247,Patient31_Healthy!X247,Patient33_Healthy!X247,Patient34_Healthy!X247,Patient36_Healthy!X247)</f>
        <v>0.10855005524762894</v>
      </c>
      <c r="AB248" s="132">
        <f>AVERAGE(Patient1_Healthy!Y271,Patient2_Healthy!Y271,Patient5_Healthy!Y247,Patient6_Healthy!Y247,Patient8_Healthy!Y247,Patient9_Healthy!Y247,Patient10_Healthy!Y247,Patient11_Healthy!Y247,Patient12_Healthy!Y247,Patient13_Healthy!Y247,Patient14_Healthy!Y247,Patient15_Healthy!Y247,Patient16_Healthy!Y247,Patient17_Healthy!Y247,Patient18_Healthy!Y247,Patient19_Healthy!Y247,Patient21_Healthy!Y247,Patient22_Healthy!Y247,Patient23_Healthy!Y247,Patient25_Healthy!Y247,Patient26_Healthy!Y247,Patient27_Healthy!Y247,Patient28_Healthy!Y247,Patient30_Healthy!Y247,Patient31_Healthy!Y247,Patient33_Healthy!Y247,Patient34_Healthy!Y247,Patient36_Healthy!Y247)</f>
        <v>2.4147555544003354E-2</v>
      </c>
      <c r="AC248">
        <f>STDEV(Patient1_Healthy!Y271,Patient2_Healthy!Y271,Patient5_Healthy!Y247,Patient6_Healthy!Y247,Patient8_Healthy!Y247,Patient9_Healthy!Y247,Patient10_Healthy!Y247,Patient11_Healthy!Y247,Patient12_Healthy!Y247,Patient13_Healthy!Y247,Patient14_Healthy!Y247,Patient15_Healthy!Y247,Patient16_Healthy!Y247,Patient17_Healthy!Y247,Patient18_Healthy!Y247,Patient19_Healthy!Y247,Patient21_Healthy!Y247,Patient22_Healthy!Y247,Patient23_Healthy!Y247,Patient25_Healthy!Y247,Patient26_Healthy!Y247,Patient27_Healthy!Y247,Patient28_Healthy!Y247,Patient30_Healthy!Y247,Patient31_Healthy!Y247,Patient33_Healthy!Y247,Patient34_Healthy!Y247,Patient36_Healthy!Y247)</f>
        <v>8.2289248877914722E-2</v>
      </c>
      <c r="AO248" s="165"/>
    </row>
    <row r="249" spans="25:41" x14ac:dyDescent="0.25">
      <c r="Y249" s="29" t="s">
        <v>25</v>
      </c>
      <c r="Z249">
        <f>AVERAGE(Patient1_Healthy!X272,Patient2_Healthy!X272,Patient5_Healthy!X248,Patient6_Healthy!X248,Patient8_Healthy!X248,Patient9_Healthy!X248,Patient10_Healthy!X248,Patient11_Healthy!X248,Patient12_Healthy!X248,Patient13_Healthy!X248,Patient14_Healthy!X248,Patient15_Healthy!X248,Patient16_Healthy!X248,Patient17_Healthy!X248,Patient18_Healthy!X248,Patient19_Healthy!X248,Patient21_Healthy!X248,Patient22_Healthy!X248,Patient23_Healthy!X248,Patient25_Healthy!X248,Patient26_Healthy!X248,Patient27_Healthy!X248,Patient28_Healthy!X248,Patient30_Healthy!X248,Patient31_Healthy!X248,Patient33_Healthy!X248,Patient34_Healthy!X248,Patient36_Healthy!X248)</f>
        <v>-7.9056867191634635E-3</v>
      </c>
      <c r="AA249">
        <f>STDEV(Patient1_Healthy!X272,Patient2_Healthy!X272,Patient5_Healthy!X248,Patient6_Healthy!X248,Patient8_Healthy!X248,Patient9_Healthy!X248,Patient10_Healthy!X248,Patient11_Healthy!X248,Patient12_Healthy!X248,Patient13_Healthy!X248,Patient14_Healthy!X248,Patient15_Healthy!X248,Patient16_Healthy!X248,Patient17_Healthy!X248,Patient18_Healthy!X248,Patient19_Healthy!X248,Patient21_Healthy!X248,Patient22_Healthy!X248,Patient23_Healthy!X248,Patient25_Healthy!X248,Patient26_Healthy!X248,Patient27_Healthy!X248,Patient28_Healthy!X248,Patient30_Healthy!X248,Patient31_Healthy!X248,Patient33_Healthy!X248,Patient34_Healthy!X248,Patient36_Healthy!X248)</f>
        <v>7.7387631961955305E-2</v>
      </c>
      <c r="AB249" s="132">
        <f>AVERAGE(Patient1_Healthy!Y272,Patient2_Healthy!Y272,Patient5_Healthy!Y248,Patient6_Healthy!Y248,Patient8_Healthy!Y248,Patient9_Healthy!Y248,Patient10_Healthy!Y248,Patient11_Healthy!Y248,Patient12_Healthy!Y248,Patient13_Healthy!Y248,Patient14_Healthy!Y248,Patient15_Healthy!Y248,Patient16_Healthy!Y248,Patient17_Healthy!Y248,Patient18_Healthy!Y248,Patient19_Healthy!Y248,Patient21_Healthy!Y248,Patient22_Healthy!Y248,Patient23_Healthy!Y248,Patient25_Healthy!Y248,Patient26_Healthy!Y248,Patient27_Healthy!Y248,Patient28_Healthy!Y248,Patient30_Healthy!Y248,Patient31_Healthy!Y248,Patient33_Healthy!Y248,Patient34_Healthy!Y248,Patient36_Healthy!Y248)</f>
        <v>-1.5295769677436869E-2</v>
      </c>
      <c r="AC249">
        <f>STDEV(Patient1_Healthy!Y272,Patient2_Healthy!Y272,Patient5_Healthy!Y248,Patient6_Healthy!Y248,Patient8_Healthy!Y248,Patient9_Healthy!Y248,Patient10_Healthy!Y248,Patient11_Healthy!Y248,Patient12_Healthy!Y248,Patient13_Healthy!Y248,Patient14_Healthy!Y248,Patient15_Healthy!Y248,Patient16_Healthy!Y248,Patient17_Healthy!Y248,Patient18_Healthy!Y248,Patient19_Healthy!Y248,Patient21_Healthy!Y248,Patient22_Healthy!Y248,Patient23_Healthy!Y248,Patient25_Healthy!Y248,Patient26_Healthy!Y248,Patient27_Healthy!Y248,Patient28_Healthy!Y248,Patient30_Healthy!Y248,Patient31_Healthy!Y248,Patient33_Healthy!Y248,Patient34_Healthy!Y248,Patient36_Healthy!Y248)</f>
        <v>7.6196678217458111E-2</v>
      </c>
      <c r="AO249" s="165"/>
    </row>
    <row r="250" spans="25:41" x14ac:dyDescent="0.25">
      <c r="Y250" s="29" t="s">
        <v>26</v>
      </c>
      <c r="Z250">
        <f>AVERAGE(Patient1_Healthy!X273,Patient2_Healthy!X273,Patient5_Healthy!X249,Patient6_Healthy!X249,Patient8_Healthy!X249,Patient9_Healthy!X249,Patient10_Healthy!X249,Patient11_Healthy!X249,Patient12_Healthy!X249,Patient13_Healthy!X249,Patient14_Healthy!X249,Patient15_Healthy!X249,Patient16_Healthy!X249,Patient17_Healthy!X249,Patient18_Healthy!X249,Patient19_Healthy!X249,Patient21_Healthy!X249,Patient22_Healthy!X249,Patient23_Healthy!X249,Patient25_Healthy!X249,Patient26_Healthy!X249,Patient27_Healthy!X249,Patient28_Healthy!X249,Patient30_Healthy!X249,Patient31_Healthy!X249,Patient33_Healthy!X249,Patient34_Healthy!X249,Patient36_Healthy!X249)</f>
        <v>-1.4051478038819901E-2</v>
      </c>
      <c r="AA250">
        <f>STDEV(Patient1_Healthy!X273,Patient2_Healthy!X273,Patient5_Healthy!X249,Patient6_Healthy!X249,Patient8_Healthy!X249,Patient9_Healthy!X249,Patient10_Healthy!X249,Patient11_Healthy!X249,Patient12_Healthy!X249,Patient13_Healthy!X249,Patient14_Healthy!X249,Patient15_Healthy!X249,Patient16_Healthy!X249,Patient17_Healthy!X249,Patient18_Healthy!X249,Patient19_Healthy!X249,Patient21_Healthy!X249,Patient22_Healthy!X249,Patient23_Healthy!X249,Patient25_Healthy!X249,Patient26_Healthy!X249,Patient27_Healthy!X249,Patient28_Healthy!X249,Patient30_Healthy!X249,Patient31_Healthy!X249,Patient33_Healthy!X249,Patient34_Healthy!X249,Patient36_Healthy!X249)</f>
        <v>0.10197090926019629</v>
      </c>
      <c r="AB250" s="132">
        <f>AVERAGE(Patient1_Healthy!Y273,Patient2_Healthy!Y273,Patient5_Healthy!Y249,Patient6_Healthy!Y249,Patient8_Healthy!Y249,Patient9_Healthy!Y249,Patient10_Healthy!Y249,Patient11_Healthy!Y249,Patient12_Healthy!Y249,Patient13_Healthy!Y249,Patient14_Healthy!Y249,Patient15_Healthy!Y249,Patient16_Healthy!Y249,Patient17_Healthy!Y249,Patient18_Healthy!Y249,Patient19_Healthy!Y249,Patient21_Healthy!Y249,Patient22_Healthy!Y249,Patient23_Healthy!Y249,Patient25_Healthy!Y249,Patient26_Healthy!Y249,Patient27_Healthy!Y249,Patient28_Healthy!Y249,Patient30_Healthy!Y249,Patient31_Healthy!Y249,Patient33_Healthy!Y249,Patient34_Healthy!Y249,Patient36_Healthy!Y249)</f>
        <v>-2.6371377797199707E-2</v>
      </c>
      <c r="AC250">
        <f>STDEV(Patient1_Healthy!Y273,Patient2_Healthy!Y273,Patient5_Healthy!Y249,Patient6_Healthy!Y249,Patient8_Healthy!Y249,Patient9_Healthy!Y249,Patient10_Healthy!Y249,Patient11_Healthy!Y249,Patient12_Healthy!Y249,Patient13_Healthy!Y249,Patient14_Healthy!Y249,Patient15_Healthy!Y249,Patient16_Healthy!Y249,Patient17_Healthy!Y249,Patient18_Healthy!Y249,Patient19_Healthy!Y249,Patient21_Healthy!Y249,Patient22_Healthy!Y249,Patient23_Healthy!Y249,Patient25_Healthy!Y249,Patient26_Healthy!Y249,Patient27_Healthy!Y249,Patient28_Healthy!Y249,Patient30_Healthy!Y249,Patient31_Healthy!Y249,Patient33_Healthy!Y249,Patient34_Healthy!Y249,Patient36_Healthy!Y249)</f>
        <v>8.7435937213555068E-2</v>
      </c>
      <c r="AO250" s="165"/>
    </row>
    <row r="251" spans="25:41" x14ac:dyDescent="0.25">
      <c r="Y251" s="29" t="s">
        <v>28</v>
      </c>
      <c r="Z251">
        <f>AVERAGE(Patient1_Healthy!X274,Patient2_Healthy!X274,Patient5_Healthy!X250,Patient6_Healthy!X250,Patient8_Healthy!X250,Patient9_Healthy!X250,Patient10_Healthy!X250,Patient11_Healthy!X250,Patient12_Healthy!X250,Patient13_Healthy!X250,Patient14_Healthy!X250,Patient15_Healthy!X250,Patient16_Healthy!X250,Patient17_Healthy!X250,Patient18_Healthy!X250,Patient19_Healthy!X250,Patient21_Healthy!X250,Patient22_Healthy!X250,Patient23_Healthy!X250,Patient25_Healthy!X250,Patient26_Healthy!X250,Patient27_Healthy!X250,Patient28_Healthy!X250,Patient30_Healthy!X250,Patient31_Healthy!X250,Patient33_Healthy!X250,Patient34_Healthy!X250,Patient36_Healthy!X250)</f>
        <v>9.2119599378892678E-2</v>
      </c>
      <c r="AA251">
        <f>STDEV(Patient1_Healthy!X274,Patient2_Healthy!X274,Patient5_Healthy!X250,Patient6_Healthy!X250,Patient8_Healthy!X250,Patient9_Healthy!X250,Patient10_Healthy!X250,Patient11_Healthy!X250,Patient12_Healthy!X250,Patient13_Healthy!X250,Patient14_Healthy!X250,Patient15_Healthy!X250,Patient16_Healthy!X250,Patient17_Healthy!X250,Patient18_Healthy!X250,Patient19_Healthy!X250,Patient21_Healthy!X250,Patient22_Healthy!X250,Patient23_Healthy!X250,Patient25_Healthy!X250,Patient26_Healthy!X250,Patient27_Healthy!X250,Patient28_Healthy!X250,Patient30_Healthy!X250,Patient31_Healthy!X250,Patient33_Healthy!X250,Patient34_Healthy!X250,Patient36_Healthy!X250)</f>
        <v>0.10327290239349281</v>
      </c>
      <c r="AB251" s="132">
        <f>AVERAGE(Patient1_Healthy!Y274,Patient2_Healthy!Y274,Patient5_Healthy!Y250,Patient6_Healthy!Y250,Patient8_Healthy!Y250,Patient9_Healthy!Y250,Patient10_Healthy!Y250,Patient11_Healthy!Y250,Patient12_Healthy!Y250,Patient13_Healthy!Y250,Patient14_Healthy!Y250,Patient15_Healthy!Y250,Patient16_Healthy!Y250,Patient17_Healthy!Y250,Patient18_Healthy!Y250,Patient19_Healthy!Y250,Patient21_Healthy!Y250,Patient22_Healthy!Y250,Patient23_Healthy!Y250,Patient25_Healthy!Y250,Patient26_Healthy!Y250,Patient27_Healthy!Y250,Patient28_Healthy!Y250,Patient30_Healthy!Y250,Patient31_Healthy!Y250,Patient33_Healthy!Y250,Patient34_Healthy!Y250,Patient36_Healthy!Y250)</f>
        <v>6.7947195008112263E-2</v>
      </c>
      <c r="AC251">
        <f>STDEV(Patient1_Healthy!Y274,Patient2_Healthy!Y274,Patient5_Healthy!Y250,Patient6_Healthy!Y250,Patient8_Healthy!Y250,Patient9_Healthy!Y250,Patient10_Healthy!Y250,Patient11_Healthy!Y250,Patient12_Healthy!Y250,Patient13_Healthy!Y250,Patient14_Healthy!Y250,Patient15_Healthy!Y250,Patient16_Healthy!Y250,Patient17_Healthy!Y250,Patient18_Healthy!Y250,Patient19_Healthy!Y250,Patient21_Healthy!Y250,Patient22_Healthy!Y250,Patient23_Healthy!Y250,Patient25_Healthy!Y250,Patient26_Healthy!Y250,Patient27_Healthy!Y250,Patient28_Healthy!Y250,Patient30_Healthy!Y250,Patient31_Healthy!Y250,Patient33_Healthy!Y250,Patient34_Healthy!Y250,Patient36_Healthy!Y250)</f>
        <v>9.6892569253154634E-2</v>
      </c>
      <c r="AO251" s="165"/>
    </row>
    <row r="252" spans="25:41" x14ac:dyDescent="0.25">
      <c r="Y252" s="29" t="s">
        <v>29</v>
      </c>
      <c r="Z252">
        <f>AVERAGE(Patient1_Healthy!X275,Patient2_Healthy!X275,Patient5_Healthy!X251,Patient6_Healthy!X251,Patient8_Healthy!X251,Patient9_Healthy!X251,Patient10_Healthy!X251,Patient11_Healthy!X251,Patient12_Healthy!X251,Patient13_Healthy!X251,Patient14_Healthy!X251,Patient15_Healthy!X251,Patient16_Healthy!X251,Patient17_Healthy!X251,Patient18_Healthy!X251,Patient19_Healthy!X251,Patient21_Healthy!X251,Patient22_Healthy!X251,Patient23_Healthy!X251,Patient25_Healthy!X251,Patient26_Healthy!X251,Patient27_Healthy!X251,Patient28_Healthy!X251,Patient30_Healthy!X251,Patient31_Healthy!X251,Patient33_Healthy!X251,Patient34_Healthy!X251,Patient36_Healthy!X251)</f>
        <v>6.4676241749385285E-2</v>
      </c>
      <c r="AA252">
        <f>STDEV(Patient1_Healthy!X275,Patient2_Healthy!X275,Patient5_Healthy!X251,Patient6_Healthy!X251,Patient8_Healthy!X251,Patient9_Healthy!X251,Patient10_Healthy!X251,Patient11_Healthy!X251,Patient12_Healthy!X251,Patient13_Healthy!X251,Patient14_Healthy!X251,Patient15_Healthy!X251,Patient16_Healthy!X251,Patient17_Healthy!X251,Patient18_Healthy!X251,Patient19_Healthy!X251,Patient21_Healthy!X251,Patient22_Healthy!X251,Patient23_Healthy!X251,Patient25_Healthy!X251,Patient26_Healthy!X251,Patient27_Healthy!X251,Patient28_Healthy!X251,Patient30_Healthy!X251,Patient31_Healthy!X251,Patient33_Healthy!X251,Patient34_Healthy!X251,Patient36_Healthy!X251)</f>
        <v>0.12042580745025279</v>
      </c>
      <c r="AB252" s="132">
        <f>AVERAGE(Patient1_Healthy!Y275,Patient2_Healthy!Y275,Patient5_Healthy!Y251,Patient6_Healthy!Y251,Patient8_Healthy!Y251,Patient9_Healthy!Y251,Patient10_Healthy!Y251,Patient11_Healthy!Y251,Patient12_Healthy!Y251,Patient13_Healthy!Y251,Patient14_Healthy!Y251,Patient15_Healthy!Y251,Patient16_Healthy!Y251,Patient17_Healthy!Y251,Patient18_Healthy!Y251,Patient19_Healthy!Y251,Patient21_Healthy!Y251,Patient22_Healthy!Y251,Patient23_Healthy!Y251,Patient25_Healthy!Y251,Patient26_Healthy!Y251,Patient27_Healthy!Y251,Patient28_Healthy!Y251,Patient30_Healthy!Y251,Patient31_Healthy!Y251,Patient33_Healthy!Y251,Patient34_Healthy!Y251,Patient36_Healthy!Y251)</f>
        <v>3.9866844784020396E-2</v>
      </c>
      <c r="AC252">
        <f>STDEV(Patient1_Healthy!Y275,Patient2_Healthy!Y275,Patient5_Healthy!Y251,Patient6_Healthy!Y251,Patient8_Healthy!Y251,Patient9_Healthy!Y251,Patient10_Healthy!Y251,Patient11_Healthy!Y251,Patient12_Healthy!Y251,Patient13_Healthy!Y251,Patient14_Healthy!Y251,Patient15_Healthy!Y251,Patient16_Healthy!Y251,Patient17_Healthy!Y251,Patient18_Healthy!Y251,Patient19_Healthy!Y251,Patient21_Healthy!Y251,Patient22_Healthy!Y251,Patient23_Healthy!Y251,Patient25_Healthy!Y251,Patient26_Healthy!Y251,Patient27_Healthy!Y251,Patient28_Healthy!Y251,Patient30_Healthy!Y251,Patient31_Healthy!Y251,Patient33_Healthy!Y251,Patient34_Healthy!Y251,Patient36_Healthy!Y251)</f>
        <v>9.5202699088966558E-2</v>
      </c>
      <c r="AO252" s="165"/>
    </row>
    <row r="253" spans="25:41" x14ac:dyDescent="0.25">
      <c r="AO253" s="165"/>
    </row>
    <row r="254" spans="25:41" x14ac:dyDescent="0.25">
      <c r="Y254" s="165" t="s">
        <v>95</v>
      </c>
      <c r="AO254" s="165"/>
    </row>
    <row r="255" spans="25:41" x14ac:dyDescent="0.25">
      <c r="Y255" s="29"/>
      <c r="Z255" s="160" t="s">
        <v>12</v>
      </c>
      <c r="AA255" s="161"/>
      <c r="AB255" s="159" t="s">
        <v>13</v>
      </c>
      <c r="AC255" s="160"/>
      <c r="AO255" s="165"/>
    </row>
    <row r="256" spans="25:41" x14ac:dyDescent="0.25">
      <c r="Y256" s="29"/>
      <c r="Z256" s="29" t="s">
        <v>221</v>
      </c>
      <c r="AA256" s="29" t="s">
        <v>222</v>
      </c>
      <c r="AB256" s="30" t="s">
        <v>221</v>
      </c>
      <c r="AC256" s="29" t="s">
        <v>222</v>
      </c>
      <c r="AO256" s="165"/>
    </row>
    <row r="257" spans="25:41" x14ac:dyDescent="0.25">
      <c r="Y257" s="29" t="s">
        <v>15</v>
      </c>
      <c r="Z257">
        <f>AVERAGE(Patient1_Healthy!X280,Patient2_Healthy!X280,Patient5_Healthy!X256,Patient6_Healthy!X256,Patient8_Healthy!X256,Patient9_Healthy!X256,Patient10_Healthy!X256,Patient11_Healthy!X256,Patient12_Healthy!X256,Patient13_Healthy!X256,Patient14_Healthy!X256,Patient15_Healthy!X256,Patient16_Healthy!X256,Patient17_Healthy!X256,Patient18_Healthy!X256,Patient19_Healthy!X256,Patient21_Healthy!X256,Patient22_Healthy!X256,Patient23_Healthy!X256,Patient25_Healthy!X256,Patient26_Healthy!X256,Patient27_Healthy!X256,Patient28_Healthy!X256,Patient30_Healthy!X256,Patient31_Healthy!X256,Patient33_Healthy!X256,Patient34_Healthy!X256,Patient36_Healthy!X256)</f>
        <v>0.13647153102332626</v>
      </c>
      <c r="AA257">
        <f>STDEV(Patient1_Healthy!X280,Patient2_Healthy!X280,Patient5_Healthy!X256,Patient6_Healthy!X256,Patient8_Healthy!X256,Patient9_Healthy!X256,Patient10_Healthy!X256,Patient11_Healthy!X256,Patient12_Healthy!X256,Patient13_Healthy!X256,Patient14_Healthy!X256,Patient15_Healthy!X256,Patient16_Healthy!X256,Patient17_Healthy!X256,Patient18_Healthy!X256,Patient19_Healthy!X256,Patient21_Healthy!X256,Patient22_Healthy!X256,Patient23_Healthy!X256,Patient25_Healthy!X256,Patient26_Healthy!X256,Patient27_Healthy!X256,Patient28_Healthy!X256,Patient30_Healthy!X256,Patient31_Healthy!X256,Patient33_Healthy!X256,Patient34_Healthy!X256,Patient36_Healthy!X256)</f>
        <v>0.13863056326548306</v>
      </c>
      <c r="AB257" s="132">
        <f>AVERAGE(Patient1_Healthy!Y280,Patient2_Healthy!Y280,Patient5_Healthy!Y256,Patient6_Healthy!Y256,Patient8_Healthy!Y256,Patient9_Healthy!Y256,Patient10_Healthy!Y256,Patient11_Healthy!Y256,Patient12_Healthy!Y256,Patient13_Healthy!Y256,Patient14_Healthy!Y256,Patient15_Healthy!Y256,Patient16_Healthy!Y256,Patient17_Healthy!Y256,Patient18_Healthy!Y256,Patient19_Healthy!Y256,Patient21_Healthy!Y256,Patient22_Healthy!Y256,Patient23_Healthy!Y256,Patient25_Healthy!Y256,Patient26_Healthy!Y256,Patient27_Healthy!Y256,Patient28_Healthy!Y256,Patient30_Healthy!Y256,Patient31_Healthy!Y256,Patient33_Healthy!Y256,Patient34_Healthy!Y256,Patient36_Healthy!Y256)</f>
        <v>0.17109190504142927</v>
      </c>
      <c r="AC257">
        <f>STDEV(Patient1_Healthy!Y280,Patient2_Healthy!Y280,Patient5_Healthy!Y256,Patient6_Healthy!Y256,Patient8_Healthy!Y256,Patient9_Healthy!Y256,Patient10_Healthy!Y256,Patient11_Healthy!Y256,Patient12_Healthy!Y256,Patient13_Healthy!Y256,Patient14_Healthy!Y256,Patient15_Healthy!Y256,Patient16_Healthy!Y256,Patient17_Healthy!Y256,Patient18_Healthy!Y256,Patient19_Healthy!Y256,Patient21_Healthy!Y256,Patient22_Healthy!Y256,Patient23_Healthy!Y256,Patient25_Healthy!Y256,Patient26_Healthy!Y256,Patient27_Healthy!Y256,Patient28_Healthy!Y256,Patient30_Healthy!Y256,Patient31_Healthy!Y256,Patient33_Healthy!Y256,Patient34_Healthy!Y256,Patient36_Healthy!Y256)</f>
        <v>0.15825299449598029</v>
      </c>
      <c r="AO257" s="165"/>
    </row>
    <row r="258" spans="25:41" x14ac:dyDescent="0.25">
      <c r="Y258" s="29" t="s">
        <v>18</v>
      </c>
      <c r="Z258">
        <f>AVERAGE(Patient1_Healthy!X281,Patient2_Healthy!X281,Patient5_Healthy!X257,Patient6_Healthy!X257,Patient8_Healthy!X257,Patient9_Healthy!X257,Patient10_Healthy!X257,Patient11_Healthy!X257,Patient12_Healthy!X257,Patient13_Healthy!X257,Patient14_Healthy!X257,Patient15_Healthy!X257,Patient16_Healthy!X257,Patient17_Healthy!X257,Patient18_Healthy!X257,Patient19_Healthy!X257,Patient21_Healthy!X257,Patient22_Healthy!X257,Patient23_Healthy!X257,Patient25_Healthy!X257,Patient26_Healthy!X257,Patient27_Healthy!X257,Patient28_Healthy!X257,Patient30_Healthy!X257,Patient31_Healthy!X257,Patient33_Healthy!X257,Patient34_Healthy!X257,Patient36_Healthy!X257)</f>
        <v>0.17031132839245702</v>
      </c>
      <c r="AA258">
        <f>STDEV(Patient1_Healthy!X281,Patient2_Healthy!X281,Patient5_Healthy!X257,Patient6_Healthy!X257,Patient8_Healthy!X257,Patient9_Healthy!X257,Patient10_Healthy!X257,Patient11_Healthy!X257,Patient12_Healthy!X257,Patient13_Healthy!X257,Patient14_Healthy!X257,Patient15_Healthy!X257,Patient16_Healthy!X257,Patient17_Healthy!X257,Patient18_Healthy!X257,Patient19_Healthy!X257,Patient21_Healthy!X257,Patient22_Healthy!X257,Patient23_Healthy!X257,Patient25_Healthy!X257,Patient26_Healthy!X257,Patient27_Healthy!X257,Patient28_Healthy!X257,Patient30_Healthy!X257,Patient31_Healthy!X257,Patient33_Healthy!X257,Patient34_Healthy!X257,Patient36_Healthy!X257)</f>
        <v>0.18289366065737889</v>
      </c>
      <c r="AB258" s="132">
        <f>AVERAGE(Patient1_Healthy!Y281,Patient2_Healthy!Y281,Patient5_Healthy!Y257,Patient6_Healthy!Y257,Patient8_Healthy!Y257,Patient9_Healthy!Y257,Patient10_Healthy!Y257,Patient11_Healthy!Y257,Patient12_Healthy!Y257,Patient13_Healthy!Y257,Patient14_Healthy!Y257,Patient15_Healthy!Y257,Patient16_Healthy!Y257,Patient17_Healthy!Y257,Patient18_Healthy!Y257,Patient19_Healthy!Y257,Patient21_Healthy!Y257,Patient22_Healthy!Y257,Patient23_Healthy!Y257,Patient25_Healthy!Y257,Patient26_Healthy!Y257,Patient27_Healthy!Y257,Patient28_Healthy!Y257,Patient30_Healthy!Y257,Patient31_Healthy!Y257,Patient33_Healthy!Y257,Patient34_Healthy!Y257,Patient36_Healthy!Y257)</f>
        <v>0.21592395237671966</v>
      </c>
      <c r="AC258">
        <f>STDEV(Patient1_Healthy!Y281,Patient2_Healthy!Y281,Patient5_Healthy!Y257,Patient6_Healthy!Y257,Patient8_Healthy!Y257,Patient9_Healthy!Y257,Patient10_Healthy!Y257,Patient11_Healthy!Y257,Patient12_Healthy!Y257,Patient13_Healthy!Y257,Patient14_Healthy!Y257,Patient15_Healthy!Y257,Patient16_Healthy!Y257,Patient17_Healthy!Y257,Patient18_Healthy!Y257,Patient19_Healthy!Y257,Patient21_Healthy!Y257,Patient22_Healthy!Y257,Patient23_Healthy!Y257,Patient25_Healthy!Y257,Patient26_Healthy!Y257,Patient27_Healthy!Y257,Patient28_Healthy!Y257,Patient30_Healthy!Y257,Patient31_Healthy!Y257,Patient33_Healthy!Y257,Patient34_Healthy!Y257,Patient36_Healthy!Y257)</f>
        <v>0.1733180123409809</v>
      </c>
      <c r="AO258" s="165"/>
    </row>
    <row r="259" spans="25:41" x14ac:dyDescent="0.25">
      <c r="Y259" s="29" t="s">
        <v>21</v>
      </c>
      <c r="Z259">
        <f>AVERAGE(Patient1_Healthy!X282,Patient2_Healthy!X282,Patient5_Healthy!X258,Patient6_Healthy!X258,Patient8_Healthy!X258,Patient9_Healthy!X258,Patient10_Healthy!X258,Patient11_Healthy!X258,Patient12_Healthy!X258,Patient13_Healthy!X258,Patient14_Healthy!X258,Patient15_Healthy!X258,Patient16_Healthy!X258,Patient17_Healthy!X258,Patient18_Healthy!X258,Patient19_Healthy!X258,Patient21_Healthy!X258,Patient22_Healthy!X258,Patient23_Healthy!X258,Patient25_Healthy!X258,Patient26_Healthy!X258,Patient27_Healthy!X258,Patient28_Healthy!X258,Patient30_Healthy!X258,Patient31_Healthy!X258,Patient33_Healthy!X258,Patient34_Healthy!X258,Patient36_Healthy!X258)</f>
        <v>0.17248267520827404</v>
      </c>
      <c r="AA259">
        <f>STDEV(Patient1_Healthy!X282,Patient2_Healthy!X282,Patient5_Healthy!X258,Patient6_Healthy!X258,Patient8_Healthy!X258,Patient9_Healthy!X258,Patient10_Healthy!X258,Patient11_Healthy!X258,Patient12_Healthy!X258,Patient13_Healthy!X258,Patient14_Healthy!X258,Patient15_Healthy!X258,Patient16_Healthy!X258,Patient17_Healthy!X258,Patient18_Healthy!X258,Patient19_Healthy!X258,Patient21_Healthy!X258,Patient22_Healthy!X258,Patient23_Healthy!X258,Patient25_Healthy!X258,Patient26_Healthy!X258,Patient27_Healthy!X258,Patient28_Healthy!X258,Patient30_Healthy!X258,Patient31_Healthy!X258,Patient33_Healthy!X258,Patient34_Healthy!X258,Patient36_Healthy!X258)</f>
        <v>0.16403605645672367</v>
      </c>
      <c r="AB259" s="132">
        <f>AVERAGE(Patient1_Healthy!Y282,Patient2_Healthy!Y282,Patient5_Healthy!Y258,Patient6_Healthy!Y258,Patient8_Healthy!Y258,Patient9_Healthy!Y258,Patient10_Healthy!Y258,Patient11_Healthy!Y258,Patient12_Healthy!Y258,Patient13_Healthy!Y258,Patient14_Healthy!Y258,Patient15_Healthy!Y258,Patient16_Healthy!Y258,Patient17_Healthy!Y258,Patient18_Healthy!Y258,Patient19_Healthy!Y258,Patient21_Healthy!Y258,Patient22_Healthy!Y258,Patient23_Healthy!Y258,Patient25_Healthy!Y258,Patient26_Healthy!Y258,Patient27_Healthy!Y258,Patient28_Healthy!Y258,Patient30_Healthy!Y258,Patient31_Healthy!Y258,Patient33_Healthy!Y258,Patient34_Healthy!Y258,Patient36_Healthy!Y258)</f>
        <v>0.20668968725962733</v>
      </c>
      <c r="AC259">
        <f>STDEV(Patient1_Healthy!Y282,Patient2_Healthy!Y282,Patient5_Healthy!Y258,Patient6_Healthy!Y258,Patient8_Healthy!Y258,Patient9_Healthy!Y258,Patient10_Healthy!Y258,Patient11_Healthy!Y258,Patient12_Healthy!Y258,Patient13_Healthy!Y258,Patient14_Healthy!Y258,Patient15_Healthy!Y258,Patient16_Healthy!Y258,Patient17_Healthy!Y258,Patient18_Healthy!Y258,Patient19_Healthy!Y258,Patient21_Healthy!Y258,Patient22_Healthy!Y258,Patient23_Healthy!Y258,Patient25_Healthy!Y258,Patient26_Healthy!Y258,Patient27_Healthy!Y258,Patient28_Healthy!Y258,Patient30_Healthy!Y258,Patient31_Healthy!Y258,Patient33_Healthy!Y258,Patient34_Healthy!Y258,Patient36_Healthy!Y258)</f>
        <v>0.18578881162175348</v>
      </c>
      <c r="AO259" s="165"/>
    </row>
    <row r="260" spans="25:41" x14ac:dyDescent="0.25">
      <c r="Y260" s="29" t="s">
        <v>24</v>
      </c>
      <c r="Z260">
        <f>AVERAGE(Patient1_Healthy!X283,Patient2_Healthy!X283,Patient5_Healthy!X259,Patient6_Healthy!X259,Patient8_Healthy!X259,Patient9_Healthy!X259,Patient10_Healthy!X259,Patient11_Healthy!X259,Patient12_Healthy!X259,Patient13_Healthy!X259,Patient14_Healthy!X259,Patient15_Healthy!X259,Patient16_Healthy!X259,Patient17_Healthy!X259,Patient18_Healthy!X259,Patient19_Healthy!X259,Patient21_Healthy!X259,Patient22_Healthy!X259,Patient23_Healthy!X259,Patient25_Healthy!X259,Patient26_Healthy!X259,Patient27_Healthy!X259,Patient28_Healthy!X259,Patient30_Healthy!X259,Patient31_Healthy!X259,Patient33_Healthy!X259,Patient34_Healthy!X259,Patient36_Healthy!X259)</f>
        <v>0.1937746624869201</v>
      </c>
      <c r="AA260">
        <f>STDEV(Patient1_Healthy!X283,Patient2_Healthy!X283,Patient5_Healthy!X259,Patient6_Healthy!X259,Patient8_Healthy!X259,Patient9_Healthy!X259,Patient10_Healthy!X259,Patient11_Healthy!X259,Patient12_Healthy!X259,Patient13_Healthy!X259,Patient14_Healthy!X259,Patient15_Healthy!X259,Patient16_Healthy!X259,Patient17_Healthy!X259,Patient18_Healthy!X259,Patient19_Healthy!X259,Patient21_Healthy!X259,Patient22_Healthy!X259,Patient23_Healthy!X259,Patient25_Healthy!X259,Patient26_Healthy!X259,Patient27_Healthy!X259,Patient28_Healthy!X259,Patient30_Healthy!X259,Patient31_Healthy!X259,Patient33_Healthy!X259,Patient34_Healthy!X259,Patient36_Healthy!X259)</f>
        <v>0.15343919199456582</v>
      </c>
      <c r="AB260" s="132">
        <f>AVERAGE(Patient1_Healthy!Y283,Patient2_Healthy!Y283,Patient5_Healthy!Y259,Patient6_Healthy!Y259,Patient8_Healthy!Y259,Patient9_Healthy!Y259,Patient10_Healthy!Y259,Patient11_Healthy!Y259,Patient12_Healthy!Y259,Patient13_Healthy!Y259,Patient14_Healthy!Y259,Patient15_Healthy!Y259,Patient16_Healthy!Y259,Patient17_Healthy!Y259,Patient18_Healthy!Y259,Patient19_Healthy!Y259,Patient21_Healthy!Y259,Patient22_Healthy!Y259,Patient23_Healthy!Y259,Patient25_Healthy!Y259,Patient26_Healthy!Y259,Patient27_Healthy!Y259,Patient28_Healthy!Y259,Patient30_Healthy!Y259,Patient31_Healthy!Y259,Patient33_Healthy!Y259,Patient34_Healthy!Y259,Patient36_Healthy!Y259)</f>
        <v>0.21198229315130554</v>
      </c>
      <c r="AC260">
        <f>STDEV(Patient1_Healthy!Y283,Patient2_Healthy!Y283,Patient5_Healthy!Y259,Patient6_Healthy!Y259,Patient8_Healthy!Y259,Patient9_Healthy!Y259,Patient10_Healthy!Y259,Patient11_Healthy!Y259,Patient12_Healthy!Y259,Patient13_Healthy!Y259,Patient14_Healthy!Y259,Patient15_Healthy!Y259,Patient16_Healthy!Y259,Patient17_Healthy!Y259,Patient18_Healthy!Y259,Patient19_Healthy!Y259,Patient21_Healthy!Y259,Patient22_Healthy!Y259,Patient23_Healthy!Y259,Patient25_Healthy!Y259,Patient26_Healthy!Y259,Patient27_Healthy!Y259,Patient28_Healthy!Y259,Patient30_Healthy!Y259,Patient31_Healthy!Y259,Patient33_Healthy!Y259,Patient34_Healthy!Y259,Patient36_Healthy!Y259)</f>
        <v>0.18269277027081218</v>
      </c>
      <c r="AO260" s="165"/>
    </row>
    <row r="261" spans="25:41" x14ac:dyDescent="0.25">
      <c r="Y261" s="29" t="s">
        <v>25</v>
      </c>
      <c r="Z261">
        <f>AVERAGE(Patient1_Healthy!X284,Patient2_Healthy!X284,Patient5_Healthy!X260,Patient6_Healthy!X260,Patient8_Healthy!X260,Patient9_Healthy!X260,Patient10_Healthy!X260,Patient11_Healthy!X260,Patient12_Healthy!X260,Patient13_Healthy!X260,Patient14_Healthy!X260,Patient15_Healthy!X260,Patient16_Healthy!X260,Patient17_Healthy!X260,Patient18_Healthy!X260,Patient19_Healthy!X260,Patient21_Healthy!X260,Patient22_Healthy!X260,Patient23_Healthy!X260,Patient25_Healthy!X260,Patient26_Healthy!X260,Patient27_Healthy!X260,Patient28_Healthy!X260,Patient30_Healthy!X260,Patient31_Healthy!X260,Patient33_Healthy!X260,Patient34_Healthy!X260,Patient36_Healthy!X260)</f>
        <v>0.13343554560928098</v>
      </c>
      <c r="AA261">
        <f>STDEV(Patient1_Healthy!X284,Patient2_Healthy!X284,Patient5_Healthy!X260,Patient6_Healthy!X260,Patient8_Healthy!X260,Patient9_Healthy!X260,Patient10_Healthy!X260,Patient11_Healthy!X260,Patient12_Healthy!X260,Patient13_Healthy!X260,Patient14_Healthy!X260,Patient15_Healthy!X260,Patient16_Healthy!X260,Patient17_Healthy!X260,Patient18_Healthy!X260,Patient19_Healthy!X260,Patient21_Healthy!X260,Patient22_Healthy!X260,Patient23_Healthy!X260,Patient25_Healthy!X260,Patient26_Healthy!X260,Patient27_Healthy!X260,Patient28_Healthy!X260,Patient30_Healthy!X260,Patient31_Healthy!X260,Patient33_Healthy!X260,Patient34_Healthy!X260,Patient36_Healthy!X260)</f>
        <v>0.18657791081966221</v>
      </c>
      <c r="AB261" s="132">
        <f>AVERAGE(Patient1_Healthy!Y284,Patient2_Healthy!Y284,Patient5_Healthy!Y260,Patient6_Healthy!Y260,Patient8_Healthy!Y260,Patient9_Healthy!Y260,Patient10_Healthy!Y260,Patient11_Healthy!Y260,Patient12_Healthy!Y260,Patient13_Healthy!Y260,Patient14_Healthy!Y260,Patient15_Healthy!Y260,Patient16_Healthy!Y260,Patient17_Healthy!Y260,Patient18_Healthy!Y260,Patient19_Healthy!Y260,Patient21_Healthy!Y260,Patient22_Healthy!Y260,Patient23_Healthy!Y260,Patient25_Healthy!Y260,Patient26_Healthy!Y260,Patient27_Healthy!Y260,Patient28_Healthy!Y260,Patient30_Healthy!Y260,Patient31_Healthy!Y260,Patient33_Healthy!Y260,Patient34_Healthy!Y260,Patient36_Healthy!Y260)</f>
        <v>0.16018597556670153</v>
      </c>
      <c r="AC261">
        <f>STDEV(Patient1_Healthy!Y284,Patient2_Healthy!Y284,Patient5_Healthy!Y260,Patient6_Healthy!Y260,Patient8_Healthy!Y260,Patient9_Healthy!Y260,Patient10_Healthy!Y260,Patient11_Healthy!Y260,Patient12_Healthy!Y260,Patient13_Healthy!Y260,Patient14_Healthy!Y260,Patient15_Healthy!Y260,Patient16_Healthy!Y260,Patient17_Healthy!Y260,Patient18_Healthy!Y260,Patient19_Healthy!Y260,Patient21_Healthy!Y260,Patient22_Healthy!Y260,Patient23_Healthy!Y260,Patient25_Healthy!Y260,Patient26_Healthy!Y260,Patient27_Healthy!Y260,Patient28_Healthy!Y260,Patient30_Healthy!Y260,Patient31_Healthy!Y260,Patient33_Healthy!Y260,Patient34_Healthy!Y260,Patient36_Healthy!Y260)</f>
        <v>0.21621814700574998</v>
      </c>
      <c r="AO261" s="165"/>
    </row>
    <row r="262" spans="25:41" x14ac:dyDescent="0.25">
      <c r="Y262" s="29" t="s">
        <v>26</v>
      </c>
      <c r="Z262">
        <f>AVERAGE(Patient1_Healthy!X285,Patient2_Healthy!X285,Patient5_Healthy!X261,Patient6_Healthy!X261,Patient8_Healthy!X261,Patient9_Healthy!X261,Patient10_Healthy!X261,Patient11_Healthy!X261,Patient12_Healthy!X261,Patient13_Healthy!X261,Patient14_Healthy!X261,Patient15_Healthy!X261,Patient16_Healthy!X261,Patient17_Healthy!X261,Patient18_Healthy!X261,Patient19_Healthy!X261,Patient21_Healthy!X261,Patient22_Healthy!X261,Patient23_Healthy!X261,Patient25_Healthy!X261,Patient26_Healthy!X261,Patient27_Healthy!X261,Patient28_Healthy!X261,Patient30_Healthy!X261,Patient31_Healthy!X261,Patient33_Healthy!X261,Patient34_Healthy!X261,Patient36_Healthy!X261)</f>
        <v>0.17570766805248725</v>
      </c>
      <c r="AA262">
        <f>STDEV(Patient1_Healthy!X285,Patient2_Healthy!X285,Patient5_Healthy!X261,Patient6_Healthy!X261,Patient8_Healthy!X261,Patient9_Healthy!X261,Patient10_Healthy!X261,Patient11_Healthy!X261,Patient12_Healthy!X261,Patient13_Healthy!X261,Patient14_Healthy!X261,Patient15_Healthy!X261,Patient16_Healthy!X261,Patient17_Healthy!X261,Patient18_Healthy!X261,Patient19_Healthy!X261,Patient21_Healthy!X261,Patient22_Healthy!X261,Patient23_Healthy!X261,Patient25_Healthy!X261,Patient26_Healthy!X261,Patient27_Healthy!X261,Patient28_Healthy!X261,Patient30_Healthy!X261,Patient31_Healthy!X261,Patient33_Healthy!X261,Patient34_Healthy!X261,Patient36_Healthy!X261)</f>
        <v>0.17171793723756495</v>
      </c>
      <c r="AB262" s="132">
        <f>AVERAGE(Patient1_Healthy!Y285,Patient2_Healthy!Y285,Patient5_Healthy!Y261,Patient6_Healthy!Y261,Patient8_Healthy!Y261,Patient9_Healthy!Y261,Patient10_Healthy!Y261,Patient11_Healthy!Y261,Patient12_Healthy!Y261,Patient13_Healthy!Y261,Patient14_Healthy!Y261,Patient15_Healthy!Y261,Patient16_Healthy!Y261,Patient17_Healthy!Y261,Patient18_Healthy!Y261,Patient19_Healthy!Y261,Patient21_Healthy!Y261,Patient22_Healthy!Y261,Patient23_Healthy!Y261,Patient25_Healthy!Y261,Patient26_Healthy!Y261,Patient27_Healthy!Y261,Patient28_Healthy!Y261,Patient30_Healthy!Y261,Patient31_Healthy!Y261,Patient33_Healthy!Y261,Patient34_Healthy!Y261,Patient36_Healthy!Y261)</f>
        <v>0.19921775034593675</v>
      </c>
      <c r="AC262">
        <f>STDEV(Patient1_Healthy!Y285,Patient2_Healthy!Y285,Patient5_Healthy!Y261,Patient6_Healthy!Y261,Patient8_Healthy!Y261,Patient9_Healthy!Y261,Patient10_Healthy!Y261,Patient11_Healthy!Y261,Patient12_Healthy!Y261,Patient13_Healthy!Y261,Patient14_Healthy!Y261,Patient15_Healthy!Y261,Patient16_Healthy!Y261,Patient17_Healthy!Y261,Patient18_Healthy!Y261,Patient19_Healthy!Y261,Patient21_Healthy!Y261,Patient22_Healthy!Y261,Patient23_Healthy!Y261,Patient25_Healthy!Y261,Patient26_Healthy!Y261,Patient27_Healthy!Y261,Patient28_Healthy!Y261,Patient30_Healthy!Y261,Patient31_Healthy!Y261,Patient33_Healthy!Y261,Patient34_Healthy!Y261,Patient36_Healthy!Y261)</f>
        <v>0.16374101583542722</v>
      </c>
      <c r="AO262" s="165"/>
    </row>
    <row r="263" spans="25:41" x14ac:dyDescent="0.25">
      <c r="Y263" s="29" t="s">
        <v>28</v>
      </c>
      <c r="Z263">
        <f>AVERAGE(Patient1_Healthy!X286,Patient2_Healthy!X286,Patient5_Healthy!X262,Patient6_Healthy!X262,Patient8_Healthy!X262,Patient9_Healthy!X262,Patient10_Healthy!X262,Patient11_Healthy!X262,Patient12_Healthy!X262,Patient13_Healthy!X262,Patient14_Healthy!X262,Patient15_Healthy!X262,Patient16_Healthy!X262,Patient17_Healthy!X262,Patient18_Healthy!X262,Patient19_Healthy!X262,Patient21_Healthy!X262,Patient22_Healthy!X262,Patient23_Healthy!X262,Patient25_Healthy!X262,Patient26_Healthy!X262,Patient27_Healthy!X262,Patient28_Healthy!X262,Patient30_Healthy!X262,Patient31_Healthy!X262,Patient33_Healthy!X262,Patient34_Healthy!X262,Patient36_Healthy!X262)</f>
        <v>0.20035889786521666</v>
      </c>
      <c r="AA263">
        <f>STDEV(Patient1_Healthy!X286,Patient2_Healthy!X286,Patient5_Healthy!X262,Patient6_Healthy!X262,Patient8_Healthy!X262,Patient9_Healthy!X262,Patient10_Healthy!X262,Patient11_Healthy!X262,Patient12_Healthy!X262,Patient13_Healthy!X262,Patient14_Healthy!X262,Patient15_Healthy!X262,Patient16_Healthy!X262,Patient17_Healthy!X262,Patient18_Healthy!X262,Patient19_Healthy!X262,Patient21_Healthy!X262,Patient22_Healthy!X262,Patient23_Healthy!X262,Patient25_Healthy!X262,Patient26_Healthy!X262,Patient27_Healthy!X262,Patient28_Healthy!X262,Patient30_Healthy!X262,Patient31_Healthy!X262,Patient33_Healthy!X262,Patient34_Healthy!X262,Patient36_Healthy!X262)</f>
        <v>0.17174714979298161</v>
      </c>
      <c r="AB263" s="132">
        <f>AVERAGE(Patient1_Healthy!Y286,Patient2_Healthy!Y286,Patient5_Healthy!Y262,Patient6_Healthy!Y262,Patient8_Healthy!Y262,Patient9_Healthy!Y262,Patient10_Healthy!Y262,Patient11_Healthy!Y262,Patient12_Healthy!Y262,Patient13_Healthy!Y262,Patient14_Healthy!Y262,Patient15_Healthy!Y262,Patient16_Healthy!Y262,Patient17_Healthy!Y262,Patient18_Healthy!Y262,Patient19_Healthy!Y262,Patient21_Healthy!Y262,Patient22_Healthy!Y262,Patient23_Healthy!Y262,Patient25_Healthy!Y262,Patient26_Healthy!Y262,Patient27_Healthy!Y262,Patient28_Healthy!Y262,Patient30_Healthy!Y262,Patient31_Healthy!Y262,Patient33_Healthy!Y262,Patient34_Healthy!Y262,Patient36_Healthy!Y262)</f>
        <v>0.18463066665211378</v>
      </c>
      <c r="AC263">
        <f>STDEV(Patient1_Healthy!Y286,Patient2_Healthy!Y286,Patient5_Healthy!Y262,Patient6_Healthy!Y262,Patient8_Healthy!Y262,Patient9_Healthy!Y262,Patient10_Healthy!Y262,Patient11_Healthy!Y262,Patient12_Healthy!Y262,Patient13_Healthy!Y262,Patient14_Healthy!Y262,Patient15_Healthy!Y262,Patient16_Healthy!Y262,Patient17_Healthy!Y262,Patient18_Healthy!Y262,Patient19_Healthy!Y262,Patient21_Healthy!Y262,Patient22_Healthy!Y262,Patient23_Healthy!Y262,Patient25_Healthy!Y262,Patient26_Healthy!Y262,Patient27_Healthy!Y262,Patient28_Healthy!Y262,Patient30_Healthy!Y262,Patient31_Healthy!Y262,Patient33_Healthy!Y262,Patient34_Healthy!Y262,Patient36_Healthy!Y262)</f>
        <v>0.15815576308378385</v>
      </c>
      <c r="AO263" s="165"/>
    </row>
    <row r="264" spans="25:41" x14ac:dyDescent="0.25">
      <c r="Y264" s="29" t="s">
        <v>29</v>
      </c>
      <c r="Z264">
        <f>AVERAGE(Patient1_Healthy!X287,Patient2_Healthy!X287,Patient5_Healthy!X263,Patient6_Healthy!X263,Patient8_Healthy!X263,Patient9_Healthy!X263,Patient10_Healthy!X263,Patient11_Healthy!X263,Patient12_Healthy!X263,Patient13_Healthy!X263,Patient14_Healthy!X263,Patient15_Healthy!X263,Patient16_Healthy!X263,Patient17_Healthy!X263,Patient18_Healthy!X263,Patient19_Healthy!X263,Patient21_Healthy!X263,Patient22_Healthy!X263,Patient23_Healthy!X263,Patient25_Healthy!X263,Patient26_Healthy!X263,Patient27_Healthy!X263,Patient28_Healthy!X263,Patient30_Healthy!X263,Patient31_Healthy!X263,Patient33_Healthy!X263,Patient34_Healthy!X263,Patient36_Healthy!X263)</f>
        <v>0.15617895193889342</v>
      </c>
      <c r="AA264">
        <f>STDEV(Patient1_Healthy!X287,Patient2_Healthy!X287,Patient5_Healthy!X263,Patient6_Healthy!X263,Patient8_Healthy!X263,Patient9_Healthy!X263,Patient10_Healthy!X263,Patient11_Healthy!X263,Patient12_Healthy!X263,Patient13_Healthy!X263,Patient14_Healthy!X263,Patient15_Healthy!X263,Patient16_Healthy!X263,Patient17_Healthy!X263,Patient18_Healthy!X263,Patient19_Healthy!X263,Patient21_Healthy!X263,Patient22_Healthy!X263,Patient23_Healthy!X263,Patient25_Healthy!X263,Patient26_Healthy!X263,Patient27_Healthy!X263,Patient28_Healthy!X263,Patient30_Healthy!X263,Patient31_Healthy!X263,Patient33_Healthy!X263,Patient34_Healthy!X263,Patient36_Healthy!X263)</f>
        <v>0.18488689165274697</v>
      </c>
      <c r="AB264" s="132">
        <f>AVERAGE(Patient1_Healthy!Y287,Patient2_Healthy!Y287,Patient5_Healthy!Y263,Patient6_Healthy!Y263,Patient8_Healthy!Y263,Patient9_Healthy!Y263,Patient10_Healthy!Y263,Patient11_Healthy!Y263,Patient12_Healthy!Y263,Patient13_Healthy!Y263,Patient14_Healthy!Y263,Patient15_Healthy!Y263,Patient16_Healthy!Y263,Patient17_Healthy!Y263,Patient18_Healthy!Y263,Patient19_Healthy!Y263,Patient21_Healthy!Y263,Patient22_Healthy!Y263,Patient23_Healthy!Y263,Patient25_Healthy!Y263,Patient26_Healthy!Y263,Patient27_Healthy!Y263,Patient28_Healthy!Y263,Patient30_Healthy!Y263,Patient31_Healthy!Y263,Patient33_Healthy!Y263,Patient34_Healthy!Y263,Patient36_Healthy!Y263)</f>
        <v>0.17404590203020229</v>
      </c>
      <c r="AC264">
        <f>STDEV(Patient1_Healthy!Y287,Patient2_Healthy!Y287,Patient5_Healthy!Y263,Patient6_Healthy!Y263,Patient8_Healthy!Y263,Patient9_Healthy!Y263,Patient10_Healthy!Y263,Patient11_Healthy!Y263,Patient12_Healthy!Y263,Patient13_Healthy!Y263,Patient14_Healthy!Y263,Patient15_Healthy!Y263,Patient16_Healthy!Y263,Patient17_Healthy!Y263,Patient18_Healthy!Y263,Patient19_Healthy!Y263,Patient21_Healthy!Y263,Patient22_Healthy!Y263,Patient23_Healthy!Y263,Patient25_Healthy!Y263,Patient26_Healthy!Y263,Patient27_Healthy!Y263,Patient28_Healthy!Y263,Patient30_Healthy!Y263,Patient31_Healthy!Y263,Patient33_Healthy!Y263,Patient34_Healthy!Y263,Patient36_Healthy!Y263)</f>
        <v>0.17937633487516633</v>
      </c>
      <c r="AO264" s="165"/>
    </row>
    <row r="265" spans="25:41" x14ac:dyDescent="0.25">
      <c r="AO265" s="165"/>
    </row>
    <row r="266" spans="25:41" x14ac:dyDescent="0.25">
      <c r="AO266" s="165"/>
    </row>
    <row r="267" spans="25:41" x14ac:dyDescent="0.25">
      <c r="AO267" s="165"/>
    </row>
    <row r="268" spans="25:41" x14ac:dyDescent="0.25">
      <c r="AO268" s="165"/>
    </row>
    <row r="269" spans="25:41" x14ac:dyDescent="0.25">
      <c r="AO269" s="165"/>
    </row>
    <row r="270" spans="25:41" x14ac:dyDescent="0.25">
      <c r="AO270" s="165"/>
    </row>
    <row r="271" spans="25:41" x14ac:dyDescent="0.25">
      <c r="AO271" s="165"/>
    </row>
    <row r="272" spans="25:41" x14ac:dyDescent="0.25">
      <c r="AO272" s="165"/>
    </row>
    <row r="273" spans="1:41" x14ac:dyDescent="0.25">
      <c r="A273" t="s">
        <v>97</v>
      </c>
      <c r="AO273" s="165"/>
    </row>
    <row r="274" spans="1:41" x14ac:dyDescent="0.25">
      <c r="AO274" s="165"/>
    </row>
    <row r="275" spans="1:41" x14ac:dyDescent="0.25">
      <c r="AO275" s="165"/>
    </row>
    <row r="276" spans="1:41" x14ac:dyDescent="0.25">
      <c r="A276" s="165" t="s">
        <v>223</v>
      </c>
      <c r="M276" s="165" t="s">
        <v>224</v>
      </c>
      <c r="AO276" s="165"/>
    </row>
    <row r="277" spans="1:41" x14ac:dyDescent="0.25">
      <c r="A277" s="32"/>
      <c r="B277" s="195" t="s">
        <v>101</v>
      </c>
      <c r="C277" s="195"/>
      <c r="D277" s="196" t="s">
        <v>102</v>
      </c>
      <c r="E277" s="197"/>
      <c r="F277" s="196" t="s">
        <v>103</v>
      </c>
      <c r="G277" s="197"/>
      <c r="H277" s="195" t="s">
        <v>104</v>
      </c>
      <c r="I277" s="195"/>
      <c r="M277" s="35"/>
      <c r="N277" s="193" t="s">
        <v>101</v>
      </c>
      <c r="O277" s="192"/>
      <c r="P277" s="191" t="s">
        <v>102</v>
      </c>
      <c r="Q277" s="192"/>
      <c r="R277" s="191" t="s">
        <v>103</v>
      </c>
      <c r="S277" s="192"/>
      <c r="T277" s="193" t="s">
        <v>104</v>
      </c>
      <c r="U277" s="193"/>
      <c r="AO277" s="165"/>
    </row>
    <row r="278" spans="1:41" x14ac:dyDescent="0.25">
      <c r="A278" s="32"/>
      <c r="B278" s="32" t="s">
        <v>221</v>
      </c>
      <c r="C278" s="32" t="s">
        <v>222</v>
      </c>
      <c r="D278" s="33" t="s">
        <v>221</v>
      </c>
      <c r="E278" s="34" t="s">
        <v>222</v>
      </c>
      <c r="F278" s="33" t="s">
        <v>221</v>
      </c>
      <c r="G278" s="34" t="s">
        <v>222</v>
      </c>
      <c r="H278" s="32" t="s">
        <v>221</v>
      </c>
      <c r="I278" s="32" t="s">
        <v>222</v>
      </c>
      <c r="M278" s="35"/>
      <c r="N278" s="35" t="s">
        <v>221</v>
      </c>
      <c r="O278" s="36" t="s">
        <v>222</v>
      </c>
      <c r="P278" s="37" t="s">
        <v>221</v>
      </c>
      <c r="Q278" s="36" t="s">
        <v>222</v>
      </c>
      <c r="R278" s="37" t="s">
        <v>221</v>
      </c>
      <c r="S278" s="36" t="s">
        <v>222</v>
      </c>
      <c r="T278" s="35" t="s">
        <v>221</v>
      </c>
      <c r="U278" s="35" t="s">
        <v>222</v>
      </c>
      <c r="AO278" s="165"/>
    </row>
    <row r="279" spans="1:41" x14ac:dyDescent="0.25">
      <c r="A279" s="32" t="s">
        <v>15</v>
      </c>
      <c r="B279">
        <f>AVERAGE(Patient1_Healthy!B260,Patient2_Healthy!B260,Patient5_Healthy!B260,Patient6_Healthy!B260,Patient8_Healthy!B260,Patient9_Healthy!B260,Patient10_Healthy!B260,Patient11_Healthy!B260,Patient13_Healthy!B260,Patient14_Healthy!B260,Patient15_Healthy!B260,Patient16_Healthy!B260,Patient17_Healthy!B260,Patient18_Healthy!B260,Patient19_Healthy!B260,Patient21_Healthy!B260,Patient22_Healthy!B260,Patient23_Healthy!B260,Patient25_Healthy!B260,Patient26_Healthy!B260,Patient27_Healthy!B260,Patient28_Healthy!B260,Patient30_Healthy!B260,Patient31_Healthy!B260,Patient33_Healthy!B260,Patient34_Healthy!B260,Patient36_Healthy!B260)</f>
        <v>39.026331018518519</v>
      </c>
      <c r="C279">
        <f>STDEV(Patient1_Healthy!B260,Patient2_Healthy!B260,Patient5_Healthy!B260,Patient6_Healthy!B260,Patient8_Healthy!B260,Patient9_Healthy!B260,Patient10_Healthy!B260,Patient11_Healthy!B260,Patient13_Healthy!B260,Patient14_Healthy!B260,Patient15_Healthy!B260,Patient16_Healthy!B260,Patient17_Healthy!B260,Patient18_Healthy!B260,Patient19_Healthy!B260,Patient21_Healthy!B260,Patient22_Healthy!B260,Patient23_Healthy!B260,Patient25_Healthy!B260,Patient26_Healthy!B260,Patient27_Healthy!B260,Patient28_Healthy!B260,Patient30_Healthy!B260,Patient31_Healthy!B260,Patient33_Healthy!B260,Patient34_Healthy!B260,Patient36_Healthy!B260)</f>
        <v>15.066844678819297</v>
      </c>
      <c r="D279" s="132">
        <f>AVERAGE(Patient1_Healthy!C260,Patient2_Healthy!C260,Patient5_Healthy!C260,Patient6_Healthy!C260,Patient8_Healthy!C260,Patient9_Healthy!C260,Patient10_Healthy!C260,Patient11_Healthy!C260,Patient12_Healthy!C260,Patient13_Healthy!C260,Patient14_Healthy!C260,Patient15_Healthy!C260,Patient16_Healthy!C260,Patient17_Healthy!C260,Patient18_Healthy!C260,Patient19_Healthy!C260,Patient21_Healthy!C260,Patient22_Healthy!C260,Patient23_Healthy!C260,Patient25_Healthy!C260,Patient26_Healthy!C260,Patient27_Healthy!C260,Patient28_Healthy!C260,Patient30_Healthy!C260,Patient31_Healthy!C260,Patient33_Healthy!C260,Patient34_Healthy!C260,Patient36_Healthy!C260)</f>
        <v>61.650929759246814</v>
      </c>
      <c r="E279" s="139">
        <f>STDEV(Patient1_Healthy!C260,Patient2_Healthy!C260,Patient5_Healthy!C260,Patient6_Healthy!C260,Patient8_Healthy!C260,Patient9_Healthy!C260,Patient10_Healthy!C260,Patient11_Healthy!C260,Patient12_Healthy!C260,Patient13_Healthy!C260,Patient14_Healthy!C260,Patient15_Healthy!C260,Patient16_Healthy!C260,Patient17_Healthy!C260,Patient18_Healthy!C260,Patient19_Healthy!C260,Patient21_Healthy!C260,Patient22_Healthy!C260,Patient23_Healthy!C260,Patient25_Healthy!C260,Patient26_Healthy!C260,Patient27_Healthy!C260,Patient28_Healthy!C260,Patient30_Healthy!C260,Patient31_Healthy!C260,Patient33_Healthy!C260,Patient34_Healthy!C260,Patient36_Healthy!C260)</f>
        <v>15.985086860385197</v>
      </c>
      <c r="F279" s="132">
        <f>AVERAGE(Patient1_Healthy!D260,Patient2_Healthy!D260,Patient5_Healthy!D260,Patient6_Healthy!D260,Patient8_Healthy!D260,Patient9_Healthy!D260,Patient10_Healthy!D260,Patient11_Healthy!D260,Patient12_Healthy!D260,Patient13_Healthy!D260,Patient14_Healthy!D260,Patient15_Healthy!D260,Patient16_Healthy!D260,Patient17_Healthy!D260,Patient18_Healthy!D260,Patient19_Healthy!D260,Patient21_Healthy!D260,Patient22_Healthy!D260,Patient23_Healthy!D260,Patient25_Healthy!D260,Patient26_Healthy!D260,Patient27_Healthy!D260,Patient28_Healthy!D260,Patient30_Healthy!D260,Patient31_Healthy!D260,Patient33_Healthy!D260,Patient34_Healthy!D260,Patient36_Healthy!D260)</f>
        <v>95.738002232142861</v>
      </c>
      <c r="G279" s="139">
        <f>STDEV(Patient1_Healthy!D260,Patient2_Healthy!D260,Patient5_Healthy!D260,Patient6_Healthy!D260,Patient8_Healthy!D260,Patient9_Healthy!D260,Patient10_Healthy!D260,Patient11_Healthy!D260,Patient12_Healthy!D260,Patient13_Healthy!D260,Patient14_Healthy!D260,Patient15_Healthy!D260,Patient16_Healthy!D260,Patient17_Healthy!D260,Patient18_Healthy!D260,Patient19_Healthy!D260,Patient21_Healthy!D260,Patient22_Healthy!D260,Patient23_Healthy!D260,Patient25_Healthy!D260,Patient26_Healthy!D260,Patient27_Healthy!D260,Patient28_Healthy!D260,Patient30_Healthy!D260,Patient31_Healthy!D260,Patient33_Healthy!D260,Patient34_Healthy!D260,Patient36_Healthy!D260)</f>
        <v>38.712335822732157</v>
      </c>
      <c r="H279">
        <f>AVERAGE(Patient1_Healthy!E260,Patient2_Healthy!E260,Patient5_Healthy!E260,Patient6_Healthy!E260,Patient8_Healthy!E260,Patient9_Healthy!E260,Patient10_Healthy!E260,Patient11_Healthy!E260,Patient12_Healthy!E260,Patient13_Healthy!E260,Patient14_Healthy!E260,Patient15_Healthy!E260,Patient16_Healthy!E260,Patient17_Healthy!E260,Patient18_Healthy!E260,Patient19_Healthy!E260,Patient21_Healthy!E260,Patient22_Healthy!E260,Patient23_Healthy!E260,Patient25_Healthy!E260,Patient26_Healthy!E260,Patient27_Healthy!E260,Patient28_Healthy!E260,Patient30_Healthy!E260,Patient31_Healthy!E260,Patient33_Healthy!E260,Patient34_Healthy!E260,Patient36_Healthy!E260)</f>
        <v>175.81612723214286</v>
      </c>
      <c r="I279">
        <f>STDEV(Patient1_Healthy!E260,Patient2_Healthy!E260,Patient5_Healthy!E260,Patient6_Healthy!E260,Patient8_Healthy!E260,Patient9_Healthy!E260,Patient10_Healthy!E260,Patient11_Healthy!E260,Patient12_Healthy!E260,Patient13_Healthy!E260,Patient14_Healthy!E260,Patient15_Healthy!E260,Patient16_Healthy!E260,Patient17_Healthy!E260,Patient18_Healthy!E260,Patient19_Healthy!E260,Patient21_Healthy!E260,Patient22_Healthy!E260,Patient23_Healthy!E260,Patient25_Healthy!E260,Patient26_Healthy!E260,Patient27_Healthy!E260,Patient28_Healthy!E260,Patient30_Healthy!E260,Patient31_Healthy!E260,Patient33_Healthy!E260,Patient34_Healthy!E260,Patient36_Healthy!E260)</f>
        <v>58.208781980329469</v>
      </c>
      <c r="M279" s="35" t="s">
        <v>12</v>
      </c>
      <c r="N279">
        <f>AVERAGE(Patient1_Healthy!K260,Patient2_Healthy!K260,Patient5_Healthy!K260,Patient6_Healthy!K260,Patient8_Healthy!K260,Patient9_Healthy!K260,Patient10_Healthy!K260,Patient11_Healthy!K260,Patient12_Healthy!K260,Patient13_Healthy!K260,Patient14_Healthy!K260,Patient15_Healthy!K260,Patient16_Healthy!K260,Patient17_Healthy!K260,Patient18_Healthy!K260,Patient19_Healthy!K260,Patient21_Healthy!K260,Patient22_Healthy!K260,Patient23_Healthy!K260,Patient25_Healthy!K260,Patient26_Healthy!K260,Patient27_Healthy!K260,Patient28_Healthy!K260,Patient30_Healthy!K260,Patient31_Healthy!K260,Patient33_Healthy!K260,Patient34_Healthy!K260,Patient36_Healthy!K260)</f>
        <v>8.031874039938558E-2</v>
      </c>
      <c r="O279" s="139">
        <f>STDEV(Patient1_Healthy!K260,Patient2_Healthy!K260,Patient5_Healthy!K260,Patient6_Healthy!K260,Patient8_Healthy!K260,Patient9_Healthy!K260,Patient10_Healthy!K260,Patient11_Healthy!K260,Patient12_Healthy!K260,Patient13_Healthy!K260,Patient14_Healthy!K260,Patient15_Healthy!K260,Patient16_Healthy!K260,Patient17_Healthy!K260,Patient18_Healthy!K260,Patient19_Healthy!K260,Patient21_Healthy!K260,Patient22_Healthy!K260,Patient23_Healthy!K260,Patient25_Healthy!K260,Patient26_Healthy!K260,Patient27_Healthy!K260,Patient28_Healthy!K260,Patient30_Healthy!K260,Patient31_Healthy!K260,Patient33_Healthy!K260,Patient34_Healthy!K260,Patient36_Healthy!K260)</f>
        <v>9.5714510976391165E-2</v>
      </c>
      <c r="P279" s="132">
        <f>AVERAGE(Patient1_Healthy!L260,Patient2_Healthy!L260,Patient5_Healthy!L260,Patient6_Healthy!L260,Patient8_Healthy!L260,Patient9_Healthy!L260,Patient10_Healthy!L260,Patient11_Healthy!L260,Patient12_Healthy!L260,Patient13_Healthy!L260,Patient14_Healthy!L260,Patient15_Healthy!L260,Patient16_Healthy!L260,Patient17_Healthy!L260,Patient18_Healthy!L260,Patient19_Healthy!L260,Patient21_Healthy!L260,Patient22_Healthy!L260,Patient23_Healthy!L260,Patient25_Healthy!L260,Patient26_Healthy!L260,Patient27_Healthy!L260,Patient28_Healthy!L260,Patient30_Healthy!L260,Patient31_Healthy!L260,Patient33_Healthy!L260,Patient34_Healthy!L260,Patient36_Healthy!L260)</f>
        <v>-0.21930931948107338</v>
      </c>
      <c r="Q279" s="139">
        <f>STDEV(Patient1_Healthy!L260,Patient2_Healthy!L260,Patient5_Healthy!L260,Patient6_Healthy!L260,Patient8_Healthy!L260,Patient9_Healthy!L260,Patient10_Healthy!L260,Patient11_Healthy!L260,Patient12_Healthy!L260,Patient13_Healthy!L260,Patient14_Healthy!L260,Patient15_Healthy!L260,Patient16_Healthy!L260,Patient17_Healthy!L260,Patient18_Healthy!L260,Patient19_Healthy!L260,Patient21_Healthy!L260,Patient22_Healthy!L260,Patient23_Healthy!L260,Patient25_Healthy!L260,Patient26_Healthy!L260,Patient27_Healthy!L260,Patient28_Healthy!L260,Patient30_Healthy!L260,Patient31_Healthy!L260,Patient33_Healthy!L260,Patient34_Healthy!L260,Patient36_Healthy!L260)</f>
        <v>9.2917346125720339</v>
      </c>
      <c r="R279" s="132">
        <f>AVERAGE(Patient1_Healthy!M260,Patient2_Healthy!M260,Patient5_Healthy!M260,Patient6_Healthy!M260,Patient8_Healthy!M260,Patient9_Healthy!M260,Patient10_Healthy!M260,Patient11_Healthy!M260,Patient12_Healthy!M260,Patient13_Healthy!M260,Patient14_Healthy!M260,Patient15_Healthy!M260,Patient16_Healthy!M260,Patient17_Healthy!M260,Patient19_Healthy!M260,Patient21_Healthy!M260,Patient22_Healthy!M260,Patient23_Healthy!M260,Patient25_Healthy!M260,Patient26_Healthy!M260,Patient27_Healthy!M260,Patient28_Healthy!M260,Patient30_Healthy!M260,Patient31_Healthy!M260,Patient33_Healthy!M260,Patient34_Healthy!M260,Patient36_Healthy!M260)</f>
        <v>0.54478295499800888</v>
      </c>
      <c r="S279" s="139">
        <f>STDEV(Patient1_Healthy!M260,Patient2_Healthy!M260,Patient5_Healthy!M260,Patient6_Healthy!M260,Patient8_Healthy!M260,Patient9_Healthy!M260,Patient10_Healthy!M260,Patient11_Healthy!M260,Patient12_Healthy!M260,Patient13_Healthy!M260,Patient14_Healthy!M260,Patient15_Healthy!M260,Patient16_Healthy!M260,Patient17_Healthy!M260,Patient19_Healthy!M260,Patient21_Healthy!M260,Patient22_Healthy!M260,Patient23_Healthy!M260,Patient25_Healthy!M260,Patient26_Healthy!M260,Patient27_Healthy!M260,Patient28_Healthy!M260,Patient30_Healthy!M260,Patient31_Healthy!M260,Patient33_Healthy!M260,Patient34_Healthy!M260,Patient36_Healthy!M260)</f>
        <v>0.27089436586170518</v>
      </c>
      <c r="T279">
        <f>AVERAGE(Patient1_Healthy!N260,Patient2_Healthy!N260,Patient5_Healthy!N260,Patient6_Healthy!N260,Patient8_Healthy!N260,Patient9_Healthy!N260,Patient10_Healthy!N260,Patient11_Healthy!N260,Patient12_Healthy!N260,Patient13_Healthy!N260,Patient14_Healthy!N260,Patient15_Healthy!N260,Patient16_Healthy!N260,Patient17_Healthy!N260,Patient18_Healthy!N260,Patient19_Healthy!N260,Patient21_Healthy!N260,Patient22_Healthy!N260,Patient23_Healthy!N260,Patient25_Healthy!N260,Patient26_Healthy!N260,Patient27_Healthy!N260,Patient28_Healthy!N260,Patient30_Healthy!N260,Patient31_Healthy!N260,Patient33_Healthy!N260,Patient34_Healthy!N260,Patient36_Healthy!N260)</f>
        <v>1.3063172043010756</v>
      </c>
      <c r="U279">
        <f>STDEV(Patient1_Healthy!N260,Patient2_Healthy!N260,Patient5_Healthy!N260,Patient6_Healthy!N260,Patient8_Healthy!N260,Patient9_Healthy!N260,Patient10_Healthy!N260,Patient11_Healthy!N260,Patient12_Healthy!N260,Patient13_Healthy!N260,Patient14_Healthy!N260,Patient15_Healthy!N260,Patient16_Healthy!N260,Patient17_Healthy!N260,Patient18_Healthy!N260,Patient19_Healthy!N260,Patient21_Healthy!N260,Patient22_Healthy!N260,Patient23_Healthy!N260,Patient25_Healthy!N260,Patient26_Healthy!N260,Patient27_Healthy!N260,Patient28_Healthy!N260,Patient30_Healthy!N260,Patient31_Healthy!N260,Patient33_Healthy!N260,Patient34_Healthy!N260,Patient36_Healthy!N260)</f>
        <v>0.48958044913811311</v>
      </c>
      <c r="AO279" s="165"/>
    </row>
    <row r="280" spans="1:41" x14ac:dyDescent="0.25">
      <c r="A280" s="32" t="s">
        <v>25</v>
      </c>
      <c r="B280">
        <f>AVERAGE(Patient1_Healthy!B261,Patient2_Healthy!B261,Patient5_Healthy!B261,Patient6_Healthy!B261,Patient8_Healthy!B261,Patient9_Healthy!B261,Patient10_Healthy!B261,Patient11_Healthy!B261,Patient13_Healthy!B261,Patient14_Healthy!B261,Patient15_Healthy!B261,Patient16_Healthy!B261,Patient17_Healthy!B261,Patient18_Healthy!B261,Patient19_Healthy!B261,Patient21_Healthy!B261,Patient22_Healthy!B261,Patient23_Healthy!B261,Patient25_Healthy!B261,Patient26_Healthy!B261,Patient27_Healthy!B261,Patient28_Healthy!B261,Patient30_Healthy!B261,Patient31_Healthy!B261,Patient33_Healthy!B261,Patient34_Healthy!B261,Patient36_Healthy!B261)</f>
        <v>38.917824074074076</v>
      </c>
      <c r="C280">
        <f>STDEV(Patient1_Healthy!B261,Patient2_Healthy!B261,Patient5_Healthy!B261,Patient6_Healthy!B261,Patient8_Healthy!B261,Patient9_Healthy!B261,Patient10_Healthy!B261,Patient11_Healthy!B261,Patient13_Healthy!B261,Patient14_Healthy!B261,Patient15_Healthy!B261,Patient16_Healthy!B261,Patient17_Healthy!B261,Patient18_Healthy!B261,Patient19_Healthy!B261,Patient21_Healthy!B261,Patient22_Healthy!B261,Patient23_Healthy!B261,Patient25_Healthy!B261,Patient26_Healthy!B261,Patient27_Healthy!B261,Patient28_Healthy!B261,Patient30_Healthy!B261,Patient31_Healthy!B261,Patient33_Healthy!B261,Patient34_Healthy!B261,Patient36_Healthy!B261)</f>
        <v>13.484680938592364</v>
      </c>
      <c r="D280" s="132">
        <f>AVERAGE(Patient1_Healthy!C261,Patient2_Healthy!C261,Patient5_Healthy!C261,Patient6_Healthy!C261,Patient8_Healthy!C261,Patient9_Healthy!C261,Patient10_Healthy!C261,Patient11_Healthy!C261,Patient12_Healthy!C261,Patient13_Healthy!C261,Patient14_Healthy!C261,Patient15_Healthy!C261,Patient16_Healthy!C261,Patient17_Healthy!C261,Patient18_Healthy!C261,Patient19_Healthy!C261,Patient21_Healthy!C261,Patient22_Healthy!C261,Patient23_Healthy!C261,Patient25_Healthy!C261,Patient26_Healthy!C261,Patient27_Healthy!C261,Patient28_Healthy!C261,Patient30_Healthy!C261,Patient31_Healthy!C261,Patient33_Healthy!C261,Patient34_Healthy!C261,Patient36_Healthy!C261)</f>
        <v>67.910461648727264</v>
      </c>
      <c r="E280" s="139">
        <f>STDEV(Patient1_Healthy!C261,Patient2_Healthy!C261,Patient3_Healthy!C261,Patient4_Healthy!C261,Patient5_Healthy!C261,Patient6_Healthy!C261)</f>
        <v>23.469053763672509</v>
      </c>
      <c r="F280" s="132">
        <f>AVERAGE(Patient1_Healthy!D261,Patient2_Healthy!D261,Patient5_Healthy!D261,Patient6_Healthy!D261,Patient8_Healthy!D261,Patient9_Healthy!D261,Patient10_Healthy!D261,Patient11_Healthy!D261,Patient12_Healthy!D261,Patient13_Healthy!D261,Patient14_Healthy!D261,Patient15_Healthy!D261,Patient16_Healthy!D261,Patient17_Healthy!D261,Patient18_Healthy!D261,Patient19_Healthy!D261,Patient21_Healthy!D261,Patient22_Healthy!D261,Patient23_Healthy!D261,Patient25_Healthy!D261,Patient26_Healthy!D261,Patient27_Healthy!D261,Patient28_Healthy!D261,Patient30_Healthy!D261,Patient31_Healthy!D261,Patient33_Healthy!D261,Patient34_Healthy!D261,Patient36_Healthy!D261)</f>
        <v>113.21149553571429</v>
      </c>
      <c r="G280" s="139">
        <f>STDEV(Patient1_Healthy!D261,Patient2_Healthy!D261,Patient5_Healthy!D261,Patient6_Healthy!D261,Patient8_Healthy!D261,Patient9_Healthy!D261,Patient10_Healthy!D261,Patient11_Healthy!D261,Patient12_Healthy!D261,Patient13_Healthy!D261,Patient14_Healthy!D261,Patient15_Healthy!D261,Patient16_Healthy!D261,Patient17_Healthy!D261,Patient18_Healthy!D261,Patient19_Healthy!D261,Patient21_Healthy!D261,Patient22_Healthy!D261,Patient23_Healthy!D261,Patient25_Healthy!D261,Patient26_Healthy!D261,Patient27_Healthy!D261,Patient28_Healthy!D261,Patient30_Healthy!D261,Patient31_Healthy!D261,Patient33_Healthy!D261,Patient34_Healthy!D261,Patient36_Healthy!D261)</f>
        <v>51.620754345777627</v>
      </c>
      <c r="H280">
        <f>AVERAGE(Patient1_Healthy!E261,Patient2_Healthy!E261,Patient5_Healthy!E261,Patient6_Healthy!E261,Patient8_Healthy!E261,Patient9_Healthy!E261,Patient10_Healthy!E261,Patient11_Healthy!E261,Patient12_Healthy!E261,Patient13_Healthy!E261,Patient14_Healthy!E261,Patient15_Healthy!E261,Patient16_Healthy!E261,Patient17_Healthy!E261,Patient18_Healthy!E261,Patient19_Healthy!E261,Patient21_Healthy!E261,Patient22_Healthy!E261,Patient23_Healthy!E261,Patient25_Healthy!E261,Patient26_Healthy!E261,Patient27_Healthy!E261,Patient28_Healthy!E261,Patient30_Healthy!E261,Patient31_Healthy!E261,Patient33_Healthy!E261,Patient34_Healthy!E261,Patient36_Healthy!E261)</f>
        <v>251.63922991071428</v>
      </c>
      <c r="I280">
        <f>STDEV(Patient1_Healthy!E261,Patient2_Healthy!E261,Patient5_Healthy!E261,Patient6_Healthy!E261,Patient8_Healthy!E261,Patient9_Healthy!E261,Patient10_Healthy!E261,Patient11_Healthy!E261,Patient12_Healthy!E261,Patient13_Healthy!E261,Patient14_Healthy!E261,Patient15_Healthy!E261,Patient16_Healthy!E261,Patient17_Healthy!E261,Patient18_Healthy!E261,Patient19_Healthy!E261,Patient21_Healthy!E261,Patient22_Healthy!E261,Patient23_Healthy!E261,Patient25_Healthy!E261,Patient26_Healthy!E261,Patient27_Healthy!E261,Patient28_Healthy!E261,Patient30_Healthy!E261,Patient31_Healthy!E261,Patient33_Healthy!E261,Patient34_Healthy!E261,Patient36_Healthy!E261)</f>
        <v>84.44575670046504</v>
      </c>
      <c r="M280" s="35" t="s">
        <v>13</v>
      </c>
      <c r="N280">
        <f>AVERAGE(Patient1_Healthy!K261,Patient2_Healthy!K261,Patient5_Healthy!K261,Patient6_Healthy!K261,Patient8_Healthy!K261,Patient9_Healthy!K261,Patient10_Healthy!K261,Patient11_Healthy!K261,Patient12_Healthy!K261,Patient13_Healthy!K261,Patient14_Healthy!K261,Patient15_Healthy!K261,Patient16_Healthy!K261,Patient17_Healthy!K261,Patient18_Healthy!K261,Patient19_Healthy!K261,Patient21_Healthy!K261,Patient22_Healthy!K261,Patient23_Healthy!K261,Patient25_Healthy!K261,Patient26_Healthy!K261,Patient27_Healthy!K261,Patient28_Healthy!K261,Patient30_Healthy!K261,Patient31_Healthy!K261,Patient33_Healthy!K261,Patient34_Healthy!K261,Patient36_Healthy!K261)</f>
        <v>6.9604454685099876E-2</v>
      </c>
      <c r="O280" s="139">
        <f>STDEV(Patient1_Healthy!K261,Patient2_Healthy!K261,Patient5_Healthy!K261,Patient6_Healthy!K261,Patient8_Healthy!K261,Patient9_Healthy!K261,Patient10_Healthy!K261,Patient11_Healthy!K261,Patient12_Healthy!K261,Patient13_Healthy!K261,Patient14_Healthy!K261,Patient15_Healthy!K261,Patient16_Healthy!K261,Patient17_Healthy!K261,Patient18_Healthy!K261,Patient19_Healthy!K261,Patient21_Healthy!K261,Patient22_Healthy!K261,Patient23_Healthy!K261,Patient25_Healthy!K261,Patient26_Healthy!K261,Patient27_Healthy!K261,Patient28_Healthy!K261,Patient30_Healthy!K261,Patient31_Healthy!K261,Patient33_Healthy!K261,Patient34_Healthy!K261,Patient36_Healthy!K261)</f>
        <v>9.3864902838155739E-2</v>
      </c>
      <c r="P280" s="132">
        <f>AVERAGE(Patient1_Healthy!L261,Patient2_Healthy!L261,Patient5_Healthy!L261,Patient6_Healthy!L261,Patient8_Healthy!L261,Patient9_Healthy!L261,Patient10_Healthy!L261,Patient11_Healthy!L261,Patient12_Healthy!L261,Patient13_Healthy!L261,Patient14_Healthy!L261,Patient15_Healthy!L261,Patient16_Healthy!L261,Patient17_Healthy!L261,Patient18_Healthy!L261,Patient19_Healthy!L261,Patient21_Healthy!L261,Patient22_Healthy!L261,Patient23_Healthy!L261,Patient25_Healthy!L261,Patient26_Healthy!L261,Patient27_Healthy!L261,Patient28_Healthy!L261,Patient30_Healthy!L261,Patient31_Healthy!L261,Patient33_Healthy!L261,Patient34_Healthy!L261,Patient36_Healthy!L261)</f>
        <v>0.26735651398025712</v>
      </c>
      <c r="Q280" s="139">
        <f>STDEV(Patient1_Healthy!L261,Patient2_Healthy!L261,Patient5_Healthy!L261,Patient6_Healthy!L261,Patient8_Healthy!L261,Patient9_Healthy!L261,Patient10_Healthy!L261,Patient11_Healthy!L261,Patient12_Healthy!L261,Patient13_Healthy!L261,Patient14_Healthy!L261,Patient15_Healthy!L261,Patient16_Healthy!L261,Patient17_Healthy!L261,Patient18_Healthy!L261,Patient19_Healthy!L261,Patient21_Healthy!L261,Patient22_Healthy!L261,Patient23_Healthy!L261,Patient25_Healthy!L261,Patient26_Healthy!L261,Patient27_Healthy!L261,Patient28_Healthy!L261,Patient30_Healthy!L261,Patient31_Healthy!L261,Patient33_Healthy!L261,Patient34_Healthy!L261,Patient36_Healthy!L261)</f>
        <v>3.9014624676987335</v>
      </c>
      <c r="R280" s="132">
        <f>AVERAGE(Patient1_Healthy!M261,Patient2_Healthy!M261,Patient5_Healthy!M261,Patient6_Healthy!M261,Patient8_Healthy!M261,Patient9_Healthy!M261,Patient10_Healthy!M261,Patient11_Healthy!M261,Patient12_Healthy!M261,Patient13_Healthy!M261,Patient14_Healthy!M261,Patient15_Healthy!M261,Patient16_Healthy!M261,Patient17_Healthy!M261,Patient19_Healthy!M261,Patient21_Healthy!M261,Patient22_Healthy!M261,Patient23_Healthy!M261,Patient25_Healthy!M261,Patient26_Healthy!M261,Patient27_Healthy!M261,Patient28_Healthy!M261,Patient30_Healthy!M261,Patient31_Healthy!M261,Patient33_Healthy!M261,Patient34_Healthy!M261,Patient36_Healthy!M261)</f>
        <v>0.27086818000796503</v>
      </c>
      <c r="S280" s="139">
        <f>STDEV(Patient1_Healthy!M261,Patient2_Healthy!M261,Patient5_Healthy!M261,Patient6_Healthy!M261,Patient8_Healthy!M261,Patient9_Healthy!M261,Patient10_Healthy!M261,Patient11_Healthy!M261,Patient12_Healthy!M261,Patient13_Healthy!M261,Patient14_Healthy!M261,Patient15_Healthy!M261,Patient16_Healthy!M261,Patient17_Healthy!M261,Patient19_Healthy!M261,Patient21_Healthy!M261,Patient22_Healthy!M261,Patient23_Healthy!M261,Patient25_Healthy!M261,Patient26_Healthy!M261,Patient27_Healthy!M261,Patient28_Healthy!M261,Patient30_Healthy!M261,Patient31_Healthy!M261,Patient33_Healthy!M261,Patient34_Healthy!M261,Patient36_Healthy!M261)</f>
        <v>0.17330351644692418</v>
      </c>
      <c r="T280">
        <f>AVERAGE(Patient1_Healthy!N261,Patient2_Healthy!N261,Patient5_Healthy!N261,Patient6_Healthy!N261,Patient8_Healthy!N261,Patient9_Healthy!N261,Patient10_Healthy!N261,Patient11_Healthy!N261,Patient12_Healthy!N261,Patient13_Healthy!N261,Patient14_Healthy!N261,Patient15_Healthy!N261,Patient16_Healthy!N261,Patient17_Healthy!N261,Patient18_Healthy!N261,Patient19_Healthy!N261,Patient21_Healthy!N261,Patient22_Healthy!N261,Patient23_Healthy!N261,Patient25_Healthy!N261,Patient26_Healthy!N261,Patient27_Healthy!N261,Patient28_Healthy!N261,Patient30_Healthy!N261,Patient31_Healthy!N261,Patient33_Healthy!N261,Patient34_Healthy!N261,Patient36_Healthy!N261)</f>
        <v>0.92759216589861748</v>
      </c>
      <c r="U280">
        <f>STDEV(Patient1_Healthy!N261,Patient2_Healthy!N261,Patient5_Healthy!N261,Patient6_Healthy!N261,Patient8_Healthy!N261,Patient9_Healthy!N261,Patient10_Healthy!N261,Patient11_Healthy!N261,Patient12_Healthy!N261,Patient13_Healthy!N261,Patient14_Healthy!N261,Patient15_Healthy!N261,Patient16_Healthy!N261,Patient17_Healthy!N261,Patient18_Healthy!N261,Patient19_Healthy!N261,Patient21_Healthy!N261,Patient22_Healthy!N261,Patient23_Healthy!N261,Patient25_Healthy!N261,Patient26_Healthy!N261,Patient27_Healthy!N261,Patient28_Healthy!N261,Patient30_Healthy!N261,Patient31_Healthy!N261,Patient33_Healthy!N261,Patient34_Healthy!N261,Patient36_Healthy!N261)</f>
        <v>0.37538108725277336</v>
      </c>
      <c r="AO280" s="165"/>
    </row>
    <row r="281" spans="1:41" x14ac:dyDescent="0.25">
      <c r="A281" s="32" t="s">
        <v>18</v>
      </c>
      <c r="B281">
        <f>AVERAGE(Patient1_Healthy!B262,Patient2_Healthy!B262,Patient5_Healthy!B262,Patient6_Healthy!B262,Patient8_Healthy!B262,Patient9_Healthy!B262,Patient10_Healthy!B262,Patient11_Healthy!B262,Patient13_Healthy!B262,Patient14_Healthy!B262,Patient15_Healthy!B262,Patient16_Healthy!B262,Patient17_Healthy!B262,Patient18_Healthy!B262,Patient19_Healthy!B262,Patient21_Healthy!B262,Patient22_Healthy!B262,Patient23_Healthy!B262,Patient25_Healthy!B262,Patient26_Healthy!B262,Patient27_Healthy!B262,Patient28_Healthy!B262,Patient30_Healthy!B262,Patient31_Healthy!B262,Patient33_Healthy!B262,Patient34_Healthy!B262,Patient36_Healthy!B262)</f>
        <v>38.59230324074074</v>
      </c>
      <c r="C281">
        <f>STDEV(Patient1_Healthy!B262,Patient2_Healthy!B262,Patient5_Healthy!B262,Patient6_Healthy!B262,Patient8_Healthy!B262,Patient9_Healthy!B262,Patient10_Healthy!B262,Patient11_Healthy!B262,Patient13_Healthy!B262,Patient14_Healthy!B262,Patient15_Healthy!B262,Patient16_Healthy!B262,Patient17_Healthy!B262,Patient18_Healthy!B262,Patient19_Healthy!B262,Patient21_Healthy!B262,Patient22_Healthy!B262,Patient23_Healthy!B262,Patient25_Healthy!B262,Patient26_Healthy!B262,Patient27_Healthy!B262,Patient28_Healthy!B262,Patient30_Healthy!B262,Patient31_Healthy!B262,Patient33_Healthy!B262,Patient34_Healthy!B262,Patient36_Healthy!B262)</f>
        <v>13.004651570247958</v>
      </c>
      <c r="D281" s="132">
        <f>AVERAGE(Patient1_Healthy!C262,Patient2_Healthy!C262,Patient5_Healthy!C262,Patient6_Healthy!C262,Patient8_Healthy!C262,Patient9_Healthy!C262,Patient10_Healthy!C262,Patient11_Healthy!C262,Patient12_Healthy!C262,Patient13_Healthy!C262,Patient14_Healthy!C262,Patient15_Healthy!C262,Patient16_Healthy!C262,Patient17_Healthy!C262,Patient18_Healthy!C262,Patient19_Healthy!C262,Patient21_Healthy!C262,Patient22_Healthy!C262,Patient23_Healthy!C262,Patient25_Healthy!C262,Patient26_Healthy!C262,Patient27_Healthy!C262,Patient28_Healthy!C262,Patient30_Healthy!C262,Patient31_Healthy!C262,Patient33_Healthy!C262,Patient34_Healthy!C262,Patient36_Healthy!C262)</f>
        <v>66.588873433409248</v>
      </c>
      <c r="E281" s="139">
        <f>STDEV(Patient1_Healthy!C262,Patient2_Healthy!C262,Patient3_Healthy!C262,Patient4_Healthy!C262,Patient5_Healthy!C262,Patient6_Healthy!C262)</f>
        <v>10.416670742830211</v>
      </c>
      <c r="F281" s="132">
        <f>AVERAGE(Patient1_Healthy!D262,Patient2_Healthy!D262,Patient5_Healthy!D262,Patient6_Healthy!D262,Patient8_Healthy!D262,Patient9_Healthy!D262,Patient10_Healthy!D262,Patient11_Healthy!D262,Patient12_Healthy!D262,Patient13_Healthy!D262,Patient14_Healthy!D262,Patient15_Healthy!D262,Patient16_Healthy!D262,Patient17_Healthy!D262,Patient18_Healthy!D262,Patient19_Healthy!D262,Patient21_Healthy!D262,Patient22_Healthy!D262,Patient23_Healthy!D262,Patient25_Healthy!D262,Patient26_Healthy!D262,Patient27_Healthy!D262,Patient28_Healthy!D262,Patient30_Healthy!D262,Patient31_Healthy!D262,Patient33_Healthy!D262,Patient34_Healthy!D262,Patient36_Healthy!D262)</f>
        <v>101.35323660714286</v>
      </c>
      <c r="G281" s="139">
        <f>STDEV(Patient1_Healthy!D262,Patient2_Healthy!D262,Patient5_Healthy!D262,Patient6_Healthy!D262,Patient8_Healthy!D262,Patient9_Healthy!D262,Patient10_Healthy!D262,Patient11_Healthy!D262,Patient12_Healthy!D262,Patient13_Healthy!D262,Patient14_Healthy!D262,Patient15_Healthy!D262,Patient16_Healthy!D262,Patient17_Healthy!D262,Patient18_Healthy!D262,Patient19_Healthy!D262,Patient21_Healthy!D262,Patient22_Healthy!D262,Patient23_Healthy!D262,Patient25_Healthy!D262,Patient26_Healthy!D262,Patient27_Healthy!D262,Patient28_Healthy!D262,Patient30_Healthy!D262,Patient31_Healthy!D262,Patient33_Healthy!D262,Patient34_Healthy!D262,Patient36_Healthy!D262)</f>
        <v>40.167527247924752</v>
      </c>
      <c r="H281">
        <f>AVERAGE(Patient1_Healthy!E262,Patient2_Healthy!E262,Patient5_Healthy!E262,Patient6_Healthy!E262,Patient8_Healthy!E262,Patient9_Healthy!E262,Patient10_Healthy!E262,Patient11_Healthy!E262,Patient12_Healthy!E262,Patient13_Healthy!E262,Patient14_Healthy!E262,Patient15_Healthy!E262,Patient16_Healthy!E262,Patient17_Healthy!E262,Patient18_Healthy!E262,Patient19_Healthy!E262,Patient21_Healthy!E262,Patient22_Healthy!E262,Patient23_Healthy!E262,Patient25_Healthy!E262,Patient26_Healthy!E262,Patient27_Healthy!E262,Patient28_Healthy!E262,Patient30_Healthy!E262,Patient31_Healthy!E262,Patient33_Healthy!E262,Patient34_Healthy!E262,Patient36_Healthy!E262)</f>
        <v>194.44056919642858</v>
      </c>
      <c r="I281">
        <f>STDEV(Patient1_Healthy!E262,Patient2_Healthy!E262,Patient5_Healthy!E262,Patient6_Healthy!E262,Patient8_Healthy!E262,Patient9_Healthy!E262,Patient10_Healthy!E262,Patient11_Healthy!E262,Patient12_Healthy!E262,Patient13_Healthy!E262,Patient14_Healthy!E262,Patient15_Healthy!E262,Patient16_Healthy!E262,Patient17_Healthy!E262,Patient18_Healthy!E262,Patient19_Healthy!E262,Patient21_Healthy!E262,Patient22_Healthy!E262,Patient23_Healthy!E262,Patient25_Healthy!E262,Patient26_Healthy!E262,Patient27_Healthy!E262,Patient28_Healthy!E262,Patient30_Healthy!E262,Patient31_Healthy!E262,Patient33_Healthy!E262,Patient34_Healthy!E262,Patient36_Healthy!E262)</f>
        <v>100.4129639979115</v>
      </c>
      <c r="AO281" s="165"/>
    </row>
    <row r="282" spans="1:41" x14ac:dyDescent="0.25">
      <c r="A282" s="32" t="s">
        <v>26</v>
      </c>
      <c r="B282">
        <f>AVERAGE(Patient1_Healthy!B263,Patient2_Healthy!B263,Patient5_Healthy!B263,Patient6_Healthy!B263,Patient8_Healthy!B263,Patient9_Healthy!B263,Patient10_Healthy!B263,Patient11_Healthy!B263,Patient13_Healthy!B263,Patient14_Healthy!B263,Patient15_Healthy!B263,Patient16_Healthy!B263,Patient17_Healthy!B263,Patient18_Healthy!B263,Patient19_Healthy!B263,Patient21_Healthy!B263,Patient22_Healthy!B263,Patient23_Healthy!B263,Patient25_Healthy!B263,Patient26_Healthy!B263,Patient27_Healthy!B263,Patient28_Healthy!B263,Patient30_Healthy!B263,Patient31_Healthy!B263,Patient33_Healthy!B263,Patient34_Healthy!B263,Patient36_Healthy!B263)</f>
        <v>44.379340277777779</v>
      </c>
      <c r="C282">
        <f>STDEV(Patient1_Healthy!B263,Patient2_Healthy!B263,Patient5_Healthy!B263,Patient6_Healthy!B263,Patient8_Healthy!B263,Patient9_Healthy!B263,Patient10_Healthy!B263,Patient11_Healthy!B263,Patient13_Healthy!B263,Patient14_Healthy!B263,Patient15_Healthy!B263,Patient16_Healthy!B263,Patient17_Healthy!B263,Patient18_Healthy!B263,Patient19_Healthy!B263,Patient21_Healthy!B263,Patient22_Healthy!B263,Patient23_Healthy!B263,Patient25_Healthy!B263,Patient26_Healthy!B263,Patient27_Healthy!B263,Patient28_Healthy!B263,Patient30_Healthy!B263,Patient31_Healthy!B263,Patient33_Healthy!B263,Patient34_Healthy!B263,Patient36_Healthy!B263)</f>
        <v>12.068271845900489</v>
      </c>
      <c r="D282" s="132">
        <f>AVERAGE(Patient1_Healthy!C263,Patient2_Healthy!C263,Patient5_Healthy!C263,Patient6_Healthy!C263,Patient8_Healthy!C263,Patient9_Healthy!C263,Patient10_Healthy!C263,Patient11_Healthy!C263,Patient12_Healthy!C263,Patient13_Healthy!C263,Patient14_Healthy!C263,Patient15_Healthy!C263,Patient16_Healthy!C263,Patient17_Healthy!C263,Patient18_Healthy!C263,Patient19_Healthy!C263,Patient21_Healthy!C263,Patient22_Healthy!C263,Patient23_Healthy!C263,Patient25_Healthy!C263,Patient26_Healthy!C263,Patient27_Healthy!C263,Patient28_Healthy!C263,Patient30_Healthy!C263,Patient31_Healthy!C263,Patient33_Healthy!C263,Patient34_Healthy!C263,Patient36_Healthy!C263)</f>
        <v>78.430270482800765</v>
      </c>
      <c r="E282" s="139">
        <f>STDEV(Patient1_Healthy!C263,Patient2_Healthy!C263,Patient3_Healthy!C263,Patient4_Healthy!C263,Patient5_Healthy!C263,Patient6_Healthy!C263)</f>
        <v>16.293481592881996</v>
      </c>
      <c r="F282" s="132">
        <f>AVERAGE(Patient1_Healthy!D263,Patient2_Healthy!D263,Patient5_Healthy!D263,Patient6_Healthy!D263,Patient8_Healthy!D263,Patient9_Healthy!D263,Patient10_Healthy!D263,Patient11_Healthy!D263,Patient12_Healthy!D263,Patient13_Healthy!D263,Patient14_Healthy!D263,Patient15_Healthy!D263,Patient16_Healthy!D263,Patient17_Healthy!D263,Patient18_Healthy!D263,Patient19_Healthy!D263,Patient21_Healthy!D263,Patient22_Healthy!D263,Patient23_Healthy!D263,Patient25_Healthy!D263,Patient26_Healthy!D263,Patient27_Healthy!D263,Patient28_Healthy!D263,Patient30_Healthy!D263,Patient31_Healthy!D263,Patient33_Healthy!D263,Patient34_Healthy!D263,Patient36_Healthy!D263)</f>
        <v>121.65178571428571</v>
      </c>
      <c r="G282" s="139">
        <f>STDEV(Patient1_Healthy!D263,Patient2_Healthy!D263,Patient5_Healthy!D263,Patient6_Healthy!D263,Patient8_Healthy!D263,Patient9_Healthy!D263,Patient10_Healthy!D263,Patient11_Healthy!D263,Patient12_Healthy!D263,Patient13_Healthy!D263,Patient14_Healthy!D263,Patient15_Healthy!D263,Patient16_Healthy!D263,Patient17_Healthy!D263,Patient18_Healthy!D263,Patient19_Healthy!D263,Patient21_Healthy!D263,Patient22_Healthy!D263,Patient23_Healthy!D263,Patient25_Healthy!D263,Patient26_Healthy!D263,Patient27_Healthy!D263,Patient28_Healthy!D263,Patient30_Healthy!D263,Patient31_Healthy!D263,Patient33_Healthy!D263,Patient34_Healthy!D263,Patient36_Healthy!D263)</f>
        <v>33.124767728030982</v>
      </c>
      <c r="H282">
        <f>AVERAGE(Patient1_Healthy!E263,Patient2_Healthy!E263,Patient5_Healthy!E263,Patient6_Healthy!E263,Patient8_Healthy!E263,Patient9_Healthy!E263,Patient10_Healthy!E263,Patient11_Healthy!E263,Patient12_Healthy!E263,Patient13_Healthy!E263,Patient14_Healthy!E263,Patient15_Healthy!E263,Patient16_Healthy!E263,Patient17_Healthy!E263,Patient18_Healthy!E263,Patient19_Healthy!E263,Patient21_Healthy!E263,Patient22_Healthy!E263,Patient23_Healthy!E263,Patient25_Healthy!E263,Patient26_Healthy!E263,Patient27_Healthy!E263,Patient28_Healthy!E263,Patient30_Healthy!E263,Patient31_Healthy!E263,Patient33_Healthy!E263,Patient34_Healthy!E263,Patient36_Healthy!E263)</f>
        <v>221.01702008928572</v>
      </c>
      <c r="I282">
        <f>STDEV(Patient1_Healthy!E263,Patient2_Healthy!E263,Patient5_Healthy!E263,Patient6_Healthy!E263,Patient8_Healthy!E263,Patient9_Healthy!E263,Patient10_Healthy!E263,Patient11_Healthy!E263,Patient12_Healthy!E263,Patient13_Healthy!E263,Patient14_Healthy!E263,Patient15_Healthy!E263,Patient16_Healthy!E263,Patient17_Healthy!E263,Patient18_Healthy!E263,Patient19_Healthy!E263,Patient21_Healthy!E263,Patient22_Healthy!E263,Patient23_Healthy!E263,Patient25_Healthy!E263,Patient26_Healthy!E263,Patient27_Healthy!E263,Patient28_Healthy!E263,Patient30_Healthy!E263,Patient31_Healthy!E263,Patient33_Healthy!E263,Patient34_Healthy!E263,Patient36_Healthy!E263)</f>
        <v>76.413570341520867</v>
      </c>
      <c r="AO282" s="165"/>
    </row>
    <row r="283" spans="1:41" x14ac:dyDescent="0.25">
      <c r="A283" s="32" t="s">
        <v>21</v>
      </c>
      <c r="B283">
        <f>AVERAGE(Patient1_Healthy!B264,Patient2_Healthy!B264,Patient5_Healthy!B264,Patient6_Healthy!B264,Patient8_Healthy!B264,Patient9_Healthy!B264,Patient10_Healthy!B264,Patient11_Healthy!B264,Patient13_Healthy!B264,Patient14_Healthy!B264,Patient15_Healthy!B264,Patient16_Healthy!B264,Patient17_Healthy!B264,Patient18_Healthy!B264,Patient19_Healthy!B264,Patient21_Healthy!B264,Patient22_Healthy!B264,Patient23_Healthy!B264,Patient25_Healthy!B264,Patient26_Healthy!B264,Patient27_Healthy!B264,Patient28_Healthy!B264,Patient30_Healthy!B264,Patient31_Healthy!B264,Patient33_Healthy!B264,Patient34_Healthy!B264,Patient36_Healthy!B264)</f>
        <v>51.902488425925924</v>
      </c>
      <c r="C283">
        <f>STDEV(Patient1_Healthy!B264,Patient2_Healthy!B264,Patient5_Healthy!B264,Patient6_Healthy!B264,Patient8_Healthy!B264,Patient9_Healthy!B264,Patient10_Healthy!B264,Patient11_Healthy!B264,Patient13_Healthy!B264,Patient14_Healthy!B264,Patient15_Healthy!B264,Patient16_Healthy!B264,Patient17_Healthy!B264,Patient18_Healthy!B264,Patient19_Healthy!B264,Patient21_Healthy!B264,Patient22_Healthy!B264,Patient23_Healthy!B264,Patient25_Healthy!B264,Patient26_Healthy!B264,Patient27_Healthy!B264,Patient28_Healthy!B264,Patient30_Healthy!B264,Patient31_Healthy!B264,Patient33_Healthy!B264,Patient34_Healthy!B264,Patient36_Healthy!B264)</f>
        <v>31.069546999027374</v>
      </c>
      <c r="D283" s="132">
        <f>AVERAGE(Patient1_Healthy!C264,Patient2_Healthy!C264,Patient5_Healthy!C264,Patient6_Healthy!C264,Patient8_Healthy!C264,Patient9_Healthy!C264,Patient10_Healthy!C264,Patient11_Healthy!C264,Patient12_Healthy!C264,Patient13_Healthy!C264,Patient14_Healthy!C264,Patient15_Healthy!C264,Patient16_Healthy!C264,Patient17_Healthy!C264,Patient18_Healthy!C264,Patient19_Healthy!C264,Patient21_Healthy!C264,Patient22_Healthy!C264,Patient23_Healthy!C264,Patient25_Healthy!C264,Patient26_Healthy!C264,Patient27_Healthy!C264,Patient28_Healthy!C264,Patient30_Healthy!C264,Patient31_Healthy!C264,Patient33_Healthy!C264,Patient34_Healthy!C264,Patient36_Healthy!C264)</f>
        <v>87.025154717163375</v>
      </c>
      <c r="E283" s="139">
        <f>STDEV(Patient1_Healthy!C264,Patient2_Healthy!C264,Patient3_Healthy!C264,Patient4_Healthy!C264,Patient5_Healthy!C264,Patient6_Healthy!C264)</f>
        <v>14.641304829242534</v>
      </c>
      <c r="F283" s="132">
        <f>AVERAGE(Patient1_Healthy!D264,Patient2_Healthy!D264,Patient5_Healthy!D264,Patient6_Healthy!D264,Patient8_Healthy!D264,Patient9_Healthy!D264,Patient10_Healthy!D264,Patient11_Healthy!D264,Patient12_Healthy!D264,Patient13_Healthy!D264,Patient14_Healthy!D264,Patient15_Healthy!D264,Patient16_Healthy!D264,Patient17_Healthy!D264,Patient18_Healthy!D264,Patient19_Healthy!D264,Patient21_Healthy!D264,Patient22_Healthy!D264,Patient23_Healthy!D264,Patient25_Healthy!D264,Patient26_Healthy!D264,Patient27_Healthy!D264,Patient28_Healthy!D264,Patient30_Healthy!D264,Patient31_Healthy!D264,Patient33_Healthy!D264,Patient34_Healthy!D264,Patient36_Healthy!D264)</f>
        <v>186.45368303571428</v>
      </c>
      <c r="G283" s="139">
        <f>STDEV(Patient1_Healthy!D264,Patient2_Healthy!D264,Patient5_Healthy!D264,Patient6_Healthy!D264,Patient8_Healthy!D264,Patient9_Healthy!D264,Patient10_Healthy!D264,Patient11_Healthy!D264,Patient12_Healthy!D264,Patient13_Healthy!D264,Patient14_Healthy!D264,Patient15_Healthy!D264,Patient16_Healthy!D264,Patient17_Healthy!D264,Patient18_Healthy!D264,Patient19_Healthy!D264,Patient21_Healthy!D264,Patient22_Healthy!D264,Patient23_Healthy!D264,Patient25_Healthy!D264,Patient26_Healthy!D264,Patient27_Healthy!D264,Patient28_Healthy!D264,Patient30_Healthy!D264,Patient31_Healthy!D264,Patient33_Healthy!D264,Patient34_Healthy!D264,Patient36_Healthy!D264)</f>
        <v>73.318550359300829</v>
      </c>
      <c r="H283">
        <f>AVERAGE(Patient1_Healthy!E264,Patient2_Healthy!E264,Patient5_Healthy!E264,Patient6_Healthy!E264,Patient8_Healthy!E264,Patient9_Healthy!E264,Patient10_Healthy!E264,Patient11_Healthy!E264,Patient12_Healthy!E264,Patient13_Healthy!E264,Patient14_Healthy!E264,Patient15_Healthy!E264,Patient16_Healthy!E264,Patient17_Healthy!E264,Patient18_Healthy!E264,Patient19_Healthy!E264,Patient21_Healthy!E264,Patient22_Healthy!E264,Patient23_Healthy!E264,Patient25_Healthy!E264,Patient26_Healthy!E264,Patient27_Healthy!E264,Patient28_Healthy!E264,Patient30_Healthy!E264,Patient31_Healthy!E264,Patient33_Healthy!E264,Patient34_Healthy!E264,Patient36_Healthy!E264)</f>
        <v>309.67494419642856</v>
      </c>
      <c r="I283">
        <f>STDEV(Patient1_Healthy!E264,Patient2_Healthy!E264,Patient5_Healthy!E264,Patient6_Healthy!E264,Patient8_Healthy!E264,Patient9_Healthy!E264,Patient10_Healthy!E264,Patient11_Healthy!E264,Patient12_Healthy!E264,Patient13_Healthy!E264,Patient14_Healthy!E264,Patient15_Healthy!E264,Patient16_Healthy!E264,Patient17_Healthy!E264,Patient18_Healthy!E264,Patient19_Healthy!E264,Patient21_Healthy!E264,Patient22_Healthy!E264,Patient23_Healthy!E264,Patient25_Healthy!E264,Patient26_Healthy!E264,Patient27_Healthy!E264,Patient28_Healthy!E264,Patient30_Healthy!E264,Patient31_Healthy!E264,Patient33_Healthy!E264,Patient34_Healthy!E264,Patient36_Healthy!E264)</f>
        <v>75.125685171567653</v>
      </c>
      <c r="AO283" s="165"/>
    </row>
    <row r="284" spans="1:41" x14ac:dyDescent="0.25">
      <c r="A284" s="32" t="s">
        <v>28</v>
      </c>
      <c r="B284">
        <f>AVERAGE(Patient1_Healthy!B265,Patient2_Healthy!B265,Patient5_Healthy!B265,Patient6_Healthy!B265,Patient8_Healthy!B265,Patient9_Healthy!B265,Patient10_Healthy!B265,Patient11_Healthy!B265,Patient13_Healthy!B265,Patient14_Healthy!B265,Patient15_Healthy!B265,Patient16_Healthy!B265,Patient17_Healthy!B265,Patient18_Healthy!B265,Patient19_Healthy!B265,Patient21_Healthy!B265,Patient22_Healthy!B265,Patient23_Healthy!B265,Patient25_Healthy!B265,Patient26_Healthy!B265,Patient27_Healthy!B265,Patient28_Healthy!B265,Patient30_Healthy!B265,Patient31_Healthy!B265,Patient33_Healthy!B265,Patient34_Healthy!B265,Patient36_Healthy!B265)</f>
        <v>51.649305555555557</v>
      </c>
      <c r="C284">
        <f>STDEV(Patient1_Healthy!B265,Patient2_Healthy!B265,Patient5_Healthy!B265,Patient6_Healthy!B265,Patient8_Healthy!B265,Patient9_Healthy!B265,Patient10_Healthy!B265,Patient11_Healthy!B265,Patient13_Healthy!B265,Patient14_Healthy!B265,Patient15_Healthy!B265,Patient16_Healthy!B265,Patient17_Healthy!B265,Patient18_Healthy!B265,Patient19_Healthy!B265,Patient21_Healthy!B265,Patient22_Healthy!B265,Patient23_Healthy!B265,Patient25_Healthy!B265,Patient26_Healthy!B265,Patient27_Healthy!B265,Patient28_Healthy!B265,Patient30_Healthy!B265,Patient31_Healthy!B265,Patient33_Healthy!B265,Patient34_Healthy!B265,Patient36_Healthy!B265)</f>
        <v>21.525878654202177</v>
      </c>
      <c r="D284" s="132">
        <f>AVERAGE(Patient1_Healthy!C265,Patient2_Healthy!C265,Patient5_Healthy!C265,Patient6_Healthy!C265,Patient8_Healthy!C265,Patient9_Healthy!C265,Patient10_Healthy!C265,Patient11_Healthy!C265,Patient12_Healthy!C265,Patient13_Healthy!C265,Patient14_Healthy!C265,Patient15_Healthy!C265,Patient16_Healthy!C265,Patient17_Healthy!C265,Patient18_Healthy!C265,Patient19_Healthy!C265,Patient21_Healthy!C265,Patient22_Healthy!C265,Patient23_Healthy!C265,Patient25_Healthy!C265,Patient26_Healthy!C265,Patient27_Healthy!C265,Patient28_Healthy!C265,Patient30_Healthy!C265,Patient31_Healthy!C265,Patient33_Healthy!C265,Patient34_Healthy!C265,Patient36_Healthy!C265)</f>
        <v>85.897545364074887</v>
      </c>
      <c r="E284" s="139">
        <f>STDEV(Patient1_Healthy!C265,Patient2_Healthy!C265,Patient3_Healthy!C265,Patient4_Healthy!C265,Patient5_Healthy!C265,Patient6_Healthy!C265)</f>
        <v>23.894493860564467</v>
      </c>
      <c r="F284" s="132">
        <f>AVERAGE(Patient1_Healthy!D265,Patient2_Healthy!D265,Patient5_Healthy!D265,Patient6_Healthy!D265,Patient8_Healthy!D265,Patient9_Healthy!D265,Patient10_Healthy!D265,Patient11_Healthy!D265,Patient12_Healthy!D265,Patient13_Healthy!D265,Patient14_Healthy!D265,Patient15_Healthy!D265,Patient16_Healthy!D265,Patient17_Healthy!D265,Patient18_Healthy!D265,Patient19_Healthy!D265,Patient21_Healthy!D265,Patient22_Healthy!D265,Patient23_Healthy!D265,Patient25_Healthy!D265,Patient26_Healthy!D265,Patient27_Healthy!D265,Patient28_Healthy!D265,Patient30_Healthy!D265,Patient31_Healthy!D265,Patient33_Healthy!D265,Patient34_Healthy!D265,Patient36_Healthy!D265)</f>
        <v>177.42047991071428</v>
      </c>
      <c r="G284" s="139">
        <f>STDEV(Patient1_Healthy!D265,Patient2_Healthy!D265,Patient5_Healthy!D265,Patient6_Healthy!D265,Patient8_Healthy!D265,Patient9_Healthy!D265,Patient10_Healthy!D265,Patient11_Healthy!D265,Patient12_Healthy!D265,Patient13_Healthy!D265,Patient14_Healthy!D265,Patient15_Healthy!D265,Patient16_Healthy!D265,Patient17_Healthy!D265,Patient18_Healthy!D265,Patient19_Healthy!D265,Patient21_Healthy!D265,Patient22_Healthy!D265,Patient23_Healthy!D265,Patient25_Healthy!D265,Patient26_Healthy!D265,Patient27_Healthy!D265,Patient28_Healthy!D265,Patient30_Healthy!D265,Patient31_Healthy!D265,Patient33_Healthy!D265,Patient34_Healthy!D265,Patient36_Healthy!D265)</f>
        <v>51.550999701900565</v>
      </c>
      <c r="H284">
        <f>AVERAGE(Patient1_Healthy!E265,Patient2_Healthy!E265,Patient5_Healthy!E265,Patient6_Healthy!E265,Patient8_Healthy!E265,Patient9_Healthy!E265,Patient10_Healthy!E265,Patient11_Healthy!E265,Patient12_Healthy!E265,Patient13_Healthy!E265,Patient14_Healthy!E265,Patient15_Healthy!E265,Patient16_Healthy!E265,Patient17_Healthy!E265,Patient18_Healthy!E265,Patient19_Healthy!E265,Patient21_Healthy!E265,Patient22_Healthy!E265,Patient23_Healthy!E265,Patient25_Healthy!E265,Patient26_Healthy!E265,Patient27_Healthy!E265,Patient28_Healthy!E265,Patient30_Healthy!E265,Patient31_Healthy!E265,Patient33_Healthy!E265,Patient34_Healthy!E265,Patient36_Healthy!E265)</f>
        <v>294.88699776785717</v>
      </c>
      <c r="I284">
        <f>STDEV(Patient1_Healthy!E265,Patient2_Healthy!E265,Patient5_Healthy!E265,Patient6_Healthy!E265,Patient8_Healthy!E265,Patient9_Healthy!E265,Patient10_Healthy!E265,Patient11_Healthy!E265,Patient12_Healthy!E265,Patient13_Healthy!E265,Patient14_Healthy!E265,Patient15_Healthy!E265,Patient16_Healthy!E265,Patient17_Healthy!E265,Patient18_Healthy!E265,Patient19_Healthy!E265,Patient21_Healthy!E265,Patient22_Healthy!E265,Patient23_Healthy!E265,Patient25_Healthy!E265,Patient26_Healthy!E265,Patient27_Healthy!E265,Patient28_Healthy!E265,Patient30_Healthy!E265,Patient31_Healthy!E265,Patient33_Healthy!E265,Patient34_Healthy!E265,Patient36_Healthy!E265)</f>
        <v>66.965304304715261</v>
      </c>
      <c r="AO284" s="165"/>
    </row>
    <row r="285" spans="1:41" x14ac:dyDescent="0.25">
      <c r="A285" s="32" t="s">
        <v>24</v>
      </c>
      <c r="B285">
        <f>AVERAGE(Patient1_Healthy!B266,Patient2_Healthy!B266,Patient5_Healthy!B266,Patient6_Healthy!B266,Patient8_Healthy!B266,Patient9_Healthy!B266,Patient10_Healthy!B266,Patient11_Healthy!B266,Patient13_Healthy!B266,Patient14_Healthy!B266,Patient15_Healthy!B266,Patient16_Healthy!B266,Patient17_Healthy!B266,Patient18_Healthy!B266,Patient19_Healthy!B266,Patient21_Healthy!B266,Patient22_Healthy!B266,Patient23_Healthy!B266,Patient25_Healthy!B266,Patient26_Healthy!B266,Patient27_Healthy!B266,Patient28_Healthy!B266,Patient30_Healthy!B266,Patient31_Healthy!B266,Patient33_Healthy!B266,Patient34_Healthy!B266,Patient36_Healthy!B266)</f>
        <v>37.868923611111114</v>
      </c>
      <c r="C285">
        <f>STDEV(Patient1_Healthy!B266,Patient2_Healthy!B266,Patient5_Healthy!B266,Patient6_Healthy!B266,Patient8_Healthy!B266,Patient9_Healthy!B266,Patient10_Healthy!B266,Patient11_Healthy!B266,Patient13_Healthy!B266,Patient14_Healthy!B266,Patient15_Healthy!B266,Patient16_Healthy!B266,Patient17_Healthy!B266,Patient18_Healthy!B266,Patient19_Healthy!B266,Patient21_Healthy!B266,Patient22_Healthy!B266,Patient23_Healthy!B266,Patient25_Healthy!B266,Patient26_Healthy!B266,Patient27_Healthy!B266,Patient28_Healthy!B266,Patient30_Healthy!B266,Patient31_Healthy!B266,Patient33_Healthy!B266,Patient34_Healthy!B266,Patient36_Healthy!B266)</f>
        <v>14.684284397212314</v>
      </c>
      <c r="D285" s="132">
        <f>AVERAGE(Patient1_Healthy!C266,Patient2_Healthy!C266,Patient5_Healthy!C266,Patient6_Healthy!C266,Patient8_Healthy!C266,Patient9_Healthy!C266,Patient10_Healthy!C266,Patient11_Healthy!C266,Patient12_Healthy!C266,Patient13_Healthy!C266,Patient14_Healthy!C266,Patient15_Healthy!C266,Patient16_Healthy!C266,Patient17_Healthy!C266,Patient18_Healthy!C266,Patient19_Healthy!C266,Patient21_Healthy!C266,Patient22_Healthy!C266,Patient23_Healthy!C266,Patient25_Healthy!C266,Patient26_Healthy!C266,Patient27_Healthy!C266,Patient28_Healthy!C266,Patient30_Healthy!C266,Patient31_Healthy!C266,Patient33_Healthy!C266,Patient34_Healthy!C266,Patient36_Healthy!C266)</f>
        <v>77.350493502490977</v>
      </c>
      <c r="E285" s="139">
        <f>STDEV(Patient1_Healthy!C266,Patient2_Healthy!C266,Patient3_Healthy!C266,Patient4_Healthy!C266,Patient5_Healthy!C266,Patient6_Healthy!C266)</f>
        <v>15.170510316233162</v>
      </c>
      <c r="F285" s="132">
        <f>AVERAGE(Patient1_Healthy!D266,Patient2_Healthy!D266,Patient5_Healthy!D266,Patient6_Healthy!D266,Patient8_Healthy!D266,Patient9_Healthy!D266,Patient10_Healthy!D266,Patient11_Healthy!D266,Patient12_Healthy!D266,Patient13_Healthy!D266,Patient14_Healthy!D266,Patient15_Healthy!D266,Patient16_Healthy!D266,Patient17_Healthy!D266,Patient18_Healthy!D266,Patient19_Healthy!D266,Patient21_Healthy!D266,Patient22_Healthy!D266,Patient23_Healthy!D266,Patient25_Healthy!D266,Patient26_Healthy!D266,Patient27_Healthy!D266,Patient28_Healthy!D266,Patient30_Healthy!D266,Patient31_Healthy!D266,Patient33_Healthy!D266,Patient34_Healthy!D266,Patient36_Healthy!D266)</f>
        <v>121.93080357142857</v>
      </c>
      <c r="G285" s="139">
        <f>STDEV(Patient1_Healthy!D266,Patient2_Healthy!D266,Patient5_Healthy!D266,Patient6_Healthy!D266,Patient8_Healthy!D266,Patient9_Healthy!D266,Patient10_Healthy!D266,Patient11_Healthy!D266,Patient12_Healthy!D266,Patient13_Healthy!D266,Patient14_Healthy!D266,Patient15_Healthy!D266,Patient16_Healthy!D266,Patient17_Healthy!D266,Patient18_Healthy!D266,Patient19_Healthy!D266,Patient21_Healthy!D266,Patient22_Healthy!D266,Patient23_Healthy!D266,Patient25_Healthy!D266,Patient26_Healthy!D266,Patient27_Healthy!D266,Patient28_Healthy!D266,Patient30_Healthy!D266,Patient31_Healthy!D266,Patient33_Healthy!D266,Patient34_Healthy!D266,Patient36_Healthy!D266)</f>
        <v>50.638260701549584</v>
      </c>
      <c r="H285">
        <f>AVERAGE(Patient1_Healthy!E266,Patient2_Healthy!E266,Patient5_Healthy!E266,Patient6_Healthy!E266,Patient8_Healthy!E266,Patient9_Healthy!E266,Patient10_Healthy!E266,Patient11_Healthy!E266,Patient12_Healthy!E266,Patient13_Healthy!E266,Patient14_Healthy!E266,Patient15_Healthy!E266,Patient16_Healthy!E266,Patient17_Healthy!E266,Patient18_Healthy!E266,Patient19_Healthy!E266,Patient21_Healthy!E266,Patient22_Healthy!E266,Patient23_Healthy!E266,Patient25_Healthy!E266,Patient26_Healthy!E266,Patient27_Healthy!E266,Patient28_Healthy!E266,Patient30_Healthy!E266,Patient31_Healthy!E266,Patient33_Healthy!E266,Patient34_Healthy!E266,Patient36_Healthy!E266)</f>
        <v>268.90345982142856</v>
      </c>
      <c r="I285">
        <f>STDEV(Patient1_Healthy!E266,Patient2_Healthy!E266,Patient5_Healthy!E266,Patient6_Healthy!E266,Patient8_Healthy!E266,Patient9_Healthy!E266,Patient10_Healthy!E266,Patient11_Healthy!E266,Patient12_Healthy!E266,Patient13_Healthy!E266,Patient14_Healthy!E266,Patient15_Healthy!E266,Patient16_Healthy!E266,Patient17_Healthy!E266,Patient18_Healthy!E266,Patient19_Healthy!E266,Patient21_Healthy!E266,Patient22_Healthy!E266,Patient23_Healthy!E266,Patient25_Healthy!E266,Patient26_Healthy!E266,Patient27_Healthy!E266,Patient28_Healthy!E266,Patient30_Healthy!E266,Patient31_Healthy!E266,Patient33_Healthy!E266,Patient34_Healthy!E266,Patient36_Healthy!E266)</f>
        <v>87.883477029661123</v>
      </c>
      <c r="AO285" s="165"/>
    </row>
    <row r="286" spans="1:41" x14ac:dyDescent="0.25">
      <c r="A286" s="32" t="s">
        <v>29</v>
      </c>
      <c r="B286">
        <f>AVERAGE(Patient1_Healthy!B267,Patient2_Healthy!B267,Patient5_Healthy!B267,Patient6_Healthy!B267,Patient8_Healthy!B267,Patient9_Healthy!B267,Patient10_Healthy!B267,Patient11_Healthy!B267,Patient13_Healthy!B267,Patient14_Healthy!B267,Patient15_Healthy!B267,Patient16_Healthy!B267,Patient17_Healthy!B267,Patient18_Healthy!B267,Patient19_Healthy!B267,Patient21_Healthy!B267,Patient22_Healthy!B267,Patient23_Healthy!B267,Patient25_Healthy!B267,Patient26_Healthy!B267,Patient27_Healthy!B267,Patient28_Healthy!B267,Patient30_Healthy!B267,Patient31_Healthy!B267,Patient33_Healthy!B267,Patient34_Healthy!B267,Patient36_Healthy!B267)</f>
        <v>40.834780092592595</v>
      </c>
      <c r="C286">
        <f>STDEV(Patient1_Healthy!B267,Patient2_Healthy!B267,Patient5_Healthy!B267,Patient6_Healthy!B267,Patient8_Healthy!B267,Patient9_Healthy!B267,Patient10_Healthy!B267,Patient11_Healthy!B267,Patient13_Healthy!B267,Patient14_Healthy!B267,Patient15_Healthy!B267,Patient16_Healthy!B267,Patient17_Healthy!B267,Patient18_Healthy!B267,Patient19_Healthy!B267,Patient21_Healthy!B267,Patient22_Healthy!B267,Patient23_Healthy!B267,Patient25_Healthy!B267,Patient26_Healthy!B267,Patient27_Healthy!B267,Patient28_Healthy!B267,Patient30_Healthy!B267,Patient31_Healthy!B267,Patient33_Healthy!B267,Patient34_Healthy!B267,Patient36_Healthy!B267)</f>
        <v>17.397823804592001</v>
      </c>
      <c r="D286" s="132">
        <f>AVERAGE(Patient1_Healthy!C267,Patient2_Healthy!C267,Patient5_Healthy!C267,Patient6_Healthy!C267,Patient8_Healthy!C267,Patient9_Healthy!C267,Patient10_Healthy!C267,Patient11_Healthy!C267,Patient12_Healthy!C267,Patient13_Healthy!C267,Patient14_Healthy!C267,Patient15_Healthy!C267,Patient16_Healthy!C267,Patient17_Healthy!C267,Patient18_Healthy!C267,Patient19_Healthy!C267,Patient21_Healthy!C267,Patient22_Healthy!C267,Patient23_Healthy!C267,Patient25_Healthy!C267,Patient26_Healthy!C267,Patient27_Healthy!C267,Patient28_Healthy!C267,Patient30_Healthy!C267,Patient31_Healthy!C267,Patient33_Healthy!C267,Patient34_Healthy!C267,Patient36_Healthy!C267)</f>
        <v>70.616867902515978</v>
      </c>
      <c r="E286" s="139">
        <f>STDEV(Patient1_Healthy!C267,Patient2_Healthy!C267,Patient3_Healthy!C267,Patient4_Healthy!C267,Patient5_Healthy!C267,Patient6_Healthy!C267)</f>
        <v>20.584047979034679</v>
      </c>
      <c r="F286" s="132">
        <f>AVERAGE(Patient1_Healthy!D267,Patient2_Healthy!D267,Patient5_Healthy!D267,Patient6_Healthy!D267,Patient8_Healthy!D267,Patient9_Healthy!D267,Patient10_Healthy!D267,Patient11_Healthy!D267,Patient12_Healthy!D267,Patient13_Healthy!D267,Patient14_Healthy!D267,Patient15_Healthy!D267,Patient16_Healthy!D267,Patient17_Healthy!D267,Patient18_Healthy!D267,Patient19_Healthy!D267,Patient21_Healthy!D267,Patient22_Healthy!D267,Patient23_Healthy!D267,Patient25_Healthy!D267,Patient26_Healthy!D267,Patient27_Healthy!D267,Patient28_Healthy!D267,Patient30_Healthy!D267,Patient31_Healthy!D267,Patient33_Healthy!D267,Patient34_Healthy!D267,Patient36_Healthy!D267)</f>
        <v>146.93777901785714</v>
      </c>
      <c r="G286" s="139">
        <f>STDEV(Patient1_Healthy!D267,Patient2_Healthy!D267,Patient5_Healthy!D267,Patient6_Healthy!D267,Patient8_Healthy!D267,Patient9_Healthy!D267,Patient10_Healthy!D267,Patient11_Healthy!D267,Patient12_Healthy!D267,Patient13_Healthy!D267,Patient14_Healthy!D267,Patient15_Healthy!D267,Patient16_Healthy!D267,Patient17_Healthy!D267,Patient18_Healthy!D267,Patient19_Healthy!D267,Patient21_Healthy!D267,Patient22_Healthy!D267,Patient23_Healthy!D267,Patient25_Healthy!D267,Patient26_Healthy!D267,Patient27_Healthy!D267,Patient28_Healthy!D267,Patient30_Healthy!D267,Patient31_Healthy!D267,Patient33_Healthy!D267,Patient34_Healthy!D267,Patient36_Healthy!D267)</f>
        <v>49.650540821769852</v>
      </c>
      <c r="H286">
        <f>AVERAGE(Patient1_Healthy!E267,Patient2_Healthy!E267,Patient5_Healthy!E267,Patient6_Healthy!E267,Patient8_Healthy!E267,Patient9_Healthy!E267,Patient10_Healthy!E267,Patient11_Healthy!E267,Patient12_Healthy!E267,Patient13_Healthy!E267,Patient14_Healthy!E267,Patient15_Healthy!E267,Patient16_Healthy!E267,Patient17_Healthy!E267,Patient18_Healthy!E267,Patient19_Healthy!E267,Patient21_Healthy!E267,Patient22_Healthy!E267,Patient23_Healthy!E267,Patient25_Healthy!E267,Patient26_Healthy!E267,Patient27_Healthy!E267,Patient28_Healthy!E267,Patient30_Healthy!E267,Patient31_Healthy!E267,Patient33_Healthy!E267,Patient34_Healthy!E267,Patient36_Healthy!E267)</f>
        <v>267.02008928571428</v>
      </c>
      <c r="I286">
        <f>STDEV(Patient1_Healthy!E267,Patient2_Healthy!E267,Patient5_Healthy!E267,Patient6_Healthy!E267,Patient8_Healthy!E267,Patient9_Healthy!E267,Patient10_Healthy!E267,Patient11_Healthy!E267,Patient12_Healthy!E267,Patient13_Healthy!E267,Patient14_Healthy!E267,Patient15_Healthy!E267,Patient16_Healthy!E267,Patient17_Healthy!E267,Patient18_Healthy!E267,Patient19_Healthy!E267,Patient21_Healthy!E267,Patient22_Healthy!E267,Patient23_Healthy!E267,Patient25_Healthy!E267,Patient26_Healthy!E267,Patient27_Healthy!E267,Patient28_Healthy!E267,Patient30_Healthy!E267,Patient31_Healthy!E267,Patient33_Healthy!E267,Patient34_Healthy!E267,Patient36_Healthy!E267)</f>
        <v>80.89413368339504</v>
      </c>
      <c r="AO286" s="165"/>
    </row>
    <row r="287" spans="1:41" x14ac:dyDescent="0.25">
      <c r="AO287" s="165"/>
    </row>
    <row r="288" spans="1:41" x14ac:dyDescent="0.25">
      <c r="A288" s="165" t="s">
        <v>225</v>
      </c>
      <c r="M288" s="165" t="s">
        <v>226</v>
      </c>
      <c r="AO288" s="165"/>
    </row>
    <row r="289" spans="1:41" x14ac:dyDescent="0.25">
      <c r="A289" s="32"/>
      <c r="B289" s="195" t="s">
        <v>101</v>
      </c>
      <c r="C289" s="195"/>
      <c r="D289" s="196" t="s">
        <v>102</v>
      </c>
      <c r="E289" s="197"/>
      <c r="F289" s="196" t="s">
        <v>103</v>
      </c>
      <c r="G289" s="197"/>
      <c r="H289" s="195" t="s">
        <v>104</v>
      </c>
      <c r="I289" s="195"/>
      <c r="M289" s="35"/>
      <c r="N289" s="193" t="s">
        <v>101</v>
      </c>
      <c r="O289" s="192"/>
      <c r="P289" s="191" t="s">
        <v>102</v>
      </c>
      <c r="Q289" s="192"/>
      <c r="R289" s="191" t="s">
        <v>103</v>
      </c>
      <c r="S289" s="192"/>
      <c r="T289" s="193" t="s">
        <v>104</v>
      </c>
      <c r="U289" s="193"/>
      <c r="AO289" s="165"/>
    </row>
    <row r="290" spans="1:41" x14ac:dyDescent="0.25">
      <c r="A290" s="32"/>
      <c r="B290" s="32" t="s">
        <v>221</v>
      </c>
      <c r="C290" s="32" t="s">
        <v>222</v>
      </c>
      <c r="D290" s="33" t="s">
        <v>221</v>
      </c>
      <c r="E290" s="34" t="s">
        <v>222</v>
      </c>
      <c r="F290" s="33" t="s">
        <v>221</v>
      </c>
      <c r="G290" s="34" t="s">
        <v>222</v>
      </c>
      <c r="H290" s="32" t="s">
        <v>221</v>
      </c>
      <c r="I290" s="32" t="s">
        <v>222</v>
      </c>
      <c r="M290" s="35"/>
      <c r="N290" s="35" t="s">
        <v>221</v>
      </c>
      <c r="O290" s="36" t="s">
        <v>222</v>
      </c>
      <c r="P290" s="37" t="s">
        <v>221</v>
      </c>
      <c r="Q290" s="36" t="s">
        <v>222</v>
      </c>
      <c r="R290" s="37" t="s">
        <v>221</v>
      </c>
      <c r="S290" s="36" t="s">
        <v>222</v>
      </c>
      <c r="T290" s="35" t="s">
        <v>221</v>
      </c>
      <c r="U290" s="35" t="s">
        <v>222</v>
      </c>
      <c r="AO290" s="165"/>
    </row>
    <row r="291" spans="1:41" x14ac:dyDescent="0.25">
      <c r="A291" s="32" t="s">
        <v>15</v>
      </c>
      <c r="B291">
        <f>AVERAGE(Patient1_Healthy!B272,Patient2_Healthy!B272,Patient5_Healthy!B272,Patient6_Healthy!B272,Patient8_Healthy!B272,Patient9_Healthy!B272,Patient10_Healthy!B272,Patient11_Healthy!B272,Patient13_Healthy!B272,Patient14_Healthy!B272,Patient15_Healthy!B272,Patient16_Healthy!B272,Patient17_Healthy!B272,Patient18_Healthy!B272,Patient19_Healthy!B272,Patient21_Healthy!B272,Patient22_Healthy!B272,Patient23_Healthy!B272,Patient25_Healthy!B272,Patient26_Healthy!B272,Patient27_Healthy!B272,Patient28_Healthy!B272,Patient30_Healthy!B272,Patient31_Healthy!B272,Patient33_Healthy!B272,Patient34_Healthy!B272,Patient36_Healthy!B272)</f>
        <v>35.228587962962962</v>
      </c>
      <c r="C291">
        <f>STDEV(Patient1_Healthy!B272,Patient2_Healthy!B272,Patient5_Healthy!B272,Patient6_Healthy!B272,Patient8_Healthy!B272,Patient9_Healthy!B272,Patient10_Healthy!B272,Patient11_Healthy!B272,Patient13_Healthy!B272,Patient14_Healthy!B272,Patient15_Healthy!B272,Patient16_Healthy!B272,Patient17_Healthy!B272,Patient18_Healthy!B272,Patient19_Healthy!B272,Patient21_Healthy!B272,Patient22_Healthy!B272,Patient23_Healthy!B272,Patient25_Healthy!B272,Patient26_Healthy!B272,Patient27_Healthy!B272,Patient28_Healthy!B272,Patient30_Healthy!B272,Patient31_Healthy!B272,Patient33_Healthy!B272,Patient34_Healthy!B272,Patient36_Healthy!B272)</f>
        <v>16.214661237140731</v>
      </c>
      <c r="D291" s="132">
        <f>AVERAGE(Patient1_Healthy!C272,Patient2_Healthy!C272,Patient5_Healthy!C272,Patient6_Healthy!C272,Patient8_Healthy!C272,Patient9_Healthy!C272,Patient10_Healthy!C272,Patient11_Healthy!C272,Patient12_Healthy!C272,Patient13_Healthy!C272,Patient14_Healthy!C272,Patient15_Healthy!C272,Patient16_Healthy!C272,Patient17_Healthy!C272,Patient18_Healthy!C272,Patient19_Healthy!C272,Patient21_Healthy!C272,Patient22_Healthy!C272,Patient23_Healthy!C272,Patient25_Healthy!C272,Patient26_Healthy!C272,Patient27_Healthy!C272,Patient28_Healthy!C272,Patient30_Healthy!C272,Patient31_Healthy!C272,Patient33_Healthy!C272,Patient34_Healthy!C272,Patient36_Healthy!C272)</f>
        <v>57.506658890235151</v>
      </c>
      <c r="E291" s="139">
        <f>STDEV(Patient1_Healthy!C272,Patient2_Healthy!C272,Patient5_Healthy!C272,Patient6_Healthy!C272,Patient8_Healthy!C272,Patient9_Healthy!C272,Patient10_Healthy!C272,Patient11_Healthy!C272,Patient12_Healthy!C272,Patient13_Healthy!C272,Patient14_Healthy!C272,Patient15_Healthy!C272,Patient16_Healthy!C272,Patient17_Healthy!C272,Patient18_Healthy!C272,Patient19_Healthy!C272,Patient21_Healthy!C272,Patient22_Healthy!C272,Patient23_Healthy!C272,Patient25_Healthy!C272,Patient26_Healthy!C272,Patient27_Healthy!C272,Patient28_Healthy!C272,Patient30_Healthy!C272,Patient31_Healthy!C272,Patient33_Healthy!C272,Patient34_Healthy!C272,Patient36_Healthy!C272)</f>
        <v>16.618633416950701</v>
      </c>
      <c r="F291" s="132">
        <f>AVERAGE(Patient1_Healthy!D272,Patient2_Healthy!D272,Patient5_Healthy!D272,Patient6_Healthy!D272,Patient8_Healthy!D272,Patient9_Healthy!D272,Patient10_Healthy!D272,Patient11_Healthy!D272,Patient12_Healthy!D272,Patient13_Healthy!D272,Patient14_Healthy!D272,Patient15_Healthy!D272,Patient16_Healthy!D272,Patient17_Healthy!D272,Patient18_Healthy!D272,Patient19_Healthy!D272,Patient21_Healthy!D272,Patient22_Healthy!D272,Patient23_Healthy!D272,Patient25_Healthy!D272,Patient26_Healthy!D272,Patient27_Healthy!D272,Patient28_Healthy!D272,Patient30_Healthy!D272,Patient31_Healthy!D272,Patient33_Healthy!D272,Patient34_Healthy!D272,Patient36_Healthy!D272)</f>
        <v>87.40234375</v>
      </c>
      <c r="G291" s="139">
        <f>STDEV(Patient1_Healthy!D272,Patient2_Healthy!D272,Patient5_Healthy!D272,Patient6_Healthy!D272,Patient8_Healthy!D272,Patient9_Healthy!D272,Patient10_Healthy!D272,Patient11_Healthy!D272,Patient12_Healthy!D272,Patient13_Healthy!D272,Patient14_Healthy!D272,Patient15_Healthy!D272,Patient16_Healthy!D272,Patient17_Healthy!D272,Patient18_Healthy!D272,Patient19_Healthy!D272,Patient21_Healthy!D272,Patient22_Healthy!D272,Patient23_Healthy!D272,Patient25_Healthy!D272,Patient26_Healthy!D272,Patient27_Healthy!D272,Patient28_Healthy!D272,Patient30_Healthy!D272,Patient31_Healthy!D272,Patient33_Healthy!D272,Patient34_Healthy!D272,Patient36_Healthy!D272)</f>
        <v>43.899474550741076</v>
      </c>
      <c r="H291">
        <f>AVERAGE(Patient1_Healthy!E272,Patient2_Healthy!E272,Patient5_Healthy!E272,Patient6_Healthy!E272,Patient8_Healthy!E272,Patient9_Healthy!E272,Patient10_Healthy!E272,Patient11_Healthy!E272,Patient12_Healthy!E272,Patient13_Healthy!E272,Patient14_Healthy!E272,Patient15_Healthy!E272,Patient16_Healthy!E272,Patient17_Healthy!E272,Patient18_Healthy!E272,Patient19_Healthy!E272,Patient21_Healthy!E272,Patient22_Healthy!E272,Patient23_Healthy!E272,Patient25_Healthy!E272,Patient26_Healthy!E272,Patient27_Healthy!E272,Patient28_Healthy!E272,Patient30_Healthy!E272,Patient31_Healthy!E272,Patient33_Healthy!E272,Patient34_Healthy!E272,Patient36_Healthy!E272)</f>
        <v>180.6640625</v>
      </c>
      <c r="I291">
        <f>STDEV(Patient1_Healthy!E272,Patient2_Healthy!E272,Patient5_Healthy!E272,Patient6_Healthy!E272,Patient8_Healthy!E272,Patient9_Healthy!E272,Patient10_Healthy!E272,Patient11_Healthy!E272,Patient12_Healthy!E272,Patient13_Healthy!E272,Patient14_Healthy!E272,Patient15_Healthy!E272,Patient16_Healthy!E272,Patient17_Healthy!E272,Patient18_Healthy!E272,Patient19_Healthy!E272,Patient21_Healthy!E272,Patient22_Healthy!E272,Patient23_Healthy!E272,Patient25_Healthy!E272,Patient26_Healthy!E272,Patient27_Healthy!E272,Patient28_Healthy!E272,Patient30_Healthy!E272,Patient31_Healthy!E272,Patient33_Healthy!E272,Patient34_Healthy!E272,Patient36_Healthy!E272)</f>
        <v>71.142005302345439</v>
      </c>
      <c r="M291" s="35" t="s">
        <v>12</v>
      </c>
      <c r="N291">
        <f>AVERAGE(Patient1_Healthy!K272,Patient2_Healthy!K272,Patient5_Healthy!K272,Patient6_Healthy!K272,Patient8_Healthy!K272,Patient9_Healthy!K272,Patient10_Healthy!K272,Patient11_Healthy!K272,Patient12_Healthy!K272,Patient13_Healthy!K272,Patient14_Healthy!K272,Patient15_Healthy!K272,Patient16_Healthy!K272,Patient17_Healthy!K272,Patient18_Healthy!K272,Patient19_Healthy!K272,Patient21_Healthy!K272,Patient22_Healthy!K272,Patient23_Healthy!K272,Patient25_Healthy!K272,Patient26_Healthy!K272,Patient27_Healthy!K272,Patient28_Healthy!K272,Patient30_Healthy!K272,Patient31_Healthy!K272,Patient33_Healthy!K272,Patient34_Healthy!K272,Patient36_Healthy!K272)</f>
        <v>0.22159863945578223</v>
      </c>
      <c r="O291" s="139">
        <f>STDEV(Patient1_Healthy!K272,Patient2_Healthy!K272,Patient5_Healthy!K272,Patient6_Healthy!K272,Patient8_Healthy!K272,Patient9_Healthy!K272,Patient10_Healthy!K272,Patient11_Healthy!K272,Patient12_Healthy!K272,Patient13_Healthy!K272,Patient14_Healthy!K272,Patient15_Healthy!K272,Patient16_Healthy!K272,Patient17_Healthy!K272,Patient18_Healthy!K272,Patient19_Healthy!K272,Patient21_Healthy!K272,Patient22_Healthy!K272,Patient23_Healthy!K272,Patient25_Healthy!K272,Patient26_Healthy!K272,Patient27_Healthy!K272,Patient28_Healthy!K272,Patient30_Healthy!K272,Patient31_Healthy!K272,Patient33_Healthy!K272,Patient34_Healthy!K272,Patient36_Healthy!K272)</f>
        <v>0.13127334175007607</v>
      </c>
      <c r="P291" s="132">
        <f>AVERAGE(Patient1_Healthy!L272,Patient2_Healthy!L272,Patient5_Healthy!L272,Patient6_Healthy!L272,Patient8_Healthy!L272,Patient9_Healthy!L272,Patient10_Healthy!L272,Patient11_Healthy!L272,Patient12_Healthy!L272,Patient13_Healthy!L272,Patient14_Healthy!L272,Patient15_Healthy!L272,Patient16_Healthy!L272,Patient17_Healthy!L272,Patient18_Healthy!L272,Patient19_Healthy!L272,Patient21_Healthy!L272,Patient22_Healthy!L272,Patient23_Healthy!L272,Patient25_Healthy!L272,Patient26_Healthy!L272,Patient27_Healthy!L272,Patient28_Healthy!L272,Patient30_Healthy!L272,Patient31_Healthy!L272,Patient33_Healthy!L272,Patient34_Healthy!L272,Patient36_Healthy!L272)</f>
        <v>0.31958183748378088</v>
      </c>
      <c r="Q291" s="139">
        <f>STDEV(Patient1_Healthy!L272,Patient2_Healthy!L272,Patient5_Healthy!L272,Patient6_Healthy!L272,Patient8_Healthy!L272,Patient9_Healthy!L272,Patient10_Healthy!L272,Patient11_Healthy!L272,Patient12_Healthy!L272,Patient13_Healthy!L272,Patient14_Healthy!L272,Patient15_Healthy!L272,Patient16_Healthy!L272,Patient17_Healthy!L272,Patient18_Healthy!L272,Patient19_Healthy!L272,Patient21_Healthy!L272,Patient22_Healthy!L272,Patient23_Healthy!L272,Patient25_Healthy!L272,Patient26_Healthy!L272,Patient27_Healthy!L272,Patient28_Healthy!L272,Patient30_Healthy!L272,Patient31_Healthy!L272,Patient33_Healthy!L272,Patient34_Healthy!L272,Patient36_Healthy!L272)</f>
        <v>0.26542407680746599</v>
      </c>
      <c r="R291" s="132">
        <f>AVERAGE(Patient1_Healthy!M272,Patient2_Healthy!M272,Patient5_Healthy!M272,Patient6_Healthy!M272,Patient8_Healthy!M272,Patient9_Healthy!M272,Patient10_Healthy!M272,Patient11_Healthy!M272,Patient12_Healthy!M272,Patient13_Healthy!M272,Patient14_Healthy!M272,Patient15_Healthy!M272,Patient16_Healthy!M272,Patient17_Healthy!M272,Patient19_Healthy!M272,Patient21_Healthy!M272,Patient22_Healthy!M272,Patient23_Healthy!M272,Patient25_Healthy!M272,Patient26_Healthy!M272,Patient27_Healthy!M272,Patient28_Healthy!M272,Patient30_Healthy!M272,Patient31_Healthy!M272,Patient33_Healthy!M272,Patient34_Healthy!M272,Patient36_Healthy!M272)</f>
        <v>0.61552028218694876</v>
      </c>
      <c r="S291" s="139">
        <f>STDEV(Patient1_Healthy!M272,Patient2_Healthy!M272,Patient5_Healthy!M272,Patient6_Healthy!M272,Patient8_Healthy!M272,Patient9_Healthy!M272,Patient10_Healthy!M272,Patient11_Healthy!M272,Patient12_Healthy!M272,Patient13_Healthy!M272,Patient14_Healthy!M272,Patient15_Healthy!M272,Patient16_Healthy!M272,Patient17_Healthy!M272,Patient19_Healthy!M272,Patient21_Healthy!M272,Patient22_Healthy!M272,Patient23_Healthy!M272,Patient25_Healthy!M272,Patient26_Healthy!M272,Patient27_Healthy!M272,Patient28_Healthy!M272,Patient30_Healthy!M272,Patient31_Healthy!M272,Patient33_Healthy!M272,Patient34_Healthy!M272,Patient36_Healthy!M272)</f>
        <v>0.19317047125693101</v>
      </c>
      <c r="T291">
        <f>AVERAGE(Patient1_Healthy!N272,Patient2_Healthy!N272,Patient5_Healthy!N272,Patient6_Healthy!N272,Patient8_Healthy!N272,Patient9_Healthy!N272,Patient10_Healthy!N272,Patient11_Healthy!N272,Patient12_Healthy!N272,Patient13_Healthy!N272,Patient14_Healthy!N272,Patient15_Healthy!N272,Patient16_Healthy!N272,Patient17_Healthy!N272,Patient18_Healthy!N272,Patient19_Healthy!N272,Patient21_Healthy!N272,Patient22_Healthy!N272,Patient23_Healthy!N272,Patient25_Healthy!N272,Patient26_Healthy!N272,Patient27_Healthy!N272,Patient28_Healthy!N272,Patient30_Healthy!N272,Patient31_Healthy!N272,Patient33_Healthy!N272,Patient34_Healthy!N272,Patient36_Healthy!N272)</f>
        <v>0.74642857142857133</v>
      </c>
      <c r="U291">
        <f>STDEV(Patient1_Healthy!N272,Patient2_Healthy!N272,Patient5_Healthy!N272,Patient6_Healthy!N272,Patient8_Healthy!N272,Patient9_Healthy!N272,Patient10_Healthy!N272,Patient11_Healthy!N272,Patient12_Healthy!N272,Patient13_Healthy!N272,Patient14_Healthy!N272,Patient15_Healthy!N272,Patient16_Healthy!N272,Patient17_Healthy!N272,Patient18_Healthy!N272,Patient19_Healthy!N272,Patient21_Healthy!N272,Patient22_Healthy!N272,Patient23_Healthy!N272,Patient25_Healthy!N272,Patient26_Healthy!N272,Patient27_Healthy!N272,Patient28_Healthy!N272,Patient30_Healthy!N272,Patient31_Healthy!N272,Patient33_Healthy!N272,Patient34_Healthy!N272,Patient36_Healthy!N272)</f>
        <v>0.24413374399789112</v>
      </c>
      <c r="AO291" s="165"/>
    </row>
    <row r="292" spans="1:41" x14ac:dyDescent="0.25">
      <c r="A292" s="32" t="s">
        <v>25</v>
      </c>
      <c r="B292">
        <f>AVERAGE(Patient1_Healthy!B273,Patient2_Healthy!B273,Patient5_Healthy!B273,Patient6_Healthy!B273,Patient8_Healthy!B273,Patient9_Healthy!B273,Patient10_Healthy!B273,Patient11_Healthy!B273,Patient13_Healthy!B273,Patient14_Healthy!B273,Patient15_Healthy!B273,Patient16_Healthy!B273,Patient17_Healthy!B273,Patient18_Healthy!B273,Patient19_Healthy!B273,Patient21_Healthy!B273,Patient22_Healthy!B273,Patient23_Healthy!B273,Patient25_Healthy!B273,Patient26_Healthy!B273,Patient27_Healthy!B273,Patient28_Healthy!B273,Patient30_Healthy!B273,Patient31_Healthy!B273,Patient33_Healthy!B273,Patient34_Healthy!B273,Patient36_Healthy!B273)</f>
        <v>40.762442129629626</v>
      </c>
      <c r="C292">
        <f>STDEV(Patient1_Healthy!B273,Patient2_Healthy!B273,Patient5_Healthy!B273,Patient6_Healthy!B273,Patient8_Healthy!B273,Patient9_Healthy!B273,Patient10_Healthy!B273,Patient11_Healthy!B273,Patient13_Healthy!B273,Patient14_Healthy!B273,Patient15_Healthy!B273,Patient16_Healthy!B273,Patient17_Healthy!B273,Patient18_Healthy!B273,Patient19_Healthy!B273,Patient21_Healthy!B273,Patient22_Healthy!B273,Patient23_Healthy!B273,Patient25_Healthy!B273,Patient26_Healthy!B273,Patient27_Healthy!B273,Patient28_Healthy!B273,Patient30_Healthy!B273,Patient31_Healthy!B273,Patient33_Healthy!B273,Patient34_Healthy!B273,Patient36_Healthy!B273)</f>
        <v>20.370693643885343</v>
      </c>
      <c r="D292" s="132">
        <f>AVERAGE(Patient1_Healthy!C273,Patient2_Healthy!C273,Patient5_Healthy!C273,Patient6_Healthy!C273,Patient8_Healthy!C273,Patient9_Healthy!C273,Patient10_Healthy!C273,Patient11_Healthy!C273,Patient12_Healthy!C273,Patient13_Healthy!C273,Patient14_Healthy!C273,Patient15_Healthy!C273,Patient16_Healthy!C273,Patient17_Healthy!C273,Patient18_Healthy!C273,Patient19_Healthy!C273,Patient21_Healthy!C273,Patient22_Healthy!C273,Patient23_Healthy!C273,Patient25_Healthy!C273,Patient26_Healthy!C273,Patient27_Healthy!C273,Patient28_Healthy!C273,Patient30_Healthy!C273,Patient31_Healthy!C273,Patient33_Healthy!C273,Patient34_Healthy!C273,Patient36_Healthy!C273)</f>
        <v>52.937290163620695</v>
      </c>
      <c r="E292" s="139">
        <f>STDEV(Patient1_Healthy!C273,Patient2_Healthy!C273,Patient3_Healthy!C273,Patient4_Healthy!C273,Patient5_Healthy!C273,Patient6_Healthy!C273)</f>
        <v>70.421672199113118</v>
      </c>
      <c r="F292" s="132">
        <f>AVERAGE(Patient1_Healthy!D273,Patient2_Healthy!D273,Patient5_Healthy!D273,Patient6_Healthy!D273,Patient8_Healthy!D273,Patient9_Healthy!D273,Patient10_Healthy!D273,Patient11_Healthy!D273,Patient12_Healthy!D273,Patient13_Healthy!D273,Patient14_Healthy!D273,Patient15_Healthy!D273,Patient16_Healthy!D273,Patient17_Healthy!D273,Patient18_Healthy!D273,Patient19_Healthy!D273,Patient21_Healthy!D273,Patient22_Healthy!D273,Patient23_Healthy!D273,Patient25_Healthy!D273,Patient26_Healthy!D273,Patient27_Healthy!D273,Patient28_Healthy!D273,Patient30_Healthy!D273,Patient31_Healthy!D273,Patient33_Healthy!D273,Patient34_Healthy!D273,Patient36_Healthy!D273)</f>
        <v>138.70675223214286</v>
      </c>
      <c r="G292" s="139">
        <f>STDEV(Patient1_Healthy!D273,Patient2_Healthy!D273,Patient5_Healthy!D273,Patient6_Healthy!D273,Patient8_Healthy!D273,Patient9_Healthy!D273,Patient10_Healthy!D273,Patient11_Healthy!D273,Patient12_Healthy!D273,Patient13_Healthy!D273,Patient14_Healthy!D273,Patient15_Healthy!D273,Patient16_Healthy!D273,Patient17_Healthy!D273,Patient18_Healthy!D273,Patient19_Healthy!D273,Patient21_Healthy!D273,Patient22_Healthy!D273,Patient23_Healthy!D273,Patient25_Healthy!D273,Patient26_Healthy!D273,Patient27_Healthy!D273,Patient28_Healthy!D273,Patient30_Healthy!D273,Patient31_Healthy!D273,Patient33_Healthy!D273,Patient34_Healthy!D273,Patient36_Healthy!D273)</f>
        <v>113.88809973265734</v>
      </c>
      <c r="H292">
        <f>AVERAGE(Patient1_Healthy!E273,Patient2_Healthy!E273,Patient5_Healthy!E273,Patient6_Healthy!E273,Patient8_Healthy!E273,Patient9_Healthy!E273,Patient10_Healthy!E273,Patient11_Healthy!E273,Patient12_Healthy!E273,Patient13_Healthy!E273,Patient14_Healthy!E273,Patient15_Healthy!E273,Patient16_Healthy!E273,Patient17_Healthy!E273,Patient18_Healthy!E273,Patient19_Healthy!E273,Patient21_Healthy!E273,Patient22_Healthy!E273,Patient23_Healthy!E273,Patient25_Healthy!E273,Patient26_Healthy!E273,Patient27_Healthy!E273,Patient28_Healthy!E273,Patient30_Healthy!E273,Patient31_Healthy!E273,Patient33_Healthy!E273,Patient34_Healthy!E273,Patient36_Healthy!E273)</f>
        <v>253.24358258928572</v>
      </c>
      <c r="I292">
        <f>STDEV(Patient1_Healthy!E273,Patient2_Healthy!E273,Patient5_Healthy!E273,Patient6_Healthy!E273,Patient8_Healthy!E273,Patient9_Healthy!E273,Patient10_Healthy!E273,Patient11_Healthy!E273,Patient12_Healthy!E273,Patient13_Healthy!E273,Patient14_Healthy!E273,Patient15_Healthy!E273,Patient16_Healthy!E273,Patient17_Healthy!E273,Patient18_Healthy!E273,Patient19_Healthy!E273,Patient21_Healthy!E273,Patient22_Healthy!E273,Patient23_Healthy!E273,Patient25_Healthy!E273,Patient26_Healthy!E273,Patient27_Healthy!E273,Patient28_Healthy!E273,Patient30_Healthy!E273,Patient31_Healthy!E273,Patient33_Healthy!E273,Patient34_Healthy!E273,Patient36_Healthy!E273)</f>
        <v>125.50198209233034</v>
      </c>
      <c r="M292" s="35" t="s">
        <v>13</v>
      </c>
      <c r="N292">
        <f>AVERAGE(Patient1_Healthy!K273,Patient2_Healthy!K273,Patient5_Healthy!K273,Patient6_Healthy!K273,Patient8_Healthy!K273,Patient9_Healthy!K273,Patient10_Healthy!K273,Patient11_Healthy!K273,Patient12_Healthy!K273,Patient13_Healthy!K273,Patient14_Healthy!K273,Patient15_Healthy!K273,Patient16_Healthy!K273,Patient17_Healthy!K273,Patient18_Healthy!K273,Patient19_Healthy!K273,Patient21_Healthy!K273,Patient22_Healthy!K273,Patient23_Healthy!K273,Patient25_Healthy!K273,Patient26_Healthy!K273,Patient27_Healthy!K273,Patient28_Healthy!K273,Patient30_Healthy!K273,Patient31_Healthy!K273,Patient33_Healthy!K273,Patient34_Healthy!K273,Patient36_Healthy!K273)</f>
        <v>0.23265306122448978</v>
      </c>
      <c r="O292" s="139">
        <f>STDEV(Patient1_Healthy!K273,Patient2_Healthy!K273,Patient5_Healthy!K273,Patient6_Healthy!K273,Patient8_Healthy!K273,Patient9_Healthy!K273,Patient10_Healthy!K273,Patient11_Healthy!K273,Patient12_Healthy!K273,Patient13_Healthy!K273,Patient14_Healthy!K273,Patient15_Healthy!K273,Patient16_Healthy!K273,Patient17_Healthy!K273,Patient18_Healthy!K273,Patient19_Healthy!K273,Patient21_Healthy!K273,Patient22_Healthy!K273,Patient23_Healthy!K273,Patient25_Healthy!K273,Patient26_Healthy!K273,Patient27_Healthy!K273,Patient28_Healthy!K273,Patient30_Healthy!K273,Patient31_Healthy!K273,Patient33_Healthy!K273,Patient34_Healthy!K273,Patient36_Healthy!K273)</f>
        <v>0.13744427418208802</v>
      </c>
      <c r="P292" s="132">
        <f>AVERAGE(Patient1_Healthy!L273,Patient2_Healthy!L273,Patient5_Healthy!L273,Patient6_Healthy!L273,Patient8_Healthy!L273,Patient9_Healthy!L273,Patient10_Healthy!L273,Patient11_Healthy!L273,Patient12_Healthy!L273,Patient13_Healthy!L273,Patient14_Healthy!L273,Patient15_Healthy!L273,Patient16_Healthy!L273,Patient17_Healthy!L273,Patient18_Healthy!L273,Patient19_Healthy!L273,Patient21_Healthy!L273,Patient22_Healthy!L273,Patient23_Healthy!L273,Patient25_Healthy!L273,Patient26_Healthy!L273,Patient27_Healthy!L273,Patient28_Healthy!L273,Patient30_Healthy!L273,Patient31_Healthy!L273,Patient33_Healthy!L273,Patient34_Healthy!L273,Patient36_Healthy!L273)</f>
        <v>0.36853799584878372</v>
      </c>
      <c r="Q292" s="139">
        <f>STDEV(Patient1_Healthy!L273,Patient2_Healthy!L273,Patient5_Healthy!L273,Patient6_Healthy!L273,Patient8_Healthy!L273,Patient9_Healthy!L273,Patient10_Healthy!L273,Patient11_Healthy!L273,Patient12_Healthy!L273,Patient13_Healthy!L273,Patient14_Healthy!L273,Patient15_Healthy!L273,Patient16_Healthy!L273,Patient17_Healthy!L273,Patient18_Healthy!L273,Patient19_Healthy!L273,Patient21_Healthy!L273,Patient22_Healthy!L273,Patient23_Healthy!L273,Patient25_Healthy!L273,Patient26_Healthy!L273,Patient27_Healthy!L273,Patient28_Healthy!L273,Patient30_Healthy!L273,Patient31_Healthy!L273,Patient33_Healthy!L273,Patient34_Healthy!L273,Patient36_Healthy!L273)</f>
        <v>0.26136574203406676</v>
      </c>
      <c r="R292" s="132">
        <f>AVERAGE(Patient1_Healthy!M273,Patient2_Healthy!M273,Patient5_Healthy!M273,Patient6_Healthy!M273,Patient8_Healthy!M273,Patient9_Healthy!M273,Patient10_Healthy!M273,Patient11_Healthy!M273,Patient12_Healthy!M273,Patient13_Healthy!M273,Patient14_Healthy!M273,Patient15_Healthy!M273,Patient16_Healthy!M273,Patient17_Healthy!M273,Patient19_Healthy!M273,Patient21_Healthy!M273,Patient22_Healthy!M273,Patient23_Healthy!M273,Patient25_Healthy!M273,Patient26_Healthy!M273,Patient27_Healthy!M273,Patient28_Healthy!M273,Patient30_Healthy!M273,Patient31_Healthy!M273,Patient33_Healthy!M273,Patient34_Healthy!M273,Patient36_Healthy!M273)</f>
        <v>0.61340388007054669</v>
      </c>
      <c r="S292" s="139">
        <f>STDEV(Patient1_Healthy!M273,Patient2_Healthy!M273,Patient5_Healthy!M273,Patient6_Healthy!M273,Patient8_Healthy!M273,Patient9_Healthy!M273,Patient10_Healthy!M273,Patient11_Healthy!M273,Patient12_Healthy!M273,Patient13_Healthy!M273,Patient14_Healthy!M273,Patient15_Healthy!M273,Patient16_Healthy!M273,Patient17_Healthy!M273,Patient19_Healthy!M273,Patient21_Healthy!M273,Patient22_Healthy!M273,Patient23_Healthy!M273,Patient25_Healthy!M273,Patient26_Healthy!M273,Patient27_Healthy!M273,Patient28_Healthy!M273,Patient30_Healthy!M273,Patient31_Healthy!M273,Patient33_Healthy!M273,Patient34_Healthy!M273,Patient36_Healthy!M273)</f>
        <v>0.15381103797799195</v>
      </c>
      <c r="T292">
        <f>AVERAGE(Patient1_Healthy!N273,Patient2_Healthy!N273,Patient5_Healthy!N273,Patient6_Healthy!N273,Patient8_Healthy!N273,Patient9_Healthy!N273,Patient10_Healthy!N273,Patient11_Healthy!N273,Patient12_Healthy!N273,Patient13_Healthy!N273,Patient14_Healthy!N273,Patient15_Healthy!N273,Patient16_Healthy!N273,Patient17_Healthy!N273,Patient18_Healthy!N273,Patient19_Healthy!N273,Patient21_Healthy!N273,Patient22_Healthy!N273,Patient23_Healthy!N273,Patient25_Healthy!N273,Patient26_Healthy!N273,Patient27_Healthy!N273,Patient28_Healthy!N273,Patient30_Healthy!N273,Patient31_Healthy!N273,Patient33_Healthy!N273,Patient34_Healthy!N273,Patient36_Healthy!N273)</f>
        <v>0.77312925170068036</v>
      </c>
      <c r="U292">
        <f>STDEV(Patient1_Healthy!N273,Patient2_Healthy!N273,Patient5_Healthy!N273,Patient6_Healthy!N273,Patient8_Healthy!N273,Patient9_Healthy!N273,Patient10_Healthy!N273,Patient11_Healthy!N273,Patient12_Healthy!N273,Patient13_Healthy!N273,Patient14_Healthy!N273,Patient15_Healthy!N273,Patient16_Healthy!N273,Patient17_Healthy!N273,Patient18_Healthy!N273,Patient19_Healthy!N273,Patient21_Healthy!N273,Patient22_Healthy!N273,Patient23_Healthy!N273,Patient25_Healthy!N273,Patient26_Healthy!N273,Patient27_Healthy!N273,Patient28_Healthy!N273,Patient30_Healthy!N273,Patient31_Healthy!N273,Patient33_Healthy!N273,Patient34_Healthy!N273,Patient36_Healthy!N273)</f>
        <v>0.20737317887460816</v>
      </c>
      <c r="AO292" s="165"/>
    </row>
    <row r="293" spans="1:41" x14ac:dyDescent="0.25">
      <c r="A293" s="32" t="s">
        <v>18</v>
      </c>
      <c r="B293">
        <f>AVERAGE(Patient1_Healthy!B274,Patient2_Healthy!B274,Patient5_Healthy!B274,Patient6_Healthy!B274,Patient8_Healthy!B274,Patient9_Healthy!B274,Patient10_Healthy!B274,Patient11_Healthy!B274,Patient13_Healthy!B274,Patient14_Healthy!B274,Patient15_Healthy!B274,Patient16_Healthy!B274,Patient17_Healthy!B274,Patient18_Healthy!B274,Patient19_Healthy!B274,Patient21_Healthy!B274,Patient22_Healthy!B274,Patient23_Healthy!B274,Patient25_Healthy!B274,Patient26_Healthy!B274,Patient27_Healthy!B274,Patient28_Healthy!B274,Patient30_Healthy!B274,Patient31_Healthy!B274,Patient33_Healthy!B274,Patient34_Healthy!B274,Patient36_Healthy!B274)</f>
        <v>35.15625</v>
      </c>
      <c r="C293">
        <f>STDEV(Patient1_Healthy!B274,Patient2_Healthy!B274,Patient5_Healthy!B274,Patient6_Healthy!B274,Patient8_Healthy!B274,Patient9_Healthy!B274,Patient10_Healthy!B274,Patient11_Healthy!B274,Patient13_Healthy!B274,Patient14_Healthy!B274,Patient15_Healthy!B274,Patient16_Healthy!B274,Patient17_Healthy!B274,Patient18_Healthy!B274,Patient19_Healthy!B274,Patient21_Healthy!B274,Patient22_Healthy!B274,Patient23_Healthy!B274,Patient25_Healthy!B274,Patient26_Healthy!B274,Patient27_Healthy!B274,Patient28_Healthy!B274,Patient30_Healthy!B274,Patient31_Healthy!B274,Patient33_Healthy!B274,Patient34_Healthy!B274,Patient36_Healthy!B274)</f>
        <v>13.107558738328276</v>
      </c>
      <c r="D293" s="132">
        <f>AVERAGE(Patient1_Healthy!C274,Patient2_Healthy!C274,Patient5_Healthy!C274,Patient6_Healthy!C274,Patient8_Healthy!C274,Patient9_Healthy!C274,Patient10_Healthy!C274,Patient11_Healthy!C274,Patient12_Healthy!C274,Patient13_Healthy!C274,Patient14_Healthy!C274,Patient15_Healthy!C274,Patient16_Healthy!C274,Patient17_Healthy!C274,Patient18_Healthy!C274,Patient19_Healthy!C274,Patient21_Healthy!C274,Patient22_Healthy!C274,Patient23_Healthy!C274,Patient25_Healthy!C274,Patient26_Healthy!C274,Patient27_Healthy!C274,Patient28_Healthy!C274,Patient30_Healthy!C274,Patient31_Healthy!C274,Patient33_Healthy!C274,Patient34_Healthy!C274,Patient36_Healthy!C274)</f>
        <v>59.580691043714474</v>
      </c>
      <c r="E293" s="139">
        <f>STDEV(Patient1_Healthy!C274,Patient2_Healthy!C274,Patient3_Healthy!C274,Patient4_Healthy!C274,Patient5_Healthy!C274,Patient6_Healthy!C274)</f>
        <v>35.284631477394115</v>
      </c>
      <c r="F293" s="132">
        <f>AVERAGE(Patient1_Healthy!D274,Patient2_Healthy!D274,Patient5_Healthy!D274,Patient6_Healthy!D274,Patient8_Healthy!D274,Patient9_Healthy!D274,Patient10_Healthy!D274,Patient11_Healthy!D274,Patient12_Healthy!D274,Patient13_Healthy!D274,Patient14_Healthy!D274,Patient15_Healthy!D274,Patient16_Healthy!D274,Patient17_Healthy!D274,Patient18_Healthy!D274,Patient19_Healthy!D274,Patient21_Healthy!D274,Patient22_Healthy!D274,Patient23_Healthy!D274,Patient25_Healthy!D274,Patient26_Healthy!D274,Patient27_Healthy!D274,Patient28_Healthy!D274,Patient30_Healthy!D274,Patient31_Healthy!D274,Patient33_Healthy!D274,Patient34_Healthy!D274,Patient36_Healthy!D274)</f>
        <v>109.02622767857143</v>
      </c>
      <c r="G293" s="139">
        <f>STDEV(Patient1_Healthy!D274,Patient2_Healthy!D274,Patient5_Healthy!D274,Patient6_Healthy!D274,Patient8_Healthy!D274,Patient9_Healthy!D274,Patient10_Healthy!D274,Patient11_Healthy!D274,Patient12_Healthy!D274,Patient13_Healthy!D274,Patient14_Healthy!D274,Patient15_Healthy!D274,Patient16_Healthy!D274,Patient17_Healthy!D274,Patient18_Healthy!D274,Patient19_Healthy!D274,Patient21_Healthy!D274,Patient22_Healthy!D274,Patient23_Healthy!D274,Patient25_Healthy!D274,Patient26_Healthy!D274,Patient27_Healthy!D274,Patient28_Healthy!D274,Patient30_Healthy!D274,Patient31_Healthy!D274,Patient33_Healthy!D274,Patient34_Healthy!D274,Patient36_Healthy!D274)</f>
        <v>36.453696581035878</v>
      </c>
      <c r="H293">
        <f>AVERAGE(Patient1_Healthy!E274,Patient2_Healthy!E274,Patient5_Healthy!E274,Patient6_Healthy!E274,Patient8_Healthy!E274,Patient9_Healthy!E274,Patient10_Healthy!E274,Patient11_Healthy!E274,Patient12_Healthy!E274,Patient13_Healthy!E274,Patient14_Healthy!E274,Patient15_Healthy!E274,Patient16_Healthy!E274,Patient17_Healthy!E274,Patient18_Healthy!E274,Patient19_Healthy!E274,Patient21_Healthy!E274,Patient22_Healthy!E274,Patient23_Healthy!E274,Patient25_Healthy!E274,Patient26_Healthy!E274,Patient27_Healthy!E274,Patient28_Healthy!E274,Patient30_Healthy!E274,Patient31_Healthy!E274,Patient33_Healthy!E274,Patient34_Healthy!E274,Patient36_Healthy!E274)</f>
        <v>212.40234375</v>
      </c>
      <c r="I293">
        <f>STDEV(Patient1_Healthy!E274,Patient2_Healthy!E274,Patient5_Healthy!E274,Patient6_Healthy!E274,Patient8_Healthy!E274,Patient9_Healthy!E274,Patient10_Healthy!E274,Patient11_Healthy!E274,Patient12_Healthy!E274,Patient13_Healthy!E274,Patient14_Healthy!E274,Patient15_Healthy!E274,Patient16_Healthy!E274,Patient17_Healthy!E274,Patient18_Healthy!E274,Patient19_Healthy!E274,Patient21_Healthy!E274,Patient22_Healthy!E274,Patient23_Healthy!E274,Patient25_Healthy!E274,Patient26_Healthy!E274,Patient27_Healthy!E274,Patient28_Healthy!E274,Patient30_Healthy!E274,Patient31_Healthy!E274,Patient33_Healthy!E274,Patient34_Healthy!E274,Patient36_Healthy!E274)</f>
        <v>86.524270280667466</v>
      </c>
      <c r="AO293" s="165"/>
    </row>
    <row r="294" spans="1:41" x14ac:dyDescent="0.25">
      <c r="A294" s="32" t="s">
        <v>26</v>
      </c>
      <c r="B294">
        <f>AVERAGE(Patient1_Healthy!B275,Patient2_Healthy!B275,Patient5_Healthy!B275,Patient6_Healthy!B275,Patient8_Healthy!B275,Patient9_Healthy!B275,Patient10_Healthy!B275,Patient11_Healthy!B275,Patient13_Healthy!B275,Patient14_Healthy!B275,Patient15_Healthy!B275,Patient16_Healthy!B275,Patient17_Healthy!B275,Patient18_Healthy!B275,Patient19_Healthy!B275,Patient21_Healthy!B275,Patient22_Healthy!B275,Patient23_Healthy!B275,Patient25_Healthy!B275,Patient26_Healthy!B275,Patient27_Healthy!B275,Patient28_Healthy!B275,Patient30_Healthy!B275,Patient31_Healthy!B275,Patient33_Healthy!B275,Patient34_Healthy!B275,Patient36_Healthy!B275)</f>
        <v>41.160300925925924</v>
      </c>
      <c r="C294">
        <f>STDEV(Patient1_Healthy!B275,Patient2_Healthy!B275,Patient5_Healthy!B275,Patient6_Healthy!B275,Patient8_Healthy!B275,Patient9_Healthy!B275,Patient10_Healthy!B275,Patient11_Healthy!B275,Patient13_Healthy!B275,Patient14_Healthy!B275,Patient15_Healthy!B275,Patient16_Healthy!B275,Patient17_Healthy!B275,Patient18_Healthy!B275,Patient19_Healthy!B275,Patient21_Healthy!B275,Patient22_Healthy!B275,Patient23_Healthy!B275,Patient25_Healthy!B275,Patient26_Healthy!B275,Patient27_Healthy!B275,Patient28_Healthy!B275,Patient30_Healthy!B275,Patient31_Healthy!B275,Patient33_Healthy!B275,Patient34_Healthy!B275,Patient36_Healthy!B275)</f>
        <v>14.305643783017446</v>
      </c>
      <c r="D294" s="132">
        <f>AVERAGE(Patient1_Healthy!C275,Patient2_Healthy!C275,Patient5_Healthy!C275,Patient6_Healthy!C275,Patient8_Healthy!C275,Patient9_Healthy!C275,Patient10_Healthy!C275,Patient11_Healthy!C275,Patient12_Healthy!C275,Patient13_Healthy!C275,Patient14_Healthy!C275,Patient15_Healthy!C275,Patient16_Healthy!C275,Patient17_Healthy!C275,Patient18_Healthy!C275,Patient19_Healthy!C275,Patient21_Healthy!C275,Patient22_Healthy!C275,Patient23_Healthy!C275,Patient25_Healthy!C275,Patient26_Healthy!C275,Patient27_Healthy!C275,Patient28_Healthy!C275,Patient30_Healthy!C275,Patient31_Healthy!C275,Patient33_Healthy!C275,Patient34_Healthy!C275,Patient36_Healthy!C275)</f>
        <v>57.577639870358134</v>
      </c>
      <c r="E294" s="139">
        <f>STDEV(Patient1_Healthy!C275,Patient2_Healthy!C275,Patient3_Healthy!C275,Patient4_Healthy!C275,Patient5_Healthy!C275,Patient6_Healthy!C275)</f>
        <v>19.718378650874641</v>
      </c>
      <c r="F294" s="132">
        <f>AVERAGE(Patient1_Healthy!D275,Patient2_Healthy!D275,Patient5_Healthy!D275,Patient6_Healthy!D275,Patient8_Healthy!D275,Patient9_Healthy!D275,Patient10_Healthy!D275,Patient11_Healthy!D275,Patient12_Healthy!D275,Patient13_Healthy!D275,Patient14_Healthy!D275,Patient15_Healthy!D275,Patient16_Healthy!D275,Patient17_Healthy!D275,Patient18_Healthy!D275,Patient19_Healthy!D275,Patient21_Healthy!D275,Patient22_Healthy!D275,Patient23_Healthy!D275,Patient25_Healthy!D275,Patient26_Healthy!D275,Patient27_Healthy!D275,Patient28_Healthy!D275,Patient30_Healthy!D275,Patient31_Healthy!D275,Patient33_Healthy!D275,Patient34_Healthy!D275,Patient36_Healthy!D275)</f>
        <v>110.83984375</v>
      </c>
      <c r="G294" s="139">
        <f>STDEV(Patient1_Healthy!D275,Patient2_Healthy!D275,Patient5_Healthy!D275,Patient6_Healthy!D275,Patient8_Healthy!D275,Patient9_Healthy!D275,Patient10_Healthy!D275,Patient11_Healthy!D275,Patient12_Healthy!D275,Patient13_Healthy!D275,Patient14_Healthy!D275,Patient15_Healthy!D275,Patient16_Healthy!D275,Patient17_Healthy!D275,Patient18_Healthy!D275,Patient19_Healthy!D275,Patient21_Healthy!D275,Patient22_Healthy!D275,Patient23_Healthy!D275,Patient25_Healthy!D275,Patient26_Healthy!D275,Patient27_Healthy!D275,Patient28_Healthy!D275,Patient30_Healthy!D275,Patient31_Healthy!D275,Patient33_Healthy!D275,Patient34_Healthy!D275,Patient36_Healthy!D275)</f>
        <v>52.208982011182258</v>
      </c>
      <c r="H294">
        <f>AVERAGE(Patient1_Healthy!E275,Patient2_Healthy!E275,Patient5_Healthy!E275,Patient6_Healthy!E275,Patient8_Healthy!E275,Patient9_Healthy!E275,Patient10_Healthy!E275,Patient11_Healthy!E275,Patient12_Healthy!E275,Patient13_Healthy!E275,Patient14_Healthy!E275,Patient15_Healthy!E275,Patient16_Healthy!E275,Patient17_Healthy!E275,Patient18_Healthy!E275,Patient19_Healthy!E275,Patient21_Healthy!E275,Patient22_Healthy!E275,Patient23_Healthy!E275,Patient25_Healthy!E275,Patient26_Healthy!E275,Patient27_Healthy!E275,Patient28_Healthy!E275,Patient30_Healthy!E275,Patient31_Healthy!E275,Patient33_Healthy!E275,Patient34_Healthy!E275,Patient36_Healthy!E275)</f>
        <v>202.42745535714286</v>
      </c>
      <c r="I294">
        <f>STDEV(Patient1_Healthy!E275,Patient2_Healthy!E275,Patient5_Healthy!E275,Patient6_Healthy!E275,Patient8_Healthy!E275,Patient9_Healthy!E275,Patient10_Healthy!E275,Patient11_Healthy!E275,Patient12_Healthy!E275,Patient13_Healthy!E275,Patient14_Healthy!E275,Patient15_Healthy!E275,Patient16_Healthy!E275,Patient17_Healthy!E275,Patient18_Healthy!E275,Patient19_Healthy!E275,Patient21_Healthy!E275,Patient22_Healthy!E275,Patient23_Healthy!E275,Patient25_Healthy!E275,Patient26_Healthy!E275,Patient27_Healthy!E275,Patient28_Healthy!E275,Patient30_Healthy!E275,Patient31_Healthy!E275,Patient33_Healthy!E275,Patient34_Healthy!E275,Patient36_Healthy!E275)</f>
        <v>84.584426890710432</v>
      </c>
      <c r="AO294" s="165"/>
    </row>
    <row r="295" spans="1:41" x14ac:dyDescent="0.25">
      <c r="A295" s="32" t="s">
        <v>21</v>
      </c>
      <c r="B295">
        <f>AVERAGE(Patient1_Healthy!B276,Patient2_Healthy!B276,Patient5_Healthy!B276,Patient6_Healthy!B276,Patient8_Healthy!B276,Patient9_Healthy!B276,Patient10_Healthy!B276,Patient11_Healthy!B276,Patient13_Healthy!B276,Patient14_Healthy!B276,Patient15_Healthy!B276,Patient16_Healthy!B276,Patient17_Healthy!B276,Patient18_Healthy!B276,Patient19_Healthy!B276,Patient21_Healthy!B276,Patient22_Healthy!B276,Patient23_Healthy!B276,Patient25_Healthy!B276,Patient26_Healthy!B276,Patient27_Healthy!B276,Patient28_Healthy!B276,Patient30_Healthy!B276,Patient31_Healthy!B276,Patient33_Healthy!B276,Patient34_Healthy!B276,Patient36_Healthy!B276)</f>
        <v>45.826099537037038</v>
      </c>
      <c r="C295">
        <f>STDEV(Patient1_Healthy!B276,Patient2_Healthy!B276,Patient5_Healthy!B276,Patient6_Healthy!B276,Patient8_Healthy!B276,Patient9_Healthy!B276,Patient10_Healthy!B276,Patient11_Healthy!B276,Patient13_Healthy!B276,Patient14_Healthy!B276,Patient15_Healthy!B276,Patient16_Healthy!B276,Patient17_Healthy!B276,Patient18_Healthy!B276,Patient19_Healthy!B276,Patient21_Healthy!B276,Patient22_Healthy!B276,Patient23_Healthy!B276,Patient25_Healthy!B276,Patient26_Healthy!B276,Patient27_Healthy!B276,Patient28_Healthy!B276,Patient30_Healthy!B276,Patient31_Healthy!B276,Patient33_Healthy!B276,Patient34_Healthy!B276,Patient36_Healthy!B276)</f>
        <v>25.901115183881711</v>
      </c>
      <c r="D295" s="132">
        <f>AVERAGE(Patient1_Healthy!C276,Patient2_Healthy!C276,Patient5_Healthy!C276,Patient6_Healthy!C276,Patient8_Healthy!C276,Patient9_Healthy!C276,Patient10_Healthy!C276,Patient11_Healthy!C276,Patient12_Healthy!C276,Patient13_Healthy!C276,Patient14_Healthy!C276,Patient15_Healthy!C276,Patient16_Healthy!C276,Patient17_Healthy!C276,Patient18_Healthy!C276,Patient19_Healthy!C276,Patient21_Healthy!C276,Patient22_Healthy!C276,Patient23_Healthy!C276,Patient25_Healthy!C276,Patient26_Healthy!C276,Patient27_Healthy!C276,Patient28_Healthy!C276,Patient30_Healthy!C276,Patient31_Healthy!C276,Patient33_Healthy!C276,Patient34_Healthy!C276,Patient36_Healthy!C276)</f>
        <v>49.613056520951204</v>
      </c>
      <c r="E295" s="139">
        <f>STDEV(Patient1_Healthy!C276,Patient2_Healthy!C276,Patient3_Healthy!C276,Patient4_Healthy!C276,Patient5_Healthy!C276,Patient6_Healthy!C276)</f>
        <v>31.525971388216078</v>
      </c>
      <c r="F295" s="132">
        <f>AVERAGE(Patient1_Healthy!D276,Patient2_Healthy!D276,Patient5_Healthy!D276,Patient6_Healthy!D276,Patient8_Healthy!D276,Patient9_Healthy!D276,Patient10_Healthy!D276,Patient11_Healthy!D276,Patient12_Healthy!D276,Patient13_Healthy!D276,Patient14_Healthy!D276,Patient15_Healthy!D276,Patient16_Healthy!D276,Patient17_Healthy!D276,Patient18_Healthy!D276,Patient19_Healthy!D276,Patient21_Healthy!D276,Patient22_Healthy!D276,Patient23_Healthy!D276,Patient25_Healthy!D276,Patient26_Healthy!D276,Patient27_Healthy!D276,Patient28_Healthy!D276,Patient30_Healthy!D276,Patient31_Healthy!D276,Patient33_Healthy!D276,Patient34_Healthy!D276,Patient36_Healthy!D276)</f>
        <v>192.52232142857142</v>
      </c>
      <c r="G295" s="139">
        <f>STDEV(Patient1_Healthy!D276,Patient2_Healthy!D276,Patient5_Healthy!D276,Patient6_Healthy!D276,Patient8_Healthy!D276,Patient9_Healthy!D276,Patient10_Healthy!D276,Patient11_Healthy!D276,Patient12_Healthy!D276,Patient13_Healthy!D276,Patient14_Healthy!D276,Patient15_Healthy!D276,Patient16_Healthy!D276,Patient17_Healthy!D276,Patient18_Healthy!D276,Patient19_Healthy!D276,Patient21_Healthy!D276,Patient22_Healthy!D276,Patient23_Healthy!D276,Patient25_Healthy!D276,Patient26_Healthy!D276,Patient27_Healthy!D276,Patient28_Healthy!D276,Patient30_Healthy!D276,Patient31_Healthy!D276,Patient33_Healthy!D276,Patient34_Healthy!D276,Patient36_Healthy!D276)</f>
        <v>89.825551340078661</v>
      </c>
      <c r="H295">
        <f>AVERAGE(Patient1_Healthy!E276,Patient2_Healthy!E276,Patient5_Healthy!E276,Patient6_Healthy!E276,Patient8_Healthy!E276,Patient9_Healthy!E276,Patient10_Healthy!E276,Patient11_Healthy!E276,Patient12_Healthy!E276,Patient13_Healthy!E276,Patient14_Healthy!E276,Patient15_Healthy!E276,Patient16_Healthy!E276,Patient17_Healthy!E276,Patient18_Healthy!E276,Patient19_Healthy!E276,Patient21_Healthy!E276,Patient22_Healthy!E276,Patient23_Healthy!E276,Patient25_Healthy!E276,Patient26_Healthy!E276,Patient27_Healthy!E276,Patient28_Healthy!E276,Patient30_Healthy!E276,Patient31_Healthy!E276,Patient33_Healthy!E276,Patient34_Healthy!E276,Patient36_Healthy!E276)</f>
        <v>337.26283482142856</v>
      </c>
      <c r="I295">
        <f>STDEV(Patient1_Healthy!E276,Patient2_Healthy!E276,Patient5_Healthy!E276,Patient6_Healthy!E276,Patient8_Healthy!E276,Patient9_Healthy!E276,Patient10_Healthy!E276,Patient11_Healthy!E276,Patient12_Healthy!E276,Patient13_Healthy!E276,Patient14_Healthy!E276,Patient15_Healthy!E276,Patient16_Healthy!E276,Patient17_Healthy!E276,Patient18_Healthy!E276,Patient19_Healthy!E276,Patient21_Healthy!E276,Patient22_Healthy!E276,Patient23_Healthy!E276,Patient25_Healthy!E276,Patient26_Healthy!E276,Patient27_Healthy!E276,Patient28_Healthy!E276,Patient30_Healthy!E276,Patient31_Healthy!E276,Patient33_Healthy!E276,Patient34_Healthy!E276,Patient36_Healthy!E276)</f>
        <v>110.26629696533612</v>
      </c>
      <c r="AO295" s="165"/>
    </row>
    <row r="296" spans="1:41" x14ac:dyDescent="0.25">
      <c r="A296" s="32" t="s">
        <v>28</v>
      </c>
      <c r="B296">
        <f>AVERAGE(Patient1_Healthy!B277,Patient2_Healthy!B277,Patient5_Healthy!B277,Patient6_Healthy!B277,Patient8_Healthy!B277,Patient9_Healthy!B277,Patient10_Healthy!B277,Patient11_Healthy!B277,Patient13_Healthy!B277,Patient14_Healthy!B277,Patient15_Healthy!B277,Patient16_Healthy!B277,Patient17_Healthy!B277,Patient18_Healthy!B277,Patient19_Healthy!B277,Patient21_Healthy!B277,Patient22_Healthy!B277,Patient23_Healthy!B277,Patient25_Healthy!B277,Patient26_Healthy!B277,Patient27_Healthy!B277,Patient28_Healthy!B277,Patient30_Healthy!B277,Patient31_Healthy!B277,Patient33_Healthy!B277,Patient34_Healthy!B277,Patient36_Healthy!B277)</f>
        <v>52.625868055555557</v>
      </c>
      <c r="C296">
        <f>STDEV(Patient1_Healthy!B277,Patient2_Healthy!B277,Patient5_Healthy!B277,Patient6_Healthy!B277,Patient8_Healthy!B277,Patient9_Healthy!B277,Patient10_Healthy!B277,Patient11_Healthy!B277,Patient13_Healthy!B277,Patient14_Healthy!B277,Patient15_Healthy!B277,Patient16_Healthy!B277,Patient17_Healthy!B277,Patient18_Healthy!B277,Patient19_Healthy!B277,Patient21_Healthy!B277,Patient22_Healthy!B277,Patient23_Healthy!B277,Patient25_Healthy!B277,Patient26_Healthy!B277,Patient27_Healthy!B277,Patient28_Healthy!B277,Patient30_Healthy!B277,Patient31_Healthy!B277,Patient33_Healthy!B277,Patient34_Healthy!B277,Patient36_Healthy!B277)</f>
        <v>34.108069427594764</v>
      </c>
      <c r="D296" s="132">
        <f>AVERAGE(Patient1_Healthy!C277,Patient2_Healthy!C277,Patient5_Healthy!C277,Patient6_Healthy!C277,Patient8_Healthy!C277,Patient9_Healthy!C277,Patient10_Healthy!C277,Patient11_Healthy!C277,Patient12_Healthy!C277,Patient13_Healthy!C277,Patient14_Healthy!C277,Patient15_Healthy!C277,Patient16_Healthy!C277,Patient17_Healthy!C277,Patient18_Healthy!C277,Patient19_Healthy!C277,Patient21_Healthy!C277,Patient22_Healthy!C277,Patient23_Healthy!C277,Patient25_Healthy!C277,Patient26_Healthy!C277,Patient27_Healthy!C277,Patient28_Healthy!C277,Patient30_Healthy!C277,Patient31_Healthy!C277,Patient33_Healthy!C277,Patient34_Healthy!C277,Patient36_Healthy!C277)</f>
        <v>94.18082169557816</v>
      </c>
      <c r="E296" s="139">
        <f>STDEV(Patient1_Healthy!C277,Patient2_Healthy!C277,Patient3_Healthy!C277,Patient4_Healthy!C277,Patient5_Healthy!C277,Patient6_Healthy!C277)</f>
        <v>23.098655356508814</v>
      </c>
      <c r="F296" s="132">
        <f>AVERAGE(Patient1_Healthy!D277,Patient2_Healthy!D277,Patient5_Healthy!D277,Patient6_Healthy!D277,Patient8_Healthy!D277,Patient9_Healthy!D277,Patient10_Healthy!D277,Patient11_Healthy!D277,Patient12_Healthy!D277,Patient13_Healthy!D277,Patient14_Healthy!D277,Patient15_Healthy!D277,Patient16_Healthy!D277,Patient17_Healthy!D277,Patient18_Healthy!D277,Patient19_Healthy!D277,Patient21_Healthy!D277,Patient22_Healthy!D277,Patient23_Healthy!D277,Patient25_Healthy!D277,Patient26_Healthy!D277,Patient27_Healthy!D277,Patient28_Healthy!D277,Patient30_Healthy!D277,Patient31_Healthy!D277,Patient33_Healthy!D277,Patient34_Healthy!D277,Patient36_Healthy!D277)</f>
        <v>207.10100446428572</v>
      </c>
      <c r="G296" s="139">
        <f>STDEV(Patient1_Healthy!D277,Patient2_Healthy!D277,Patient5_Healthy!D277,Patient6_Healthy!D277,Patient8_Healthy!D277,Patient9_Healthy!D277,Patient10_Healthy!D277,Patient11_Healthy!D277,Patient12_Healthy!D277,Patient13_Healthy!D277,Patient14_Healthy!D277,Patient15_Healthy!D277,Patient16_Healthy!D277,Patient17_Healthy!D277,Patient18_Healthy!D277,Patient19_Healthy!D277,Patient21_Healthy!D277,Patient22_Healthy!D277,Patient23_Healthy!D277,Patient25_Healthy!D277,Patient26_Healthy!D277,Patient27_Healthy!D277,Patient28_Healthy!D277,Patient30_Healthy!D277,Patient31_Healthy!D277,Patient33_Healthy!D277,Patient34_Healthy!D277,Patient36_Healthy!D277)</f>
        <v>78.631500025515933</v>
      </c>
      <c r="H296">
        <f>AVERAGE(Patient1_Healthy!E277,Patient2_Healthy!E277,Patient5_Healthy!E277,Patient6_Healthy!E277,Patient8_Healthy!E277,Patient9_Healthy!E277,Patient10_Healthy!E277,Patient11_Healthy!E277,Patient12_Healthy!E277,Patient13_Healthy!E277,Patient14_Healthy!E277,Patient15_Healthy!E277,Patient16_Healthy!E277,Patient17_Healthy!E277,Patient18_Healthy!E277,Patient19_Healthy!E277,Patient21_Healthy!E277,Patient22_Healthy!E277,Patient23_Healthy!E277,Patient25_Healthy!E277,Patient26_Healthy!E277,Patient27_Healthy!E277,Patient28_Healthy!E277,Patient30_Healthy!E277,Patient31_Healthy!E277,Patient33_Healthy!E277,Patient34_Healthy!E277,Patient36_Healthy!E277)</f>
        <v>342.00613839285717</v>
      </c>
      <c r="I296">
        <f>STDEV(Patient1_Healthy!E277,Patient2_Healthy!E277,Patient5_Healthy!E277,Patient6_Healthy!E277,Patient8_Healthy!E277,Patient9_Healthy!E277,Patient10_Healthy!E277,Patient11_Healthy!E277,Patient12_Healthy!E277,Patient13_Healthy!E277,Patient14_Healthy!E277,Patient15_Healthy!E277,Patient16_Healthy!E277,Patient17_Healthy!E277,Patient18_Healthy!E277,Patient19_Healthy!E277,Patient21_Healthy!E277,Patient22_Healthy!E277,Patient23_Healthy!E277,Patient25_Healthy!E277,Patient26_Healthy!E277,Patient27_Healthy!E277,Patient28_Healthy!E277,Patient30_Healthy!E277,Patient31_Healthy!E277,Patient33_Healthy!E277,Patient34_Healthy!E277,Patient36_Healthy!E277)</f>
        <v>58.923381450267009</v>
      </c>
      <c r="AO296" s="165"/>
    </row>
    <row r="297" spans="1:41" x14ac:dyDescent="0.25">
      <c r="A297" s="32" t="s">
        <v>24</v>
      </c>
      <c r="B297">
        <f>AVERAGE(Patient1_Healthy!B278,Patient2_Healthy!B278,Patient5_Healthy!B278,Patient6_Healthy!B278,Patient8_Healthy!B278,Patient9_Healthy!B278,Patient10_Healthy!B278,Patient11_Healthy!B278,Patient13_Healthy!B278,Patient14_Healthy!B278,Patient15_Healthy!B278,Patient16_Healthy!B278,Patient17_Healthy!B278,Patient18_Healthy!B278,Patient19_Healthy!B278,Patient21_Healthy!B278,Patient22_Healthy!B278,Patient23_Healthy!B278,Patient25_Healthy!B278,Patient26_Healthy!B278,Patient27_Healthy!B278,Patient28_Healthy!B278,Patient30_Healthy!B278,Patient31_Healthy!B278,Patient33_Healthy!B278,Patient34_Healthy!B278,Patient36_Healthy!B278)</f>
        <v>33.022280092592595</v>
      </c>
      <c r="C297">
        <f>STDEV(Patient1_Healthy!B278,Patient2_Healthy!B278,Patient5_Healthy!B278,Patient6_Healthy!B278,Patient8_Healthy!B278,Patient9_Healthy!B278,Patient10_Healthy!B278,Patient11_Healthy!B278,Patient13_Healthy!B278,Patient14_Healthy!B278,Patient15_Healthy!B278,Patient16_Healthy!B278,Patient17_Healthy!B278,Patient18_Healthy!B278,Patient19_Healthy!B278,Patient21_Healthy!B278,Patient22_Healthy!B278,Patient23_Healthy!B278,Patient25_Healthy!B278,Patient26_Healthy!B278,Patient27_Healthy!B278,Patient28_Healthy!B278,Patient30_Healthy!B278,Patient31_Healthy!B278,Patient33_Healthy!B278,Patient34_Healthy!B278,Patient36_Healthy!B278)</f>
        <v>14.034712078989555</v>
      </c>
      <c r="D297" s="132">
        <f>AVERAGE(Patient1_Healthy!C278,Patient2_Healthy!C278,Patient5_Healthy!C278,Patient6_Healthy!C278,Patient8_Healthy!C278,Patient9_Healthy!C278,Patient10_Healthy!C278,Patient11_Healthy!C278,Patient12_Healthy!C278,Patient13_Healthy!C278,Patient14_Healthy!C278,Patient15_Healthy!C278,Patient16_Healthy!C278,Patient17_Healthy!C278,Patient18_Healthy!C278,Patient19_Healthy!C278,Patient21_Healthy!C278,Patient22_Healthy!C278,Patient23_Healthy!C278,Patient25_Healthy!C278,Patient26_Healthy!C278,Patient27_Healthy!C278,Patient28_Healthy!C278,Patient30_Healthy!C278,Patient31_Healthy!C278,Patient33_Healthy!C278,Patient34_Healthy!C278,Patient36_Healthy!C278)</f>
        <v>61.247154683179581</v>
      </c>
      <c r="E297" s="139">
        <f>STDEV(Patient1_Healthy!C278,Patient2_Healthy!C278,Patient3_Healthy!C278,Patient4_Healthy!C278,Patient5_Healthy!C278,Patient6_Healthy!C278)</f>
        <v>18.067489905668356</v>
      </c>
      <c r="F297" s="132">
        <f>AVERAGE(Patient1_Healthy!D278,Patient2_Healthy!D278,Patient5_Healthy!D278,Patient6_Healthy!D278,Patient8_Healthy!D278,Patient9_Healthy!D278,Patient10_Healthy!D278,Patient11_Healthy!D278,Patient12_Healthy!D278,Patient13_Healthy!D278,Patient14_Healthy!D278,Patient15_Healthy!D278,Patient16_Healthy!D278,Patient17_Healthy!D278,Patient18_Healthy!D278,Patient19_Healthy!D278,Patient21_Healthy!D278,Patient22_Healthy!D278,Patient23_Healthy!D278,Patient25_Healthy!D278,Patient26_Healthy!D278,Patient27_Healthy!D278,Patient28_Healthy!D278,Patient30_Healthy!D278,Patient31_Healthy!D278,Patient33_Healthy!D278,Patient34_Healthy!D278,Patient36_Healthy!D278)</f>
        <v>113.24637276785714</v>
      </c>
      <c r="G297" s="139">
        <f>STDEV(Patient1_Healthy!D278,Patient2_Healthy!D278,Patient5_Healthy!D278,Patient6_Healthy!D278,Patient8_Healthy!D278,Patient9_Healthy!D278,Patient10_Healthy!D278,Patient11_Healthy!D278,Patient12_Healthy!D278,Patient13_Healthy!D278,Patient14_Healthy!D278,Patient15_Healthy!D278,Patient16_Healthy!D278,Patient17_Healthy!D278,Patient18_Healthy!D278,Patient19_Healthy!D278,Patient21_Healthy!D278,Patient22_Healthy!D278,Patient23_Healthy!D278,Patient25_Healthy!D278,Patient26_Healthy!D278,Patient27_Healthy!D278,Patient28_Healthy!D278,Patient30_Healthy!D278,Patient31_Healthy!D278,Patient33_Healthy!D278,Patient34_Healthy!D278,Patient36_Healthy!D278)</f>
        <v>69.431125029598348</v>
      </c>
      <c r="H297">
        <f>AVERAGE(Patient1_Healthy!E278,Patient2_Healthy!E278,Patient5_Healthy!E278,Patient6_Healthy!E278,Patient8_Healthy!E278,Patient9_Healthy!E278,Patient10_Healthy!E278,Patient11_Healthy!E278,Patient12_Healthy!E278,Patient13_Healthy!E278,Patient14_Healthy!E278,Patient15_Healthy!E278,Patient16_Healthy!E278,Patient17_Healthy!E278,Patient18_Healthy!E278,Patient19_Healthy!E278,Patient21_Healthy!E278,Patient22_Healthy!E278,Patient23_Healthy!E278,Patient25_Healthy!E278,Patient26_Healthy!E278,Patient27_Healthy!E278,Patient28_Healthy!E278,Patient30_Healthy!E278,Patient31_Healthy!E278,Patient33_Healthy!E278,Patient34_Healthy!E278,Patient36_Healthy!E278)</f>
        <v>259.765625</v>
      </c>
      <c r="I297">
        <f>STDEV(Patient1_Healthy!E278,Patient2_Healthy!E278,Patient5_Healthy!E278,Patient6_Healthy!E278,Patient8_Healthy!E278,Patient9_Healthy!E278,Patient10_Healthy!E278,Patient11_Healthy!E278,Patient12_Healthy!E278,Patient13_Healthy!E278,Patient14_Healthy!E278,Patient15_Healthy!E278,Patient16_Healthy!E278,Patient17_Healthy!E278,Patient18_Healthy!E278,Patient19_Healthy!E278,Patient21_Healthy!E278,Patient22_Healthy!E278,Patient23_Healthy!E278,Patient25_Healthy!E278,Patient26_Healthy!E278,Patient27_Healthy!E278,Patient28_Healthy!E278,Patient30_Healthy!E278,Patient31_Healthy!E278,Patient33_Healthy!E278,Patient34_Healthy!E278,Patient36_Healthy!E278)</f>
        <v>102.62118487249802</v>
      </c>
      <c r="AO297" s="165"/>
    </row>
    <row r="298" spans="1:41" x14ac:dyDescent="0.25">
      <c r="A298" s="32" t="s">
        <v>29</v>
      </c>
      <c r="B298">
        <f>AVERAGE(Patient1_Healthy!B279,Patient2_Healthy!B279,Patient5_Healthy!B279,Patient6_Healthy!B279,Patient8_Healthy!B279,Patient9_Healthy!B279,Patient10_Healthy!B279,Patient11_Healthy!B279,Patient13_Healthy!B279,Patient14_Healthy!B279,Patient15_Healthy!B279,Patient16_Healthy!B279,Patient17_Healthy!B279,Patient18_Healthy!B279,Patient19_Healthy!B279,Patient21_Healthy!B279,Patient22_Healthy!B279,Patient23_Healthy!B279,Patient25_Healthy!B279,Patient26_Healthy!B279,Patient27_Healthy!B279,Patient28_Healthy!B279,Patient30_Healthy!B279,Patient31_Healthy!B279,Patient33_Healthy!B279,Patient34_Healthy!B279,Patient36_Healthy!B279)</f>
        <v>37.326388888888886</v>
      </c>
      <c r="C298">
        <f>STDEV(Patient1_Healthy!B279,Patient2_Healthy!B279,Patient5_Healthy!B279,Patient6_Healthy!B279,Patient8_Healthy!B279,Patient9_Healthy!B279,Patient10_Healthy!B279,Patient11_Healthy!B279,Patient13_Healthy!B279,Patient14_Healthy!B279,Patient15_Healthy!B279,Patient16_Healthy!B279,Patient17_Healthy!B279,Patient18_Healthy!B279,Patient19_Healthy!B279,Patient21_Healthy!B279,Patient22_Healthy!B279,Patient23_Healthy!B279,Patient25_Healthy!B279,Patient26_Healthy!B279,Patient27_Healthy!B279,Patient28_Healthy!B279,Patient30_Healthy!B279,Patient31_Healthy!B279,Patient33_Healthy!B279,Patient34_Healthy!B279,Patient36_Healthy!B279)</f>
        <v>17.632988411952113</v>
      </c>
      <c r="D298" s="132">
        <f>AVERAGE(Patient1_Healthy!C279,Patient2_Healthy!C279,Patient5_Healthy!C279,Patient6_Healthy!C279,Patient8_Healthy!C279,Patient9_Healthy!C279,Patient10_Healthy!C279,Patient11_Healthy!C279,Patient12_Healthy!C279,Patient13_Healthy!C279,Patient14_Healthy!C279,Patient15_Healthy!C279,Patient16_Healthy!C279,Patient17_Healthy!C279,Patient18_Healthy!C279,Patient19_Healthy!C279,Patient21_Healthy!C279,Patient22_Healthy!C279,Patient23_Healthy!C279,Patient25_Healthy!C279,Patient26_Healthy!C279,Patient27_Healthy!C279,Patient28_Healthy!C279,Patient30_Healthy!C279,Patient31_Healthy!C279,Patient33_Healthy!C279,Patient34_Healthy!C279,Patient36_Healthy!C279)</f>
        <v>74.098814468838</v>
      </c>
      <c r="E298" s="139">
        <f>STDEV(Patient1_Healthy!C279,Patient2_Healthy!C279,Patient3_Healthy!C279,Patient4_Healthy!C279,Patient5_Healthy!C279,Patient6_Healthy!C279)</f>
        <v>86.33941195671423</v>
      </c>
      <c r="F298" s="132">
        <f>AVERAGE(Patient1_Healthy!D279,Patient2_Healthy!D279,Patient5_Healthy!D279,Patient6_Healthy!D279,Patient8_Healthy!D279,Patient9_Healthy!D279,Patient10_Healthy!D279,Patient11_Healthy!D279,Patient12_Healthy!D279,Patient13_Healthy!D279,Patient14_Healthy!D279,Patient15_Healthy!D279,Patient16_Healthy!D279,Patient17_Healthy!D279,Patient18_Healthy!D279,Patient19_Healthy!D279,Patient21_Healthy!D279,Patient22_Healthy!D279,Patient23_Healthy!D279,Patient25_Healthy!D279,Patient26_Healthy!D279,Patient27_Healthy!D279,Patient28_Healthy!D279,Patient30_Healthy!D279,Patient31_Healthy!D279,Patient33_Healthy!D279,Patient34_Healthy!D279,Patient36_Healthy!D279)</f>
        <v>167.44559151785714</v>
      </c>
      <c r="G298" s="139">
        <f>STDEV(Patient1_Healthy!D279,Patient2_Healthy!D279,Patient5_Healthy!D279,Patient6_Healthy!D279,Patient8_Healthy!D279,Patient9_Healthy!D279,Patient10_Healthy!D279,Patient11_Healthy!D279,Patient12_Healthy!D279,Patient13_Healthy!D279,Patient14_Healthy!D279,Patient15_Healthy!D279,Patient16_Healthy!D279,Patient17_Healthy!D279,Patient18_Healthy!D279,Patient19_Healthy!D279,Patient21_Healthy!D279,Patient22_Healthy!D279,Patient23_Healthy!D279,Patient25_Healthy!D279,Patient26_Healthy!D279,Patient27_Healthy!D279,Patient28_Healthy!D279,Patient30_Healthy!D279,Patient31_Healthy!D279,Patient33_Healthy!D279,Patient34_Healthy!D279,Patient36_Healthy!D279)</f>
        <v>98.968855856905051</v>
      </c>
      <c r="H298">
        <f>AVERAGE(Patient1_Healthy!E279,Patient2_Healthy!E279,Patient5_Healthy!E279,Patient6_Healthy!E279,Patient8_Healthy!E279,Patient9_Healthy!E279,Patient10_Healthy!E279,Patient11_Healthy!E279,Patient12_Healthy!E279,Patient13_Healthy!E279,Patient14_Healthy!E279,Patient15_Healthy!E279,Patient16_Healthy!E279,Patient17_Healthy!E279,Patient18_Healthy!E279,Patient19_Healthy!E279,Patient21_Healthy!E279,Patient22_Healthy!E279,Patient23_Healthy!E279,Patient25_Healthy!E279,Patient26_Healthy!E279,Patient27_Healthy!E279,Patient28_Healthy!E279,Patient30_Healthy!E279,Patient31_Healthy!E279,Patient33_Healthy!E279,Patient34_Healthy!E279,Patient36_Healthy!E279)</f>
        <v>295.20089285714283</v>
      </c>
      <c r="I298">
        <f>STDEV(Patient1_Healthy!E279,Patient2_Healthy!E279,Patient5_Healthy!E279,Patient6_Healthy!E279,Patient8_Healthy!E279,Patient9_Healthy!E279,Patient10_Healthy!E279,Patient11_Healthy!E279,Patient12_Healthy!E279,Patient13_Healthy!E279,Patient14_Healthy!E279,Patient15_Healthy!E279,Patient16_Healthy!E279,Patient17_Healthy!E279,Patient18_Healthy!E279,Patient19_Healthy!E279,Patient21_Healthy!E279,Patient22_Healthy!E279,Patient23_Healthy!E279,Patient25_Healthy!E279,Patient26_Healthy!E279,Patient27_Healthy!E279,Patient28_Healthy!E279,Patient30_Healthy!E279,Patient31_Healthy!E279,Patient33_Healthy!E279,Patient34_Healthy!E279,Patient36_Healthy!E279)</f>
        <v>91.772191023690468</v>
      </c>
      <c r="AO298" s="165"/>
    </row>
    <row r="299" spans="1:41" x14ac:dyDescent="0.25">
      <c r="AO299" s="165"/>
    </row>
    <row r="300" spans="1:41" x14ac:dyDescent="0.25">
      <c r="A300" s="165" t="s">
        <v>227</v>
      </c>
      <c r="M300" s="165" t="s">
        <v>228</v>
      </c>
      <c r="AO300" s="165"/>
    </row>
    <row r="301" spans="1:41" x14ac:dyDescent="0.25">
      <c r="A301" s="32"/>
      <c r="B301" s="195" t="s">
        <v>101</v>
      </c>
      <c r="C301" s="195"/>
      <c r="D301" s="196" t="s">
        <v>102</v>
      </c>
      <c r="E301" s="197"/>
      <c r="F301" s="196" t="s">
        <v>103</v>
      </c>
      <c r="G301" s="197"/>
      <c r="H301" s="195" t="s">
        <v>104</v>
      </c>
      <c r="I301" s="195"/>
      <c r="M301" s="35"/>
      <c r="N301" s="193" t="s">
        <v>101</v>
      </c>
      <c r="O301" s="192"/>
      <c r="P301" s="191" t="s">
        <v>102</v>
      </c>
      <c r="Q301" s="192"/>
      <c r="R301" s="191" t="s">
        <v>103</v>
      </c>
      <c r="S301" s="192"/>
      <c r="T301" s="193" t="s">
        <v>104</v>
      </c>
      <c r="U301" s="193"/>
      <c r="AO301" s="165"/>
    </row>
    <row r="302" spans="1:41" x14ac:dyDescent="0.25">
      <c r="A302" s="32"/>
      <c r="B302" s="32" t="s">
        <v>221</v>
      </c>
      <c r="C302" s="32" t="s">
        <v>222</v>
      </c>
      <c r="D302" s="33" t="s">
        <v>221</v>
      </c>
      <c r="E302" s="34" t="s">
        <v>222</v>
      </c>
      <c r="F302" s="33" t="s">
        <v>221</v>
      </c>
      <c r="G302" s="34" t="s">
        <v>222</v>
      </c>
      <c r="H302" s="32" t="s">
        <v>221</v>
      </c>
      <c r="I302" s="32" t="s">
        <v>222</v>
      </c>
      <c r="M302" s="35"/>
      <c r="N302" s="35" t="s">
        <v>221</v>
      </c>
      <c r="O302" s="36" t="s">
        <v>222</v>
      </c>
      <c r="P302" s="37" t="s">
        <v>221</v>
      </c>
      <c r="Q302" s="36" t="s">
        <v>222</v>
      </c>
      <c r="R302" s="37" t="s">
        <v>221</v>
      </c>
      <c r="S302" s="36" t="s">
        <v>222</v>
      </c>
      <c r="T302" s="35" t="s">
        <v>221</v>
      </c>
      <c r="U302" s="35" t="s">
        <v>222</v>
      </c>
      <c r="AO302" s="165"/>
    </row>
    <row r="303" spans="1:41" x14ac:dyDescent="0.25">
      <c r="A303" s="32" t="s">
        <v>15</v>
      </c>
      <c r="B303">
        <f>AVERAGE(Patient1_Healthy!B284,Patient2_Healthy!B284,Patient5_Healthy!B284,Patient6_Healthy!B284,Patient8_Healthy!B284,Patient9_Healthy!B284,Patient10_Healthy!B284,Patient11_Healthy!B284,Patient13_Healthy!B284,Patient14_Healthy!B284,Patient15_Healthy!B284,Patient16_Healthy!B284,Patient17_Healthy!B284,Patient18_Healthy!B284,Patient19_Healthy!B284,Patient21_Healthy!B284,Patient22_Healthy!B284,Patient23_Healthy!B284,Patient25_Healthy!B284,Patient26_Healthy!B284,Patient27_Healthy!B284,Patient28_Healthy!B284,Patient30_Healthy!B284,Patient31_Healthy!B284,Patient33_Healthy!B284,Patient34_Healthy!B284,Patient36_Healthy!B284)</f>
        <v>30.418113425925927</v>
      </c>
      <c r="C303">
        <f>STDEV(Patient1_Healthy!B284,Patient2_Healthy!B284,Patient5_Healthy!B284,Patient6_Healthy!B284,Patient8_Healthy!B284,Patient9_Healthy!B284,Patient10_Healthy!B284,Patient11_Healthy!B284,Patient13_Healthy!B284,Patient14_Healthy!B284,Patient15_Healthy!B284,Patient16_Healthy!B284,Patient17_Healthy!B284,Patient18_Healthy!B284,Patient19_Healthy!B284,Patient21_Healthy!B284,Patient22_Healthy!B284,Patient23_Healthy!B284,Patient25_Healthy!B284,Patient26_Healthy!B284,Patient27_Healthy!B284,Patient28_Healthy!B284,Patient30_Healthy!B284,Patient31_Healthy!B284,Patient33_Healthy!B284,Patient34_Healthy!B284,Patient36_Healthy!B284)</f>
        <v>14.135406357857345</v>
      </c>
      <c r="D303" s="132">
        <f>AVERAGE(Patient1_Healthy!C284,Patient2_Healthy!C284,Patient5_Healthy!C284,Patient6_Healthy!C284,Patient8_Healthy!C284,Patient9_Healthy!C284,Patient10_Healthy!C284,Patient11_Healthy!C284,Patient12_Healthy!C284,Patient13_Healthy!C284,Patient14_Healthy!C284,Patient15_Healthy!C284,Patient16_Healthy!C284,Patient17_Healthy!C284,Patient18_Healthy!C284,Patient19_Healthy!C284,Patient21_Healthy!C284,Patient22_Healthy!C284,Patient23_Healthy!C284,Patient25_Healthy!C284,Patient26_Healthy!C284,Patient27_Healthy!C284,Patient28_Healthy!C284,Patient30_Healthy!C284,Patient31_Healthy!C284,Patient33_Healthy!C284,Patient34_Healthy!C284,Patient36_Healthy!C284)</f>
        <v>69.477875518941332</v>
      </c>
      <c r="E303" s="139">
        <f>STDEV(Patient1_Healthy!C284,Patient2_Healthy!C284,Patient5_Healthy!C284,Patient6_Healthy!C284,Patient8_Healthy!C284,Patient9_Healthy!C284,Patient10_Healthy!C284,Patient11_Healthy!C284,Patient12_Healthy!C284,Patient13_Healthy!C284,Patient14_Healthy!C284,Patient15_Healthy!C284,Patient16_Healthy!C284,Patient17_Healthy!C284,Patient18_Healthy!C284,Patient19_Healthy!C284,Patient21_Healthy!C284,Patient22_Healthy!C284,Patient23_Healthy!C284,Patient25_Healthy!C284,Patient26_Healthy!C284,Patient27_Healthy!C284,Patient28_Healthy!C284,Patient30_Healthy!C284,Patient31_Healthy!C284,Patient33_Healthy!C284,Patient34_Healthy!C284,Patient36_Healthy!C284)</f>
        <v>22.999799001443094</v>
      </c>
      <c r="F303" s="132">
        <f>AVERAGE(Patient1_Healthy!D284,Patient2_Healthy!D284,Patient5_Healthy!D284,Patient6_Healthy!D284,Patient8_Healthy!D284,Patient9_Healthy!D284,Patient10_Healthy!D284,Patient11_Healthy!D284,Patient12_Healthy!D284,Patient13_Healthy!D284,Patient14_Healthy!D284,Patient15_Healthy!D284,Patient16_Healthy!D284,Patient17_Healthy!D284,Patient18_Healthy!D284,Patient19_Healthy!D284,Patient21_Healthy!D284,Patient22_Healthy!D284,Patient23_Healthy!D284,Patient25_Healthy!D284,Patient26_Healthy!D284,Patient27_Healthy!D284,Patient28_Healthy!D284,Patient30_Healthy!D284,Patient31_Healthy!D284,Patient33_Healthy!D284,Patient34_Healthy!D284,Patient36_Healthy!D284)</f>
        <v>88.588169642857139</v>
      </c>
      <c r="G303" s="139">
        <f>STDEV(Patient1_Healthy!D284,Patient2_Healthy!D284,Patient5_Healthy!D284,Patient6_Healthy!D284,Patient8_Healthy!D284,Patient9_Healthy!D284,Patient10_Healthy!D284,Patient11_Healthy!D284,Patient12_Healthy!D284,Patient13_Healthy!D284,Patient14_Healthy!D284,Patient15_Healthy!D284,Patient16_Healthy!D284,Patient17_Healthy!D284,Patient18_Healthy!D284,Patient19_Healthy!D284,Patient21_Healthy!D284,Patient22_Healthy!D284,Patient23_Healthy!D284,Patient25_Healthy!D284,Patient26_Healthy!D284,Patient27_Healthy!D284,Patient28_Healthy!D284,Patient30_Healthy!D284,Patient31_Healthy!D284,Patient33_Healthy!D284,Patient34_Healthy!D284,Patient36_Healthy!D284)</f>
        <v>36.615771355954905</v>
      </c>
      <c r="H303">
        <f>AVERAGE(Patient1_Healthy!E284,Patient2_Healthy!E284,Patient5_Healthy!E284,Patient6_Healthy!E284,Patient8_Healthy!E284,Patient9_Healthy!E284,Patient10_Healthy!E284,Patient11_Healthy!E284,Patient12_Healthy!E284,Patient13_Healthy!E284,Patient14_Healthy!E284,Patient15_Healthy!E284,Patient16_Healthy!E284,Patient17_Healthy!E284,Patient18_Healthy!E284,Patient19_Healthy!E284,Patient21_Healthy!E284,Patient22_Healthy!E284,Patient23_Healthy!E284,Patient25_Healthy!E284,Patient26_Healthy!E284,Patient27_Healthy!E284,Patient28_Healthy!E284,Patient30_Healthy!E284,Patient31_Healthy!E284,Patient33_Healthy!E284,Patient34_Healthy!E284,Patient36_Healthy!E284)</f>
        <v>186.17466517857142</v>
      </c>
      <c r="I303">
        <f>STDEV(Patient1_Healthy!E284,Patient2_Healthy!E284,Patient5_Healthy!E284,Patient6_Healthy!E284,Patient8_Healthy!E284,Patient9_Healthy!E284,Patient10_Healthy!E284,Patient11_Healthy!E284,Patient12_Healthy!E284,Patient13_Healthy!E284,Patient14_Healthy!E284,Patient15_Healthy!E284,Patient16_Healthy!E284,Patient17_Healthy!E284,Patient18_Healthy!E284,Patient19_Healthy!E284,Patient21_Healthy!E284,Patient22_Healthy!E284,Patient23_Healthy!E284,Patient25_Healthy!E284,Patient26_Healthy!E284,Patient27_Healthy!E284,Patient28_Healthy!E284,Patient30_Healthy!E284,Patient31_Healthy!E284,Patient33_Healthy!E284,Patient34_Healthy!E284,Patient36_Healthy!E284)</f>
        <v>62.740971486762803</v>
      </c>
      <c r="M303" s="35" t="s">
        <v>12</v>
      </c>
      <c r="N303">
        <f>AVERAGE(Patient1_Healthy!K284,Patient2_Healthy!K284,Patient5_Healthy!K284,Patient6_Healthy!K284,Patient8_Healthy!K284,Patient9_Healthy!K284,Patient10_Healthy!K284,Patient11_Healthy!K284,Patient12_Healthy!K284,Patient13_Healthy!K284,Patient14_Healthy!K284,Patient15_Healthy!K284,Patient16_Healthy!K284,Patient17_Healthy!K284,Patient18_Healthy!K284,Patient19_Healthy!K284,Patient21_Healthy!K284,Patient22_Healthy!K284,Patient23_Healthy!K284,Patient25_Healthy!K284,Patient26_Healthy!K284,Patient27_Healthy!K284,Patient28_Healthy!K284,Patient30_Healthy!K284,Patient31_Healthy!K284,Patient33_Healthy!K284,Patient34_Healthy!K284,Patient36_Healthy!K284)</f>
        <v>0.29328231292517015</v>
      </c>
      <c r="O303" s="139">
        <f>STDEV(Patient1_Healthy!K284,Patient2_Healthy!K284,Patient5_Healthy!K284,Patient6_Healthy!K284,Patient8_Healthy!K284,Patient9_Healthy!K284,Patient10_Healthy!K284,Patient11_Healthy!K284,Patient12_Healthy!K284,Patient13_Healthy!K284,Patient14_Healthy!K284,Patient15_Healthy!K284,Patient16_Healthy!K284,Patient17_Healthy!K284,Patient18_Healthy!K284,Patient19_Healthy!K284,Patient21_Healthy!K284,Patient22_Healthy!K284,Patient23_Healthy!K284,Patient25_Healthy!K284,Patient26_Healthy!K284,Patient27_Healthy!K284,Patient28_Healthy!K284,Patient30_Healthy!K284,Patient31_Healthy!K284,Patient33_Healthy!K284,Patient34_Healthy!K284,Patient36_Healthy!K284)</f>
        <v>0.13179073247437678</v>
      </c>
      <c r="P303" s="132">
        <f>AVERAGE(Patient1_Healthy!L284,Patient2_Healthy!L284,Patient5_Healthy!L284,Patient6_Healthy!L284,Patient8_Healthy!L284,Patient9_Healthy!L284,Patient10_Healthy!L284,Patient11_Healthy!L284,Patient12_Healthy!L284,Patient13_Healthy!L284,Patient14_Healthy!L284,Patient15_Healthy!L284,Patient16_Healthy!L284,Patient17_Healthy!L284,Patient18_Healthy!L284,Patient19_Healthy!L284,Patient21_Healthy!L284,Patient22_Healthy!L284,Patient23_Healthy!L284,Patient25_Healthy!L284,Patient26_Healthy!L284,Patient27_Healthy!L284,Patient28_Healthy!L284,Patient30_Healthy!L284,Patient31_Healthy!L284,Patient33_Healthy!L284,Patient34_Healthy!L284,Patient36_Healthy!L284)</f>
        <v>0.82094798505632627</v>
      </c>
      <c r="Q303" s="139">
        <f>STDEV(Patient1_Healthy!L284,Patient2_Healthy!L284,Patient5_Healthy!L284,Patient6_Healthy!L284,Patient8_Healthy!L284,Patient9_Healthy!L284,Patient10_Healthy!L284,Patient11_Healthy!L284,Patient12_Healthy!L284,Patient13_Healthy!L284,Patient14_Healthy!L284,Patient15_Healthy!L284,Patient16_Healthy!L284,Patient17_Healthy!L284,Patient18_Healthy!L284,Patient19_Healthy!L284,Patient21_Healthy!L284,Patient22_Healthy!L284,Patient23_Healthy!L284,Patient25_Healthy!L284,Patient26_Healthy!L284,Patient27_Healthy!L284,Patient28_Healthy!L284,Patient30_Healthy!L284,Patient31_Healthy!L284,Patient33_Healthy!L284,Patient34_Healthy!L284,Patient36_Healthy!L284)</f>
        <v>0.96215265253725679</v>
      </c>
      <c r="R303" s="132">
        <f>AVERAGE(Patient1_Healthy!M284,Patient2_Healthy!M284,Patient5_Healthy!M284,Patient6_Healthy!M284,Patient8_Healthy!M284,Patient9_Healthy!M284,Patient10_Healthy!M284,Patient11_Healthy!M284,Patient12_Healthy!M284,Patient13_Healthy!M284,Patient14_Healthy!M284,Patient15_Healthy!M284,Patient16_Healthy!M284,Patient17_Healthy!M284,Patient19_Healthy!M284,Patient21_Healthy!M284,Patient22_Healthy!M284,Patient23_Healthy!M284,Patient25_Healthy!M284,Patient26_Healthy!M284,Patient27_Healthy!M284,Patient28_Healthy!M284,Patient30_Healthy!M284,Patient31_Healthy!M284,Patient33_Healthy!M284,Patient34_Healthy!M284,Patient36_Healthy!M284)</f>
        <v>0.77736625514403312</v>
      </c>
      <c r="S303" s="139">
        <f>STDEV(Patient1_Healthy!M284,Patient2_Healthy!M284,Patient5_Healthy!M284,Patient6_Healthy!M284,Patient8_Healthy!M284,Patient9_Healthy!M284,Patient10_Healthy!M284,Patient11_Healthy!M284,Patient12_Healthy!M284,Patient13_Healthy!M284,Patient14_Healthy!M284,Patient15_Healthy!M284,Patient16_Healthy!M284,Patient17_Healthy!M284,Patient19_Healthy!M284,Patient21_Healthy!M284,Patient22_Healthy!M284,Patient23_Healthy!M284,Patient25_Healthy!M284,Patient26_Healthy!M284,Patient27_Healthy!M284,Patient28_Healthy!M284,Patient30_Healthy!M284,Patient31_Healthy!M284,Patient33_Healthy!M284,Patient34_Healthy!M284,Patient36_Healthy!M284)</f>
        <v>0.31329899082059354</v>
      </c>
      <c r="T303">
        <f>AVERAGE(Patient1_Healthy!N284,Patient2_Healthy!N284,Patient5_Healthy!N284,Patient6_Healthy!N284,Patient8_Healthy!N284,Patient9_Healthy!N284,Patient10_Healthy!N284,Patient11_Healthy!N284,Patient12_Healthy!N284,Patient13_Healthy!N284,Patient14_Healthy!N284,Patient15_Healthy!N284,Patient16_Healthy!N284,Patient17_Healthy!N284,Patient18_Healthy!N284,Patient19_Healthy!N284,Patient21_Healthy!N284,Patient22_Healthy!N284,Patient23_Healthy!N284,Patient25_Healthy!N284,Patient26_Healthy!N284,Patient27_Healthy!N284,Patient28_Healthy!N284,Patient30_Healthy!N284,Patient31_Healthy!N284,Patient33_Healthy!N284,Patient34_Healthy!N284,Patient36_Healthy!N284)</f>
        <v>1.0915249433106575</v>
      </c>
      <c r="U303">
        <f>STDEV(Patient1_Healthy!N284,Patient2_Healthy!N284,Patient5_Healthy!N284,Patient6_Healthy!N284,Patient8_Healthy!N284,Patient9_Healthy!N284,Patient10_Healthy!N284,Patient11_Healthy!N284,Patient12_Healthy!N284,Patient13_Healthy!N284,Patient14_Healthy!N284,Patient15_Healthy!N284,Patient16_Healthy!N284,Patient17_Healthy!N284,Patient18_Healthy!N284,Patient19_Healthy!N284,Patient21_Healthy!N284,Patient22_Healthy!N284,Patient23_Healthy!N284,Patient25_Healthy!N284,Patient26_Healthy!N284,Patient27_Healthy!N284,Patient28_Healthy!N284,Patient30_Healthy!N284,Patient31_Healthy!N284,Patient33_Healthy!N284,Patient34_Healthy!N284,Patient36_Healthy!N284)</f>
        <v>0.41309488110167997</v>
      </c>
      <c r="AO303" s="165"/>
    </row>
    <row r="304" spans="1:41" x14ac:dyDescent="0.25">
      <c r="A304" s="32" t="s">
        <v>25</v>
      </c>
      <c r="B304">
        <f>AVERAGE(Patient1_Healthy!B285,Patient2_Healthy!B285,Patient5_Healthy!B285,Patient6_Healthy!B285,Patient8_Healthy!B285,Patient9_Healthy!B285,Patient10_Healthy!B285,Patient11_Healthy!B285,Patient13_Healthy!B285,Patient14_Healthy!B285,Patient15_Healthy!B285,Patient16_Healthy!B285,Patient17_Healthy!B285,Patient18_Healthy!B285,Patient19_Healthy!B285,Patient21_Healthy!B285,Patient22_Healthy!B285,Patient23_Healthy!B285,Patient25_Healthy!B285,Patient26_Healthy!B285,Patient27_Healthy!B285,Patient28_Healthy!B285,Patient30_Healthy!B285,Patient31_Healthy!B285,Patient33_Healthy!B285,Patient34_Healthy!B285,Patient36_Healthy!B285)</f>
        <v>42.824074074074076</v>
      </c>
      <c r="C304">
        <f>STDEV(Patient1_Healthy!B285,Patient2_Healthy!B285,Patient5_Healthy!B285,Patient6_Healthy!B285,Patient8_Healthy!B285,Patient9_Healthy!B285,Patient10_Healthy!B285,Patient11_Healthy!B285,Patient13_Healthy!B285,Patient14_Healthy!B285,Patient15_Healthy!B285,Patient16_Healthy!B285,Patient17_Healthy!B285,Patient18_Healthy!B285,Patient19_Healthy!B285,Patient21_Healthy!B285,Patient22_Healthy!B285,Patient23_Healthy!B285,Patient25_Healthy!B285,Patient26_Healthy!B285,Patient27_Healthy!B285,Patient28_Healthy!B285,Patient30_Healthy!B285,Patient31_Healthy!B285,Patient33_Healthy!B285,Patient34_Healthy!B285,Patient36_Healthy!B285)</f>
        <v>42.940317591085986</v>
      </c>
      <c r="D304" s="132">
        <f>AVERAGE(Patient1_Healthy!C285,Patient2_Healthy!C285,Patient5_Healthy!C285,Patient6_Healthy!C285,Patient8_Healthy!C285,Patient9_Healthy!C285,Patient10_Healthy!C285,Patient11_Healthy!C285,Patient12_Healthy!C285,Patient13_Healthy!C285,Patient14_Healthy!C285,Patient15_Healthy!C285,Patient16_Healthy!C285,Patient17_Healthy!C285,Patient18_Healthy!C285,Patient19_Healthy!C285,Patient21_Healthy!C285,Patient22_Healthy!C285,Patient23_Healthy!C285,Patient25_Healthy!C285,Patient26_Healthy!C285,Patient27_Healthy!C285,Patient28_Healthy!C285,Patient30_Healthy!C285,Patient31_Healthy!C285,Patient33_Healthy!C285,Patient34_Healthy!C285,Patient36_Healthy!C285)</f>
        <v>51.89601929957206</v>
      </c>
      <c r="E304" s="139">
        <f>STDEV(Patient1_Healthy!C285,Patient2_Healthy!C285,Patient3_Healthy!C285,Patient4_Healthy!C285,Patient5_Healthy!C285,Patient6_Healthy!C285)</f>
        <v>809.03147352168708</v>
      </c>
      <c r="F304" s="132">
        <f>AVERAGE(Patient1_Healthy!D285,Patient2_Healthy!D285,Patient5_Healthy!D285,Patient6_Healthy!D285,Patient8_Healthy!D285,Patient9_Healthy!D285,Patient10_Healthy!D285,Patient11_Healthy!D285,Patient12_Healthy!D285,Patient13_Healthy!D285,Patient14_Healthy!D285,Patient15_Healthy!D285,Patient16_Healthy!D285,Patient17_Healthy!D285,Patient18_Healthy!D285,Patient19_Healthy!D285,Patient21_Healthy!D285,Patient22_Healthy!D285,Patient23_Healthy!D285,Patient25_Healthy!D285,Patient26_Healthy!D285,Patient27_Healthy!D285,Patient28_Healthy!D285,Patient30_Healthy!D285,Patient31_Healthy!D285,Patient33_Healthy!D285,Patient34_Healthy!D285,Patient36_Healthy!D285)</f>
        <v>97.970145089285708</v>
      </c>
      <c r="G304" s="139">
        <f>STDEV(Patient1_Healthy!D285,Patient2_Healthy!D285,Patient5_Healthy!D285,Patient6_Healthy!D285,Patient8_Healthy!D285,Patient9_Healthy!D285,Patient10_Healthy!D285,Patient11_Healthy!D285,Patient12_Healthy!D285,Patient13_Healthy!D285,Patient14_Healthy!D285,Patient15_Healthy!D285,Patient16_Healthy!D285,Patient17_Healthy!D285,Patient18_Healthy!D285,Patient19_Healthy!D285,Patient21_Healthy!D285,Patient22_Healthy!D285,Patient23_Healthy!D285,Patient25_Healthy!D285,Patient26_Healthy!D285,Patient27_Healthy!D285,Patient28_Healthy!D285,Patient30_Healthy!D285,Patient31_Healthy!D285,Patient33_Healthy!D285,Patient34_Healthy!D285,Patient36_Healthy!D285)</f>
        <v>63.305254044090368</v>
      </c>
      <c r="H304">
        <f>AVERAGE(Patient1_Healthy!E285,Patient2_Healthy!E285,Patient5_Healthy!E285,Patient6_Healthy!E285,Patient8_Healthy!E285,Patient9_Healthy!E285,Patient10_Healthy!E285,Patient11_Healthy!E285,Patient12_Healthy!E285,Patient13_Healthy!E285,Patient14_Healthy!E285,Patient15_Healthy!E285,Patient16_Healthy!E285,Patient17_Healthy!E285,Patient18_Healthy!E285,Patient19_Healthy!E285,Patient21_Healthy!E285,Patient22_Healthy!E285,Patient23_Healthy!E285,Patient25_Healthy!E285,Patient26_Healthy!E285,Patient27_Healthy!E285,Patient28_Healthy!E285,Patient30_Healthy!E285,Patient31_Healthy!E285,Patient33_Healthy!E285,Patient34_Healthy!E285,Patient36_Healthy!E285)</f>
        <v>206.33370535714286</v>
      </c>
      <c r="I304">
        <f>STDEV(Patient1_Healthy!E285,Patient2_Healthy!E285,Patient5_Healthy!E285,Patient6_Healthy!E285,Patient8_Healthy!E285,Patient9_Healthy!E285,Patient10_Healthy!E285,Patient11_Healthy!E285,Patient12_Healthy!E285,Patient13_Healthy!E285,Patient14_Healthy!E285,Patient15_Healthy!E285,Patient16_Healthy!E285,Patient17_Healthy!E285,Patient18_Healthy!E285,Patient19_Healthy!E285,Patient21_Healthy!E285,Patient22_Healthy!E285,Patient23_Healthy!E285,Patient25_Healthy!E285,Patient26_Healthy!E285,Patient27_Healthy!E285,Patient28_Healthy!E285,Patient30_Healthy!E285,Patient31_Healthy!E285,Patient33_Healthy!E285,Patient34_Healthy!E285,Patient36_Healthy!E285)</f>
        <v>106.66222388990943</v>
      </c>
      <c r="M304" s="35" t="s">
        <v>13</v>
      </c>
      <c r="N304">
        <f>AVERAGE(Patient1_Healthy!K285,Patient2_Healthy!K285,Patient5_Healthy!K285,Patient6_Healthy!K285,Patient8_Healthy!K285,Patient9_Healthy!K285,Patient10_Healthy!K285,Patient11_Healthy!K285,Patient12_Healthy!K285,Patient13_Healthy!K285,Patient14_Healthy!K285,Patient15_Healthy!K285,Patient16_Healthy!K285,Patient17_Healthy!K285,Patient18_Healthy!K285,Patient19_Healthy!K285,Patient21_Healthy!K285,Patient22_Healthy!K285,Patient23_Healthy!K285,Patient25_Healthy!K285,Patient26_Healthy!K285,Patient27_Healthy!K285,Patient28_Healthy!K285,Patient30_Healthy!K285,Patient31_Healthy!K285,Patient33_Healthy!K285,Patient34_Healthy!K285,Patient36_Healthy!K285)</f>
        <v>0.27718253968253964</v>
      </c>
      <c r="O304" s="139">
        <f>STDEV(Patient1_Healthy!K285,Patient2_Healthy!K285,Patient5_Healthy!K285,Patient6_Healthy!K285,Patient8_Healthy!K285,Patient9_Healthy!K285,Patient10_Healthy!K285,Patient11_Healthy!K285,Patient12_Healthy!K285,Patient13_Healthy!K285,Patient14_Healthy!K285,Patient15_Healthy!K285,Patient16_Healthy!K285,Patient17_Healthy!K285,Patient18_Healthy!K285,Patient19_Healthy!K285,Patient21_Healthy!K285,Patient22_Healthy!K285,Patient23_Healthy!K285,Patient25_Healthy!K285,Patient26_Healthy!K285,Patient27_Healthy!K285,Patient28_Healthy!K285,Patient30_Healthy!K285,Patient31_Healthy!K285,Patient33_Healthy!K285,Patient34_Healthy!K285,Patient36_Healthy!K285)</f>
        <v>0.11568917974717272</v>
      </c>
      <c r="P304" s="132">
        <f>AVERAGE(Patient1_Healthy!L285,Patient2_Healthy!L285,Patient5_Healthy!L285,Patient6_Healthy!L285,Patient8_Healthy!L285,Patient9_Healthy!L285,Patient10_Healthy!L285,Patient11_Healthy!L285,Patient12_Healthy!L285,Patient13_Healthy!L285,Patient14_Healthy!L285,Patient15_Healthy!L285,Patient16_Healthy!L285,Patient17_Healthy!L285,Patient18_Healthy!L285,Patient19_Healthy!L285,Patient21_Healthy!L285,Patient22_Healthy!L285,Patient23_Healthy!L285,Patient25_Healthy!L285,Patient26_Healthy!L285,Patient27_Healthy!L285,Patient28_Healthy!L285,Patient30_Healthy!L285,Patient31_Healthy!L285,Patient33_Healthy!L285,Patient34_Healthy!L285,Patient36_Healthy!L285)</f>
        <v>0.50014493984245367</v>
      </c>
      <c r="Q304" s="139">
        <f>STDEV(Patient1_Healthy!L285,Patient2_Healthy!L285,Patient5_Healthy!L285,Patient6_Healthy!L285,Patient8_Healthy!L285,Patient9_Healthy!L285,Patient10_Healthy!L285,Patient11_Healthy!L285,Patient12_Healthy!L285,Patient13_Healthy!L285,Patient14_Healthy!L285,Patient15_Healthy!L285,Patient16_Healthy!L285,Patient17_Healthy!L285,Patient18_Healthy!L285,Patient19_Healthy!L285,Patient21_Healthy!L285,Patient22_Healthy!L285,Patient23_Healthy!L285,Patient25_Healthy!L285,Patient26_Healthy!L285,Patient27_Healthy!L285,Patient28_Healthy!L285,Patient30_Healthy!L285,Patient31_Healthy!L285,Patient33_Healthy!L285,Patient34_Healthy!L285,Patient36_Healthy!L285)</f>
        <v>0.4088253297444901</v>
      </c>
      <c r="R304" s="132">
        <f>AVERAGE(Patient1_Healthy!M285,Patient2_Healthy!M285,Patient5_Healthy!M285,Patient6_Healthy!M285,Patient8_Healthy!M285,Patient9_Healthy!M285,Patient10_Healthy!M285,Patient11_Healthy!M285,Patient12_Healthy!M285,Patient13_Healthy!M285,Patient14_Healthy!M285,Patient15_Healthy!M285,Patient16_Healthy!M285,Patient17_Healthy!M285,Patient19_Healthy!M285,Patient21_Healthy!M285,Patient22_Healthy!M285,Patient23_Healthy!M285,Patient25_Healthy!M285,Patient26_Healthy!M285,Patient27_Healthy!M285,Patient28_Healthy!M285,Patient30_Healthy!M285,Patient31_Healthy!M285,Patient33_Healthy!M285,Patient34_Healthy!M285,Patient36_Healthy!M285)</f>
        <v>0.64823633156966498</v>
      </c>
      <c r="S304" s="139">
        <f>STDEV(Patient1_Healthy!M285,Patient2_Healthy!M285,Patient5_Healthy!M285,Patient6_Healthy!M285,Patient8_Healthy!M285,Patient9_Healthy!M285,Patient10_Healthy!M285,Patient11_Healthy!M285,Patient12_Healthy!M285,Patient13_Healthy!M285,Patient14_Healthy!M285,Patient15_Healthy!M285,Patient16_Healthy!M285,Patient17_Healthy!M285,Patient19_Healthy!M285,Patient21_Healthy!M285,Patient22_Healthy!M285,Patient23_Healthy!M285,Patient25_Healthy!M285,Patient26_Healthy!M285,Patient27_Healthy!M285,Patient28_Healthy!M285,Patient30_Healthy!M285,Patient31_Healthy!M285,Patient33_Healthy!M285,Patient34_Healthy!M285,Patient36_Healthy!M285)</f>
        <v>0.15741400819997747</v>
      </c>
      <c r="T304">
        <f>AVERAGE(Patient1_Healthy!N285,Patient2_Healthy!N285,Patient5_Healthy!N285,Patient6_Healthy!N285,Patient8_Healthy!N285,Patient9_Healthy!N285,Patient10_Healthy!N285,Patient11_Healthy!N285,Patient12_Healthy!N285,Patient13_Healthy!N285,Patient14_Healthy!N285,Patient15_Healthy!N285,Patient16_Healthy!N285,Patient17_Healthy!N285,Patient18_Healthy!N285,Patient19_Healthy!N285,Patient21_Healthy!N285,Patient22_Healthy!N285,Patient23_Healthy!N285,Patient25_Healthy!N285,Patient26_Healthy!N285,Patient27_Healthy!N285,Patient28_Healthy!N285,Patient30_Healthy!N285,Patient31_Healthy!N285,Patient33_Healthy!N285,Patient34_Healthy!N285,Patient36_Healthy!N285)</f>
        <v>0.90524376417233554</v>
      </c>
      <c r="U304">
        <f>STDEV(Patient1_Healthy!N285,Patient2_Healthy!N285,Patient5_Healthy!N285,Patient6_Healthy!N285,Patient8_Healthy!N285,Patient9_Healthy!N285,Patient10_Healthy!N285,Patient11_Healthy!N285,Patient12_Healthy!N285,Patient13_Healthy!N285,Patient14_Healthy!N285,Patient15_Healthy!N285,Patient16_Healthy!N285,Patient17_Healthy!N285,Patient18_Healthy!N285,Patient19_Healthy!N285,Patient21_Healthy!N285,Patient22_Healthy!N285,Patient23_Healthy!N285,Patient25_Healthy!N285,Patient26_Healthy!N285,Patient27_Healthy!N285,Patient28_Healthy!N285,Patient30_Healthy!N285,Patient31_Healthy!N285,Patient33_Healthy!N285,Patient34_Healthy!N285,Patient36_Healthy!N285)</f>
        <v>0.2931005489739314</v>
      </c>
      <c r="AO304" s="165"/>
    </row>
    <row r="305" spans="1:41" x14ac:dyDescent="0.25">
      <c r="A305" s="32" t="s">
        <v>18</v>
      </c>
      <c r="B305">
        <f>AVERAGE(Patient1_Healthy!B286,Patient2_Healthy!B286,Patient5_Healthy!B286,Patient6_Healthy!B286,Patient8_Healthy!B286,Patient9_Healthy!B286,Patient10_Healthy!B286,Patient11_Healthy!B286,Patient13_Healthy!B286,Patient14_Healthy!B286,Patient15_Healthy!B286,Patient16_Healthy!B286,Patient17_Healthy!B286,Patient18_Healthy!B286,Patient19_Healthy!B286,Patient21_Healthy!B286,Patient22_Healthy!B286,Patient23_Healthy!B286,Patient25_Healthy!B286,Patient26_Healthy!B286,Patient27_Healthy!B286,Patient28_Healthy!B286,Patient30_Healthy!B286,Patient31_Healthy!B286,Patient33_Healthy!B286,Patient34_Healthy!B286,Patient36_Healthy!B286)</f>
        <v>51.25144675925926</v>
      </c>
      <c r="C305">
        <f>STDEV(Patient1_Healthy!B286,Patient2_Healthy!B286,Patient5_Healthy!B286,Patient6_Healthy!B286,Patient8_Healthy!B286,Patient9_Healthy!B286,Patient10_Healthy!B286,Patient11_Healthy!B286,Patient13_Healthy!B286,Patient14_Healthy!B286,Patient15_Healthy!B286,Patient16_Healthy!B286,Patient17_Healthy!B286,Patient18_Healthy!B286,Patient19_Healthy!B286,Patient21_Healthy!B286,Patient22_Healthy!B286,Patient23_Healthy!B286,Patient25_Healthy!B286,Patient26_Healthy!B286,Patient27_Healthy!B286,Patient28_Healthy!B286,Patient30_Healthy!B286,Patient31_Healthy!B286,Patient33_Healthy!B286,Patient34_Healthy!B286,Patient36_Healthy!B286)</f>
        <v>18.691319061648215</v>
      </c>
      <c r="D305" s="132">
        <f>AVERAGE(Patient1_Healthy!C286,Patient2_Healthy!C286,Patient5_Healthy!C286,Patient6_Healthy!C286,Patient8_Healthy!C286,Patient9_Healthy!C286,Patient10_Healthy!C286,Patient11_Healthy!C286,Patient12_Healthy!C286,Patient13_Healthy!C286,Patient14_Healthy!C286,Patient15_Healthy!C286,Patient16_Healthy!C286,Patient17_Healthy!C286,Patient18_Healthy!C286,Patient19_Healthy!C286,Patient21_Healthy!C286,Patient22_Healthy!C286,Patient23_Healthy!C286,Patient25_Healthy!C286,Patient26_Healthy!C286,Patient27_Healthy!C286,Patient28_Healthy!C286,Patient30_Healthy!C286,Patient31_Healthy!C286,Patient33_Healthy!C286,Patient34_Healthy!C286,Patient36_Healthy!C286)</f>
        <v>80.957540351189095</v>
      </c>
      <c r="E305" s="139">
        <f>STDEV(Patient1_Healthy!C286,Patient2_Healthy!C286,Patient3_Healthy!C286,Patient4_Healthy!C286,Patient5_Healthy!C286,Patient6_Healthy!C286)</f>
        <v>15.285255375581809</v>
      </c>
      <c r="F305" s="132">
        <f>AVERAGE(Patient1_Healthy!D286,Patient2_Healthy!D286,Patient5_Healthy!D286,Patient6_Healthy!D286,Patient8_Healthy!D286,Patient9_Healthy!D286,Patient10_Healthy!D286,Patient11_Healthy!D286,Patient12_Healthy!D286,Patient13_Healthy!D286,Patient14_Healthy!D286,Patient15_Healthy!D286,Patient16_Healthy!D286,Patient17_Healthy!D286,Patient18_Healthy!D286,Patient19_Healthy!D286,Patient21_Healthy!D286,Patient22_Healthy!D286,Patient23_Healthy!D286,Patient25_Healthy!D286,Patient26_Healthy!D286,Patient27_Healthy!D286,Patient28_Healthy!D286,Patient30_Healthy!D286,Patient31_Healthy!D286,Patient33_Healthy!D286,Patient34_Healthy!D286,Patient36_Healthy!D286)</f>
        <v>114.88560267857143</v>
      </c>
      <c r="G305" s="139">
        <f>STDEV(Patient1_Healthy!D286,Patient2_Healthy!D286,Patient5_Healthy!D286,Patient6_Healthy!D286,Patient8_Healthy!D286,Patient9_Healthy!D286,Patient10_Healthy!D286,Patient11_Healthy!D286,Patient12_Healthy!D286,Patient13_Healthy!D286,Patient14_Healthy!D286,Patient15_Healthy!D286,Patient16_Healthy!D286,Patient17_Healthy!D286,Patient18_Healthy!D286,Patient19_Healthy!D286,Patient21_Healthy!D286,Patient22_Healthy!D286,Patient23_Healthy!D286,Patient25_Healthy!D286,Patient26_Healthy!D286,Patient27_Healthy!D286,Patient28_Healthy!D286,Patient30_Healthy!D286,Patient31_Healthy!D286,Patient33_Healthy!D286,Patient34_Healthy!D286,Patient36_Healthy!D286)</f>
        <v>33.496725684386</v>
      </c>
      <c r="H305">
        <f>AVERAGE(Patient1_Healthy!E286,Patient2_Healthy!E286,Patient5_Healthy!E286,Patient6_Healthy!E286,Patient8_Healthy!E286,Patient9_Healthy!E286,Patient10_Healthy!E286,Patient11_Healthy!E286,Patient12_Healthy!E286,Patient13_Healthy!E286,Patient14_Healthy!E286,Patient15_Healthy!E286,Patient16_Healthy!E286,Patient17_Healthy!E286,Patient18_Healthy!E286,Patient19_Healthy!E286,Patient21_Healthy!E286,Patient22_Healthy!E286,Patient23_Healthy!E286,Patient25_Healthy!E286,Patient26_Healthy!E286,Patient27_Healthy!E286,Patient28_Healthy!E286,Patient30_Healthy!E286,Patient31_Healthy!E286,Patient33_Healthy!E286,Patient34_Healthy!E286,Patient36_Healthy!E286)</f>
        <v>197.85853794642858</v>
      </c>
      <c r="I305">
        <f>STDEV(Patient1_Healthy!E286,Patient2_Healthy!E286,Patient5_Healthy!E286,Patient6_Healthy!E286,Patient8_Healthy!E286,Patient9_Healthy!E286,Patient10_Healthy!E286,Patient11_Healthy!E286,Patient12_Healthy!E286,Patient13_Healthy!E286,Patient14_Healthy!E286,Patient15_Healthy!E286,Patient16_Healthy!E286,Patient17_Healthy!E286,Patient18_Healthy!E286,Patient19_Healthy!E286,Patient21_Healthy!E286,Patient22_Healthy!E286,Patient23_Healthy!E286,Patient25_Healthy!E286,Patient26_Healthy!E286,Patient27_Healthy!E286,Patient28_Healthy!E286,Patient30_Healthy!E286,Patient31_Healthy!E286,Patient33_Healthy!E286,Patient34_Healthy!E286,Patient36_Healthy!E286)</f>
        <v>69.660616276689126</v>
      </c>
      <c r="AO305" s="165"/>
    </row>
    <row r="306" spans="1:41" x14ac:dyDescent="0.25">
      <c r="A306" s="32" t="s">
        <v>26</v>
      </c>
      <c r="B306">
        <f>AVERAGE(Patient1_Healthy!B287,Patient2_Healthy!B287,Patient5_Healthy!B287,Patient6_Healthy!B287,Patient8_Healthy!B287,Patient9_Healthy!B287,Patient10_Healthy!B287,Patient11_Healthy!B287,Patient13_Healthy!B287,Patient14_Healthy!B287,Patient15_Healthy!B287,Patient16_Healthy!B287,Patient17_Healthy!B287,Patient18_Healthy!B287,Patient19_Healthy!B287,Patient21_Healthy!B287,Patient22_Healthy!B287,Patient23_Healthy!B287,Patient25_Healthy!B287,Patient26_Healthy!B287,Patient27_Healthy!B287,Patient28_Healthy!B287,Patient30_Healthy!B287,Patient31_Healthy!B287,Patient33_Healthy!B287,Patient34_Healthy!B287,Patient36_Healthy!B287)</f>
        <v>37.724247685185183</v>
      </c>
      <c r="C306">
        <f>STDEV(Patient1_Healthy!B287,Patient2_Healthy!B287,Patient5_Healthy!B287,Patient6_Healthy!B287,Patient8_Healthy!B287,Patient9_Healthy!B287,Patient10_Healthy!B287,Patient11_Healthy!B287,Patient13_Healthy!B287,Patient14_Healthy!B287,Patient15_Healthy!B287,Patient16_Healthy!B287,Patient17_Healthy!B287,Patient18_Healthy!B287,Patient19_Healthy!B287,Patient21_Healthy!B287,Patient22_Healthy!B287,Patient23_Healthy!B287,Patient25_Healthy!B287,Patient26_Healthy!B287,Patient27_Healthy!B287,Patient28_Healthy!B287,Patient30_Healthy!B287,Patient31_Healthy!B287,Patient33_Healthy!B287,Patient34_Healthy!B287,Patient36_Healthy!B287)</f>
        <v>9.2492225786137503</v>
      </c>
      <c r="D306" s="132">
        <f>AVERAGE(Patient1_Healthy!C287,Patient2_Healthy!C287,Patient5_Healthy!C287,Patient6_Healthy!C287,Patient8_Healthy!C287,Patient9_Healthy!C287,Patient10_Healthy!C287,Patient11_Healthy!C287,Patient12_Healthy!C287,Patient13_Healthy!C287,Patient14_Healthy!C287,Patient15_Healthy!C287,Patient16_Healthy!C287,Patient17_Healthy!C287,Patient18_Healthy!C287,Patient19_Healthy!C287,Patient21_Healthy!C287,Patient22_Healthy!C287,Patient23_Healthy!C287,Patient25_Healthy!C287,Patient26_Healthy!C287,Patient27_Healthy!C287,Patient28_Healthy!C287,Patient30_Healthy!C287,Patient31_Healthy!C287,Patient33_Healthy!C287,Patient34_Healthy!C287,Patient36_Healthy!C287)</f>
        <v>63.75974422071738</v>
      </c>
      <c r="E306" s="139">
        <f>STDEV(Patient1_Healthy!C287,Patient2_Healthy!C287,Patient3_Healthy!C287,Patient4_Healthy!C287,Patient5_Healthy!C287,Patient6_Healthy!C287)</f>
        <v>12.97447619562006</v>
      </c>
      <c r="F306" s="132">
        <f>AVERAGE(Patient1_Healthy!D287,Patient2_Healthy!D287,Patient5_Healthy!D287,Patient6_Healthy!D287,Patient8_Healthy!D287,Patient9_Healthy!D287,Patient10_Healthy!D287,Patient11_Healthy!D287,Patient12_Healthy!D287,Patient13_Healthy!D287,Patient14_Healthy!D287,Patient15_Healthy!D287,Patient16_Healthy!D287,Patient17_Healthy!D287,Patient18_Healthy!D287,Patient19_Healthy!D287,Patient21_Healthy!D287,Patient22_Healthy!D287,Patient23_Healthy!D287,Patient25_Healthy!D287,Patient26_Healthy!D287,Patient27_Healthy!D287,Patient28_Healthy!D287,Patient30_Healthy!D287,Patient31_Healthy!D287,Patient33_Healthy!D287,Patient34_Healthy!D287,Patient36_Healthy!D287)</f>
        <v>73.835100446428569</v>
      </c>
      <c r="G306" s="139">
        <f>STDEV(Patient1_Healthy!D287,Patient2_Healthy!D287,Patient5_Healthy!D287,Patient6_Healthy!D287,Patient8_Healthy!D287,Patient9_Healthy!D287,Patient10_Healthy!D287,Patient11_Healthy!D287,Patient12_Healthy!D287,Patient13_Healthy!D287,Patient14_Healthy!D287,Patient15_Healthy!D287,Patient16_Healthy!D287,Patient17_Healthy!D287,Patient18_Healthy!D287,Patient19_Healthy!D287,Patient21_Healthy!D287,Patient22_Healthy!D287,Patient23_Healthy!D287,Patient25_Healthy!D287,Patient26_Healthy!D287,Patient27_Healthy!D287,Patient28_Healthy!D287,Patient30_Healthy!D287,Patient31_Healthy!D287,Patient33_Healthy!D287,Patient34_Healthy!D287,Patient36_Healthy!D287)</f>
        <v>13.086691320066159</v>
      </c>
      <c r="H306">
        <f>AVERAGE(Patient1_Healthy!E287,Patient2_Healthy!E287,Patient5_Healthy!E287,Patient6_Healthy!E287,Patient8_Healthy!E287,Patient9_Healthy!E287,Patient10_Healthy!E287,Patient11_Healthy!E287,Patient12_Healthy!E287,Patient13_Healthy!E287,Patient14_Healthy!E287,Patient15_Healthy!E287,Patient16_Healthy!E287,Patient17_Healthy!E287,Patient18_Healthy!E287,Patient19_Healthy!E287,Patient21_Healthy!E287,Patient22_Healthy!E287,Patient23_Healthy!E287,Patient25_Healthy!E287,Patient26_Healthy!E287,Patient27_Healthy!E287,Patient28_Healthy!E287,Patient30_Healthy!E287,Patient31_Healthy!E287,Patient33_Healthy!E287,Patient34_Healthy!E287,Patient36_Healthy!E287)</f>
        <v>147.91434151785714</v>
      </c>
      <c r="I306">
        <f>STDEV(Patient1_Healthy!E287,Patient2_Healthy!E287,Patient5_Healthy!E287,Patient6_Healthy!E287,Patient8_Healthy!E287,Patient9_Healthy!E287,Patient10_Healthy!E287,Patient11_Healthy!E287,Patient12_Healthy!E287,Patient13_Healthy!E287,Patient14_Healthy!E287,Patient15_Healthy!E287,Patient16_Healthy!E287,Patient17_Healthy!E287,Patient18_Healthy!E287,Patient19_Healthy!E287,Patient21_Healthy!E287,Patient22_Healthy!E287,Patient23_Healthy!E287,Patient25_Healthy!E287,Patient26_Healthy!E287,Patient27_Healthy!E287,Patient28_Healthy!E287,Patient30_Healthy!E287,Patient31_Healthy!E287,Patient33_Healthy!E287,Patient34_Healthy!E287,Patient36_Healthy!E287)</f>
        <v>71.922417885708398</v>
      </c>
      <c r="AO306" s="165"/>
    </row>
    <row r="307" spans="1:41" x14ac:dyDescent="0.25">
      <c r="A307" s="32" t="s">
        <v>21</v>
      </c>
      <c r="B307">
        <f>AVERAGE(Patient1_Healthy!B288,Patient2_Healthy!B288,Patient5_Healthy!B288,Patient6_Healthy!B288,Patient8_Healthy!B288,Patient9_Healthy!B288,Patient10_Healthy!B288,Patient11_Healthy!B288,Patient13_Healthy!B288,Patient14_Healthy!B288,Patient15_Healthy!B288,Patient16_Healthy!B288,Patient17_Healthy!B288,Patient18_Healthy!B288,Patient19_Healthy!B288,Patient21_Healthy!B288,Patient22_Healthy!B288,Patient23_Healthy!B288,Patient25_Healthy!B288,Patient26_Healthy!B288,Patient27_Healthy!B288,Patient28_Healthy!B288,Patient30_Healthy!B288,Patient31_Healthy!B288,Patient33_Healthy!B288,Patient34_Healthy!B288,Patient36_Healthy!B288)</f>
        <v>62.717013888888886</v>
      </c>
      <c r="C307">
        <f>STDEV(Patient1_Healthy!B288,Patient2_Healthy!B288,Patient5_Healthy!B288,Patient6_Healthy!B288,Patient8_Healthy!B288,Patient9_Healthy!B288,Patient10_Healthy!B288,Patient11_Healthy!B288,Patient13_Healthy!B288,Patient14_Healthy!B288,Patient15_Healthy!B288,Patient16_Healthy!B288,Patient17_Healthy!B288,Patient18_Healthy!B288,Patient19_Healthy!B288,Patient21_Healthy!B288,Patient22_Healthy!B288,Patient23_Healthy!B288,Patient25_Healthy!B288,Patient26_Healthy!B288,Patient27_Healthy!B288,Patient28_Healthy!B288,Patient30_Healthy!B288,Patient31_Healthy!B288,Patient33_Healthy!B288,Patient34_Healthy!B288,Patient36_Healthy!B288)</f>
        <v>25.314427393283061</v>
      </c>
      <c r="D307" s="132">
        <f>AVERAGE(Patient1_Healthy!C288,Patient2_Healthy!C288,Patient5_Healthy!C288,Patient6_Healthy!C288,Patient8_Healthy!C288,Patient9_Healthy!C288,Patient10_Healthy!C288,Patient11_Healthy!C288,Patient12_Healthy!C288,Patient13_Healthy!C288,Patient14_Healthy!C288,Patient15_Healthy!C288,Patient16_Healthy!C288,Patient17_Healthy!C288,Patient18_Healthy!C288,Patient19_Healthy!C288,Patient21_Healthy!C288,Patient22_Healthy!C288,Patient23_Healthy!C288,Patient25_Healthy!C288,Patient26_Healthy!C288,Patient27_Healthy!C288,Patient28_Healthy!C288,Patient30_Healthy!C288,Patient31_Healthy!C288,Patient33_Healthy!C288,Patient34_Healthy!C288,Patient36_Healthy!C288)</f>
        <v>92.785460767527425</v>
      </c>
      <c r="E307" s="139">
        <f>STDEV(Patient1_Healthy!C288,Patient2_Healthy!C288,Patient3_Healthy!C288,Patient4_Healthy!C288,Patient5_Healthy!C288,Patient6_Healthy!C288)</f>
        <v>18.020079695749693</v>
      </c>
      <c r="F307" s="132">
        <f>AVERAGE(Patient1_Healthy!D288,Patient2_Healthy!D288,Patient5_Healthy!D288,Patient6_Healthy!D288,Patient8_Healthy!D288,Patient9_Healthy!D288,Patient10_Healthy!D288,Patient11_Healthy!D288,Patient12_Healthy!D288,Patient13_Healthy!D288,Patient14_Healthy!D288,Patient15_Healthy!D288,Patient16_Healthy!D288,Patient17_Healthy!D288,Patient18_Healthy!D288,Patient19_Healthy!D288,Patient21_Healthy!D288,Patient22_Healthy!D288,Patient23_Healthy!D288,Patient25_Healthy!D288,Patient26_Healthy!D288,Patient27_Healthy!D288,Patient28_Healthy!D288,Patient30_Healthy!D288,Patient31_Healthy!D288,Patient33_Healthy!D288,Patient34_Healthy!D288,Patient36_Healthy!D288)</f>
        <v>124.58147321428571</v>
      </c>
      <c r="G307" s="139">
        <f>STDEV(Patient1_Healthy!D288,Patient2_Healthy!D288,Patient5_Healthy!D288,Patient6_Healthy!D288,Patient8_Healthy!D288,Patient9_Healthy!D288,Patient10_Healthy!D288,Patient11_Healthy!D288,Patient12_Healthy!D288,Patient13_Healthy!D288,Patient14_Healthy!D288,Patient15_Healthy!D288,Patient16_Healthy!D288,Patient17_Healthy!D288,Patient18_Healthy!D288,Patient19_Healthy!D288,Patient21_Healthy!D288,Patient22_Healthy!D288,Patient23_Healthy!D288,Patient25_Healthy!D288,Patient26_Healthy!D288,Patient27_Healthy!D288,Patient28_Healthy!D288,Patient30_Healthy!D288,Patient31_Healthy!D288,Patient33_Healthy!D288,Patient34_Healthy!D288,Patient36_Healthy!D288)</f>
        <v>36.202081621685494</v>
      </c>
      <c r="H307">
        <f>AVERAGE(Patient1_Healthy!E288,Patient2_Healthy!E288,Patient5_Healthy!E288,Patient6_Healthy!E288,Patient8_Healthy!E288,Patient9_Healthy!E288,Patient10_Healthy!E288,Patient11_Healthy!E288,Patient12_Healthy!E288,Patient13_Healthy!E288,Patient14_Healthy!E288,Patient15_Healthy!E288,Patient16_Healthy!E288,Patient17_Healthy!E288,Patient18_Healthy!E288,Patient19_Healthy!E288,Patient21_Healthy!E288,Patient22_Healthy!E288,Patient23_Healthy!E288,Patient25_Healthy!E288,Patient26_Healthy!E288,Patient27_Healthy!E288,Patient28_Healthy!E288,Patient30_Healthy!E288,Patient31_Healthy!E288,Patient33_Healthy!E288,Patient34_Healthy!E288,Patient36_Healthy!E288)</f>
        <v>208.87974330357142</v>
      </c>
      <c r="I307">
        <f>STDEV(Patient1_Healthy!E288,Patient2_Healthy!E288,Patient5_Healthy!E288,Patient6_Healthy!E288,Patient8_Healthy!E288,Patient9_Healthy!E288,Patient10_Healthy!E288,Patient11_Healthy!E288,Patient12_Healthy!E288,Patient13_Healthy!E288,Patient14_Healthy!E288,Patient15_Healthy!E288,Patient16_Healthy!E288,Patient17_Healthy!E288,Patient18_Healthy!E288,Patient19_Healthy!E288,Patient21_Healthy!E288,Patient22_Healthy!E288,Patient23_Healthy!E288,Patient25_Healthy!E288,Patient26_Healthy!E288,Patient27_Healthy!E288,Patient28_Healthy!E288,Patient30_Healthy!E288,Patient31_Healthy!E288,Patient33_Healthy!E288,Patient34_Healthy!E288,Patient36_Healthy!E288)</f>
        <v>60.936096862528899</v>
      </c>
      <c r="AO307" s="165"/>
    </row>
    <row r="308" spans="1:41" x14ac:dyDescent="0.25">
      <c r="A308" s="32" t="s">
        <v>28</v>
      </c>
      <c r="B308">
        <f>AVERAGE(Patient1_Healthy!B289,Patient2_Healthy!B289,Patient5_Healthy!B289,Patient6_Healthy!B289,Patient8_Healthy!B289,Patient9_Healthy!B289,Patient10_Healthy!B289,Patient11_Healthy!B289,Patient13_Healthy!B289,Patient14_Healthy!B289,Patient15_Healthy!B289,Patient16_Healthy!B289,Patient17_Healthy!B289,Patient18_Healthy!B289,Patient19_Healthy!B289,Patient21_Healthy!B289,Patient22_Healthy!B289,Patient23_Healthy!B289,Patient25_Healthy!B289,Patient26_Healthy!B289,Patient27_Healthy!B289,Patient28_Healthy!B289,Patient30_Healthy!B289,Patient31_Healthy!B289,Patient33_Healthy!B289,Patient34_Healthy!B289,Patient36_Healthy!B289)</f>
        <v>59.751157407407405</v>
      </c>
      <c r="C308">
        <f>STDEV(Patient1_Healthy!B289,Patient2_Healthy!B289,Patient5_Healthy!B289,Patient6_Healthy!B289,Patient8_Healthy!B289,Patient9_Healthy!B289,Patient10_Healthy!B289,Patient11_Healthy!B289,Patient13_Healthy!B289,Patient14_Healthy!B289,Patient15_Healthy!B289,Patient16_Healthy!B289,Patient17_Healthy!B289,Patient18_Healthy!B289,Patient19_Healthy!B289,Patient21_Healthy!B289,Patient22_Healthy!B289,Patient23_Healthy!B289,Patient25_Healthy!B289,Patient26_Healthy!B289,Patient27_Healthy!B289,Patient28_Healthy!B289,Patient30_Healthy!B289,Patient31_Healthy!B289,Patient33_Healthy!B289,Patient34_Healthy!B289,Patient36_Healthy!B289)</f>
        <v>28.344958084493793</v>
      </c>
      <c r="D308" s="132">
        <f>AVERAGE(Patient1_Healthy!C289,Patient2_Healthy!C289,Patient5_Healthy!C289,Patient6_Healthy!C289,Patient8_Healthy!C289,Patient9_Healthy!C289,Patient10_Healthy!C289,Patient11_Healthy!C289,Patient12_Healthy!C289,Patient13_Healthy!C289,Patient14_Healthy!C289,Patient15_Healthy!C289,Patient16_Healthy!C289,Patient17_Healthy!C289,Patient18_Healthy!C289,Patient19_Healthy!C289,Patient21_Healthy!C289,Patient22_Healthy!C289,Patient23_Healthy!C289,Patient25_Healthy!C289,Patient26_Healthy!C289,Patient27_Healthy!C289,Patient28_Healthy!C289,Patient30_Healthy!C289,Patient31_Healthy!C289,Patient33_Healthy!C289,Patient34_Healthy!C289,Patient36_Healthy!C289)</f>
        <v>97.487290735463986</v>
      </c>
      <c r="E308" s="139">
        <f>STDEV(Patient1_Healthy!C289,Patient2_Healthy!C289,Patient3_Healthy!C289,Patient4_Healthy!C289,Patient5_Healthy!C289,Patient6_Healthy!C289)</f>
        <v>10.909651622268965</v>
      </c>
      <c r="F308" s="132">
        <f>AVERAGE(Patient1_Healthy!D289,Patient2_Healthy!D289,Patient5_Healthy!D289,Patient6_Healthy!D289,Patient8_Healthy!D289,Patient9_Healthy!D289,Patient10_Healthy!D289,Patient11_Healthy!D289,Patient12_Healthy!D289,Patient13_Healthy!D289,Patient14_Healthy!D289,Patient15_Healthy!D289,Patient16_Healthy!D289,Patient17_Healthy!D289,Patient18_Healthy!D289,Patient19_Healthy!D289,Patient21_Healthy!D289,Patient22_Healthy!D289,Patient23_Healthy!D289,Patient25_Healthy!D289,Patient26_Healthy!D289,Patient27_Healthy!D289,Patient28_Healthy!D289,Patient30_Healthy!D289,Patient31_Healthy!D289,Patient33_Healthy!D289,Patient34_Healthy!D289,Patient36_Healthy!D289)</f>
        <v>128.94112723214286</v>
      </c>
      <c r="G308" s="139">
        <f>STDEV(Patient1_Healthy!D289,Patient2_Healthy!D289,Patient5_Healthy!D289,Patient6_Healthy!D289,Patient8_Healthy!D289,Patient9_Healthy!D289,Patient10_Healthy!D289,Patient11_Healthy!D289,Patient12_Healthy!D289,Patient13_Healthy!D289,Patient14_Healthy!D289,Patient15_Healthy!D289,Patient16_Healthy!D289,Patient17_Healthy!D289,Patient18_Healthy!D289,Patient19_Healthy!D289,Patient21_Healthy!D289,Patient22_Healthy!D289,Patient23_Healthy!D289,Patient25_Healthy!D289,Patient26_Healthy!D289,Patient27_Healthy!D289,Patient28_Healthy!D289,Patient30_Healthy!D289,Patient31_Healthy!D289,Patient33_Healthy!D289,Patient34_Healthy!D289,Patient36_Healthy!D289)</f>
        <v>37.354592067271902</v>
      </c>
      <c r="H308">
        <f>AVERAGE(Patient1_Healthy!E289,Patient2_Healthy!E289,Patient5_Healthy!E289,Patient6_Healthy!E289,Patient8_Healthy!E289,Patient9_Healthy!E289,Patient10_Healthy!E289,Patient11_Healthy!E289,Patient12_Healthy!E289,Patient13_Healthy!E289,Patient14_Healthy!E289,Patient15_Healthy!E289,Patient16_Healthy!E289,Patient17_Healthy!E289,Patient18_Healthy!E289,Patient19_Healthy!E289,Patient21_Healthy!E289,Patient22_Healthy!E289,Patient23_Healthy!E289,Patient25_Healthy!E289,Patient26_Healthy!E289,Patient27_Healthy!E289,Patient28_Healthy!E289,Patient30_Healthy!E289,Patient31_Healthy!E289,Patient33_Healthy!E289,Patient34_Healthy!E289,Patient36_Healthy!E289)</f>
        <v>213.65792410714286</v>
      </c>
      <c r="I308">
        <f>STDEV(Patient1_Healthy!E289,Patient2_Healthy!E289,Patient5_Healthy!E289,Patient6_Healthy!E289,Patient8_Healthy!E289,Patient9_Healthy!E289,Patient10_Healthy!E289,Patient11_Healthy!E289,Patient12_Healthy!E289,Patient13_Healthy!E289,Patient14_Healthy!E289,Patient15_Healthy!E289,Patient16_Healthy!E289,Patient17_Healthy!E289,Patient18_Healthy!E289,Patient19_Healthy!E289,Patient21_Healthy!E289,Patient22_Healthy!E289,Patient23_Healthy!E289,Patient25_Healthy!E289,Patient26_Healthy!E289,Patient27_Healthy!E289,Patient28_Healthy!E289,Patient30_Healthy!E289,Patient31_Healthy!E289,Patient33_Healthy!E289,Patient34_Healthy!E289,Patient36_Healthy!E289)</f>
        <v>70.613943760739204</v>
      </c>
      <c r="AO308" s="165"/>
    </row>
    <row r="309" spans="1:41" x14ac:dyDescent="0.25">
      <c r="A309" s="32" t="s">
        <v>24</v>
      </c>
      <c r="B309">
        <f>AVERAGE(Patient1_Healthy!B290,Patient2_Healthy!B290,Patient5_Healthy!B290,Patient6_Healthy!B290,Patient8_Healthy!B290,Patient9_Healthy!B290,Patient10_Healthy!B290,Patient11_Healthy!B290,Patient13_Healthy!B290,Patient14_Healthy!B290,Patient15_Healthy!B290,Patient16_Healthy!B290,Patient17_Healthy!B290,Patient18_Healthy!B290,Patient19_Healthy!B290,Patient21_Healthy!B290,Patient22_Healthy!B290,Patient23_Healthy!B290,Patient25_Healthy!B290,Patient26_Healthy!B290,Patient27_Healthy!B290,Patient28_Healthy!B290,Patient30_Healthy!B290,Patient31_Healthy!B290,Patient33_Healthy!B290,Patient34_Healthy!B290,Patient36_Healthy!B290)</f>
        <v>51.432291666666664</v>
      </c>
      <c r="C309">
        <f>STDEV(Patient1_Healthy!B290,Patient2_Healthy!B290,Patient5_Healthy!B290,Patient6_Healthy!B290,Patient8_Healthy!B290,Patient9_Healthy!B290,Patient10_Healthy!B290,Patient11_Healthy!B290,Patient13_Healthy!B290,Patient14_Healthy!B290,Patient15_Healthy!B290,Patient16_Healthy!B290,Patient17_Healthy!B290,Patient18_Healthy!B290,Patient19_Healthy!B290,Patient21_Healthy!B290,Patient22_Healthy!B290,Patient23_Healthy!B290,Patient25_Healthy!B290,Patient26_Healthy!B290,Patient27_Healthy!B290,Patient28_Healthy!B290,Patient30_Healthy!B290,Patient31_Healthy!B290,Patient33_Healthy!B290,Patient34_Healthy!B290,Patient36_Healthy!B290)</f>
        <v>15.535538665060241</v>
      </c>
      <c r="D309" s="132">
        <f>AVERAGE(Patient1_Healthy!C290,Patient2_Healthy!C290,Patient5_Healthy!C290,Patient6_Healthy!C290,Patient8_Healthy!C290,Patient9_Healthy!C290,Patient10_Healthy!C290,Patient11_Healthy!C290,Patient12_Healthy!C290,Patient13_Healthy!C290,Patient14_Healthy!C290,Patient15_Healthy!C290,Patient16_Healthy!C290,Patient17_Healthy!C290,Patient18_Healthy!C290,Patient19_Healthy!C290,Patient21_Healthy!C290,Patient22_Healthy!C290,Patient23_Healthy!C290,Patient25_Healthy!C290,Patient26_Healthy!C290,Patient27_Healthy!C290,Patient28_Healthy!C290,Patient30_Healthy!C290,Patient31_Healthy!C290,Patient33_Healthy!C290,Patient34_Healthy!C290,Patient36_Healthy!C290)</f>
        <v>82.93385206437317</v>
      </c>
      <c r="E309" s="139">
        <f>STDEV(Patient1_Healthy!C290,Patient2_Healthy!C290,Patient3_Healthy!C290,Patient4_Healthy!C290,Patient5_Healthy!C290,Patient6_Healthy!C290)</f>
        <v>14.369429060268347</v>
      </c>
      <c r="F309" s="132">
        <f>AVERAGE(Patient1_Healthy!D290,Patient2_Healthy!D290,Patient5_Healthy!D290,Patient6_Healthy!D290,Patient8_Healthy!D290,Patient9_Healthy!D290,Patient10_Healthy!D290,Patient11_Healthy!D290,Patient12_Healthy!D290,Patient13_Healthy!D290,Patient14_Healthy!D290,Patient15_Healthy!D290,Patient16_Healthy!D290,Patient17_Healthy!D290,Patient18_Healthy!D290,Patient19_Healthy!D290,Patient21_Healthy!D290,Patient22_Healthy!D290,Patient23_Healthy!D290,Patient25_Healthy!D290,Patient26_Healthy!D290,Patient27_Healthy!D290,Patient28_Healthy!D290,Patient30_Healthy!D290,Patient31_Healthy!D290,Patient33_Healthy!D290,Patient34_Healthy!D290,Patient36_Healthy!D290)</f>
        <v>99.155970982142861</v>
      </c>
      <c r="G309" s="139">
        <f>STDEV(Patient1_Healthy!D290,Patient2_Healthy!D290,Patient5_Healthy!D290,Patient6_Healthy!D290,Patient8_Healthy!D290,Patient9_Healthy!D290,Patient10_Healthy!D290,Patient11_Healthy!D290,Patient12_Healthy!D290,Patient13_Healthy!D290,Patient14_Healthy!D290,Patient15_Healthy!D290,Patient16_Healthy!D290,Patient17_Healthy!D290,Patient18_Healthy!D290,Patient19_Healthy!D290,Patient21_Healthy!D290,Patient22_Healthy!D290,Patient23_Healthy!D290,Patient25_Healthy!D290,Patient26_Healthy!D290,Patient27_Healthy!D290,Patient28_Healthy!D290,Patient30_Healthy!D290,Patient31_Healthy!D290,Patient33_Healthy!D290,Patient34_Healthy!D290,Patient36_Healthy!D290)</f>
        <v>22.687785711447596</v>
      </c>
      <c r="H309">
        <f>AVERAGE(Patient1_Healthy!E290,Patient2_Healthy!E290,Patient5_Healthy!E290,Patient6_Healthy!E290,Patient8_Healthy!E290,Patient9_Healthy!E290,Patient10_Healthy!E290,Patient11_Healthy!E290,Patient12_Healthy!E290,Patient13_Healthy!E290,Patient14_Healthy!E290,Patient15_Healthy!E290,Patient16_Healthy!E290,Patient17_Healthy!E290,Patient18_Healthy!E290,Patient19_Healthy!E290,Patient21_Healthy!E290,Patient22_Healthy!E290,Patient23_Healthy!E290,Patient25_Healthy!E290,Patient26_Healthy!E290,Patient27_Healthy!E290,Patient28_Healthy!E290,Patient30_Healthy!E290,Patient31_Healthy!E290,Patient33_Healthy!E290,Patient34_Healthy!E290,Patient36_Healthy!E290)</f>
        <v>180.55943080357142</v>
      </c>
      <c r="I309">
        <f>STDEV(Patient1_Healthy!E290,Patient2_Healthy!E290,Patient5_Healthy!E290,Patient6_Healthy!E290,Patient8_Healthy!E290,Patient9_Healthy!E290,Patient10_Healthy!E290,Patient11_Healthy!E290,Patient12_Healthy!E290,Patient13_Healthy!E290,Patient14_Healthy!E290,Patient15_Healthy!E290,Patient16_Healthy!E290,Patient17_Healthy!E290,Patient18_Healthy!E290,Patient19_Healthy!E290,Patient21_Healthy!E290,Patient22_Healthy!E290,Patient23_Healthy!E290,Patient25_Healthy!E290,Patient26_Healthy!E290,Patient27_Healthy!E290,Patient28_Healthy!E290,Patient30_Healthy!E290,Patient31_Healthy!E290,Patient33_Healthy!E290,Patient34_Healthy!E290,Patient36_Healthy!E290)</f>
        <v>43.995790907769965</v>
      </c>
      <c r="AO309" s="165"/>
    </row>
    <row r="310" spans="1:41" x14ac:dyDescent="0.25">
      <c r="A310" s="32" t="s">
        <v>29</v>
      </c>
      <c r="B310">
        <f>AVERAGE(Patient1_Healthy!B291,Patient2_Healthy!B291,Patient5_Healthy!B291,Patient6_Healthy!B291,Patient8_Healthy!B291,Patient9_Healthy!B291,Patient10_Healthy!B291,Patient11_Healthy!B291,Patient13_Healthy!B291,Patient14_Healthy!B291,Patient15_Healthy!B291,Patient16_Healthy!B291,Patient17_Healthy!B291,Patient18_Healthy!B291,Patient19_Healthy!B291,Patient21_Healthy!B291,Patient22_Healthy!B291,Patient23_Healthy!B291,Patient25_Healthy!B291,Patient26_Healthy!B291,Patient27_Healthy!B291,Patient28_Healthy!B291,Patient30_Healthy!B291,Patient31_Healthy!B291,Patient33_Healthy!B291,Patient34_Healthy!B291,Patient36_Healthy!B291)</f>
        <v>50.745081018518519</v>
      </c>
      <c r="C310">
        <f>STDEV(Patient1_Healthy!B291,Patient2_Healthy!B291,Patient5_Healthy!B291,Patient6_Healthy!B291,Patient8_Healthy!B291,Patient9_Healthy!B291,Patient10_Healthy!B291,Patient11_Healthy!B291,Patient13_Healthy!B291,Patient14_Healthy!B291,Patient15_Healthy!B291,Patient16_Healthy!B291,Patient17_Healthy!B291,Patient18_Healthy!B291,Patient19_Healthy!B291,Patient21_Healthy!B291,Patient22_Healthy!B291,Patient23_Healthy!B291,Patient25_Healthy!B291,Patient26_Healthy!B291,Patient27_Healthy!B291,Patient28_Healthy!B291,Patient30_Healthy!B291,Patient31_Healthy!B291,Patient33_Healthy!B291,Patient34_Healthy!B291,Patient36_Healthy!B291)</f>
        <v>12.871721488381565</v>
      </c>
      <c r="D310" s="132">
        <f>AVERAGE(Patient1_Healthy!C291,Patient2_Healthy!C291,Patient5_Healthy!C291,Patient6_Healthy!C291,Patient8_Healthy!C291,Patient9_Healthy!C291,Patient10_Healthy!C291,Patient11_Healthy!C291,Patient12_Healthy!C291,Patient13_Healthy!C291,Patient14_Healthy!C291,Patient15_Healthy!C291,Patient16_Healthy!C291,Patient17_Healthy!C291,Patient18_Healthy!C291,Patient19_Healthy!C291,Patient21_Healthy!C291,Patient22_Healthy!C291,Patient23_Healthy!C291,Patient25_Healthy!C291,Patient26_Healthy!C291,Patient27_Healthy!C291,Patient28_Healthy!C291,Patient30_Healthy!C291,Patient31_Healthy!C291,Patient33_Healthy!C291,Patient34_Healthy!C291,Patient36_Healthy!C291)</f>
        <v>85.350989368369355</v>
      </c>
      <c r="E310" s="139">
        <f>STDEV(Patient1_Healthy!C291,Patient2_Healthy!C291,Patient3_Healthy!C291,Patient4_Healthy!C291,Patient5_Healthy!C291,Patient6_Healthy!C291)</f>
        <v>12.993425123909901</v>
      </c>
      <c r="F310" s="132">
        <f>AVERAGE(Patient1_Healthy!D291,Patient2_Healthy!D291,Patient5_Healthy!D291,Patient6_Healthy!D291,Patient8_Healthy!D291,Patient9_Healthy!D291,Patient10_Healthy!D291,Patient11_Healthy!D291,Patient12_Healthy!D291,Patient13_Healthy!D291,Patient14_Healthy!D291,Patient15_Healthy!D291,Patient16_Healthy!D291,Patient17_Healthy!D291,Patient18_Healthy!D291,Patient19_Healthy!D291,Patient21_Healthy!D291,Patient22_Healthy!D291,Patient23_Healthy!D291,Patient25_Healthy!D291,Patient26_Healthy!D291,Patient27_Healthy!D291,Patient28_Healthy!D291,Patient30_Healthy!D291,Patient31_Healthy!D291,Patient33_Healthy!D291,Patient34_Healthy!D291,Patient36_Healthy!D291)</f>
        <v>103.82952008928571</v>
      </c>
      <c r="G310" s="139">
        <f>STDEV(Patient1_Healthy!D291,Patient2_Healthy!D291,Patient5_Healthy!D291,Patient6_Healthy!D291,Patient8_Healthy!D291,Patient9_Healthy!D291,Patient10_Healthy!D291,Patient11_Healthy!D291,Patient12_Healthy!D291,Patient13_Healthy!D291,Patient14_Healthy!D291,Patient15_Healthy!D291,Patient16_Healthy!D291,Patient17_Healthy!D291,Patient18_Healthy!D291,Patient19_Healthy!D291,Patient21_Healthy!D291,Patient22_Healthy!D291,Patient23_Healthy!D291,Patient25_Healthy!D291,Patient26_Healthy!D291,Patient27_Healthy!D291,Patient28_Healthy!D291,Patient30_Healthy!D291,Patient31_Healthy!D291,Patient33_Healthy!D291,Patient34_Healthy!D291,Patient36_Healthy!D291)</f>
        <v>23.175397103685157</v>
      </c>
      <c r="H310">
        <f>AVERAGE(Patient1_Healthy!E291,Patient2_Healthy!E291,Patient5_Healthy!E291,Patient6_Healthy!E291,Patient8_Healthy!E291,Patient9_Healthy!E291,Patient10_Healthy!E291,Patient11_Healthy!E291,Patient12_Healthy!E291,Patient13_Healthy!E291,Patient14_Healthy!E291,Patient15_Healthy!E291,Patient16_Healthy!E291,Patient17_Healthy!E291,Patient18_Healthy!E291,Patient19_Healthy!E291,Patient21_Healthy!E291,Patient22_Healthy!E291,Patient23_Healthy!E291,Patient25_Healthy!E291,Patient26_Healthy!E291,Patient27_Healthy!E291,Patient28_Healthy!E291,Patient30_Healthy!E291,Patient31_Healthy!E291,Patient33_Healthy!E291,Patient34_Healthy!E291,Patient36_Healthy!E291)</f>
        <v>190.22042410714286</v>
      </c>
      <c r="I310">
        <f>STDEV(Patient1_Healthy!E291,Patient2_Healthy!E291,Patient5_Healthy!E291,Patient6_Healthy!E291,Patient8_Healthy!E291,Patient9_Healthy!E291,Patient10_Healthy!E291,Patient11_Healthy!E291,Patient12_Healthy!E291,Patient13_Healthy!E291,Patient14_Healthy!E291,Patient15_Healthy!E291,Patient16_Healthy!E291,Patient17_Healthy!E291,Patient18_Healthy!E291,Patient19_Healthy!E291,Patient21_Healthy!E291,Patient22_Healthy!E291,Patient23_Healthy!E291,Patient25_Healthy!E291,Patient26_Healthy!E291,Patient27_Healthy!E291,Patient28_Healthy!E291,Patient30_Healthy!E291,Patient31_Healthy!E291,Patient33_Healthy!E291,Patient34_Healthy!E291,Patient36_Healthy!E291)</f>
        <v>44.676954377470402</v>
      </c>
      <c r="AO310" s="165"/>
    </row>
    <row r="311" spans="1:41" x14ac:dyDescent="0.25">
      <c r="AO311" s="165"/>
    </row>
    <row r="312" spans="1:41" x14ac:dyDescent="0.25">
      <c r="A312" s="165" t="s">
        <v>229</v>
      </c>
      <c r="M312" s="165" t="s">
        <v>230</v>
      </c>
      <c r="AO312" s="165"/>
    </row>
    <row r="313" spans="1:41" x14ac:dyDescent="0.25">
      <c r="A313" s="32"/>
      <c r="B313" s="195" t="s">
        <v>101</v>
      </c>
      <c r="C313" s="195"/>
      <c r="D313" s="196" t="s">
        <v>102</v>
      </c>
      <c r="E313" s="197"/>
      <c r="F313" s="196" t="s">
        <v>103</v>
      </c>
      <c r="G313" s="197"/>
      <c r="H313" s="195" t="s">
        <v>104</v>
      </c>
      <c r="I313" s="195"/>
      <c r="M313" s="35"/>
      <c r="N313" s="193" t="s">
        <v>101</v>
      </c>
      <c r="O313" s="192"/>
      <c r="P313" s="191" t="s">
        <v>102</v>
      </c>
      <c r="Q313" s="192"/>
      <c r="R313" s="191" t="s">
        <v>103</v>
      </c>
      <c r="S313" s="192"/>
      <c r="T313" s="193" t="s">
        <v>104</v>
      </c>
      <c r="U313" s="193"/>
      <c r="AO313" s="165"/>
    </row>
    <row r="314" spans="1:41" x14ac:dyDescent="0.25">
      <c r="A314" s="32"/>
      <c r="B314" s="32" t="s">
        <v>221</v>
      </c>
      <c r="C314" s="32" t="s">
        <v>222</v>
      </c>
      <c r="D314" s="33" t="s">
        <v>221</v>
      </c>
      <c r="E314" s="34" t="s">
        <v>222</v>
      </c>
      <c r="F314" s="33" t="s">
        <v>221</v>
      </c>
      <c r="G314" s="34" t="s">
        <v>222</v>
      </c>
      <c r="H314" s="32" t="s">
        <v>221</v>
      </c>
      <c r="I314" s="32" t="s">
        <v>222</v>
      </c>
      <c r="M314" s="35"/>
      <c r="N314" s="35" t="s">
        <v>221</v>
      </c>
      <c r="O314" s="36" t="s">
        <v>222</v>
      </c>
      <c r="P314" s="37" t="s">
        <v>221</v>
      </c>
      <c r="Q314" s="36" t="s">
        <v>222</v>
      </c>
      <c r="R314" s="37" t="s">
        <v>221</v>
      </c>
      <c r="S314" s="36" t="s">
        <v>222</v>
      </c>
      <c r="T314" s="35" t="s">
        <v>221</v>
      </c>
      <c r="U314" s="35" t="s">
        <v>222</v>
      </c>
      <c r="AO314" s="165"/>
    </row>
    <row r="315" spans="1:41" x14ac:dyDescent="0.25">
      <c r="A315" s="32" t="s">
        <v>15</v>
      </c>
      <c r="B315">
        <f>AVERAGE(Patient1_Healthy!B296,Patient2_Healthy!B296,Patient5_Healthy!B296,Patient6_Healthy!B296,Patient8_Healthy!B296,Patient9_Healthy!B296,Patient10_Healthy!B296,Patient11_Healthy!B296,Patient13_Healthy!B296,Patient14_Healthy!B296,Patient15_Healthy!B296,Patient16_Healthy!B296,Patient17_Healthy!B296,Patient18_Healthy!B296,Patient19_Healthy!B296,Patient21_Healthy!B296,Patient22_Healthy!B296,Patient23_Healthy!B296,Patient25_Healthy!B296,Patient26_Healthy!B296,Patient27_Healthy!B296,Patient28_Healthy!B296,Patient30_Healthy!B296,Patient31_Healthy!B296,Patient33_Healthy!B296,Patient34_Healthy!B296,Patient36_Healthy!B296)</f>
        <v>31.105324074074073</v>
      </c>
      <c r="C315">
        <f>STDEV(Patient1_Healthy!B296,Patient2_Healthy!B296,Patient5_Healthy!B296,Patient6_Healthy!B296,Patient8_Healthy!B296,Patient9_Healthy!B296,Patient10_Healthy!B296,Patient11_Healthy!B296,Patient13_Healthy!B296,Patient14_Healthy!B296,Patient15_Healthy!B296,Patient16_Healthy!B296,Patient17_Healthy!B296,Patient18_Healthy!B296,Patient19_Healthy!B296,Patient21_Healthy!B296,Patient22_Healthy!B296,Patient23_Healthy!B296,Patient25_Healthy!B296,Patient26_Healthy!B296,Patient27_Healthy!B296,Patient28_Healthy!B296,Patient30_Healthy!B296,Patient31_Healthy!B296,Patient33_Healthy!B296,Patient34_Healthy!B296,Patient36_Healthy!B296)</f>
        <v>14.584957866056332</v>
      </c>
      <c r="D315" s="132">
        <f>AVERAGE(Patient1_Healthy!C296,Patient2_Healthy!C296,Patient5_Healthy!C296,Patient6_Healthy!C296,Patient8_Healthy!C296,Patient9_Healthy!C296,Patient10_Healthy!C296,Patient11_Healthy!C296,Patient12_Healthy!C296,Patient13_Healthy!C296,Patient14_Healthy!C296,Patient15_Healthy!C296,Patient16_Healthy!C296,Patient17_Healthy!C296,Patient18_Healthy!C296,Patient19_Healthy!C296,Patient21_Healthy!C296,Patient22_Healthy!C296,Patient23_Healthy!C296,Patient25_Healthy!C296,Patient26_Healthy!C296,Patient27_Healthy!C296,Patient28_Healthy!C296,Patient30_Healthy!C296,Patient31_Healthy!C296,Patient33_Healthy!C296,Patient34_Healthy!C296,Patient36_Healthy!C296)</f>
        <v>67.876107815043738</v>
      </c>
      <c r="E315" s="139">
        <f>STDEV(Patient1_Healthy!C296,Patient2_Healthy!C296,Patient5_Healthy!C296,Patient6_Healthy!C296,Patient8_Healthy!C296,Patient9_Healthy!C296,Patient10_Healthy!C296,Patient11_Healthy!C296,Patient12_Healthy!C296,Patient13_Healthy!C296,Patient14_Healthy!C296,Patient15_Healthy!C296,Patient16_Healthy!C296,Patient17_Healthy!C296,Patient18_Healthy!C296,Patient19_Healthy!C296,Patient21_Healthy!C296,Patient22_Healthy!C296,Patient23_Healthy!C296,Patient25_Healthy!C296,Patient26_Healthy!C296,Patient27_Healthy!C296,Patient28_Healthy!C296,Patient30_Healthy!C296,Patient31_Healthy!C296,Patient33_Healthy!C296,Patient34_Healthy!C296,Patient36_Healthy!C296)</f>
        <v>22.644372910459971</v>
      </c>
      <c r="F315" s="132">
        <f>AVERAGE(Patient1_Healthy!D296,Patient2_Healthy!D296,Patient5_Healthy!D296,Patient6_Healthy!D296,Patient8_Healthy!D296,Patient9_Healthy!D296,Patient10_Healthy!D296,Patient11_Healthy!D296,Patient12_Healthy!D296,Patient13_Healthy!D296,Patient14_Healthy!D296,Patient15_Healthy!D296,Patient16_Healthy!D296,Patient17_Healthy!D296,Patient18_Healthy!D296,Patient19_Healthy!D296,Patient21_Healthy!D296,Patient22_Healthy!D296,Patient23_Healthy!D296,Patient25_Healthy!D296,Patient26_Healthy!D296,Patient27_Healthy!D296,Patient28_Healthy!D296,Patient30_Healthy!D296,Patient31_Healthy!D296,Patient33_Healthy!D296,Patient34_Healthy!D296,Patient36_Healthy!D296)</f>
        <v>78.927176339285708</v>
      </c>
      <c r="G315" s="139">
        <f>STDEV(Patient1_Healthy!D296,Patient2_Healthy!D296,Patient5_Healthy!D296,Patient6_Healthy!D296,Patient8_Healthy!D296,Patient9_Healthy!D296,Patient10_Healthy!D296,Patient11_Healthy!D296,Patient12_Healthy!D296,Patient13_Healthy!D296,Patient14_Healthy!D296,Patient15_Healthy!D296,Patient16_Healthy!D296,Patient17_Healthy!D296,Patient18_Healthy!D296,Patient19_Healthy!D296,Patient21_Healthy!D296,Patient22_Healthy!D296,Patient23_Healthy!D296,Patient25_Healthy!D296,Patient26_Healthy!D296,Patient27_Healthy!D296,Patient28_Healthy!D296,Patient30_Healthy!D296,Patient31_Healthy!D296,Patient33_Healthy!D296,Patient34_Healthy!D296,Patient36_Healthy!D296)</f>
        <v>29.848744086999645</v>
      </c>
      <c r="H315">
        <f>AVERAGE(Patient1_Healthy!E296,Patient2_Healthy!E296,Patient5_Healthy!E296,Patient6_Healthy!E296,Patient8_Healthy!E296,Patient9_Healthy!E296,Patient10_Healthy!E296,Patient11_Healthy!E296,Patient12_Healthy!E296,Patient13_Healthy!E296,Patient14_Healthy!E296,Patient15_Healthy!E296,Patient16_Healthy!E296,Patient17_Healthy!E296,Patient18_Healthy!E296,Patient19_Healthy!E296,Patient21_Healthy!E296,Patient22_Healthy!E296,Patient23_Healthy!E296,Patient25_Healthy!E296,Patient26_Healthy!E296,Patient27_Healthy!E296,Patient28_Healthy!E296,Patient30_Healthy!E296,Patient31_Healthy!E296,Patient33_Healthy!E296,Patient34_Healthy!E296,Patient36_Healthy!E296)</f>
        <v>168.77092633928572</v>
      </c>
      <c r="I315">
        <f>STDEV(Patient1_Healthy!E296,Patient2_Healthy!E296,Patient5_Healthy!E296,Patient6_Healthy!E296,Patient8_Healthy!E296,Patient9_Healthy!E296,Patient10_Healthy!E296,Patient11_Healthy!E296,Patient12_Healthy!E296,Patient13_Healthy!E296,Patient14_Healthy!E296,Patient15_Healthy!E296,Patient16_Healthy!E296,Patient17_Healthy!E296,Patient18_Healthy!E296,Patient19_Healthy!E296,Patient21_Healthy!E296,Patient22_Healthy!E296,Patient23_Healthy!E296,Patient25_Healthy!E296,Patient26_Healthy!E296,Patient27_Healthy!E296,Patient28_Healthy!E296,Patient30_Healthy!E296,Patient31_Healthy!E296,Patient33_Healthy!E296,Patient34_Healthy!E296,Patient36_Healthy!E296)</f>
        <v>57.321901036359399</v>
      </c>
      <c r="M315" s="35" t="s">
        <v>12</v>
      </c>
      <c r="N315">
        <f>AVERAGE(Patient1_Healthy!K308,Patient2_Healthy!K308,Patient5_Healthy!K296,Patient6_Healthy!K296,Patient8_Healthy!K296,Patient9_Healthy!K296,Patient10_Healthy!K296,Patient11_Healthy!K296,Patient12_Healthy!K296,Patient13_Healthy!K296,Patient14_Healthy!K296,Patient15_Healthy!K296,Patient16_Healthy!K296,Patient17_Healthy!K296,Patient18_Healthy!K296,Patient19_Healthy!K296,Patient21_Healthy!K296,Patient22_Healthy!K296,Patient23_Healthy!K296,Patient25_Healthy!K296,Patient26_Healthy!K296,Patient27_Healthy!K296,Patient28_Healthy!K296,Patient30_Healthy!K296,Patient31_Healthy!K296,Patient33_Healthy!K296,Patient34_Healthy!K296,Patient36_Healthy!K296)</f>
        <v>0.14123283928956196</v>
      </c>
      <c r="O315" s="139">
        <f>STDEV(Patient1_Healthy!K308,Patient2_Healthy!K308,Patient5_Healthy!K296,Patient6_Healthy!K296,Patient8_Healthy!K296,Patient9_Healthy!K296,Patient10_Healthy!K296,Patient11_Healthy!K296,Patient12_Healthy!K296,Patient13_Healthy!K296,Patient14_Healthy!K296,Patient15_Healthy!K296,Patient16_Healthy!K296,Patient17_Healthy!K296,Patient18_Healthy!K296,Patient19_Healthy!K296,Patient21_Healthy!K296,Patient22_Healthy!K296,Patient23_Healthy!K296,Patient25_Healthy!K296,Patient26_Healthy!K296,Patient27_Healthy!K296,Patient28_Healthy!K296,Patient30_Healthy!K296,Patient31_Healthy!K296,Patient33_Healthy!K296,Patient34_Healthy!K296,Patient36_Healthy!K296)</f>
        <v>0.15579318087757754</v>
      </c>
      <c r="P315" s="132">
        <f>AVERAGE(Patient1_Healthy!L308,Patient2_Healthy!L308,Patient5_Healthy!L296,Patient6_Healthy!L296,Patient8_Healthy!L296,Patient9_Healthy!L296,Patient10_Healthy!L296,Patient11_Healthy!L296,Patient12_Healthy!L296,Patient13_Healthy!L296,Patient14_Healthy!L296,Patient15_Healthy!L296,Patient16_Healthy!L296,Patient17_Healthy!L296,Patient18_Healthy!L296,Patient19_Healthy!L296,Patient21_Healthy!L296,Patient22_Healthy!L296,Patient23_Healthy!L296,Patient25_Healthy!L296,Patient26_Healthy!L296,Patient27_Healthy!L296,Patient28_Healthy!L296,Patient30_Healthy!L296,Patient31_Healthy!L296,Patient33_Healthy!L296,Patient34_Healthy!L296,Patient36_Healthy!L296)</f>
        <v>0.94104805383779133</v>
      </c>
      <c r="Q315" s="139">
        <f>STDEV(Patient1_Healthy!L308,Patient2_Healthy!L308,Patient5_Healthy!L296,Patient6_Healthy!L296,Patient8_Healthy!L296,Patient9_Healthy!L296,Patient10_Healthy!L296,Patient11_Healthy!L296,Patient12_Healthy!L296,Patient13_Healthy!L296,Patient14_Healthy!L296,Patient15_Healthy!L296,Patient16_Healthy!L296,Patient17_Healthy!L296,Patient18_Healthy!L296,Patient19_Healthy!L296,Patient21_Healthy!L296,Patient22_Healthy!L296,Patient23_Healthy!L296,Patient25_Healthy!L296,Patient26_Healthy!L296,Patient27_Healthy!L296,Patient28_Healthy!L296,Patient30_Healthy!L296,Patient31_Healthy!L296,Patient33_Healthy!L296,Patient34_Healthy!L296,Patient36_Healthy!L296)</f>
        <v>0.52413034894312438</v>
      </c>
      <c r="R315" s="132">
        <f>AVERAGE(Patient1_Healthy!M308,Patient2_Healthy!M308,Patient5_Healthy!M296,Patient6_Healthy!M296,Patient8_Healthy!M296,Patient9_Healthy!M296,Patient10_Healthy!M296,Patient11_Healthy!M296,Patient12_Healthy!M296,Patient13_Healthy!M296,Patient14_Healthy!M296,Patient15_Healthy!M296,Patient16_Healthy!M296,Patient17_Healthy!M296,Patient19_Healthy!M296,Patient21_Healthy!M296,Patient22_Healthy!M296,Patient23_Healthy!M296,Patient25_Healthy!M296,Patient26_Healthy!M296,Patient27_Healthy!M296,Patient28_Healthy!M296,Patient30_Healthy!M296,Patient31_Healthy!M296,Patient33_Healthy!M296,Patient34_Healthy!M296,Patient36_Healthy!M296)</f>
        <v>0.47436376259905688</v>
      </c>
      <c r="S315" s="139">
        <f>STDEV(Patient1_Healthy!M308,Patient2_Healthy!M308,Patient5_Healthy!M296,Patient6_Healthy!M296,Patient8_Healthy!M296,Patient9_Healthy!M296,Patient10_Healthy!M296,Patient11_Healthy!M296,Patient12_Healthy!M296,Patient13_Healthy!M296,Patient14_Healthy!M296,Patient15_Healthy!M296,Patient16_Healthy!M296,Patient17_Healthy!M296,Patient19_Healthy!M296,Patient21_Healthy!M296,Patient22_Healthy!M296,Patient23_Healthy!M296,Patient25_Healthy!M296,Patient26_Healthy!M296,Patient27_Healthy!M296,Patient28_Healthy!M296,Patient30_Healthy!M296,Patient31_Healthy!M296,Patient33_Healthy!M296,Patient34_Healthy!M296,Patient36_Healthy!M296)</f>
        <v>0.24194080193938794</v>
      </c>
      <c r="T315">
        <f>AVERAGE(Patient1_Healthy!N308,Patient2_Healthy!N308,Patient5_Healthy!N296,Patient6_Healthy!N296,Patient8_Healthy!N296,Patient9_Healthy!N296,Patient10_Healthy!N296,Patient11_Healthy!N296,Patient12_Healthy!N296,Patient13_Healthy!N296,Patient14_Healthy!N296,Patient15_Healthy!N296,Patient16_Healthy!N296,Patient17_Healthy!N296,Patient18_Healthy!N296,Patient19_Healthy!N296,Patient21_Healthy!N296,Patient22_Healthy!N296,Patient23_Healthy!N296,Patient25_Healthy!N296,Patient26_Healthy!N296,Patient27_Healthy!N296,Patient28_Healthy!N296,Patient30_Healthy!N296,Patient31_Healthy!N296,Patient33_Healthy!N296,Patient34_Healthy!N296,Patient36_Healthy!N296)</f>
        <v>1.368077230892357</v>
      </c>
      <c r="U315">
        <f>STDEV(Patient1_Healthy!N308,Patient2_Healthy!N308,Patient5_Healthy!N296,Patient6_Healthy!N296,Patient8_Healthy!N296,Patient9_Healthy!N296,Patient10_Healthy!N296,Patient11_Healthy!N296,Patient12_Healthy!N296,Patient13_Healthy!N296,Patient14_Healthy!N296,Patient15_Healthy!N296,Patient16_Healthy!N296,Patient17_Healthy!N296,Patient18_Healthy!N296,Patient19_Healthy!N296,Patient21_Healthy!N296,Patient22_Healthy!N296,Patient23_Healthy!N296,Patient25_Healthy!N296,Patient26_Healthy!N296,Patient27_Healthy!N296,Patient28_Healthy!N296,Patient30_Healthy!N296,Patient31_Healthy!N296,Patient33_Healthy!N296,Patient34_Healthy!N296,Patient36_Healthy!N296)</f>
        <v>0.45325880631950038</v>
      </c>
      <c r="AO315" s="165"/>
    </row>
    <row r="316" spans="1:41" x14ac:dyDescent="0.25">
      <c r="A316" s="32" t="s">
        <v>25</v>
      </c>
      <c r="B316">
        <f>AVERAGE(Patient1_Healthy!B297,Patient2_Healthy!B297,Patient5_Healthy!B297,Patient6_Healthy!B297,Patient8_Healthy!B297,Patient9_Healthy!B297,Patient10_Healthy!B297,Patient11_Healthy!B297,Patient13_Healthy!B297,Patient14_Healthy!B297,Patient15_Healthy!B297,Patient16_Healthy!B297,Patient17_Healthy!B297,Patient18_Healthy!B297,Patient19_Healthy!B297,Patient21_Healthy!B297,Patient22_Healthy!B297,Patient23_Healthy!B297,Patient25_Healthy!B297,Patient26_Healthy!B297,Patient27_Healthy!B297,Patient28_Healthy!B297,Patient30_Healthy!B297,Patient31_Healthy!B297,Patient33_Healthy!B297,Patient34_Healthy!B297,Patient36_Healthy!B297)</f>
        <v>43.981481481481481</v>
      </c>
      <c r="C316">
        <f>STDEV(Patient1_Healthy!B297,Patient2_Healthy!B297,Patient5_Healthy!B297,Patient6_Healthy!B297,Patient8_Healthy!B297,Patient9_Healthy!B297,Patient10_Healthy!B297,Patient11_Healthy!B297,Patient13_Healthy!B297,Patient14_Healthy!B297,Patient15_Healthy!B297,Patient16_Healthy!B297,Patient17_Healthy!B297,Patient18_Healthy!B297,Patient19_Healthy!B297,Patient21_Healthy!B297,Patient22_Healthy!B297,Patient23_Healthy!B297,Patient25_Healthy!B297,Patient26_Healthy!B297,Patient27_Healthy!B297,Patient28_Healthy!B297,Patient30_Healthy!B297,Patient31_Healthy!B297,Patient33_Healthy!B297,Patient34_Healthy!B297,Patient36_Healthy!B297)</f>
        <v>52.319219107755387</v>
      </c>
      <c r="D316" s="132">
        <f>AVERAGE(Patient1_Healthy!C297,Patient2_Healthy!C297,Patient5_Healthy!C297,Patient6_Healthy!C297,Patient8_Healthy!C297,Patient9_Healthy!C297,Patient10_Healthy!C297,Patient11_Healthy!C297,Patient12_Healthy!C297,Patient13_Healthy!C297,Patient14_Healthy!C297,Patient15_Healthy!C297,Patient16_Healthy!C297,Patient17_Healthy!C297,Patient18_Healthy!C297,Patient19_Healthy!C297,Patient21_Healthy!C297,Patient22_Healthy!C297,Patient23_Healthy!C297,Patient25_Healthy!C297,Patient26_Healthy!C297,Patient27_Healthy!C297,Patient28_Healthy!C297,Patient30_Healthy!C297,Patient31_Healthy!C297,Patient33_Healthy!C297,Patient34_Healthy!C297,Patient36_Healthy!C297)</f>
        <v>15.975908991422637</v>
      </c>
      <c r="E316" s="139">
        <f>STDEV(Patient1_Healthy!C297,Patient2_Healthy!C297,Patient3_Healthy!C297,Patient4_Healthy!C297,Patient5_Healthy!C297,Patient6_Healthy!C297)</f>
        <v>62.864192560353814</v>
      </c>
      <c r="F316" s="132">
        <f>AVERAGE(Patient1_Healthy!D297,Patient2_Healthy!D297,Patient5_Healthy!D297,Patient6_Healthy!D297,Patient8_Healthy!D297,Patient9_Healthy!D297,Patient10_Healthy!D297,Patient11_Healthy!D297,Patient12_Healthy!D297,Patient13_Healthy!D297,Patient14_Healthy!D297,Patient15_Healthy!D297,Patient16_Healthy!D297,Patient17_Healthy!D297,Patient18_Healthy!D297,Patient19_Healthy!D297,Patient21_Healthy!D297,Patient22_Healthy!D297,Patient23_Healthy!D297,Patient25_Healthy!D297,Patient26_Healthy!D297,Patient27_Healthy!D297,Patient28_Healthy!D297,Patient30_Healthy!D297,Patient31_Healthy!D297,Patient33_Healthy!D297,Patient34_Healthy!D297,Patient36_Healthy!D297)</f>
        <v>98.388671875</v>
      </c>
      <c r="G316" s="139">
        <f>STDEV(Patient1_Healthy!D297,Patient2_Healthy!D297,Patient5_Healthy!D297,Patient6_Healthy!D297,Patient8_Healthy!D297,Patient9_Healthy!D297,Patient10_Healthy!D297,Patient11_Healthy!D297,Patient12_Healthy!D297,Patient13_Healthy!D297,Patient14_Healthy!D297,Patient15_Healthy!D297,Patient16_Healthy!D297,Patient17_Healthy!D297,Patient18_Healthy!D297,Patient19_Healthy!D297,Patient21_Healthy!D297,Patient22_Healthy!D297,Patient23_Healthy!D297,Patient25_Healthy!D297,Patient26_Healthy!D297,Patient27_Healthy!D297,Patient28_Healthy!D297,Patient30_Healthy!D297,Patient31_Healthy!D297,Patient33_Healthy!D297,Patient34_Healthy!D297,Patient36_Healthy!D297)</f>
        <v>81.403045840724971</v>
      </c>
      <c r="H316">
        <f>AVERAGE(Patient1_Healthy!E297,Patient2_Healthy!E297,Patient5_Healthy!E297,Patient6_Healthy!E297,Patient8_Healthy!E297,Patient9_Healthy!E297,Patient10_Healthy!E297,Patient11_Healthy!E297,Patient12_Healthy!E297,Patient13_Healthy!E297,Patient14_Healthy!E297,Patient15_Healthy!E297,Patient16_Healthy!E297,Patient17_Healthy!E297,Patient18_Healthy!E297,Patient19_Healthy!E297,Patient21_Healthy!E297,Patient22_Healthy!E297,Patient23_Healthy!E297,Patient25_Healthy!E297,Patient26_Healthy!E297,Patient27_Healthy!E297,Patient28_Healthy!E297,Patient30_Healthy!E297,Patient31_Healthy!E297,Patient33_Healthy!E297,Patient34_Healthy!E297,Patient36_Healthy!E297)</f>
        <v>187.81389508928572</v>
      </c>
      <c r="I316">
        <f>STDEV(Patient1_Healthy!E297,Patient2_Healthy!E297,Patient5_Healthy!E297,Patient6_Healthy!E297,Patient8_Healthy!E297,Patient9_Healthy!E297,Patient10_Healthy!E297,Patient11_Healthy!E297,Patient12_Healthy!E297,Patient13_Healthy!E297,Patient14_Healthy!E297,Patient15_Healthy!E297,Patient16_Healthy!E297,Patient17_Healthy!E297,Patient18_Healthy!E297,Patient19_Healthy!E297,Patient21_Healthy!E297,Patient22_Healthy!E297,Patient23_Healthy!E297,Patient25_Healthy!E297,Patient26_Healthy!E297,Patient27_Healthy!E297,Patient28_Healthy!E297,Patient30_Healthy!E297,Patient31_Healthy!E297,Patient33_Healthy!E297,Patient34_Healthy!E297,Patient36_Healthy!E297)</f>
        <v>89.484113437406009</v>
      </c>
      <c r="M316" s="35" t="s">
        <v>13</v>
      </c>
      <c r="N316">
        <f>AVERAGE(Patient1_Healthy!K309,Patient2_Healthy!K309,Patient5_Healthy!K297,Patient6_Healthy!K297,Patient8_Healthy!K297,Patient9_Healthy!K297,Patient10_Healthy!K297,Patient11_Healthy!K297,Patient12_Healthy!K297,Patient13_Healthy!K297,Patient14_Healthy!K297,Patient15_Healthy!K297,Patient16_Healthy!K297,Patient17_Healthy!K297,Patient18_Healthy!K297,Patient19_Healthy!K297,Patient21_Healthy!K297,Patient22_Healthy!K297,Patient23_Healthy!K297,Patient25_Healthy!K297,Patient26_Healthy!K297,Patient27_Healthy!K297,Patient28_Healthy!K297,Patient30_Healthy!K297,Patient31_Healthy!K297,Patient33_Healthy!K297,Patient34_Healthy!K297,Patient36_Healthy!K297)</f>
        <v>0.17181757318311935</v>
      </c>
      <c r="O316" s="139">
        <f>STDEV(Patient1_Healthy!K309,Patient2_Healthy!K309,Patient5_Healthy!K297,Patient6_Healthy!K297,Patient8_Healthy!K297,Patient9_Healthy!K297,Patient10_Healthy!K297,Patient11_Healthy!K297,Patient12_Healthy!K297,Patient13_Healthy!K297,Patient14_Healthy!K297,Patient15_Healthy!K297,Patient16_Healthy!K297,Patient17_Healthy!K297,Patient18_Healthy!K297,Patient19_Healthy!K297,Patient21_Healthy!K297,Patient22_Healthy!K297,Patient23_Healthy!K297,Patient25_Healthy!K297,Patient26_Healthy!K297,Patient27_Healthy!K297,Patient28_Healthy!K297,Patient30_Healthy!K297,Patient31_Healthy!K297,Patient33_Healthy!K297,Patient34_Healthy!K297,Patient36_Healthy!K297)</f>
        <v>0.18425389016655305</v>
      </c>
      <c r="P316" s="132">
        <f>AVERAGE(Patient1_Healthy!L309,Patient2_Healthy!L309,Patient5_Healthy!L297,Patient6_Healthy!L297,Patient8_Healthy!L297,Patient9_Healthy!L297,Patient10_Healthy!L297,Patient11_Healthy!L297,Patient12_Healthy!L297,Patient13_Healthy!L297,Patient14_Healthy!L297,Patient15_Healthy!L297,Patient16_Healthy!L297,Patient17_Healthy!L297,Patient18_Healthy!L297,Patient19_Healthy!L297,Patient21_Healthy!L297,Patient22_Healthy!L297,Patient23_Healthy!L297,Patient25_Healthy!L297,Patient26_Healthy!L297,Patient27_Healthy!L297,Patient28_Healthy!L297,Patient30_Healthy!L297,Patient31_Healthy!L297,Patient33_Healthy!L297,Patient34_Healthy!L297,Patient36_Healthy!L297)</f>
        <v>0.93034742183677466</v>
      </c>
      <c r="Q316" s="139">
        <f>STDEV(Patient1_Healthy!L309,Patient2_Healthy!L309,Patient5_Healthy!L297,Patient6_Healthy!L297,Patient8_Healthy!L297,Patient9_Healthy!L297,Patient10_Healthy!L297,Patient11_Healthy!L297,Patient12_Healthy!L297,Patient13_Healthy!L297,Patient14_Healthy!L297,Patient15_Healthy!L297,Patient16_Healthy!L297,Patient17_Healthy!L297,Patient18_Healthy!L297,Patient19_Healthy!L297,Patient21_Healthy!L297,Patient22_Healthy!L297,Patient23_Healthy!L297,Patient25_Healthy!L297,Patient26_Healthy!L297,Patient27_Healthy!L297,Patient28_Healthy!L297,Patient30_Healthy!L297,Patient31_Healthy!L297,Patient33_Healthy!L297,Patient34_Healthy!L297,Patient36_Healthy!L297)</f>
        <v>0.44580791425578148</v>
      </c>
      <c r="R316" s="132">
        <f>AVERAGE(Patient1_Healthy!M309,Patient2_Healthy!M309,Patient5_Healthy!M297,Patient6_Healthy!M297,Patient8_Healthy!M297,Patient9_Healthy!M297,Patient10_Healthy!M297,Patient11_Healthy!M297,Patient12_Healthy!M297,Patient13_Healthy!M297,Patient14_Healthy!M297,Patient15_Healthy!M297,Patient16_Healthy!M297,Patient17_Healthy!M297,Patient19_Healthy!M297,Patient21_Healthy!M297,Patient22_Healthy!M297,Patient23_Healthy!M297,Patient25_Healthy!M297,Patient26_Healthy!M297,Patient27_Healthy!M297,Patient28_Healthy!M297,Patient30_Healthy!M297,Patient31_Healthy!M297,Patient33_Healthy!M297,Patient34_Healthy!M297,Patient36_Healthy!M297)</f>
        <v>0.67856005650123308</v>
      </c>
      <c r="S316" s="139">
        <f>STDEV(Patient1_Healthy!M309,Patient2_Healthy!M309,Patient5_Healthy!M297,Patient6_Healthy!M297,Patient8_Healthy!M297,Patient9_Healthy!M297,Patient10_Healthy!M297,Patient11_Healthy!M297,Patient12_Healthy!M297,Patient13_Healthy!M297,Patient14_Healthy!M297,Patient15_Healthy!M297,Patient16_Healthy!M297,Patient17_Healthy!M297,Patient19_Healthy!M297,Patient21_Healthy!M297,Patient22_Healthy!M297,Patient23_Healthy!M297,Patient25_Healthy!M297,Patient26_Healthy!M297,Patient27_Healthy!M297,Patient28_Healthy!M297,Patient30_Healthy!M297,Patient31_Healthy!M297,Patient33_Healthy!M297,Patient34_Healthy!M297,Patient36_Healthy!M297)</f>
        <v>0.54924843077273</v>
      </c>
      <c r="T316">
        <f>AVERAGE(Patient1_Healthy!N309,Patient2_Healthy!N309,Patient5_Healthy!N297,Patient6_Healthy!N297,Patient8_Healthy!N297,Patient9_Healthy!N297,Patient10_Healthy!N297,Patient11_Healthy!N297,Patient12_Healthy!N297,Patient13_Healthy!N297,Patient14_Healthy!N297,Patient15_Healthy!N297,Patient16_Healthy!N297,Patient17_Healthy!N297,Patient18_Healthy!N297,Patient19_Healthy!N297,Patient21_Healthy!N297,Patient22_Healthy!N297,Patient23_Healthy!N297,Patient25_Healthy!N297,Patient26_Healthy!N297,Patient27_Healthy!N297,Patient28_Healthy!N297,Patient30_Healthy!N297,Patient31_Healthy!N297,Patient33_Healthy!N297,Patient34_Healthy!N297,Patient36_Healthy!N297)</f>
        <v>1.5309598839535816</v>
      </c>
      <c r="U316">
        <f>STDEV(Patient1_Healthy!N309,Patient2_Healthy!N309,Patient5_Healthy!N297,Patient6_Healthy!N297,Patient8_Healthy!N297,Patient9_Healthy!N297,Patient10_Healthy!N297,Patient11_Healthy!N297,Patient12_Healthy!N297,Patient13_Healthy!N297,Patient14_Healthy!N297,Patient15_Healthy!N297,Patient16_Healthy!N297,Patient17_Healthy!N297,Patient18_Healthy!N297,Patient19_Healthy!N297,Patient21_Healthy!N297,Patient22_Healthy!N297,Patient23_Healthy!N297,Patient25_Healthy!N297,Patient26_Healthy!N297,Patient27_Healthy!N297,Patient28_Healthy!N297,Patient30_Healthy!N297,Patient31_Healthy!N297,Patient33_Healthy!N297,Patient34_Healthy!N297,Patient36_Healthy!N297)</f>
        <v>0.62132847635274879</v>
      </c>
      <c r="AO316" s="165"/>
    </row>
    <row r="317" spans="1:41" x14ac:dyDescent="0.25">
      <c r="A317" s="32" t="s">
        <v>18</v>
      </c>
      <c r="B317">
        <f>AVERAGE(Patient1_Healthy!B298,Patient2_Healthy!B298,Patient5_Healthy!B298,Patient6_Healthy!B298,Patient8_Healthy!B298,Patient9_Healthy!B298,Patient10_Healthy!B298,Patient11_Healthy!B298,Patient13_Healthy!B298,Patient14_Healthy!B298,Patient15_Healthy!B298,Patient16_Healthy!B298,Patient17_Healthy!B298,Patient18_Healthy!B298,Patient19_Healthy!B298,Patient21_Healthy!B298,Patient22_Healthy!B298,Patient23_Healthy!B298,Patient25_Healthy!B298,Patient26_Healthy!B298,Patient27_Healthy!B298,Patient28_Healthy!B298,Patient30_Healthy!B298,Patient31_Healthy!B298,Patient33_Healthy!B298,Patient34_Healthy!B298,Patient36_Healthy!B298)</f>
        <v>43.258101851851855</v>
      </c>
      <c r="C317">
        <f>STDEV(Patient1_Healthy!B298,Patient2_Healthy!B298,Patient5_Healthy!B298,Patient6_Healthy!B298,Patient8_Healthy!B298,Patient9_Healthy!B298,Patient10_Healthy!B298,Patient11_Healthy!B298,Patient13_Healthy!B298,Patient14_Healthy!B298,Patient15_Healthy!B298,Patient16_Healthy!B298,Patient17_Healthy!B298,Patient18_Healthy!B298,Patient19_Healthy!B298,Patient21_Healthy!B298,Patient22_Healthy!B298,Patient23_Healthy!B298,Patient25_Healthy!B298,Patient26_Healthy!B298,Patient27_Healthy!B298,Patient28_Healthy!B298,Patient30_Healthy!B298,Patient31_Healthy!B298,Patient33_Healthy!B298,Patient34_Healthy!B298,Patient36_Healthy!B298)</f>
        <v>17.426847244690251</v>
      </c>
      <c r="D317" s="132">
        <f>AVERAGE(Patient1_Healthy!C298,Patient2_Healthy!C298,Patient5_Healthy!C298,Patient6_Healthy!C298,Patient8_Healthy!C298,Patient9_Healthy!C298,Patient10_Healthy!C298,Patient11_Healthy!C298,Patient12_Healthy!C298,Patient13_Healthy!C298,Patient14_Healthy!C298,Patient15_Healthy!C298,Patient16_Healthy!C298,Patient17_Healthy!C298,Patient18_Healthy!C298,Patient19_Healthy!C298,Patient21_Healthy!C298,Patient22_Healthy!C298,Patient23_Healthy!C298,Patient25_Healthy!C298,Patient26_Healthy!C298,Patient27_Healthy!C298,Patient28_Healthy!C298,Patient30_Healthy!C298,Patient31_Healthy!C298,Patient33_Healthy!C298,Patient34_Healthy!C298,Patient36_Healthy!C298)</f>
        <v>65.421591101734165</v>
      </c>
      <c r="E317" s="139">
        <f>STDEV(Patient1_Healthy!C298,Patient2_Healthy!C298,Patient3_Healthy!C298,Patient4_Healthy!C298,Patient5_Healthy!C298,Patient6_Healthy!C298)</f>
        <v>11.898513973757293</v>
      </c>
      <c r="F317" s="132">
        <f>AVERAGE(Patient1_Healthy!D298,Patient2_Healthy!D298,Patient5_Healthy!D298,Patient6_Healthy!D298,Patient8_Healthy!D298,Patient9_Healthy!D298,Patient10_Healthy!D298,Patient11_Healthy!D298,Patient12_Healthy!D298,Patient13_Healthy!D298,Patient14_Healthy!D298,Patient15_Healthy!D298,Patient16_Healthy!D298,Patient17_Healthy!D298,Patient18_Healthy!D298,Patient19_Healthy!D298,Patient21_Healthy!D298,Patient22_Healthy!D298,Patient23_Healthy!D298,Patient25_Healthy!D298,Patient26_Healthy!D298,Patient27_Healthy!D298,Patient28_Healthy!D298,Patient30_Healthy!D298,Patient31_Healthy!D298,Patient33_Healthy!D298,Patient34_Healthy!D298,Patient36_Healthy!D298)</f>
        <v>96.156529017857139</v>
      </c>
      <c r="G317" s="139">
        <f>STDEV(Patient1_Healthy!D298,Patient2_Healthy!D298,Patient5_Healthy!D298,Patient6_Healthy!D298,Patient8_Healthy!D298,Patient9_Healthy!D298,Patient10_Healthy!D298,Patient11_Healthy!D298,Patient12_Healthy!D298,Patient13_Healthy!D298,Patient14_Healthy!D298,Patient15_Healthy!D298,Patient16_Healthy!D298,Patient17_Healthy!D298,Patient18_Healthy!D298,Patient19_Healthy!D298,Patient21_Healthy!D298,Patient22_Healthy!D298,Patient23_Healthy!D298,Patient25_Healthy!D298,Patient26_Healthy!D298,Patient27_Healthy!D298,Patient28_Healthy!D298,Patient30_Healthy!D298,Patient31_Healthy!D298,Patient33_Healthy!D298,Patient34_Healthy!D298,Patient36_Healthy!D298)</f>
        <v>28.701859548575364</v>
      </c>
      <c r="H317">
        <f>AVERAGE(Patient1_Healthy!E298,Patient2_Healthy!E298,Patient5_Healthy!E298,Patient6_Healthy!E298,Patient8_Healthy!E298,Patient9_Healthy!E298,Patient10_Healthy!E298,Patient11_Healthy!E298,Patient12_Healthy!E298,Patient13_Healthy!E298,Patient14_Healthy!E298,Patient15_Healthy!E298,Patient16_Healthy!E298,Patient17_Healthy!E298,Patient18_Healthy!E298,Patient19_Healthy!E298,Patient21_Healthy!E298,Patient22_Healthy!E298,Patient23_Healthy!E298,Patient25_Healthy!E298,Patient26_Healthy!E298,Patient27_Healthy!E298,Patient28_Healthy!E298,Patient30_Healthy!E298,Patient31_Healthy!E298,Patient33_Healthy!E298,Patient34_Healthy!E298,Patient36_Healthy!E298)</f>
        <v>172.08426339285714</v>
      </c>
      <c r="I317">
        <f>STDEV(Patient1_Healthy!E298,Patient2_Healthy!E298,Patient5_Healthy!E298,Patient6_Healthy!E298,Patient8_Healthy!E298,Patient9_Healthy!E298,Patient10_Healthy!E298,Patient11_Healthy!E298,Patient12_Healthy!E298,Patient13_Healthy!E298,Patient14_Healthy!E298,Patient15_Healthy!E298,Patient16_Healthy!E298,Patient17_Healthy!E298,Patient18_Healthy!E298,Patient19_Healthy!E298,Patient21_Healthy!E298,Patient22_Healthy!E298,Patient23_Healthy!E298,Patient25_Healthy!E298,Patient26_Healthy!E298,Patient27_Healthy!E298,Patient28_Healthy!E298,Patient30_Healthy!E298,Patient31_Healthy!E298,Patient33_Healthy!E298,Patient34_Healthy!E298,Patient36_Healthy!E298)</f>
        <v>63.285334028776226</v>
      </c>
      <c r="AO317" s="165"/>
    </row>
    <row r="318" spans="1:41" x14ac:dyDescent="0.25">
      <c r="A318" s="32" t="s">
        <v>26</v>
      </c>
      <c r="B318">
        <f>AVERAGE(Patient1_Healthy!B299,Patient2_Healthy!B299,Patient5_Healthy!B299,Patient6_Healthy!B299,Patient8_Healthy!B299,Patient9_Healthy!B299,Patient10_Healthy!B299,Patient11_Healthy!B299,Patient13_Healthy!B299,Patient14_Healthy!B299,Patient15_Healthy!B299,Patient16_Healthy!B299,Patient17_Healthy!B299,Patient18_Healthy!B299,Patient19_Healthy!B299,Patient21_Healthy!B299,Patient22_Healthy!B299,Patient23_Healthy!B299,Patient25_Healthy!B299,Patient26_Healthy!B299,Patient27_Healthy!B299,Patient28_Healthy!B299,Patient30_Healthy!B299,Patient31_Healthy!B299,Patient33_Healthy!B299,Patient34_Healthy!B299,Patient36_Healthy!B299)</f>
        <v>38.773148148148145</v>
      </c>
      <c r="C318">
        <f>STDEV(Patient1_Healthy!B299,Patient2_Healthy!B299,Patient5_Healthy!B299,Patient6_Healthy!B299,Patient8_Healthy!B299,Patient9_Healthy!B299,Patient10_Healthy!B299,Patient11_Healthy!B299,Patient13_Healthy!B299,Patient14_Healthy!B299,Patient15_Healthy!B299,Patient16_Healthy!B299,Patient17_Healthy!B299,Patient18_Healthy!B299,Patient19_Healthy!B299,Patient21_Healthy!B299,Patient22_Healthy!B299,Patient23_Healthy!B299,Patient25_Healthy!B299,Patient26_Healthy!B299,Patient27_Healthy!B299,Patient28_Healthy!B299,Patient30_Healthy!B299,Patient31_Healthy!B299,Patient33_Healthy!B299,Patient34_Healthy!B299,Patient36_Healthy!B299)</f>
        <v>11.104226220830784</v>
      </c>
      <c r="D318" s="132">
        <f>AVERAGE(Patient1_Healthy!C299,Patient2_Healthy!C299,Patient5_Healthy!C299,Patient6_Healthy!C299,Patient8_Healthy!C299,Patient9_Healthy!C299,Patient10_Healthy!C299,Patient11_Healthy!C299,Patient12_Healthy!C299,Patient13_Healthy!C299,Patient14_Healthy!C299,Patient15_Healthy!C299,Patient16_Healthy!C299,Patient17_Healthy!C299,Patient18_Healthy!C299,Patient19_Healthy!C299,Patient21_Healthy!C299,Patient22_Healthy!C299,Patient23_Healthy!C299,Patient25_Healthy!C299,Patient26_Healthy!C299,Patient27_Healthy!C299,Patient28_Healthy!C299,Patient30_Healthy!C299,Patient31_Healthy!C299,Patient33_Healthy!C299,Patient34_Healthy!C299,Patient36_Healthy!C299)</f>
        <v>61.025155016847123</v>
      </c>
      <c r="E318" s="139">
        <f>STDEV(Patient1_Healthy!C299,Patient2_Healthy!C299,Patient3_Healthy!C299,Patient4_Healthy!C299,Patient5_Healthy!C299,Patient6_Healthy!C299)</f>
        <v>22.506407241702032</v>
      </c>
      <c r="F318" s="132">
        <f>AVERAGE(Patient1_Healthy!D299,Patient2_Healthy!D299,Patient5_Healthy!D299,Patient6_Healthy!D299,Patient8_Healthy!D299,Patient9_Healthy!D299,Patient10_Healthy!D299,Patient11_Healthy!D299,Patient12_Healthy!D299,Patient13_Healthy!D299,Patient14_Healthy!D299,Patient15_Healthy!D299,Patient16_Healthy!D299,Patient17_Healthy!D299,Patient18_Healthy!D299,Patient19_Healthy!D299,Patient21_Healthy!D299,Patient22_Healthy!D299,Patient23_Healthy!D299,Patient25_Healthy!D299,Patient26_Healthy!D299,Patient27_Healthy!D299,Patient28_Healthy!D299,Patient30_Healthy!D299,Patient31_Healthy!D299,Patient33_Healthy!D299,Patient34_Healthy!D299,Patient36_Healthy!D299)</f>
        <v>80.496651785714292</v>
      </c>
      <c r="G318" s="139">
        <f>STDEV(Patient1_Healthy!D299,Patient2_Healthy!D299,Patient5_Healthy!D299,Patient6_Healthy!D299,Patient8_Healthy!D299,Patient9_Healthy!D299,Patient10_Healthy!D299,Patient11_Healthy!D299,Patient12_Healthy!D299,Patient13_Healthy!D299,Patient14_Healthy!D299,Patient15_Healthy!D299,Patient16_Healthy!D299,Patient17_Healthy!D299,Patient18_Healthy!D299,Patient19_Healthy!D299,Patient21_Healthy!D299,Patient22_Healthy!D299,Patient23_Healthy!D299,Patient25_Healthy!D299,Patient26_Healthy!D299,Patient27_Healthy!D299,Patient28_Healthy!D299,Patient30_Healthy!D299,Patient31_Healthy!D299,Patient33_Healthy!D299,Patient34_Healthy!D299,Patient36_Healthy!D299)</f>
        <v>14.412471985257026</v>
      </c>
      <c r="H318">
        <f>AVERAGE(Patient1_Healthy!E299,Patient2_Healthy!E299,Patient5_Healthy!E299,Patient6_Healthy!E299,Patient8_Healthy!E299,Patient9_Healthy!E299,Patient10_Healthy!E299,Patient11_Healthy!E299,Patient12_Healthy!E299,Patient13_Healthy!E299,Patient14_Healthy!E299,Patient15_Healthy!E299,Patient16_Healthy!E299,Patient17_Healthy!E299,Patient18_Healthy!E299,Patient19_Healthy!E299,Patient21_Healthy!E299,Patient22_Healthy!E299,Patient23_Healthy!E299,Patient25_Healthy!E299,Patient26_Healthy!E299,Patient27_Healthy!E299,Patient28_Healthy!E299,Patient30_Healthy!E299,Patient31_Healthy!E299,Patient33_Healthy!E299,Patient34_Healthy!E299,Patient36_Healthy!E299)</f>
        <v>148.08872767857142</v>
      </c>
      <c r="I318">
        <f>STDEV(Patient1_Healthy!E299,Patient2_Healthy!E299,Patient5_Healthy!E299,Patient6_Healthy!E299,Patient8_Healthy!E299,Patient9_Healthy!E299,Patient10_Healthy!E299,Patient11_Healthy!E299,Patient12_Healthy!E299,Patient13_Healthy!E299,Patient14_Healthy!E299,Patient15_Healthy!E299,Patient16_Healthy!E299,Patient17_Healthy!E299,Patient18_Healthy!E299,Patient19_Healthy!E299,Patient21_Healthy!E299,Patient22_Healthy!E299,Patient23_Healthy!E299,Patient25_Healthy!E299,Patient26_Healthy!E299,Patient27_Healthy!E299,Patient28_Healthy!E299,Patient30_Healthy!E299,Patient31_Healthy!E299,Patient33_Healthy!E299,Patient34_Healthy!E299,Patient36_Healthy!E299)</f>
        <v>62.616995647128093</v>
      </c>
      <c r="AO318" s="165"/>
    </row>
    <row r="319" spans="1:41" x14ac:dyDescent="0.25">
      <c r="A319" s="32" t="s">
        <v>21</v>
      </c>
      <c r="B319">
        <f>AVERAGE(Patient1_Healthy!B300,Patient2_Healthy!B300,Patient5_Healthy!B300,Patient6_Healthy!B300,Patient8_Healthy!B300,Patient9_Healthy!B300,Patient10_Healthy!B300,Patient11_Healthy!B300,Patient13_Healthy!B300,Patient14_Healthy!B300,Patient15_Healthy!B300,Patient16_Healthy!B300,Patient17_Healthy!B300,Patient18_Healthy!B300,Patient19_Healthy!B300,Patient21_Healthy!B300,Patient22_Healthy!B300,Patient23_Healthy!B300,Patient25_Healthy!B300,Patient26_Healthy!B300,Patient27_Healthy!B300,Patient28_Healthy!B300,Patient30_Healthy!B300,Patient31_Healthy!B300,Patient33_Healthy!B300,Patient34_Healthy!B300,Patient36_Healthy!B300)</f>
        <v>80.548321759259252</v>
      </c>
      <c r="C319">
        <f>STDEV(Patient1_Healthy!B300,Patient2_Healthy!B300,Patient5_Healthy!B300,Patient6_Healthy!B300,Patient8_Healthy!B300,Patient9_Healthy!B300,Patient10_Healthy!B300,Patient11_Healthy!B300,Patient13_Healthy!B300,Patient14_Healthy!B300,Patient15_Healthy!B300,Patient16_Healthy!B300,Patient17_Healthy!B300,Patient18_Healthy!B300,Patient19_Healthy!B300,Patient21_Healthy!B300,Patient22_Healthy!B300,Patient23_Healthy!B300,Patient25_Healthy!B300,Patient26_Healthy!B300,Patient27_Healthy!B300,Patient28_Healthy!B300,Patient30_Healthy!B300,Patient31_Healthy!B300,Patient33_Healthy!B300,Patient34_Healthy!B300,Patient36_Healthy!B300)</f>
        <v>84.745825907903637</v>
      </c>
      <c r="D319" s="132">
        <f>AVERAGE(Patient1_Healthy!C300,Patient2_Healthy!C300,Patient5_Healthy!C300,Patient6_Healthy!C300,Patient8_Healthy!C300,Patient9_Healthy!C300,Patient10_Healthy!C300,Patient11_Healthy!C300,Patient12_Healthy!C300,Patient13_Healthy!C300,Patient14_Healthy!C300,Patient15_Healthy!C300,Patient16_Healthy!C300,Patient17_Healthy!C300,Patient18_Healthy!C300,Patient19_Healthy!C300,Patient21_Healthy!C300,Patient22_Healthy!C300,Patient23_Healthy!C300,Patient25_Healthy!C300,Patient26_Healthy!C300,Patient27_Healthy!C300,Patient28_Healthy!C300,Patient30_Healthy!C300,Patient31_Healthy!C300,Patient33_Healthy!C300,Patient34_Healthy!C300,Patient36_Healthy!C300)</f>
        <v>111.92108632872979</v>
      </c>
      <c r="E319" s="139">
        <f>STDEV(Patient1_Healthy!C300,Patient2_Healthy!C300,Patient3_Healthy!C300,Patient4_Healthy!C300,Patient5_Healthy!C300,Patient6_Healthy!C300)</f>
        <v>165.33053848479253</v>
      </c>
      <c r="F319" s="132">
        <f>AVERAGE(Patient1_Healthy!D300,Patient2_Healthy!D300,Patient5_Healthy!D300,Patient6_Healthy!D300,Patient8_Healthy!D300,Patient9_Healthy!D300,Patient10_Healthy!D300,Patient11_Healthy!D300,Patient12_Healthy!D300,Patient13_Healthy!D300,Patient14_Healthy!D300,Patient15_Healthy!D300,Patient16_Healthy!D300,Patient17_Healthy!D300,Patient18_Healthy!D300,Patient19_Healthy!D300,Patient21_Healthy!D300,Patient22_Healthy!D300,Patient23_Healthy!D300,Patient25_Healthy!D300,Patient26_Healthy!D300,Patient27_Healthy!D300,Patient28_Healthy!D300,Patient30_Healthy!D300,Patient31_Healthy!D300,Patient33_Healthy!D300,Patient34_Healthy!D300,Patient36_Healthy!D300)</f>
        <v>140.625</v>
      </c>
      <c r="G319" s="139">
        <f>STDEV(Patient1_Healthy!D300,Patient2_Healthy!D300,Patient5_Healthy!D300,Patient6_Healthy!D300,Patient8_Healthy!D300,Patient9_Healthy!D300,Patient10_Healthy!D300,Patient11_Healthy!D300,Patient12_Healthy!D300,Patient13_Healthy!D300,Patient14_Healthy!D300,Patient15_Healthy!D300,Patient16_Healthy!D300,Patient17_Healthy!D300,Patient18_Healthy!D300,Patient19_Healthy!D300,Patient21_Healthy!D300,Patient22_Healthy!D300,Patient23_Healthy!D300,Patient25_Healthy!D300,Patient26_Healthy!D300,Patient27_Healthy!D300,Patient28_Healthy!D300,Patient30_Healthy!D300,Patient31_Healthy!D300,Patient33_Healthy!D300,Patient34_Healthy!D300,Patient36_Healthy!D300)</f>
        <v>80.080771467109145</v>
      </c>
      <c r="H319">
        <f>AVERAGE(Patient1_Healthy!E300,Patient2_Healthy!E300,Patient5_Healthy!E300,Patient6_Healthy!E300,Patient8_Healthy!E300,Patient9_Healthy!E300,Patient10_Healthy!E300,Patient11_Healthy!E300,Patient12_Healthy!E300,Patient13_Healthy!E300,Patient14_Healthy!E300,Patient15_Healthy!E300,Patient16_Healthy!E300,Patient17_Healthy!E300,Patient18_Healthy!E300,Patient19_Healthy!E300,Patient21_Healthy!E300,Patient22_Healthy!E300,Patient23_Healthy!E300,Patient25_Healthy!E300,Patient26_Healthy!E300,Patient27_Healthy!E300,Patient28_Healthy!E300,Patient30_Healthy!E300,Patient31_Healthy!E300,Patient33_Healthy!E300,Patient34_Healthy!E300,Patient36_Healthy!E300)</f>
        <v>217.35491071428572</v>
      </c>
      <c r="I319">
        <f>STDEV(Patient1_Healthy!E300,Patient2_Healthy!E300,Patient5_Healthy!E300,Patient6_Healthy!E300,Patient8_Healthy!E300,Patient9_Healthy!E300,Patient10_Healthy!E300,Patient11_Healthy!E300,Patient12_Healthy!E300,Patient13_Healthy!E300,Patient14_Healthy!E300,Patient15_Healthy!E300,Patient16_Healthy!E300,Patient17_Healthy!E300,Patient18_Healthy!E300,Patient19_Healthy!E300,Patient21_Healthy!E300,Patient22_Healthy!E300,Patient23_Healthy!E300,Patient25_Healthy!E300,Patient26_Healthy!E300,Patient27_Healthy!E300,Patient28_Healthy!E300,Patient30_Healthy!E300,Patient31_Healthy!E300,Patient33_Healthy!E300,Patient34_Healthy!E300,Patient36_Healthy!E300)</f>
        <v>82.615378420362916</v>
      </c>
      <c r="AO319" s="165"/>
    </row>
    <row r="320" spans="1:41" x14ac:dyDescent="0.25">
      <c r="A320" s="32" t="s">
        <v>28</v>
      </c>
      <c r="B320">
        <f>AVERAGE(Patient1_Healthy!B301,Patient2_Healthy!B301,Patient5_Healthy!B301,Patient6_Healthy!B301,Patient8_Healthy!B301,Patient9_Healthy!B301,Patient10_Healthy!B301,Patient11_Healthy!B301,Patient13_Healthy!B301,Patient14_Healthy!B301,Patient15_Healthy!B301,Patient16_Healthy!B301,Patient17_Healthy!B301,Patient18_Healthy!B301,Patient19_Healthy!B301,Patient21_Healthy!B301,Patient22_Healthy!B301,Patient23_Healthy!B301,Patient25_Healthy!B301,Patient26_Healthy!B301,Patient27_Healthy!B301,Patient28_Healthy!B301,Patient30_Healthy!B301,Patient31_Healthy!B301,Patient33_Healthy!B301,Patient34_Healthy!B301,Patient36_Healthy!B301)</f>
        <v>66.948784722222229</v>
      </c>
      <c r="C320">
        <f>STDEV(Patient1_Healthy!B301,Patient2_Healthy!B301,Patient5_Healthy!B301,Patient6_Healthy!B301,Patient8_Healthy!B301,Patient9_Healthy!B301,Patient10_Healthy!B301,Patient11_Healthy!B301,Patient13_Healthy!B301,Patient14_Healthy!B301,Patient15_Healthy!B301,Patient16_Healthy!B301,Patient17_Healthy!B301,Patient18_Healthy!B301,Patient19_Healthy!B301,Patient21_Healthy!B301,Patient22_Healthy!B301,Patient23_Healthy!B301,Patient25_Healthy!B301,Patient26_Healthy!B301,Patient27_Healthy!B301,Patient28_Healthy!B301,Patient30_Healthy!B301,Patient31_Healthy!B301,Patient33_Healthy!B301,Patient34_Healthy!B301,Patient36_Healthy!B301)</f>
        <v>31.551762555998742</v>
      </c>
      <c r="D320" s="132">
        <f>AVERAGE(Patient1_Healthy!C301,Patient2_Healthy!C301,Patient5_Healthy!C301,Patient6_Healthy!C301,Patient8_Healthy!C301,Patient9_Healthy!C301,Patient10_Healthy!C301,Patient11_Healthy!C301,Patient12_Healthy!C301,Patient13_Healthy!C301,Patient14_Healthy!C301,Patient15_Healthy!C301,Patient16_Healthy!C301,Patient17_Healthy!C301,Patient18_Healthy!C301,Patient19_Healthy!C301,Patient21_Healthy!C301,Patient22_Healthy!C301,Patient23_Healthy!C301,Patient25_Healthy!C301,Patient26_Healthy!C301,Patient27_Healthy!C301,Patient28_Healthy!C301,Patient30_Healthy!C301,Patient31_Healthy!C301,Patient33_Healthy!C301,Patient34_Healthy!C301,Patient36_Healthy!C301)</f>
        <v>81.511112882861667</v>
      </c>
      <c r="E320" s="139">
        <f>STDEV(Patient1_Healthy!C301,Patient2_Healthy!C301,Patient3_Healthy!C301,Patient4_Healthy!C301,Patient5_Healthy!C301,Patient6_Healthy!C301)</f>
        <v>13.960190817347586</v>
      </c>
      <c r="F320" s="132">
        <f>AVERAGE(Patient1_Healthy!D301,Patient2_Healthy!D301,Patient5_Healthy!D301,Patient6_Healthy!D301,Patient8_Healthy!D301,Patient9_Healthy!D301,Patient10_Healthy!D301,Patient11_Healthy!D301,Patient12_Healthy!D301,Patient13_Healthy!D301,Patient14_Healthy!D301,Patient15_Healthy!D301,Patient16_Healthy!D301,Patient17_Healthy!D301,Patient18_Healthy!D301,Patient19_Healthy!D301,Patient21_Healthy!D301,Patient22_Healthy!D301,Patient23_Healthy!D301,Patient25_Healthy!D301,Patient26_Healthy!D301,Patient27_Healthy!D301,Patient28_Healthy!D301,Patient30_Healthy!D301,Patient31_Healthy!D301,Patient33_Healthy!D301,Patient34_Healthy!D301,Patient36_Healthy!D301)</f>
        <v>134.94001116071428</v>
      </c>
      <c r="G320" s="139">
        <f>STDEV(Patient1_Healthy!D301,Patient2_Healthy!D301,Patient5_Healthy!D301,Patient6_Healthy!D301,Patient8_Healthy!D301,Patient9_Healthy!D301,Patient10_Healthy!D301,Patient11_Healthy!D301,Patient12_Healthy!D301,Patient13_Healthy!D301,Patient14_Healthy!D301,Patient15_Healthy!D301,Patient16_Healthy!D301,Patient17_Healthy!D301,Patient18_Healthy!D301,Patient19_Healthy!D301,Patient21_Healthy!D301,Patient22_Healthy!D301,Patient23_Healthy!D301,Patient25_Healthy!D301,Patient26_Healthy!D301,Patient27_Healthy!D301,Patient28_Healthy!D301,Patient30_Healthy!D301,Patient31_Healthy!D301,Patient33_Healthy!D301,Patient34_Healthy!D301,Patient36_Healthy!D301)</f>
        <v>37.720222983938719</v>
      </c>
      <c r="H320">
        <f>AVERAGE(Patient1_Healthy!E301,Patient2_Healthy!E301,Patient5_Healthy!E301,Patient6_Healthy!E301,Patient8_Healthy!E301,Patient9_Healthy!E301,Patient10_Healthy!E301,Patient11_Healthy!E301,Patient12_Healthy!E301,Patient13_Healthy!E301,Patient14_Healthy!E301,Patient15_Healthy!E301,Patient16_Healthy!E301,Patient17_Healthy!E301,Patient18_Healthy!E301,Patient19_Healthy!E301,Patient21_Healthy!E301,Patient22_Healthy!E301,Patient23_Healthy!E301,Patient25_Healthy!E301,Patient26_Healthy!E301,Patient27_Healthy!E301,Patient28_Healthy!E301,Patient30_Healthy!E301,Patient31_Healthy!E301,Patient33_Healthy!E301,Patient34_Healthy!E301,Patient36_Healthy!E301)</f>
        <v>227.85295758928572</v>
      </c>
      <c r="I320">
        <f>STDEV(Patient1_Healthy!E301,Patient2_Healthy!E301,Patient5_Healthy!E301,Patient6_Healthy!E301,Patient8_Healthy!E301,Patient9_Healthy!E301,Patient10_Healthy!E301,Patient11_Healthy!E301,Patient12_Healthy!E301,Patient13_Healthy!E301,Patient14_Healthy!E301,Patient15_Healthy!E301,Patient16_Healthy!E301,Patient17_Healthy!E301,Patient18_Healthy!E301,Patient19_Healthy!E301,Patient21_Healthy!E301,Patient22_Healthy!E301,Patient23_Healthy!E301,Patient25_Healthy!E301,Patient26_Healthy!E301,Patient27_Healthy!E301,Patient28_Healthy!E301,Patient30_Healthy!E301,Patient31_Healthy!E301,Patient33_Healthy!E301,Patient34_Healthy!E301,Patient36_Healthy!E301)</f>
        <v>66.77174952696754</v>
      </c>
      <c r="AO320" s="165"/>
    </row>
    <row r="321" spans="1:41" x14ac:dyDescent="0.25">
      <c r="A321" s="32" t="s">
        <v>24</v>
      </c>
      <c r="B321">
        <f>AVERAGE(Patient1_Healthy!B302,Patient2_Healthy!B302,Patient5_Healthy!B302,Patient6_Healthy!B302,Patient8_Healthy!B302,Patient9_Healthy!B302,Patient10_Healthy!B302,Patient11_Healthy!B302,Patient13_Healthy!B302,Patient14_Healthy!B302,Patient15_Healthy!B302,Patient16_Healthy!B302,Patient17_Healthy!B302,Patient18_Healthy!B302,Patient19_Healthy!B302,Patient21_Healthy!B302,Patient22_Healthy!B302,Patient23_Healthy!B302,Patient25_Healthy!B302,Patient26_Healthy!B302,Patient27_Healthy!B302,Patient28_Healthy!B302,Patient30_Healthy!B302,Patient31_Healthy!B302,Patient33_Healthy!B302,Patient34_Healthy!B302,Patient36_Healthy!B302)</f>
        <v>48.140914351851855</v>
      </c>
      <c r="C321">
        <f>STDEV(Patient1_Healthy!B302,Patient2_Healthy!B302,Patient5_Healthy!B302,Patient6_Healthy!B302,Patient8_Healthy!B302,Patient9_Healthy!B302,Patient10_Healthy!B302,Patient11_Healthy!B302,Patient13_Healthy!B302,Patient14_Healthy!B302,Patient15_Healthy!B302,Patient16_Healthy!B302,Patient17_Healthy!B302,Patient18_Healthy!B302,Patient19_Healthy!B302,Patient21_Healthy!B302,Patient22_Healthy!B302,Patient23_Healthy!B302,Patient25_Healthy!B302,Patient26_Healthy!B302,Patient27_Healthy!B302,Patient28_Healthy!B302,Patient30_Healthy!B302,Patient31_Healthy!B302,Patient33_Healthy!B302,Patient34_Healthy!B302,Patient36_Healthy!B302)</f>
        <v>16.942325228080676</v>
      </c>
      <c r="D321" s="132">
        <f>AVERAGE(Patient1_Healthy!C302,Patient2_Healthy!C302,Patient5_Healthy!C302,Patient6_Healthy!C302,Patient8_Healthy!C302,Patient9_Healthy!C302,Patient10_Healthy!C302,Patient11_Healthy!C302,Patient12_Healthy!C302,Patient13_Healthy!C302,Patient14_Healthy!C302,Patient15_Healthy!C302,Patient16_Healthy!C302,Patient17_Healthy!C302,Patient18_Healthy!C302,Patient19_Healthy!C302,Patient21_Healthy!C302,Patient22_Healthy!C302,Patient23_Healthy!C302,Patient25_Healthy!C302,Patient26_Healthy!C302,Patient27_Healthy!C302,Patient28_Healthy!C302,Patient30_Healthy!C302,Patient31_Healthy!C302,Patient33_Healthy!C302,Patient34_Healthy!C302,Patient36_Healthy!C302)</f>
        <v>83.623543822801921</v>
      </c>
      <c r="E321" s="139">
        <f>STDEV(Patient1_Healthy!C302,Patient2_Healthy!C302,Patient3_Healthy!C302,Patient4_Healthy!C302,Patient5_Healthy!C302,Patient6_Healthy!C302)</f>
        <v>15.097297523045087</v>
      </c>
      <c r="F321" s="132">
        <f>AVERAGE(Patient1_Healthy!D302,Patient2_Healthy!D302,Patient5_Healthy!D302,Patient6_Healthy!D302,Patient8_Healthy!D302,Patient9_Healthy!D302,Patient10_Healthy!D302,Patient11_Healthy!D302,Patient12_Healthy!D302,Patient13_Healthy!D302,Patient14_Healthy!D302,Patient15_Healthy!D302,Patient16_Healthy!D302,Patient17_Healthy!D302,Patient18_Healthy!D302,Patient19_Healthy!D302,Patient21_Healthy!D302,Patient22_Healthy!D302,Patient23_Healthy!D302,Patient25_Healthy!D302,Patient26_Healthy!D302,Patient27_Healthy!D302,Patient28_Healthy!D302,Patient30_Healthy!D302,Patient31_Healthy!D302,Patient33_Healthy!D302,Patient34_Healthy!D302,Patient36_Healthy!D302)</f>
        <v>99.12109375</v>
      </c>
      <c r="G321" s="139">
        <f>STDEV(Patient1_Healthy!D302,Patient2_Healthy!D302,Patient5_Healthy!D302,Patient6_Healthy!D302,Patient8_Healthy!D302,Patient9_Healthy!D302,Patient10_Healthy!D302,Patient11_Healthy!D302,Patient12_Healthy!D302,Patient13_Healthy!D302,Patient14_Healthy!D302,Patient15_Healthy!D302,Patient16_Healthy!D302,Patient17_Healthy!D302,Patient18_Healthy!D302,Patient19_Healthy!D302,Patient21_Healthy!D302,Patient22_Healthy!D302,Patient23_Healthy!D302,Patient25_Healthy!D302,Patient26_Healthy!D302,Patient27_Healthy!D302,Patient28_Healthy!D302,Patient30_Healthy!D302,Patient31_Healthy!D302,Patient33_Healthy!D302,Patient34_Healthy!D302,Patient36_Healthy!D302)</f>
        <v>15.888395881266057</v>
      </c>
      <c r="H321">
        <f>AVERAGE(Patient1_Healthy!E302,Patient2_Healthy!E302,Patient5_Healthy!E302,Patient6_Healthy!E302,Patient8_Healthy!E302,Patient9_Healthy!E302,Patient10_Healthy!E302,Patient11_Healthy!E302,Patient12_Healthy!E302,Patient13_Healthy!E302,Patient14_Healthy!E302,Patient15_Healthy!E302,Patient16_Healthy!E302,Patient17_Healthy!E302,Patient18_Healthy!E302,Patient19_Healthy!E302,Patient21_Healthy!E302,Patient22_Healthy!E302,Patient23_Healthy!E302,Patient25_Healthy!E302,Patient26_Healthy!E302,Patient27_Healthy!E302,Patient28_Healthy!E302,Patient30_Healthy!E302,Patient31_Healthy!E302,Patient33_Healthy!E302,Patient34_Healthy!E302,Patient36_Healthy!E302)</f>
        <v>191.30161830357142</v>
      </c>
      <c r="I321">
        <f>STDEV(Patient1_Healthy!E302,Patient2_Healthy!E302,Patient5_Healthy!E302,Patient6_Healthy!E302,Patient8_Healthy!E302,Patient9_Healthy!E302,Patient10_Healthy!E302,Patient11_Healthy!E302,Patient12_Healthy!E302,Patient13_Healthy!E302,Patient14_Healthy!E302,Patient15_Healthy!E302,Patient16_Healthy!E302,Patient17_Healthy!E302,Patient18_Healthy!E302,Patient19_Healthy!E302,Patient21_Healthy!E302,Patient22_Healthy!E302,Patient23_Healthy!E302,Patient25_Healthy!E302,Patient26_Healthy!E302,Patient27_Healthy!E302,Patient28_Healthy!E302,Patient30_Healthy!E302,Patient31_Healthy!E302,Patient33_Healthy!E302,Patient34_Healthy!E302,Patient36_Healthy!E302)</f>
        <v>40.719467951521885</v>
      </c>
      <c r="AO321" s="165"/>
    </row>
    <row r="322" spans="1:41" x14ac:dyDescent="0.25">
      <c r="A322" s="32" t="s">
        <v>29</v>
      </c>
      <c r="B322">
        <f>AVERAGE(Patient1_Healthy!B303,Patient2_Healthy!B303,Patient5_Healthy!B303,Patient6_Healthy!B303,Patient8_Healthy!B303,Patient9_Healthy!B303,Patient10_Healthy!B303,Patient11_Healthy!B303,Patient13_Healthy!B303,Patient14_Healthy!B303,Patient15_Healthy!B303,Patient16_Healthy!B303,Patient17_Healthy!B303,Patient18_Healthy!B303,Patient19_Healthy!B303,Patient21_Healthy!B303,Patient22_Healthy!B303,Patient23_Healthy!B303,Patient25_Healthy!B303,Patient26_Healthy!B303,Patient27_Healthy!B303,Patient28_Healthy!B303,Patient30_Healthy!B303,Patient31_Healthy!B303,Patient33_Healthy!B303,Patient34_Healthy!B303,Patient36_Healthy!B303)</f>
        <v>58.449074074074076</v>
      </c>
      <c r="C322">
        <f>STDEV(Patient1_Healthy!B303,Patient2_Healthy!B303,Patient5_Healthy!B303,Patient6_Healthy!B303,Patient8_Healthy!B303,Patient9_Healthy!B303,Patient10_Healthy!B303,Patient11_Healthy!B303,Patient13_Healthy!B303,Patient14_Healthy!B303,Patient15_Healthy!B303,Patient16_Healthy!B303,Patient17_Healthy!B303,Patient18_Healthy!B303,Patient19_Healthy!B303,Patient21_Healthy!B303,Patient22_Healthy!B303,Patient23_Healthy!B303,Patient25_Healthy!B303,Patient26_Healthy!B303,Patient27_Healthy!B303,Patient28_Healthy!B303,Patient30_Healthy!B303,Patient31_Healthy!B303,Patient33_Healthy!B303,Patient34_Healthy!B303,Patient36_Healthy!B303)</f>
        <v>18.006319207749524</v>
      </c>
      <c r="D322" s="132">
        <f>AVERAGE(Patient1_Healthy!C303,Patient2_Healthy!C303,Patient5_Healthy!C303,Patient6_Healthy!C303,Patient8_Healthy!C303,Patient9_Healthy!C303,Patient10_Healthy!C303,Patient11_Healthy!C303,Patient12_Healthy!C303,Patient13_Healthy!C303,Patient14_Healthy!C303,Patient15_Healthy!C303,Patient16_Healthy!C303,Patient17_Healthy!C303,Patient18_Healthy!C303,Patient19_Healthy!C303,Patient21_Healthy!C303,Patient22_Healthy!C303,Patient23_Healthy!C303,Patient25_Healthy!C303,Patient26_Healthy!C303,Patient27_Healthy!C303,Patient28_Healthy!C303,Patient30_Healthy!C303,Patient31_Healthy!C303,Patient33_Healthy!C303,Patient34_Healthy!C303,Patient36_Healthy!C303)</f>
        <v>84.622257897102131</v>
      </c>
      <c r="E322" s="139">
        <f>STDEV(Patient1_Healthy!C303,Patient2_Healthy!C303,Patient3_Healthy!C303,Patient4_Healthy!C303,Patient5_Healthy!C303,Patient6_Healthy!C303)</f>
        <v>22.792632504971522</v>
      </c>
      <c r="F322" s="132">
        <f>AVERAGE(Patient1_Healthy!D303,Patient2_Healthy!D303,Patient5_Healthy!D303,Patient6_Healthy!D303,Patient8_Healthy!D303,Patient9_Healthy!D303,Patient10_Healthy!D303,Patient11_Healthy!D303,Patient12_Healthy!D303,Patient13_Healthy!D303,Patient14_Healthy!D303,Patient15_Healthy!D303,Patient16_Healthy!D303,Patient17_Healthy!D303,Patient18_Healthy!D303,Patient19_Healthy!D303,Patient21_Healthy!D303,Patient22_Healthy!D303,Patient23_Healthy!D303,Patient25_Healthy!D303,Patient26_Healthy!D303,Patient27_Healthy!D303,Patient28_Healthy!D303,Patient30_Healthy!D303,Patient31_Healthy!D303,Patient33_Healthy!D303,Patient34_Healthy!D303,Patient36_Healthy!D303)</f>
        <v>110.07254464285714</v>
      </c>
      <c r="G322" s="139">
        <f>STDEV(Patient1_Healthy!D303,Patient2_Healthy!D303,Patient5_Healthy!D303,Patient6_Healthy!D303,Patient8_Healthy!D303,Patient9_Healthy!D303,Patient10_Healthy!D303,Patient11_Healthy!D303,Patient12_Healthy!D303,Patient13_Healthy!D303,Patient14_Healthy!D303,Patient15_Healthy!D303,Patient16_Healthy!D303,Patient17_Healthy!D303,Patient18_Healthy!D303,Patient19_Healthy!D303,Patient21_Healthy!D303,Patient22_Healthy!D303,Patient23_Healthy!D303,Patient25_Healthy!D303,Patient26_Healthy!D303,Patient27_Healthy!D303,Patient28_Healthy!D303,Patient30_Healthy!D303,Patient31_Healthy!D303,Patient33_Healthy!D303,Patient34_Healthy!D303,Patient36_Healthy!D303)</f>
        <v>29.011993995833048</v>
      </c>
      <c r="H322">
        <f>AVERAGE(Patient1_Healthy!E303,Patient2_Healthy!E303,Patient5_Healthy!E303,Patient6_Healthy!E303,Patient8_Healthy!E303,Patient9_Healthy!E303,Patient10_Healthy!E303,Patient11_Healthy!E303,Patient12_Healthy!E303,Patient13_Healthy!E303,Patient14_Healthy!E303,Patient15_Healthy!E303,Patient16_Healthy!E303,Patient17_Healthy!E303,Patient18_Healthy!E303,Patient19_Healthy!E303,Patient21_Healthy!E303,Patient22_Healthy!E303,Patient23_Healthy!E303,Patient25_Healthy!E303,Patient26_Healthy!E303,Patient27_Healthy!E303,Patient28_Healthy!E303,Patient30_Healthy!E303,Patient31_Healthy!E303,Patient33_Healthy!E303,Patient34_Healthy!E303,Patient36_Healthy!E303)</f>
        <v>194.54520089285714</v>
      </c>
      <c r="I322">
        <f>STDEV(Patient1_Healthy!E303,Patient2_Healthy!E303,Patient5_Healthy!E303,Patient6_Healthy!E303,Patient8_Healthy!E303,Patient9_Healthy!E303,Patient10_Healthy!E303,Patient11_Healthy!E303,Patient12_Healthy!E303,Patient13_Healthy!E303,Patient14_Healthy!E303,Patient15_Healthy!E303,Patient16_Healthy!E303,Patient17_Healthy!E303,Patient18_Healthy!E303,Patient19_Healthy!E303,Patient21_Healthy!E303,Patient22_Healthy!E303,Patient23_Healthy!E303,Patient25_Healthy!E303,Patient26_Healthy!E303,Patient27_Healthy!E303,Patient28_Healthy!E303,Patient30_Healthy!E303,Patient31_Healthy!E303,Patient33_Healthy!E303,Patient34_Healthy!E303,Patient36_Healthy!E303)</f>
        <v>41.497082213080716</v>
      </c>
      <c r="AO322" s="165"/>
    </row>
    <row r="323" spans="1:41" x14ac:dyDescent="0.25">
      <c r="AO323" s="165"/>
    </row>
    <row r="324" spans="1:41" x14ac:dyDescent="0.25">
      <c r="A324" s="165" t="s">
        <v>231</v>
      </c>
      <c r="M324" s="165" t="s">
        <v>232</v>
      </c>
      <c r="AO324" s="165"/>
    </row>
    <row r="325" spans="1:41" x14ac:dyDescent="0.25">
      <c r="A325" s="32"/>
      <c r="B325" s="195" t="s">
        <v>101</v>
      </c>
      <c r="C325" s="195"/>
      <c r="D325" s="196" t="s">
        <v>102</v>
      </c>
      <c r="E325" s="197"/>
      <c r="F325" s="196" t="s">
        <v>103</v>
      </c>
      <c r="G325" s="197"/>
      <c r="H325" s="195" t="s">
        <v>104</v>
      </c>
      <c r="I325" s="195"/>
      <c r="M325" s="35"/>
      <c r="N325" s="193" t="s">
        <v>101</v>
      </c>
      <c r="O325" s="192"/>
      <c r="P325" s="191" t="s">
        <v>102</v>
      </c>
      <c r="Q325" s="192"/>
      <c r="R325" s="191" t="s">
        <v>103</v>
      </c>
      <c r="S325" s="192"/>
      <c r="T325" s="193" t="s">
        <v>104</v>
      </c>
      <c r="U325" s="193"/>
      <c r="AO325" s="165"/>
    </row>
    <row r="326" spans="1:41" x14ac:dyDescent="0.25">
      <c r="A326" s="32"/>
      <c r="B326" s="32" t="s">
        <v>221</v>
      </c>
      <c r="C326" s="32" t="s">
        <v>222</v>
      </c>
      <c r="D326" s="33" t="s">
        <v>221</v>
      </c>
      <c r="E326" s="34" t="s">
        <v>222</v>
      </c>
      <c r="F326" s="33" t="s">
        <v>221</v>
      </c>
      <c r="G326" s="34" t="s">
        <v>222</v>
      </c>
      <c r="H326" s="32" t="s">
        <v>221</v>
      </c>
      <c r="I326" s="32" t="s">
        <v>222</v>
      </c>
      <c r="M326" s="35"/>
      <c r="N326" s="35" t="s">
        <v>221</v>
      </c>
      <c r="O326" s="36" t="s">
        <v>222</v>
      </c>
      <c r="P326" s="37" t="s">
        <v>221</v>
      </c>
      <c r="Q326" s="36" t="s">
        <v>222</v>
      </c>
      <c r="R326" s="37" t="s">
        <v>221</v>
      </c>
      <c r="S326" s="36" t="s">
        <v>222</v>
      </c>
      <c r="T326" s="35" t="s">
        <v>221</v>
      </c>
      <c r="U326" s="35" t="s">
        <v>222</v>
      </c>
      <c r="AO326" s="165"/>
    </row>
    <row r="327" spans="1:41" x14ac:dyDescent="0.25">
      <c r="A327" s="32" t="s">
        <v>15</v>
      </c>
      <c r="B327">
        <f>AVERAGE(Patient1_Healthy!B320,Patient2_Healthy!B320,Patient5_Healthy!B308,Patient6_Healthy!B308,Patient8_Healthy!B308,Patient9_Healthy!B308,Patient10_Healthy!B308,Patient11_Healthy!B308,Patient13_Healthy!B308,Patient14_Healthy!B308,Patient15_Healthy!B308,Patient16_Healthy!B308,Patient17_Healthy!B308,Patient19_Healthy!B308,Patient21_Healthy!B308,Patient22_Healthy!B308,Patient23_Healthy!B308,Patient25_Healthy!B308,Patient26_Healthy!B308,Patient27_Healthy!B308,Patient28_Healthy!B308,Patient30_Healthy!B308,Patient31_Healthy!B308,Patient33_Healthy!B308,Patient34_Healthy!B308,Patient36_Healthy!B308)</f>
        <v>33.278245192307693</v>
      </c>
      <c r="C327">
        <f>STDEV(Patient1_Healthy!B320,Patient2_Healthy!B320,Patient5_Healthy!B308,Patient6_Healthy!B308,Patient8_Healthy!B308,Patient9_Healthy!B308,Patient10_Healthy!B308,Patient11_Healthy!B308,Patient13_Healthy!B308,Patient14_Healthy!B308,Patient15_Healthy!B308,Patient16_Healthy!B308,Patient17_Healthy!B308,Patient19_Healthy!B308,Patient21_Healthy!B308,Patient22_Healthy!B308,Patient23_Healthy!B308,Patient25_Healthy!B308,Patient26_Healthy!B308,Patient27_Healthy!B308,Patient28_Healthy!B308,Patient30_Healthy!B308,Patient31_Healthy!B308,Patient33_Healthy!B308,Patient34_Healthy!B308,Patient36_Healthy!B308)</f>
        <v>12.274961231187797</v>
      </c>
      <c r="D327" s="132">
        <f>AVERAGE(Patient1_Healthy!C320,Patient2_Healthy!C320,Patient5_Healthy!C308,Patient6_Healthy!C308,Patient8_Healthy!C308,Patient9_Healthy!C308,Patient10_Healthy!C308,Patient11_Healthy!C308,Patient12_Healthy!C308,Patient13_Healthy!C308,Patient14_Healthy!C308,Patient15_Healthy!C308,Patient16_Healthy!C308,Patient17_Healthy!C308,Patient19_Healthy!C308,Patient21_Healthy!C308,Patient22_Healthy!C308,Patient23_Healthy!C308,Patient25_Healthy!C308,Patient26_Healthy!C308,Patient27_Healthy!C308,Patient28_Healthy!C308,Patient30_Healthy!C308,Patient31_Healthy!C308,Patient33_Healthy!C308,Patient34_Healthy!C308,Patient36_Healthy!C308)</f>
        <v>62.742905736675247</v>
      </c>
      <c r="E327" s="139">
        <f>STDEV(Patient1_Healthy!C320,Patient2_Healthy!C320,Patient5_Healthy!C308,Patient6_Healthy!C308,Patient8_Healthy!C308,Patient9_Healthy!C308,Patient10_Healthy!C308,Patient11_Healthy!C308,Patient12_Healthy!C308,Patient13_Healthy!C308,Patient14_Healthy!C308,Patient15_Healthy!C308,Patient16_Healthy!C308,Patient17_Healthy!C308,Patient19_Healthy!C308,Patient21_Healthy!C308,Patient22_Healthy!C308,Patient23_Healthy!C308,Patient25_Healthy!C308,Patient26_Healthy!C308,Patient27_Healthy!C308,Patient28_Healthy!C308,Patient30_Healthy!C308,Patient31_Healthy!C308,Patient33_Healthy!C308,Patient34_Healthy!C308,Patient36_Healthy!C308)</f>
        <v>10.808543678619774</v>
      </c>
      <c r="F327" s="132">
        <f>AVERAGE(Patient1_Healthy!D320,Patient2_Healthy!D320,Patient5_Healthy!D308,Patient6_Healthy!D308,Patient8_Healthy!D308,Patient9_Healthy!D308,Patient10_Healthy!D308,Patient11_Healthy!D308,Patient12_Healthy!D308,Patient13_Healthy!D308,Patient14_Healthy!D308,Patient15_Healthy!D308,Patient16_Healthy!D308,Patient17_Healthy!D308,Patient19_Healthy!D308,Patient21_Healthy!D308,Patient22_Healthy!D308,Patient23_Healthy!D308,Patient25_Healthy!D308,Patient26_Healthy!D308,Patient27_Healthy!D308,Patient28_Healthy!D308,Patient30_Healthy!D308,Patient31_Healthy!D308,Patient33_Healthy!D308,Patient34_Healthy!D308,Patient36_Healthy!D308)</f>
        <v>91.399016203703709</v>
      </c>
      <c r="G327" s="139">
        <f>STDEV(Patient1_Healthy!D320,Patient2_Healthy!D320,Patient5_Healthy!D308,Patient6_Healthy!D308,Patient8_Healthy!D308,Patient9_Healthy!D308,Patient10_Healthy!D308,Patient11_Healthy!D308,Patient12_Healthy!D308,Patient13_Healthy!D308,Patient14_Healthy!D308,Patient15_Healthy!D308,Patient16_Healthy!D308,Patient17_Healthy!D308,Patient19_Healthy!D308,Patient21_Healthy!D308,Patient22_Healthy!D308,Patient23_Healthy!D308,Patient25_Healthy!D308,Patient26_Healthy!D308,Patient27_Healthy!D308,Patient28_Healthy!D308,Patient30_Healthy!D308,Patient31_Healthy!D308,Patient33_Healthy!D308,Patient34_Healthy!D308,Patient36_Healthy!D308)</f>
        <v>22.405769511212984</v>
      </c>
      <c r="H327">
        <f>AVERAGE(Patient1_Healthy!E320,Patient2_Healthy!E320,Patient5_Healthy!E308,Patient6_Healthy!E308,Patient8_Healthy!E308,Patient9_Healthy!E308,Patient10_Healthy!E308,Patient11_Healthy!E308,Patient12_Healthy!E308,Patient13_Healthy!E308,Patient14_Healthy!E308,Patient15_Healthy!E308,Patient16_Healthy!E308,Patient17_Healthy!E308,Patient19_Healthy!E308,Patient21_Healthy!E308,Patient22_Healthy!E308,Patient23_Healthy!E308,Patient25_Healthy!E308,Patient26_Healthy!E308,Patient27_Healthy!E308,Patient28_Healthy!E308,Patient30_Healthy!E308,Patient31_Healthy!E308,Patient33_Healthy!E308,Patient34_Healthy!E308,Patient36_Healthy!E308)</f>
        <v>157.11805555555554</v>
      </c>
      <c r="I327">
        <f>STDEV(Patient1_Healthy!E320,Patient2_Healthy!E320,Patient5_Healthy!E308,Patient6_Healthy!E308,Patient8_Healthy!E308,Patient9_Healthy!E308,Patient10_Healthy!E308,Patient11_Healthy!E308,Patient12_Healthy!E308,Patient13_Healthy!E308,Patient14_Healthy!E308,Patient15_Healthy!E308,Patient16_Healthy!E308,Patient17_Healthy!E308,Patient19_Healthy!E308,Patient21_Healthy!E308,Patient22_Healthy!E308,Patient23_Healthy!E308,Patient25_Healthy!E308,Patient26_Healthy!E308,Patient27_Healthy!E308,Patient28_Healthy!E308,Patient30_Healthy!E308,Patient31_Healthy!E308,Patient33_Healthy!E308,Patient34_Healthy!E308,Patient36_Healthy!E308)</f>
        <v>42.624492788821605</v>
      </c>
      <c r="M327" s="35" t="s">
        <v>12</v>
      </c>
      <c r="N327">
        <f>AVERAGE(Patient1_Healthy!K320,Patient2_Healthy!K320,Patient5_Healthy!K308,Patient6_Healthy!K308,Patient8_Healthy!K308,Patient9_Healthy!K308,Patient10_Healthy!K308,Patient11_Healthy!K308,Patient12_Healthy!K308,Patient13_Healthy!K308,Patient14_Healthy!K308,Patient15_Healthy!K308,Patient16_Healthy!K308,Patient17_Healthy!K308,Patient18_Healthy!K308,Patient19_Healthy!K308,Patient21_Healthy!K308,Patient22_Healthy!K308,Patient23_Healthy!K308,Patient25_Healthy!K308,Patient26_Healthy!K308,Patient27_Healthy!K308,Patient28_Healthy!K308,Patient30_Healthy!K308,Patient31_Healthy!K308,Patient33_Healthy!K308,Patient34_Healthy!K308,Patient36_Healthy!K308)</f>
        <v>6.9791916766706708E-2</v>
      </c>
      <c r="O327" s="139">
        <f>STDEV(Patient1_Healthy!K320,Patient2_Healthy!K320,Patient5_Healthy!K308,Patient6_Healthy!K308,Patient8_Healthy!K308,Patient9_Healthy!K308,Patient10_Healthy!K308,Patient11_Healthy!K308,Patient12_Healthy!K308,Patient13_Healthy!K308,Patient14_Healthy!K308,Patient15_Healthy!K308,Patient16_Healthy!K308,Patient17_Healthy!K308,Patient18_Healthy!K308,Patient19_Healthy!K308,Patient21_Healthy!K308,Patient22_Healthy!K308,Patient23_Healthy!K308,Patient25_Healthy!K308,Patient26_Healthy!K308,Patient27_Healthy!K308,Patient28_Healthy!K308,Patient30_Healthy!K308,Patient31_Healthy!K308,Patient33_Healthy!K308,Patient34_Healthy!K308,Patient36_Healthy!K308)</f>
        <v>3.7175708897865437E-2</v>
      </c>
      <c r="P327" s="132">
        <f>AVERAGE(Patient1_Healthy!L320,Patient2_Healthy!L320,Patient5_Healthy!L308,Patient6_Healthy!L308,Patient8_Healthy!L308,Patient9_Healthy!L308,Patient10_Healthy!L308,Patient11_Healthy!L308,Patient12_Healthy!L308,Patient13_Healthy!L308,Patient14_Healthy!L308,Patient15_Healthy!L308,Patient16_Healthy!L308,Patient17_Healthy!L308,Patient18_Healthy!L308,Patient19_Healthy!L308,Patient21_Healthy!L308,Patient22_Healthy!L308,Patient23_Healthy!L308,Patient25_Healthy!L308,Patient26_Healthy!L308,Patient27_Healthy!L308,Patient28_Healthy!L308,Patient30_Healthy!L308,Patient31_Healthy!L308,Patient33_Healthy!L308,Patient34_Healthy!L308,Patient36_Healthy!L308)</f>
        <v>-0.16258987740063907</v>
      </c>
      <c r="Q327" s="139">
        <f>STDEV(Patient1_Healthy!L320,Patient2_Healthy!L320,Patient5_Healthy!L308,Patient6_Healthy!L308,Patient8_Healthy!L308,Patient9_Healthy!L308,Patient10_Healthy!L308,Patient11_Healthy!L308,Patient12_Healthy!L308,Patient13_Healthy!L308,Patient14_Healthy!L308,Patient15_Healthy!L308,Patient16_Healthy!L308,Patient17_Healthy!L308,Patient18_Healthy!L308,Patient19_Healthy!L308,Patient21_Healthy!L308,Patient22_Healthy!L308,Patient23_Healthy!L308,Patient25_Healthy!L308,Patient26_Healthy!L308,Patient27_Healthy!L308,Patient28_Healthy!L308,Patient30_Healthy!L308,Patient31_Healthy!L308,Patient33_Healthy!L308,Patient34_Healthy!L308,Patient36_Healthy!L308)</f>
        <v>2.6177683595540264</v>
      </c>
      <c r="R327" s="132">
        <f>AVERAGE(Patient1_Healthy!M320,Patient2_Healthy!M320,Patient5_Healthy!M308,Patient6_Healthy!M308,Patient8_Healthy!M308,Patient9_Healthy!M308,Patient10_Healthy!M308,Patient11_Healthy!M308,Patient12_Healthy!M308,Patient13_Healthy!M308,Patient14_Healthy!M308,Patient15_Healthy!M308,Patient16_Healthy!M308,Patient17_Healthy!M308,Patient19_Healthy!M308,Patient21_Healthy!M308,Patient22_Healthy!M308,Patient23_Healthy!M308,Patient25_Healthy!M308,Patient26_Healthy!M308,Patient27_Healthy!M308,Patient28_Healthy!M308,Patient30_Healthy!M308,Patient31_Healthy!M308,Patient33_Healthy!M308,Patient34_Healthy!M308,Patient36_Healthy!M308)</f>
        <v>0.38530967942732641</v>
      </c>
      <c r="S327" s="139">
        <f>STDEV(Patient1_Healthy!M320,Patient2_Healthy!M320,Patient5_Healthy!M308,Patient6_Healthy!M308,Patient8_Healthy!M308,Patient9_Healthy!M308,Patient10_Healthy!M308,Patient11_Healthy!M308,Patient12_Healthy!M308,Patient13_Healthy!M308,Patient14_Healthy!M308,Patient15_Healthy!M308,Patient16_Healthy!M308,Patient17_Healthy!M308,Patient19_Healthy!M308,Patient21_Healthy!M308,Patient22_Healthy!M308,Patient23_Healthy!M308,Patient25_Healthy!M308,Patient26_Healthy!M308,Patient27_Healthy!M308,Patient28_Healthy!M308,Patient30_Healthy!M308,Patient31_Healthy!M308,Patient33_Healthy!M308,Patient34_Healthy!M308,Patient36_Healthy!M308)</f>
        <v>0.2596352429996619</v>
      </c>
      <c r="T327">
        <f>AVERAGE(Patient1_Healthy!N320,Patient2_Healthy!N320,Patient5_Healthy!N308,Patient6_Healthy!N308,Patient8_Healthy!N308,Patient9_Healthy!N308,Patient10_Healthy!N308,Patient11_Healthy!N308,Patient12_Healthy!N308,Patient13_Healthy!N308,Patient14_Healthy!N308,Patient15_Healthy!N308,Patient16_Healthy!N308,Patient17_Healthy!N308,Patient18_Healthy!N308,Patient19_Healthy!N308,Patient21_Healthy!N308,Patient22_Healthy!N308,Patient23_Healthy!N308,Patient25_Healthy!N308,Patient26_Healthy!N308,Patient27_Healthy!N308,Patient28_Healthy!N308,Patient30_Healthy!N308,Patient31_Healthy!N308,Patient33_Healthy!N308,Patient34_Healthy!N308,Patient36_Healthy!N308)</f>
        <v>0.83027811124449769</v>
      </c>
      <c r="U327">
        <f>STDEV(Patient1_Healthy!N320,Patient2_Healthy!N320,Patient5_Healthy!N308,Patient6_Healthy!N308,Patient8_Healthy!N308,Patient9_Healthy!N308,Patient10_Healthy!N308,Patient11_Healthy!N308,Patient12_Healthy!N308,Patient13_Healthy!N308,Patient14_Healthy!N308,Patient15_Healthy!N308,Patient16_Healthy!N308,Patient17_Healthy!N308,Patient18_Healthy!N308,Patient19_Healthy!N308,Patient21_Healthy!N308,Patient22_Healthy!N308,Patient23_Healthy!N308,Patient25_Healthy!N308,Patient26_Healthy!N308,Patient27_Healthy!N308,Patient28_Healthy!N308,Patient30_Healthy!N308,Patient31_Healthy!N308,Patient33_Healthy!N308,Patient34_Healthy!N308,Patient36_Healthy!N308)</f>
        <v>0.48975568354392812</v>
      </c>
      <c r="AO327" s="165"/>
    </row>
    <row r="328" spans="1:41" x14ac:dyDescent="0.25">
      <c r="A328" s="32" t="s">
        <v>25</v>
      </c>
      <c r="B328">
        <f>AVERAGE(Patient1_Healthy!B321,Patient2_Healthy!B321,Patient5_Healthy!B309,Patient6_Healthy!B309,Patient8_Healthy!B309,Patient9_Healthy!B309,Patient10_Healthy!B309,Patient11_Healthy!B309,Patient13_Healthy!B309,Patient14_Healthy!B309,Patient15_Healthy!B309,Patient16_Healthy!B309,Patient17_Healthy!B309,Patient19_Healthy!B309,Patient21_Healthy!B309,Patient22_Healthy!B309,Patient23_Healthy!B309,Patient25_Healthy!B309,Patient26_Healthy!B309,Patient27_Healthy!B309,Patient28_Healthy!B309,Patient30_Healthy!B309,Patient31_Healthy!B309,Patient33_Healthy!B309,Patient34_Healthy!B309,Patient36_Healthy!B309)</f>
        <v>39.28786057692308</v>
      </c>
      <c r="C328">
        <f>STDEV(Patient1_Healthy!B321,Patient2_Healthy!B321,Patient5_Healthy!B309,Patient6_Healthy!B309,Patient8_Healthy!B309,Patient9_Healthy!B309,Patient10_Healthy!B309,Patient11_Healthy!B309,Patient13_Healthy!B309,Patient14_Healthy!B309,Patient15_Healthy!B309,Patient16_Healthy!B309,Patient17_Healthy!B309,Patient19_Healthy!B309,Patient21_Healthy!B309,Patient22_Healthy!B309,Patient23_Healthy!B309,Patient25_Healthy!B309,Patient26_Healthy!B309,Patient27_Healthy!B309,Patient28_Healthy!B309,Patient30_Healthy!B309,Patient31_Healthy!B309,Patient33_Healthy!B309,Patient34_Healthy!B309,Patient36_Healthy!B309)</f>
        <v>15.657455775098288</v>
      </c>
      <c r="D328" s="132">
        <f>AVERAGE(Patient1_Healthy!C321,Patient2_Healthy!C321,Patient5_Healthy!C309,Patient6_Healthy!C309,Patient8_Healthy!C309,Patient9_Healthy!C309,Patient10_Healthy!C309,Patient11_Healthy!C309,Patient12_Healthy!C309,Patient13_Healthy!C309,Patient14_Healthy!C309,Patient15_Healthy!C309,Patient16_Healthy!C309,Patient17_Healthy!C309,Patient19_Healthy!C309,Patient21_Healthy!C309,Patient22_Healthy!C309,Patient23_Healthy!C309,Patient25_Healthy!C309,Patient26_Healthy!C309,Patient27_Healthy!C309,Patient28_Healthy!C309,Patient30_Healthy!C309,Patient31_Healthy!C309,Patient33_Healthy!C309,Patient34_Healthy!C309,Patient36_Healthy!C309)</f>
        <v>65.462629189595873</v>
      </c>
      <c r="E328" s="139">
        <f>STDEV(Patient1_Healthy!C321,Patient2_Healthy!C321,Patient5_Healthy!C309,Patient6_Healthy!C309,Patient8_Healthy!C309,Patient9_Healthy!C309,Patient10_Healthy!C309,Patient11_Healthy!C309,Patient12_Healthy!C309,Patient13_Healthy!C309,Patient14_Healthy!C309,Patient15_Healthy!C309,Patient16_Healthy!C309,Patient17_Healthy!C309,Patient19_Healthy!C309,Patient21_Healthy!C309,Patient22_Healthy!C309,Patient23_Healthy!C309,Patient25_Healthy!C309,Patient26_Healthy!C309,Patient27_Healthy!C309,Patient28_Healthy!C309,Patient30_Healthy!C309,Patient31_Healthy!C309,Patient33_Healthy!C309,Patient34_Healthy!C309,Patient36_Healthy!C309)</f>
        <v>25.678687476337991</v>
      </c>
      <c r="F328" s="132">
        <f>AVERAGE(Patient1_Healthy!D321,Patient2_Healthy!D321,Patient5_Healthy!D309,Patient6_Healthy!D309,Patient8_Healthy!D309,Patient9_Healthy!D309,Patient10_Healthy!D309,Patient11_Healthy!D309,Patient12_Healthy!D309,Patient13_Healthy!D309,Patient14_Healthy!D309,Patient15_Healthy!D309,Patient16_Healthy!D309,Patient17_Healthy!D309,Patient19_Healthy!D309,Patient21_Healthy!D309,Patient22_Healthy!D309,Patient23_Healthy!D309,Patient25_Healthy!D309,Patient26_Healthy!D309,Patient27_Healthy!D309,Patient28_Healthy!D309,Patient30_Healthy!D309,Patient31_Healthy!D309,Patient33_Healthy!D309,Patient34_Healthy!D309,Patient36_Healthy!D309)</f>
        <v>100.98379629629629</v>
      </c>
      <c r="G328" s="139">
        <f>STDEV(Patient1_Healthy!D321,Patient2_Healthy!D321,Patient5_Healthy!D309,Patient6_Healthy!D309,Patient8_Healthy!D309,Patient9_Healthy!D309,Patient10_Healthy!D309,Patient11_Healthy!D309,Patient12_Healthy!D309,Patient13_Healthy!D309,Patient14_Healthy!D309,Patient15_Healthy!D309,Patient16_Healthy!D309,Patient17_Healthy!D309,Patient18_Healthy!D309,Patient19_Healthy!D309,Patient21_Healthy!D309,Patient22_Healthy!D309,Patient23_Healthy!D309,Patient25_Healthy!D309,Patient26_Healthy!D309,Patient27_Healthy!D309,Patient28_Healthy!D309,Patient30_Healthy!D309,Patient31_Healthy!D309,Patient33_Healthy!D309,Patient34_Healthy!D309,Patient36_Healthy!D309)</f>
        <v>34.394091304208821</v>
      </c>
      <c r="H328">
        <f>AVERAGE(Patient1_Healthy!E321,Patient2_Healthy!E321,Patient5_Healthy!E309,Patient6_Healthy!E309,Patient8_Healthy!E309,Patient9_Healthy!E309,Patient10_Healthy!E309,Patient11_Healthy!E309,Patient12_Healthy!E309,Patient13_Healthy!E309,Patient14_Healthy!E309,Patient15_Healthy!E309,Patient16_Healthy!E309,Patient17_Healthy!E309,Patient19_Healthy!E309,Patient21_Healthy!E309,Patient22_Healthy!E309,Patient23_Healthy!E309,Patient25_Healthy!E309,Patient26_Healthy!E309,Patient27_Healthy!E309,Patient28_Healthy!E309,Patient30_Healthy!E309,Patient31_Healthy!E309,Patient33_Healthy!E309,Patient34_Healthy!E309,Patient36_Healthy!E309)</f>
        <v>221.96903935185185</v>
      </c>
      <c r="I328">
        <f>STDEV(Patient1_Healthy!E321,Patient2_Healthy!E321,Patient5_Healthy!E309,Patient6_Healthy!E309,Patient8_Healthy!E309,Patient9_Healthy!E309,Patient10_Healthy!E309,Patient11_Healthy!E309,Patient12_Healthy!E309,Patient13_Healthy!E309,Patient14_Healthy!E309,Patient15_Healthy!E309,Patient16_Healthy!E309,Patient17_Healthy!E309,Patient19_Healthy!E309,Patient21_Healthy!E309,Patient22_Healthy!E309,Patient23_Healthy!E309,Patient25_Healthy!E309,Patient26_Healthy!E309,Patient27_Healthy!E309,Patient28_Healthy!E309,Patient30_Healthy!E309,Patient31_Healthy!E309,Patient33_Healthy!E309,Patient34_Healthy!E309,Patient36_Healthy!E309)</f>
        <v>79.84868650773889</v>
      </c>
      <c r="M328" s="35" t="s">
        <v>13</v>
      </c>
      <c r="N328">
        <f>AVERAGE(Patient1_Healthy!K321,Patient2_Healthy!K321,Patient5_Healthy!K309,Patient6_Healthy!K309,Patient8_Healthy!K309,Patient9_Healthy!K309,Patient10_Healthy!K309,Patient11_Healthy!K309,Patient12_Healthy!K309,Patient13_Healthy!K309,Patient14_Healthy!K309,Patient15_Healthy!K309,Patient16_Healthy!K309,Patient17_Healthy!K309,Patient18_Healthy!K309,Patient19_Healthy!K309,Patient21_Healthy!K309,Patient22_Healthy!K309,Patient23_Healthy!K309,Patient25_Healthy!K309,Patient26_Healthy!K309,Patient27_Healthy!K309,Patient28_Healthy!K309,Patient30_Healthy!K309,Patient31_Healthy!K309,Patient33_Healthy!K309,Patient34_Healthy!K309,Patient36_Healthy!K309)</f>
        <v>6.0268107242897197E-2</v>
      </c>
      <c r="O328" s="139">
        <f>STDEV(Patient1_Healthy!K321,Patient2_Healthy!K321,Patient5_Healthy!K309,Patient6_Healthy!K309,Patient8_Healthy!K309,Patient9_Healthy!K309,Patient10_Healthy!K309,Patient11_Healthy!K309,Patient12_Healthy!K309,Patient13_Healthy!K309,Patient14_Healthy!K309,Patient15_Healthy!K309,Patient16_Healthy!K309,Patient17_Healthy!K309,Patient18_Healthy!K309,Patient19_Healthy!K309,Patient21_Healthy!K309,Patient22_Healthy!K309,Patient23_Healthy!K309,Patient25_Healthy!K309,Patient26_Healthy!K309,Patient27_Healthy!K309,Patient28_Healthy!K309,Patient30_Healthy!K309,Patient31_Healthy!K309,Patient33_Healthy!K309,Patient34_Healthy!K309,Patient36_Healthy!K309)</f>
        <v>3.4425213108792492E-2</v>
      </c>
      <c r="P328" s="132">
        <f>AVERAGE(Patient1_Healthy!L321,Patient2_Healthy!L321,Patient5_Healthy!L309,Patient6_Healthy!L309,Patient8_Healthy!L309,Patient9_Healthy!L309,Patient10_Healthy!L309,Patient11_Healthy!L309,Patient12_Healthy!L309,Patient13_Healthy!L309,Patient14_Healthy!L309,Patient15_Healthy!L309,Patient16_Healthy!L309,Patient17_Healthy!L309,Patient18_Healthy!L309,Patient19_Healthy!L309,Patient21_Healthy!L309,Patient22_Healthy!L309,Patient23_Healthy!L309,Patient25_Healthy!L309,Patient26_Healthy!L309,Patient27_Healthy!L309,Patient28_Healthy!L309,Patient30_Healthy!L309,Patient31_Healthy!L309,Patient33_Healthy!L309,Patient34_Healthy!L309,Patient36_Healthy!L309)</f>
        <v>0.29076982070929019</v>
      </c>
      <c r="Q328" s="139">
        <f>STDEV(Patient1_Healthy!L321,Patient2_Healthy!L321,Patient5_Healthy!L309,Patient6_Healthy!L309,Patient8_Healthy!L309,Patient9_Healthy!L309,Patient10_Healthy!L309,Patient11_Healthy!L309,Patient12_Healthy!L309,Patient13_Healthy!L309,Patient14_Healthy!L309,Patient15_Healthy!L309,Patient16_Healthy!L309,Patient17_Healthy!L309,Patient18_Healthy!L309,Patient19_Healthy!L309,Patient21_Healthy!L309,Patient22_Healthy!L309,Patient23_Healthy!L309,Patient25_Healthy!L309,Patient26_Healthy!L309,Patient27_Healthy!L309,Patient28_Healthy!L309,Patient30_Healthy!L309,Patient31_Healthy!L309,Patient33_Healthy!L309,Patient34_Healthy!L309,Patient36_Healthy!L309)</f>
        <v>1.7062638521550857</v>
      </c>
      <c r="R328" s="132">
        <f>AVERAGE(Patient1_Healthy!M321,Patient2_Healthy!M321,Patient5_Healthy!M309,Patient6_Healthy!M309,Patient8_Healthy!M309,Patient9_Healthy!M309,Patient10_Healthy!M309,Patient11_Healthy!M309,Patient12_Healthy!M309,Patient13_Healthy!M309,Patient14_Healthy!M309,Patient15_Healthy!M309,Patient16_Healthy!M309,Patient17_Healthy!M309,Patient19_Healthy!M309,Patient21_Healthy!M309,Patient22_Healthy!M309,Patient23_Healthy!M309,Patient25_Healthy!M309,Patient26_Healthy!M309,Patient27_Healthy!M309,Patient28_Healthy!M309,Patient30_Healthy!M309,Patient31_Healthy!M309,Patient33_Healthy!M309,Patient34_Healthy!M309,Patient36_Healthy!M309)</f>
        <v>0.33098869177300544</v>
      </c>
      <c r="S328" s="139">
        <f>STDEV(Patient1_Healthy!M321,Patient2_Healthy!M321,Patient5_Healthy!M309,Patient6_Healthy!M309,Patient8_Healthy!M309,Patient9_Healthy!M309,Patient10_Healthy!M309,Patient11_Healthy!M309,Patient12_Healthy!M309,Patient13_Healthy!M309,Patient14_Healthy!M309,Patient15_Healthy!M309,Patient16_Healthy!M309,Patient17_Healthy!M309,Patient19_Healthy!M309,Patient21_Healthy!M309,Patient22_Healthy!M309,Patient23_Healthy!M309,Patient25_Healthy!M309,Patient26_Healthy!M309,Patient27_Healthy!M309,Patient28_Healthy!M309,Patient30_Healthy!M309,Patient31_Healthy!M309,Patient33_Healthy!M309,Patient34_Healthy!M309,Patient36_Healthy!M309)</f>
        <v>0.25834580143418667</v>
      </c>
      <c r="T328">
        <f>AVERAGE(Patient1_Healthy!N321,Patient2_Healthy!N321,Patient5_Healthy!N309,Patient6_Healthy!N309,Patient8_Healthy!N309,Patient9_Healthy!N309,Patient10_Healthy!N309,Patient11_Healthy!N309,Patient12_Healthy!N309,Patient13_Healthy!N309,Patient14_Healthy!N309,Patient15_Healthy!N309,Patient16_Healthy!N309,Patient17_Healthy!N309,Patient18_Healthy!N309,Patient19_Healthy!N309,Patient21_Healthy!N309,Patient22_Healthy!N309,Patient23_Healthy!N309,Patient25_Healthy!N309,Patient26_Healthy!N309,Patient27_Healthy!N309,Patient28_Healthy!N309,Patient30_Healthy!N309,Patient31_Healthy!N309,Patient33_Healthy!N309,Patient34_Healthy!N309,Patient36_Healthy!N309)</f>
        <v>0.90882152861144483</v>
      </c>
      <c r="U328">
        <f>STDEV(Patient1_Healthy!N321,Patient2_Healthy!N321,Patient5_Healthy!N309,Patient6_Healthy!N309,Patient8_Healthy!N309,Patient9_Healthy!N309,Patient10_Healthy!N309,Patient11_Healthy!N309,Patient12_Healthy!N309,Patient13_Healthy!N309,Patient14_Healthy!N309,Patient15_Healthy!N309,Patient16_Healthy!N309,Patient17_Healthy!N309,Patient18_Healthy!N309,Patient19_Healthy!N309,Patient21_Healthy!N309,Patient22_Healthy!N309,Patient23_Healthy!N309,Patient25_Healthy!N309,Patient26_Healthy!N309,Patient27_Healthy!N309,Patient28_Healthy!N309,Patient30_Healthy!N309,Patient31_Healthy!N309,Patient33_Healthy!N309,Patient34_Healthy!N309,Patient36_Healthy!N309)</f>
        <v>0.56576319455842949</v>
      </c>
      <c r="AO328" s="165"/>
    </row>
    <row r="329" spans="1:41" x14ac:dyDescent="0.25">
      <c r="A329" s="32" t="s">
        <v>18</v>
      </c>
      <c r="B329">
        <f>AVERAGE(Patient1_Healthy!B322,Patient2_Healthy!B322,Patient5_Healthy!B310,Patient6_Healthy!B310,Patient8_Healthy!B310,Patient9_Healthy!B310,Patient10_Healthy!B310,Patient11_Healthy!B310,Patient13_Healthy!B310,Patient14_Healthy!B310,Patient15_Healthy!B310,Patient16_Healthy!B310,Patient17_Healthy!B310,Patient19_Healthy!B310,Patient21_Healthy!B310,Patient22_Healthy!B310,Patient23_Healthy!B310,Patient25_Healthy!B310,Patient26_Healthy!B310,Patient27_Healthy!B310,Patient28_Healthy!B310,Patient30_Healthy!B310,Patient31_Healthy!B310,Patient33_Healthy!B310,Patient34_Healthy!B310,Patient36_Healthy!B310)</f>
        <v>35.90745192307692</v>
      </c>
      <c r="C329">
        <f>STDEV(Patient1_Healthy!B322,Patient2_Healthy!B322,Patient5_Healthy!B310,Patient6_Healthy!B310,Patient8_Healthy!B310,Patient9_Healthy!B310,Patient10_Healthy!B310,Patient11_Healthy!B310,Patient13_Healthy!B310,Patient14_Healthy!B310,Patient15_Healthy!B310,Patient16_Healthy!B310,Patient17_Healthy!B310,Patient19_Healthy!B310,Patient21_Healthy!B310,Patient22_Healthy!B310,Patient23_Healthy!B310,Patient25_Healthy!B310,Patient26_Healthy!B310,Patient27_Healthy!B310,Patient28_Healthy!B310,Patient30_Healthy!B310,Patient31_Healthy!B310,Patient33_Healthy!B310,Patient34_Healthy!B310,Patient36_Healthy!B310)</f>
        <v>6.7619189807541868</v>
      </c>
      <c r="D329" s="132">
        <f>AVERAGE(Patient1_Healthy!C322,Patient2_Healthy!C322,Patient5_Healthy!C310,Patient6_Healthy!C310,Patient8_Healthy!C310,Patient9_Healthy!C310,Patient10_Healthy!C310,Patient11_Healthy!C310,Patient12_Healthy!C310,Patient13_Healthy!C310,Patient14_Healthy!C310,Patient15_Healthy!C310,Patient16_Healthy!C310,Patient17_Healthy!C310,Patient19_Healthy!C310,Patient21_Healthy!C310,Patient22_Healthy!C310,Patient23_Healthy!C310,Patient25_Healthy!C310,Patient26_Healthy!C310,Patient27_Healthy!C310,Patient28_Healthy!C310,Patient30_Healthy!C310,Patient31_Healthy!C310,Patient33_Healthy!C310,Patient34_Healthy!C310,Patient36_Healthy!C310)</f>
        <v>58.071618465517091</v>
      </c>
      <c r="E329" s="139">
        <f>STDEV(Patient1_Healthy!C322,Patient2_Healthy!C322,Patient5_Healthy!C310,Patient6_Healthy!C310,Patient8_Healthy!C310,Patient9_Healthy!C310,Patient10_Healthy!C310,Patient11_Healthy!C310,Patient12_Healthy!C310,Patient13_Healthy!C310,Patient14_Healthy!C310,Patient15_Healthy!C310,Patient16_Healthy!C310,Patient17_Healthy!C310,Patient19_Healthy!C310,Patient21_Healthy!C310,Patient22_Healthy!C310,Patient23_Healthy!C310,Patient25_Healthy!C310,Patient26_Healthy!C310,Patient27_Healthy!C310,Patient28_Healthy!C310,Patient30_Healthy!C310,Patient31_Healthy!C310,Patient33_Healthy!C310,Patient34_Healthy!C310,Patient36_Healthy!C310)</f>
        <v>12.834481601651786</v>
      </c>
      <c r="F329" s="132">
        <f>AVERAGE(Patient1_Healthy!D322,Patient2_Healthy!D322,Patient5_Healthy!D310,Patient6_Healthy!D310,Patient8_Healthy!D310,Patient9_Healthy!D310,Patient10_Healthy!D310,Patient11_Healthy!D310,Patient12_Healthy!D310,Patient13_Healthy!D310,Patient14_Healthy!D310,Patient15_Healthy!D310,Patient16_Healthy!D310,Patient17_Healthy!D310,Patient19_Healthy!D310,Patient21_Healthy!D310,Patient22_Healthy!D310,Patient23_Healthy!D310,Patient25_Healthy!D310,Patient26_Healthy!D310,Patient27_Healthy!D310,Patient28_Healthy!D310,Patient30_Healthy!D310,Patient31_Healthy!D310,Patient33_Healthy!D310,Patient34_Healthy!D310,Patient36_Healthy!D310)</f>
        <v>82.682291666666671</v>
      </c>
      <c r="G329" s="139">
        <f>STDEV(Patient1_Healthy!D322,Patient2_Healthy!D322,Patient5_Healthy!D310,Patient6_Healthy!D310,Patient8_Healthy!D310,Patient9_Healthy!D310,Patient10_Healthy!D310,Patient11_Healthy!D310,Patient12_Healthy!D310,Patient13_Healthy!D310,Patient14_Healthy!D310,Patient15_Healthy!D310,Patient16_Healthy!D310,Patient17_Healthy!D310,Patient18_Healthy!D310,Patient19_Healthy!D310,Patient21_Healthy!D310,Patient22_Healthy!D310,Patient23_Healthy!D310,Patient25_Healthy!D310,Patient26_Healthy!D310,Patient27_Healthy!D310,Patient28_Healthy!D310,Patient30_Healthy!D310,Patient31_Healthy!D310,Patient33_Healthy!D310,Patient34_Healthy!D310,Patient36_Healthy!D310)</f>
        <v>27.232710903284012</v>
      </c>
      <c r="H329">
        <f>AVERAGE(Patient1_Healthy!E322,Patient2_Healthy!E322,Patient5_Healthy!E310,Patient6_Healthy!E310,Patient8_Healthy!E310,Patient9_Healthy!E310,Patient10_Healthy!E310,Patient11_Healthy!E310,Patient12_Healthy!E310,Patient13_Healthy!E310,Patient14_Healthy!E310,Patient15_Healthy!E310,Patient16_Healthy!E310,Patient17_Healthy!E310,Patient19_Healthy!E310,Patient21_Healthy!E310,Patient22_Healthy!E310,Patient23_Healthy!E310,Patient25_Healthy!E310,Patient26_Healthy!E310,Patient27_Healthy!E310,Patient28_Healthy!E310,Patient30_Healthy!E310,Patient31_Healthy!E310,Patient33_Healthy!E310,Patient34_Healthy!E310,Patient36_Healthy!E310)</f>
        <v>132.99334490740742</v>
      </c>
      <c r="I329">
        <f>STDEV(Patient1_Healthy!E322,Patient2_Healthy!E322,Patient5_Healthy!E310,Patient6_Healthy!E310,Patient8_Healthy!E310,Patient9_Healthy!E310,Patient10_Healthy!E310,Patient11_Healthy!E310,Patient12_Healthy!E310,Patient13_Healthy!E310,Patient14_Healthy!E310,Patient15_Healthy!E310,Patient16_Healthy!E310,Patient17_Healthy!E310,Patient19_Healthy!E310,Patient21_Healthy!E310,Patient22_Healthy!E310,Patient23_Healthy!E310,Patient25_Healthy!E310,Patient26_Healthy!E310,Patient27_Healthy!E310,Patient28_Healthy!E310,Patient30_Healthy!E310,Patient31_Healthy!E310,Patient33_Healthy!E310,Patient34_Healthy!E310,Patient36_Healthy!E310)</f>
        <v>46.832754837075505</v>
      </c>
      <c r="AO329" s="165"/>
    </row>
    <row r="330" spans="1:41" x14ac:dyDescent="0.25">
      <c r="A330" s="32" t="s">
        <v>26</v>
      </c>
      <c r="B330">
        <f>AVERAGE(Patient1_Healthy!B323,Patient2_Healthy!B323,Patient5_Healthy!B311,Patient6_Healthy!B311,Patient8_Healthy!B311,Patient9_Healthy!B311,Patient10_Healthy!B311,Patient11_Healthy!B311,Patient13_Healthy!B311,Patient14_Healthy!B311,Patient15_Healthy!B311,Patient16_Healthy!B311,Patient17_Healthy!B311,Patient19_Healthy!B311,Patient21_Healthy!B311,Patient22_Healthy!B311,Patient23_Healthy!B311,Patient25_Healthy!B311,Patient26_Healthy!B311,Patient27_Healthy!B311,Patient28_Healthy!B311,Patient30_Healthy!B311,Patient31_Healthy!B311,Patient33_Healthy!B311,Patient34_Healthy!B311,Patient36_Healthy!B311)</f>
        <v>41.579026442307693</v>
      </c>
      <c r="C330">
        <f>STDEV(Patient1_Healthy!B323,Patient2_Healthy!B323,Patient5_Healthy!B311,Patient6_Healthy!B311,Patient8_Healthy!B311,Patient9_Healthy!B311,Patient10_Healthy!B311,Patient11_Healthy!B311,Patient13_Healthy!B311,Patient14_Healthy!B311,Patient15_Healthy!B311,Patient16_Healthy!B311,Patient17_Healthy!B311,Patient19_Healthy!B311,Patient21_Healthy!B311,Patient22_Healthy!B311,Patient23_Healthy!B311,Patient25_Healthy!B311,Patient26_Healthy!B311,Patient27_Healthy!B311,Patient28_Healthy!B311,Patient30_Healthy!B311,Patient31_Healthy!B311,Patient33_Healthy!B311,Patient34_Healthy!B311,Patient36_Healthy!B311)</f>
        <v>14.77464660356946</v>
      </c>
      <c r="D330" s="132">
        <f>AVERAGE(Patient1_Healthy!C323,Patient2_Healthy!C323,Patient5_Healthy!C311,Patient6_Healthy!C311,Patient8_Healthy!C311,Patient9_Healthy!C311,Patient10_Healthy!C311,Patient11_Healthy!C311,Patient12_Healthy!C311,Patient13_Healthy!C311,Patient14_Healthy!C311,Patient15_Healthy!C311,Patient16_Healthy!C311,Patient17_Healthy!C311,Patient19_Healthy!C311,Patient21_Healthy!C311,Patient22_Healthy!C311,Patient23_Healthy!C311,Patient25_Healthy!C311,Patient26_Healthy!C311,Patient27_Healthy!C311,Patient28_Healthy!C311,Patient30_Healthy!C311,Patient31_Healthy!C311,Patient33_Healthy!C311,Patient34_Healthy!C311,Patient36_Healthy!C311)</f>
        <v>67.796434171258682</v>
      </c>
      <c r="E330" s="139">
        <f>STDEV(Patient1_Healthy!C323,Patient2_Healthy!C323,Patient5_Healthy!C311,Patient6_Healthy!C311,Patient8_Healthy!C311,Patient9_Healthy!C311,Patient10_Healthy!C311,Patient11_Healthy!C311,Patient12_Healthy!C311,Patient13_Healthy!C311,Patient14_Healthy!C311,Patient15_Healthy!C311,Patient16_Healthy!C311,Patient17_Healthy!C311,Patient19_Healthy!C311,Patient21_Healthy!C311,Patient22_Healthy!C311,Patient23_Healthy!C311,Patient25_Healthy!C311,Patient26_Healthy!C311,Patient27_Healthy!C311,Patient28_Healthy!C311,Patient30_Healthy!C311,Patient31_Healthy!C311,Patient33_Healthy!C311,Patient34_Healthy!C311,Patient36_Healthy!C311)</f>
        <v>16.496373605712446</v>
      </c>
      <c r="F330" s="132">
        <f>AVERAGE(Patient1_Healthy!D323,Patient2_Healthy!D323,Patient5_Healthy!D311,Patient6_Healthy!D311,Patient8_Healthy!D311,Patient9_Healthy!D311,Patient10_Healthy!D311,Patient11_Healthy!D311,Patient12_Healthy!D311,Patient13_Healthy!D311,Patient14_Healthy!D311,Patient15_Healthy!D311,Patient16_Healthy!D311,Patient17_Healthy!D311,Patient19_Healthy!D311,Patient21_Healthy!D311,Patient22_Healthy!D311,Patient23_Healthy!D311,Patient25_Healthy!D311,Patient26_Healthy!D311,Patient27_Healthy!D311,Patient28_Healthy!D311,Patient30_Healthy!D311,Patient31_Healthy!D311,Patient33_Healthy!D311,Patient34_Healthy!D311,Patient36_Healthy!D311)</f>
        <v>105.54108796296296</v>
      </c>
      <c r="G330" s="139">
        <f>STDEV(Patient1_Healthy!D323,Patient2_Healthy!D323,Patient5_Healthy!D311,Patient6_Healthy!D311,Patient8_Healthy!D311,Patient9_Healthy!D311,Patient10_Healthy!D311,Patient11_Healthy!D311,Patient12_Healthy!D311,Patient13_Healthy!D311,Patient14_Healthy!D311,Patient15_Healthy!D311,Patient16_Healthy!D311,Patient17_Healthy!D311,Patient18_Healthy!D311,Patient19_Healthy!D311,Patient21_Healthy!D311,Patient22_Healthy!D311,Patient23_Healthy!D311,Patient25_Healthy!D311,Patient26_Healthy!D311,Patient27_Healthy!D311,Patient28_Healthy!D311,Patient30_Healthy!D311,Patient31_Healthy!D311,Patient33_Healthy!D311,Patient34_Healthy!D311,Patient36_Healthy!D311)</f>
        <v>48.780875783498068</v>
      </c>
      <c r="H330">
        <f>AVERAGE(Patient1_Healthy!E323,Patient2_Healthy!E323,Patient5_Healthy!E311,Patient6_Healthy!E311,Patient8_Healthy!E311,Patient9_Healthy!E311,Patient10_Healthy!E311,Patient11_Healthy!E311,Patient12_Healthy!E311,Patient13_Healthy!E311,Patient14_Healthy!E311,Patient15_Healthy!E311,Patient16_Healthy!E311,Patient17_Healthy!E311,Patient19_Healthy!E311,Patient21_Healthy!E311,Patient22_Healthy!E311,Patient23_Healthy!E311,Patient25_Healthy!E311,Patient26_Healthy!E311,Patient27_Healthy!E311,Patient28_Healthy!E311,Patient30_Healthy!E311,Patient31_Healthy!E311,Patient33_Healthy!E311,Patient34_Healthy!E311,Patient36_Healthy!E311)</f>
        <v>167.5708912037037</v>
      </c>
      <c r="I330">
        <f>STDEV(Patient1_Healthy!E323,Patient2_Healthy!E323,Patient5_Healthy!E311,Patient6_Healthy!E311,Patient8_Healthy!E311,Patient9_Healthy!E311,Patient10_Healthy!E311,Patient11_Healthy!E311,Patient12_Healthy!E311,Patient13_Healthy!E311,Patient14_Healthy!E311,Patient15_Healthy!E311,Patient16_Healthy!E311,Patient17_Healthy!E311,Patient19_Healthy!E311,Patient21_Healthy!E311,Patient22_Healthy!E311,Patient23_Healthy!E311,Patient25_Healthy!E311,Patient26_Healthy!E311,Patient27_Healthy!E311,Patient28_Healthy!E311,Patient30_Healthy!E311,Patient31_Healthy!E311,Patient33_Healthy!E311,Patient34_Healthy!E311,Patient36_Healthy!E311)</f>
        <v>65.66709587092285</v>
      </c>
      <c r="AO330" s="165"/>
    </row>
    <row r="331" spans="1:41" x14ac:dyDescent="0.25">
      <c r="A331" s="32" t="s">
        <v>21</v>
      </c>
      <c r="B331">
        <f>AVERAGE(Patient1_Healthy!B324,Patient2_Healthy!B324,Patient5_Healthy!B312,Patient6_Healthy!B312,Patient8_Healthy!B312,Patient9_Healthy!B312,Patient10_Healthy!B312,Patient11_Healthy!B312,Patient13_Healthy!B312,Patient14_Healthy!B312,Patient15_Healthy!B312,Patient16_Healthy!B312,Patient17_Healthy!B312,Patient19_Healthy!B312,Patient21_Healthy!B312,Patient22_Healthy!B312,Patient23_Healthy!B312,Patient25_Healthy!B312,Patient26_Healthy!B312,Patient27_Healthy!B312,Patient28_Healthy!B312,Patient30_Healthy!B312,Patient31_Healthy!B312,Patient33_Healthy!B312,Patient34_Healthy!B312,Patient36_Healthy!B312)</f>
        <v>54.349459134615387</v>
      </c>
      <c r="C331">
        <f>STDEV(Patient1_Healthy!B324,Patient2_Healthy!B324,Patient5_Healthy!B312,Patient6_Healthy!B312,Patient8_Healthy!B312,Patient9_Healthy!B312,Patient10_Healthy!B312,Patient11_Healthy!B312,Patient13_Healthy!B312,Patient14_Healthy!B312,Patient15_Healthy!B312,Patient16_Healthy!B312,Patient17_Healthy!B312,Patient19_Healthy!B312,Patient21_Healthy!B312,Patient22_Healthy!B312,Patient23_Healthy!B312,Patient25_Healthy!B312,Patient26_Healthy!B312,Patient27_Healthy!B312,Patient28_Healthy!B312,Patient30_Healthy!B312,Patient31_Healthy!B312,Patient33_Healthy!B312,Patient34_Healthy!B312,Patient36_Healthy!B312)</f>
        <v>19.946641903611731</v>
      </c>
      <c r="D331" s="132">
        <f>AVERAGE(Patient1_Healthy!C324,Patient2_Healthy!C324,Patient5_Healthy!C312,Patient6_Healthy!C312,Patient8_Healthy!C312,Patient9_Healthy!C312,Patient10_Healthy!C312,Patient11_Healthy!C312,Patient12_Healthy!C312,Patient13_Healthy!C312,Patient14_Healthy!C312,Patient15_Healthy!C312,Patient16_Healthy!C312,Patient17_Healthy!C312,Patient19_Healthy!C312,Patient21_Healthy!C312,Patient22_Healthy!C312,Patient23_Healthy!C312,Patient25_Healthy!C312,Patient26_Healthy!C312,Patient27_Healthy!C312,Patient28_Healthy!C312,Patient30_Healthy!C312,Patient31_Healthy!C312,Patient33_Healthy!C312,Patient34_Healthy!C312,Patient36_Healthy!C312)</f>
        <v>92.113793193465085</v>
      </c>
      <c r="E331" s="139">
        <f>STDEV(Patient1_Healthy!C324,Patient2_Healthy!C324,Patient5_Healthy!C312,Patient6_Healthy!C312,Patient8_Healthy!C312,Patient9_Healthy!C312,Patient10_Healthy!C312,Patient11_Healthy!C312,Patient12_Healthy!C312,Patient13_Healthy!C312,Patient14_Healthy!C312,Patient15_Healthy!C312,Patient16_Healthy!C312,Patient17_Healthy!C312,Patient19_Healthy!C312,Patient21_Healthy!C312,Patient22_Healthy!C312,Patient23_Healthy!C312,Patient25_Healthy!C312,Patient26_Healthy!C312,Patient27_Healthy!C312,Patient28_Healthy!C312,Patient30_Healthy!C312,Patient31_Healthy!C312,Patient33_Healthy!C312,Patient34_Healthy!C312,Patient36_Healthy!C312)</f>
        <v>22.50200150573091</v>
      </c>
      <c r="F331" s="132">
        <f>AVERAGE(Patient1_Healthy!D324,Patient2_Healthy!D324,Patient5_Healthy!D312,Patient6_Healthy!D312,Patient8_Healthy!D312,Patient9_Healthy!D312,Patient10_Healthy!D312,Patient11_Healthy!D312,Patient12_Healthy!D312,Patient13_Healthy!D312,Patient14_Healthy!D312,Patient15_Healthy!D312,Patient16_Healthy!D312,Patient17_Healthy!D312,Patient19_Healthy!D312,Patient21_Healthy!D312,Patient22_Healthy!D312,Patient23_Healthy!D312,Patient25_Healthy!D312,Patient26_Healthy!D312,Patient27_Healthy!D312,Patient28_Healthy!D312,Patient30_Healthy!D312,Patient31_Healthy!D312,Patient33_Healthy!D312,Patient34_Healthy!D312,Patient36_Healthy!D312)</f>
        <v>146.59288194444446</v>
      </c>
      <c r="G331" s="139">
        <f>STDEV(Patient1_Healthy!D324,Patient2_Healthy!D324,Patient5_Healthy!D312,Patient6_Healthy!D312,Patient8_Healthy!D312,Patient9_Healthy!D312,Patient10_Healthy!D312,Patient11_Healthy!D312,Patient12_Healthy!D312,Patient13_Healthy!D312,Patient14_Healthy!D312,Patient15_Healthy!D312,Patient16_Healthy!D312,Patient17_Healthy!D312,Patient18_Healthy!D312,Patient19_Healthy!D312,Patient21_Healthy!D312,Patient22_Healthy!D312,Patient23_Healthy!D312,Patient25_Healthy!D312,Patient26_Healthy!D312,Patient27_Healthy!D312,Patient28_Healthy!D312,Patient30_Healthy!D312,Patient31_Healthy!D312,Patient33_Healthy!D312,Patient34_Healthy!D312,Patient36_Healthy!D312)</f>
        <v>53.424851653867407</v>
      </c>
      <c r="H331">
        <f>AVERAGE(Patient1_Healthy!E324,Patient2_Healthy!E324,Patient5_Healthy!E312,Patient6_Healthy!E312,Patient8_Healthy!E312,Patient9_Healthy!E312,Patient10_Healthy!E312,Patient11_Healthy!E312,Patient12_Healthy!E312,Patient13_Healthy!E312,Patient14_Healthy!E312,Patient15_Healthy!E312,Patient16_Healthy!E312,Patient17_Healthy!E312,Patient19_Healthy!E312,Patient21_Healthy!E312,Patient22_Healthy!E312,Patient23_Healthy!E312,Patient25_Healthy!E312,Patient26_Healthy!E312,Patient27_Healthy!E312,Patient28_Healthy!E312,Patient30_Healthy!E312,Patient31_Healthy!E312,Patient33_Healthy!E312,Patient34_Healthy!E312,Patient36_Healthy!E312)</f>
        <v>249.24045138888889</v>
      </c>
      <c r="I331">
        <f>STDEV(Patient1_Healthy!E324,Patient2_Healthy!E324,Patient5_Healthy!E312,Patient6_Healthy!E312,Patient8_Healthy!E312,Patient9_Healthy!E312,Patient10_Healthy!E312,Patient11_Healthy!E312,Patient12_Healthy!E312,Patient13_Healthy!E312,Patient14_Healthy!E312,Patient15_Healthy!E312,Patient16_Healthy!E312,Patient17_Healthy!E312,Patient19_Healthy!E312,Patient21_Healthy!E312,Patient22_Healthy!E312,Patient23_Healthy!E312,Patient25_Healthy!E312,Patient26_Healthy!E312,Patient27_Healthy!E312,Patient28_Healthy!E312,Patient30_Healthy!E312,Patient31_Healthy!E312,Patient33_Healthy!E312,Patient34_Healthy!E312,Patient36_Healthy!E312)</f>
        <v>72.451832063626966</v>
      </c>
      <c r="AO331" s="165"/>
    </row>
    <row r="332" spans="1:41" x14ac:dyDescent="0.25">
      <c r="A332" s="32" t="s">
        <v>28</v>
      </c>
      <c r="B332">
        <f>AVERAGE(Patient1_Healthy!B325,Patient2_Healthy!B325,Patient5_Healthy!B313,Patient6_Healthy!B313,Patient8_Healthy!B313,Patient9_Healthy!B313,Patient10_Healthy!B313,Patient11_Healthy!B313,Patient13_Healthy!B313,Patient14_Healthy!B313,Patient15_Healthy!B313,Patient16_Healthy!B313,Patient17_Healthy!B313,Patient19_Healthy!B313,Patient21_Healthy!B313,Patient22_Healthy!B313,Patient23_Healthy!B313,Patient25_Healthy!B313,Patient26_Healthy!B313,Patient27_Healthy!B313,Patient28_Healthy!B313,Patient30_Healthy!B313,Patient31_Healthy!B313,Patient33_Healthy!B313,Patient34_Healthy!B313,Patient36_Healthy!B313)</f>
        <v>53.260216346153847</v>
      </c>
      <c r="C332">
        <f>STDEV(Patient1_Healthy!B325,Patient2_Healthy!B325,Patient5_Healthy!B313,Patient6_Healthy!B313,Patient8_Healthy!B313,Patient9_Healthy!B313,Patient10_Healthy!B313,Patient11_Healthy!B313,Patient13_Healthy!B313,Patient14_Healthy!B313,Patient15_Healthy!B313,Patient16_Healthy!B313,Patient17_Healthy!B313,Patient19_Healthy!B313,Patient21_Healthy!B313,Patient22_Healthy!B313,Patient23_Healthy!B313,Patient25_Healthy!B313,Patient26_Healthy!B313,Patient27_Healthy!B313,Patient28_Healthy!B313,Patient30_Healthy!B313,Patient31_Healthy!B313,Patient33_Healthy!B313,Patient34_Healthy!B313,Patient36_Healthy!B313)</f>
        <v>17.506866784647229</v>
      </c>
      <c r="D332" s="132">
        <f>AVERAGE(Patient1_Healthy!C325,Patient2_Healthy!C325,Patient5_Healthy!C313,Patient6_Healthy!C313,Patient8_Healthy!C313,Patient9_Healthy!C313,Patient10_Healthy!C313,Patient11_Healthy!C313,Patient12_Healthy!C313,Patient13_Healthy!C313,Patient14_Healthy!C313,Patient15_Healthy!C313,Patient16_Healthy!C313,Patient17_Healthy!C313,Patient19_Healthy!C313,Patient21_Healthy!C313,Patient22_Healthy!C313,Patient23_Healthy!C313,Patient25_Healthy!C313,Patient26_Healthy!C313,Patient27_Healthy!C313,Patient28_Healthy!C313,Patient30_Healthy!C313,Patient31_Healthy!C313,Patient33_Healthy!C313,Patient34_Healthy!C313,Patient36_Healthy!C313)</f>
        <v>84.701778101934877</v>
      </c>
      <c r="E332" s="139">
        <f>STDEV(Patient1_Healthy!C325,Patient2_Healthy!C325,Patient5_Healthy!C313,Patient6_Healthy!C313,Patient8_Healthy!C313,Patient9_Healthy!C313,Patient10_Healthy!C313,Patient11_Healthy!C313,Patient12_Healthy!C313,Patient13_Healthy!C313,Patient14_Healthy!C313,Patient15_Healthy!C313,Patient16_Healthy!C313,Patient17_Healthy!C313,Patient19_Healthy!C313,Patient21_Healthy!C313,Patient22_Healthy!C313,Patient23_Healthy!C313,Patient25_Healthy!C313,Patient26_Healthy!C313,Patient27_Healthy!C313,Patient28_Healthy!C313,Patient30_Healthy!C313,Patient31_Healthy!C313,Patient33_Healthy!C313,Patient34_Healthy!C313,Patient36_Healthy!C313)</f>
        <v>36.833547091300431</v>
      </c>
      <c r="F332" s="132">
        <f>AVERAGE(Patient1_Healthy!D325,Patient2_Healthy!D325,Patient5_Healthy!D313,Patient6_Healthy!D313,Patient8_Healthy!D313,Patient9_Healthy!D313,Patient10_Healthy!D313,Patient11_Healthy!D313,Patient12_Healthy!D313,Patient13_Healthy!D313,Patient14_Healthy!D313,Patient15_Healthy!D313,Patient16_Healthy!D313,Patient17_Healthy!D313,Patient19_Healthy!D313,Patient21_Healthy!D313,Patient22_Healthy!D313,Patient23_Healthy!D313,Patient25_Healthy!D313,Patient26_Healthy!D313,Patient27_Healthy!D313,Patient28_Healthy!D313,Patient30_Healthy!D313,Patient31_Healthy!D313,Patient33_Healthy!D313,Patient34_Healthy!D313,Patient36_Healthy!D313)</f>
        <v>148.4736689814815</v>
      </c>
      <c r="G332" s="139">
        <f>STDEV(Patient1_Healthy!D325,Patient2_Healthy!D325,Patient5_Healthy!D313,Patient6_Healthy!D313,Patient8_Healthy!D313,Patient9_Healthy!D313,Patient10_Healthy!D313,Patient11_Healthy!D313,Patient12_Healthy!D313,Patient13_Healthy!D313,Patient14_Healthy!D313,Patient15_Healthy!D313,Patient16_Healthy!D313,Patient17_Healthy!D313,Patient18_Healthy!D313,Patient19_Healthy!D313,Patient21_Healthy!D313,Patient22_Healthy!D313,Patient23_Healthy!D313,Patient25_Healthy!D313,Patient26_Healthy!D313,Patient27_Healthy!D313,Patient28_Healthy!D313,Patient30_Healthy!D313,Patient31_Healthy!D313,Patient33_Healthy!D313,Patient34_Healthy!D313,Patient36_Healthy!D313)</f>
        <v>51.049276216581084</v>
      </c>
      <c r="H332">
        <f>AVERAGE(Patient1_Healthy!E325,Patient2_Healthy!E325,Patient5_Healthy!E313,Patient6_Healthy!E313,Patient8_Healthy!E313,Patient9_Healthy!E313,Patient10_Healthy!E313,Patient11_Healthy!E313,Patient12_Healthy!E313,Patient13_Healthy!E313,Patient14_Healthy!E313,Patient15_Healthy!E313,Patient16_Healthy!E313,Patient17_Healthy!E313,Patient19_Healthy!E313,Patient21_Healthy!E313,Patient22_Healthy!E313,Patient23_Healthy!E313,Patient25_Healthy!E313,Patient26_Healthy!E313,Patient27_Healthy!E313,Patient28_Healthy!E313,Patient30_Healthy!E313,Patient31_Healthy!E313,Patient33_Healthy!E313,Patient34_Healthy!E313,Patient36_Healthy!E313)</f>
        <v>239.11313657407408</v>
      </c>
      <c r="I332">
        <f>STDEV(Patient1_Healthy!E325,Patient2_Healthy!E325,Patient5_Healthy!E313,Patient6_Healthy!E313,Patient8_Healthy!E313,Patient9_Healthy!E313,Patient10_Healthy!E313,Patient11_Healthy!E313,Patient12_Healthy!E313,Patient13_Healthy!E313,Patient14_Healthy!E313,Patient15_Healthy!E313,Patient16_Healthy!E313,Patient17_Healthy!E313,Patient19_Healthy!E313,Patient21_Healthy!E313,Patient22_Healthy!E313,Patient23_Healthy!E313,Patient25_Healthy!E313,Patient26_Healthy!E313,Patient27_Healthy!E313,Patient28_Healthy!E313,Patient30_Healthy!E313,Patient31_Healthy!E313,Patient33_Healthy!E313,Patient34_Healthy!E313,Patient36_Healthy!E313)</f>
        <v>69.747719040727972</v>
      </c>
      <c r="AO332" s="165"/>
    </row>
    <row r="333" spans="1:41" x14ac:dyDescent="0.25">
      <c r="A333" s="32" t="s">
        <v>24</v>
      </c>
      <c r="B333">
        <f>AVERAGE(Patient1_Healthy!B326,Patient2_Healthy!B326,Patient5_Healthy!B314,Patient6_Healthy!B314,Patient8_Healthy!B314,Patient9_Healthy!B314,Patient10_Healthy!B314,Patient11_Healthy!B314,Patient13_Healthy!B314,Patient14_Healthy!B314,Patient15_Healthy!B314,Patient16_Healthy!B314,Patient17_Healthy!B314,Patient19_Healthy!B314,Patient21_Healthy!B314,Patient22_Healthy!B314,Patient23_Healthy!B314,Patient25_Healthy!B314,Patient26_Healthy!B314,Patient27_Healthy!B314,Patient28_Healthy!B314,Patient30_Healthy!B314,Patient31_Healthy!B314,Patient33_Healthy!B314,Patient34_Healthy!B314,Patient36_Healthy!B314)</f>
        <v>43.982872596153847</v>
      </c>
      <c r="C333">
        <f>STDEV(Patient1_Healthy!B326,Patient2_Healthy!B326,Patient5_Healthy!B314,Patient6_Healthy!B314,Patient8_Healthy!B314,Patient9_Healthy!B314,Patient10_Healthy!B314,Patient11_Healthy!B314,Patient13_Healthy!B314,Patient14_Healthy!B314,Patient15_Healthy!B314,Patient16_Healthy!B314,Patient17_Healthy!B314,Patient19_Healthy!B314,Patient21_Healthy!B314,Patient22_Healthy!B314,Patient23_Healthy!B314,Patient25_Healthy!B314,Patient26_Healthy!B314,Patient27_Healthy!B314,Patient28_Healthy!B314,Patient30_Healthy!B314,Patient31_Healthy!B314,Patient33_Healthy!B314,Patient34_Healthy!B314,Patient36_Healthy!B314)</f>
        <v>13.138248896952565</v>
      </c>
      <c r="D333" s="132">
        <f>AVERAGE(Patient1_Healthy!C326,Patient2_Healthy!C326,Patient5_Healthy!C314,Patient6_Healthy!C314,Patient8_Healthy!C314,Patient9_Healthy!C314,Patient10_Healthy!C314,Patient11_Healthy!C314,Patient12_Healthy!C314,Patient13_Healthy!C314,Patient14_Healthy!C314,Patient15_Healthy!C314,Patient16_Healthy!C314,Patient17_Healthy!C314,Patient19_Healthy!C314,Patient21_Healthy!C314,Patient22_Healthy!C314,Patient23_Healthy!C314,Patient25_Healthy!C314,Patient26_Healthy!C314,Patient27_Healthy!C314,Patient28_Healthy!C314,Patient30_Healthy!C314,Patient31_Healthy!C314,Patient33_Healthy!C314,Patient34_Healthy!C314,Patient36_Healthy!C314)</f>
        <v>78.868163170727257</v>
      </c>
      <c r="E333" s="139">
        <f>STDEV(Patient1_Healthy!C326,Patient2_Healthy!C326,Patient5_Healthy!C314,Patient6_Healthy!C314,Patient8_Healthy!C314,Patient9_Healthy!C314,Patient10_Healthy!C314,Patient11_Healthy!C314,Patient12_Healthy!C314,Patient13_Healthy!C314,Patient14_Healthy!C314,Patient15_Healthy!C314,Patient16_Healthy!C314,Patient17_Healthy!C314,Patient19_Healthy!C314,Patient21_Healthy!C314,Patient22_Healthy!C314,Patient23_Healthy!C314,Patient25_Healthy!C314,Patient26_Healthy!C314,Patient27_Healthy!C314,Patient28_Healthy!C314,Patient30_Healthy!C314,Patient31_Healthy!C314,Patient33_Healthy!C314,Patient34_Healthy!C314,Patient36_Healthy!C314)</f>
        <v>21.04142530891669</v>
      </c>
      <c r="F333" s="132">
        <f>AVERAGE(Patient1_Healthy!D326,Patient2_Healthy!D326,Patient5_Healthy!D314,Patient6_Healthy!D314,Patient8_Healthy!D314,Patient9_Healthy!D314,Patient10_Healthy!D314,Patient11_Healthy!D314,Patient12_Healthy!D314,Patient13_Healthy!D314,Patient14_Healthy!D314,Patient15_Healthy!D314,Patient16_Healthy!D314,Patient17_Healthy!D314,Patient19_Healthy!D314,Patient21_Healthy!D314,Patient22_Healthy!D314,Patient23_Healthy!D314,Patient25_Healthy!D314,Patient26_Healthy!D314,Patient27_Healthy!D314,Patient28_Healthy!D314,Patient30_Healthy!D314,Patient31_Healthy!D314,Patient33_Healthy!D314,Patient34_Healthy!D314,Patient36_Healthy!D314)</f>
        <v>121.70862268518519</v>
      </c>
      <c r="G333" s="139">
        <f>STDEV(Patient1_Healthy!D326,Patient2_Healthy!D326,Patient5_Healthy!D314,Patient6_Healthy!D314,Patient8_Healthy!D314,Patient9_Healthy!D314,Patient10_Healthy!D314,Patient11_Healthy!D314,Patient12_Healthy!D314,Patient13_Healthy!D314,Patient14_Healthy!D314,Patient15_Healthy!D314,Patient16_Healthy!D314,Patient17_Healthy!D314,Patient18_Healthy!D314,Patient19_Healthy!D314,Patient21_Healthy!D314,Patient22_Healthy!D314,Patient23_Healthy!D314,Patient25_Healthy!D314,Patient26_Healthy!D314,Patient27_Healthy!D314,Patient28_Healthy!D314,Patient30_Healthy!D314,Patient31_Healthy!D314,Patient33_Healthy!D314,Patient34_Healthy!D314,Patient36_Healthy!D314)</f>
        <v>36.301098634469163</v>
      </c>
      <c r="H333">
        <f>AVERAGE(Patient1_Healthy!E326,Patient2_Healthy!E326,Patient5_Healthy!E314,Patient6_Healthy!E314,Patient8_Healthy!E314,Patient9_Healthy!E314,Patient10_Healthy!E314,Patient11_Healthy!E314,Patient12_Healthy!E314,Patient13_Healthy!E314,Patient14_Healthy!E314,Patient15_Healthy!E314,Patient16_Healthy!E314,Patient17_Healthy!E314,Patient19_Healthy!E314,Patient21_Healthy!E314,Patient22_Healthy!E314,Patient23_Healthy!E314,Patient25_Healthy!E314,Patient26_Healthy!E314,Patient27_Healthy!E314,Patient28_Healthy!E314,Patient30_Healthy!E314,Patient31_Healthy!E314,Patient33_Healthy!E314,Patient34_Healthy!E314,Patient36_Healthy!E314)</f>
        <v>217.66493055555554</v>
      </c>
      <c r="I333">
        <f>STDEV(Patient1_Healthy!E326,Patient2_Healthy!E326,Patient5_Healthy!E314,Patient6_Healthy!E314,Patient8_Healthy!E314,Patient9_Healthy!E314,Patient10_Healthy!E314,Patient11_Healthy!E314,Patient12_Healthy!E314,Patient13_Healthy!E314,Patient14_Healthy!E314,Patient15_Healthy!E314,Patient16_Healthy!E314,Patient17_Healthy!E314,Patient19_Healthy!E314,Patient21_Healthy!E314,Patient22_Healthy!E314,Patient23_Healthy!E314,Patient25_Healthy!E314,Patient26_Healthy!E314,Patient27_Healthy!E314,Patient28_Healthy!E314,Patient30_Healthy!E314,Patient31_Healthy!E314,Patient33_Healthy!E314,Patient34_Healthy!E314,Patient36_Healthy!E314)</f>
        <v>62.323296003859248</v>
      </c>
      <c r="AO333" s="165"/>
    </row>
    <row r="334" spans="1:41" x14ac:dyDescent="0.25">
      <c r="A334" s="32" t="s">
        <v>29</v>
      </c>
      <c r="B334">
        <f>AVERAGE(Patient1_Healthy!B327,Patient2_Healthy!B327,Patient5_Healthy!B315,Patient6_Healthy!B315,Patient8_Healthy!B315,Patient9_Healthy!B315,Patient10_Healthy!B315,Patient11_Healthy!B315,Patient13_Healthy!B315,Patient14_Healthy!B315,Patient15_Healthy!B315,Patient16_Healthy!B315,Patient17_Healthy!B315,Patient19_Healthy!B315,Patient21_Healthy!B315,Patient22_Healthy!B315,Patient23_Healthy!B315,Patient25_Healthy!B315,Patient26_Healthy!B315,Patient27_Healthy!B315,Patient28_Healthy!B315,Patient30_Healthy!B315,Patient31_Healthy!B315,Patient33_Healthy!B315,Patient34_Healthy!B315,Patient36_Healthy!B315)</f>
        <v>48.414963942307693</v>
      </c>
      <c r="C334">
        <f>STDEV(Patient1_Healthy!B327,Patient2_Healthy!B327,Patient5_Healthy!B315,Patient6_Healthy!B315,Patient8_Healthy!B315,Patient9_Healthy!B315,Patient10_Healthy!B315,Patient11_Healthy!B315,Patient13_Healthy!B315,Patient14_Healthy!B315,Patient15_Healthy!B315,Patient16_Healthy!B315,Patient17_Healthy!B315,Patient19_Healthy!B315,Patient21_Healthy!B315,Patient22_Healthy!B315,Patient23_Healthy!B315,Patient25_Healthy!B315,Patient26_Healthy!B315,Patient27_Healthy!B315,Patient28_Healthy!B315,Patient30_Healthy!B315,Patient31_Healthy!B315,Patient33_Healthy!B315,Patient34_Healthy!B315,Patient36_Healthy!B315)</f>
        <v>15.025544545905536</v>
      </c>
      <c r="D334" s="132">
        <f>AVERAGE(Patient1_Healthy!C327,Patient2_Healthy!C327,Patient5_Healthy!C315,Patient6_Healthy!C315,Patient8_Healthy!C315,Patient9_Healthy!C315,Patient10_Healthy!C315,Patient11_Healthy!C315,Patient12_Healthy!C315,Patient13_Healthy!C315,Patient14_Healthy!C315,Patient15_Healthy!C315,Patient16_Healthy!C315,Patient17_Healthy!C315,Patient19_Healthy!C315,Patient21_Healthy!C315,Patient22_Healthy!C315,Patient23_Healthy!C315,Patient25_Healthy!C315,Patient26_Healthy!C315,Patient27_Healthy!C315,Patient28_Healthy!C315,Patient30_Healthy!C315,Patient31_Healthy!C315,Patient33_Healthy!C315,Patient34_Healthy!C315,Patient36_Healthy!C315)</f>
        <v>84.420530251122401</v>
      </c>
      <c r="E334" s="139">
        <f>STDEV(Patient1_Healthy!C327,Patient2_Healthy!C327,Patient5_Healthy!C315,Patient6_Healthy!C315,Patient8_Healthy!C315,Patient9_Healthy!C315,Patient10_Healthy!C315,Patient11_Healthy!C315,Patient12_Healthy!C315,Patient13_Healthy!C315,Patient14_Healthy!C315,Patient15_Healthy!C315,Patient16_Healthy!C315,Patient17_Healthy!C315,Patient19_Healthy!C315,Patient21_Healthy!C315,Patient22_Healthy!C315,Patient23_Healthy!C315,Patient25_Healthy!C315,Patient26_Healthy!C315,Patient27_Healthy!C315,Patient28_Healthy!C315,Patient30_Healthy!C315,Patient31_Healthy!C315,Patient33_Healthy!C315,Patient34_Healthy!C315,Patient36_Healthy!C315)</f>
        <v>12.970597637292279</v>
      </c>
      <c r="F334" s="132">
        <f>AVERAGE(Patient1_Healthy!D327,Patient2_Healthy!D327,Patient5_Healthy!D315,Patient6_Healthy!D315,Patient8_Healthy!D315,Patient9_Healthy!D315,Patient10_Healthy!D315,Patient11_Healthy!D315,Patient12_Healthy!D315,Patient13_Healthy!D315,Patient14_Healthy!D315,Patient15_Healthy!D315,Patient16_Healthy!D315,Patient17_Healthy!D315,Patient19_Healthy!D315,Patient21_Healthy!D315,Patient22_Healthy!D315,Patient23_Healthy!D315,Patient25_Healthy!D315,Patient26_Healthy!D315,Patient27_Healthy!D315,Patient28_Healthy!D315,Patient30_Healthy!D315,Patient31_Healthy!D315,Patient33_Healthy!D315,Patient34_Healthy!D315,Patient36_Healthy!D315)</f>
        <v>122.54050925925925</v>
      </c>
      <c r="G334" s="139">
        <f>STDEV(Patient1_Healthy!D327,Patient2_Healthy!D327,Patient5_Healthy!D315,Patient6_Healthy!D315,Patient8_Healthy!D315,Patient9_Healthy!D315,Patient10_Healthy!D315,Patient11_Healthy!D315,Patient12_Healthy!D315,Patient13_Healthy!D315,Patient14_Healthy!D315,Patient15_Healthy!D315,Patient16_Healthy!D315,Patient17_Healthy!D315,Patient18_Healthy!D315,Patient19_Healthy!D315,Patient21_Healthy!D315,Patient22_Healthy!D315,Patient23_Healthy!D315,Patient25_Healthy!D315,Patient26_Healthy!D315,Patient27_Healthy!D315,Patient28_Healthy!D315,Patient30_Healthy!D315,Patient31_Healthy!D315,Patient33_Healthy!D315,Patient34_Healthy!D315,Patient36_Healthy!D315)</f>
        <v>38.32307982489958</v>
      </c>
      <c r="H334">
        <f>AVERAGE(Patient1_Healthy!E327,Patient2_Healthy!E327,Patient5_Healthy!E315,Patient6_Healthy!E315,Patient8_Healthy!E315,Patient9_Healthy!E315,Patient10_Healthy!E315,Patient11_Healthy!E315,Patient12_Healthy!E315,Patient13_Healthy!E315,Patient14_Healthy!E315,Patient15_Healthy!E315,Patient16_Healthy!E315,Patient17_Healthy!E315,Patient19_Healthy!E315,Patient21_Healthy!E315,Patient22_Healthy!E315,Patient23_Healthy!E315,Patient25_Healthy!E315,Patient26_Healthy!E315,Patient27_Healthy!E315,Patient28_Healthy!E315,Patient30_Healthy!E315,Patient31_Healthy!E315,Patient33_Healthy!E315,Patient34_Healthy!E315,Patient36_Healthy!E315)</f>
        <v>220.37760416666666</v>
      </c>
      <c r="I334">
        <f>STDEV(Patient1_Healthy!E327,Patient2_Healthy!E327,Patient5_Healthy!E315,Patient6_Healthy!E315,Patient8_Healthy!E315,Patient9_Healthy!E315,Patient10_Healthy!E315,Patient11_Healthy!E315,Patient12_Healthy!E315,Patient13_Healthy!E315,Patient14_Healthy!E315,Patient15_Healthy!E315,Patient16_Healthy!E315,Patient17_Healthy!E315,Patient19_Healthy!E315,Patient21_Healthy!E315,Patient22_Healthy!E315,Patient23_Healthy!E315,Patient25_Healthy!E315,Patient26_Healthy!E315,Patient27_Healthy!E315,Patient28_Healthy!E315,Patient30_Healthy!E315,Patient31_Healthy!E315,Patient33_Healthy!E315,Patient34_Healthy!E315,Patient36_Healthy!E315)</f>
        <v>62.22060918754952</v>
      </c>
      <c r="AO334" s="165"/>
    </row>
    <row r="335" spans="1:41" x14ac:dyDescent="0.25">
      <c r="AO335" s="165"/>
    </row>
    <row r="336" spans="1:41" x14ac:dyDescent="0.25">
      <c r="A336" s="165" t="s">
        <v>233</v>
      </c>
      <c r="M336" s="165" t="s">
        <v>234</v>
      </c>
      <c r="AO336" s="165"/>
    </row>
    <row r="337" spans="1:41" x14ac:dyDescent="0.25">
      <c r="A337" s="32"/>
      <c r="B337" s="195" t="s">
        <v>101</v>
      </c>
      <c r="C337" s="195"/>
      <c r="D337" s="196" t="s">
        <v>102</v>
      </c>
      <c r="E337" s="197"/>
      <c r="F337" s="196" t="s">
        <v>103</v>
      </c>
      <c r="G337" s="197"/>
      <c r="H337" s="195" t="s">
        <v>104</v>
      </c>
      <c r="I337" s="195"/>
      <c r="M337" s="35"/>
      <c r="N337" s="193" t="s">
        <v>101</v>
      </c>
      <c r="O337" s="192"/>
      <c r="P337" s="191" t="s">
        <v>102</v>
      </c>
      <c r="Q337" s="192"/>
      <c r="R337" s="191" t="s">
        <v>103</v>
      </c>
      <c r="S337" s="192"/>
      <c r="T337" s="193" t="s">
        <v>104</v>
      </c>
      <c r="U337" s="193"/>
      <c r="AO337" s="165"/>
    </row>
    <row r="338" spans="1:41" x14ac:dyDescent="0.25">
      <c r="A338" s="32"/>
      <c r="B338" s="32" t="s">
        <v>221</v>
      </c>
      <c r="C338" s="32" t="s">
        <v>222</v>
      </c>
      <c r="D338" s="33" t="s">
        <v>221</v>
      </c>
      <c r="E338" s="34" t="s">
        <v>222</v>
      </c>
      <c r="F338" s="33" t="s">
        <v>221</v>
      </c>
      <c r="G338" s="34" t="s">
        <v>222</v>
      </c>
      <c r="H338" s="32" t="s">
        <v>221</v>
      </c>
      <c r="I338" s="32" t="s">
        <v>222</v>
      </c>
      <c r="M338" s="35"/>
      <c r="N338" s="35" t="s">
        <v>221</v>
      </c>
      <c r="O338" s="36" t="s">
        <v>222</v>
      </c>
      <c r="P338" s="37" t="s">
        <v>221</v>
      </c>
      <c r="Q338" s="36" t="s">
        <v>222</v>
      </c>
      <c r="R338" s="37" t="s">
        <v>221</v>
      </c>
      <c r="S338" s="36" t="s">
        <v>222</v>
      </c>
      <c r="T338" s="35" t="s">
        <v>221</v>
      </c>
      <c r="U338" s="35" t="s">
        <v>222</v>
      </c>
      <c r="AO338" s="165"/>
    </row>
    <row r="339" spans="1:41" x14ac:dyDescent="0.25">
      <c r="A339" s="32" t="s">
        <v>15</v>
      </c>
      <c r="B339">
        <f>AVERAGE(Patient1_Healthy!B332,Patient2_Healthy!B332,Patient5_Healthy!B320,Patient6_Healthy!B320,Patient8_Healthy!B320,Patient9_Healthy!B320,Patient10_Healthy!B320,Patient11_Healthy!B320,Patient13_Healthy!B320,Patient14_Healthy!B320,Patient15_Healthy!B320,Patient16_Healthy!B320,Patient17_Healthy!B320,Patient18_Healthy!B320,Patient19_Healthy!B320,Patient21_Healthy!B320,Patient22_Healthy!B320,Patient23_Healthy!B320,Patient25_Healthy!B320,Patient26_Healthy!B320,Patient27_Healthy!B320,Patient28_Healthy!B320,Patient30_Healthy!B320,Patient31_Healthy!B320,Patient33_Healthy!B320,Patient34_Healthy!B320,Patient36_Healthy!B320)</f>
        <v>34.758391203703702</v>
      </c>
      <c r="C339">
        <f>STDEV(Patient1_Healthy!B332,Patient2_Healthy!B332,Patient5_Healthy!B320,Patient6_Healthy!B320,Patient8_Healthy!B320,Patient9_Healthy!B320,Patient10_Healthy!B320,Patient11_Healthy!B320,Patient13_Healthy!B320,Patient14_Healthy!B320,Patient15_Healthy!B320,Patient16_Healthy!B320,Patient17_Healthy!B320,Patient18_Healthy!B320,Patient19_Healthy!B320,Patient21_Healthy!B320,Patient22_Healthy!B320,Patient23_Healthy!B320,Patient25_Healthy!B320,Patient26_Healthy!B320,Patient27_Healthy!B320,Patient28_Healthy!B320,Patient30_Healthy!B320,Patient31_Healthy!B320,Patient33_Healthy!B320,Patient34_Healthy!B320,Patient36_Healthy!B320)</f>
        <v>15.389076901031563</v>
      </c>
      <c r="D339" s="132">
        <f>AVERAGE(Patient1_Healthy!C332,Patient2_Healthy!C332,Patient5_Healthy!C320,Patient6_Healthy!C320,Patient8_Healthy!C320,Patient9_Healthy!C320,Patient10_Healthy!C320,Patient11_Healthy!C320,Patient12_Healthy!C320,Patient13_Healthy!C320,Patient14_Healthy!C320,Patient15_Healthy!C320,Patient16_Healthy!C320,Patient17_Healthy!C320,Patient18_Healthy!C320,Patient19_Healthy!C320,Patient21_Healthy!C320,Patient22_Healthy!C320,Patient23_Healthy!C320,Patient25_Healthy!C320,Patient26_Healthy!C320,Patient27_Healthy!C320,Patient28_Healthy!C320,Patient30_Healthy!C320,Patient31_Healthy!C320,Patient33_Healthy!C320,Patient34_Healthy!C320,Patient36_Healthy!C320)</f>
        <v>58.677381991512149</v>
      </c>
      <c r="E339" s="139">
        <f>STDEV(Patient1_Healthy!C332,Patient2_Healthy!C332,Patient5_Healthy!C320,Patient6_Healthy!C320,Patient8_Healthy!C320,Patient9_Healthy!C320,Patient10_Healthy!C320,Patient11_Healthy!C320,Patient12_Healthy!C320,Patient13_Healthy!C320,Patient14_Healthy!C320,Patient15_Healthy!C320,Patient16_Healthy!C320,Patient17_Healthy!C320,Patient18_Healthy!C320,Patient19_Healthy!C320,Patient21_Healthy!C320,Patient22_Healthy!C320,Patient23_Healthy!C320,Patient25_Healthy!C320,Patient26_Healthy!C320,Patient27_Healthy!C320,Patient28_Healthy!C320,Patient30_Healthy!C320,Patient31_Healthy!C320,Patient33_Healthy!C320,Patient34_Healthy!C320,Patient36_Healthy!C320)</f>
        <v>18.507928442704692</v>
      </c>
      <c r="F339" s="132">
        <f>AVERAGE(Patient1_Healthy!D332,Patient2_Healthy!D332,Patient5_Healthy!D320,Patient6_Healthy!D320,Patient8_Healthy!D320,Patient9_Healthy!D320,Patient10_Healthy!D320,Patient11_Healthy!D320,Patient12_Healthy!D320,Patient13_Healthy!D320,Patient14_Healthy!D320,Patient15_Healthy!D320,Patient16_Healthy!D320,Patient17_Healthy!D320,Patient18_Healthy!D320,Patient19_Healthy!D320,Patient21_Healthy!D320,Patient22_Healthy!D320,Patient23_Healthy!D320,Patient25_Healthy!D320,Patient26_Healthy!D320,Patient27_Healthy!D320,Patient28_Healthy!D320,Patient30_Healthy!D320,Patient31_Healthy!D320,Patient33_Healthy!D320,Patient34_Healthy!D320,Patient36_Healthy!D320)</f>
        <v>84.298270089285708</v>
      </c>
      <c r="G339" s="139">
        <f>STDEV(Patient1_Healthy!D332,Patient2_Healthy!D332,Patient5_Healthy!D320,Patient6_Healthy!D320,Patient8_Healthy!D320,Patient9_Healthy!D320,Patient10_Healthy!D320,Patient11_Healthy!D320,Patient12_Healthy!D320,Patient13_Healthy!D320,Patient14_Healthy!D320,Patient15_Healthy!D320,Patient16_Healthy!D320,Patient17_Healthy!D320,Patient18_Healthy!D320,Patient19_Healthy!D320,Patient21_Healthy!D320,Patient22_Healthy!D320,Patient23_Healthy!D320,Patient25_Healthy!D320,Patient26_Healthy!D320,Patient27_Healthy!D320,Patient28_Healthy!D320,Patient30_Healthy!D320,Patient31_Healthy!D320,Patient33_Healthy!D320,Patient34_Healthy!D320,Patient36_Healthy!D320)</f>
        <v>39.645937281685029</v>
      </c>
      <c r="H339">
        <f>AVERAGE(Patient1_Healthy!E332,Patient2_Healthy!E332,Patient5_Healthy!E320,Patient6_Healthy!E320,Patient8_Healthy!E320,Patient9_Healthy!E320,Patient10_Healthy!E320,Patient11_Healthy!E320,Patient12_Healthy!E320,Patient13_Healthy!E320,Patient14_Healthy!E320,Patient15_Healthy!E320,Patient16_Healthy!E320,Patient17_Healthy!E320,Patient18_Healthy!E320,Patient19_Healthy!E320,Patient21_Healthy!E320,Patient22_Healthy!E320,Patient23_Healthy!E320,Patient25_Healthy!E320,Patient26_Healthy!E320,Patient27_Healthy!E320,Patient28_Healthy!E320,Patient30_Healthy!E320,Patient31_Healthy!E320,Patient33_Healthy!E320,Patient34_Healthy!E320,Patient36_Healthy!E320)</f>
        <v>189.453125</v>
      </c>
      <c r="I339">
        <f>STDEV(Patient1_Healthy!E332,Patient2_Healthy!E332,Patient5_Healthy!E320,Patient6_Healthy!E320,Patient8_Healthy!E320,Patient9_Healthy!E320,Patient10_Healthy!E320,Patient11_Healthy!E320,Patient12_Healthy!E320,Patient13_Healthy!E320,Patient14_Healthy!E320,Patient15_Healthy!E320,Patient16_Healthy!E320,Patient17_Healthy!E320,Patient18_Healthy!E320,Patient19_Healthy!E320,Patient21_Healthy!E320,Patient22_Healthy!E320,Patient23_Healthy!E320,Patient25_Healthy!E320,Patient26_Healthy!E320,Patient27_Healthy!E320,Patient28_Healthy!E320,Patient30_Healthy!E320,Patient31_Healthy!E320,Patient33_Healthy!E320,Patient34_Healthy!E320,Patient36_Healthy!E320)</f>
        <v>80.435927856436564</v>
      </c>
      <c r="M339" s="35" t="s">
        <v>12</v>
      </c>
      <c r="N339">
        <f>AVERAGE(Patient1_Healthy!K332,Patient2_Healthy!K332,Patient5_Healthy!K320,Patient6_Healthy!K320,Patient8_Healthy!K320,Patient9_Healthy!K320,Patient10_Healthy!K320,Patient11_Healthy!K320,Patient12_Healthy!K320,Patient13_Healthy!K320,Patient14_Healthy!K320,Patient15_Healthy!K320,Patient16_Healthy!K320,Patient17_Healthy!K320,Patient18_Healthy!K320,Patient19_Healthy!K320,Patient21_Healthy!K320,Patient22_Healthy!K320,Patient23_Healthy!K320,Patient25_Healthy!K320,Patient26_Healthy!K320,Patient27_Healthy!K320,Patient28_Healthy!K320,Patient30_Healthy!K320,Patient31_Healthy!K320,Patient33_Healthy!K320,Patient34_Healthy!K320,Patient36_Healthy!K320)</f>
        <v>7.3809523809523811E-2</v>
      </c>
      <c r="O339" s="139">
        <f>STDEV(Patient1_Healthy!K332,Patient2_Healthy!K332,Patient5_Healthy!K320,Patient6_Healthy!K320,Patient8_Healthy!K320,Patient9_Healthy!K320,Patient10_Healthy!K320,Patient11_Healthy!K320,Patient12_Healthy!K320,Patient13_Healthy!K320,Patient14_Healthy!K320,Patient15_Healthy!K320,Patient16_Healthy!K320,Patient17_Healthy!K320,Patient18_Healthy!K320,Patient19_Healthy!K320,Patient21_Healthy!K320,Patient22_Healthy!K320,Patient23_Healthy!K320,Patient25_Healthy!K320,Patient26_Healthy!K320,Patient27_Healthy!K320,Patient28_Healthy!K320,Patient30_Healthy!K320,Patient31_Healthy!K320,Patient33_Healthy!K320,Patient34_Healthy!K320,Patient36_Healthy!K320)</f>
        <v>4.831067400492476E-2</v>
      </c>
      <c r="P339" s="132">
        <f>AVERAGE(Patient1_Healthy!L332,Patient2_Healthy!L332,Patient5_Healthy!L320,Patient6_Healthy!L320,Patient8_Healthy!L320,Patient9_Healthy!L320,Patient10_Healthy!L320,Patient11_Healthy!L320,Patient12_Healthy!L320,Patient13_Healthy!L320,Patient14_Healthy!L320,Patient15_Healthy!L320,Patient16_Healthy!L320,Patient17_Healthy!L320,Patient18_Healthy!L320,Patient19_Healthy!L320,Patient21_Healthy!L320,Patient22_Healthy!L320,Patient23_Healthy!L320,Patient25_Healthy!L320,Patient26_Healthy!L320,Patient27_Healthy!L320,Patient28_Healthy!L320,Patient30_Healthy!L320,Patient31_Healthy!L320,Patient33_Healthy!L320,Patient34_Healthy!L320,Patient36_Healthy!L320)</f>
        <v>1.3116025694624138</v>
      </c>
      <c r="Q339" s="139">
        <f>STDEV(Patient1_Healthy!L332,Patient2_Healthy!L332,Patient5_Healthy!L320,Patient6_Healthy!L320,Patient8_Healthy!L320,Patient9_Healthy!L320,Patient10_Healthy!L320,Patient11_Healthy!L320,Patient12_Healthy!L320,Patient13_Healthy!L320,Patient14_Healthy!L320,Patient15_Healthy!L320,Patient16_Healthy!L320,Patient17_Healthy!L320,Patient18_Healthy!L320,Patient19_Healthy!L320,Patient21_Healthy!L320,Patient22_Healthy!L320,Patient23_Healthy!L320,Patient25_Healthy!L320,Patient26_Healthy!L320,Patient27_Healthy!L320,Patient28_Healthy!L320,Patient30_Healthy!L320,Patient31_Healthy!L320,Patient33_Healthy!L320,Patient34_Healthy!L320,Patient36_Healthy!L320)</f>
        <v>5.2168927018334008</v>
      </c>
      <c r="R339" s="132">
        <f>AVERAGE(Patient1_Healthy!M332,Patient2_Healthy!M332,Patient5_Healthy!M320,Patient6_Healthy!M320,Patient8_Healthy!M320,Patient9_Healthy!M320,Patient10_Healthy!M320,Patient11_Healthy!M320,Patient12_Healthy!M320,Patient13_Healthy!M320,Patient14_Healthy!M320,Patient15_Healthy!M320,Patient16_Healthy!M320,Patient17_Healthy!M320,Patient19_Healthy!M320,Patient21_Healthy!M320,Patient22_Healthy!M320,Patient23_Healthy!M320,Patient25_Healthy!M320,Patient26_Healthy!M320,Patient27_Healthy!M320,Patient28_Healthy!M320,Patient30_Healthy!M320,Patient31_Healthy!M320,Patient33_Healthy!M320,Patient34_Healthy!M320,Patient36_Healthy!M320)</f>
        <v>0.24197530864197525</v>
      </c>
      <c r="S339" s="139">
        <f>STDEV(Patient1_Healthy!M332,Patient2_Healthy!M332,Patient5_Healthy!M320,Patient6_Healthy!M320,Patient8_Healthy!M320,Patient9_Healthy!M320,Patient10_Healthy!M320,Patient11_Healthy!M320,Patient12_Healthy!M320,Patient13_Healthy!M320,Patient14_Healthy!M320,Patient15_Healthy!M320,Patient16_Healthy!M320,Patient17_Healthy!M320,Patient19_Healthy!M320,Patient21_Healthy!M320,Patient22_Healthy!M320,Patient23_Healthy!M320,Patient25_Healthy!M320,Patient26_Healthy!M320,Patient27_Healthy!M320,Patient28_Healthy!M320,Patient30_Healthy!M320,Patient31_Healthy!M320,Patient33_Healthy!M320,Patient34_Healthy!M320,Patient36_Healthy!M320)</f>
        <v>0.11116807656530796</v>
      </c>
      <c r="T339">
        <f>AVERAGE(Patient1_Healthy!N332,Patient2_Healthy!N332,Patient5_Healthy!N320,Patient6_Healthy!N320,Patient8_Healthy!N320,Patient9_Healthy!N320,Patient10_Healthy!N320,Patient11_Healthy!N320,Patient12_Healthy!N320,Patient13_Healthy!N320,Patient14_Healthy!N320,Patient15_Healthy!N320,Patient16_Healthy!N320,Patient17_Healthy!N320,Patient18_Healthy!N320,Patient19_Healthy!N320,Patient21_Healthy!N320,Patient22_Healthy!N320,Patient23_Healthy!N320,Patient25_Healthy!N320,Patient26_Healthy!N320,Patient27_Healthy!N320,Patient28_Healthy!N320,Patient30_Healthy!N320,Patient31_Healthy!N320,Patient33_Healthy!N320,Patient34_Healthy!N320,Patient36_Healthy!N320)</f>
        <v>0.48928571428571421</v>
      </c>
      <c r="U339">
        <f>STDEV(Patient1_Healthy!N332,Patient2_Healthy!N332,Patient5_Healthy!N320,Patient6_Healthy!N320,Patient8_Healthy!N320,Patient9_Healthy!N320,Patient10_Healthy!N320,Patient11_Healthy!N320,Patient12_Healthy!N320,Patient13_Healthy!N320,Patient14_Healthy!N320,Patient15_Healthy!N320,Patient16_Healthy!N320,Patient17_Healthy!N320,Patient18_Healthy!N320,Patient19_Healthy!N320,Patient21_Healthy!N320,Patient22_Healthy!N320,Patient23_Healthy!N320,Patient25_Healthy!N320,Patient26_Healthy!N320,Patient27_Healthy!N320,Patient28_Healthy!N320,Patient30_Healthy!N320,Patient31_Healthy!N320,Patient33_Healthy!N320,Patient34_Healthy!N320,Patient36_Healthy!N320)</f>
        <v>0.16827705242463087</v>
      </c>
      <c r="AO339" s="165"/>
    </row>
    <row r="340" spans="1:41" x14ac:dyDescent="0.25">
      <c r="A340" s="32" t="s">
        <v>25</v>
      </c>
      <c r="B340">
        <f>AVERAGE(Patient1_Healthy!B333,Patient2_Healthy!B333,Patient5_Healthy!B321,Patient6_Healthy!B321,Patient8_Healthy!B321,Patient9_Healthy!B321,Patient10_Healthy!B321,Patient11_Healthy!B321,Patient13_Healthy!B321,Patient14_Healthy!B321,Patient15_Healthy!B321,Patient16_Healthy!B321,Patient17_Healthy!B321,Patient18_Healthy!B321,Patient19_Healthy!B321,Patient21_Healthy!B321,Patient22_Healthy!B321,Patient23_Healthy!B321,Patient25_Healthy!B321,Patient26_Healthy!B321,Patient27_Healthy!B321,Patient28_Healthy!B321,Patient30_Healthy!B321,Patient31_Healthy!B321,Patient33_Healthy!B321,Patient34_Healthy!B321,Patient36_Healthy!B321)</f>
        <v>50.600405092592595</v>
      </c>
      <c r="C340">
        <f>STDEV(Patient1_Healthy!B333,Patient2_Healthy!B333,Patient5_Healthy!B321,Patient6_Healthy!B321,Patient8_Healthy!B321,Patient9_Healthy!B321,Patient10_Healthy!B321,Patient11_Healthy!B321,Patient13_Healthy!B321,Patient14_Healthy!B321,Patient15_Healthy!B321,Patient16_Healthy!B321,Patient17_Healthy!B321,Patient18_Healthy!B321,Patient19_Healthy!B321,Patient21_Healthy!B321,Patient22_Healthy!B321,Patient23_Healthy!B321,Patient25_Healthy!B321,Patient26_Healthy!B321,Patient27_Healthy!B321,Patient28_Healthy!B321,Patient30_Healthy!B321,Patient31_Healthy!B321,Patient33_Healthy!B321,Patient34_Healthy!B321,Patient36_Healthy!B321)</f>
        <v>62.788685138976128</v>
      </c>
      <c r="D340" s="132">
        <f>AVERAGE(Patient1_Healthy!C333,Patient2_Healthy!C333,Patient5_Healthy!C321,Patient6_Healthy!C321,Patient8_Healthy!C321,Patient9_Healthy!C321,Patient10_Healthy!C321,Patient11_Healthy!C321,Patient12_Healthy!C321,Patient13_Healthy!C321,Patient14_Healthy!C321,Patient15_Healthy!C321,Patient16_Healthy!C321,Patient17_Healthy!C321,Patient18_Healthy!C321,Patient19_Healthy!C321,Patient21_Healthy!C321,Patient22_Healthy!C321,Patient23_Healthy!C321,Patient25_Healthy!C321,Patient26_Healthy!C321,Patient27_Healthy!C321,Patient28_Healthy!C321,Patient30_Healthy!C321,Patient31_Healthy!C321,Patient33_Healthy!C321,Patient34_Healthy!C321,Patient36_Healthy!C321)</f>
        <v>46.39612800535626</v>
      </c>
      <c r="E340" s="139">
        <f>STDEV(Patient1_Healthy!C333,Patient2_Healthy!C333,Patient5_Healthy!C321,Patient6_Healthy!C321,Patient8_Healthy!C321,Patient9_Healthy!C321,Patient10_Healthy!C321,Patient11_Healthy!C321,Patient12_Healthy!C321,Patient13_Healthy!C321,Patient14_Healthy!C321,Patient15_Healthy!C321,Patient16_Healthy!C321,Patient17_Healthy!C321,Patient18_Healthy!C321,Patient19_Healthy!C321,Patient21_Healthy!C321,Patient22_Healthy!C321,Patient23_Healthy!C321,Patient25_Healthy!C321,Patient26_Healthy!C321,Patient27_Healthy!C321,Patient28_Healthy!C321,Patient30_Healthy!C321,Patient31_Healthy!C321,Patient33_Healthy!C321,Patient34_Healthy!C321,Patient36_Healthy!C321)</f>
        <v>55.598948409196858</v>
      </c>
      <c r="F340" s="132">
        <f>AVERAGE(Patient1_Healthy!D333,Patient2_Healthy!D333,Patient5_Healthy!D321,Patient6_Healthy!D321,Patient8_Healthy!D321,Patient9_Healthy!D321,Patient10_Healthy!D321,Patient11_Healthy!D321,Patient12_Healthy!D321,Patient13_Healthy!D321,Patient14_Healthy!D321,Patient15_Healthy!D321,Patient16_Healthy!D321,Patient17_Healthy!D321,Patient18_Healthy!D321,Patient19_Healthy!D321,Patient21_Healthy!D321,Patient22_Healthy!D321,Patient23_Healthy!D321,Patient25_Healthy!D321,Patient26_Healthy!D321,Patient27_Healthy!D321,Patient28_Healthy!D321,Patient30_Healthy!D321,Patient31_Healthy!D321,Patient33_Healthy!D321,Patient34_Healthy!D321,Patient36_Healthy!D321)</f>
        <v>140.65987723214286</v>
      </c>
      <c r="G340" s="139">
        <f>STDEV(Patient1_Healthy!D333,Patient2_Healthy!D333,Patient5_Healthy!D321,Patient6_Healthy!D321,Patient8_Healthy!D321,Patient9_Healthy!D321,Patient10_Healthy!D321,Patient11_Healthy!D321,Patient12_Healthy!D321,Patient13_Healthy!D321,Patient14_Healthy!D321,Patient15_Healthy!D321,Patient16_Healthy!D321,Patient17_Healthy!D321,Patient18_Healthy!D321,Patient19_Healthy!D321,Patient21_Healthy!D321,Patient22_Healthy!D321,Patient23_Healthy!D321,Patient25_Healthy!D321,Patient26_Healthy!D321,Patient27_Healthy!D321,Patient28_Healthy!D321,Patient30_Healthy!D321,Patient31_Healthy!D321,Patient33_Healthy!D321,Patient34_Healthy!D321,Patient36_Healthy!D321)</f>
        <v>119.42060034741107</v>
      </c>
      <c r="H340">
        <f>AVERAGE(Patient1_Healthy!E333,Patient2_Healthy!E333,Patient5_Healthy!E321,Patient6_Healthy!E321,Patient8_Healthy!E321,Patient9_Healthy!E321,Patient10_Healthy!E321,Patient11_Healthy!E321,Patient12_Healthy!E321,Patient13_Healthy!E321,Patient14_Healthy!E321,Patient15_Healthy!E321,Patient16_Healthy!E321,Patient17_Healthy!E321,Patient18_Healthy!E321,Patient19_Healthy!E321,Patient21_Healthy!E321,Patient22_Healthy!E321,Patient23_Healthy!E321,Patient25_Healthy!E321,Patient26_Healthy!E321,Patient27_Healthy!E321,Patient28_Healthy!E321,Patient30_Healthy!E321,Patient31_Healthy!E321,Patient33_Healthy!E321,Patient34_Healthy!E321,Patient36_Healthy!E321)</f>
        <v>255.54547991071428</v>
      </c>
      <c r="I340">
        <f>STDEV(Patient1_Healthy!E333,Patient2_Healthy!E333,Patient5_Healthy!E321,Patient6_Healthy!E321,Patient8_Healthy!E321,Patient9_Healthy!E321,Patient10_Healthy!E321,Patient11_Healthy!E321,Patient12_Healthy!E321,Patient13_Healthy!E321,Patient14_Healthy!E321,Patient15_Healthy!E321,Patient16_Healthy!E321,Patient17_Healthy!E321,Patient18_Healthy!E321,Patient19_Healthy!E321,Patient21_Healthy!E321,Patient22_Healthy!E321,Patient23_Healthy!E321,Patient25_Healthy!E321,Patient26_Healthy!E321,Patient27_Healthy!E321,Patient28_Healthy!E321,Patient30_Healthy!E321,Patient31_Healthy!E321,Patient33_Healthy!E321,Patient34_Healthy!E321,Patient36_Healthy!E321)</f>
        <v>125.04606558688971</v>
      </c>
      <c r="M340" s="35" t="s">
        <v>13</v>
      </c>
      <c r="N340">
        <f>AVERAGE(Patient1_Healthy!K333,Patient2_Healthy!K333,Patient5_Healthy!K321,Patient6_Healthy!K321,Patient8_Healthy!K321,Patient9_Healthy!K321,Patient10_Healthy!K321,Patient11_Healthy!K321,Patient12_Healthy!K321,Patient13_Healthy!K321,Patient14_Healthy!K321,Patient15_Healthy!K321,Patient16_Healthy!K321,Patient17_Healthy!K321,Patient18_Healthy!K321,Patient19_Healthy!K321,Patient21_Healthy!K321,Patient22_Healthy!K321,Patient23_Healthy!K321,Patient25_Healthy!K321,Patient26_Healthy!K321,Patient27_Healthy!K321,Patient28_Healthy!K321,Patient30_Healthy!K321,Patient31_Healthy!K321,Patient33_Healthy!K321,Patient34_Healthy!K321,Patient36_Healthy!K321)</f>
        <v>6.785714285714288E-2</v>
      </c>
      <c r="O340" s="139">
        <f>STDEV(Patient1_Healthy!K333,Patient2_Healthy!K333,Patient5_Healthy!K321,Patient6_Healthy!K321,Patient8_Healthy!K321,Patient9_Healthy!K321,Patient10_Healthy!K321,Patient11_Healthy!K321,Patient12_Healthy!K321,Patient13_Healthy!K321,Patient14_Healthy!K321,Patient15_Healthy!K321,Patient16_Healthy!K321,Patient17_Healthy!K321,Patient18_Healthy!K321,Patient19_Healthy!K321,Patient21_Healthy!K321,Patient22_Healthy!K321,Patient23_Healthy!K321,Patient25_Healthy!K321,Patient26_Healthy!K321,Patient27_Healthy!K321,Patient28_Healthy!K321,Patient30_Healthy!K321,Patient31_Healthy!K321,Patient33_Healthy!K321,Patient34_Healthy!K321,Patient36_Healthy!K321)</f>
        <v>4.8417035108045708E-2</v>
      </c>
      <c r="P340" s="132">
        <f>AVERAGE(Patient1_Healthy!L333,Patient2_Healthy!L333,Patient5_Healthy!L321,Patient6_Healthy!L321,Patient8_Healthy!L321,Patient9_Healthy!L321,Patient10_Healthy!L321,Patient11_Healthy!L321,Patient12_Healthy!L321,Patient13_Healthy!L321,Patient14_Healthy!L321,Patient15_Healthy!L321,Patient16_Healthy!L321,Patient17_Healthy!L321,Patient18_Healthy!L321,Patient19_Healthy!L321,Patient21_Healthy!L321,Patient22_Healthy!L321,Patient23_Healthy!L321,Patient25_Healthy!L321,Patient26_Healthy!L321,Patient27_Healthy!L321,Patient28_Healthy!L321,Patient30_Healthy!L321,Patient31_Healthy!L321,Patient33_Healthy!L321,Patient34_Healthy!L321,Patient36_Healthy!L321)</f>
        <v>1.0276541197686753</v>
      </c>
      <c r="Q340" s="139">
        <f>STDEV(Patient1_Healthy!L333,Patient2_Healthy!L333,Patient5_Healthy!L321,Patient6_Healthy!L321,Patient8_Healthy!L321,Patient9_Healthy!L321,Patient10_Healthy!L321,Patient11_Healthy!L321,Patient12_Healthy!L321,Patient13_Healthy!L321,Patient14_Healthy!L321,Patient15_Healthy!L321,Patient16_Healthy!L321,Patient17_Healthy!L321,Patient18_Healthy!L321,Patient19_Healthy!L321,Patient21_Healthy!L321,Patient22_Healthy!L321,Patient23_Healthy!L321,Patient25_Healthy!L321,Patient26_Healthy!L321,Patient27_Healthy!L321,Patient28_Healthy!L321,Patient30_Healthy!L321,Patient31_Healthy!L321,Patient33_Healthy!L321,Patient34_Healthy!L321,Patient36_Healthy!L321)</f>
        <v>5.2320925730644667</v>
      </c>
      <c r="R340" s="132">
        <f>AVERAGE(Patient1_Healthy!M333,Patient2_Healthy!M333,Patient5_Healthy!M321,Patient6_Healthy!M321,Patient8_Healthy!M321,Patient9_Healthy!M321,Patient10_Healthy!M321,Patient11_Healthy!M321,Patient12_Healthy!M321,Patient13_Healthy!M321,Patient14_Healthy!M321,Patient15_Healthy!M321,Patient16_Healthy!M321,Patient17_Healthy!M321,Patient19_Healthy!M321,Patient21_Healthy!M321,Patient22_Healthy!M321,Patient23_Healthy!M321,Patient25_Healthy!M321,Patient26_Healthy!M321,Patient27_Healthy!M321,Patient28_Healthy!M321,Patient30_Healthy!M321,Patient31_Healthy!M321,Patient33_Healthy!M321,Patient34_Healthy!M321,Patient36_Healthy!M321)</f>
        <v>0.20864197530864195</v>
      </c>
      <c r="S340" s="139">
        <f>STDEV(Patient1_Healthy!M333,Patient2_Healthy!M333,Patient5_Healthy!M321,Patient6_Healthy!M321,Patient8_Healthy!M321,Patient9_Healthy!M321,Patient10_Healthy!M321,Patient11_Healthy!M321,Patient12_Healthy!M321,Patient13_Healthy!M321,Patient14_Healthy!M321,Patient15_Healthy!M321,Patient16_Healthy!M321,Patient17_Healthy!M321,Patient19_Healthy!M321,Patient21_Healthy!M321,Patient22_Healthy!M321,Patient23_Healthy!M321,Patient25_Healthy!M321,Patient26_Healthy!M321,Patient27_Healthy!M321,Patient28_Healthy!M321,Patient30_Healthy!M321,Patient31_Healthy!M321,Patient33_Healthy!M321,Patient34_Healthy!M321,Patient36_Healthy!M321)</f>
        <v>7.1964255486616266E-2</v>
      </c>
      <c r="T340">
        <f>AVERAGE(Patient1_Healthy!N333,Patient2_Healthy!N333,Patient5_Healthy!N321,Patient6_Healthy!N321,Patient8_Healthy!N321,Patient9_Healthy!N321,Patient10_Healthy!N321,Patient11_Healthy!N321,Patient12_Healthy!N321,Patient13_Healthy!N321,Patient14_Healthy!N321,Patient15_Healthy!N321,Patient16_Healthy!N321,Patient17_Healthy!N321,Patient18_Healthy!N321,Patient19_Healthy!N321,Patient21_Healthy!N321,Patient22_Healthy!N321,Patient23_Healthy!N321,Patient25_Healthy!N321,Patient26_Healthy!N321,Patient27_Healthy!N321,Patient28_Healthy!N321,Patient30_Healthy!N321,Patient31_Healthy!N321,Patient33_Healthy!N321,Patient34_Healthy!N321,Patient36_Healthy!N321)</f>
        <v>0.46071428571428574</v>
      </c>
      <c r="U340">
        <f>STDEV(Patient1_Healthy!N333,Patient2_Healthy!N333,Patient5_Healthy!N321,Patient6_Healthy!N321,Patient8_Healthy!N321,Patient9_Healthy!N321,Patient10_Healthy!N321,Patient11_Healthy!N321,Patient12_Healthy!N321,Patient13_Healthy!N321,Patient14_Healthy!N321,Patient15_Healthy!N321,Patient16_Healthy!N321,Patient17_Healthy!N321,Patient18_Healthy!N321,Patient19_Healthy!N321,Patient21_Healthy!N321,Patient22_Healthy!N321,Patient23_Healthy!N321,Patient25_Healthy!N321,Patient26_Healthy!N321,Patient27_Healthy!N321,Patient28_Healthy!N321,Patient30_Healthy!N321,Patient31_Healthy!N321,Patient33_Healthy!N321,Patient34_Healthy!N321,Patient36_Healthy!N321)</f>
        <v>0.16280806731929637</v>
      </c>
      <c r="AO340" s="165"/>
    </row>
    <row r="341" spans="1:41" x14ac:dyDescent="0.25">
      <c r="A341" s="32" t="s">
        <v>18</v>
      </c>
      <c r="B341">
        <f>AVERAGE(Patient1_Healthy!B334,Patient2_Healthy!B334,Patient5_Healthy!B322,Patient6_Healthy!B322,Patient8_Healthy!B322,Patient9_Healthy!B322,Patient10_Healthy!B322,Patient11_Healthy!B322,Patient13_Healthy!B322,Patient14_Healthy!B322,Patient15_Healthy!B322,Patient16_Healthy!B322,Patient17_Healthy!B322,Patient18_Healthy!B322,Patient19_Healthy!B322,Patient21_Healthy!B322,Patient22_Healthy!B322,Patient23_Healthy!B322,Patient25_Healthy!B322,Patient26_Healthy!B322,Patient27_Healthy!B322,Patient28_Healthy!B322,Patient30_Healthy!B322,Patient31_Healthy!B322,Patient33_Healthy!B322,Patient34_Healthy!B322,Patient36_Healthy!B322)</f>
        <v>35.011574074074076</v>
      </c>
      <c r="C341">
        <f>STDEV(Patient1_Healthy!B334,Patient2_Healthy!B334,Patient5_Healthy!B322,Patient6_Healthy!B322,Patient8_Healthy!B322,Patient9_Healthy!B322,Patient10_Healthy!B322,Patient11_Healthy!B322,Patient13_Healthy!B322,Patient14_Healthy!B322,Patient15_Healthy!B322,Patient16_Healthy!B322,Patient17_Healthy!B322,Patient18_Healthy!B322,Patient19_Healthy!B322,Patient21_Healthy!B322,Patient22_Healthy!B322,Patient23_Healthy!B322,Patient25_Healthy!B322,Patient26_Healthy!B322,Patient27_Healthy!B322,Patient28_Healthy!B322,Patient30_Healthy!B322,Patient31_Healthy!B322,Patient33_Healthy!B322,Patient34_Healthy!B322,Patient36_Healthy!B322)</f>
        <v>12.289247480600034</v>
      </c>
      <c r="D341" s="132">
        <f>AVERAGE(Patient1_Healthy!C334,Patient2_Healthy!C334,Patient5_Healthy!C322,Patient6_Healthy!C322,Patient8_Healthy!C322,Patient9_Healthy!C322,Patient10_Healthy!C322,Patient11_Healthy!C322,Patient12_Healthy!C322,Patient13_Healthy!C322,Patient14_Healthy!C322,Patient15_Healthy!C322,Patient16_Healthy!C322,Patient17_Healthy!C322,Patient18_Healthy!C322,Patient19_Healthy!C322,Patient21_Healthy!C322,Patient22_Healthy!C322,Patient23_Healthy!C322,Patient25_Healthy!C322,Patient26_Healthy!C322,Patient27_Healthy!C322,Patient28_Healthy!C322,Patient30_Healthy!C322,Patient31_Healthy!C322,Patient33_Healthy!C322,Patient34_Healthy!C322,Patient36_Healthy!C322)</f>
        <v>58.526913847094647</v>
      </c>
      <c r="E341" s="139">
        <f>STDEV(Patient1_Healthy!C334,Patient2_Healthy!C334,Patient5_Healthy!C322,Patient6_Healthy!C322,Patient8_Healthy!C322,Patient9_Healthy!C322,Patient10_Healthy!C322,Patient11_Healthy!C322,Patient12_Healthy!C322,Patient13_Healthy!C322,Patient14_Healthy!C322,Patient15_Healthy!C322,Patient16_Healthy!C322,Patient17_Healthy!C322,Patient18_Healthy!C322,Patient19_Healthy!C322,Patient21_Healthy!C322,Patient22_Healthy!C322,Patient23_Healthy!C322,Patient25_Healthy!C322,Patient26_Healthy!C322,Patient27_Healthy!C322,Patient28_Healthy!C322,Patient30_Healthy!C322,Patient31_Healthy!C322,Patient33_Healthy!C322,Patient34_Healthy!C322,Patient36_Healthy!C322)</f>
        <v>32.348987269574693</v>
      </c>
      <c r="F341" s="132">
        <f>AVERAGE(Patient1_Healthy!D334,Patient2_Healthy!D334,Patient5_Healthy!D322,Patient6_Healthy!D322,Patient8_Healthy!D322,Patient9_Healthy!D322,Patient10_Healthy!D322,Patient11_Healthy!D322,Patient12_Healthy!D322,Patient13_Healthy!D322,Patient14_Healthy!D322,Patient15_Healthy!D322,Patient16_Healthy!D322,Patient17_Healthy!D322,Patient18_Healthy!D322,Patient19_Healthy!D322,Patient21_Healthy!D322,Patient22_Healthy!D322,Patient23_Healthy!D322,Patient25_Healthy!D322,Patient26_Healthy!D322,Patient27_Healthy!D322,Patient28_Healthy!D322,Patient30_Healthy!D322,Patient31_Healthy!D322,Patient33_Healthy!D322,Patient34_Healthy!D322,Patient36_Healthy!D322)</f>
        <v>114.78097098214286</v>
      </c>
      <c r="G341" s="139">
        <f>STDEV(Patient1_Healthy!D334,Patient2_Healthy!D334,Patient5_Healthy!D322,Patient6_Healthy!D322,Patient8_Healthy!D322,Patient9_Healthy!D322,Patient10_Healthy!D322,Patient11_Healthy!D322,Patient12_Healthy!D322,Patient13_Healthy!D322,Patient14_Healthy!D322,Patient15_Healthy!D322,Patient16_Healthy!D322,Patient17_Healthy!D322,Patient18_Healthy!D322,Patient19_Healthy!D322,Patient21_Healthy!D322,Patient22_Healthy!D322,Patient23_Healthy!D322,Patient25_Healthy!D322,Patient26_Healthy!D322,Patient27_Healthy!D322,Patient28_Healthy!D322,Patient30_Healthy!D322,Patient31_Healthy!D322,Patient33_Healthy!D322,Patient34_Healthy!D322,Patient36_Healthy!D322)</f>
        <v>48.011459088658185</v>
      </c>
      <c r="H341">
        <f>AVERAGE(Patient1_Healthy!E334,Patient2_Healthy!E334,Patient5_Healthy!E322,Patient6_Healthy!E322,Patient8_Healthy!E322,Patient9_Healthy!E322,Patient10_Healthy!E322,Patient11_Healthy!E322,Patient12_Healthy!E322,Patient13_Healthy!E322,Patient14_Healthy!E322,Patient15_Healthy!E322,Patient16_Healthy!E322,Patient17_Healthy!E322,Patient18_Healthy!E322,Patient19_Healthy!E322,Patient21_Healthy!E322,Patient22_Healthy!E322,Patient23_Healthy!E322,Patient25_Healthy!E322,Patient26_Healthy!E322,Patient27_Healthy!E322,Patient28_Healthy!E322,Patient30_Healthy!E322,Patient31_Healthy!E322,Patient33_Healthy!E322,Patient34_Healthy!E322,Patient36_Healthy!E322)</f>
        <v>212.40234375</v>
      </c>
      <c r="I341">
        <f>STDEV(Patient1_Healthy!E334,Patient2_Healthy!E334,Patient5_Healthy!E322,Patient6_Healthy!E322,Patient8_Healthy!E322,Patient9_Healthy!E322,Patient10_Healthy!E322,Patient11_Healthy!E322,Patient12_Healthy!E322,Patient13_Healthy!E322,Patient14_Healthy!E322,Patient15_Healthy!E322,Patient16_Healthy!E322,Patient17_Healthy!E322,Patient18_Healthy!E322,Patient19_Healthy!E322,Patient21_Healthy!E322,Patient22_Healthy!E322,Patient23_Healthy!E322,Patient25_Healthy!E322,Patient26_Healthy!E322,Patient27_Healthy!E322,Patient28_Healthy!E322,Patient30_Healthy!E322,Patient31_Healthy!E322,Patient33_Healthy!E322,Patient34_Healthy!E322,Patient36_Healthy!E322)</f>
        <v>95.729878925325281</v>
      </c>
      <c r="AO341" s="165"/>
    </row>
    <row r="342" spans="1:41" x14ac:dyDescent="0.25">
      <c r="A342" s="32" t="s">
        <v>26</v>
      </c>
      <c r="B342">
        <f>AVERAGE(Patient1_Healthy!B335,Patient2_Healthy!B335,Patient5_Healthy!B323,Patient6_Healthy!B323,Patient8_Healthy!B323,Patient9_Healthy!B323,Patient10_Healthy!B323,Patient11_Healthy!B323,Patient13_Healthy!B323,Patient14_Healthy!B323,Patient15_Healthy!B323,Patient16_Healthy!B323,Patient17_Healthy!B323,Patient18_Healthy!B323,Patient19_Healthy!B323,Patient21_Healthy!B323,Patient22_Healthy!B323,Patient23_Healthy!B323,Patient25_Healthy!B323,Patient26_Healthy!B323,Patient27_Healthy!B323,Patient28_Healthy!B323,Patient30_Healthy!B323,Patient31_Healthy!B323,Patient33_Healthy!B323,Patient34_Healthy!B323,Patient36_Healthy!B323)</f>
        <v>41.232638888888886</v>
      </c>
      <c r="C342">
        <f>STDEV(Patient1_Healthy!B335,Patient2_Healthy!B335,Patient5_Healthy!B323,Patient6_Healthy!B323,Patient8_Healthy!B323,Patient9_Healthy!B323,Patient10_Healthy!B323,Patient11_Healthy!B323,Patient13_Healthy!B323,Patient14_Healthy!B323,Patient15_Healthy!B323,Patient16_Healthy!B323,Patient17_Healthy!B323,Patient18_Healthy!B323,Patient19_Healthy!B323,Patient21_Healthy!B323,Patient22_Healthy!B323,Patient23_Healthy!B323,Patient25_Healthy!B323,Patient26_Healthy!B323,Patient27_Healthy!B323,Patient28_Healthy!B323,Patient30_Healthy!B323,Patient31_Healthy!B323,Patient33_Healthy!B323,Patient34_Healthy!B323,Patient36_Healthy!B323)</f>
        <v>12.086494227995034</v>
      </c>
      <c r="D342" s="132">
        <f>AVERAGE(Patient1_Healthy!C335,Patient2_Healthy!C335,Patient5_Healthy!C323,Patient6_Healthy!C323,Patient8_Healthy!C323,Patient9_Healthy!C323,Patient10_Healthy!C323,Patient11_Healthy!C323,Patient12_Healthy!C323,Patient13_Healthy!C323,Patient14_Healthy!C323,Patient15_Healthy!C323,Patient16_Healthy!C323,Patient17_Healthy!C323,Patient18_Healthy!C323,Patient19_Healthy!C323,Patient21_Healthy!C323,Patient22_Healthy!C323,Patient23_Healthy!C323,Patient25_Healthy!C323,Patient26_Healthy!C323,Patient27_Healthy!C323,Patient28_Healthy!C323,Patient30_Healthy!C323,Patient31_Healthy!C323,Patient33_Healthy!C323,Patient34_Healthy!C323,Patient36_Healthy!C323)</f>
        <v>52.778811412152884</v>
      </c>
      <c r="E342" s="139">
        <f>STDEV(Patient1_Healthy!C335,Patient2_Healthy!C335,Patient5_Healthy!C323,Patient6_Healthy!C323,Patient8_Healthy!C323,Patient9_Healthy!C323,Patient10_Healthy!C323,Patient11_Healthy!C323,Patient12_Healthy!C323,Patient13_Healthy!C323,Patient14_Healthy!C323,Patient15_Healthy!C323,Patient16_Healthy!C323,Patient17_Healthy!C323,Patient18_Healthy!C323,Patient19_Healthy!C323,Patient21_Healthy!C323,Patient22_Healthy!C323,Patient23_Healthy!C323,Patient25_Healthy!C323,Patient26_Healthy!C323,Patient27_Healthy!C323,Patient28_Healthy!C323,Patient30_Healthy!C323,Patient31_Healthy!C323,Patient33_Healthy!C323,Patient34_Healthy!C323,Patient36_Healthy!C323)</f>
        <v>45.342546872145888</v>
      </c>
      <c r="F342" s="132">
        <f>AVERAGE(Patient1_Healthy!D335,Patient2_Healthy!D335,Patient5_Healthy!D323,Patient6_Healthy!D323,Patient8_Healthy!D323,Patient9_Healthy!D323,Patient10_Healthy!D323,Patient11_Healthy!D323,Patient12_Healthy!D323,Patient13_Healthy!D323,Patient14_Healthy!D323,Patient15_Healthy!D323,Patient16_Healthy!D323,Patient17_Healthy!D323,Patient18_Healthy!D323,Patient19_Healthy!D323,Patient21_Healthy!D323,Patient22_Healthy!D323,Patient23_Healthy!D323,Patient25_Healthy!D323,Patient26_Healthy!D323,Patient27_Healthy!D323,Patient28_Healthy!D323,Patient30_Healthy!D323,Patient31_Healthy!D323,Patient33_Healthy!D323,Patient34_Healthy!D323,Patient36_Healthy!D323)</f>
        <v>104.4921875</v>
      </c>
      <c r="G342" s="139">
        <f>STDEV(Patient1_Healthy!D335,Patient2_Healthy!D335,Patient5_Healthy!D323,Patient6_Healthy!D323,Patient8_Healthy!D323,Patient9_Healthy!D323,Patient10_Healthy!D323,Patient11_Healthy!D323,Patient12_Healthy!D323,Patient13_Healthy!D323,Patient14_Healthy!D323,Patient15_Healthy!D323,Patient16_Healthy!D323,Patient17_Healthy!D323,Patient18_Healthy!D323,Patient19_Healthy!D323,Patient21_Healthy!D323,Patient22_Healthy!D323,Patient23_Healthy!D323,Patient25_Healthy!D323,Patient26_Healthy!D323,Patient27_Healthy!D323,Patient28_Healthy!D323,Patient30_Healthy!D323,Patient31_Healthy!D323,Patient33_Healthy!D323,Patient34_Healthy!D323,Patient36_Healthy!D323)</f>
        <v>38.267739608556241</v>
      </c>
      <c r="H342">
        <f>AVERAGE(Patient1_Healthy!E335,Patient2_Healthy!E335,Patient5_Healthy!E323,Patient6_Healthy!E323,Patient8_Healthy!E323,Patient9_Healthy!E323,Patient10_Healthy!E323,Patient11_Healthy!E323,Patient12_Healthy!E323,Patient13_Healthy!E323,Patient14_Healthy!E323,Patient15_Healthy!E323,Patient16_Healthy!E323,Patient17_Healthy!E323,Patient18_Healthy!E323,Patient19_Healthy!E323,Patient21_Healthy!E323,Patient22_Healthy!E323,Patient23_Healthy!E323,Patient25_Healthy!E323,Patient26_Healthy!E323,Patient27_Healthy!E323,Patient28_Healthy!E323,Patient30_Healthy!E323,Patient31_Healthy!E323,Patient33_Healthy!E323,Patient34_Healthy!E323,Patient36_Healthy!E323)</f>
        <v>189.34849330357142</v>
      </c>
      <c r="I342">
        <f>STDEV(Patient1_Healthy!E335,Patient2_Healthy!E335,Patient5_Healthy!E323,Patient6_Healthy!E323,Patient8_Healthy!E323,Patient9_Healthy!E323,Patient10_Healthy!E323,Patient11_Healthy!E323,Patient12_Healthy!E323,Patient13_Healthy!E323,Patient14_Healthy!E323,Patient15_Healthy!E323,Patient16_Healthy!E323,Patient17_Healthy!E323,Patient18_Healthy!E323,Patient19_Healthy!E323,Patient21_Healthy!E323,Patient22_Healthy!E323,Patient23_Healthy!E323,Patient25_Healthy!E323,Patient26_Healthy!E323,Patient27_Healthy!E323,Patient28_Healthy!E323,Patient30_Healthy!E323,Patient31_Healthy!E323,Patient33_Healthy!E323,Patient34_Healthy!E323,Patient36_Healthy!E323)</f>
        <v>82.961349709947939</v>
      </c>
      <c r="AO342" s="165"/>
    </row>
    <row r="343" spans="1:41" x14ac:dyDescent="0.25">
      <c r="A343" s="32" t="s">
        <v>21</v>
      </c>
      <c r="B343">
        <f>AVERAGE(Patient1_Healthy!B336,Patient2_Healthy!B336,Patient5_Healthy!B324,Patient6_Healthy!B324,Patient8_Healthy!B324,Patient9_Healthy!B324,Patient10_Healthy!B324,Patient11_Healthy!B324,Patient13_Healthy!B324,Patient14_Healthy!B324,Patient15_Healthy!B324,Patient16_Healthy!B324,Patient17_Healthy!B324,Patient18_Healthy!B324,Patient19_Healthy!B324,Patient21_Healthy!B324,Patient22_Healthy!B324,Patient23_Healthy!B324,Patient25_Healthy!B324,Patient26_Healthy!B324,Patient27_Healthy!B324,Patient28_Healthy!B324,Patient30_Healthy!B324,Patient31_Healthy!B324,Patient33_Healthy!B324,Patient34_Healthy!B324,Patient36_Healthy!B324)</f>
        <v>54.868344907407405</v>
      </c>
      <c r="C343">
        <f>STDEV(Patient1_Healthy!B336,Patient2_Healthy!B336,Patient5_Healthy!B324,Patient6_Healthy!B324,Patient8_Healthy!B324,Patient9_Healthy!B324,Patient10_Healthy!B324,Patient11_Healthy!B324,Patient13_Healthy!B324,Patient14_Healthy!B324,Patient15_Healthy!B324,Patient16_Healthy!B324,Patient17_Healthy!B324,Patient18_Healthy!B324,Patient19_Healthy!B324,Patient21_Healthy!B324,Patient22_Healthy!B324,Patient23_Healthy!B324,Patient25_Healthy!B324,Patient26_Healthy!B324,Patient27_Healthy!B324,Patient28_Healthy!B324,Patient30_Healthy!B324,Patient31_Healthy!B324,Patient33_Healthy!B324,Patient34_Healthy!B324,Patient36_Healthy!B324)</f>
        <v>33.455187440332473</v>
      </c>
      <c r="D343" s="132">
        <f>AVERAGE(Patient1_Healthy!C336,Patient2_Healthy!C336,Patient5_Healthy!C324,Patient6_Healthy!C324,Patient8_Healthy!C324,Patient9_Healthy!C324,Patient10_Healthy!C324,Patient11_Healthy!C324,Patient12_Healthy!C324,Patient13_Healthy!C324,Patient14_Healthy!C324,Patient15_Healthy!C324,Patient16_Healthy!C324,Patient17_Healthy!C324,Patient18_Healthy!C324,Patient19_Healthy!C324,Patient21_Healthy!C324,Patient22_Healthy!C324,Patient23_Healthy!C324,Patient25_Healthy!C324,Patient26_Healthy!C324,Patient27_Healthy!C324,Patient28_Healthy!C324,Patient30_Healthy!C324,Patient31_Healthy!C324,Patient33_Healthy!C324,Patient34_Healthy!C324,Patient36_Healthy!C324)</f>
        <v>-32.095146490389574</v>
      </c>
      <c r="E343" s="139">
        <f>STDEV(Patient1_Healthy!C336,Patient2_Healthy!C336,Patient5_Healthy!C324,Patient6_Healthy!C324,Patient8_Healthy!C324,Patient9_Healthy!C324,Patient10_Healthy!C324,Patient11_Healthy!C324,Patient12_Healthy!C324,Patient13_Healthy!C324,Patient14_Healthy!C324,Patient15_Healthy!C324,Patient16_Healthy!C324,Patient17_Healthy!C324,Patient18_Healthy!C324,Patient19_Healthy!C324,Patient21_Healthy!C324,Patient22_Healthy!C324,Patient23_Healthy!C324,Patient25_Healthy!C324,Patient26_Healthy!C324,Patient27_Healthy!C324,Patient28_Healthy!C324,Patient30_Healthy!C324,Patient31_Healthy!C324,Patient33_Healthy!C324,Patient34_Healthy!C324,Patient36_Healthy!C324)</f>
        <v>614.97367152829577</v>
      </c>
      <c r="F343" s="132">
        <f>AVERAGE(Patient1_Healthy!D336,Patient2_Healthy!D336,Patient5_Healthy!D324,Patient6_Healthy!D324,Patient8_Healthy!D324,Patient9_Healthy!D324,Patient10_Healthy!D324,Patient11_Healthy!D324,Patient12_Healthy!D324,Patient13_Healthy!D324,Patient14_Healthy!D324,Patient15_Healthy!D324,Patient16_Healthy!D324,Patient17_Healthy!D324,Patient18_Healthy!D324,Patient19_Healthy!D324,Patient21_Healthy!D324,Patient22_Healthy!D324,Patient23_Healthy!D324,Patient25_Healthy!D324,Patient26_Healthy!D324,Patient27_Healthy!D324,Patient28_Healthy!D324,Patient30_Healthy!D324,Patient31_Healthy!D324,Patient33_Healthy!D324,Patient34_Healthy!D324,Patient36_Healthy!D324)</f>
        <v>194.51032366071428</v>
      </c>
      <c r="G343" s="139">
        <f>STDEV(Patient1_Healthy!D336,Patient2_Healthy!D336,Patient5_Healthy!D324,Patient6_Healthy!D324,Patient8_Healthy!D324,Patient9_Healthy!D324,Patient10_Healthy!D324,Patient11_Healthy!D324,Patient12_Healthy!D324,Patient13_Healthy!D324,Patient14_Healthy!D324,Patient15_Healthy!D324,Patient16_Healthy!D324,Patient17_Healthy!D324,Patient18_Healthy!D324,Patient19_Healthy!D324,Patient21_Healthy!D324,Patient22_Healthy!D324,Patient23_Healthy!D324,Patient25_Healthy!D324,Patient26_Healthy!D324,Patient27_Healthy!D324,Patient28_Healthy!D324,Patient30_Healthy!D324,Patient31_Healthy!D324,Patient33_Healthy!D324,Patient34_Healthy!D324,Patient36_Healthy!D324)</f>
        <v>78.760370975014041</v>
      </c>
      <c r="H343">
        <f>AVERAGE(Patient1_Healthy!E336,Patient2_Healthy!E336,Patient5_Healthy!E324,Patient6_Healthy!E324,Patient8_Healthy!E324,Patient9_Healthy!E324,Patient10_Healthy!E324,Patient11_Healthy!E324,Patient12_Healthy!E324,Patient13_Healthy!E324,Patient14_Healthy!E324,Patient15_Healthy!E324,Patient16_Healthy!E324,Patient17_Healthy!E324,Patient18_Healthy!E324,Patient19_Healthy!E324,Patient21_Healthy!E324,Patient22_Healthy!E324,Patient23_Healthy!E324,Patient25_Healthy!E324,Patient26_Healthy!E324,Patient27_Healthy!E324,Patient28_Healthy!E324,Patient30_Healthy!E324,Patient31_Healthy!E324,Patient33_Healthy!E324,Patient34_Healthy!E324,Patient36_Healthy!E324)</f>
        <v>350.06277901785717</v>
      </c>
      <c r="I343">
        <f>STDEV(Patient1_Healthy!E336,Patient2_Healthy!E336,Patient5_Healthy!E324,Patient6_Healthy!E324,Patient8_Healthy!E324,Patient9_Healthy!E324,Patient10_Healthy!E324,Patient11_Healthy!E324,Patient12_Healthy!E324,Patient13_Healthy!E324,Patient14_Healthy!E324,Patient15_Healthy!E324,Patient16_Healthy!E324,Patient17_Healthy!E324,Patient18_Healthy!E324,Patient19_Healthy!E324,Patient21_Healthy!E324,Patient22_Healthy!E324,Patient23_Healthy!E324,Patient25_Healthy!E324,Patient26_Healthy!E324,Patient27_Healthy!E324,Patient28_Healthy!E324,Patient30_Healthy!E324,Patient31_Healthy!E324,Patient33_Healthy!E324,Patient34_Healthy!E324,Patient36_Healthy!E324)</f>
        <v>112.59460306437472</v>
      </c>
      <c r="AO343" s="165"/>
    </row>
    <row r="344" spans="1:41" x14ac:dyDescent="0.25">
      <c r="A344" s="32" t="s">
        <v>28</v>
      </c>
      <c r="B344">
        <f>AVERAGE(Patient1_Healthy!B337,Patient2_Healthy!B337,Patient5_Healthy!B325,Patient6_Healthy!B325,Patient8_Healthy!B325,Patient9_Healthy!B325,Patient10_Healthy!B325,Patient11_Healthy!B325,Patient13_Healthy!B325,Patient14_Healthy!B325,Patient15_Healthy!B325,Patient16_Healthy!B325,Patient17_Healthy!B325,Patient18_Healthy!B325,Patient19_Healthy!B325,Patient21_Healthy!B325,Patient22_Healthy!B325,Patient23_Healthy!B325,Patient25_Healthy!B325,Patient26_Healthy!B325,Patient27_Healthy!B325,Patient28_Healthy!B325,Patient30_Healthy!B325,Patient31_Healthy!B325,Patient33_Healthy!B325,Patient34_Healthy!B325,Patient36_Healthy!B325)</f>
        <v>48.140914351851855</v>
      </c>
      <c r="C344">
        <f>STDEV(Patient1_Healthy!B337,Patient2_Healthy!B337,Patient5_Healthy!B325,Patient6_Healthy!B325,Patient8_Healthy!B325,Patient9_Healthy!B325,Patient10_Healthy!B325,Patient11_Healthy!B325,Patient13_Healthy!B325,Patient14_Healthy!B325,Patient15_Healthy!B325,Patient16_Healthy!B325,Patient17_Healthy!B325,Patient18_Healthy!B325,Patient19_Healthy!B325,Patient21_Healthy!B325,Patient22_Healthy!B325,Patient23_Healthy!B325,Patient25_Healthy!B325,Patient26_Healthy!B325,Patient27_Healthy!B325,Patient28_Healthy!B325,Patient30_Healthy!B325,Patient31_Healthy!B325,Patient33_Healthy!B325,Patient34_Healthy!B325,Patient36_Healthy!B325)</f>
        <v>23.366678001371014</v>
      </c>
      <c r="D344" s="132">
        <f>AVERAGE(Patient1_Healthy!C337,Patient2_Healthy!C337,Patient5_Healthy!C325,Patient6_Healthy!C325,Patient8_Healthy!C325,Patient9_Healthy!C325,Patient10_Healthy!C325,Patient11_Healthy!C325,Patient12_Healthy!C325,Patient13_Healthy!C325,Patient14_Healthy!C325,Patient15_Healthy!C325,Patient16_Healthy!C325,Patient17_Healthy!C325,Patient18_Healthy!C325,Patient19_Healthy!C325,Patient21_Healthy!C325,Patient22_Healthy!C325,Patient23_Healthy!C325,Patient25_Healthy!C325,Patient26_Healthy!C325,Patient27_Healthy!C325,Patient28_Healthy!C325,Patient30_Healthy!C325,Patient31_Healthy!C325,Patient33_Healthy!C325,Patient34_Healthy!C325,Patient36_Healthy!C325)</f>
        <v>83.349428944790503</v>
      </c>
      <c r="E344" s="139">
        <f>STDEV(Patient1_Healthy!C337,Patient2_Healthy!C337,Patient5_Healthy!C325,Patient6_Healthy!C325,Patient8_Healthy!C325,Patient9_Healthy!C325,Patient10_Healthy!C325,Patient11_Healthy!C325,Patient12_Healthy!C325,Patient13_Healthy!C325,Patient14_Healthy!C325,Patient15_Healthy!C325,Patient16_Healthy!C325,Patient17_Healthy!C325,Patient18_Healthy!C325,Patient19_Healthy!C325,Patient21_Healthy!C325,Patient22_Healthy!C325,Patient23_Healthy!C325,Patient25_Healthy!C325,Patient26_Healthy!C325,Patient27_Healthy!C325,Patient28_Healthy!C325,Patient30_Healthy!C325,Patient31_Healthy!C325,Patient33_Healthy!C325,Patient34_Healthy!C325,Patient36_Healthy!C325)</f>
        <v>65.611727868026307</v>
      </c>
      <c r="F344" s="132">
        <f>AVERAGE(Patient1_Healthy!D337,Patient2_Healthy!D337,Patient5_Healthy!D325,Patient6_Healthy!D325,Patient8_Healthy!D325,Patient9_Healthy!D325,Patient10_Healthy!D325,Patient11_Healthy!D325,Patient12_Healthy!D325,Patient13_Healthy!D325,Patient14_Healthy!D325,Patient15_Healthy!D325,Patient16_Healthy!D325,Patient17_Healthy!D325,Patient18_Healthy!D325,Patient19_Healthy!D325,Patient21_Healthy!D325,Patient22_Healthy!D325,Patient23_Healthy!D325,Patient25_Healthy!D325,Patient26_Healthy!D325,Patient27_Healthy!D325,Patient28_Healthy!D325,Patient30_Healthy!D325,Patient31_Healthy!D325,Patient33_Healthy!D325,Patient34_Healthy!D325,Patient36_Healthy!D325)</f>
        <v>201.45089285714286</v>
      </c>
      <c r="G344" s="139">
        <f>STDEV(Patient1_Healthy!D337,Patient2_Healthy!D337,Patient5_Healthy!D325,Patient6_Healthy!D325,Patient8_Healthy!D325,Patient9_Healthy!D325,Patient10_Healthy!D325,Patient11_Healthy!D325,Patient12_Healthy!D325,Patient13_Healthy!D325,Patient14_Healthy!D325,Patient15_Healthy!D325,Patient16_Healthy!D325,Patient17_Healthy!D325,Patient18_Healthy!D325,Patient19_Healthy!D325,Patient21_Healthy!D325,Patient22_Healthy!D325,Patient23_Healthy!D325,Patient25_Healthy!D325,Patient26_Healthy!D325,Patient27_Healthy!D325,Patient28_Healthy!D325,Patient30_Healthy!D325,Patient31_Healthy!D325,Patient33_Healthy!D325,Patient34_Healthy!D325,Patient36_Healthy!D325)</f>
        <v>79.124938114366898</v>
      </c>
      <c r="H344">
        <f>AVERAGE(Patient1_Healthy!E337,Patient2_Healthy!E337,Patient5_Healthy!E325,Patient6_Healthy!E325,Patient8_Healthy!E325,Patient9_Healthy!E325,Patient10_Healthy!E325,Patient11_Healthy!E325,Patient12_Healthy!E325,Patient13_Healthy!E325,Patient14_Healthy!E325,Patient15_Healthy!E325,Patient16_Healthy!E325,Patient17_Healthy!E325,Patient18_Healthy!E325,Patient19_Healthy!E325,Patient21_Healthy!E325,Patient22_Healthy!E325,Patient23_Healthy!E325,Patient25_Healthy!E325,Patient26_Healthy!E325,Patient27_Healthy!E325,Patient28_Healthy!E325,Patient30_Healthy!E325,Patient31_Healthy!E325,Patient33_Healthy!E325,Patient34_Healthy!E325,Patient36_Healthy!E325)</f>
        <v>335.10044642857144</v>
      </c>
      <c r="I344">
        <f>STDEV(Patient1_Healthy!E337,Patient2_Healthy!E337,Patient5_Healthy!E325,Patient6_Healthy!E325,Patient8_Healthy!E325,Patient9_Healthy!E325,Patient10_Healthy!E325,Patient11_Healthy!E325,Patient12_Healthy!E325,Patient13_Healthy!E325,Patient14_Healthy!E325,Patient15_Healthy!E325,Patient16_Healthy!E325,Patient17_Healthy!E325,Patient18_Healthy!E325,Patient19_Healthy!E325,Patient21_Healthy!E325,Patient22_Healthy!E325,Patient23_Healthy!E325,Patient25_Healthy!E325,Patient26_Healthy!E325,Patient27_Healthy!E325,Patient28_Healthy!E325,Patient30_Healthy!E325,Patient31_Healthy!E325,Patient33_Healthy!E325,Patient34_Healthy!E325,Patient36_Healthy!E325)</f>
        <v>67.274855588509311</v>
      </c>
      <c r="AO344" s="165"/>
    </row>
    <row r="345" spans="1:41" x14ac:dyDescent="0.25">
      <c r="A345" s="32" t="s">
        <v>24</v>
      </c>
      <c r="B345">
        <f>AVERAGE(Patient1_Healthy!B338,Patient2_Healthy!B338,Patient5_Healthy!B326,Patient6_Healthy!B326,Patient8_Healthy!B326,Patient9_Healthy!B326,Patient10_Healthy!B326,Patient11_Healthy!B326,Patient13_Healthy!B326,Patient14_Healthy!B326,Patient15_Healthy!B326,Patient16_Healthy!B326,Patient17_Healthy!B326,Patient18_Healthy!B326,Patient19_Healthy!B326,Patient21_Healthy!B326,Patient22_Healthy!B326,Patient23_Healthy!B326,Patient25_Healthy!B326,Patient26_Healthy!B326,Patient27_Healthy!B326,Patient28_Healthy!B326,Patient30_Healthy!B326,Patient31_Healthy!B326,Patient33_Healthy!B326,Patient34_Healthy!B326,Patient36_Healthy!B326)</f>
        <v>33.890335648148145</v>
      </c>
      <c r="C345">
        <f>STDEV(Patient1_Healthy!B338,Patient2_Healthy!B338,Patient5_Healthy!B326,Patient6_Healthy!B326,Patient8_Healthy!B326,Patient9_Healthy!B326,Patient10_Healthy!B326,Patient11_Healthy!B326,Patient13_Healthy!B326,Patient14_Healthy!B326,Patient15_Healthy!B326,Patient16_Healthy!B326,Patient17_Healthy!B326,Patient18_Healthy!B326,Patient19_Healthy!B326,Patient21_Healthy!B326,Patient22_Healthy!B326,Patient23_Healthy!B326,Patient25_Healthy!B326,Patient26_Healthy!B326,Patient27_Healthy!B326,Patient28_Healthy!B326,Patient30_Healthy!B326,Patient31_Healthy!B326,Patient33_Healthy!B326,Patient34_Healthy!B326,Patient36_Healthy!B326)</f>
        <v>14.844478486912971</v>
      </c>
      <c r="D345" s="132">
        <f>AVERAGE(Patient1_Healthy!C338,Patient2_Healthy!C338,Patient5_Healthy!C326,Patient6_Healthy!C326,Patient8_Healthy!C326,Patient9_Healthy!C326,Patient10_Healthy!C326,Patient11_Healthy!C326,Patient12_Healthy!C326,Patient13_Healthy!C326,Patient14_Healthy!C326,Patient15_Healthy!C326,Patient16_Healthy!C326,Patient17_Healthy!C326,Patient18_Healthy!C326,Patient19_Healthy!C326,Patient21_Healthy!C326,Patient22_Healthy!C326,Patient23_Healthy!C326,Patient25_Healthy!C326,Patient26_Healthy!C326,Patient27_Healthy!C326,Patient28_Healthy!C326,Patient30_Healthy!C326,Patient31_Healthy!C326,Patient33_Healthy!C326,Patient34_Healthy!C326,Patient36_Healthy!C326)</f>
        <v>42.011030866460445</v>
      </c>
      <c r="E345" s="139">
        <f>STDEV(Patient1_Healthy!C338,Patient2_Healthy!C338,Patient5_Healthy!C326,Patient6_Healthy!C326,Patient8_Healthy!C326,Patient9_Healthy!C326,Patient10_Healthy!C326,Patient11_Healthy!C326,Patient12_Healthy!C326,Patient13_Healthy!C326,Patient14_Healthy!C326,Patient15_Healthy!C326,Patient16_Healthy!C326,Patient17_Healthy!C326,Patient18_Healthy!C326,Patient19_Healthy!C326,Patient21_Healthy!C326,Patient22_Healthy!C326,Patient23_Healthy!C326,Patient25_Healthy!C326,Patient26_Healthy!C326,Patient27_Healthy!C326,Patient28_Healthy!C326,Patient30_Healthy!C326,Patient31_Healthy!C326,Patient33_Healthy!C326,Patient34_Healthy!C326,Patient36_Healthy!C326)</f>
        <v>126.83288833023933</v>
      </c>
      <c r="F345" s="132">
        <f>AVERAGE(Patient1_Healthy!D338,Patient2_Healthy!D338,Patient5_Healthy!D326,Patient6_Healthy!D326,Patient8_Healthy!D326,Patient9_Healthy!D326,Patient10_Healthy!D326,Patient11_Healthy!D326,Patient12_Healthy!D326,Patient13_Healthy!D326,Patient14_Healthy!D326,Patient15_Healthy!D326,Patient16_Healthy!D326,Patient17_Healthy!D326,Patient18_Healthy!D326,Patient19_Healthy!D326,Patient21_Healthy!D326,Patient22_Healthy!D326,Patient23_Healthy!D326,Patient25_Healthy!D326,Patient26_Healthy!D326,Patient27_Healthy!D326,Patient28_Healthy!D326,Patient30_Healthy!D326,Patient31_Healthy!D326,Patient33_Healthy!D326,Patient34_Healthy!D326,Patient36_Healthy!D326)</f>
        <v>106.27092633928571</v>
      </c>
      <c r="G345" s="139">
        <f>STDEV(Patient1_Healthy!D338,Patient2_Healthy!D338,Patient5_Healthy!D326,Patient6_Healthy!D326,Patient8_Healthy!D326,Patient9_Healthy!D326,Patient10_Healthy!D326,Patient11_Healthy!D326,Patient12_Healthy!D326,Patient13_Healthy!D326,Patient14_Healthy!D326,Patient15_Healthy!D326,Patient16_Healthy!D326,Patient17_Healthy!D326,Patient18_Healthy!D326,Patient19_Healthy!D326,Patient21_Healthy!D326,Patient22_Healthy!D326,Patient23_Healthy!D326,Patient25_Healthy!D326,Patient26_Healthy!D326,Patient27_Healthy!D326,Patient28_Healthy!D326,Patient30_Healthy!D326,Patient31_Healthy!D326,Patient33_Healthy!D326,Patient34_Healthy!D326,Patient36_Healthy!D326)</f>
        <v>50.375547829358077</v>
      </c>
      <c r="H345">
        <f>AVERAGE(Patient1_Healthy!E338,Patient2_Healthy!E338,Patient5_Healthy!E326,Patient6_Healthy!E326,Patient8_Healthy!E326,Patient9_Healthy!E326,Patient10_Healthy!E326,Patient11_Healthy!E326,Patient12_Healthy!E326,Patient13_Healthy!E326,Patient14_Healthy!E326,Patient15_Healthy!E326,Patient16_Healthy!E326,Patient17_Healthy!E326,Patient18_Healthy!E326,Patient19_Healthy!E326,Patient21_Healthy!E326,Patient22_Healthy!E326,Patient23_Healthy!E326,Patient25_Healthy!E326,Patient26_Healthy!E326,Patient27_Healthy!E326,Patient28_Healthy!E326,Patient30_Healthy!E326,Patient31_Healthy!E326,Patient33_Healthy!E326,Patient34_Healthy!E326,Patient36_Healthy!E326)</f>
        <v>268.45005580357144</v>
      </c>
      <c r="I345">
        <f>STDEV(Patient1_Healthy!E338,Patient2_Healthy!E338,Patient5_Healthy!E326,Patient6_Healthy!E326,Patient8_Healthy!E326,Patient9_Healthy!E326,Patient10_Healthy!E326,Patient11_Healthy!E326,Patient12_Healthy!E326,Patient13_Healthy!E326,Patient14_Healthy!E326,Patient15_Healthy!E326,Patient16_Healthy!E326,Patient17_Healthy!E326,Patient18_Healthy!E326,Patient19_Healthy!E326,Patient21_Healthy!E326,Patient22_Healthy!E326,Patient23_Healthy!E326,Patient25_Healthy!E326,Patient26_Healthy!E326,Patient27_Healthy!E326,Patient28_Healthy!E326,Patient30_Healthy!E326,Patient31_Healthy!E326,Patient33_Healthy!E326,Patient34_Healthy!E326,Patient36_Healthy!E326)</f>
        <v>106.23201348002972</v>
      </c>
      <c r="AO345" s="165"/>
    </row>
    <row r="346" spans="1:41" x14ac:dyDescent="0.25">
      <c r="A346" s="32" t="s">
        <v>29</v>
      </c>
      <c r="B346">
        <f>AVERAGE(Patient1_Healthy!B339,Patient2_Healthy!B339,Patient5_Healthy!B327,Patient6_Healthy!B327,Patient8_Healthy!B327,Patient9_Healthy!B327,Patient10_Healthy!B327,Patient11_Healthy!B327,Patient13_Healthy!B327,Patient14_Healthy!B327,Patient15_Healthy!B327,Patient16_Healthy!B327,Patient17_Healthy!B327,Patient18_Healthy!B327,Patient19_Healthy!B327,Patient21_Healthy!B327,Patient22_Healthy!B327,Patient23_Healthy!B327,Patient25_Healthy!B327,Patient26_Healthy!B327,Patient27_Healthy!B327,Patient28_Healthy!B327,Patient30_Healthy!B327,Patient31_Healthy!B327,Patient33_Healthy!B327,Patient34_Healthy!B327,Patient36_Healthy!B327)</f>
        <v>36.783854166666664</v>
      </c>
      <c r="C346">
        <f>STDEV(Patient1_Healthy!B339,Patient2_Healthy!B339,Patient5_Healthy!B327,Patient6_Healthy!B327,Patient8_Healthy!B327,Patient9_Healthy!B327,Patient10_Healthy!B327,Patient11_Healthy!B327,Patient13_Healthy!B327,Patient14_Healthy!B327,Patient15_Healthy!B327,Patient16_Healthy!B327,Patient17_Healthy!B327,Patient18_Healthy!B327,Patient19_Healthy!B327,Patient21_Healthy!B327,Patient22_Healthy!B327,Patient23_Healthy!B327,Patient25_Healthy!B327,Patient26_Healthy!B327,Patient27_Healthy!B327,Patient28_Healthy!B327,Patient30_Healthy!B327,Patient31_Healthy!B327,Patient33_Healthy!B327,Patient34_Healthy!B327,Patient36_Healthy!B327)</f>
        <v>17.582297848723471</v>
      </c>
      <c r="D346" s="132">
        <f>AVERAGE(Patient1_Healthy!C339,Patient2_Healthy!C339,Patient5_Healthy!C327,Patient6_Healthy!C327,Patient8_Healthy!C327,Patient9_Healthy!C327,Patient10_Healthy!C327,Patient11_Healthy!C327,Patient12_Healthy!C327,Patient13_Healthy!C327,Patient14_Healthy!C327,Patient15_Healthy!C327,Patient16_Healthy!C327,Patient17_Healthy!C327,Patient18_Healthy!C327,Patient19_Healthy!C327,Patient21_Healthy!C327,Patient22_Healthy!C327,Patient23_Healthy!C327,Patient25_Healthy!C327,Patient26_Healthy!C327,Patient27_Healthy!C327,Patient28_Healthy!C327,Patient30_Healthy!C327,Patient31_Healthy!C327,Patient33_Healthy!C327,Patient34_Healthy!C327,Patient36_Healthy!C327)</f>
        <v>44.539897935606625</v>
      </c>
      <c r="E346" s="139">
        <f>STDEV(Patient1_Healthy!C339,Patient2_Healthy!C339,Patient5_Healthy!C327,Patient6_Healthy!C327,Patient8_Healthy!C327,Patient9_Healthy!C327,Patient10_Healthy!C327,Patient11_Healthy!C327,Patient12_Healthy!C327,Patient13_Healthy!C327,Patient14_Healthy!C327,Patient15_Healthy!C327,Patient16_Healthy!C327,Patient17_Healthy!C327,Patient18_Healthy!C327,Patient19_Healthy!C327,Patient21_Healthy!C327,Patient22_Healthy!C327,Patient23_Healthy!C327,Patient25_Healthy!C327,Patient26_Healthy!C327,Patient27_Healthy!C327,Patient28_Healthy!C327,Patient30_Healthy!C327,Patient31_Healthy!C327,Patient33_Healthy!C327,Patient34_Healthy!C327,Patient36_Healthy!C327)</f>
        <v>128.26635154506107</v>
      </c>
      <c r="F346" s="132">
        <f>AVERAGE(Patient1_Healthy!D339,Patient2_Healthy!D339,Patient5_Healthy!D327,Patient6_Healthy!D327,Patient8_Healthy!D327,Patient9_Healthy!D327,Patient10_Healthy!D327,Patient11_Healthy!D327,Patient12_Healthy!D327,Patient13_Healthy!D327,Patient14_Healthy!D327,Patient15_Healthy!D327,Patient16_Healthy!D327,Patient17_Healthy!D327,Patient18_Healthy!D327,Patient19_Healthy!D327,Patient21_Healthy!D327,Patient22_Healthy!D327,Patient23_Healthy!D327,Patient25_Healthy!D327,Patient26_Healthy!D327,Patient27_Healthy!D327,Patient28_Healthy!D327,Patient30_Healthy!D327,Patient31_Healthy!D327,Patient33_Healthy!D327,Patient34_Healthy!D327,Patient36_Healthy!D327)</f>
        <v>156.80803571428572</v>
      </c>
      <c r="G346" s="139">
        <f>STDEV(Patient1_Healthy!D339,Patient2_Healthy!D339,Patient5_Healthy!D327,Patient6_Healthy!D327,Patient8_Healthy!D327,Patient9_Healthy!D327,Patient10_Healthy!D327,Patient11_Healthy!D327,Patient12_Healthy!D327,Patient13_Healthy!D327,Patient14_Healthy!D327,Patient15_Healthy!D327,Patient16_Healthy!D327,Patient17_Healthy!D327,Patient18_Healthy!D327,Patient19_Healthy!D327,Patient21_Healthy!D327,Patient22_Healthy!D327,Patient23_Healthy!D327,Patient25_Healthy!D327,Patient26_Healthy!D327,Patient27_Healthy!D327,Patient28_Healthy!D327,Patient30_Healthy!D327,Patient31_Healthy!D327,Patient33_Healthy!D327,Patient34_Healthy!D327,Patient36_Healthy!D327)</f>
        <v>69.947061740755458</v>
      </c>
      <c r="H346">
        <f>AVERAGE(Patient1_Healthy!E339,Patient2_Healthy!E339,Patient5_Healthy!E327,Patient6_Healthy!E327,Patient8_Healthy!E327,Patient9_Healthy!E327,Patient10_Healthy!E327,Patient11_Healthy!E327,Patient12_Healthy!E327,Patient13_Healthy!E327,Patient14_Healthy!E327,Patient15_Healthy!E327,Patient16_Healthy!E327,Patient17_Healthy!E327,Patient18_Healthy!E327,Patient19_Healthy!E327,Patient21_Healthy!E327,Patient22_Healthy!E327,Patient23_Healthy!E327,Patient25_Healthy!E327,Patient26_Healthy!E327,Patient27_Healthy!E327,Patient28_Healthy!E327,Patient30_Healthy!E327,Patient31_Healthy!E327,Patient33_Healthy!E327,Patient34_Healthy!E327,Patient36_Healthy!E327)</f>
        <v>294.22433035714283</v>
      </c>
      <c r="I346">
        <f>STDEV(Patient1_Healthy!E339,Patient2_Healthy!E339,Patient5_Healthy!E327,Patient6_Healthy!E327,Patient8_Healthy!E327,Patient9_Healthy!E327,Patient10_Healthy!E327,Patient11_Healthy!E327,Patient12_Healthy!E327,Patient13_Healthy!E327,Patient14_Healthy!E327,Patient15_Healthy!E327,Patient16_Healthy!E327,Patient17_Healthy!E327,Patient18_Healthy!E327,Patient19_Healthy!E327,Patient21_Healthy!E327,Patient22_Healthy!E327,Patient23_Healthy!E327,Patient25_Healthy!E327,Patient26_Healthy!E327,Patient27_Healthy!E327,Patient28_Healthy!E327,Patient30_Healthy!E327,Patient31_Healthy!E327,Patient33_Healthy!E327,Patient34_Healthy!E327,Patient36_Healthy!E327)</f>
        <v>97.956662188838393</v>
      </c>
      <c r="AO346" s="165"/>
    </row>
    <row r="347" spans="1:41" x14ac:dyDescent="0.25">
      <c r="AO347" s="165"/>
    </row>
    <row r="348" spans="1:41" x14ac:dyDescent="0.25">
      <c r="A348" s="165" t="s">
        <v>235</v>
      </c>
      <c r="M348" s="165" t="s">
        <v>236</v>
      </c>
      <c r="AO348" s="165"/>
    </row>
    <row r="349" spans="1:41" x14ac:dyDescent="0.25">
      <c r="A349" s="32"/>
      <c r="B349" s="195" t="s">
        <v>101</v>
      </c>
      <c r="C349" s="195"/>
      <c r="D349" s="196" t="s">
        <v>102</v>
      </c>
      <c r="E349" s="197"/>
      <c r="F349" s="196" t="s">
        <v>103</v>
      </c>
      <c r="G349" s="197"/>
      <c r="H349" s="195" t="s">
        <v>104</v>
      </c>
      <c r="I349" s="195"/>
      <c r="M349" s="35"/>
      <c r="N349" s="193" t="s">
        <v>101</v>
      </c>
      <c r="O349" s="192"/>
      <c r="P349" s="191" t="s">
        <v>102</v>
      </c>
      <c r="Q349" s="192"/>
      <c r="R349" s="191" t="s">
        <v>103</v>
      </c>
      <c r="S349" s="192"/>
      <c r="T349" s="193" t="s">
        <v>104</v>
      </c>
      <c r="U349" s="193"/>
      <c r="AO349" s="165"/>
    </row>
    <row r="350" spans="1:41" x14ac:dyDescent="0.25">
      <c r="A350" s="32"/>
      <c r="B350" s="32" t="s">
        <v>221</v>
      </c>
      <c r="C350" s="32" t="s">
        <v>222</v>
      </c>
      <c r="D350" s="33" t="s">
        <v>221</v>
      </c>
      <c r="E350" s="34" t="s">
        <v>222</v>
      </c>
      <c r="F350" s="33" t="s">
        <v>221</v>
      </c>
      <c r="G350" s="34" t="s">
        <v>222</v>
      </c>
      <c r="H350" s="32" t="s">
        <v>221</v>
      </c>
      <c r="I350" s="32" t="s">
        <v>222</v>
      </c>
      <c r="M350" s="35"/>
      <c r="N350" s="35" t="s">
        <v>221</v>
      </c>
      <c r="O350" s="36" t="s">
        <v>222</v>
      </c>
      <c r="P350" s="37" t="s">
        <v>221</v>
      </c>
      <c r="Q350" s="36" t="s">
        <v>222</v>
      </c>
      <c r="R350" s="37" t="s">
        <v>221</v>
      </c>
      <c r="S350" s="36" t="s">
        <v>222</v>
      </c>
      <c r="T350" s="35" t="s">
        <v>221</v>
      </c>
      <c r="U350" s="35" t="s">
        <v>222</v>
      </c>
      <c r="AO350" s="165"/>
    </row>
    <row r="351" spans="1:41" x14ac:dyDescent="0.25">
      <c r="A351" s="32" t="s">
        <v>15</v>
      </c>
      <c r="B351">
        <f>AVERAGE(Patient1_Healthy!B344,Patient2_Healthy!B344,Patient5_Healthy!B332,Patient6_Healthy!B332,Patient8_Healthy!B332,Patient9_Healthy!B332,Patient10_Healthy!B332,Patient11_Healthy!B332,Patient13_Healthy!B332,Patient14_Healthy!B332,Patient15_Healthy!B332,Patient16_Healthy!B332,Patient17_Healthy!B332,Patient18_Healthy!B332,Patient19_Healthy!B332,Patient21_Healthy!B332,Patient22_Healthy!B332,Patient23_Healthy!B332,Patient25_Healthy!B332,Patient26_Healthy!B332,Patient27_Healthy!B332,Patient28_Healthy!B332,Patient30_Healthy!B332,Patient31_Healthy!B332,Patient33_Healthy!B332,Patient34_Healthy!B332,Patient36_Healthy!B332)</f>
        <v>36.675347222222221</v>
      </c>
      <c r="C351">
        <f>STDEV(Patient1_Healthy!B344,Patient2_Healthy!B344,Patient5_Healthy!B332,Patient6_Healthy!B332,Patient8_Healthy!B332,Patient9_Healthy!B332,Patient10_Healthy!B332,Patient11_Healthy!B332,Patient13_Healthy!B332,Patient14_Healthy!B332,Patient15_Healthy!B332,Patient16_Healthy!B332,Patient17_Healthy!B332,Patient18_Healthy!B332,Patient19_Healthy!B332,Patient21_Healthy!B332,Patient22_Healthy!B332,Patient23_Healthy!B332,Patient25_Healthy!B332,Patient26_Healthy!B332,Patient27_Healthy!B332,Patient28_Healthy!B332,Patient30_Healthy!B332,Patient31_Healthy!B332,Patient33_Healthy!B332,Patient34_Healthy!B332,Patient36_Healthy!B332)</f>
        <v>15.911891918061134</v>
      </c>
      <c r="D351" s="132">
        <f>AVERAGE(Patient1_Healthy!C344,Patient2_Healthy!C344,Patient5_Healthy!C332,Patient6_Healthy!C332,Patient8_Healthy!C332,Patient9_Healthy!C332,Patient10_Healthy!C332,Patient11_Healthy!C332,Patient12_Healthy!C332,Patient13_Healthy!C332,Patient14_Healthy!C332,Patient15_Healthy!C332,Patient16_Healthy!C332,Patient17_Healthy!C332,Patient18_Healthy!C332,Patient19_Healthy!C332,Patient21_Healthy!C332,Patient22_Healthy!C332,Patient23_Healthy!C332,Patient25_Healthy!C332,Patient26_Healthy!C332,Patient27_Healthy!C332,Patient28_Healthy!C332,Patient30_Healthy!C332,Patient31_Healthy!C332,Patient33_Healthy!C332,Patient34_Healthy!C332,Patient36_Healthy!C332)</f>
        <v>71.540740354131202</v>
      </c>
      <c r="E351" s="139">
        <f>STDEV(Patient1_Healthy!C344,Patient2_Healthy!C344,Patient5_Healthy!C332,Patient6_Healthy!C332,Patient8_Healthy!C332,Patient9_Healthy!C332,Patient10_Healthy!C332,Patient11_Healthy!C332,Patient12_Healthy!C332,Patient13_Healthy!C332,Patient14_Healthy!C332,Patient15_Healthy!C332,Patient16_Healthy!C332,Patient17_Healthy!C332,Patient18_Healthy!C332,Patient19_Healthy!C332,Patient21_Healthy!C332,Patient22_Healthy!C332,Patient23_Healthy!C332,Patient25_Healthy!C332,Patient26_Healthy!C332,Patient27_Healthy!C332,Patient28_Healthy!C332,Patient30_Healthy!C332,Patient31_Healthy!C332,Patient33_Healthy!C332,Patient34_Healthy!C332,Patient36_Healthy!C332)</f>
        <v>15.345630287275526</v>
      </c>
      <c r="F351" s="132">
        <f>AVERAGE(Patient1_Healthy!D344,Patient2_Healthy!D344,Patient5_Healthy!D332,Patient6_Healthy!D332,Patient8_Healthy!D332,Patient9_Healthy!D332,Patient10_Healthy!D332,Patient11_Healthy!D332,Patient12_Healthy!D332,Patient13_Healthy!D332,Patient14_Healthy!D332,Patient15_Healthy!D332,Patient16_Healthy!D332,Patient17_Healthy!D332,Patient18_Healthy!D332,Patient19_Healthy!D332,Patient21_Healthy!D332,Patient22_Healthy!D332,Patient23_Healthy!D332,Patient25_Healthy!D332,Patient26_Healthy!D332,Patient27_Healthy!D332,Patient28_Healthy!D332,Patient30_Healthy!D332,Patient31_Healthy!D332,Patient33_Healthy!D332,Patient34_Healthy!D332,Patient36_Healthy!D332)</f>
        <v>107.07310267857143</v>
      </c>
      <c r="G351" s="139">
        <f>STDEV(Patient1_Healthy!D344,Patient2_Healthy!D344,Patient5_Healthy!D332,Patient6_Healthy!D332,Patient8_Healthy!D332,Patient9_Healthy!D332,Patient10_Healthy!D332,Patient11_Healthy!D332,Patient12_Healthy!D332,Patient13_Healthy!D332,Patient14_Healthy!D332,Patient15_Healthy!D332,Patient16_Healthy!D332,Patient17_Healthy!D332,Patient18_Healthy!D332,Patient19_Healthy!D332,Patient21_Healthy!D332,Patient22_Healthy!D332,Patient23_Healthy!D332,Patient25_Healthy!D332,Patient26_Healthy!D332,Patient27_Healthy!D332,Patient28_Healthy!D332,Patient30_Healthy!D332,Patient31_Healthy!D332,Patient33_Healthy!D332,Patient34_Healthy!D332,Patient36_Healthy!D332)</f>
        <v>32.030560009385091</v>
      </c>
      <c r="H351">
        <f>AVERAGE(Patient1_Healthy!E344,Patient2_Healthy!E344,Patient5_Healthy!E332,Patient6_Healthy!E332,Patient8_Healthy!E332,Patient9_Healthy!E332,Patient10_Healthy!E332,Patient11_Healthy!E332,Patient12_Healthy!E332,Patient13_Healthy!E332,Patient14_Healthy!E332,Patient15_Healthy!E332,Patient16_Healthy!E332,Patient17_Healthy!E332,Patient18_Healthy!E332,Patient19_Healthy!E332,Patient21_Healthy!E332,Patient22_Healthy!E332,Patient23_Healthy!E332,Patient25_Healthy!E332,Patient26_Healthy!E332,Patient27_Healthy!E332,Patient28_Healthy!E332,Patient30_Healthy!E332,Patient31_Healthy!E332,Patient33_Healthy!E332,Patient34_Healthy!E332,Patient36_Healthy!E332)</f>
        <v>188.61607142857142</v>
      </c>
      <c r="I351">
        <f>STDEV(Patient1_Healthy!E344,Patient2_Healthy!E344,Patient5_Healthy!E332,Patient6_Healthy!E332,Patient8_Healthy!E332,Patient9_Healthy!E332,Patient10_Healthy!E332,Patient11_Healthy!E332,Patient12_Healthy!E332,Patient13_Healthy!E332,Patient14_Healthy!E332,Patient15_Healthy!E332,Patient16_Healthy!E332,Patient17_Healthy!E332,Patient18_Healthy!E332,Patient19_Healthy!E332,Patient21_Healthy!E332,Patient22_Healthy!E332,Patient23_Healthy!E332,Patient25_Healthy!E332,Patient26_Healthy!E332,Patient27_Healthy!E332,Patient28_Healthy!E332,Patient30_Healthy!E332,Patient31_Healthy!E332,Patient33_Healthy!E332,Patient34_Healthy!E332,Patient36_Healthy!E332)</f>
        <v>52.810485444087675</v>
      </c>
      <c r="M351" s="35" t="s">
        <v>12</v>
      </c>
      <c r="N351">
        <f>AVERAGE(Patient1_Healthy!K356,Patient2_Healthy!K356,Patient5_Healthy!K332,Patient6_Healthy!K332,Patient8_Healthy!K332,Patient9_Healthy!K332,Patient10_Healthy!K332,Patient11_Healthy!K332,Patient12_Healthy!K332,Patient13_Healthy!K332,Patient14_Healthy!K332,Patient15_Healthy!K332,Patient16_Healthy!K332,Patient17_Healthy!K332,Patient18_Healthy!K332,Patient19_Healthy!K332,Patient21_Healthy!K332,Patient22_Healthy!K332,Patient23_Healthy!K332,Patient25_Healthy!K332,Patient26_Healthy!K332,Patient27_Healthy!K332,Patient28_Healthy!K332,Patient30_Healthy!K332,Patient31_Healthy!K332,Patient33_Healthy!K332,Patient34_Healthy!K332,Patient36_Healthy!K332)</f>
        <v>0.23588435374149652</v>
      </c>
      <c r="O351" s="139">
        <f>STDEV(Patient1_Healthy!K356,Patient2_Healthy!K356,Patient5_Healthy!K332,Patient6_Healthy!K332,Patient8_Healthy!K332,Patient9_Healthy!K332,Patient10_Healthy!K332,Patient11_Healthy!K332,Patient12_Healthy!K332,Patient13_Healthy!K332,Patient14_Healthy!K332,Patient15_Healthy!K332,Patient16_Healthy!K332,Patient17_Healthy!K332,Patient18_Healthy!K332,Patient19_Healthy!K332,Patient21_Healthy!K332,Patient22_Healthy!K332,Patient23_Healthy!K332,Patient25_Healthy!K332,Patient26_Healthy!K332,Patient27_Healthy!K332,Patient28_Healthy!K332,Patient30_Healthy!K332,Patient31_Healthy!K332,Patient33_Healthy!K332,Patient34_Healthy!K332,Patient36_Healthy!K332)</f>
        <v>0.12738186482296726</v>
      </c>
      <c r="P351" s="132">
        <f>AVERAGE(Patient1_Healthy!L356,Patient2_Healthy!L356,Patient5_Healthy!L332,Patient6_Healthy!L332,Patient8_Healthy!L332,Patient9_Healthy!L332,Patient10_Healthy!L332,Patient11_Healthy!L332,Patient12_Healthy!L332,Patient13_Healthy!L332,Patient14_Healthy!L332,Patient15_Healthy!L332,Patient16_Healthy!L332,Patient17_Healthy!L332,Patient18_Healthy!L332,Patient19_Healthy!L332,Patient21_Healthy!L332,Patient22_Healthy!L332,Patient23_Healthy!L332,Patient25_Healthy!L332,Patient26_Healthy!L332,Patient27_Healthy!L332,Patient28_Healthy!L332,Patient30_Healthy!L332,Patient31_Healthy!L332,Patient33_Healthy!L332,Patient34_Healthy!L332,Patient36_Healthy!L332)</f>
        <v>-1.0149127899109136</v>
      </c>
      <c r="Q351" s="139">
        <f>STDEV(Patient1_Healthy!L356,Patient2_Healthy!L356,Patient5_Healthy!L332,Patient6_Healthy!L332,Patient8_Healthy!L332,Patient9_Healthy!L332,Patient10_Healthy!L332,Patient11_Healthy!L332,Patient12_Healthy!L332,Patient13_Healthy!L332,Patient14_Healthy!L332,Patient15_Healthy!L332,Patient16_Healthy!L332,Patient17_Healthy!L332,Patient18_Healthy!L332,Patient19_Healthy!L332,Patient21_Healthy!L332,Patient22_Healthy!L332,Patient23_Healthy!L332,Patient25_Healthy!L332,Patient26_Healthy!L332,Patient27_Healthy!L332,Patient28_Healthy!L332,Patient30_Healthy!L332,Patient31_Healthy!L332,Patient33_Healthy!L332,Patient34_Healthy!L332,Patient36_Healthy!L332)</f>
        <v>7.9987849837532732</v>
      </c>
      <c r="R351" s="132">
        <f>AVERAGE(Patient1_Healthy!M356,Patient2_Healthy!M356,Patient5_Healthy!M332,Patient6_Healthy!M332,Patient8_Healthy!M332,Patient9_Healthy!M332,Patient10_Healthy!M332,Patient11_Healthy!M332,Patient12_Healthy!M332,Patient13_Healthy!M332,Patient14_Healthy!M332,Patient15_Healthy!M332,Patient16_Healthy!M332,Patient17_Healthy!M332,Patient19_Healthy!M332,Patient21_Healthy!M332,Patient22_Healthy!M332,Patient23_Healthy!M332,Patient25_Healthy!M332,Patient26_Healthy!M332,Patient27_Healthy!M332,Patient28_Healthy!M332,Patient30_Healthy!M332,Patient31_Healthy!M332,Patient33_Healthy!M332,Patient34_Healthy!M332,Patient36_Healthy!M332)</f>
        <v>0.61613756613756621</v>
      </c>
      <c r="S351" s="139">
        <f>STDEV(Patient1_Healthy!M356,Patient2_Healthy!M356,Patient5_Healthy!M332,Patient6_Healthy!M332,Patient8_Healthy!M332,Patient9_Healthy!M332,Patient10_Healthy!M332,Patient11_Healthy!M332,Patient12_Healthy!M332,Patient13_Healthy!M332,Patient14_Healthy!M332,Patient15_Healthy!M332,Patient16_Healthy!M332,Patient17_Healthy!M332,Patient19_Healthy!M332,Patient21_Healthy!M332,Patient22_Healthy!M332,Patient23_Healthy!M332,Patient25_Healthy!M332,Patient26_Healthy!M332,Patient27_Healthy!M332,Patient28_Healthy!M332,Patient30_Healthy!M332,Patient31_Healthy!M332,Patient33_Healthy!M332,Patient34_Healthy!M332,Patient36_Healthy!M332)</f>
        <v>0.24453233676680691</v>
      </c>
      <c r="T351">
        <f>AVERAGE(Patient1_Healthy!N356,Patient2_Healthy!N356,Patient5_Healthy!N332,Patient6_Healthy!N332,Patient8_Healthy!N332,Patient9_Healthy!N332,Patient10_Healthy!N332,Patient11_Healthy!N332,Patient12_Healthy!N332,Patient13_Healthy!N332,Patient14_Healthy!N332,Patient15_Healthy!N332,Patient16_Healthy!N332,Patient17_Healthy!N332,Patient18_Healthy!N332,Patient19_Healthy!N332,Patient21_Healthy!N332,Patient22_Healthy!N332,Patient23_Healthy!N332,Patient25_Healthy!N332,Patient26_Healthy!N332,Patient27_Healthy!N332,Patient28_Healthy!N332,Patient30_Healthy!N332,Patient31_Healthy!N332,Patient33_Healthy!N332,Patient34_Healthy!N332,Patient36_Healthy!N332)</f>
        <v>1.0249149659863945</v>
      </c>
      <c r="U351">
        <f>STDEV(Patient1_Healthy!N356,Patient2_Healthy!N356,Patient5_Healthy!N332,Patient6_Healthy!N332,Patient8_Healthy!N332,Patient9_Healthy!N332,Patient10_Healthy!N332,Patient11_Healthy!N332,Patient12_Healthy!N332,Patient13_Healthy!N332,Patient14_Healthy!N332,Patient15_Healthy!N332,Patient16_Healthy!N332,Patient17_Healthy!N332,Patient18_Healthy!N332,Patient19_Healthy!N332,Patient21_Healthy!N332,Patient22_Healthy!N332,Patient23_Healthy!N332,Patient25_Healthy!N332,Patient26_Healthy!N332,Patient27_Healthy!N332,Patient28_Healthy!N332,Patient30_Healthy!N332,Patient31_Healthy!N332,Patient33_Healthy!N332,Patient34_Healthy!N332,Patient36_Healthy!N332)</f>
        <v>0.43025413443615235</v>
      </c>
      <c r="AO351" s="165"/>
    </row>
    <row r="352" spans="1:41" x14ac:dyDescent="0.25">
      <c r="A352" s="32" t="s">
        <v>25</v>
      </c>
      <c r="B352">
        <f>AVERAGE(Patient1_Healthy!B345,Patient2_Healthy!B345,Patient5_Healthy!B333,Patient6_Healthy!B333,Patient8_Healthy!B333,Patient9_Healthy!B333,Patient10_Healthy!B333,Patient11_Healthy!B333,Patient13_Healthy!B333,Patient14_Healthy!B333,Patient15_Healthy!B333,Patient16_Healthy!B333,Patient17_Healthy!B333,Patient18_Healthy!B333,Patient19_Healthy!B333,Patient21_Healthy!B333,Patient22_Healthy!B333,Patient23_Healthy!B333,Patient25_Healthy!B333,Patient26_Healthy!B333,Patient27_Healthy!B333,Patient28_Healthy!B333,Patient30_Healthy!B333,Patient31_Healthy!B333,Patient33_Healthy!B333,Patient34_Healthy!B333,Patient36_Healthy!B333)</f>
        <v>33.239293981481481</v>
      </c>
      <c r="C352">
        <f>STDEV(Patient1_Healthy!B345,Patient2_Healthy!B345,Patient5_Healthy!B333,Patient6_Healthy!B333,Patient8_Healthy!B333,Patient9_Healthy!B333,Patient10_Healthy!B333,Patient11_Healthy!B333,Patient13_Healthy!B333,Patient14_Healthy!B333,Patient15_Healthy!B333,Patient16_Healthy!B333,Patient17_Healthy!B333,Patient18_Healthy!B333,Patient19_Healthy!B333,Patient21_Healthy!B333,Patient22_Healthy!B333,Patient23_Healthy!B333,Patient25_Healthy!B333,Patient26_Healthy!B333,Patient27_Healthy!B333,Patient28_Healthy!B333,Patient30_Healthy!B333,Patient31_Healthy!B333,Patient33_Healthy!B333,Patient34_Healthy!B333,Patient36_Healthy!B333)</f>
        <v>12.252713444815466</v>
      </c>
      <c r="D352" s="132">
        <f>AVERAGE(Patient1_Healthy!C345,Patient2_Healthy!C345,Patient5_Healthy!C333,Patient6_Healthy!C333,Patient8_Healthy!C333,Patient9_Healthy!C333,Patient10_Healthy!C333,Patient11_Healthy!C333,Patient12_Healthy!C333,Patient13_Healthy!C333,Patient14_Healthy!C333,Patient15_Healthy!C333,Patient16_Healthy!C333,Patient17_Healthy!C333,Patient18_Healthy!C333,Patient19_Healthy!C333,Patient21_Healthy!C333,Patient22_Healthy!C333,Patient23_Healthy!C333,Patient25_Healthy!C333,Patient26_Healthy!C333,Patient27_Healthy!C333,Patient28_Healthy!C333,Patient30_Healthy!C333,Patient31_Healthy!C333,Patient33_Healthy!C333,Patient34_Healthy!C333,Patient36_Healthy!C333)</f>
        <v>54.696920768726628</v>
      </c>
      <c r="E352" s="139">
        <f>STDEV(Patient1_Healthy!C345,Patient2_Healthy!C345,Patient5_Healthy!C333,Patient6_Healthy!C333,Patient8_Healthy!C333,Patient9_Healthy!C333,Patient10_Healthy!C333,Patient11_Healthy!C333,Patient12_Healthy!C333,Patient13_Healthy!C333,Patient14_Healthy!C333,Patient15_Healthy!C333,Patient16_Healthy!C333,Patient17_Healthy!C333,Patient18_Healthy!C333,Patient19_Healthy!C333,Patient21_Healthy!C333,Patient22_Healthy!C333,Patient23_Healthy!C333,Patient25_Healthy!C333,Patient26_Healthy!C333,Patient27_Healthy!C333,Patient28_Healthy!C333,Patient30_Healthy!C333,Patient31_Healthy!C333,Patient33_Healthy!C333,Patient34_Healthy!C333,Patient36_Healthy!C333)</f>
        <v>27.330963021850962</v>
      </c>
      <c r="F352" s="132">
        <f>AVERAGE(Patient1_Healthy!D345,Patient2_Healthy!D345,Patient5_Healthy!D333,Patient6_Healthy!D333,Patient8_Healthy!D333,Patient9_Healthy!D333,Patient10_Healthy!D333,Patient11_Healthy!D333,Patient12_Healthy!D333,Patient13_Healthy!D333,Patient14_Healthy!D333,Patient15_Healthy!D333,Patient16_Healthy!D333,Patient17_Healthy!D333,Patient18_Healthy!D333,Patient19_Healthy!D333,Patient21_Healthy!D333,Patient22_Healthy!D333,Patient23_Healthy!D333,Patient25_Healthy!D333,Patient26_Healthy!D333,Patient27_Healthy!D333,Patient28_Healthy!D333,Patient30_Healthy!D333,Patient31_Healthy!D333,Patient33_Healthy!D333,Patient34_Healthy!D333,Patient36_Healthy!D333)</f>
        <v>92.633928571428569</v>
      </c>
      <c r="G352" s="139">
        <f>STDEV(Patient1_Healthy!D345,Patient2_Healthy!D345,Patient5_Healthy!D333,Patient6_Healthy!D333,Patient8_Healthy!D333,Patient9_Healthy!D333,Patient10_Healthy!D333,Patient11_Healthy!D333,Patient12_Healthy!D333,Patient13_Healthy!D333,Patient14_Healthy!D333,Patient15_Healthy!D333,Patient16_Healthy!D333,Patient17_Healthy!D333,Patient18_Healthy!D333,Patient19_Healthy!D333,Patient21_Healthy!D333,Patient22_Healthy!D333,Patient23_Healthy!D333,Patient25_Healthy!D333,Patient26_Healthy!D333,Patient27_Healthy!D333,Patient28_Healthy!D333,Patient30_Healthy!D333,Patient31_Healthy!D333,Patient33_Healthy!D333,Patient34_Healthy!D333,Patient36_Healthy!D333)</f>
        <v>26.606178405735857</v>
      </c>
      <c r="H352">
        <f>AVERAGE(Patient1_Healthy!E345,Patient2_Healthy!E345,Patient5_Healthy!E333,Patient6_Healthy!E333,Patient8_Healthy!E333,Patient9_Healthy!E333,Patient10_Healthy!E333,Patient11_Healthy!E333,Patient12_Healthy!E333,Patient13_Healthy!E333,Patient14_Healthy!E333,Patient15_Healthy!E333,Patient16_Healthy!E333,Patient17_Healthy!E333,Patient18_Healthy!E333,Patient19_Healthy!E333,Patient21_Healthy!E333,Patient22_Healthy!E333,Patient23_Healthy!E333,Patient25_Healthy!E333,Patient26_Healthy!E333,Patient27_Healthy!E333,Patient28_Healthy!E333,Patient30_Healthy!E333,Patient31_Healthy!E333,Patient33_Healthy!E333,Patient34_Healthy!E333,Patient36_Healthy!E333)</f>
        <v>188.92996651785714</v>
      </c>
      <c r="I352">
        <f>STDEV(Patient1_Healthy!E345,Patient2_Healthy!E345,Patient5_Healthy!E333,Patient6_Healthy!E333,Patient8_Healthy!E333,Patient9_Healthy!E333,Patient10_Healthy!E333,Patient11_Healthy!E333,Patient12_Healthy!E333,Patient13_Healthy!E333,Patient14_Healthy!E333,Patient15_Healthy!E333,Patient16_Healthy!E333,Patient17_Healthy!E333,Patient18_Healthy!E333,Patient19_Healthy!E333,Patient21_Healthy!E333,Patient22_Healthy!E333,Patient23_Healthy!E333,Patient25_Healthy!E333,Patient26_Healthy!E333,Patient27_Healthy!E333,Patient28_Healthy!E333,Patient30_Healthy!E333,Patient31_Healthy!E333,Patient33_Healthy!E333,Patient34_Healthy!E333,Patient36_Healthy!E333)</f>
        <v>67.10704005102059</v>
      </c>
      <c r="M352" s="35" t="s">
        <v>13</v>
      </c>
      <c r="N352">
        <f>AVERAGE(Patient1_Healthy!K357,Patient2_Healthy!K357,Patient5_Healthy!K333,Patient6_Healthy!K333,Patient8_Healthy!K333,Patient9_Healthy!K333,Patient10_Healthy!K333,Patient11_Healthy!K333,Patient12_Healthy!K333,Patient13_Healthy!K333,Patient14_Healthy!K333,Patient15_Healthy!K333,Patient16_Healthy!K333,Patient17_Healthy!K333,Patient18_Healthy!K333,Patient19_Healthy!K333,Patient21_Healthy!K333,Patient22_Healthy!K333,Patient23_Healthy!K333,Patient25_Healthy!K333,Patient26_Healthy!K333,Patient27_Healthy!K333,Patient28_Healthy!K333,Patient30_Healthy!K333,Patient31_Healthy!K333,Patient33_Healthy!K333,Patient34_Healthy!K333,Patient36_Healthy!K333)</f>
        <v>0.21904761904761888</v>
      </c>
      <c r="O352" s="139">
        <f>STDEV(Patient1_Healthy!K357,Patient2_Healthy!K357,Patient5_Healthy!K333,Patient6_Healthy!K333,Patient8_Healthy!K333,Patient9_Healthy!K333,Patient10_Healthy!K333,Patient11_Healthy!K333,Patient12_Healthy!K333,Patient13_Healthy!K333,Patient14_Healthy!K333,Patient15_Healthy!K333,Patient16_Healthy!K333,Patient17_Healthy!K333,Patient18_Healthy!K333,Patient19_Healthy!K333,Patient21_Healthy!K333,Patient22_Healthy!K333,Patient23_Healthy!K333,Patient25_Healthy!K333,Patient26_Healthy!K333,Patient27_Healthy!K333,Patient28_Healthy!K333,Patient30_Healthy!K333,Patient31_Healthy!K333,Patient33_Healthy!K333,Patient34_Healthy!K333,Patient36_Healthy!K333)</f>
        <v>8.8773072697829275E-2</v>
      </c>
      <c r="P352" s="132">
        <f>AVERAGE(Patient1_Healthy!L357,Patient2_Healthy!L357,Patient5_Healthy!L333,Patient6_Healthy!L333,Patient8_Healthy!L333,Patient9_Healthy!L333,Patient10_Healthy!L333,Patient11_Healthy!L333,Patient12_Healthy!L333,Patient13_Healthy!L333,Patient14_Healthy!L333,Patient15_Healthy!L333,Patient16_Healthy!L333,Patient17_Healthy!L333,Patient18_Healthy!L333,Patient19_Healthy!L333,Patient21_Healthy!L333,Patient22_Healthy!L333,Patient23_Healthy!L333,Patient25_Healthy!L333,Patient26_Healthy!L333,Patient27_Healthy!L333,Patient28_Healthy!L333,Patient30_Healthy!L333,Patient31_Healthy!L333,Patient33_Healthy!L333,Patient34_Healthy!L333,Patient36_Healthy!L333)</f>
        <v>-0.49472540666299886</v>
      </c>
      <c r="Q352" s="139">
        <f>STDEV(Patient1_Healthy!L357,Patient2_Healthy!L357,Patient5_Healthy!L333,Patient6_Healthy!L333,Patient8_Healthy!L333,Patient9_Healthy!L333,Patient10_Healthy!L333,Patient11_Healthy!L333,Patient12_Healthy!L333,Patient13_Healthy!L333,Patient14_Healthy!L333,Patient15_Healthy!L333,Patient16_Healthy!L333,Patient17_Healthy!L333,Patient18_Healthy!L333,Patient19_Healthy!L333,Patient21_Healthy!L333,Patient22_Healthy!L333,Patient23_Healthy!L333,Patient25_Healthy!L333,Patient26_Healthy!L333,Patient27_Healthy!L333,Patient28_Healthy!L333,Patient30_Healthy!L333,Patient31_Healthy!L333,Patient33_Healthy!L333,Patient34_Healthy!L333,Patient36_Healthy!L333)</f>
        <v>4.5090413951974453</v>
      </c>
      <c r="R352" s="132">
        <f>AVERAGE(Patient1_Healthy!M357,Patient2_Healthy!M357,Patient5_Healthy!M333,Patient6_Healthy!M333,Patient8_Healthy!M333,Patient9_Healthy!M333,Patient10_Healthy!M333,Patient11_Healthy!M333,Patient12_Healthy!M333,Patient13_Healthy!M333,Patient14_Healthy!M333,Patient15_Healthy!M333,Patient16_Healthy!M333,Patient17_Healthy!M333,Patient19_Healthy!M333,Patient21_Healthy!M333,Patient22_Healthy!M333,Patient23_Healthy!M333,Patient25_Healthy!M333,Patient26_Healthy!M333,Patient27_Healthy!M333,Patient28_Healthy!M333,Patient30_Healthy!M333,Patient31_Healthy!M333,Patient33_Healthy!M333,Patient34_Healthy!M333,Patient36_Healthy!M333)</f>
        <v>0.58068783068783059</v>
      </c>
      <c r="S352" s="139">
        <f>STDEV(Patient1_Healthy!M357,Patient2_Healthy!M357,Patient5_Healthy!M333,Patient6_Healthy!M333,Patient8_Healthy!M333,Patient9_Healthy!M333,Patient10_Healthy!M333,Patient11_Healthy!M333,Patient12_Healthy!M333,Patient13_Healthy!M333,Patient14_Healthy!M333,Patient15_Healthy!M333,Patient16_Healthy!M333,Patient17_Healthy!M333,Patient19_Healthy!M333,Patient21_Healthy!M333,Patient22_Healthy!M333,Patient23_Healthy!M333,Patient25_Healthy!M333,Patient26_Healthy!M333,Patient27_Healthy!M333,Patient28_Healthy!M333,Patient30_Healthy!M333,Patient31_Healthy!M333,Patient33_Healthy!M333,Patient34_Healthy!M333,Patient36_Healthy!M333)</f>
        <v>0.12186829334699673</v>
      </c>
      <c r="T352">
        <f>AVERAGE(Patient1_Healthy!N357,Patient2_Healthy!N357,Patient5_Healthy!N333,Patient6_Healthy!N333,Patient8_Healthy!N333,Patient9_Healthy!N333,Patient10_Healthy!N333,Patient11_Healthy!N333,Patient12_Healthy!N333,Patient13_Healthy!N333,Patient14_Healthy!N333,Patient15_Healthy!N333,Patient16_Healthy!N333,Patient17_Healthy!N333,Patient18_Healthy!N333,Patient19_Healthy!N333,Patient21_Healthy!N333,Patient22_Healthy!N333,Patient23_Healthy!N333,Patient25_Healthy!N333,Patient26_Healthy!N333,Patient27_Healthy!N333,Patient28_Healthy!N333,Patient30_Healthy!N333,Patient31_Healthy!N333,Patient33_Healthy!N333,Patient34_Healthy!N333,Patient36_Healthy!N333)</f>
        <v>0.74268707482993235</v>
      </c>
      <c r="U352">
        <f>STDEV(Patient1_Healthy!N357,Patient2_Healthy!N357,Patient5_Healthy!N333,Patient6_Healthy!N333,Patient8_Healthy!N333,Patient9_Healthy!N333,Patient10_Healthy!N333,Patient11_Healthy!N333,Patient12_Healthy!N333,Patient13_Healthy!N333,Patient14_Healthy!N333,Patient15_Healthy!N333,Patient16_Healthy!N333,Patient17_Healthy!N333,Patient18_Healthy!N333,Patient19_Healthy!N333,Patient21_Healthy!N333,Patient22_Healthy!N333,Patient23_Healthy!N333,Patient25_Healthy!N333,Patient26_Healthy!N333,Patient27_Healthy!N333,Patient28_Healthy!N333,Patient30_Healthy!N333,Patient31_Healthy!N333,Patient33_Healthy!N333,Patient34_Healthy!N333,Patient36_Healthy!N333)</f>
        <v>0.17472449917994962</v>
      </c>
      <c r="AO352" s="165"/>
    </row>
    <row r="353" spans="1:41" x14ac:dyDescent="0.25">
      <c r="A353" s="32" t="s">
        <v>18</v>
      </c>
      <c r="B353">
        <f>AVERAGE(Patient1_Healthy!B346,Patient2_Healthy!B346,Patient5_Healthy!B334,Patient6_Healthy!B334,Patient8_Healthy!B334,Patient9_Healthy!B334,Patient10_Healthy!B334,Patient11_Healthy!B334,Patient13_Healthy!B334,Patient14_Healthy!B334,Patient15_Healthy!B334,Patient16_Healthy!B334,Patient17_Healthy!B334,Patient18_Healthy!B334,Patient19_Healthy!B334,Patient21_Healthy!B334,Patient22_Healthy!B334,Patient23_Healthy!B334,Patient25_Healthy!B334,Patient26_Healthy!B334,Patient27_Healthy!B334,Patient28_Healthy!B334,Patient30_Healthy!B334,Patient31_Healthy!B334,Patient33_Healthy!B334,Patient34_Healthy!B334,Patient36_Healthy!B334)</f>
        <v>40.328414351851855</v>
      </c>
      <c r="C353">
        <f>STDEV(Patient1_Healthy!B346,Patient2_Healthy!B346,Patient5_Healthy!B334,Patient6_Healthy!B334,Patient8_Healthy!B334,Patient9_Healthy!B334,Patient10_Healthy!B334,Patient11_Healthy!B334,Patient13_Healthy!B334,Patient14_Healthy!B334,Patient15_Healthy!B334,Patient16_Healthy!B334,Patient17_Healthy!B334,Patient18_Healthy!B334,Patient19_Healthy!B334,Patient21_Healthy!B334,Patient22_Healthy!B334,Patient23_Healthy!B334,Patient25_Healthy!B334,Patient26_Healthy!B334,Patient27_Healthy!B334,Patient28_Healthy!B334,Patient30_Healthy!B334,Patient31_Healthy!B334,Patient33_Healthy!B334,Patient34_Healthy!B334,Patient36_Healthy!B334)</f>
        <v>10.002442629459741</v>
      </c>
      <c r="D353" s="132">
        <f>AVERAGE(Patient1_Healthy!C346,Patient2_Healthy!C346,Patient5_Healthy!C334,Patient6_Healthy!C334,Patient8_Healthy!C334,Patient9_Healthy!C334,Patient10_Healthy!C334,Patient11_Healthy!C334,Patient12_Healthy!C334,Patient13_Healthy!C334,Patient14_Healthy!C334,Patient15_Healthy!C334,Patient16_Healthy!C334,Patient17_Healthy!C334,Patient18_Healthy!C334,Patient19_Healthy!C334,Patient21_Healthy!C334,Patient22_Healthy!C334,Patient23_Healthy!C334,Patient25_Healthy!C334,Patient26_Healthy!C334,Patient27_Healthy!C334,Patient28_Healthy!C334,Patient30_Healthy!C334,Patient31_Healthy!C334,Patient33_Healthy!C334,Patient34_Healthy!C334,Patient36_Healthy!C334)</f>
        <v>73.191367666913123</v>
      </c>
      <c r="E353" s="139">
        <f>STDEV(Patient1_Healthy!C346,Patient2_Healthy!C346,Patient5_Healthy!C334,Patient6_Healthy!C334,Patient8_Healthy!C334,Patient9_Healthy!C334,Patient10_Healthy!C334,Patient11_Healthy!C334,Patient12_Healthy!C334,Patient13_Healthy!C334,Patient14_Healthy!C334,Patient15_Healthy!C334,Patient16_Healthy!C334,Patient17_Healthy!C334,Patient18_Healthy!C334,Patient19_Healthy!C334,Patient21_Healthy!C334,Patient22_Healthy!C334,Patient23_Healthy!C334,Patient25_Healthy!C334,Patient26_Healthy!C334,Patient27_Healthy!C334,Patient28_Healthy!C334,Patient30_Healthy!C334,Patient31_Healthy!C334,Patient33_Healthy!C334,Patient34_Healthy!C334,Patient36_Healthy!C334)</f>
        <v>16.400264367891619</v>
      </c>
      <c r="F353" s="132">
        <f>AVERAGE(Patient1_Healthy!D346,Patient2_Healthy!D346,Patient5_Healthy!D334,Patient6_Healthy!D334,Patient8_Healthy!D334,Patient9_Healthy!D334,Patient10_Healthy!D334,Patient11_Healthy!D334,Patient12_Healthy!D334,Patient13_Healthy!D334,Patient14_Healthy!D334,Patient15_Healthy!D334,Patient16_Healthy!D334,Patient17_Healthy!D334,Patient18_Healthy!D334,Patient19_Healthy!D334,Patient21_Healthy!D334,Patient22_Healthy!D334,Patient23_Healthy!D334,Patient25_Healthy!D334,Patient26_Healthy!D334,Patient27_Healthy!D334,Patient28_Healthy!D334,Patient30_Healthy!D334,Patient31_Healthy!D334,Patient33_Healthy!D334,Patient34_Healthy!D334,Patient36_Healthy!D334)</f>
        <v>112.37444196428571</v>
      </c>
      <c r="G353" s="139">
        <f>STDEV(Patient1_Healthy!D346,Patient2_Healthy!D346,Patient5_Healthy!D334,Patient6_Healthy!D334,Patient8_Healthy!D334,Patient9_Healthy!D334,Patient10_Healthy!D334,Patient11_Healthy!D334,Patient12_Healthy!D334,Patient13_Healthy!D334,Patient14_Healthy!D334,Patient15_Healthy!D334,Patient16_Healthy!D334,Patient17_Healthy!D334,Patient18_Healthy!D334,Patient19_Healthy!D334,Patient21_Healthy!D334,Patient22_Healthy!D334,Patient23_Healthy!D334,Patient25_Healthy!D334,Patient26_Healthy!D334,Patient27_Healthy!D334,Patient28_Healthy!D334,Patient30_Healthy!D334,Patient31_Healthy!D334,Patient33_Healthy!D334,Patient34_Healthy!D334,Patient36_Healthy!D334)</f>
        <v>32.76830163184578</v>
      </c>
      <c r="H353">
        <f>AVERAGE(Patient1_Healthy!E346,Patient2_Healthy!E346,Patient5_Healthy!E334,Patient6_Healthy!E334,Patient8_Healthy!E334,Patient9_Healthy!E334,Patient10_Healthy!E334,Patient11_Healthy!E334,Patient12_Healthy!E334,Patient13_Healthy!E334,Patient14_Healthy!E334,Patient15_Healthy!E334,Patient16_Healthy!E334,Patient17_Healthy!E334,Patient18_Healthy!E334,Patient19_Healthy!E334,Patient21_Healthy!E334,Patient22_Healthy!E334,Patient23_Healthy!E334,Patient25_Healthy!E334,Patient26_Healthy!E334,Patient27_Healthy!E334,Patient28_Healthy!E334,Patient30_Healthy!E334,Patient31_Healthy!E334,Patient33_Healthy!E334,Patient34_Healthy!E334,Patient36_Healthy!E334)</f>
        <v>183.73325892857142</v>
      </c>
      <c r="I353">
        <f>STDEV(Patient1_Healthy!E346,Patient2_Healthy!E346,Patient5_Healthy!E334,Patient6_Healthy!E334,Patient8_Healthy!E334,Patient9_Healthy!E334,Patient10_Healthy!E334,Patient11_Healthy!E334,Patient12_Healthy!E334,Patient13_Healthy!E334,Patient14_Healthy!E334,Patient15_Healthy!E334,Patient16_Healthy!E334,Patient17_Healthy!E334,Patient18_Healthy!E334,Patient19_Healthy!E334,Patient21_Healthy!E334,Patient22_Healthy!E334,Patient23_Healthy!E334,Patient25_Healthy!E334,Patient26_Healthy!E334,Patient27_Healthy!E334,Patient28_Healthy!E334,Patient30_Healthy!E334,Patient31_Healthy!E334,Patient33_Healthy!E334,Patient34_Healthy!E334,Patient36_Healthy!E334)</f>
        <v>62.602609842182936</v>
      </c>
      <c r="AO353" s="165"/>
    </row>
    <row r="354" spans="1:41" x14ac:dyDescent="0.25">
      <c r="A354" s="32" t="s">
        <v>26</v>
      </c>
      <c r="B354">
        <f>AVERAGE(Patient1_Healthy!B347,Patient2_Healthy!B347,Patient5_Healthy!B335,Patient6_Healthy!B335,Patient8_Healthy!B335,Patient9_Healthy!B335,Patient10_Healthy!B335,Patient11_Healthy!B335,Patient13_Healthy!B335,Patient14_Healthy!B335,Patient15_Healthy!B335,Patient16_Healthy!B335,Patient17_Healthy!B335,Patient18_Healthy!B335,Patient19_Healthy!B335,Patient21_Healthy!B335,Patient22_Healthy!B335,Patient23_Healthy!B335,Patient25_Healthy!B335,Patient26_Healthy!B335,Patient27_Healthy!B335,Patient28_Healthy!B335,Patient30_Healthy!B335,Patient31_Healthy!B335,Patient33_Healthy!B335,Patient34_Healthy!B335,Patient36_Healthy!B335)</f>
        <v>34.975405092592595</v>
      </c>
      <c r="C354">
        <f>STDEV(Patient1_Healthy!B347,Patient2_Healthy!B347,Patient5_Healthy!B335,Patient6_Healthy!B335,Patient8_Healthy!B335,Patient9_Healthy!B335,Patient10_Healthy!B335,Patient11_Healthy!B335,Patient13_Healthy!B335,Patient14_Healthy!B335,Patient15_Healthy!B335,Patient16_Healthy!B335,Patient17_Healthy!B335,Patient18_Healthy!B335,Patient19_Healthy!B335,Patient21_Healthy!B335,Patient22_Healthy!B335,Patient23_Healthy!B335,Patient25_Healthy!B335,Patient26_Healthy!B335,Patient27_Healthy!B335,Patient28_Healthy!B335,Patient30_Healthy!B335,Patient31_Healthy!B335,Patient33_Healthy!B335,Patient34_Healthy!B335,Patient36_Healthy!B335)</f>
        <v>6.3810088837981791</v>
      </c>
      <c r="D354" s="132">
        <f>AVERAGE(Patient1_Healthy!C347,Patient2_Healthy!C347,Patient5_Healthy!C335,Patient6_Healthy!C335,Patient8_Healthy!C335,Patient9_Healthy!C335,Patient10_Healthy!C335,Patient11_Healthy!C335,Patient12_Healthy!C335,Patient13_Healthy!C335,Patient14_Healthy!C335,Patient15_Healthy!C335,Patient16_Healthy!C335,Patient17_Healthy!C335,Patient18_Healthy!C335,Patient19_Healthy!C335,Patient21_Healthy!C335,Patient22_Healthy!C335,Patient23_Healthy!C335,Patient25_Healthy!C335,Patient26_Healthy!C335,Patient27_Healthy!C335,Patient28_Healthy!C335,Patient30_Healthy!C335,Patient31_Healthy!C335,Patient33_Healthy!C335,Patient34_Healthy!C335,Patient36_Healthy!C335)</f>
        <v>53.352263183206254</v>
      </c>
      <c r="E354" s="139">
        <f>STDEV(Patient1_Healthy!C347,Patient2_Healthy!C347,Patient5_Healthy!C335,Patient6_Healthy!C335,Patient8_Healthy!C335,Patient9_Healthy!C335,Patient10_Healthy!C335,Patient11_Healthy!C335,Patient12_Healthy!C335,Patient13_Healthy!C335,Patient14_Healthy!C335,Patient15_Healthy!C335,Patient16_Healthy!C335,Patient17_Healthy!C335,Patient18_Healthy!C335,Patient19_Healthy!C335,Patient21_Healthy!C335,Patient22_Healthy!C335,Patient23_Healthy!C335,Patient25_Healthy!C335,Patient26_Healthy!C335,Patient27_Healthy!C335,Patient28_Healthy!C335,Patient30_Healthy!C335,Patient31_Healthy!C335,Patient33_Healthy!C335,Patient34_Healthy!C335,Patient36_Healthy!C335)</f>
        <v>9.1588542185057591</v>
      </c>
      <c r="F354" s="132">
        <f>AVERAGE(Patient1_Healthy!D347,Patient2_Healthy!D347,Patient5_Healthy!D335,Patient6_Healthy!D335,Patient8_Healthy!D335,Patient9_Healthy!D335,Patient10_Healthy!D335,Patient11_Healthy!D335,Patient12_Healthy!D335,Patient13_Healthy!D335,Patient14_Healthy!D335,Patient15_Healthy!D335,Patient16_Healthy!D335,Patient17_Healthy!D335,Patient18_Healthy!D335,Patient19_Healthy!D335,Patient21_Healthy!D335,Patient22_Healthy!D335,Patient23_Healthy!D335,Patient25_Healthy!D335,Patient26_Healthy!D335,Patient27_Healthy!D335,Patient28_Healthy!D335,Patient30_Healthy!D335,Patient31_Healthy!D335,Patient33_Healthy!D335,Patient34_Healthy!D335,Patient36_Healthy!D335)</f>
        <v>78.683035714285708</v>
      </c>
      <c r="G354" s="139">
        <f>STDEV(Patient1_Healthy!D347,Patient2_Healthy!D347,Patient5_Healthy!D335,Patient6_Healthy!D335,Patient8_Healthy!D335,Patient9_Healthy!D335,Patient10_Healthy!D335,Patient11_Healthy!D335,Patient12_Healthy!D335,Patient13_Healthy!D335,Patient14_Healthy!D335,Patient15_Healthy!D335,Patient16_Healthy!D335,Patient17_Healthy!D335,Patient18_Healthy!D335,Patient19_Healthy!D335,Patient21_Healthy!D335,Patient22_Healthy!D335,Patient23_Healthy!D335,Patient25_Healthy!D335,Patient26_Healthy!D335,Patient27_Healthy!D335,Patient28_Healthy!D335,Patient30_Healthy!D335,Patient31_Healthy!D335,Patient33_Healthy!D335,Patient34_Healthy!D335,Patient36_Healthy!D335)</f>
        <v>13.670398635328567</v>
      </c>
      <c r="H354">
        <f>AVERAGE(Patient1_Healthy!E347,Patient2_Healthy!E347,Patient5_Healthy!E335,Patient6_Healthy!E335,Patient8_Healthy!E335,Patient9_Healthy!E335,Patient10_Healthy!E335,Patient11_Healthy!E335,Patient12_Healthy!E335,Patient13_Healthy!E335,Patient14_Healthy!E335,Patient15_Healthy!E335,Patient16_Healthy!E335,Patient17_Healthy!E335,Patient18_Healthy!E335,Patient19_Healthy!E335,Patient21_Healthy!E335,Patient22_Healthy!E335,Patient23_Healthy!E335,Patient25_Healthy!E335,Patient26_Healthy!E335,Patient27_Healthy!E335,Patient28_Healthy!E335,Patient30_Healthy!E335,Patient31_Healthy!E335,Patient33_Healthy!E335,Patient34_Healthy!E335,Patient36_Healthy!E335)</f>
        <v>121.12862723214286</v>
      </c>
      <c r="I354">
        <f>STDEV(Patient1_Healthy!E347,Patient2_Healthy!E347,Patient5_Healthy!E335,Patient6_Healthy!E335,Patient8_Healthy!E335,Patient9_Healthy!E335,Patient10_Healthy!E335,Patient11_Healthy!E335,Patient12_Healthy!E335,Patient13_Healthy!E335,Patient14_Healthy!E335,Patient15_Healthy!E335,Patient16_Healthy!E335,Patient17_Healthy!E335,Patient18_Healthy!E335,Patient19_Healthy!E335,Patient21_Healthy!E335,Patient22_Healthy!E335,Patient23_Healthy!E335,Patient25_Healthy!E335,Patient26_Healthy!E335,Patient27_Healthy!E335,Patient28_Healthy!E335,Patient30_Healthy!E335,Patient31_Healthy!E335,Patient33_Healthy!E335,Patient34_Healthy!E335,Patient36_Healthy!E335)</f>
        <v>49.143571722529693</v>
      </c>
      <c r="AO354" s="165"/>
    </row>
    <row r="355" spans="1:41" x14ac:dyDescent="0.25">
      <c r="A355" s="32" t="s">
        <v>21</v>
      </c>
      <c r="B355">
        <f>AVERAGE(Patient1_Healthy!B348,Patient2_Healthy!B348,Patient5_Healthy!B336,Patient6_Healthy!B336,Patient8_Healthy!B336,Patient9_Healthy!B336,Patient10_Healthy!B336,Patient11_Healthy!B336,Patient13_Healthy!B336,Patient14_Healthy!B336,Patient15_Healthy!B336,Patient16_Healthy!B336,Patient17_Healthy!B336,Patient18_Healthy!B336,Patient19_Healthy!B336,Patient21_Healthy!B336,Patient22_Healthy!B336,Patient23_Healthy!B336,Patient25_Healthy!B336,Patient26_Healthy!B336,Patient27_Healthy!B336,Patient28_Healthy!B336,Patient30_Healthy!B336,Patient31_Healthy!B336,Patient33_Healthy!B336,Patient34_Healthy!B336,Patient36_Healthy!B336)</f>
        <v>48.249421296296298</v>
      </c>
      <c r="C355">
        <f>STDEV(Patient1_Healthy!B348,Patient2_Healthy!B348,Patient5_Healthy!B336,Patient6_Healthy!B336,Patient8_Healthy!B336,Patient9_Healthy!B336,Patient10_Healthy!B336,Patient11_Healthy!B336,Patient13_Healthy!B336,Patient14_Healthy!B336,Patient15_Healthy!B336,Patient16_Healthy!B336,Patient17_Healthy!B336,Patient18_Healthy!B336,Patient19_Healthy!B336,Patient21_Healthy!B336,Patient22_Healthy!B336,Patient23_Healthy!B336,Patient25_Healthy!B336,Patient26_Healthy!B336,Patient27_Healthy!B336,Patient28_Healthy!B336,Patient30_Healthy!B336,Patient31_Healthy!B336,Patient33_Healthy!B336,Patient34_Healthy!B336,Patient36_Healthy!B336)</f>
        <v>17.730334056243027</v>
      </c>
      <c r="D355" s="132">
        <f>AVERAGE(Patient1_Healthy!C348,Patient2_Healthy!C348,Patient5_Healthy!C336,Patient6_Healthy!C336,Patient8_Healthy!C336,Patient9_Healthy!C336,Patient10_Healthy!C336,Patient11_Healthy!C336,Patient12_Healthy!C336,Patient13_Healthy!C336,Patient14_Healthy!C336,Patient15_Healthy!C336,Patient16_Healthy!C336,Patient17_Healthy!C336,Patient18_Healthy!C336,Patient19_Healthy!C336,Patient21_Healthy!C336,Patient22_Healthy!C336,Patient23_Healthy!C336,Patient25_Healthy!C336,Patient26_Healthy!C336,Patient27_Healthy!C336,Patient28_Healthy!C336,Patient30_Healthy!C336,Patient31_Healthy!C336,Patient33_Healthy!C336,Patient34_Healthy!C336,Patient36_Healthy!C336)</f>
        <v>88.369422105525345</v>
      </c>
      <c r="E355" s="139">
        <f>STDEV(Patient1_Healthy!C348,Patient2_Healthy!C348,Patient5_Healthy!C336,Patient6_Healthy!C336,Patient8_Healthy!C336,Patient9_Healthy!C336,Patient10_Healthy!C336,Patient11_Healthy!C336,Patient12_Healthy!C336,Patient13_Healthy!C336,Patient14_Healthy!C336,Patient15_Healthy!C336,Patient16_Healthy!C336,Patient17_Healthy!C336,Patient18_Healthy!C336,Patient19_Healthy!C336,Patient21_Healthy!C336,Patient22_Healthy!C336,Patient23_Healthy!C336,Patient25_Healthy!C336,Patient26_Healthy!C336,Patient27_Healthy!C336,Patient28_Healthy!C336,Patient30_Healthy!C336,Patient31_Healthy!C336,Patient33_Healthy!C336,Patient34_Healthy!C336,Patient36_Healthy!C336)</f>
        <v>22.237082459695973</v>
      </c>
      <c r="F355" s="132">
        <f>AVERAGE(Patient1_Healthy!D348,Patient2_Healthy!D348,Patient5_Healthy!D336,Patient6_Healthy!D336,Patient8_Healthy!D336,Patient9_Healthy!D336,Patient10_Healthy!D336,Patient11_Healthy!D336,Patient12_Healthy!D336,Patient13_Healthy!D336,Patient14_Healthy!D336,Patient15_Healthy!D336,Patient16_Healthy!D336,Patient17_Healthy!D336,Patient18_Healthy!D336,Patient19_Healthy!D336,Patient21_Healthy!D336,Patient22_Healthy!D336,Patient23_Healthy!D336,Patient25_Healthy!D336,Patient26_Healthy!D336,Patient27_Healthy!D336,Patient28_Healthy!D336,Patient30_Healthy!D336,Patient31_Healthy!D336,Patient33_Healthy!D336,Patient34_Healthy!D336,Patient36_Healthy!D336)</f>
        <v>142.99665178571428</v>
      </c>
      <c r="G355" s="139">
        <f>STDEV(Patient1_Healthy!D348,Patient2_Healthy!D348,Patient5_Healthy!D336,Patient6_Healthy!D336,Patient8_Healthy!D336,Patient9_Healthy!D336,Patient10_Healthy!D336,Patient11_Healthy!D336,Patient12_Healthy!D336,Patient13_Healthy!D336,Patient14_Healthy!D336,Patient15_Healthy!D336,Patient16_Healthy!D336,Patient17_Healthy!D336,Patient18_Healthy!D336,Patient19_Healthy!D336,Patient21_Healthy!D336,Patient22_Healthy!D336,Patient23_Healthy!D336,Patient25_Healthy!D336,Patient26_Healthy!D336,Patient27_Healthy!D336,Patient28_Healthy!D336,Patient30_Healthy!D336,Patient31_Healthy!D336,Patient33_Healthy!D336,Patient34_Healthy!D336,Patient36_Healthy!D336)</f>
        <v>46.641905566890337</v>
      </c>
      <c r="H355">
        <f>AVERAGE(Patient1_Healthy!E348,Patient2_Healthy!E348,Patient5_Healthy!E336,Patient6_Healthy!E336,Patient8_Healthy!E336,Patient9_Healthy!E336,Patient10_Healthy!E336,Patient11_Healthy!E336,Patient12_Healthy!E336,Patient13_Healthy!E336,Patient14_Healthy!E336,Patient15_Healthy!E336,Patient16_Healthy!E336,Patient17_Healthy!E336,Patient18_Healthy!E336,Patient19_Healthy!E336,Patient21_Healthy!E336,Patient22_Healthy!E336,Patient23_Healthy!E336,Patient25_Healthy!E336,Patient26_Healthy!E336,Patient27_Healthy!E336,Patient28_Healthy!E336,Patient30_Healthy!E336,Patient31_Healthy!E336,Patient33_Healthy!E336,Patient34_Healthy!E336,Patient36_Healthy!E336)</f>
        <v>236.67689732142858</v>
      </c>
      <c r="I355">
        <f>STDEV(Patient1_Healthy!E348,Patient2_Healthy!E348,Patient5_Healthy!E336,Patient6_Healthy!E336,Patient8_Healthy!E336,Patient9_Healthy!E336,Patient10_Healthy!E336,Patient11_Healthy!E336,Patient12_Healthy!E336,Patient13_Healthy!E336,Patient14_Healthy!E336,Patient15_Healthy!E336,Patient16_Healthy!E336,Patient17_Healthy!E336,Patient18_Healthy!E336,Patient19_Healthy!E336,Patient21_Healthy!E336,Patient22_Healthy!E336,Patient23_Healthy!E336,Patient25_Healthy!E336,Patient26_Healthy!E336,Patient27_Healthy!E336,Patient28_Healthy!E336,Patient30_Healthy!E336,Patient31_Healthy!E336,Patient33_Healthy!E336,Patient34_Healthy!E336,Patient36_Healthy!E336)</f>
        <v>75.641971308363452</v>
      </c>
      <c r="AO355" s="165"/>
    </row>
    <row r="356" spans="1:41" x14ac:dyDescent="0.25">
      <c r="A356" s="32" t="s">
        <v>28</v>
      </c>
      <c r="B356">
        <f>AVERAGE(Patient1_Healthy!B349,Patient2_Healthy!B349,Patient5_Healthy!B337,Patient6_Healthy!B337,Patient8_Healthy!B337,Patient9_Healthy!B337,Patient10_Healthy!B337,Patient11_Healthy!B337,Patient13_Healthy!B337,Patient14_Healthy!B337,Patient15_Healthy!B337,Patient16_Healthy!B337,Patient17_Healthy!B337,Patient18_Healthy!B337,Patient19_Healthy!B337,Patient21_Healthy!B337,Patient22_Healthy!B337,Patient23_Healthy!B337,Patient25_Healthy!B337,Patient26_Healthy!B337,Patient27_Healthy!B337,Patient28_Healthy!B337,Patient30_Healthy!B337,Patient31_Healthy!B337,Patient33_Healthy!B337,Patient34_Healthy!B337,Patient36_Healthy!B337)</f>
        <v>52.734375</v>
      </c>
      <c r="C356">
        <f>STDEV(Patient1_Healthy!B349,Patient2_Healthy!B349,Patient5_Healthy!B337,Patient6_Healthy!B337,Patient8_Healthy!B337,Patient9_Healthy!B337,Patient10_Healthy!B337,Patient11_Healthy!B337,Patient13_Healthy!B337,Patient14_Healthy!B337,Patient15_Healthy!B337,Patient16_Healthy!B337,Patient17_Healthy!B337,Patient18_Healthy!B337,Patient19_Healthy!B337,Patient21_Healthy!B337,Patient22_Healthy!B337,Patient23_Healthy!B337,Patient25_Healthy!B337,Patient26_Healthy!B337,Patient27_Healthy!B337,Patient28_Healthy!B337,Patient30_Healthy!B337,Patient31_Healthy!B337,Patient33_Healthy!B337,Patient34_Healthy!B337,Patient36_Healthy!B337)</f>
        <v>16.590511734946691</v>
      </c>
      <c r="D356" s="132">
        <f>AVERAGE(Patient1_Healthy!C349,Patient2_Healthy!C349,Patient5_Healthy!C337,Patient6_Healthy!C337,Patient8_Healthy!C337,Patient9_Healthy!C337,Patient10_Healthy!C337,Patient11_Healthy!C337,Patient12_Healthy!C337,Patient13_Healthy!C337,Patient14_Healthy!C337,Patient15_Healthy!C337,Patient16_Healthy!C337,Patient17_Healthy!C337,Patient18_Healthy!C337,Patient19_Healthy!C337,Patient21_Healthy!C337,Patient22_Healthy!C337,Patient23_Healthy!C337,Patient25_Healthy!C337,Patient26_Healthy!C337,Patient27_Healthy!C337,Patient28_Healthy!C337,Patient30_Healthy!C337,Patient31_Healthy!C337,Patient33_Healthy!C337,Patient34_Healthy!C337,Patient36_Healthy!C337)</f>
        <v>91.680843387147817</v>
      </c>
      <c r="E356" s="139">
        <f>STDEV(Patient1_Healthy!C349,Patient2_Healthy!C349,Patient5_Healthy!C337,Patient6_Healthy!C337,Patient8_Healthy!C337,Patient9_Healthy!C337,Patient10_Healthy!C337,Patient11_Healthy!C337,Patient12_Healthy!C337,Patient13_Healthy!C337,Patient14_Healthy!C337,Patient15_Healthy!C337,Patient16_Healthy!C337,Patient17_Healthy!C337,Patient18_Healthy!C337,Patient19_Healthy!C337,Patient21_Healthy!C337,Patient22_Healthy!C337,Patient23_Healthy!C337,Patient25_Healthy!C337,Patient26_Healthy!C337,Patient27_Healthy!C337,Patient28_Healthy!C337,Patient30_Healthy!C337,Patient31_Healthy!C337,Patient33_Healthy!C337,Patient34_Healthy!C337,Patient36_Healthy!C337)</f>
        <v>30.970165754583963</v>
      </c>
      <c r="F356" s="132">
        <f>AVERAGE(Patient1_Healthy!D349,Patient2_Healthy!D349,Patient5_Healthy!D337,Patient6_Healthy!D337,Patient8_Healthy!D337,Patient9_Healthy!D337,Patient10_Healthy!D337,Patient11_Healthy!D337,Patient12_Healthy!D337,Patient13_Healthy!D337,Patient14_Healthy!D337,Patient15_Healthy!D337,Patient16_Healthy!D337,Patient17_Healthy!D337,Patient18_Healthy!D337,Patient19_Healthy!D337,Patient21_Healthy!D337,Patient22_Healthy!D337,Patient23_Healthy!D337,Patient25_Healthy!D337,Patient26_Healthy!D337,Patient27_Healthy!D337,Patient28_Healthy!D337,Patient30_Healthy!D337,Patient31_Healthy!D337,Patient33_Healthy!D337,Patient34_Healthy!D337,Patient36_Healthy!D337)</f>
        <v>151.19280133928572</v>
      </c>
      <c r="G356" s="139">
        <f>STDEV(Patient1_Healthy!D349,Patient2_Healthy!D349,Patient5_Healthy!D337,Patient6_Healthy!D337,Patient8_Healthy!D337,Patient9_Healthy!D337,Patient10_Healthy!D337,Patient11_Healthy!D337,Patient12_Healthy!D337,Patient13_Healthy!D337,Patient14_Healthy!D337,Patient15_Healthy!D337,Patient16_Healthy!D337,Patient17_Healthy!D337,Patient18_Healthy!D337,Patient19_Healthy!D337,Patient21_Healthy!D337,Patient22_Healthy!D337,Patient23_Healthy!D337,Patient25_Healthy!D337,Patient26_Healthy!D337,Patient27_Healthy!D337,Patient28_Healthy!D337,Patient30_Healthy!D337,Patient31_Healthy!D337,Patient33_Healthy!D337,Patient34_Healthy!D337,Patient36_Healthy!D337)</f>
        <v>46.120725983656904</v>
      </c>
      <c r="H356">
        <f>AVERAGE(Patient1_Healthy!E349,Patient2_Healthy!E349,Patient5_Healthy!E337,Patient6_Healthy!E337,Patient8_Healthy!E337,Patient9_Healthy!E337,Patient10_Healthy!E337,Patient11_Healthy!E337,Patient12_Healthy!E337,Patient13_Healthy!E337,Patient14_Healthy!E337,Patient15_Healthy!E337,Patient16_Healthy!E337,Patient17_Healthy!E337,Patient18_Healthy!E337,Patient19_Healthy!E337,Patient21_Healthy!E337,Patient22_Healthy!E337,Patient23_Healthy!E337,Patient25_Healthy!E337,Patient26_Healthy!E337,Patient27_Healthy!E337,Patient28_Healthy!E337,Patient30_Healthy!E337,Patient31_Healthy!E337,Patient33_Healthy!E337,Patient34_Healthy!E337,Patient36_Healthy!E337)</f>
        <v>260.88169642857144</v>
      </c>
      <c r="I356">
        <f>STDEV(Patient1_Healthy!E349,Patient2_Healthy!E349,Patient5_Healthy!E337,Patient6_Healthy!E337,Patient8_Healthy!E337,Patient9_Healthy!E337,Patient10_Healthy!E337,Patient11_Healthy!E337,Patient12_Healthy!E337,Patient13_Healthy!E337,Patient14_Healthy!E337,Patient15_Healthy!E337,Patient16_Healthy!E337,Patient17_Healthy!E337,Patient18_Healthy!E337,Patient19_Healthy!E337,Patient21_Healthy!E337,Patient22_Healthy!E337,Patient23_Healthy!E337,Patient25_Healthy!E337,Patient26_Healthy!E337,Patient27_Healthy!E337,Patient28_Healthy!E337,Patient30_Healthy!E337,Patient31_Healthy!E337,Patient33_Healthy!E337,Patient34_Healthy!E337,Patient36_Healthy!E337)</f>
        <v>90.265666815372043</v>
      </c>
      <c r="AO356" s="165"/>
    </row>
    <row r="357" spans="1:41" x14ac:dyDescent="0.25">
      <c r="A357" s="32" t="s">
        <v>24</v>
      </c>
      <c r="B357">
        <f>AVERAGE(Patient1_Healthy!B350,Patient2_Healthy!B350,Patient5_Healthy!B338,Patient6_Healthy!B338,Patient8_Healthy!B338,Patient9_Healthy!B338,Patient10_Healthy!B338,Patient11_Healthy!B338,Patient13_Healthy!B338,Patient14_Healthy!B338,Patient15_Healthy!B338,Patient16_Healthy!B338,Patient17_Healthy!B338,Patient18_Healthy!B338,Patient19_Healthy!B338,Patient21_Healthy!B338,Patient22_Healthy!B338,Patient23_Healthy!B338,Patient25_Healthy!B338,Patient26_Healthy!B338,Patient27_Healthy!B338,Patient28_Healthy!B338,Patient30_Healthy!B338,Patient31_Healthy!B338,Patient33_Healthy!B338,Patient34_Healthy!B338,Patient36_Healthy!B338)</f>
        <v>48.32175925925926</v>
      </c>
      <c r="C357">
        <f>STDEV(Patient1_Healthy!B350,Patient2_Healthy!B350,Patient5_Healthy!B338,Patient6_Healthy!B338,Patient8_Healthy!B338,Patient9_Healthy!B338,Patient10_Healthy!B338,Patient11_Healthy!B338,Patient13_Healthy!B338,Patient14_Healthy!B338,Patient15_Healthy!B338,Patient16_Healthy!B338,Patient17_Healthy!B338,Patient18_Healthy!B338,Patient19_Healthy!B338,Patient21_Healthy!B338,Patient22_Healthy!B338,Patient23_Healthy!B338,Patient25_Healthy!B338,Patient26_Healthy!B338,Patient27_Healthy!B338,Patient28_Healthy!B338,Patient30_Healthy!B338,Patient31_Healthy!B338,Patient33_Healthy!B338,Patient34_Healthy!B338,Patient36_Healthy!B338)</f>
        <v>14.553907654421629</v>
      </c>
      <c r="D357" s="132">
        <f>AVERAGE(Patient1_Healthy!C350,Patient2_Healthy!C350,Patient5_Healthy!C338,Patient6_Healthy!C338,Patient8_Healthy!C338,Patient9_Healthy!C338,Patient10_Healthy!C338,Patient11_Healthy!C338,Patient12_Healthy!C338,Patient13_Healthy!C338,Patient14_Healthy!C338,Patient15_Healthy!C338,Patient16_Healthy!C338,Patient17_Healthy!C338,Patient18_Healthy!C338,Patient19_Healthy!C338,Patient21_Healthy!C338,Patient22_Healthy!C338,Patient23_Healthy!C338,Patient25_Healthy!C338,Patient26_Healthy!C338,Patient27_Healthy!C338,Patient28_Healthy!C338,Patient30_Healthy!C338,Patient31_Healthy!C338,Patient33_Healthy!C338,Patient34_Healthy!C338,Patient36_Healthy!C338)</f>
        <v>69.829116261462019</v>
      </c>
      <c r="E357" s="139">
        <f>STDEV(Patient1_Healthy!C350,Patient2_Healthy!C350,Patient5_Healthy!C338,Patient6_Healthy!C338,Patient8_Healthy!C338,Patient9_Healthy!C338,Patient10_Healthy!C338,Patient11_Healthy!C338,Patient12_Healthy!C338,Patient13_Healthy!C338,Patient14_Healthy!C338,Patient15_Healthy!C338,Patient16_Healthy!C338,Patient17_Healthy!C338,Patient18_Healthy!C338,Patient19_Healthy!C338,Patient21_Healthy!C338,Patient22_Healthy!C338,Patient23_Healthy!C338,Patient25_Healthy!C338,Patient26_Healthy!C338,Patient27_Healthy!C338,Patient28_Healthy!C338,Patient30_Healthy!C338,Patient31_Healthy!C338,Patient33_Healthy!C338,Patient34_Healthy!C338,Patient36_Healthy!C338)</f>
        <v>57.944289524973286</v>
      </c>
      <c r="F357" s="132">
        <f>AVERAGE(Patient1_Healthy!D350,Patient2_Healthy!D350,Patient5_Healthy!D338,Patient6_Healthy!D338,Patient8_Healthy!D338,Patient9_Healthy!D338,Patient10_Healthy!D338,Patient11_Healthy!D338,Patient12_Healthy!D338,Patient13_Healthy!D338,Patient14_Healthy!D338,Patient15_Healthy!D338,Patient16_Healthy!D338,Patient17_Healthy!D338,Patient18_Healthy!D338,Patient19_Healthy!D338,Patient21_Healthy!D338,Patient22_Healthy!D338,Patient23_Healthy!D338,Patient25_Healthy!D338,Patient26_Healthy!D338,Patient27_Healthy!D338,Patient28_Healthy!D338,Patient30_Healthy!D338,Patient31_Healthy!D338,Patient33_Healthy!D338,Patient34_Healthy!D338,Patient36_Healthy!D338)</f>
        <v>112.82784598214286</v>
      </c>
      <c r="G357" s="139">
        <f>STDEV(Patient1_Healthy!D350,Patient2_Healthy!D350,Patient5_Healthy!D338,Patient6_Healthy!D338,Patient8_Healthy!D338,Patient9_Healthy!D338,Patient10_Healthy!D338,Patient11_Healthy!D338,Patient12_Healthy!D338,Patient13_Healthy!D338,Patient14_Healthy!D338,Patient15_Healthy!D338,Patient16_Healthy!D338,Patient17_Healthy!D338,Patient18_Healthy!D338,Patient19_Healthy!D338,Patient21_Healthy!D338,Patient22_Healthy!D338,Patient23_Healthy!D338,Patient25_Healthy!D338,Patient26_Healthy!D338,Patient27_Healthy!D338,Patient28_Healthy!D338,Patient30_Healthy!D338,Patient31_Healthy!D338,Patient33_Healthy!D338,Patient34_Healthy!D338,Patient36_Healthy!D338)</f>
        <v>33.357528957437218</v>
      </c>
      <c r="H357">
        <f>AVERAGE(Patient1_Healthy!E350,Patient2_Healthy!E350,Patient5_Healthy!E338,Patient6_Healthy!E338,Patient8_Healthy!E338,Patient9_Healthy!E338,Patient10_Healthy!E338,Patient11_Healthy!E338,Patient12_Healthy!E338,Patient13_Healthy!E338,Patient14_Healthy!E338,Patient15_Healthy!E338,Patient16_Healthy!E338,Patient17_Healthy!E338,Patient18_Healthy!E338,Patient19_Healthy!E338,Patient21_Healthy!E338,Patient22_Healthy!E338,Patient23_Healthy!E338,Patient25_Healthy!E338,Patient26_Healthy!E338,Patient27_Healthy!E338,Patient28_Healthy!E338,Patient30_Healthy!E338,Patient31_Healthy!E338,Patient33_Healthy!E338,Patient34_Healthy!E338,Patient36_Healthy!E338)</f>
        <v>206.82198660714286</v>
      </c>
      <c r="I357">
        <f>STDEV(Patient1_Healthy!E350,Patient2_Healthy!E350,Patient5_Healthy!E338,Patient6_Healthy!E338,Patient8_Healthy!E338,Patient9_Healthy!E338,Patient10_Healthy!E338,Patient11_Healthy!E338,Patient12_Healthy!E338,Patient13_Healthy!E338,Patient14_Healthy!E338,Patient15_Healthy!E338,Patient16_Healthy!E338,Patient17_Healthy!E338,Patient18_Healthy!E338,Patient19_Healthy!E338,Patient21_Healthy!E338,Patient22_Healthy!E338,Patient23_Healthy!E338,Patient25_Healthy!E338,Patient26_Healthy!E338,Patient27_Healthy!E338,Patient28_Healthy!E338,Patient30_Healthy!E338,Patient31_Healthy!E338,Patient33_Healthy!E338,Patient34_Healthy!E338,Patient36_Healthy!E338)</f>
        <v>55.514653604724366</v>
      </c>
      <c r="AO357" s="165"/>
    </row>
    <row r="358" spans="1:41" x14ac:dyDescent="0.25">
      <c r="A358" s="32" t="s">
        <v>29</v>
      </c>
      <c r="B358">
        <f>AVERAGE(Patient1_Healthy!B351,Patient2_Healthy!B351,Patient5_Healthy!B339,Patient6_Healthy!B339,Patient8_Healthy!B339,Patient9_Healthy!B339,Patient10_Healthy!B339,Patient11_Healthy!B339,Patient13_Healthy!B339,Patient14_Healthy!B339,Patient15_Healthy!B339,Patient16_Healthy!B339,Patient17_Healthy!B339,Patient18_Healthy!B339,Patient19_Healthy!B339,Patient21_Healthy!B339,Patient22_Healthy!B339,Patient23_Healthy!B339,Patient25_Healthy!B339,Patient26_Healthy!B339,Patient27_Healthy!B339,Patient28_Healthy!B339,Patient30_Healthy!B339,Patient31_Healthy!B339,Patient33_Healthy!B339,Patient34_Healthy!B339,Patient36_Healthy!B339)</f>
        <v>50.130208333333336</v>
      </c>
      <c r="C358">
        <f>STDEV(Patient1_Healthy!B351,Patient2_Healthy!B351,Patient5_Healthy!B339,Patient6_Healthy!B339,Patient8_Healthy!B339,Patient9_Healthy!B339,Patient10_Healthy!B339,Patient11_Healthy!B339,Patient13_Healthy!B339,Patient14_Healthy!B339,Patient15_Healthy!B339,Patient16_Healthy!B339,Patient17_Healthy!B339,Patient18_Healthy!B339,Patient19_Healthy!B339,Patient21_Healthy!B339,Patient22_Healthy!B339,Patient23_Healthy!B339,Patient25_Healthy!B339,Patient26_Healthy!B339,Patient27_Healthy!B339,Patient28_Healthy!B339,Patient30_Healthy!B339,Patient31_Healthy!B339,Patient33_Healthy!B339,Patient34_Healthy!B339,Patient36_Healthy!B339)</f>
        <v>18.146930247602711</v>
      </c>
      <c r="D358" s="132">
        <f>AVERAGE(Patient1_Healthy!C351,Patient2_Healthy!C351,Patient5_Healthy!C339,Patient6_Healthy!C339,Patient8_Healthy!C339,Patient9_Healthy!C339,Patient10_Healthy!C339,Patient11_Healthy!C339,Patient12_Healthy!C339,Patient13_Healthy!C339,Patient14_Healthy!C339,Patient15_Healthy!C339,Patient16_Healthy!C339,Patient17_Healthy!C339,Patient18_Healthy!C339,Patient19_Healthy!C339,Patient21_Healthy!C339,Patient22_Healthy!C339,Patient23_Healthy!C339,Patient25_Healthy!C339,Patient26_Healthy!C339,Patient27_Healthy!C339,Patient28_Healthy!C339,Patient30_Healthy!C339,Patient31_Healthy!C339,Patient33_Healthy!C339,Patient34_Healthy!C339)</f>
        <v>79.992203004994437</v>
      </c>
      <c r="E358" s="139">
        <f>STDEV(Patient1_Healthy!C351,Patient2_Healthy!C351,Patient5_Healthy!C339,Patient6_Healthy!C339,Patient8_Healthy!C339,Patient9_Healthy!C339,Patient10_Healthy!C339,Patient11_Healthy!C339,Patient12_Healthy!C339,Patient13_Healthy!C339,Patient14_Healthy!C339,Patient15_Healthy!C339,Patient16_Healthy!C339,Patient17_Healthy!C339,Patient18_Healthy!C339,Patient19_Healthy!C339,Patient21_Healthy!C339,Patient22_Healthy!C339,Patient23_Healthy!C339,Patient25_Healthy!C339,Patient26_Healthy!C339,Patient27_Healthy!C339,Patient28_Healthy!C339,Patient30_Healthy!C339,Patient31_Healthy!C339,Patient33_Healthy!C339,Patient34_Healthy!C339)</f>
        <v>15.601451895788491</v>
      </c>
      <c r="F358" s="132">
        <f>AVERAGE(Patient1_Healthy!D351,Patient2_Healthy!D351,Patient5_Healthy!D339,Patient6_Healthy!D339,Patient8_Healthy!D339,Patient9_Healthy!D339,Patient10_Healthy!D339,Patient11_Healthy!D339,Patient12_Healthy!D339,Patient13_Healthy!D339,Patient14_Healthy!D339,Patient15_Healthy!D339,Patient16_Healthy!D339,Patient17_Healthy!D339,Patient18_Healthy!D339,Patient19_Healthy!D339,Patient21_Healthy!D339,Patient22_Healthy!D339,Patient23_Healthy!D339,Patient25_Healthy!D339,Patient26_Healthy!D339,Patient27_Healthy!D339,Patient28_Healthy!D339,Patient30_Healthy!D339,Patient31_Healthy!D339,Patient33_Healthy!D339,Patient34_Healthy!D339)</f>
        <v>121.12991898148148</v>
      </c>
      <c r="G358" s="139">
        <f>STDEV(Patient1_Healthy!D351,Patient2_Healthy!D351,Patient5_Healthy!D339,Patient6_Healthy!D339,Patient8_Healthy!D339,Patient9_Healthy!D339,Patient10_Healthy!D339,Patient11_Healthy!D339,Patient12_Healthy!D339,Patient13_Healthy!D339,Patient14_Healthy!D339,Patient15_Healthy!D339,Patient16_Healthy!D339,Patient17_Healthy!D339,Patient18_Healthy!D339,Patient19_Healthy!D339,Patient21_Healthy!D339,Patient22_Healthy!D339,Patient23_Healthy!D339,Patient25_Healthy!D339,Patient26_Healthy!D339,Patient27_Healthy!D339,Patient28_Healthy!D339,Patient30_Healthy!D339,Patient31_Healthy!D339,Patient33_Healthy!D339,Patient34_Healthy!D339)</f>
        <v>34.967401311315527</v>
      </c>
      <c r="H358">
        <f>AVERAGE(Patient1_Healthy!E351,Patient2_Healthy!E351,Patient5_Healthy!E339,Patient6_Healthy!E339,Patient8_Healthy!E339,Patient9_Healthy!E339,Patient10_Healthy!E339,Patient11_Healthy!E339,Patient12_Healthy!E339,Patient13_Healthy!E339,Patient14_Healthy!E339,Patient15_Healthy!E339,Patient16_Healthy!E339,Patient17_Healthy!E339,Patient18_Healthy!E339,Patient19_Healthy!E339,Patient21_Healthy!E339,Patient22_Healthy!E339,Patient23_Healthy!E339,Patient25_Healthy!E339,Patient26_Healthy!E339,Patient27_Healthy!E339,Patient28_Healthy!E339,Patient30_Healthy!E339,Patient31_Healthy!E339,Patient33_Healthy!E339,Patient34_Healthy!E339)</f>
        <v>207.75462962962962</v>
      </c>
      <c r="I358">
        <f>STDEV(Patient1_Healthy!E351,Patient2_Healthy!E351,Patient5_Healthy!E339,Patient6_Healthy!E339,Patient8_Healthy!E339,Patient9_Healthy!E339,Patient10_Healthy!E339,Patient11_Healthy!E339,Patient12_Healthy!E339,Patient13_Healthy!E339,Patient14_Healthy!E339,Patient15_Healthy!E339,Patient16_Healthy!E339,Patient17_Healthy!E339,Patient18_Healthy!E339,Patient19_Healthy!E339,Patient21_Healthy!E339,Patient22_Healthy!E339,Patient23_Healthy!E339,Patient25_Healthy!E339,Patient26_Healthy!E339,Patient27_Healthy!E339,Patient28_Healthy!E339,Patient30_Healthy!E339,Patient31_Healthy!E339,Patient33_Healthy!E339,Patient34_Healthy!E339)</f>
        <v>57.201631902949757</v>
      </c>
      <c r="AO358" s="165"/>
    </row>
    <row r="359" spans="1:41" x14ac:dyDescent="0.25">
      <c r="AO359" s="165"/>
    </row>
    <row r="360" spans="1:41" x14ac:dyDescent="0.25">
      <c r="A360" s="165" t="s">
        <v>237</v>
      </c>
      <c r="M360" s="165" t="s">
        <v>238</v>
      </c>
      <c r="AO360" s="165"/>
    </row>
    <row r="361" spans="1:41" x14ac:dyDescent="0.25">
      <c r="A361" s="32"/>
      <c r="B361" s="195" t="s">
        <v>101</v>
      </c>
      <c r="C361" s="195"/>
      <c r="D361" s="196" t="s">
        <v>102</v>
      </c>
      <c r="E361" s="197"/>
      <c r="F361" s="196" t="s">
        <v>103</v>
      </c>
      <c r="G361" s="197"/>
      <c r="H361" s="195" t="s">
        <v>104</v>
      </c>
      <c r="I361" s="195"/>
      <c r="M361" s="35"/>
      <c r="N361" s="193" t="s">
        <v>101</v>
      </c>
      <c r="O361" s="192"/>
      <c r="P361" s="191" t="s">
        <v>102</v>
      </c>
      <c r="Q361" s="192"/>
      <c r="R361" s="191" t="s">
        <v>103</v>
      </c>
      <c r="S361" s="192"/>
      <c r="T361" s="193" t="s">
        <v>104</v>
      </c>
      <c r="U361" s="193"/>
      <c r="AO361" s="165"/>
    </row>
    <row r="362" spans="1:41" x14ac:dyDescent="0.25">
      <c r="A362" s="32"/>
      <c r="B362" s="32" t="s">
        <v>221</v>
      </c>
      <c r="C362" s="32" t="s">
        <v>222</v>
      </c>
      <c r="D362" s="33" t="s">
        <v>221</v>
      </c>
      <c r="E362" s="34" t="s">
        <v>222</v>
      </c>
      <c r="F362" s="33" t="s">
        <v>221</v>
      </c>
      <c r="G362" s="34" t="s">
        <v>222</v>
      </c>
      <c r="H362" s="32" t="s">
        <v>221</v>
      </c>
      <c r="I362" s="32" t="s">
        <v>222</v>
      </c>
      <c r="M362" s="35"/>
      <c r="N362" s="35" t="s">
        <v>221</v>
      </c>
      <c r="O362" s="36" t="s">
        <v>222</v>
      </c>
      <c r="P362" s="37" t="s">
        <v>221</v>
      </c>
      <c r="Q362" s="36" t="s">
        <v>222</v>
      </c>
      <c r="R362" s="37" t="s">
        <v>221</v>
      </c>
      <c r="S362" s="36" t="s">
        <v>222</v>
      </c>
      <c r="T362" s="35" t="s">
        <v>221</v>
      </c>
      <c r="U362" s="35" t="s">
        <v>222</v>
      </c>
      <c r="AO362" s="165"/>
    </row>
    <row r="363" spans="1:41" x14ac:dyDescent="0.25">
      <c r="A363" s="32" t="s">
        <v>15</v>
      </c>
      <c r="B363">
        <f>AVERAGE(Patient1_Healthy!B368,Patient2_Healthy!B368,Patient5_Healthy!B344,Patient6_Healthy!B344,Patient8_Healthy!B344,Patient9_Healthy!B344,Patient10_Healthy!B344,Patient11_Healthy!B344,Patient13_Healthy!B344,Patient14_Healthy!B344,Patient15_Healthy!B344,Patient16_Healthy!B344,Patient17_Healthy!B344,Patient19_Healthy!B344,Patient21_Healthy!B344,Patient22_Healthy!B344,Patient23_Healthy!B344,Patient25_Healthy!B344,Patient26_Healthy!B344,Patient27_Healthy!B344,Patient28_Healthy!B344,Patient30_Healthy!B344,Patient31_Healthy!B344,Patient33_Healthy!B344,Patient34_Healthy!B344,Patient36_Healthy!B344)</f>
        <v>32.789963942307693</v>
      </c>
      <c r="C363">
        <f>STDEV(Patient1_Healthy!B368,Patient2_Healthy!B368,Patient5_Healthy!B344,Patient6_Healthy!B344,Patient8_Healthy!B344,Patient9_Healthy!B344,Patient10_Healthy!B344,Patient11_Healthy!B344,Patient13_Healthy!B344,Patient14_Healthy!B344,Patient15_Healthy!B344,Patient16_Healthy!B344,Patient17_Healthy!B344,Patient19_Healthy!B344,Patient21_Healthy!B344,Patient22_Healthy!B344,Patient23_Healthy!B344,Patient25_Healthy!B344,Patient26_Healthy!B344,Patient27_Healthy!B344,Patient28_Healthy!B344,Patient30_Healthy!B344,Patient31_Healthy!B344,Patient33_Healthy!B344,Patient34_Healthy!B344,Patient36_Healthy!B344)</f>
        <v>15.017926190558205</v>
      </c>
      <c r="D363" s="132">
        <f>AVERAGE(Patient1_Healthy!C368,Patient2_Healthy!C368,Patient5_Healthy!C344,Patient6_Healthy!C344,Patient8_Healthy!C344,Patient9_Healthy!C344,Patient10_Healthy!C344,Patient11_Healthy!C344,Patient12_Healthy!C344,Patient13_Healthy!C344,Patient14_Healthy!C344,Patient15_Healthy!C344,Patient16_Healthy!C344,Patient17_Healthy!C344,Patient19_Healthy!C344,Patient21_Healthy!C344,Patient22_Healthy!C344,Patient23_Healthy!C344,Patient25_Healthy!C344,Patient26_Healthy!C344,Patient27_Healthy!C344,Patient28_Healthy!C344,Patient30_Healthy!C344,Patient31_Healthy!C344,Patient33_Healthy!C344,Patient34_Healthy!C344,Patient36_Healthy!C344)</f>
        <v>67.588263667384112</v>
      </c>
      <c r="E363" s="139">
        <f>STDEV(Patient1_Healthy!C368,Patient2_Healthy!C368,Patient5_Healthy!C344,Patient6_Healthy!C344,Patient8_Healthy!C344,Patient9_Healthy!C344,Patient10_Healthy!C344,Patient11_Healthy!C344,Patient12_Healthy!C344,Patient13_Healthy!C344,Patient14_Healthy!C344,Patient15_Healthy!C344,Patient16_Healthy!C344,Patient17_Healthy!C344,Patient19_Healthy!C344,Patient21_Healthy!C344,Patient22_Healthy!C344,Patient23_Healthy!C344,Patient25_Healthy!C344,Patient26_Healthy!C344,Patient27_Healthy!C344,Patient28_Healthy!C344,Patient30_Healthy!C344,Patient31_Healthy!C344,Patient33_Healthy!C344,Patient34_Healthy!C344,Patient36_Healthy!C344)</f>
        <v>17.967198564488708</v>
      </c>
      <c r="F363" s="132">
        <f>AVERAGE(Patient1_Healthy!D368,Patient2_Healthy!D368,Patient5_Healthy!D344,Patient6_Healthy!D344,Patient8_Healthy!D344,Patient9_Healthy!D344,Patient10_Healthy!D344,Patient11_Healthy!D344,Patient12_Healthy!D344,Patient13_Healthy!D344,Patient14_Healthy!D344,Patient15_Healthy!D344,Patient16_Healthy!D344,Patient17_Healthy!D344,Patient19_Healthy!D344,Patient21_Healthy!D344,Patient22_Healthy!D344,Patient23_Healthy!D344,Patient25_Healthy!D344,Patient26_Healthy!D344,Patient27_Healthy!D344,Patient28_Healthy!D344,Patient30_Healthy!D344,Patient31_Healthy!D344,Patient33_Healthy!D344,Patient34_Healthy!D344,Patient36_Healthy!D344)</f>
        <v>103.94965277777777</v>
      </c>
      <c r="G363" s="139">
        <f>STDEV(Patient1_Healthy!D368,Patient2_Healthy!D368,Patient5_Healthy!D344,Patient6_Healthy!D344,Patient8_Healthy!D344,Patient9_Healthy!D344,Patient10_Healthy!D344,Patient11_Healthy!D344,Patient12_Healthy!D344,Patient13_Healthy!D344,Patient14_Healthy!D344,Patient15_Healthy!D344,Patient16_Healthy!D344,Patient17_Healthy!D344,Patient19_Healthy!D344,Patient21_Healthy!D344,Patient22_Healthy!D344,Patient23_Healthy!D344,Patient25_Healthy!D344,Patient26_Healthy!D344,Patient27_Healthy!D344,Patient28_Healthy!D344,Patient30_Healthy!D344,Patient31_Healthy!D344,Patient33_Healthy!D344,Patient34_Healthy!D344,Patient36_Healthy!D344)</f>
        <v>39.075018026278727</v>
      </c>
      <c r="H363">
        <f>AVERAGE(Patient1_Healthy!E368,Patient2_Healthy!E368,Patient5_Healthy!E344,Patient6_Healthy!E344,Patient8_Healthy!E344,Patient9_Healthy!E344,Patient10_Healthy!E344,Patient11_Healthy!E344,Patient12_Healthy!E344,Patient13_Healthy!E344,Patient14_Healthy!E344,Patient15_Healthy!E344,Patient16_Healthy!E344,Patient17_Healthy!E344,Patient19_Healthy!E344,Patient21_Healthy!E344,Patient22_Healthy!E344,Patient23_Healthy!E344,Patient25_Healthy!E344,Patient26_Healthy!E344,Patient27_Healthy!E344,Patient28_Healthy!E344,Patient30_Healthy!E344,Patient31_Healthy!E344,Patient33_Healthy!E344,Patient34_Healthy!E344,Patient36_Healthy!E344)</f>
        <v>191.84027777777777</v>
      </c>
      <c r="I363">
        <f>STDEV(Patient1_Healthy!E368,Patient2_Healthy!E368,Patient5_Healthy!E344,Patient6_Healthy!E344,Patient8_Healthy!E344,Patient9_Healthy!E344,Patient10_Healthy!E344,Patient11_Healthy!E344,Patient12_Healthy!E344,Patient13_Healthy!E344,Patient14_Healthy!E344,Patient15_Healthy!E344,Patient16_Healthy!E344,Patient17_Healthy!E344,Patient19_Healthy!E344,Patient21_Healthy!E344,Patient22_Healthy!E344,Patient23_Healthy!E344,Patient25_Healthy!E344,Patient26_Healthy!E344,Patient27_Healthy!E344,Patient28_Healthy!E344,Patient30_Healthy!E344,Patient31_Healthy!E344,Patient33_Healthy!E344,Patient34_Healthy!E344,Patient36_Healthy!E344)</f>
        <v>54.302720369385952</v>
      </c>
      <c r="M363" s="35" t="s">
        <v>12</v>
      </c>
      <c r="N363">
        <f>AVERAGE(Patient1_Healthy!K368,Patient2_Healthy!K368,Patient5_Healthy!K344,Patient6_Healthy!K344,Patient8_Healthy!K344,Patient9_Healthy!K344,Patient10_Healthy!K344,Patient11_Healthy!K344,Patient12_Healthy!K344,Patient13_Healthy!K344,Patient14_Healthy!K344,Patient15_Healthy!K344,Patient16_Healthy!K344,Patient17_Healthy!K344,Patient18_Healthy!K344,Patient19_Healthy!K344,Patient21_Healthy!K344,Patient22_Healthy!K344,Patient23_Healthy!K344,Patient25_Healthy!K344,Patient26_Healthy!K344,Patient27_Healthy!K344,Patient28_Healthy!K344,Patient30_Healthy!K344,Patient31_Healthy!K344,Patient33_Healthy!K344,Patient34_Healthy!K344,Patient36_Healthy!K344)</f>
        <v>7.3809523809523853E-2</v>
      </c>
      <c r="O363" s="139">
        <f>STDEV(Patient1_Healthy!K368,Patient2_Healthy!K368,Patient5_Healthy!K344,Patient6_Healthy!K344,Patient8_Healthy!K344,Patient9_Healthy!K344,Patient10_Healthy!K344,Patient11_Healthy!K344,Patient12_Healthy!K344,Patient13_Healthy!K344,Patient14_Healthy!K344,Patient15_Healthy!K344,Patient16_Healthy!K344,Patient17_Healthy!K344,Patient18_Healthy!K344,Patient19_Healthy!K344,Patient21_Healthy!K344,Patient22_Healthy!K344,Patient23_Healthy!K344,Patient25_Healthy!K344,Patient26_Healthy!K344,Patient27_Healthy!K344,Patient28_Healthy!K344,Patient30_Healthy!K344,Patient31_Healthy!K344,Patient33_Healthy!K344,Patient34_Healthy!K344,Patient36_Healthy!K344)</f>
        <v>8.3816938905578425E-2</v>
      </c>
      <c r="P363" s="132">
        <f>AVERAGE(Patient1_Healthy!L368,Patient2_Healthy!L368,Patient5_Healthy!L344,Patient6_Healthy!L344,Patient8_Healthy!L344,Patient9_Healthy!L344,Patient10_Healthy!L344,Patient11_Healthy!L344,Patient12_Healthy!L344,Patient13_Healthy!L344,Patient14_Healthy!L344,Patient15_Healthy!L344,Patient16_Healthy!L344,Patient17_Healthy!L344,Patient18_Healthy!L344,Patient19_Healthy!L344,Patient21_Healthy!L344,Patient22_Healthy!L344,Patient23_Healthy!L344,Patient25_Healthy!L344,Patient26_Healthy!L344,Patient27_Healthy!L344,Patient28_Healthy!L344,Patient30_Healthy!L344,Patient31_Healthy!L344,Patient33_Healthy!L344,Patient34_Healthy!L344,Patient36_Healthy!L344)</f>
        <v>0.59129464132029064</v>
      </c>
      <c r="Q363" s="139">
        <f>STDEV(Patient1_Healthy!L368,Patient2_Healthy!L368,Patient5_Healthy!L344,Patient6_Healthy!L344,Patient8_Healthy!L344,Patient9_Healthy!L344,Patient10_Healthy!L344,Patient11_Healthy!L344,Patient12_Healthy!L344,Patient13_Healthy!L344,Patient14_Healthy!L344,Patient15_Healthy!L344,Patient16_Healthy!L344,Patient17_Healthy!L344,Patient18_Healthy!L344,Patient19_Healthy!L344,Patient21_Healthy!L344,Patient22_Healthy!L344,Patient23_Healthy!L344,Patient25_Healthy!L344,Patient26_Healthy!L344,Patient27_Healthy!L344,Patient28_Healthy!L344,Patient30_Healthy!L344,Patient31_Healthy!L344,Patient33_Healthy!L344,Patient34_Healthy!L344,Patient36_Healthy!L344)</f>
        <v>7.7474850530194885</v>
      </c>
      <c r="R363" s="132">
        <f>AVERAGE(Patient1_Healthy!M368,Patient2_Healthy!M368,Patient5_Healthy!M344,Patient6_Healthy!M344,Patient8_Healthy!M344,Patient9_Healthy!M344,Patient10_Healthy!M344,Patient11_Healthy!M344,Patient12_Healthy!M344,Patient13_Healthy!M344,Patient14_Healthy!M344,Patient15_Healthy!M344,Patient16_Healthy!M344,Patient17_Healthy!M344,Patient19_Healthy!M344,Patient21_Healthy!M344,Patient22_Healthy!M344,Patient23_Healthy!M344,Patient25_Healthy!M344,Patient26_Healthy!M344,Patient27_Healthy!M344,Patient28_Healthy!M344,Patient30_Healthy!M344,Patient31_Healthy!M344,Patient33_Healthy!M344,Patient34_Healthy!M344,Patient36_Healthy!M344)</f>
        <v>0.25185185185185183</v>
      </c>
      <c r="S363" s="139">
        <f>STDEV(Patient1_Healthy!M368,Patient2_Healthy!M368,Patient5_Healthy!M344,Patient6_Healthy!M344,Patient8_Healthy!M344,Patient9_Healthy!M344,Patient10_Healthy!M344,Patient11_Healthy!M344,Patient12_Healthy!M344,Patient13_Healthy!M344,Patient14_Healthy!M344,Patient15_Healthy!M344,Patient16_Healthy!M344,Patient17_Healthy!M344,Patient19_Healthy!M344,Patient21_Healthy!M344,Patient22_Healthy!M344,Patient23_Healthy!M344,Patient25_Healthy!M344,Patient26_Healthy!M344,Patient27_Healthy!M344,Patient28_Healthy!M344,Patient30_Healthy!M344,Patient31_Healthy!M344,Patient33_Healthy!M344,Patient34_Healthy!M344,Patient36_Healthy!M344)</f>
        <v>0.1272098116590705</v>
      </c>
      <c r="T363">
        <f>AVERAGE(Patient1_Healthy!N368,Patient2_Healthy!N368,Patient5_Healthy!N344,Patient6_Healthy!N344,Patient8_Healthy!N344,Patient9_Healthy!N344,Patient10_Healthy!N344,Patient11_Healthy!N344,Patient12_Healthy!N344,Patient13_Healthy!N344,Patient14_Healthy!N344,Patient15_Healthy!N344,Patient16_Healthy!N344,Patient17_Healthy!N344,Patient18_Healthy!N344,Patient19_Healthy!N344,Patient21_Healthy!N344,Patient22_Healthy!N344,Patient23_Healthy!N344,Patient25_Healthy!N344,Patient26_Healthy!N344,Patient27_Healthy!N344,Patient28_Healthy!N344,Patient30_Healthy!N344,Patient31_Healthy!N344,Patient33_Healthy!N344,Patient34_Healthy!N344,Patient36_Healthy!N344)</f>
        <v>0.54880952380952397</v>
      </c>
      <c r="U363">
        <f>STDEV(Patient1_Healthy!N368,Patient2_Healthy!N368,Patient5_Healthy!N344,Patient6_Healthy!N344,Patient8_Healthy!N344,Patient9_Healthy!N344,Patient10_Healthy!N344,Patient11_Healthy!N344,Patient12_Healthy!N344,Patient13_Healthy!N344,Patient14_Healthy!N344,Patient15_Healthy!N344,Patient16_Healthy!N344,Patient17_Healthy!N344,Patient18_Healthy!N344,Patient19_Healthy!N344,Patient21_Healthy!N344,Patient22_Healthy!N344,Patient23_Healthy!N344,Patient25_Healthy!N344,Patient26_Healthy!N344,Patient27_Healthy!N344,Patient28_Healthy!N344,Patient30_Healthy!N344,Patient31_Healthy!N344,Patient33_Healthy!N344,Patient34_Healthy!N344,Patient36_Healthy!N344)</f>
        <v>0.27910529347221108</v>
      </c>
      <c r="AO363" s="165"/>
    </row>
    <row r="364" spans="1:41" x14ac:dyDescent="0.25">
      <c r="A364" s="32" t="s">
        <v>25</v>
      </c>
      <c r="B364">
        <f>AVERAGE(Patient1_Healthy!B369,Patient2_Healthy!B369,Patient5_Healthy!B345,Patient6_Healthy!B345,Patient8_Healthy!B345,Patient9_Healthy!B345,Patient10_Healthy!B345,Patient11_Healthy!B345,Patient13_Healthy!B345,Patient14_Healthy!B345,Patient15_Healthy!B345,Patient16_Healthy!B345,Patient17_Healthy!B345,Patient19_Healthy!B345,Patient21_Healthy!B345,Patient22_Healthy!B345,Patient23_Healthy!B345,Patient25_Healthy!B345,Patient26_Healthy!B345,Patient27_Healthy!B345,Patient28_Healthy!B345,Patient30_Healthy!B345,Patient31_Healthy!B345,Patient33_Healthy!B345,Patient34_Healthy!B345,Patient36_Healthy!B345)</f>
        <v>35.193810096153847</v>
      </c>
      <c r="C364">
        <f>STDEV(Patient1_Healthy!B369,Patient2_Healthy!B369,Patient5_Healthy!B345,Patient6_Healthy!B345,Patient8_Healthy!B345,Patient9_Healthy!B345,Patient10_Healthy!B345,Patient11_Healthy!B345,Patient13_Healthy!B345,Patient14_Healthy!B345,Patient15_Healthy!B345,Patient16_Healthy!B345,Patient17_Healthy!B345,Patient19_Healthy!B345,Patient21_Healthy!B345,Patient22_Healthy!B345,Patient23_Healthy!B345,Patient25_Healthy!B345,Patient26_Healthy!B345,Patient27_Healthy!B345,Patient28_Healthy!B345,Patient30_Healthy!B345,Patient31_Healthy!B345,Patient33_Healthy!B345,Patient34_Healthy!B345,Patient36_Healthy!B345)</f>
        <v>13.692731773251559</v>
      </c>
      <c r="D364" s="132">
        <f>AVERAGE(Patient1_Healthy!C369,Patient2_Healthy!C369,Patient5_Healthy!C345,Patient6_Healthy!C345,Patient8_Healthy!C345,Patient9_Healthy!C345,Patient10_Healthy!C345,Patient11_Healthy!C345,Patient12_Healthy!C345,Patient13_Healthy!C345,Patient14_Healthy!C345,Patient15_Healthy!C345,Patient16_Healthy!C345,Patient17_Healthy!C345,Patient19_Healthy!C345,Patient21_Healthy!C345,Patient22_Healthy!C345,Patient23_Healthy!C345,Patient25_Healthy!C345,Patient26_Healthy!C345,Patient27_Healthy!C345,Patient28_Healthy!C345,Patient30_Healthy!C345,Patient31_Healthy!C345,Patient33_Healthy!C345,Patient34_Healthy!C345,Patient36_Healthy!C345)</f>
        <v>65.384313272476561</v>
      </c>
      <c r="E364" s="139">
        <f>STDEV(Patient1_Healthy!C369,Patient2_Healthy!C369,Patient5_Healthy!C345,Patient6_Healthy!C345,Patient8_Healthy!C345,Patient9_Healthy!C345,Patient10_Healthy!C345,Patient11_Healthy!C345,Patient12_Healthy!C345,Patient13_Healthy!C345,Patient14_Healthy!C345,Patient15_Healthy!C345,Patient16_Healthy!C345,Patient17_Healthy!C345,Patient19_Healthy!C345,Patient21_Healthy!C345,Patient22_Healthy!C345,Patient23_Healthy!C345,Patient25_Healthy!C345,Patient26_Healthy!C345,Patient27_Healthy!C345,Patient28_Healthy!C345,Patient30_Healthy!C345,Patient31_Healthy!C345,Patient33_Healthy!C345,Patient34_Healthy!C345,Patient36_Healthy!C345)</f>
        <v>27.157547874480919</v>
      </c>
      <c r="F364" s="132">
        <f>AVERAGE(Patient1_Healthy!D369,Patient2_Healthy!D369,Patient5_Healthy!D345,Patient6_Healthy!D345,Patient8_Healthy!D345,Patient9_Healthy!D345,Patient10_Healthy!D345,Patient11_Healthy!D345,Patient12_Healthy!D345,Patient13_Healthy!D345,Patient14_Healthy!D345,Patient15_Healthy!D345,Patient16_Healthy!D345,Patient17_Healthy!D345,Patient19_Healthy!D345,Patient21_Healthy!D345,Patient22_Healthy!D345,Patient23_Healthy!D345,Patient25_Healthy!D345,Patient26_Healthy!D345,Patient27_Healthy!D345,Patient28_Healthy!D345,Patient30_Healthy!D345,Patient31_Healthy!D345,Patient33_Healthy!D345,Patient34_Healthy!D345,Patient36_Healthy!D345)</f>
        <v>118.56192129629629</v>
      </c>
      <c r="G364" s="139">
        <f>STDEV(Patient1_Healthy!D369,Patient2_Healthy!D369,Patient5_Healthy!D345,Patient6_Healthy!D345,Patient8_Healthy!D345,Patient9_Healthy!D345,Patient10_Healthy!D345,Patient11_Healthy!D345,Patient12_Healthy!D345,Patient13_Healthy!D345,Patient14_Healthy!D345,Patient15_Healthy!D345,Patient16_Healthy!D345,Patient17_Healthy!D345,Patient19_Healthy!D345,Patient21_Healthy!D345,Patient22_Healthy!D345,Patient23_Healthy!D345,Patient25_Healthy!D345,Patient26_Healthy!D345,Patient27_Healthy!D345,Patient28_Healthy!D345,Patient30_Healthy!D345,Patient31_Healthy!D345,Patient33_Healthy!D345,Patient34_Healthy!D345,Patient36_Healthy!D345)</f>
        <v>66.086361913103772</v>
      </c>
      <c r="H364">
        <f>AVERAGE(Patient1_Healthy!E369,Patient2_Healthy!E369,Patient5_Healthy!E345,Patient6_Healthy!E345,Patient8_Healthy!E345,Patient9_Healthy!E345,Patient10_Healthy!E345,Patient11_Healthy!E345,Patient12_Healthy!E345,Patient13_Healthy!E345,Patient14_Healthy!E345,Patient15_Healthy!E345,Patient16_Healthy!E345,Patient17_Healthy!E345,Patient19_Healthy!E345,Patient21_Healthy!E345,Patient22_Healthy!E345,Patient23_Healthy!E345,Patient25_Healthy!E345,Patient26_Healthy!E345,Patient27_Healthy!E345,Patient28_Healthy!E345,Patient30_Healthy!E345,Patient31_Healthy!E345,Patient33_Healthy!E345,Patient34_Healthy!E345,Patient36_Healthy!E345)</f>
        <v>235.42390046296296</v>
      </c>
      <c r="I364">
        <f>STDEV(Patient1_Healthy!E369,Patient2_Healthy!E369,Patient5_Healthy!E345,Patient6_Healthy!E345,Patient8_Healthy!E345,Patient9_Healthy!E345,Patient10_Healthy!E345,Patient11_Healthy!E345,Patient12_Healthy!E345,Patient13_Healthy!E345,Patient14_Healthy!E345,Patient15_Healthy!E345,Patient16_Healthy!E345,Patient17_Healthy!E345,Patient19_Healthy!E345,Patient21_Healthy!E345,Patient22_Healthy!E345,Patient23_Healthy!E345,Patient25_Healthy!E345,Patient26_Healthy!E345,Patient27_Healthy!E345,Patient28_Healthy!E345,Patient30_Healthy!E345,Patient31_Healthy!E345,Patient33_Healthy!E345,Patient34_Healthy!E345,Patient36_Healthy!E345)</f>
        <v>98.535675883040156</v>
      </c>
      <c r="M364" s="35" t="s">
        <v>13</v>
      </c>
      <c r="N364">
        <f>AVERAGE(Patient1_Healthy!K369,Patient2_Healthy!K369,Patient5_Healthy!K345,Patient6_Healthy!K345,Patient8_Healthy!K345,Patient9_Healthy!K345,Patient10_Healthy!K345,Patient11_Healthy!K345,Patient12_Healthy!K345,Patient13_Healthy!K345,Patient14_Healthy!K345,Patient15_Healthy!K345,Patient16_Healthy!K345,Patient17_Healthy!K345,Patient18_Healthy!K345,Patient19_Healthy!K345,Patient21_Healthy!K345,Patient22_Healthy!K345,Patient23_Healthy!K345,Patient25_Healthy!K345,Patient26_Healthy!K345,Patient27_Healthy!K345,Patient28_Healthy!K345,Patient30_Healthy!K345,Patient31_Healthy!K345,Patient33_Healthy!K345,Patient34_Healthy!K345,Patient36_Healthy!K345)</f>
        <v>7.142857142857148E-2</v>
      </c>
      <c r="O364" s="139">
        <f>STDEV(Patient1_Healthy!K369,Patient2_Healthy!K369,Patient5_Healthy!K345,Patient6_Healthy!K345,Patient8_Healthy!K345,Patient9_Healthy!K345,Patient10_Healthy!K345,Patient11_Healthy!K345,Patient12_Healthy!K345,Patient13_Healthy!K345,Patient14_Healthy!K345,Patient15_Healthy!K345,Patient16_Healthy!K345,Patient17_Healthy!K345,Patient18_Healthy!K345,Patient19_Healthy!K345,Patient21_Healthy!K345,Patient22_Healthy!K345,Patient23_Healthy!K345,Patient25_Healthy!K345,Patient26_Healthy!K345,Patient27_Healthy!K345,Patient28_Healthy!K345,Patient30_Healthy!K345,Patient31_Healthy!K345,Patient33_Healthy!K345,Patient34_Healthy!K345,Patient36_Healthy!K345)</f>
        <v>6.6490065914941804E-2</v>
      </c>
      <c r="P364" s="132">
        <f>AVERAGE(Patient1_Healthy!L369,Patient2_Healthy!L369,Patient5_Healthy!L345,Patient6_Healthy!L345,Patient8_Healthy!L345,Patient9_Healthy!L345,Patient10_Healthy!L345,Patient11_Healthy!L345,Patient12_Healthy!L345,Patient13_Healthy!L345,Patient14_Healthy!L345,Patient15_Healthy!L345,Patient16_Healthy!L345,Patient17_Healthy!L345,Patient18_Healthy!L345,Patient19_Healthy!L345,Patient21_Healthy!L345,Patient22_Healthy!L345,Patient23_Healthy!L345,Patient25_Healthy!L345,Patient26_Healthy!L345,Patient27_Healthy!L345,Patient28_Healthy!L345,Patient30_Healthy!L345,Patient31_Healthy!L345,Patient33_Healthy!L345,Patient34_Healthy!L345,Patient36_Healthy!L345)</f>
        <v>0.9899311376587191</v>
      </c>
      <c r="Q364" s="139">
        <f>STDEV(Patient1_Healthy!L369,Patient2_Healthy!L369,Patient5_Healthy!L345,Patient6_Healthy!L345,Patient8_Healthy!L345,Patient9_Healthy!L345,Patient10_Healthy!L345,Patient11_Healthy!L345,Patient12_Healthy!L345,Patient13_Healthy!L345,Patient14_Healthy!L345,Patient15_Healthy!L345,Patient16_Healthy!L345,Patient17_Healthy!L345,Patient18_Healthy!L345,Patient19_Healthy!L345,Patient21_Healthy!L345,Patient22_Healthy!L345,Patient23_Healthy!L345,Patient25_Healthy!L345,Patient26_Healthy!L345,Patient27_Healthy!L345,Patient28_Healthy!L345,Patient30_Healthy!L345,Patient31_Healthy!L345,Patient33_Healthy!L345,Patient34_Healthy!L345,Patient36_Healthy!L345)</f>
        <v>3.5147552967113498</v>
      </c>
      <c r="R364" s="132">
        <f>AVERAGE(Patient1_Healthy!M369,Patient2_Healthy!M369,Patient5_Healthy!M345,Patient6_Healthy!M345,Patient8_Healthy!M345,Patient9_Healthy!M345,Patient10_Healthy!M345,Patient11_Healthy!M345,Patient12_Healthy!M345,Patient13_Healthy!M345,Patient14_Healthy!M345,Patient15_Healthy!M345,Patient16_Healthy!M345,Patient17_Healthy!M345,Patient19_Healthy!M345,Patient21_Healthy!M345,Patient22_Healthy!M345,Patient23_Healthy!M345,Patient25_Healthy!M345,Patient26_Healthy!M345,Patient27_Healthy!M345,Patient28_Healthy!M345,Patient30_Healthy!M345,Patient31_Healthy!M345,Patient33_Healthy!M345,Patient34_Healthy!M345,Patient36_Healthy!M345)</f>
        <v>0.24320987654320991</v>
      </c>
      <c r="S364" s="139">
        <f>STDEV(Patient1_Healthy!M369,Patient2_Healthy!M369,Patient5_Healthy!M345,Patient6_Healthy!M345,Patient8_Healthy!M345,Patient9_Healthy!M345,Patient10_Healthy!M345,Patient11_Healthy!M345,Patient12_Healthy!M345,Patient13_Healthy!M345,Patient14_Healthy!M345,Patient15_Healthy!M345,Patient16_Healthy!M345,Patient17_Healthy!M345,Patient19_Healthy!M345,Patient21_Healthy!M345,Patient22_Healthy!M345,Patient23_Healthy!M345,Patient25_Healthy!M345,Patient26_Healthy!M345,Patient27_Healthy!M345,Patient28_Healthy!M345,Patient30_Healthy!M345,Patient31_Healthy!M345,Patient33_Healthy!M345,Patient34_Healthy!M345,Patient36_Healthy!M345)</f>
        <v>9.2364391154833067E-2</v>
      </c>
      <c r="T364">
        <f>AVERAGE(Patient1_Healthy!N369,Patient2_Healthy!N369,Patient5_Healthy!N345,Patient6_Healthy!N345,Patient8_Healthy!N345,Patient9_Healthy!N345,Patient10_Healthy!N345,Patient11_Healthy!N345,Patient12_Healthy!N345,Patient13_Healthy!N345,Patient14_Healthy!N345,Patient15_Healthy!N345,Patient16_Healthy!N345,Patient17_Healthy!N345,Patient18_Healthy!N345,Patient19_Healthy!N345,Patient21_Healthy!N345,Patient22_Healthy!N345,Patient23_Healthy!N345,Patient25_Healthy!N345,Patient26_Healthy!N345,Patient27_Healthy!N345,Patient28_Healthy!N345,Patient30_Healthy!N345,Patient31_Healthy!N345,Patient33_Healthy!N345,Patient34_Healthy!N345,Patient36_Healthy!N345)</f>
        <v>0.52142857142857146</v>
      </c>
      <c r="U364">
        <f>STDEV(Patient1_Healthy!N369,Patient2_Healthy!N369,Patient5_Healthy!N345,Patient6_Healthy!N345,Patient8_Healthy!N345,Patient9_Healthy!N345,Patient10_Healthy!N345,Patient11_Healthy!N345,Patient12_Healthy!N345,Patient13_Healthy!N345,Patient14_Healthy!N345,Patient15_Healthy!N345,Patient16_Healthy!N345,Patient17_Healthy!N345,Patient18_Healthy!N345,Patient19_Healthy!N345,Patient21_Healthy!N345,Patient22_Healthy!N345,Patient23_Healthy!N345,Patient25_Healthy!N345,Patient26_Healthy!N345,Patient27_Healthy!N345,Patient28_Healthy!N345,Patient30_Healthy!N345,Patient31_Healthy!N345,Patient33_Healthy!N345,Patient34_Healthy!N345,Patient36_Healthy!N345)</f>
        <v>0.23747892013260563</v>
      </c>
      <c r="AO364" s="165"/>
    </row>
    <row r="365" spans="1:41" x14ac:dyDescent="0.25">
      <c r="A365" s="32" t="s">
        <v>18</v>
      </c>
      <c r="B365">
        <f>AVERAGE(Patient1_Healthy!B370,Patient2_Healthy!B370,Patient5_Healthy!B346,Patient6_Healthy!B346,Patient8_Healthy!B346,Patient9_Healthy!B346,Patient10_Healthy!B346,Patient11_Healthy!B346,Patient13_Healthy!B346,Patient14_Healthy!B346,Patient15_Healthy!B346,Patient16_Healthy!B346,Patient17_Healthy!B346,Patient19_Healthy!B346,Patient21_Healthy!B346,Patient22_Healthy!B346,Patient23_Healthy!B346,Patient25_Healthy!B346,Patient26_Healthy!B346,Patient27_Healthy!B346,Patient28_Healthy!B346,Patient30_Healthy!B346,Patient31_Healthy!B346,Patient33_Healthy!B346,Patient34_Healthy!B346,Patient36_Healthy!B346)</f>
        <v>41.691706730769234</v>
      </c>
      <c r="C365">
        <f>STDEV(Patient1_Healthy!B370,Patient2_Healthy!B370,Patient5_Healthy!B346,Patient6_Healthy!B346,Patient8_Healthy!B346,Patient9_Healthy!B346,Patient10_Healthy!B346,Patient11_Healthy!B346,Patient13_Healthy!B346,Patient14_Healthy!B346,Patient15_Healthy!B346,Patient16_Healthy!B346,Patient17_Healthy!B346,Patient19_Healthy!B346,Patient21_Healthy!B346,Patient22_Healthy!B346,Patient23_Healthy!B346,Patient25_Healthy!B346,Patient26_Healthy!B346,Patient27_Healthy!B346,Patient28_Healthy!B346,Patient30_Healthy!B346,Patient31_Healthy!B346,Patient33_Healthy!B346,Patient34_Healthy!B346,Patient36_Healthy!B346)</f>
        <v>13.721364754869606</v>
      </c>
      <c r="D365" s="132">
        <f>AVERAGE(Patient1_Healthy!C370,Patient2_Healthy!C370,Patient5_Healthy!C346,Patient6_Healthy!C346,Patient8_Healthy!C346,Patient9_Healthy!C346,Patient10_Healthy!C346,Patient11_Healthy!C346,Patient12_Healthy!C346,Patient13_Healthy!C346,Patient14_Healthy!C346,Patient15_Healthy!C346,Patient16_Healthy!C346,Patient17_Healthy!C346,Patient19_Healthy!C346,Patient21_Healthy!C346,Patient22_Healthy!C346,Patient23_Healthy!C346,Patient25_Healthy!C346,Patient26_Healthy!C346,Patient27_Healthy!C346,Patient28_Healthy!C346,Patient30_Healthy!C346,Patient31_Healthy!C346,Patient33_Healthy!C346,Patient34_Healthy!C346,Patient36_Healthy!C346)</f>
        <v>75.769959414616778</v>
      </c>
      <c r="E365" s="139">
        <f>STDEV(Patient1_Healthy!C370,Patient2_Healthy!C370,Patient5_Healthy!C346,Patient6_Healthy!C346,Patient8_Healthy!C346,Patient9_Healthy!C346,Patient10_Healthy!C346,Patient11_Healthy!C346,Patient12_Healthy!C346,Patient13_Healthy!C346,Patient14_Healthy!C346,Patient15_Healthy!C346,Patient16_Healthy!C346,Patient17_Healthy!C346,Patient19_Healthy!C346,Patient21_Healthy!C346,Patient22_Healthy!C346,Patient23_Healthy!C346,Patient25_Healthy!C346,Patient26_Healthy!C346,Patient27_Healthy!C346,Patient28_Healthy!C346,Patient30_Healthy!C346,Patient31_Healthy!C346,Patient33_Healthy!C346,Patient34_Healthy!C346,Patient36_Healthy!C346)</f>
        <v>14.567556538607835</v>
      </c>
      <c r="F365" s="132">
        <f>AVERAGE(Patient1_Healthy!D370,Patient2_Healthy!D370,Patient5_Healthy!D346,Patient6_Healthy!D346,Patient8_Healthy!D346,Patient9_Healthy!D346,Patient10_Healthy!D346,Patient11_Healthy!D346,Patient12_Healthy!D346,Patient13_Healthy!D346,Patient14_Healthy!D346,Patient15_Healthy!D346,Patient16_Healthy!D346,Patient17_Healthy!D346,Patient19_Healthy!D346,Patient21_Healthy!D346,Patient22_Healthy!D346,Patient23_Healthy!D346,Patient25_Healthy!D346,Patient26_Healthy!D346,Patient27_Healthy!D346,Patient28_Healthy!D346,Patient30_Healthy!D346,Patient31_Healthy!D346,Patient33_Healthy!D346,Patient34_Healthy!D346,Patient36_Healthy!D346)</f>
        <v>119.61082175925925</v>
      </c>
      <c r="G365" s="139">
        <f>STDEV(Patient1_Healthy!D370,Patient2_Healthy!D370,Patient5_Healthy!D346,Patient6_Healthy!D346,Patient8_Healthy!D346,Patient9_Healthy!D346,Patient10_Healthy!D346,Patient11_Healthy!D346,Patient12_Healthy!D346,Patient13_Healthy!D346,Patient14_Healthy!D346,Patient15_Healthy!D346,Patient16_Healthy!D346,Patient17_Healthy!D346,Patient19_Healthy!D346,Patient21_Healthy!D346,Patient22_Healthy!D346,Patient23_Healthy!D346,Patient25_Healthy!D346,Patient26_Healthy!D346,Patient27_Healthy!D346,Patient28_Healthy!D346,Patient30_Healthy!D346,Patient31_Healthy!D346,Patient33_Healthy!D346,Patient34_Healthy!D346,Patient36_Healthy!D346)</f>
        <v>31.666686503772628</v>
      </c>
      <c r="H365">
        <f>AVERAGE(Patient1_Healthy!E370,Patient2_Healthy!E370,Patient5_Healthy!E346,Patient6_Healthy!E346,Patient8_Healthy!E346,Patient9_Healthy!E346,Patient10_Healthy!E346,Patient11_Healthy!E346,Patient12_Healthy!E346,Patient13_Healthy!E346,Patient14_Healthy!E346,Patient15_Healthy!E346,Patient16_Healthy!E346,Patient17_Healthy!E346,Patient19_Healthy!E346,Patient21_Healthy!E346,Patient22_Healthy!E346,Patient23_Healthy!E346,Patient25_Healthy!E346,Patient26_Healthy!E346,Patient27_Healthy!E346,Patient28_Healthy!E346,Patient30_Healthy!E346,Patient31_Healthy!E346,Patient33_Healthy!E346,Patient34_Healthy!E346,Patient36_Healthy!E346)</f>
        <v>209.52690972222223</v>
      </c>
      <c r="I365">
        <f>STDEV(Patient1_Healthy!E370,Patient2_Healthy!E370,Patient5_Healthy!E346,Patient6_Healthy!E346,Patient8_Healthy!E346,Patient9_Healthy!E346,Patient10_Healthy!E346,Patient11_Healthy!E346,Patient12_Healthy!E346,Patient13_Healthy!E346,Patient14_Healthy!E346,Patient15_Healthy!E346,Patient16_Healthy!E346,Patient17_Healthy!E346,Patient19_Healthy!E346,Patient21_Healthy!E346,Patient22_Healthy!E346,Patient23_Healthy!E346,Patient25_Healthy!E346,Patient26_Healthy!E346,Patient27_Healthy!E346,Patient28_Healthy!E346,Patient30_Healthy!E346,Patient31_Healthy!E346,Patient33_Healthy!E346,Patient34_Healthy!E346,Patient36_Healthy!E346)</f>
        <v>52.731824561426151</v>
      </c>
      <c r="AO365" s="165"/>
    </row>
    <row r="366" spans="1:41" x14ac:dyDescent="0.25">
      <c r="A366" s="32" t="s">
        <v>26</v>
      </c>
      <c r="B366">
        <f>AVERAGE(Patient1_Healthy!B371,Patient2_Healthy!B371,Patient5_Healthy!B347,Patient6_Healthy!B347,Patient8_Healthy!B347,Patient9_Healthy!B347,Patient10_Healthy!B347,Patient11_Healthy!B347,Patient13_Healthy!B347,Patient14_Healthy!B347,Patient15_Healthy!B347,Patient16_Healthy!B347,Patient17_Healthy!B347,Patient19_Healthy!B347,Patient21_Healthy!B347,Patient22_Healthy!B347,Patient23_Healthy!B347,Patient25_Healthy!B347,Patient26_Healthy!B347,Patient27_Healthy!B347,Patient28_Healthy!B347,Patient30_Healthy!B347,Patient31_Healthy!B347,Patient33_Healthy!B347,Patient34_Healthy!B347,Patient36_Healthy!B347)</f>
        <v>38.19861778846154</v>
      </c>
      <c r="C366">
        <f>STDEV(Patient1_Healthy!B371,Patient2_Healthy!B371,Patient5_Healthy!B347,Patient6_Healthy!B347,Patient8_Healthy!B347,Patient9_Healthy!B347,Patient10_Healthy!B347,Patient11_Healthy!B347,Patient13_Healthy!B347,Patient14_Healthy!B347,Patient15_Healthy!B347,Patient16_Healthy!B347,Patient17_Healthy!B347,Patient19_Healthy!B347,Patient21_Healthy!B347,Patient22_Healthy!B347,Patient23_Healthy!B347,Patient25_Healthy!B347,Patient26_Healthy!B347,Patient27_Healthy!B347,Patient28_Healthy!B347,Patient30_Healthy!B347,Patient31_Healthy!B347,Patient33_Healthy!B347,Patient34_Healthy!B347,Patient36_Healthy!B347)</f>
        <v>10.847589867027015</v>
      </c>
      <c r="D366" s="132">
        <f>AVERAGE(Patient1_Healthy!C371,Patient2_Healthy!C371,Patient5_Healthy!C347,Patient6_Healthy!C347,Patient8_Healthy!C347,Patient9_Healthy!C347,Patient10_Healthy!C347,Patient11_Healthy!C347,Patient12_Healthy!C347,Patient13_Healthy!C347,Patient14_Healthy!C347,Patient15_Healthy!C347,Patient16_Healthy!C347,Patient17_Healthy!C347,Patient18_Healthy!C347,Patient19_Healthy!C347,Patient21_Healthy!C347,Patient22_Healthy!C347,Patient23_Healthy!C347,Patient25_Healthy!C347,Patient26_Healthy!C347,Patient27_Healthy!C347,Patient28_Healthy!C347,Patient30_Healthy!C347,Patient31_Healthy!C347,Patient33_Healthy!C347,Patient34_Healthy!C347,Patient36_Healthy!C347)</f>
        <v>62.773349150941691</v>
      </c>
      <c r="E366" s="139">
        <f>STDEV(Patient1_Healthy!C371,Patient2_Healthy!C371,Patient5_Healthy!C347,Patient6_Healthy!C347,Patient8_Healthy!C347,Patient9_Healthy!C347,Patient10_Healthy!C347,Patient11_Healthy!C347,Patient12_Healthy!C347,Patient13_Healthy!C347,Patient14_Healthy!C347,Patient15_Healthy!C347,Patient16_Healthy!C347,Patient17_Healthy!C347,Patient18_Healthy!C347,Patient19_Healthy!C347,Patient21_Healthy!C347,Patient22_Healthy!C347,Patient23_Healthy!C347,Patient25_Healthy!C347,Patient26_Healthy!C347,Patient27_Healthy!C347,Patient28_Healthy!C347,Patient30_Healthy!C347,Patient31_Healthy!C347,Patient33_Healthy!C347,Patient34_Healthy!C347,Patient36_Healthy!C347)</f>
        <v>17.787779731069701</v>
      </c>
      <c r="F366" s="132">
        <f>AVERAGE(Patient1_Healthy!D371,Patient2_Healthy!D371,Patient5_Healthy!D347,Patient6_Healthy!D347,Patient8_Healthy!D347,Patient9_Healthy!D347,Patient10_Healthy!D347,Patient11_Healthy!D347,Patient12_Healthy!D347,Patient13_Healthy!D347,Patient14_Healthy!D347,Patient15_Healthy!D347,Patient16_Healthy!D347,Patient17_Healthy!D347,Patient18_Healthy!D347,Patient19_Healthy!D347,Patient21_Healthy!D347,Patient22_Healthy!D347,Patient23_Healthy!D347,Patient25_Healthy!D347,Patient26_Healthy!D347,Patient27_Healthy!D347,Patient28_Healthy!D347,Patient30_Healthy!D347,Patient31_Healthy!D347,Patient33_Healthy!D347,Patient34_Healthy!D347,Patient36_Healthy!D347)</f>
        <v>88.832310267857139</v>
      </c>
      <c r="G366" s="139">
        <f>STDEV(Patient1_Healthy!D371,Patient2_Healthy!D371,Patient5_Healthy!D347,Patient6_Healthy!D347,Patient8_Healthy!D347,Patient9_Healthy!D347,Patient10_Healthy!D347,Patient11_Healthy!D347,Patient12_Healthy!D347,Patient13_Healthy!D347,Patient14_Healthy!D347,Patient15_Healthy!D347,Patient16_Healthy!D347,Patient17_Healthy!D347,Patient18_Healthy!D347,Patient19_Healthy!D347,Patient21_Healthy!D347,Patient22_Healthy!D347,Patient23_Healthy!D347,Patient25_Healthy!D347,Patient26_Healthy!D347,Patient27_Healthy!D347,Patient28_Healthy!D347,Patient30_Healthy!D347,Patient31_Healthy!D347,Patient33_Healthy!D347,Patient34_Healthy!D347,Patient36_Healthy!D347)</f>
        <v>25.492642139457203</v>
      </c>
      <c r="H366">
        <f>AVERAGE(Patient1_Healthy!E371,Patient2_Healthy!E371,Patient5_Healthy!E347,Patient6_Healthy!E347,Patient8_Healthy!E347,Patient9_Healthy!E347,Patient10_Healthy!E347,Patient11_Healthy!E347,Patient12_Healthy!E347,Patient13_Healthy!E347,Patient14_Healthy!E347,Patient15_Healthy!E347,Patient16_Healthy!E347,Patient17_Healthy!E347,Patient18_Healthy!E347,Patient19_Healthy!E347,Patient21_Healthy!E347,Patient22_Healthy!E347,Patient23_Healthy!E347,Patient25_Healthy!E347,Patient26_Healthy!E347,Patient27_Healthy!E347,Patient28_Healthy!E347,Patient30_Healthy!E347,Patient31_Healthy!E347,Patient33_Healthy!E347,Patient34_Healthy!E347,Patient36_Healthy!E347)</f>
        <v>171.35184151785714</v>
      </c>
      <c r="I366">
        <f>STDEV(Patient1_Healthy!E371,Patient2_Healthy!E371,Patient5_Healthy!E347,Patient6_Healthy!E347,Patient8_Healthy!E347,Patient9_Healthy!E347,Patient10_Healthy!E347,Patient11_Healthy!E347,Patient12_Healthy!E347,Patient13_Healthy!E347,Patient14_Healthy!E347,Patient15_Healthy!E347,Patient16_Healthy!E347,Patient17_Healthy!E347,Patient18_Healthy!E347,Patient19_Healthy!E347,Patient21_Healthy!E347,Patient22_Healthy!E347,Patient23_Healthy!E347,Patient25_Healthy!E347,Patient26_Healthy!E347,Patient27_Healthy!E347,Patient28_Healthy!E347,Patient30_Healthy!E347,Patient31_Healthy!E347,Patient33_Healthy!E347,Patient34_Healthy!E347,Patient36_Healthy!E347)</f>
        <v>98.528182861225204</v>
      </c>
      <c r="AO366" s="165"/>
    </row>
    <row r="367" spans="1:41" x14ac:dyDescent="0.25">
      <c r="A367" s="32" t="s">
        <v>21</v>
      </c>
      <c r="B367">
        <f>AVERAGE(Patient1_Healthy!B372,Patient2_Healthy!B372,Patient5_Healthy!B348,Patient6_Healthy!B348,Patient8_Healthy!B348,Patient9_Healthy!B348,Patient10_Healthy!B348,Patient11_Healthy!B348,Patient13_Healthy!B348,Patient14_Healthy!B348,Patient15_Healthy!B348,Patient16_Healthy!B348,Patient17_Healthy!B348,Patient19_Healthy!B348,Patient21_Healthy!B348,Patient22_Healthy!B348,Patient23_Healthy!B348,Patient25_Healthy!B348,Patient26_Healthy!B348,Patient27_Healthy!B348,Patient28_Healthy!B348,Patient30_Healthy!B348,Patient31_Healthy!B348,Patient33_Healthy!B348,Patient34_Healthy!B348,Patient36_Healthy!B348)</f>
        <v>49.57932692307692</v>
      </c>
      <c r="C367">
        <f>STDEV(Patient1_Healthy!B372,Patient2_Healthy!B372,Patient5_Healthy!B348,Patient6_Healthy!B348,Patient8_Healthy!B348,Patient9_Healthy!B348,Patient10_Healthy!B348,Patient11_Healthy!B348,Patient13_Healthy!B348,Patient14_Healthy!B348,Patient15_Healthy!B348,Patient16_Healthy!B348,Patient17_Healthy!B348,Patient19_Healthy!B348,Patient21_Healthy!B348,Patient22_Healthy!B348,Patient23_Healthy!B348,Patient25_Healthy!B348,Patient26_Healthy!B348,Patient27_Healthy!B348,Patient28_Healthy!B348,Patient30_Healthy!B348,Patient31_Healthy!B348,Patient33_Healthy!B348,Patient34_Healthy!B348,Patient36_Healthy!B348)</f>
        <v>21.665267748693903</v>
      </c>
      <c r="D367" s="132">
        <f>AVERAGE(Patient1_Healthy!C372,Patient2_Healthy!C372,Patient5_Healthy!C348,Patient6_Healthy!C348,Patient8_Healthy!C348,Patient9_Healthy!C348,Patient10_Healthy!C348,Patient11_Healthy!C348,Patient12_Healthy!C348,Patient13_Healthy!C348,Patient14_Healthy!C348,Patient15_Healthy!C348,Patient16_Healthy!C348,Patient17_Healthy!C348,Patient18_Healthy!C348,Patient19_Healthy!C348,Patient21_Healthy!C348,Patient22_Healthy!C348,Patient23_Healthy!C348,Patient25_Healthy!C348,Patient26_Healthy!C348,Patient27_Healthy!C348,Patient28_Healthy!C348,Patient30_Healthy!C348,Patient31_Healthy!C348,Patient33_Healthy!C348,Patient34_Healthy!C348,Patient36_Healthy!C348)</f>
        <v>91.986081602896348</v>
      </c>
      <c r="E367" s="139">
        <f>STDEV(Patient1_Healthy!C372,Patient2_Healthy!C372,Patient5_Healthy!C348,Patient6_Healthy!C348,Patient8_Healthy!C348,Patient9_Healthy!C348,Patient10_Healthy!C348,Patient11_Healthy!C348,Patient12_Healthy!C348,Patient13_Healthy!C348,Patient14_Healthy!C348,Patient15_Healthy!C348,Patient16_Healthy!C348,Patient17_Healthy!C348,Patient18_Healthy!C348,Patient19_Healthy!C348,Patient21_Healthy!C348,Patient22_Healthy!C348,Patient23_Healthy!C348,Patient25_Healthy!C348,Patient26_Healthy!C348,Patient27_Healthy!C348,Patient28_Healthy!C348,Patient30_Healthy!C348,Patient31_Healthy!C348,Patient33_Healthy!C348,Patient34_Healthy!C348,Patient36_Healthy!C348)</f>
        <v>29.390753820121116</v>
      </c>
      <c r="F367" s="132">
        <f>AVERAGE(Patient1_Healthy!D372,Patient2_Healthy!D372,Patient5_Healthy!D348,Patient6_Healthy!D348,Patient8_Healthy!D348,Patient9_Healthy!D348,Patient10_Healthy!D348,Patient11_Healthy!D348,Patient12_Healthy!D348,Patient13_Healthy!D348,Patient14_Healthy!D348,Patient15_Healthy!D348,Patient16_Healthy!D348,Patient17_Healthy!D348,Patient18_Healthy!D348,Patient19_Healthy!D348,Patient21_Healthy!D348,Patient22_Healthy!D348,Patient23_Healthy!D348,Patient25_Healthy!D348,Patient26_Healthy!D348,Patient27_Healthy!D348,Patient28_Healthy!D348,Patient30_Healthy!D348,Patient31_Healthy!D348,Patient33_Healthy!D348,Patient34_Healthy!D348,Patient36_Healthy!D348)</f>
        <v>165.56222098214286</v>
      </c>
      <c r="G367" s="139">
        <f>STDEV(Patient1_Healthy!D372,Patient2_Healthy!D372,Patient5_Healthy!D348,Patient6_Healthy!D348,Patient8_Healthy!D348,Patient9_Healthy!D348,Patient10_Healthy!D348,Patient11_Healthy!D348,Patient12_Healthy!D348,Patient13_Healthy!D348,Patient14_Healthy!D348,Patient15_Healthy!D348,Patient16_Healthy!D348,Patient17_Healthy!D348,Patient18_Healthy!D348,Patient19_Healthy!D348,Patient21_Healthy!D348,Patient22_Healthy!D348,Patient23_Healthy!D348,Patient25_Healthy!D348,Patient26_Healthy!D348,Patient27_Healthy!D348,Patient28_Healthy!D348,Patient30_Healthy!D348,Patient31_Healthy!D348,Patient33_Healthy!D348,Patient34_Healthy!D348,Patient36_Healthy!D348)</f>
        <v>48.268993526367005</v>
      </c>
      <c r="H367">
        <f>AVERAGE(Patient1_Healthy!E372,Patient2_Healthy!E372,Patient5_Healthy!E348,Patient6_Healthy!E348,Patient8_Healthy!E348,Patient9_Healthy!E348,Patient10_Healthy!E348,Patient11_Healthy!E348,Patient12_Healthy!E348,Patient13_Healthy!E348,Patient14_Healthy!E348,Patient15_Healthy!E348,Patient16_Healthy!E348,Patient17_Healthy!E348,Patient18_Healthy!E348,Patient19_Healthy!E348,Patient21_Healthy!E348,Patient22_Healthy!E348,Patient23_Healthy!E348,Patient25_Healthy!E348,Patient26_Healthy!E348,Patient27_Healthy!E348,Patient28_Healthy!E348,Patient30_Healthy!E348,Patient31_Healthy!E348,Patient33_Healthy!E348,Patient34_Healthy!E348,Patient36_Healthy!E348)</f>
        <v>307.40792410714283</v>
      </c>
      <c r="I367">
        <f>STDEV(Patient1_Healthy!E372,Patient2_Healthy!E372,Patient5_Healthy!E348,Patient6_Healthy!E348,Patient8_Healthy!E348,Patient9_Healthy!E348,Patient10_Healthy!E348,Patient11_Healthy!E348,Patient12_Healthy!E348,Patient13_Healthy!E348,Patient14_Healthy!E348,Patient15_Healthy!E348,Patient16_Healthy!E348,Patient17_Healthy!E348,Patient18_Healthy!E348,Patient19_Healthy!E348,Patient21_Healthy!E348,Patient22_Healthy!E348,Patient23_Healthy!E348,Patient25_Healthy!E348,Patient26_Healthy!E348,Patient27_Healthy!E348,Patient28_Healthy!E348,Patient30_Healthy!E348,Patient31_Healthy!E348,Patient33_Healthy!E348,Patient34_Healthy!E348,Patient36_Healthy!E348)</f>
        <v>69.055113779765733</v>
      </c>
      <c r="AO367" s="165"/>
    </row>
    <row r="368" spans="1:41" x14ac:dyDescent="0.25">
      <c r="A368" s="32" t="s">
        <v>28</v>
      </c>
      <c r="B368">
        <f>AVERAGE(Patient1_Healthy!B373,Patient2_Healthy!B373,Patient5_Healthy!B349,Patient6_Healthy!B349,Patient8_Healthy!B349,Patient9_Healthy!B349,Patient10_Healthy!B349,Patient11_Healthy!B349,Patient13_Healthy!B349,Patient14_Healthy!B349,Patient15_Healthy!B349,Patient16_Healthy!B349,Patient17_Healthy!B349,Patient19_Healthy!B349,Patient21_Healthy!B349,Patient22_Healthy!B349,Patient23_Healthy!B349,Patient25_Healthy!B349,Patient26_Healthy!B349,Patient27_Healthy!B349,Patient28_Healthy!B349,Patient30_Healthy!B349,Patient31_Healthy!B349,Patient33_Healthy!B349,Patient34_Healthy!B349,Patient36_Healthy!B349)</f>
        <v>61.823918269230766</v>
      </c>
      <c r="C368">
        <f>STDEV(Patient1_Healthy!B373,Patient2_Healthy!B373,Patient5_Healthy!B349,Patient6_Healthy!B349,Patient8_Healthy!B349,Patient9_Healthy!B349,Patient10_Healthy!B349,Patient11_Healthy!B349,Patient13_Healthy!B349,Patient14_Healthy!B349,Patient15_Healthy!B349,Patient16_Healthy!B349,Patient17_Healthy!B349,Patient19_Healthy!B349,Patient21_Healthy!B349,Patient22_Healthy!B349,Patient23_Healthy!B349,Patient25_Healthy!B349,Patient26_Healthy!B349,Patient27_Healthy!B349,Patient28_Healthy!B349,Patient30_Healthy!B349,Patient31_Healthy!B349,Patient33_Healthy!B349,Patient34_Healthy!B349,Patient36_Healthy!B349)</f>
        <v>73.538084183268964</v>
      </c>
      <c r="D368" s="132">
        <f>AVERAGE(Patient1_Healthy!C373,Patient2_Healthy!C373,Patient5_Healthy!C349,Patient6_Healthy!C349,Patient8_Healthy!C349,Patient9_Healthy!C349,Patient10_Healthy!C349,Patient11_Healthy!C349,Patient12_Healthy!C349,Patient13_Healthy!C349,Patient14_Healthy!C349,Patient15_Healthy!C349,Patient16_Healthy!C349,Patient17_Healthy!C349,Patient18_Healthy!C349,Patient19_Healthy!C349,Patient21_Healthy!C349,Patient22_Healthy!C349,Patient23_Healthy!C349,Patient25_Healthy!C349,Patient26_Healthy!C349,Patient27_Healthy!C349,Patient28_Healthy!C349,Patient30_Healthy!C349,Patient31_Healthy!C349,Patient33_Healthy!C349,Patient34_Healthy!C349,Patient36_Healthy!C349)</f>
        <v>61.358995120155896</v>
      </c>
      <c r="E368" s="139">
        <f>STDEV(Patient1_Healthy!C373,Patient2_Healthy!C373,Patient5_Healthy!C349,Patient6_Healthy!C349,Patient8_Healthy!C349,Patient9_Healthy!C349,Patient10_Healthy!C349,Patient11_Healthy!C349,Patient12_Healthy!C349,Patient13_Healthy!C349,Patient14_Healthy!C349,Patient15_Healthy!C349,Patient16_Healthy!C349,Patient17_Healthy!C349,Patient18_Healthy!C349,Patient19_Healthy!C349,Patient21_Healthy!C349,Patient22_Healthy!C349,Patient23_Healthy!C349,Patient25_Healthy!C349,Patient26_Healthy!C349,Patient27_Healthy!C349,Patient28_Healthy!C349,Patient30_Healthy!C349,Patient31_Healthy!C349,Patient33_Healthy!C349,Patient34_Healthy!C349,Patient36_Healthy!C349)</f>
        <v>112.14295584017731</v>
      </c>
      <c r="F368" s="132">
        <f>AVERAGE(Patient1_Healthy!D373,Patient2_Healthy!D373,Patient5_Healthy!D349,Patient6_Healthy!D349,Patient8_Healthy!D349,Patient9_Healthy!D349,Patient10_Healthy!D349,Patient11_Healthy!D349,Patient12_Healthy!D349,Patient13_Healthy!D349,Patient14_Healthy!D349,Patient15_Healthy!D349,Patient16_Healthy!D349,Patient17_Healthy!D349,Patient18_Healthy!D349,Patient19_Healthy!D349,Patient21_Healthy!D349,Patient22_Healthy!D349,Patient23_Healthy!D349,Patient25_Healthy!D349,Patient26_Healthy!D349,Patient27_Healthy!D349,Patient28_Healthy!D349,Patient30_Healthy!D349,Patient31_Healthy!D349,Patient33_Healthy!D349,Patient34_Healthy!D349,Patient36_Healthy!D349)</f>
        <v>175.15345982142858</v>
      </c>
      <c r="G368" s="139">
        <f>STDEV(Patient1_Healthy!D373,Patient2_Healthy!D373,Patient5_Healthy!D349,Patient6_Healthy!D349,Patient8_Healthy!D349,Patient9_Healthy!D349,Patient10_Healthy!D349,Patient11_Healthy!D349,Patient12_Healthy!D349,Patient13_Healthy!D349,Patient14_Healthy!D349,Patient15_Healthy!D349,Patient16_Healthy!D349,Patient17_Healthy!D349,Patient18_Healthy!D349,Patient19_Healthy!D349,Patient21_Healthy!D349,Patient22_Healthy!D349,Patient23_Healthy!D349,Patient25_Healthy!D349,Patient26_Healthy!D349,Patient27_Healthy!D349,Patient28_Healthy!D349,Patient30_Healthy!D349,Patient31_Healthy!D349,Patient33_Healthy!D349,Patient34_Healthy!D349,Patient36_Healthy!D349)</f>
        <v>83.202774468220426</v>
      </c>
      <c r="H368">
        <f>AVERAGE(Patient1_Healthy!E373,Patient2_Healthy!E373,Patient5_Healthy!E349,Patient6_Healthy!E349,Patient8_Healthy!E349,Patient9_Healthy!E349,Patient10_Healthy!E349,Patient11_Healthy!E349,Patient12_Healthy!E349,Patient13_Healthy!E349,Patient14_Healthy!E349,Patient15_Healthy!E349,Patient16_Healthy!E349,Patient17_Healthy!E349,Patient18_Healthy!E349,Patient19_Healthy!E349,Patient21_Healthy!E349,Patient22_Healthy!E349,Patient23_Healthy!E349,Patient25_Healthy!E349,Patient26_Healthy!E349,Patient27_Healthy!E349,Patient28_Healthy!E349,Patient30_Healthy!E349,Patient31_Healthy!E349,Patient33_Healthy!E349,Patient34_Healthy!E349,Patient36_Healthy!E349)</f>
        <v>270.43805803571428</v>
      </c>
      <c r="I368">
        <f>STDEV(Patient1_Healthy!E373,Patient2_Healthy!E373,Patient5_Healthy!E349,Patient6_Healthy!E349,Patient8_Healthy!E349,Patient9_Healthy!E349,Patient10_Healthy!E349,Patient11_Healthy!E349,Patient12_Healthy!E349,Patient13_Healthy!E349,Patient14_Healthy!E349,Patient15_Healthy!E349,Patient16_Healthy!E349,Patient17_Healthy!E349,Patient18_Healthy!E349,Patient19_Healthy!E349,Patient21_Healthy!E349,Patient22_Healthy!E349,Patient23_Healthy!E349,Patient25_Healthy!E349,Patient26_Healthy!E349,Patient27_Healthy!E349,Patient28_Healthy!E349,Patient30_Healthy!E349,Patient31_Healthy!E349,Patient33_Healthy!E349,Patient34_Healthy!E349,Patient36_Healthy!E349)</f>
        <v>76.586655856319524</v>
      </c>
      <c r="AO368" s="165"/>
    </row>
    <row r="369" spans="1:41" x14ac:dyDescent="0.25">
      <c r="A369" s="32" t="s">
        <v>24</v>
      </c>
      <c r="B369">
        <f>AVERAGE(Patient1_Healthy!B374,Patient2_Healthy!B374,Patient5_Healthy!B350,Patient6_Healthy!B350,Patient8_Healthy!B350,Patient9_Healthy!B350,Patient10_Healthy!B350,Patient11_Healthy!B350,Patient13_Healthy!B350,Patient14_Healthy!B350,Patient15_Healthy!B350,Patient16_Healthy!B350,Patient17_Healthy!B350,Patient19_Healthy!B350,Patient21_Healthy!B350,Patient22_Healthy!B350,Patient23_Healthy!B350,Patient25_Healthy!B350,Patient26_Healthy!B350,Patient27_Healthy!B350,Patient28_Healthy!B350,Patient30_Healthy!B350,Patient31_Healthy!B350,Patient33_Healthy!B350,Patient34_Healthy!B350,Patient36_Healthy!B350)</f>
        <v>40.75270432692308</v>
      </c>
      <c r="C369">
        <f>STDEV(Patient1_Healthy!B374,Patient2_Healthy!B374,Patient5_Healthy!B350,Patient6_Healthy!B350,Patient8_Healthy!B350,Patient9_Healthy!B350,Patient10_Healthy!B350,Patient11_Healthy!B350,Patient13_Healthy!B350,Patient14_Healthy!B350,Patient15_Healthy!B350,Patient16_Healthy!B350,Patient17_Healthy!B350,Patient19_Healthy!B350,Patient21_Healthy!B350,Patient22_Healthy!B350,Patient23_Healthy!B350,Patient25_Healthy!B350,Patient26_Healthy!B350,Patient27_Healthy!B350,Patient28_Healthy!B350,Patient30_Healthy!B350,Patient31_Healthy!B350,Patient33_Healthy!B350,Patient34_Healthy!B350,Patient36_Healthy!B350)</f>
        <v>19.434443080348338</v>
      </c>
      <c r="D369" s="132">
        <f>AVERAGE(Patient1_Healthy!C374,Patient2_Healthy!C374,Patient5_Healthy!C350,Patient6_Healthy!C350,Patient8_Healthy!C350,Patient9_Healthy!C350,Patient10_Healthy!C350,Patient11_Healthy!C350,Patient12_Healthy!C350,Patient13_Healthy!C350,Patient14_Healthy!C350,Patient15_Healthy!C350,Patient16_Healthy!C350,Patient17_Healthy!C350,Patient18_Healthy!C350,Patient19_Healthy!C350,Patient21_Healthy!C350,Patient22_Healthy!C350,Patient23_Healthy!C350,Patient25_Healthy!C350,Patient26_Healthy!C350,Patient27_Healthy!C350,Patient28_Healthy!C350,Patient30_Healthy!C350,Patient31_Healthy!C350,Patient33_Healthy!C350,Patient34_Healthy!C350,Patient36_Healthy!C350)</f>
        <v>38.82147532411841</v>
      </c>
      <c r="E369" s="139">
        <f>STDEV(Patient1_Healthy!C374,Patient2_Healthy!C374,Patient5_Healthy!C350,Patient6_Healthy!C350,Patient8_Healthy!C350,Patient9_Healthy!C350,Patient10_Healthy!C350,Patient11_Healthy!C350,Patient12_Healthy!C350,Patient13_Healthy!C350,Patient14_Healthy!C350,Patient15_Healthy!C350,Patient16_Healthy!C350,Patient17_Healthy!C350,Patient18_Healthy!C350,Patient19_Healthy!C350,Patient21_Healthy!C350,Patient22_Healthy!C350,Patient23_Healthy!C350,Patient25_Healthy!C350,Patient26_Healthy!C350,Patient27_Healthy!C350,Patient28_Healthy!C350,Patient30_Healthy!C350,Patient31_Healthy!C350,Patient33_Healthy!C350,Patient34_Healthy!C350,Patient36_Healthy!C350)</f>
        <v>110.35572311847181</v>
      </c>
      <c r="F369" s="132">
        <f>AVERAGE(Patient1_Healthy!D374,Patient2_Healthy!D374,Patient5_Healthy!D350,Patient6_Healthy!D350,Patient8_Healthy!D350,Patient9_Healthy!D350,Patient10_Healthy!D350,Patient11_Healthy!D350,Patient12_Healthy!D350,Patient13_Healthy!D350,Patient14_Healthy!D350,Patient15_Healthy!D350,Patient16_Healthy!D350,Patient17_Healthy!D350,Patient18_Healthy!D350,Patient19_Healthy!D350,Patient21_Healthy!D350,Patient22_Healthy!D350,Patient23_Healthy!D350,Patient25_Healthy!D350,Patient26_Healthy!D350,Patient27_Healthy!D350,Patient28_Healthy!D350,Patient30_Healthy!D350,Patient31_Healthy!D350,Patient33_Healthy!D350,Patient34_Healthy!D350,Patient36_Healthy!D350)</f>
        <v>112.47907366071429</v>
      </c>
      <c r="G369" s="139">
        <f>STDEV(Patient1_Healthy!D374,Patient2_Healthy!D374,Patient5_Healthy!D350,Patient6_Healthy!D350,Patient8_Healthy!D350,Patient9_Healthy!D350,Patient10_Healthy!D350,Patient11_Healthy!D350,Patient12_Healthy!D350,Patient13_Healthy!D350,Patient14_Healthy!D350,Patient15_Healthy!D350,Patient16_Healthy!D350,Patient17_Healthy!D350,Patient18_Healthy!D350,Patient19_Healthy!D350,Patient21_Healthy!D350,Patient22_Healthy!D350,Patient23_Healthy!D350,Patient25_Healthy!D350,Patient26_Healthy!D350,Patient27_Healthy!D350,Patient28_Healthy!D350,Patient30_Healthy!D350,Patient31_Healthy!D350,Patient33_Healthy!D350,Patient34_Healthy!D350,Patient36_Healthy!D350)</f>
        <v>45.444895186435303</v>
      </c>
      <c r="H369">
        <f>AVERAGE(Patient1_Healthy!E374,Patient2_Healthy!E374,Patient5_Healthy!E350,Patient6_Healthy!E350,Patient8_Healthy!E350,Patient9_Healthy!E350,Patient10_Healthy!E350,Patient11_Healthy!E350,Patient12_Healthy!E350,Patient13_Healthy!E350,Patient14_Healthy!E350,Patient15_Healthy!E350,Patient16_Healthy!E350,Patient17_Healthy!E350,Patient18_Healthy!E350,Patient19_Healthy!E350,Patient21_Healthy!E350,Patient22_Healthy!E350,Patient23_Healthy!E350,Patient25_Healthy!E350,Patient26_Healthy!E350,Patient27_Healthy!E350,Patient28_Healthy!E350,Patient30_Healthy!E350,Patient31_Healthy!E350,Patient33_Healthy!E350,Patient34_Healthy!E350,Patient36_Healthy!E350)</f>
        <v>220.21484375</v>
      </c>
      <c r="I369">
        <f>STDEV(Patient1_Healthy!E374,Patient2_Healthy!E374,Patient5_Healthy!E350,Patient6_Healthy!E350,Patient8_Healthy!E350,Patient9_Healthy!E350,Patient10_Healthy!E350,Patient11_Healthy!E350,Patient12_Healthy!E350,Patient13_Healthy!E350,Patient14_Healthy!E350,Patient15_Healthy!E350,Patient16_Healthy!E350,Patient17_Healthy!E350,Patient18_Healthy!E350,Patient19_Healthy!E350,Patient21_Healthy!E350,Patient22_Healthy!E350,Patient23_Healthy!E350,Patient25_Healthy!E350,Patient26_Healthy!E350,Patient27_Healthy!E350,Patient28_Healthy!E350,Patient30_Healthy!E350,Patient31_Healthy!E350,Patient33_Healthy!E350,Patient34_Healthy!E350,Patient36_Healthy!E350)</f>
        <v>77.975433726806131</v>
      </c>
      <c r="AO369" s="165"/>
    </row>
    <row r="370" spans="1:41" x14ac:dyDescent="0.25">
      <c r="A370" s="32" t="s">
        <v>29</v>
      </c>
      <c r="B370">
        <f>AVERAGE(Patient1_Healthy!B375,Patient2_Healthy!B375,Patient5_Healthy!B351,Patient6_Healthy!B351,Patient8_Healthy!B351,Patient9_Healthy!B351,Patient10_Healthy!B351,Patient11_Healthy!B351,Patient13_Healthy!B351,Patient14_Healthy!B351,Patient15_Healthy!B351,Patient16_Healthy!B351,Patient17_Healthy!B351,Patient19_Healthy!B351,Patient21_Healthy!B351,Patient22_Healthy!B351,Patient23_Healthy!B351,Patient25_Healthy!B351,Patient26_Healthy!B351,Patient27_Healthy!B351,Patient28_Healthy!B351,Patient30_Healthy!B351,Patient31_Healthy!B351,Patient33_Healthy!B351,Patient34_Healthy!B351,Patient36_Healthy!B351)</f>
        <v>42.668269230769234</v>
      </c>
      <c r="C370">
        <f>STDEV(Patient1_Healthy!B375,Patient2_Healthy!B375,Patient5_Healthy!B351,Patient6_Healthy!B351,Patient8_Healthy!B351,Patient9_Healthy!B351,Patient10_Healthy!B351,Patient11_Healthy!B351,Patient13_Healthy!B351,Patient14_Healthy!B351,Patient15_Healthy!B351,Patient16_Healthy!B351,Patient17_Healthy!B351,Patient19_Healthy!B351,Patient21_Healthy!B351,Patient22_Healthy!B351,Patient23_Healthy!B351,Patient25_Healthy!B351,Patient26_Healthy!B351,Patient27_Healthy!B351,Patient28_Healthy!B351,Patient30_Healthy!B351,Patient31_Healthy!B351,Patient33_Healthy!B351,Patient34_Healthy!B351,Patient36_Healthy!B351)</f>
        <v>16.171519354599241</v>
      </c>
      <c r="D370" s="132">
        <f>AVERAGE(Patient1_Healthy!C375,Patient2_Healthy!C375,Patient5_Healthy!C351,Patient6_Healthy!C351,Patient8_Healthy!C351,Patient9_Healthy!C351,Patient10_Healthy!C351,Patient11_Healthy!C351,Patient12_Healthy!C351,Patient13_Healthy!C351,Patient14_Healthy!C351,Patient15_Healthy!C351,Patient16_Healthy!C351,Patient17_Healthy!C351,Patient18_Healthy!C351,Patient19_Healthy!C351,Patient21_Healthy!C351,Patient22_Healthy!C351,Patient23_Healthy!C351,Patient25_Healthy!C351,Patient26_Healthy!C351,Patient27_Healthy!C351,Patient28_Healthy!C351,Patient30_Healthy!C351,Patient31_Healthy!C351,Patient33_Healthy!C351,Patient34_Healthy!C351)</f>
        <v>122.20397917813681</v>
      </c>
      <c r="E370" s="139">
        <f>STDEV(Patient1_Healthy!C375,Patient2_Healthy!C375,Patient5_Healthy!C351,Patient6_Healthy!C351,Patient8_Healthy!C351,Patient9_Healthy!C351,Patient10_Healthy!C351,Patient11_Healthy!C351,Patient12_Healthy!C351,Patient13_Healthy!C351,Patient14_Healthy!C351,Patient15_Healthy!C351,Patient16_Healthy!C351,Patient17_Healthy!C351,Patient18_Healthy!C351,Patient19_Healthy!C351,Patient21_Healthy!C351,Patient22_Healthy!C351,Patient23_Healthy!C351,Patient25_Healthy!C351,Patient26_Healthy!C351,Patient27_Healthy!C351,Patient28_Healthy!C351,Patient30_Healthy!C351,Patient31_Healthy!C351,Patient33_Healthy!C351,Patient34_Healthy!C351)</f>
        <v>255.35483537039573</v>
      </c>
      <c r="F370" s="132">
        <f>AVERAGE(Patient1_Healthy!D375,Patient2_Healthy!D375,Patient5_Healthy!D351,Patient6_Healthy!D351,Patient8_Healthy!D351,Patient9_Healthy!D351,Patient10_Healthy!D351,Patient11_Healthy!D351,Patient12_Healthy!D351,Patient13_Healthy!D351,Patient14_Healthy!D351,Patient15_Healthy!D351,Patient16_Healthy!D351,Patient17_Healthy!D351,Patient18_Healthy!D351,Patient19_Healthy!D351,Patient21_Healthy!D351,Patient22_Healthy!D351,Patient23_Healthy!D351,Patient25_Healthy!D351,Patient26_Healthy!D351,Patient27_Healthy!D351,Patient28_Healthy!D351,Patient30_Healthy!D351,Patient31_Healthy!D351,Patient33_Healthy!D351,Patient34_Healthy!D351)</f>
        <v>130.859375</v>
      </c>
      <c r="G370" s="139">
        <f>STDEV(Patient1_Healthy!D375,Patient2_Healthy!D375,Patient5_Healthy!D351,Patient6_Healthy!D351,Patient8_Healthy!D351,Patient9_Healthy!D351,Patient10_Healthy!D351,Patient11_Healthy!D351,Patient12_Healthy!D351,Patient13_Healthy!D351,Patient14_Healthy!D351,Patient15_Healthy!D351,Patient16_Healthy!D351,Patient17_Healthy!D351,Patient18_Healthy!D351,Patient19_Healthy!D351,Patient21_Healthy!D351,Patient22_Healthy!D351,Patient23_Healthy!D351,Patient25_Healthy!D351,Patient26_Healthy!D351,Patient27_Healthy!D351,Patient28_Healthy!D351,Patient30_Healthy!D351,Patient31_Healthy!D351,Patient33_Healthy!D351,Patient34_Healthy!D351)</f>
        <v>77.298057355754793</v>
      </c>
      <c r="H370">
        <f>AVERAGE(Patient1_Healthy!E375,Patient2_Healthy!E375,Patient5_Healthy!E351,Patient6_Healthy!E351,Patient8_Healthy!E351,Patient9_Healthy!E351,Patient10_Healthy!E351,Patient11_Healthy!E351,Patient12_Healthy!E351,Patient13_Healthy!E351,Patient14_Healthy!E351,Patient15_Healthy!E351,Patient16_Healthy!E351,Patient17_Healthy!E351,Patient18_Healthy!E351,Patient19_Healthy!E351,Patient21_Healthy!E351,Patient22_Healthy!E351,Patient23_Healthy!E351,Patient25_Healthy!E351,Patient26_Healthy!E351,Patient27_Healthy!E351,Patient28_Healthy!E351,Patient30_Healthy!E351,Patient31_Healthy!E351,Patient33_Healthy!E351,Patient34_Healthy!E351)</f>
        <v>225.15190972222223</v>
      </c>
      <c r="I370">
        <f>STDEV(Patient1_Healthy!E375,Patient2_Healthy!E375,Patient5_Healthy!E351,Patient6_Healthy!E351,Patient8_Healthy!E351,Patient9_Healthy!E351,Patient10_Healthy!E351,Patient11_Healthy!E351,Patient12_Healthy!E351,Patient13_Healthy!E351,Patient14_Healthy!E351,Patient15_Healthy!E351,Patient16_Healthy!E351,Patient17_Healthy!E351,Patient18_Healthy!E351,Patient19_Healthy!E351,Patient21_Healthy!E351,Patient22_Healthy!E351,Patient23_Healthy!E351,Patient25_Healthy!E351,Patient26_Healthy!E351,Patient27_Healthy!E351,Patient28_Healthy!E351,Patient30_Healthy!E351,Patient31_Healthy!E351,Patient33_Healthy!E351,Patient34_Healthy!E351)</f>
        <v>92.742725390488559</v>
      </c>
      <c r="AO370" s="165"/>
    </row>
    <row r="371" spans="1:41" x14ac:dyDescent="0.25">
      <c r="AO371" s="165"/>
    </row>
    <row r="372" spans="1:41" x14ac:dyDescent="0.25">
      <c r="A372" s="165" t="s">
        <v>239</v>
      </c>
      <c r="M372" s="165" t="s">
        <v>193</v>
      </c>
      <c r="AO372" s="165"/>
    </row>
    <row r="373" spans="1:41" x14ac:dyDescent="0.25">
      <c r="A373" s="32"/>
      <c r="B373" s="195" t="s">
        <v>101</v>
      </c>
      <c r="C373" s="195"/>
      <c r="D373" s="196" t="s">
        <v>102</v>
      </c>
      <c r="E373" s="197"/>
      <c r="F373" s="196" t="s">
        <v>103</v>
      </c>
      <c r="G373" s="197"/>
      <c r="H373" s="195" t="s">
        <v>104</v>
      </c>
      <c r="I373" s="195"/>
      <c r="M373" s="35"/>
      <c r="N373" s="193" t="s">
        <v>101</v>
      </c>
      <c r="O373" s="192"/>
      <c r="P373" s="191" t="s">
        <v>102</v>
      </c>
      <c r="Q373" s="192"/>
      <c r="R373" s="191" t="s">
        <v>103</v>
      </c>
      <c r="S373" s="192"/>
      <c r="T373" s="193" t="s">
        <v>104</v>
      </c>
      <c r="U373" s="193"/>
      <c r="AO373" s="165"/>
    </row>
    <row r="374" spans="1:41" x14ac:dyDescent="0.25">
      <c r="A374" s="32"/>
      <c r="B374" s="32" t="s">
        <v>221</v>
      </c>
      <c r="C374" s="32" t="s">
        <v>222</v>
      </c>
      <c r="D374" s="33" t="s">
        <v>221</v>
      </c>
      <c r="E374" s="34" t="s">
        <v>222</v>
      </c>
      <c r="F374" s="33" t="s">
        <v>221</v>
      </c>
      <c r="G374" s="34" t="s">
        <v>222</v>
      </c>
      <c r="H374" s="32" t="s">
        <v>221</v>
      </c>
      <c r="I374" s="32" t="s">
        <v>222</v>
      </c>
      <c r="M374" s="35"/>
      <c r="N374" s="35" t="s">
        <v>221</v>
      </c>
      <c r="O374" s="36" t="s">
        <v>222</v>
      </c>
      <c r="P374" s="37" t="s">
        <v>221</v>
      </c>
      <c r="Q374" s="36" t="s">
        <v>222</v>
      </c>
      <c r="R374" s="37" t="s">
        <v>221</v>
      </c>
      <c r="S374" s="36" t="s">
        <v>222</v>
      </c>
      <c r="T374" s="35" t="s">
        <v>221</v>
      </c>
      <c r="U374" s="35" t="s">
        <v>222</v>
      </c>
      <c r="AO374" s="165"/>
    </row>
    <row r="375" spans="1:41" x14ac:dyDescent="0.25">
      <c r="A375" s="32" t="s">
        <v>15</v>
      </c>
      <c r="B375">
        <f>AVERAGE(Patient1_Healthy!B380,Patient2_Healthy!B380,Patient5_Healthy!B356,Patient6_Healthy!B356,Patient8_Healthy!B356,Patient9_Healthy!B356,Patient10_Healthy!B356,Patient11_Healthy!B356,Patient13_Healthy!B356,Patient14_Healthy!B356,Patient15_Healthy!B356,Patient16_Healthy!B356,Patient17_Healthy!B356,Patient18_Healthy!B356,Patient19_Healthy!B356,Patient21_Healthy!B356,Patient22_Healthy!B356,Patient23_Healthy!B356,Patient25_Healthy!B356,Patient26_Healthy!B356,Patient27_Healthy!B356,Patient28_Healthy!B356,Patient30_Healthy!B356,Patient31_Healthy!B356,Patient33_Healthy!B356,Patient34_Healthy!B356,Patient36_Healthy!B356)</f>
        <v>30.671296296296298</v>
      </c>
      <c r="C375">
        <f>STDEV(Patient1_Healthy!B380,Patient2_Healthy!B380,Patient5_Healthy!B356,Patient6_Healthy!B356,Patient8_Healthy!B356,Patient9_Healthy!B356,Patient10_Healthy!B356,Patient11_Healthy!B356,Patient13_Healthy!B356,Patient14_Healthy!B356,Patient15_Healthy!B356,Patient16_Healthy!B356,Patient17_Healthy!B356,Patient18_Healthy!B356,Patient19_Healthy!B356,Patient21_Healthy!B356,Patient22_Healthy!B356,Patient23_Healthy!B356,Patient25_Healthy!B356,Patient26_Healthy!B356,Patient27_Healthy!B356,Patient28_Healthy!B356,Patient30_Healthy!B356,Patient31_Healthy!B356,Patient33_Healthy!B356,Patient34_Healthy!B356,Patient36_Healthy!B356)</f>
        <v>13.736805111405921</v>
      </c>
      <c r="D375" s="132">
        <f>AVERAGE(Patient1_Healthy!C380,Patient2_Healthy!C380,Patient5_Healthy!C356,Patient6_Healthy!C356,Patient8_Healthy!C356,Patient9_Healthy!C356,Patient10_Healthy!C356,Patient11_Healthy!C356,Patient12_Healthy!C356,Patient13_Healthy!C356,Patient14_Healthy!C356,Patient15_Healthy!C356,Patient16_Healthy!C356,Patient17_Healthy!C356,Patient18_Healthy!C356,Patient19_Healthy!C356,Patient21_Healthy!C356,Patient22_Healthy!C356,Patient23_Healthy!C356,Patient25_Healthy!C356,Patient26_Healthy!C356,Patient27_Healthy!C356,Patient28_Healthy!C356,Patient30_Healthy!C356,Patient31_Healthy!C356,Patient33_Healthy!C356,Patient34_Healthy!C356,Patient36_Healthy!C356)</f>
        <v>64.360080326044667</v>
      </c>
      <c r="E375" s="139">
        <f>STDEV(Patient1_Healthy!C380,Patient2_Healthy!C380,Patient5_Healthy!C356,Patient6_Healthy!C356,Patient8_Healthy!C356,Patient9_Healthy!C356,Patient10_Healthy!C356,Patient11_Healthy!C356,Patient12_Healthy!C356,Patient13_Healthy!C356,Patient14_Healthy!C356,Patient15_Healthy!C356,Patient16_Healthy!C356,Patient17_Healthy!C356,Patient18_Healthy!C356,Patient19_Healthy!C356,Patient21_Healthy!C356,Patient22_Healthy!C356,Patient23_Healthy!C356,Patient25_Healthy!C356,Patient26_Healthy!C356,Patient27_Healthy!C356,Patient28_Healthy!C356,Patient30_Healthy!C356,Patient31_Healthy!C356,Patient33_Healthy!C356,Patient34_Healthy!C356,Patient36_Healthy!C356)</f>
        <v>18.63149370484474</v>
      </c>
      <c r="F375" s="132">
        <f>AVERAGE(Patient1_Healthy!D380,Patient2_Healthy!D380,Patient5_Healthy!D356,Patient6_Healthy!D356,Patient8_Healthy!D356,Patient9_Healthy!D356,Patient10_Healthy!D356,Patient11_Healthy!D356,Patient12_Healthy!D356,Patient13_Healthy!D356,Patient14_Healthy!D356,Patient15_Healthy!D356,Patient16_Healthy!D356,Patient17_Healthy!D356,Patient18_Healthy!D356,Patient19_Healthy!D356,Patient21_Healthy!D356,Patient22_Healthy!D356,Patient23_Healthy!D356,Patient25_Healthy!D356,Patient26_Healthy!D356,Patient27_Healthy!D356,Patient28_Healthy!D356,Patient30_Healthy!D356,Patient31_Healthy!D356,Patient33_Healthy!D356,Patient34_Healthy!D356,Patient36_Healthy!D356)</f>
        <v>74.044363839285708</v>
      </c>
      <c r="G375" s="139">
        <f>STDEV(Patient1_Healthy!D380,Patient2_Healthy!D380,Patient5_Healthy!D356,Patient6_Healthy!D356,Patient8_Healthy!D356,Patient9_Healthy!D356,Patient10_Healthy!D356,Patient11_Healthy!D356,Patient12_Healthy!D356,Patient13_Healthy!D356,Patient14_Healthy!D356,Patient15_Healthy!D356,Patient16_Healthy!D356,Patient17_Healthy!D356,Patient18_Healthy!D356,Patient19_Healthy!D356,Patient21_Healthy!D356,Patient22_Healthy!D356,Patient23_Healthy!D356,Patient25_Healthy!D356,Patient26_Healthy!D356,Patient27_Healthy!D356,Patient28_Healthy!D356,Patient30_Healthy!D356,Patient31_Healthy!D356,Patient33_Healthy!D356,Patient34_Healthy!D356,Patient36_Healthy!D356)</f>
        <v>27.761734764997172</v>
      </c>
      <c r="H375">
        <f>AVERAGE(Patient1_Healthy!E380,Patient2_Healthy!E380,Patient5_Healthy!E356,Patient6_Healthy!E356,Patient8_Healthy!E356,Patient9_Healthy!E356,Patient10_Healthy!E356,Patient11_Healthy!E356,Patient12_Healthy!E356,Patient13_Healthy!E356,Patient14_Healthy!E356,Patient15_Healthy!E356,Patient16_Healthy!E356,Patient17_Healthy!E356,Patient18_Healthy!E356,Patient19_Healthy!E356,Patient21_Healthy!E356,Patient22_Healthy!E356,Patient23_Healthy!E356,Patient25_Healthy!E356,Patient26_Healthy!E356,Patient27_Healthy!E356,Patient28_Healthy!E356,Patient30_Healthy!E356,Patient31_Healthy!E356,Patient33_Healthy!E356,Patient34_Healthy!E356,Patient36_Healthy!E356)</f>
        <v>162.03962053571428</v>
      </c>
      <c r="I375">
        <f>STDEV(Patient1_Healthy!E380,Patient2_Healthy!E380,Patient5_Healthy!E356,Patient6_Healthy!E356,Patient8_Healthy!E356,Patient9_Healthy!E356,Patient10_Healthy!E356,Patient11_Healthy!E356,Patient12_Healthy!E356,Patient13_Healthy!E356,Patient14_Healthy!E356,Patient15_Healthy!E356,Patient16_Healthy!E356,Patient17_Healthy!E356,Patient18_Healthy!E356,Patient19_Healthy!E356,Patient21_Healthy!E356,Patient22_Healthy!E356,Patient23_Healthy!E356,Patient25_Healthy!E356,Patient26_Healthy!E356,Patient27_Healthy!E356,Patient28_Healthy!E356,Patient30_Healthy!E356,Patient31_Healthy!E356,Patient33_Healthy!E356,Patient34_Healthy!E356,Patient36_Healthy!E356)</f>
        <v>61.110083391099295</v>
      </c>
      <c r="M375" s="35" t="s">
        <v>12</v>
      </c>
      <c r="N375">
        <f>AVERAGE(Patient1_Healthy!K380,Patient2_Healthy!K380,Patient5_Healthy!K356,Patient6_Healthy!K356,Patient8_Healthy!K356,Patient9_Healthy!K356,Patient10_Healthy!K356,Patient11_Healthy!K356,Patient12_Healthy!K356,Patient13_Healthy!K356,Patient14_Healthy!K356,Patient15_Healthy!K356,Patient16_Healthy!K356,Patient17_Healthy!K356,Patient18_Healthy!K356,Patient19_Healthy!K356,Patient21_Healthy!K356,Patient22_Healthy!K356,Patient23_Healthy!K356,Patient25_Healthy!K356,Patient26_Healthy!K356,Patient27_Healthy!K356,Patient28_Healthy!K356,Patient30_Healthy!K356,Patient31_Healthy!K356,Patient33_Healthy!K356,Patient34_Healthy!K356,Patient36_Healthy!K356)</f>
        <v>0.14173854324338434</v>
      </c>
      <c r="O375" s="139">
        <f>STDEV(Patient1_Healthy!K380,Patient2_Healthy!K380,Patient5_Healthy!K356,Patient6_Healthy!K356,Patient8_Healthy!K356,Patient9_Healthy!K356,Patient10_Healthy!K356,Patient11_Healthy!K356,Patient12_Healthy!K356,Patient13_Healthy!K356,Patient14_Healthy!K356,Patient15_Healthy!K356,Patient16_Healthy!K356,Patient17_Healthy!K356,Patient18_Healthy!K356,Patient19_Healthy!K356,Patient21_Healthy!K356,Patient22_Healthy!K356,Patient23_Healthy!K356,Patient25_Healthy!K356,Patient26_Healthy!K356,Patient27_Healthy!K356,Patient28_Healthy!K356,Patient30_Healthy!K356,Patient31_Healthy!K356,Patient33_Healthy!K356,Patient34_Healthy!K356,Patient36_Healthy!K356)</f>
        <v>0.15506656007479999</v>
      </c>
      <c r="P375" s="132">
        <f>AVERAGE(Patient1_Healthy!L380,Patient2_Healthy!L380,Patient5_Healthy!L356,Patient6_Healthy!L356,Patient8_Healthy!L356,Patient9_Healthy!L356,Patient10_Healthy!L356,Patient11_Healthy!L356,Patient12_Healthy!L356,Patient13_Healthy!L356,Patient14_Healthy!L356,Patient15_Healthy!L356,Patient16_Healthy!L356,Patient17_Healthy!L356,Patient18_Healthy!L356,Patient19_Healthy!L356,Patient21_Healthy!L356,Patient22_Healthy!L356,Patient23_Healthy!L356,Patient25_Healthy!L356,Patient26_Healthy!L356,Patient27_Healthy!L356,Patient28_Healthy!L356,Patient30_Healthy!L356,Patient31_Healthy!L356,Patient33_Healthy!L356,Patient34_Healthy!L356,Patient36_Healthy!L356)</f>
        <v>0.88709749650166958</v>
      </c>
      <c r="Q375" s="139">
        <f>STDEV(Patient1_Healthy!L380,Patient2_Healthy!L380,Patient5_Healthy!L356,Patient6_Healthy!L356,Patient8_Healthy!L356,Patient9_Healthy!L356,Patient10_Healthy!L356,Patient11_Healthy!L356,Patient12_Healthy!L356,Patient13_Healthy!L356,Patient14_Healthy!L356,Patient15_Healthy!L356,Patient16_Healthy!L356,Patient17_Healthy!L356,Patient18_Healthy!L356,Patient19_Healthy!L356,Patient21_Healthy!L356,Patient22_Healthy!L356,Patient23_Healthy!L356,Patient25_Healthy!L356,Patient26_Healthy!L356,Patient27_Healthy!L356,Patient28_Healthy!L356,Patient30_Healthy!L356,Patient31_Healthy!L356,Patient33_Healthy!L356,Patient34_Healthy!L356,Patient36_Healthy!L356)</f>
        <v>0.65030180948142169</v>
      </c>
      <c r="R375" s="132">
        <f>AVERAGE(Patient1_Healthy!M380,Patient2_Healthy!M380,Patient5_Healthy!M356,Patient6_Healthy!M356,Patient8_Healthy!M356,Patient9_Healthy!M356,Patient10_Healthy!M356,Patient11_Healthy!M356,Patient12_Healthy!M356,Patient13_Healthy!M356,Patient14_Healthy!M356,Patient15_Healthy!M356,Patient16_Healthy!M356,Patient17_Healthy!M356,Patient19_Healthy!M356,Patient21_Healthy!M356,Patient22_Healthy!M356,Patient23_Healthy!M356,Patient25_Healthy!M356,Patient26_Healthy!M356,Patient27_Healthy!M356,Patient28_Healthy!M356,Patient30_Healthy!M356,Patient31_Healthy!M356,Patient33_Healthy!M356,Patient34_Healthy!M356,Patient36_Healthy!M356)</f>
        <v>0.49140191342237366</v>
      </c>
      <c r="S375" s="139">
        <f>STDEV(Patient1_Healthy!M380,Patient2_Healthy!M380,Patient5_Healthy!M356,Patient6_Healthy!M356,Patient8_Healthy!M356,Patient9_Healthy!M356,Patient10_Healthy!M356,Patient11_Healthy!M356,Patient12_Healthy!M356,Patient13_Healthy!M356,Patient14_Healthy!M356,Patient15_Healthy!M356,Patient16_Healthy!M356,Patient17_Healthy!M356,Patient19_Healthy!M356,Patient21_Healthy!M356,Patient22_Healthy!M356,Patient23_Healthy!M356,Patient25_Healthy!M356,Patient26_Healthy!M356,Patient27_Healthy!M356,Patient28_Healthy!M356,Patient30_Healthy!M356,Patient31_Healthy!M356,Patient33_Healthy!M356,Patient34_Healthy!M356,Patient36_Healthy!M356)</f>
        <v>0.3485206786684395</v>
      </c>
      <c r="T375">
        <f>AVERAGE(Patient1_Healthy!N380,Patient2_Healthy!N380,Patient5_Healthy!N356,Patient6_Healthy!N356,Patient8_Healthy!N356,Patient9_Healthy!N356,Patient10_Healthy!N356,Patient11_Healthy!N356,Patient12_Healthy!N356,Patient13_Healthy!N356,Patient14_Healthy!N356,Patient15_Healthy!N356,Patient16_Healthy!N356,Patient17_Healthy!N356,Patient18_Healthy!N356,Patient19_Healthy!N356,Patient21_Healthy!N356,Patient22_Healthy!N356,Patient23_Healthy!N356,Patient25_Healthy!N356,Patient26_Healthy!N356,Patient27_Healthy!N356,Patient28_Healthy!N356,Patient30_Healthy!N356,Patient31_Healthy!N356,Patient33_Healthy!N356,Patient34_Healthy!N356,Patient36_Healthy!N356)</f>
        <v>1.2755101823338033</v>
      </c>
      <c r="U375">
        <f>STDEV(Patient1_Healthy!N380,Patient2_Healthy!N380,Patient5_Healthy!N356,Patient6_Healthy!N356,Patient8_Healthy!N356,Patient9_Healthy!N356,Patient10_Healthy!N356,Patient11_Healthy!N356,Patient12_Healthy!N356,Patient13_Healthy!N356,Patient14_Healthy!N356,Patient15_Healthy!N356,Patient16_Healthy!N356,Patient17_Healthy!N356,Patient18_Healthy!N356,Patient19_Healthy!N356,Patient21_Healthy!N356,Patient22_Healthy!N356,Patient23_Healthy!N356,Patient25_Healthy!N356,Patient26_Healthy!N356,Patient27_Healthy!N356,Patient28_Healthy!N356,Patient30_Healthy!N356,Patient31_Healthy!N356,Patient33_Healthy!N356,Patient34_Healthy!N356,Patient36_Healthy!N356)</f>
        <v>0.61264456278111024</v>
      </c>
      <c r="AO375" s="165"/>
    </row>
    <row r="376" spans="1:41" x14ac:dyDescent="0.25">
      <c r="A376" s="32" t="s">
        <v>25</v>
      </c>
      <c r="B376">
        <f>AVERAGE(Patient1_Healthy!B381,Patient2_Healthy!B381,Patient5_Healthy!B357,Patient6_Healthy!B357,Patient8_Healthy!B357,Patient9_Healthy!B357,Patient10_Healthy!B357,Patient11_Healthy!B357,Patient13_Healthy!B357,Patient14_Healthy!B357,Patient15_Healthy!B357,Patient16_Healthy!B357,Patient17_Healthy!B357,Patient18_Healthy!B357,Patient19_Healthy!B357,Patient21_Healthy!B357,Patient22_Healthy!B357,Patient23_Healthy!B357,Patient25_Healthy!B357,Patient26_Healthy!B357,Patient27_Healthy!B357,Patient28_Healthy!B357,Patient30_Healthy!B357,Patient31_Healthy!B357,Patient33_Healthy!B357,Patient34_Healthy!B357,Patient36_Healthy!B357)</f>
        <v>35.373263888888886</v>
      </c>
      <c r="C376">
        <f>STDEV(Patient1_Healthy!B381,Patient2_Healthy!B381,Patient5_Healthy!B357,Patient6_Healthy!B357,Patient8_Healthy!B357,Patient9_Healthy!B357,Patient10_Healthy!B357,Patient11_Healthy!B357,Patient13_Healthy!B357,Patient14_Healthy!B357,Patient15_Healthy!B357,Patient16_Healthy!B357,Patient17_Healthy!B357,Patient18_Healthy!B357,Patient19_Healthy!B357,Patient21_Healthy!B357,Patient22_Healthy!B357,Patient23_Healthy!B357,Patient25_Healthy!B357,Patient26_Healthy!B357,Patient27_Healthy!B357,Patient28_Healthy!B357,Patient30_Healthy!B357,Patient31_Healthy!B357,Patient33_Healthy!B357,Patient34_Healthy!B357,Patient36_Healthy!B357)</f>
        <v>14.480541553110992</v>
      </c>
      <c r="D376" s="132">
        <f>AVERAGE(Patient1_Healthy!C381,Patient2_Healthy!C381,Patient5_Healthy!C357,Patient6_Healthy!C357,Patient8_Healthy!C357,Patient9_Healthy!C357,Patient10_Healthy!C357,Patient11_Healthy!C357,Patient12_Healthy!C357,Patient13_Healthy!C357,Patient14_Healthy!C357,Patient15_Healthy!C357,Patient16_Healthy!C357,Patient17_Healthy!C357,Patient18_Healthy!C357,Patient19_Healthy!C357,Patient21_Healthy!C357,Patient22_Healthy!C357,Patient23_Healthy!C357,Patient25_Healthy!C357,Patient26_Healthy!C357,Patient27_Healthy!C357,Patient28_Healthy!C357,Patient30_Healthy!C357,Patient31_Healthy!C357,Patient33_Healthy!C357,Patient34_Healthy!C357,Patient36_Healthy!C357)</f>
        <v>45.48906355583874</v>
      </c>
      <c r="E376" s="139">
        <f>STDEV(Patient1_Healthy!C381,Patient2_Healthy!C381,Patient5_Healthy!C357,Patient6_Healthy!C357,Patient8_Healthy!C357,Patient9_Healthy!C357,Patient10_Healthy!C357,Patient11_Healthy!C357,Patient12_Healthy!C357,Patient13_Healthy!C357,Patient14_Healthy!C357,Patient15_Healthy!C357,Patient16_Healthy!C357,Patient17_Healthy!C357,Patient18_Healthy!C357,Patient19_Healthy!C357,Patient21_Healthy!C357,Patient22_Healthy!C357,Patient23_Healthy!C357,Patient25_Healthy!C357,Patient26_Healthy!C357,Patient27_Healthy!C357,Patient28_Healthy!C357,Patient30_Healthy!C357,Patient31_Healthy!C357,Patient33_Healthy!C357,Patient34_Healthy!C357,Patient36_Healthy!C357)</f>
        <v>78.367760091655853</v>
      </c>
      <c r="F376" s="132">
        <f>AVERAGE(Patient1_Healthy!D381,Patient2_Healthy!D381,Patient5_Healthy!D357,Patient6_Healthy!D357,Patient8_Healthy!D357,Patient9_Healthy!D357,Patient10_Healthy!D357,Patient11_Healthy!D357,Patient12_Healthy!D357,Patient13_Healthy!D357,Patient14_Healthy!D357,Patient15_Healthy!D357,Patient16_Healthy!D357,Patient17_Healthy!D357,Patient18_Healthy!D357,Patient19_Healthy!D357,Patient21_Healthy!D357,Patient22_Healthy!D357,Patient23_Healthy!D357,Patient25_Healthy!D357,Patient26_Healthy!D357,Patient27_Healthy!D357,Patient28_Healthy!D357,Patient30_Healthy!D357,Patient31_Healthy!D357,Patient33_Healthy!D357,Patient34_Healthy!D357,Patient36_Healthy!D357)</f>
        <v>104.87583705357143</v>
      </c>
      <c r="G376" s="139">
        <f>STDEV(Patient1_Healthy!D381,Patient2_Healthy!D381,Patient5_Healthy!D357,Patient6_Healthy!D357,Patient8_Healthy!D357,Patient9_Healthy!D357,Patient10_Healthy!D357,Patient11_Healthy!D357,Patient12_Healthy!D357,Patient13_Healthy!D357,Patient14_Healthy!D357,Patient15_Healthy!D357,Patient16_Healthy!D357,Patient17_Healthy!D357,Patient18_Healthy!D357,Patient19_Healthy!D357,Patient21_Healthy!D357,Patient22_Healthy!D357,Patient23_Healthy!D357,Patient25_Healthy!D357,Patient26_Healthy!D357,Patient27_Healthy!D357,Patient28_Healthy!D357,Patient30_Healthy!D357,Patient31_Healthy!D357,Patient33_Healthy!D357,Patient34_Healthy!D357,Patient36_Healthy!D357)</f>
        <v>72.196841525305899</v>
      </c>
      <c r="H376">
        <f>AVERAGE(Patient1_Healthy!E381,Patient2_Healthy!E381,Patient5_Healthy!E357,Patient6_Healthy!E357,Patient8_Healthy!E357,Patient9_Healthy!E357,Patient10_Healthy!E357,Patient11_Healthy!E357,Patient12_Healthy!E357,Patient13_Healthy!E357,Patient14_Healthy!E357,Patient15_Healthy!E357,Patient16_Healthy!E357,Patient17_Healthy!E357,Patient18_Healthy!E357,Patient19_Healthy!E357,Patient21_Healthy!E357,Patient22_Healthy!E357,Patient23_Healthy!E357,Patient25_Healthy!E357,Patient26_Healthy!E357,Patient27_Healthy!E357,Patient28_Healthy!E357,Patient30_Healthy!E357,Patient31_Healthy!E357,Patient33_Healthy!E357,Patient34_Healthy!E357,Patient36_Healthy!E357)</f>
        <v>193.63839285714286</v>
      </c>
      <c r="I376">
        <f>STDEV(Patient1_Healthy!E381,Patient2_Healthy!E381,Patient5_Healthy!E357,Patient6_Healthy!E357,Patient8_Healthy!E357,Patient9_Healthy!E357,Patient10_Healthy!E357,Patient11_Healthy!E357,Patient12_Healthy!E357,Patient13_Healthy!E357,Patient14_Healthy!E357,Patient15_Healthy!E357,Patient16_Healthy!E357,Patient17_Healthy!E357,Patient18_Healthy!E357,Patient19_Healthy!E357,Patient21_Healthy!E357,Patient22_Healthy!E357,Patient23_Healthy!E357,Patient25_Healthy!E357,Patient26_Healthy!E357,Patient27_Healthy!E357,Patient28_Healthy!E357,Patient30_Healthy!E357,Patient31_Healthy!E357,Patient33_Healthy!E357,Patient34_Healthy!E357,Patient36_Healthy!E357)</f>
        <v>85.781938271403732</v>
      </c>
      <c r="M376" s="35" t="s">
        <v>13</v>
      </c>
      <c r="N376">
        <f>AVERAGE(Patient1_Healthy!K381,Patient2_Healthy!K381,Patient5_Healthy!K357,Patient6_Healthy!K357,Patient8_Healthy!K357,Patient9_Healthy!K357,Patient10_Healthy!K357,Patient11_Healthy!K357,Patient12_Healthy!K357,Patient13_Healthy!K357,Patient14_Healthy!K357,Patient15_Healthy!K357,Patient16_Healthy!K357,Patient17_Healthy!K357,Patient18_Healthy!K357,Patient19_Healthy!K357,Patient21_Healthy!K357,Patient22_Healthy!K357,Patient23_Healthy!K357,Patient25_Healthy!K357,Patient26_Healthy!K357,Patient27_Healthy!K357,Patient28_Healthy!K357,Patient30_Healthy!K357,Patient31_Healthy!K357,Patient33_Healthy!K357,Patient34_Healthy!K357,Patient36_Healthy!K357)</f>
        <v>0.25040905492631832</v>
      </c>
      <c r="O376" s="139">
        <f>STDEV(Patient1_Healthy!K381,Patient2_Healthy!K381,Patient5_Healthy!K357,Patient6_Healthy!K357,Patient8_Healthy!K357,Patient9_Healthy!K357,Patient10_Healthy!K357,Patient11_Healthy!K357,Patient12_Healthy!K357,Patient13_Healthy!K357,Patient14_Healthy!K357,Patient15_Healthy!K357,Patient16_Healthy!K357,Patient17_Healthy!K357,Patient18_Healthy!K357,Patient19_Healthy!K357,Patient21_Healthy!K357,Patient22_Healthy!K357,Patient23_Healthy!K357,Patient25_Healthy!K357,Patient26_Healthy!K357,Patient27_Healthy!K357,Patient28_Healthy!K357,Patient30_Healthy!K357,Patient31_Healthy!K357,Patient33_Healthy!K357,Patient34_Healthy!K357,Patient36_Healthy!K357)</f>
        <v>0.39863841661670646</v>
      </c>
      <c r="P376" s="132">
        <f>AVERAGE(Patient1_Healthy!L381,Patient2_Healthy!L381,Patient5_Healthy!L357,Patient6_Healthy!L357,Patient8_Healthy!L357,Patient9_Healthy!L357,Patient10_Healthy!L357,Patient11_Healthy!L357,Patient12_Healthy!L357,Patient13_Healthy!L357,Patient14_Healthy!L357,Patient15_Healthy!L357,Patient16_Healthy!L357,Patient17_Healthy!L357,Patient18_Healthy!L357,Patient19_Healthy!L357,Patient21_Healthy!L357,Patient22_Healthy!L357,Patient23_Healthy!L357,Patient25_Healthy!L357,Patient26_Healthy!L357,Patient27_Healthy!L357,Patient28_Healthy!L357,Patient30_Healthy!L357,Patient31_Healthy!L357,Patient33_Healthy!L357,Patient34_Healthy!L357,Patient36_Healthy!L357)</f>
        <v>1.0263938916275139</v>
      </c>
      <c r="Q376" s="139">
        <f>STDEV(Patient1_Healthy!L381,Patient2_Healthy!L381,Patient5_Healthy!L357,Patient6_Healthy!L357,Patient8_Healthy!L357,Patient9_Healthy!L357,Patient10_Healthy!L357,Patient11_Healthy!L357,Patient12_Healthy!L357,Patient13_Healthy!L357,Patient14_Healthy!L357,Patient15_Healthy!L357,Patient16_Healthy!L357,Patient17_Healthy!L357,Patient18_Healthy!L357,Patient19_Healthy!L357,Patient21_Healthy!L357,Patient22_Healthy!L357,Patient23_Healthy!L357,Patient25_Healthy!L357,Patient26_Healthy!L357,Patient27_Healthy!L357,Patient28_Healthy!L357,Patient30_Healthy!L357,Patient31_Healthy!L357,Patient33_Healthy!L357,Patient34_Healthy!L357,Patient36_Healthy!L357)</f>
        <v>0.60753965299151413</v>
      </c>
      <c r="R376" s="132">
        <f>AVERAGE(Patient1_Healthy!M381,Patient2_Healthy!M381,Patient5_Healthy!M357,Patient6_Healthy!M357,Patient8_Healthy!M357,Patient9_Healthy!M357,Patient10_Healthy!M357,Patient11_Healthy!M357,Patient12_Healthy!M357,Patient13_Healthy!M357,Patient14_Healthy!M357,Patient15_Healthy!M357,Patient16_Healthy!M357,Patient17_Healthy!M357,Patient19_Healthy!M357,Patient21_Healthy!M357,Patient22_Healthy!M357,Patient23_Healthy!M357,Patient25_Healthy!M357,Patient26_Healthy!M357,Patient27_Healthy!M357,Patient28_Healthy!M357,Patient30_Healthy!M357,Patient31_Healthy!M357,Patient33_Healthy!M357,Patient34_Healthy!M357,Patient36_Healthy!M357)</f>
        <v>0.69053771589150947</v>
      </c>
      <c r="S376" s="139">
        <f>STDEV(Patient1_Healthy!M381,Patient2_Healthy!M381,Patient5_Healthy!M357,Patient6_Healthy!M357,Patient8_Healthy!M357,Patient9_Healthy!M357,Patient10_Healthy!M357,Patient11_Healthy!M357,Patient12_Healthy!M357,Patient13_Healthy!M357,Patient14_Healthy!M357,Patient15_Healthy!M357,Patient16_Healthy!M357,Patient17_Healthy!M357,Patient19_Healthy!M357,Patient21_Healthy!M357,Patient22_Healthy!M357,Patient23_Healthy!M357,Patient25_Healthy!M357,Patient26_Healthy!M357,Patient27_Healthy!M357,Patient28_Healthy!M357,Patient30_Healthy!M357,Patient31_Healthy!M357,Patient33_Healthy!M357,Patient34_Healthy!M357,Patient36_Healthy!M357)</f>
        <v>0.56406721008321636</v>
      </c>
      <c r="T376">
        <f>AVERAGE(Patient1_Healthy!N381,Patient2_Healthy!N381,Patient5_Healthy!N357,Patient6_Healthy!N357,Patient8_Healthy!N357,Patient9_Healthy!N357,Patient10_Healthy!N357,Patient11_Healthy!N357,Patient12_Healthy!N357,Patient13_Healthy!N357,Patient14_Healthy!N357,Patient15_Healthy!N357,Patient16_Healthy!N357,Patient17_Healthy!N357,Patient18_Healthy!N357,Patient19_Healthy!N357,Patient21_Healthy!N357,Patient22_Healthy!N357,Patient23_Healthy!N357,Patient25_Healthy!N357,Patient26_Healthy!N357,Patient27_Healthy!N357,Patient28_Healthy!N357,Patient30_Healthy!N357,Patient31_Healthy!N357,Patient33_Healthy!N357,Patient34_Healthy!N357,Patient36_Healthy!N357)</f>
        <v>1.4876538223985245</v>
      </c>
      <c r="U376">
        <f>STDEV(Patient1_Healthy!N381,Patient2_Healthy!N381,Patient5_Healthy!N357,Patient6_Healthy!N357,Patient8_Healthy!N357,Patient9_Healthy!N357,Patient10_Healthy!N357,Patient11_Healthy!N357,Patient12_Healthy!N357,Patient13_Healthy!N357,Patient14_Healthy!N357,Patient15_Healthy!N357,Patient16_Healthy!N357,Patient17_Healthy!N357,Patient18_Healthy!N357,Patient19_Healthy!N357,Patient21_Healthy!N357,Patient22_Healthy!N357,Patient23_Healthy!N357,Patient25_Healthy!N357,Patient26_Healthy!N357,Patient27_Healthy!N357,Patient28_Healthy!N357,Patient30_Healthy!N357,Patient31_Healthy!N357,Patient33_Healthy!N357,Patient34_Healthy!N357,Patient36_Healthy!N357)</f>
        <v>0.80046502734967839</v>
      </c>
      <c r="AO376" s="165"/>
    </row>
    <row r="377" spans="1:41" x14ac:dyDescent="0.25">
      <c r="A377" s="32" t="s">
        <v>18</v>
      </c>
      <c r="B377">
        <f>AVERAGE(Patient1_Healthy!B382,Patient2_Healthy!B382,Patient5_Healthy!B358,Patient6_Healthy!B358,Patient8_Healthy!B358,Patient9_Healthy!B358,Patient10_Healthy!B358,Patient11_Healthy!B358,Patient13_Healthy!B358,Patient14_Healthy!B358,Patient15_Healthy!B358,Patient16_Healthy!B358,Patient17_Healthy!B358,Patient18_Healthy!B358,Patient19_Healthy!B358,Patient21_Healthy!B358,Patient22_Healthy!B358,Patient23_Healthy!B358,Patient25_Healthy!B358,Patient26_Healthy!B358,Patient27_Healthy!B358,Patient28_Healthy!B358,Patient30_Healthy!B358,Patient31_Healthy!B358,Patient33_Healthy!B358,Patient34_Healthy!B358,Patient36_Healthy!B358)</f>
        <v>38.049768518518519</v>
      </c>
      <c r="C377">
        <f>STDEV(Patient1_Healthy!B382,Patient2_Healthy!B382,Patient5_Healthy!B358,Patient6_Healthy!B358,Patient8_Healthy!B358,Patient9_Healthy!B358,Patient10_Healthy!B358,Patient11_Healthy!B358,Patient13_Healthy!B358,Patient14_Healthy!B358,Patient15_Healthy!B358,Patient16_Healthy!B358,Patient17_Healthy!B358,Patient18_Healthy!B358,Patient19_Healthy!B358,Patient21_Healthy!B358,Patient22_Healthy!B358,Patient23_Healthy!B358,Patient25_Healthy!B358,Patient26_Healthy!B358,Patient27_Healthy!B358,Patient28_Healthy!B358,Patient30_Healthy!B358,Patient31_Healthy!B358,Patient33_Healthy!B358,Patient34_Healthy!B358,Patient36_Healthy!B358)</f>
        <v>8.4983016577814503</v>
      </c>
      <c r="D377" s="132">
        <f>AVERAGE(Patient1_Healthy!C382,Patient2_Healthy!C382,Patient5_Healthy!C358,Patient6_Healthy!C358,Patient8_Healthy!C358,Patient9_Healthy!C358,Patient10_Healthy!C358,Patient11_Healthy!C358,Patient12_Healthy!C358,Patient13_Healthy!C358,Patient14_Healthy!C358,Patient15_Healthy!C358,Patient16_Healthy!C358,Patient17_Healthy!C358,Patient18_Healthy!C358,Patient19_Healthy!C358,Patient21_Healthy!C358,Patient22_Healthy!C358,Patient23_Healthy!C358,Patient25_Healthy!C358,Patient26_Healthy!C358,Patient27_Healthy!C358,Patient28_Healthy!C358,Patient30_Healthy!C358,Patient31_Healthy!C358,Patient33_Healthy!C358,Patient34_Healthy!C358,Patient36_Healthy!C358)</f>
        <v>61.319665258333693</v>
      </c>
      <c r="E377" s="139">
        <f>STDEV(Patient1_Healthy!C382,Patient2_Healthy!C382,Patient5_Healthy!C358,Patient6_Healthy!C358,Patient8_Healthy!C358,Patient9_Healthy!C358,Patient10_Healthy!C358,Patient11_Healthy!C358,Patient12_Healthy!C358,Patient13_Healthy!C358,Patient14_Healthy!C358,Patient15_Healthy!C358,Patient16_Healthy!C358,Patient17_Healthy!C358,Patient18_Healthy!C358,Patient19_Healthy!C358,Patient21_Healthy!C358,Patient22_Healthy!C358,Patient23_Healthy!C358,Patient25_Healthy!C358,Patient26_Healthy!C358,Patient27_Healthy!C358,Patient28_Healthy!C358,Patient30_Healthy!C358,Patient31_Healthy!C358,Patient33_Healthy!C358,Patient34_Healthy!C358,Patient36_Healthy!C358)</f>
        <v>17.268529051614617</v>
      </c>
      <c r="F377" s="132">
        <f>AVERAGE(Patient1_Healthy!D382,Patient2_Healthy!D382,Patient5_Healthy!D358,Patient6_Healthy!D358,Patient8_Healthy!D358,Patient9_Healthy!D358,Patient10_Healthy!D358,Patient11_Healthy!D358,Patient12_Healthy!D358,Patient13_Healthy!D358,Patient14_Healthy!D358,Patient15_Healthy!D358,Patient16_Healthy!D358,Patient17_Healthy!D358,Patient18_Healthy!D358,Patient19_Healthy!D358,Patient21_Healthy!D358,Patient22_Healthy!D358,Patient23_Healthy!D358,Patient25_Healthy!D358,Patient26_Healthy!D358,Patient27_Healthy!D358,Patient28_Healthy!D358,Patient30_Healthy!D358,Patient31_Healthy!D358,Patient33_Healthy!D358,Patient34_Healthy!D358,Patient36_Healthy!D358)</f>
        <v>76.834542410714292</v>
      </c>
      <c r="G377" s="139">
        <f>STDEV(Patient1_Healthy!D382,Patient2_Healthy!D382,Patient5_Healthy!D358,Patient6_Healthy!D358,Patient8_Healthy!D358,Patient9_Healthy!D358,Patient10_Healthy!D358,Patient11_Healthy!D358,Patient12_Healthy!D358,Patient13_Healthy!D358,Patient14_Healthy!D358,Patient15_Healthy!D358,Patient16_Healthy!D358,Patient17_Healthy!D358,Patient18_Healthy!D358,Patient19_Healthy!D358,Patient21_Healthy!D358,Patient22_Healthy!D358,Patient23_Healthy!D358,Patient25_Healthy!D358,Patient26_Healthy!D358,Patient27_Healthy!D358,Patient28_Healthy!D358,Patient30_Healthy!D358,Patient31_Healthy!D358,Patient33_Healthy!D358,Patient34_Healthy!D358,Patient36_Healthy!D358)</f>
        <v>21.294559428116223</v>
      </c>
      <c r="H377">
        <f>AVERAGE(Patient1_Healthy!E382,Patient2_Healthy!E382,Patient5_Healthy!E358,Patient6_Healthy!E358,Patient8_Healthy!E358,Patient9_Healthy!E358,Patient10_Healthy!E358,Patient11_Healthy!E358,Patient12_Healthy!E358,Patient13_Healthy!E358,Patient14_Healthy!E358,Patient15_Healthy!E358,Patient16_Healthy!E358,Patient17_Healthy!E358,Patient18_Healthy!E358,Patient19_Healthy!E358,Patient21_Healthy!E358,Patient22_Healthy!E358,Patient23_Healthy!E358,Patient25_Healthy!E358,Patient26_Healthy!E358,Patient27_Healthy!E358,Patient28_Healthy!E358,Patient30_Healthy!E358,Patient31_Healthy!E358,Patient33_Healthy!E358,Patient34_Healthy!E358,Patient36_Healthy!E358)</f>
        <v>147.14704241071428</v>
      </c>
      <c r="I377">
        <f>STDEV(Patient1_Healthy!E382,Patient2_Healthy!E382,Patient5_Healthy!E358,Patient6_Healthy!E358,Patient8_Healthy!E358,Patient9_Healthy!E358,Patient10_Healthy!E358,Patient11_Healthy!E358,Patient12_Healthy!E358,Patient13_Healthy!E358,Patient14_Healthy!E358,Patient15_Healthy!E358,Patient16_Healthy!E358,Patient17_Healthy!E358,Patient18_Healthy!E358,Patient19_Healthy!E358,Patient21_Healthy!E358,Patient22_Healthy!E358,Patient23_Healthy!E358,Patient25_Healthy!E358,Patient26_Healthy!E358,Patient27_Healthy!E358,Patient28_Healthy!E358,Patient30_Healthy!E358,Patient31_Healthy!E358,Patient33_Healthy!E358,Patient34_Healthy!E358,Patient36_Healthy!E358)</f>
        <v>52.199207563022277</v>
      </c>
      <c r="AO377" s="165"/>
    </row>
    <row r="378" spans="1:41" x14ac:dyDescent="0.25">
      <c r="A378" s="32" t="s">
        <v>26</v>
      </c>
      <c r="B378">
        <f>AVERAGE(Patient1_Healthy!B383,Patient2_Healthy!B383,Patient5_Healthy!B359,Patient6_Healthy!B359,Patient8_Healthy!B359,Patient9_Healthy!B359,Patient10_Healthy!B359,Patient11_Healthy!B359,Patient13_Healthy!B359,Patient14_Healthy!B359,Patient15_Healthy!B359,Patient16_Healthy!B359,Patient17_Healthy!B359,Patient18_Healthy!B359,Patient19_Healthy!B359,Patient21_Healthy!B359,Patient22_Healthy!B359,Patient23_Healthy!B359,Patient25_Healthy!B359,Patient26_Healthy!B359,Patient27_Healthy!B359,Patient28_Healthy!B359,Patient30_Healthy!B359,Patient31_Healthy!B359,Patient33_Healthy!B359,Patient34_Healthy!B359,Patient36_Healthy!B359)</f>
        <v>43.077256944444443</v>
      </c>
      <c r="C378">
        <f>STDEV(Patient1_Healthy!B383,Patient2_Healthy!B383,Patient5_Healthy!B359,Patient6_Healthy!B359,Patient8_Healthy!B359,Patient9_Healthy!B359,Patient10_Healthy!B359,Patient11_Healthy!B359,Patient13_Healthy!B359,Patient14_Healthy!B359,Patient15_Healthy!B359,Patient16_Healthy!B359,Patient17_Healthy!B359,Patient18_Healthy!B359,Patient19_Healthy!B359,Patient21_Healthy!B359,Patient22_Healthy!B359,Patient23_Healthy!B359,Patient25_Healthy!B359,Patient26_Healthy!B359,Patient27_Healthy!B359,Patient28_Healthy!B359,Patient30_Healthy!B359,Patient31_Healthy!B359,Patient33_Healthy!B359,Patient34_Healthy!B359,Patient36_Healthy!B359)</f>
        <v>20.666974326494895</v>
      </c>
      <c r="D378" s="132">
        <f>AVERAGE(Patient1_Healthy!C383,Patient2_Healthy!C383,Patient5_Healthy!C359,Patient6_Healthy!C359,Patient8_Healthy!C359,Patient9_Healthy!C359,Patient10_Healthy!C359,Patient11_Healthy!C359,Patient12_Healthy!C359,Patient13_Healthy!C359,Patient14_Healthy!C359,Patient15_Healthy!C359,Patient16_Healthy!C359,Patient17_Healthy!C359,Patient18_Healthy!C359,Patient19_Healthy!C359,Patient21_Healthy!C359,Patient22_Healthy!C359,Patient23_Healthy!C359,Patient25_Healthy!C359,Patient26_Healthy!C359,Patient27_Healthy!C359,Patient28_Healthy!C359,Patient30_Healthy!C359,Patient31_Healthy!C359,Patient33_Healthy!C359,Patient34_Healthy!C359,Patient36_Healthy!C359)</f>
        <v>67.408944603763032</v>
      </c>
      <c r="E378" s="139">
        <f>STDEV(Patient1_Healthy!C383,Patient2_Healthy!C383,Patient5_Healthy!C359,Patient6_Healthy!C359,Patient8_Healthy!C359,Patient9_Healthy!C359,Patient10_Healthy!C359,Patient11_Healthy!C359,Patient12_Healthy!C359,Patient13_Healthy!C359,Patient14_Healthy!C359,Patient15_Healthy!C359,Patient16_Healthy!C359,Patient17_Healthy!C359,Patient18_Healthy!C359,Patient19_Healthy!C359,Patient21_Healthy!C359,Patient22_Healthy!C359,Patient23_Healthy!C359,Patient25_Healthy!C359,Patient26_Healthy!C359,Patient27_Healthy!C359,Patient28_Healthy!C359,Patient30_Healthy!C359,Patient31_Healthy!C359,Patient33_Healthy!C359,Patient34_Healthy!C359,Patient36_Healthy!C359)</f>
        <v>65.655569877181676</v>
      </c>
      <c r="F378" s="132">
        <f>AVERAGE(Patient1_Healthy!D383,Patient2_Healthy!D383,Patient5_Healthy!D359,Patient6_Healthy!D359,Patient8_Healthy!D359,Patient9_Healthy!D359,Patient10_Healthy!D359,Patient11_Healthy!D359,Patient12_Healthy!D359,Patient13_Healthy!D359,Patient14_Healthy!D359,Patient15_Healthy!D359,Patient16_Healthy!D359,Patient17_Healthy!D359,Patient18_Healthy!D359,Patient19_Healthy!D359,Patient21_Healthy!D359,Patient22_Healthy!D359,Patient23_Healthy!D359,Patient25_Healthy!D359,Patient26_Healthy!D359,Patient27_Healthy!D359,Patient28_Healthy!D359,Patient30_Healthy!D359,Patient31_Healthy!D359,Patient33_Healthy!D359,Patient34_Healthy!D359,Patient36_Healthy!D359)</f>
        <v>103.02734375</v>
      </c>
      <c r="G378" s="139">
        <f>STDEV(Patient1_Healthy!D383,Patient2_Healthy!D383,Patient5_Healthy!D359,Patient6_Healthy!D359,Patient8_Healthy!D359,Patient9_Healthy!D359,Patient10_Healthy!D359,Patient11_Healthy!D359,Patient12_Healthy!D359,Patient13_Healthy!D359,Patient14_Healthy!D359,Patient15_Healthy!D359,Patient16_Healthy!D359,Patient17_Healthy!D359,Patient18_Healthy!D359,Patient19_Healthy!D359,Patient21_Healthy!D359,Patient22_Healthy!D359,Patient23_Healthy!D359,Patient25_Healthy!D359,Patient26_Healthy!D359,Patient27_Healthy!D359,Patient28_Healthy!D359,Patient30_Healthy!D359,Patient31_Healthy!D359,Patient33_Healthy!D359,Patient34_Healthy!D359,Patient36_Healthy!D359)</f>
        <v>31.552020894313426</v>
      </c>
      <c r="H378">
        <f>AVERAGE(Patient1_Healthy!E383,Patient2_Healthy!E383,Patient5_Healthy!E359,Patient6_Healthy!E359,Patient8_Healthy!E359,Patient9_Healthy!E359,Patient10_Healthy!E359,Patient11_Healthy!E359,Patient12_Healthy!E359,Patient13_Healthy!E359,Patient14_Healthy!E359,Patient15_Healthy!E359,Patient16_Healthy!E359,Patient17_Healthy!E359,Patient18_Healthy!E359,Patient19_Healthy!E359,Patient21_Healthy!E359,Patient22_Healthy!E359,Patient23_Healthy!E359,Patient25_Healthy!E359,Patient26_Healthy!E359,Patient27_Healthy!E359,Patient28_Healthy!E359,Patient30_Healthy!E359,Patient31_Healthy!E359,Patient33_Healthy!E359,Patient34_Healthy!E359,Patient36_Healthy!E359)</f>
        <v>184.46568080357142</v>
      </c>
      <c r="I378">
        <f>STDEV(Patient1_Healthy!E383,Patient2_Healthy!E383,Patient5_Healthy!E359,Patient6_Healthy!E359,Patient8_Healthy!E359,Patient9_Healthy!E359,Patient10_Healthy!E359,Patient11_Healthy!E359,Patient12_Healthy!E359,Patient13_Healthy!E359,Patient14_Healthy!E359,Patient15_Healthy!E359,Patient16_Healthy!E359,Patient17_Healthy!E359,Patient18_Healthy!E359,Patient19_Healthy!E359,Patient21_Healthy!E359,Patient22_Healthy!E359,Patient23_Healthy!E359,Patient25_Healthy!E359,Patient26_Healthy!E359,Patient27_Healthy!E359,Patient28_Healthy!E359,Patient30_Healthy!E359,Patient31_Healthy!E359,Patient33_Healthy!E359,Patient34_Healthy!E359,Patient36_Healthy!E359)</f>
        <v>70.414572783425868</v>
      </c>
      <c r="AO378" s="165"/>
    </row>
    <row r="379" spans="1:41" x14ac:dyDescent="0.25">
      <c r="A379" s="32" t="s">
        <v>21</v>
      </c>
      <c r="B379">
        <f>AVERAGE(Patient1_Healthy!B384,Patient2_Healthy!B384,Patient5_Healthy!B360,Patient6_Healthy!B360,Patient8_Healthy!B360,Patient9_Healthy!B360,Patient10_Healthy!B360,Patient11_Healthy!B360,Patient13_Healthy!B360,Patient14_Healthy!B360,Patient15_Healthy!B360,Patient16_Healthy!B360,Patient17_Healthy!B360,Patient18_Healthy!B360,Patient19_Healthy!B360,Patient21_Healthy!B360,Patient22_Healthy!B360,Patient23_Healthy!B360,Patient25_Healthy!B360,Patient26_Healthy!B360,Patient27_Healthy!B360,Patient28_Healthy!B360,Patient30_Healthy!B360,Patient31_Healthy!B360,Patient33_Healthy!B360,Patient34_Healthy!B360,Patient36_Healthy!B360)</f>
        <v>64.163773148148152</v>
      </c>
      <c r="C379">
        <f>STDEV(Patient1_Healthy!B384,Patient2_Healthy!B384,Patient5_Healthy!B360,Patient6_Healthy!B360,Patient8_Healthy!B360,Patient9_Healthy!B360,Patient10_Healthy!B360,Patient11_Healthy!B360,Patient13_Healthy!B360,Patient14_Healthy!B360,Patient15_Healthy!B360,Patient16_Healthy!B360,Patient17_Healthy!B360,Patient18_Healthy!B360,Patient19_Healthy!B360,Patient21_Healthy!B360,Patient22_Healthy!B360,Patient23_Healthy!B360,Patient25_Healthy!B360,Patient26_Healthy!B360,Patient27_Healthy!B360,Patient28_Healthy!B360,Patient30_Healthy!B360,Patient31_Healthy!B360,Patient33_Healthy!B360,Patient34_Healthy!B360,Patient36_Healthy!B360)</f>
        <v>28.301934229204672</v>
      </c>
      <c r="D379" s="132">
        <f>AVERAGE(Patient1_Healthy!C384,Patient2_Healthy!C384,Patient5_Healthy!C360,Patient6_Healthy!C360,Patient8_Healthy!C360,Patient9_Healthy!C360,Patient10_Healthy!C360,Patient11_Healthy!C360,Patient12_Healthy!C360,Patient13_Healthy!C360,Patient14_Healthy!C360,Patient15_Healthy!C360,Patient16_Healthy!C360,Patient17_Healthy!C360,Patient18_Healthy!C360,Patient19_Healthy!C360,Patient21_Healthy!C360,Patient22_Healthy!C360,Patient23_Healthy!C360,Patient25_Healthy!C360,Patient26_Healthy!C360,Patient27_Healthy!C360,Patient28_Healthy!C360,Patient30_Healthy!C360,Patient31_Healthy!C360,Patient33_Healthy!C360,Patient34_Healthy!C360,Patient36_Healthy!C360)</f>
        <v>73.326623694934554</v>
      </c>
      <c r="E379" s="139">
        <f>STDEV(Patient1_Healthy!C384,Patient2_Healthy!C384,Patient5_Healthy!C360,Patient6_Healthy!C360,Patient8_Healthy!C360,Patient9_Healthy!C360,Patient10_Healthy!C360,Patient11_Healthy!C360,Patient12_Healthy!C360,Patient13_Healthy!C360,Patient14_Healthy!C360,Patient15_Healthy!C360,Patient16_Healthy!C360,Patient17_Healthy!C360,Patient18_Healthy!C360,Patient19_Healthy!C360,Patient21_Healthy!C360,Patient22_Healthy!C360,Patient23_Healthy!C360,Patient25_Healthy!C360,Patient26_Healthy!C360,Patient27_Healthy!C360,Patient28_Healthy!C360,Patient30_Healthy!C360,Patient31_Healthy!C360,Patient33_Healthy!C360,Patient34_Healthy!C360,Patient36_Healthy!C360)</f>
        <v>109.70452985043727</v>
      </c>
      <c r="F379" s="132">
        <f>AVERAGE(Patient1_Healthy!D384,Patient2_Healthy!D384,Patient5_Healthy!D360,Patient6_Healthy!D360,Patient8_Healthy!D360,Patient9_Healthy!D360,Patient10_Healthy!D360,Patient11_Healthy!D360,Patient12_Healthy!D360,Patient13_Healthy!D360,Patient14_Healthy!D360,Patient15_Healthy!D360,Patient16_Healthy!D360,Patient17_Healthy!D360,Patient18_Healthy!D360,Patient19_Healthy!D360,Patient21_Healthy!D360,Patient22_Healthy!D360,Patient23_Healthy!D360,Patient25_Healthy!D360,Patient26_Healthy!D360,Patient27_Healthy!D360,Patient28_Healthy!D360,Patient30_Healthy!D360,Patient31_Healthy!D360,Patient33_Healthy!D360,Patient34_Healthy!D360,Patient36_Healthy!D360)</f>
        <v>123.36077008928571</v>
      </c>
      <c r="G379" s="139">
        <f>STDEV(Patient1_Healthy!D384,Patient2_Healthy!D384,Patient5_Healthy!D360,Patient6_Healthy!D360,Patient8_Healthy!D360,Patient9_Healthy!D360,Patient10_Healthy!D360,Patient11_Healthy!D360,Patient12_Healthy!D360,Patient13_Healthy!D360,Patient14_Healthy!D360,Patient15_Healthy!D360,Patient16_Healthy!D360,Patient17_Healthy!D360,Patient18_Healthy!D360,Patient19_Healthy!D360,Patient21_Healthy!D360,Patient22_Healthy!D360,Patient23_Healthy!D360,Patient25_Healthy!D360,Patient26_Healthy!D360,Patient27_Healthy!D360,Patient28_Healthy!D360,Patient30_Healthy!D360,Patient31_Healthy!D360,Patient33_Healthy!D360,Patient34_Healthy!D360,Patient36_Healthy!D360)</f>
        <v>43.687801306424177</v>
      </c>
      <c r="H379">
        <f>AVERAGE(Patient1_Healthy!E384,Patient2_Healthy!E384,Patient5_Healthy!E360,Patient6_Healthy!E360,Patient8_Healthy!E360,Patient9_Healthy!E360,Patient10_Healthy!E360,Patient11_Healthy!E360,Patient12_Healthy!E360,Patient13_Healthy!E360,Patient14_Healthy!E360,Patient15_Healthy!E360,Patient16_Healthy!E360,Patient17_Healthy!E360,Patient18_Healthy!E360,Patient19_Healthy!E360,Patient21_Healthy!E360,Patient22_Healthy!E360,Patient23_Healthy!E360,Patient25_Healthy!E360,Patient26_Healthy!E360,Patient27_Healthy!E360,Patient28_Healthy!E360,Patient30_Healthy!E360,Patient31_Healthy!E360,Patient33_Healthy!E360,Patient34_Healthy!E360,Patient36_Healthy!E360)</f>
        <v>205.14787946428572</v>
      </c>
      <c r="I379">
        <f>STDEV(Patient1_Healthy!E384,Patient2_Healthy!E384,Patient5_Healthy!E360,Patient6_Healthy!E360,Patient8_Healthy!E360,Patient9_Healthy!E360,Patient10_Healthy!E360,Patient11_Healthy!E360,Patient12_Healthy!E360,Patient13_Healthy!E360,Patient14_Healthy!E360,Patient15_Healthy!E360,Patient16_Healthy!E360,Patient17_Healthy!E360,Patient18_Healthy!E360,Patient19_Healthy!E360,Patient21_Healthy!E360,Patient22_Healthy!E360,Patient23_Healthy!E360,Patient25_Healthy!E360,Patient26_Healthy!E360,Patient27_Healthy!E360,Patient28_Healthy!E360,Patient30_Healthy!E360,Patient31_Healthy!E360,Patient33_Healthy!E360,Patient34_Healthy!E360,Patient36_Healthy!E360)</f>
        <v>77.047844387991844</v>
      </c>
      <c r="AO379" s="165"/>
    </row>
    <row r="380" spans="1:41" x14ac:dyDescent="0.25">
      <c r="A380" s="32" t="s">
        <v>28</v>
      </c>
      <c r="B380">
        <f>AVERAGE(Patient1_Healthy!B385,Patient2_Healthy!B385,Patient5_Healthy!B361,Patient6_Healthy!B361,Patient8_Healthy!B361,Patient9_Healthy!B361,Patient10_Healthy!B361,Patient11_Healthy!B361,Patient13_Healthy!B361,Patient14_Healthy!B361,Patient15_Healthy!B361,Patient16_Healthy!B361,Patient17_Healthy!B361,Patient18_Healthy!B361,Patient19_Healthy!B361,Patient21_Healthy!B361,Patient22_Healthy!B361,Patient23_Healthy!B361,Patient25_Healthy!B361,Patient26_Healthy!B361,Patient27_Healthy!B361,Patient28_Healthy!B361,Patient30_Healthy!B361,Patient31_Healthy!B361,Patient33_Healthy!B361,Patient34_Healthy!B361,Patient36_Healthy!B361)</f>
        <v>55.230034722222221</v>
      </c>
      <c r="C380">
        <f>STDEV(Patient1_Healthy!B385,Patient2_Healthy!B385,Patient5_Healthy!B361,Patient6_Healthy!B361,Patient8_Healthy!B361,Patient9_Healthy!B361,Patient10_Healthy!B361,Patient11_Healthy!B361,Patient13_Healthy!B361,Patient14_Healthy!B361,Patient15_Healthy!B361,Patient16_Healthy!B361,Patient17_Healthy!B361,Patient18_Healthy!B361,Patient19_Healthy!B361,Patient21_Healthy!B361,Patient22_Healthy!B361,Patient23_Healthy!B361,Patient25_Healthy!B361,Patient26_Healthy!B361,Patient27_Healthy!B361,Patient28_Healthy!B361,Patient30_Healthy!B361,Patient31_Healthy!B361,Patient33_Healthy!B361,Patient34_Healthy!B361,Patient36_Healthy!B361)</f>
        <v>20.467231292442698</v>
      </c>
      <c r="D380" s="132">
        <f>AVERAGE(Patient1_Healthy!C385,Patient2_Healthy!C385,Patient5_Healthy!C361,Patient6_Healthy!C361,Patient8_Healthy!C361,Patient9_Healthy!C361,Patient10_Healthy!C361,Patient11_Healthy!C361,Patient12_Healthy!C361,Patient13_Healthy!C361,Patient14_Healthy!C361,Patient15_Healthy!C361,Patient16_Healthy!C361,Patient17_Healthy!C361,Patient18_Healthy!C361,Patient19_Healthy!C361,Patient21_Healthy!C361,Patient22_Healthy!C361,Patient23_Healthy!C361,Patient25_Healthy!C361,Patient26_Healthy!C361,Patient27_Healthy!C361,Patient28_Healthy!C361,Patient30_Healthy!C361,Patient31_Healthy!C361,Patient33_Healthy!C361,Patient34_Healthy!C361,Patient36_Healthy!C361)</f>
        <v>99.413264618671519</v>
      </c>
      <c r="E380" s="139">
        <f>STDEV(Patient1_Healthy!C385,Patient2_Healthy!C385,Patient5_Healthy!C361,Patient6_Healthy!C361,Patient8_Healthy!C361,Patient9_Healthy!C361,Patient10_Healthy!C361,Patient11_Healthy!C361,Patient12_Healthy!C361,Patient13_Healthy!C361,Patient14_Healthy!C361,Patient15_Healthy!C361,Patient16_Healthy!C361,Patient17_Healthy!C361,Patient18_Healthy!C361,Patient19_Healthy!C361,Patient21_Healthy!C361,Patient22_Healthy!C361,Patient23_Healthy!C361,Patient25_Healthy!C361,Patient26_Healthy!C361,Patient27_Healthy!C361,Patient28_Healthy!C361,Patient30_Healthy!C361,Patient31_Healthy!C361,Patient33_Healthy!C361,Patient34_Healthy!C361,Patient36_Healthy!C361)</f>
        <v>25.209556953270322</v>
      </c>
      <c r="F380" s="132">
        <f>AVERAGE(Patient1_Healthy!D385,Patient2_Healthy!D385,Patient5_Healthy!D361,Patient6_Healthy!D361,Patient8_Healthy!D361,Patient9_Healthy!D361,Patient10_Healthy!D361,Patient11_Healthy!D361,Patient12_Healthy!D361,Patient13_Healthy!D361,Patient14_Healthy!D361,Patient15_Healthy!D361,Patient16_Healthy!D361,Patient17_Healthy!D361,Patient18_Healthy!D361,Patient19_Healthy!D361,Patient21_Healthy!D361,Patient22_Healthy!D361,Patient23_Healthy!D361,Patient25_Healthy!D361,Patient26_Healthy!D361,Patient27_Healthy!D361,Patient28_Healthy!D361,Patient30_Healthy!D361,Patient31_Healthy!D361,Patient33_Healthy!D361,Patient34_Healthy!D361,Patient36_Healthy!D361)</f>
        <v>132.91713169642858</v>
      </c>
      <c r="G380" s="139">
        <f>STDEV(Patient1_Healthy!D385,Patient2_Healthy!D385,Patient5_Healthy!D361,Patient6_Healthy!D361,Patient8_Healthy!D361,Patient9_Healthy!D361,Patient10_Healthy!D361,Patient11_Healthy!D361,Patient12_Healthy!D361,Patient13_Healthy!D361,Patient14_Healthy!D361,Patient15_Healthy!D361,Patient16_Healthy!D361,Patient17_Healthy!D361,Patient18_Healthy!D361,Patient19_Healthy!D361,Patient21_Healthy!D361,Patient22_Healthy!D361,Patient23_Healthy!D361,Patient25_Healthy!D361,Patient26_Healthy!D361,Patient27_Healthy!D361,Patient28_Healthy!D361,Patient30_Healthy!D361,Patient31_Healthy!D361,Patient33_Healthy!D361,Patient34_Healthy!D361,Patient36_Healthy!D361)</f>
        <v>47.305796812738095</v>
      </c>
      <c r="H380">
        <f>AVERAGE(Patient1_Healthy!E385,Patient2_Healthy!E385,Patient5_Healthy!E361,Patient6_Healthy!E361,Patient8_Healthy!E361,Patient9_Healthy!E361,Patient10_Healthy!E361,Patient11_Healthy!E361,Patient12_Healthy!E361,Patient13_Healthy!E361,Patient14_Healthy!E361,Patient15_Healthy!E361,Patient16_Healthy!E361,Patient17_Healthy!E361,Patient18_Healthy!E361,Patient19_Healthy!E361,Patient21_Healthy!E361,Patient22_Healthy!E361,Patient23_Healthy!E361,Patient25_Healthy!E361,Patient26_Healthy!E361,Patient27_Healthy!E361,Patient28_Healthy!E361,Patient30_Healthy!E361,Patient31_Healthy!E361,Patient33_Healthy!E361,Patient34_Healthy!E361,Patient36_Healthy!E361)</f>
        <v>219.20340401785714</v>
      </c>
      <c r="I380">
        <f>STDEV(Patient1_Healthy!E385,Patient2_Healthy!E385,Patient5_Healthy!E361,Patient6_Healthy!E361,Patient8_Healthy!E361,Patient9_Healthy!E361,Patient10_Healthy!E361,Patient11_Healthy!E361,Patient12_Healthy!E361,Patient13_Healthy!E361,Patient14_Healthy!E361,Patient15_Healthy!E361,Patient16_Healthy!E361,Patient17_Healthy!E361,Patient18_Healthy!E361,Patient19_Healthy!E361,Patient21_Healthy!E361,Patient22_Healthy!E361,Patient23_Healthy!E361,Patient25_Healthy!E361,Patient26_Healthy!E361,Patient27_Healthy!E361,Patient28_Healthy!E361,Patient30_Healthy!E361,Patient31_Healthy!E361,Patient33_Healthy!E361,Patient34_Healthy!E361,Patient36_Healthy!E361)</f>
        <v>73.376604156344854</v>
      </c>
      <c r="AO380" s="165"/>
    </row>
    <row r="381" spans="1:41" x14ac:dyDescent="0.25">
      <c r="A381" s="32" t="s">
        <v>24</v>
      </c>
      <c r="B381">
        <f>AVERAGE(Patient1_Healthy!B386,Patient2_Healthy!B386,Patient5_Healthy!B362,Patient6_Healthy!B362,Patient8_Healthy!B362,Patient9_Healthy!B362,Patient10_Healthy!B362,Patient11_Healthy!B362,Patient13_Healthy!B362,Patient14_Healthy!B362,Patient15_Healthy!B362,Patient16_Healthy!B362,Patient17_Healthy!B362,Patient18_Healthy!B362,Patient19_Healthy!B362,Patient21_Healthy!B362,Patient22_Healthy!B362,Patient23_Healthy!B362,Patient25_Healthy!B362,Patient26_Healthy!B362,Patient27_Healthy!B362,Patient28_Healthy!B362,Patient30_Healthy!B362,Patient31_Healthy!B362,Patient33_Healthy!B362,Patient34_Healthy!B362,Patient36_Healthy!B362)</f>
        <v>49.33449074074074</v>
      </c>
      <c r="C381">
        <f>STDEV(Patient1_Healthy!B386,Patient2_Healthy!B386,Patient5_Healthy!B362,Patient6_Healthy!B362,Patient8_Healthy!B362,Patient9_Healthy!B362,Patient10_Healthy!B362,Patient11_Healthy!B362,Patient13_Healthy!B362,Patient14_Healthy!B362,Patient15_Healthy!B362,Patient16_Healthy!B362,Patient17_Healthy!B362,Patient18_Healthy!B362,Patient19_Healthy!B362,Patient21_Healthy!B362,Patient22_Healthy!B362,Patient23_Healthy!B362,Patient25_Healthy!B362,Patient26_Healthy!B362,Patient27_Healthy!B362,Patient28_Healthy!B362,Patient30_Healthy!B362,Patient31_Healthy!B362,Patient33_Healthy!B362,Patient34_Healthy!B362,Patient36_Healthy!B362)</f>
        <v>14.729270090858751</v>
      </c>
      <c r="D381" s="132">
        <f>AVERAGE(Patient1_Healthy!C386,Patient2_Healthy!C386,Patient5_Healthy!C362,Patient6_Healthy!C362,Patient8_Healthy!C362,Patient9_Healthy!C362,Patient10_Healthy!C362,Patient11_Healthy!C362,Patient12_Healthy!C362,Patient13_Healthy!C362,Patient14_Healthy!C362,Patient15_Healthy!C362,Patient16_Healthy!C362,Patient17_Healthy!C362,Patient18_Healthy!C362,Patient19_Healthy!C362,Patient21_Healthy!C362,Patient22_Healthy!C362,Patient23_Healthy!C362,Patient25_Healthy!C362,Patient26_Healthy!C362,Patient27_Healthy!C362,Patient28_Healthy!C362,Patient30_Healthy!C362,Patient31_Healthy!C362,Patient33_Healthy!C362,Patient34_Healthy!C362,Patient36_Healthy!C362)</f>
        <v>75.342770856962176</v>
      </c>
      <c r="E381" s="139">
        <f>STDEV(Patient1_Healthy!C386,Patient2_Healthy!C386,Patient5_Healthy!C362,Patient6_Healthy!C362,Patient8_Healthy!C362,Patient9_Healthy!C362,Patient10_Healthy!C362,Patient11_Healthy!C362,Patient12_Healthy!C362,Patient13_Healthy!C362,Patient14_Healthy!C362,Patient15_Healthy!C362,Patient16_Healthy!C362,Patient17_Healthy!C362,Patient18_Healthy!C362,Patient19_Healthy!C362,Patient21_Healthy!C362,Patient22_Healthy!C362,Patient23_Healthy!C362,Patient25_Healthy!C362,Patient26_Healthy!C362,Patient27_Healthy!C362,Patient28_Healthy!C362,Patient30_Healthy!C362,Patient31_Healthy!C362,Patient33_Healthy!C362,Patient34_Healthy!C362,Patient36_Healthy!C362)</f>
        <v>46.849858280681765</v>
      </c>
      <c r="F381" s="132">
        <f>AVERAGE(Patient1_Healthy!D386,Patient2_Healthy!D386,Patient5_Healthy!D362,Patient6_Healthy!D362,Patient8_Healthy!D362,Patient9_Healthy!D362,Patient10_Healthy!D362,Patient11_Healthy!D362,Patient12_Healthy!D362,Patient13_Healthy!D362,Patient14_Healthy!D362,Patient15_Healthy!D362,Patient16_Healthy!D362,Patient17_Healthy!D362,Patient18_Healthy!D362,Patient19_Healthy!D362,Patient21_Healthy!D362,Patient22_Healthy!D362,Patient23_Healthy!D362,Patient25_Healthy!D362,Patient26_Healthy!D362,Patient27_Healthy!D362,Patient28_Healthy!D362,Patient30_Healthy!D362,Patient31_Healthy!D362,Patient33_Healthy!D362,Patient34_Healthy!D362,Patient36_Healthy!D362)</f>
        <v>98.109654017857139</v>
      </c>
      <c r="G381" s="139">
        <f>STDEV(Patient1_Healthy!D386,Patient2_Healthy!D386,Patient5_Healthy!D362,Patient6_Healthy!D362,Patient8_Healthy!D362,Patient9_Healthy!D362,Patient10_Healthy!D362,Patient11_Healthy!D362,Patient12_Healthy!D362,Patient13_Healthy!D362,Patient14_Healthy!D362,Patient15_Healthy!D362,Patient16_Healthy!D362,Patient17_Healthy!D362,Patient18_Healthy!D362,Patient19_Healthy!D362,Patient21_Healthy!D362,Patient22_Healthy!D362,Patient23_Healthy!D362,Patient25_Healthy!D362,Patient26_Healthy!D362,Patient27_Healthy!D362,Patient28_Healthy!D362,Patient30_Healthy!D362,Patient31_Healthy!D362,Patient33_Healthy!D362,Patient34_Healthy!D362,Patient36_Healthy!D362)</f>
        <v>23.230850991710145</v>
      </c>
      <c r="H381">
        <f>AVERAGE(Patient1_Healthy!E386,Patient2_Healthy!E386,Patient5_Healthy!E362,Patient6_Healthy!E362,Patient8_Healthy!E362,Patient9_Healthy!E362,Patient10_Healthy!E362,Patient11_Healthy!E362,Patient12_Healthy!E362,Patient13_Healthy!E362,Patient14_Healthy!E362,Patient15_Healthy!E362,Patient16_Healthy!E362,Patient17_Healthy!E362,Patient18_Healthy!E362,Patient19_Healthy!E362,Patient21_Healthy!E362,Patient22_Healthy!E362,Patient23_Healthy!E362,Patient25_Healthy!E362,Patient26_Healthy!E362,Patient27_Healthy!E362,Patient28_Healthy!E362,Patient30_Healthy!E362,Patient31_Healthy!E362,Patient33_Healthy!E362,Patient34_Healthy!E362,Patient36_Healthy!E362)</f>
        <v>184.60518973214286</v>
      </c>
      <c r="I381">
        <f>STDEV(Patient1_Healthy!E386,Patient2_Healthy!E386,Patient5_Healthy!E362,Patient6_Healthy!E362,Patient8_Healthy!E362,Patient9_Healthy!E362,Patient10_Healthy!E362,Patient11_Healthy!E362,Patient12_Healthy!E362,Patient13_Healthy!E362,Patient14_Healthy!E362,Patient15_Healthy!E362,Patient16_Healthy!E362,Patient17_Healthy!E362,Patient18_Healthy!E362,Patient19_Healthy!E362,Patient21_Healthy!E362,Patient22_Healthy!E362,Patient23_Healthy!E362,Patient25_Healthy!E362,Patient26_Healthy!E362,Patient27_Healthy!E362,Patient28_Healthy!E362,Patient30_Healthy!E362,Patient31_Healthy!E362,Patient33_Healthy!E362,Patient34_Healthy!E362,Patient36_Healthy!E362)</f>
        <v>46.016782318287618</v>
      </c>
      <c r="AO381" s="165"/>
    </row>
    <row r="382" spans="1:41" x14ac:dyDescent="0.25">
      <c r="A382" s="32" t="s">
        <v>29</v>
      </c>
      <c r="B382">
        <f>AVERAGE(Patient1_Healthy!B387,Patient2_Healthy!B387,Patient5_Healthy!B363,Patient6_Healthy!B363,Patient8_Healthy!B363,Patient9_Healthy!B363,Patient10_Healthy!B363,Patient11_Healthy!B363,Patient13_Healthy!B363,Patient14_Healthy!B363,Patient15_Healthy!B363,Patient16_Healthy!B363,Patient17_Healthy!B363,Patient18_Healthy!B363,Patient19_Healthy!B363,Patient21_Healthy!B363,Patient22_Healthy!B363,Patient23_Healthy!B363,Patient25_Healthy!B363,Patient26_Healthy!B363,Patient27_Healthy!B363,Patient28_Healthy!B363,Patient30_Healthy!B363,Patient31_Healthy!B363,Patient33_Healthy!B363,Patient34_Healthy!B363,Patient36_Healthy!B363)</f>
        <v>53.313078703703702</v>
      </c>
      <c r="C382">
        <f>STDEV(Patient1_Healthy!B387,Patient2_Healthy!B387,Patient5_Healthy!B363,Patient6_Healthy!B363,Patient8_Healthy!B363,Patient9_Healthy!B363,Patient10_Healthy!B363,Patient11_Healthy!B363,Patient13_Healthy!B363,Patient14_Healthy!B363,Patient15_Healthy!B363,Patient16_Healthy!B363,Patient17_Healthy!B363,Patient18_Healthy!B363,Patient19_Healthy!B363,Patient21_Healthy!B363,Patient22_Healthy!B363,Patient23_Healthy!B363,Patient25_Healthy!B363,Patient26_Healthy!B363,Patient27_Healthy!B363,Patient28_Healthy!B363,Patient30_Healthy!B363,Patient31_Healthy!B363,Patient33_Healthy!B363,Patient34_Healthy!B363,Patient36_Healthy!B363)</f>
        <v>12.332615003773858</v>
      </c>
      <c r="D382" s="132">
        <f>AVERAGE(Patient1_Healthy!C387,Patient2_Healthy!C387,Patient5_Healthy!C363,Patient6_Healthy!C363,Patient8_Healthy!C363,Patient9_Healthy!C363,Patient10_Healthy!C363,Patient11_Healthy!C363,Patient12_Healthy!C363,Patient13_Healthy!C363,Patient14_Healthy!C363,Patient15_Healthy!C363,Patient16_Healthy!C363,Patient17_Healthy!C363,Patient18_Healthy!C363,Patient19_Healthy!C363,Patient21_Healthy!C363,Patient23_Healthy!C363,Patient25_Healthy!C363,Patient26_Healthy!C363,Patient27_Healthy!C363,Patient28_Healthy!C363,Patient30_Healthy!C363,Patient31_Healthy!C363,Patient33_Healthy!C363,Patient34_Healthy!C363,Patient36_Healthy!C363)</f>
        <v>78.911296521313545</v>
      </c>
      <c r="E382" s="139">
        <f>STDEV(Patient1_Healthy!C387,Patient2_Healthy!C387,Patient5_Healthy!C363,Patient6_Healthy!C363,Patient8_Healthy!C363,Patient9_Healthy!C363,Patient10_Healthy!C363,Patient11_Healthy!C363,Patient12_Healthy!C363,Patient13_Healthy!C363,Patient14_Healthy!C363,Patient15_Healthy!C363,Patient16_Healthy!C363,Patient17_Healthy!C363,Patient18_Healthy!C363,Patient19_Healthy!C363,Patient21_Healthy!C363,Patient23_Healthy!C363,Patient25_Healthy!C363,Patient26_Healthy!C363,Patient27_Healthy!C363,Patient28_Healthy!C363,Patient30_Healthy!C363,Patient31_Healthy!C363,Patient33_Healthy!C363,Patient34_Healthy!C363,Patient36_Healthy!C363)</f>
        <v>27.948417996081336</v>
      </c>
      <c r="F382" s="132">
        <f>AVERAGE(Patient1_Healthy!D387,Patient2_Healthy!D387,Patient5_Healthy!D363,Patient6_Healthy!D363,Patient8_Healthy!D363,Patient9_Healthy!D363,Patient10_Healthy!D363,Patient11_Healthy!D363,Patient12_Healthy!D363,Patient13_Healthy!D363,Patient14_Healthy!D363,Patient15_Healthy!D363,Patient16_Healthy!D363,Patient17_Healthy!D363,Patient18_Healthy!D363,Patient19_Healthy!D363,Patient21_Healthy!D363,Patient23_Healthy!D363,Patient25_Healthy!D363,Patient26_Healthy!D363,Patient27_Healthy!D363,Patient28_Healthy!D363,Patient30_Healthy!D363,Patient31_Healthy!D363,Patient33_Healthy!D363,Patient34_Healthy!D363,Patient36_Healthy!D363)</f>
        <v>97.475405092592595</v>
      </c>
      <c r="G382" s="139">
        <f>STDEV(Patient1_Healthy!D387,Patient2_Healthy!D387,Patient5_Healthy!D363,Patient6_Healthy!D363,Patient8_Healthy!D363,Patient9_Healthy!D363,Patient10_Healthy!D363,Patient11_Healthy!D363,Patient12_Healthy!D363,Patient13_Healthy!D363,Patient14_Healthy!D363,Patient15_Healthy!D363,Patient16_Healthy!D363,Patient17_Healthy!D363,Patient18_Healthy!D363,Patient19_Healthy!D363,Patient21_Healthy!D363,Patient23_Healthy!D363,Patient25_Healthy!D363,Patient26_Healthy!D363,Patient27_Healthy!D363,Patient28_Healthy!D363,Patient30_Healthy!D363,Patient31_Healthy!D363,Patient33_Healthy!D363,Patient34_Healthy!D363,Patient36_Healthy!D363)</f>
        <v>20.825572076110813</v>
      </c>
      <c r="H382">
        <f>AVERAGE(Patient1_Healthy!E387,Patient2_Healthy!E387,Patient5_Healthy!E363,Patient6_Healthy!E363,Patient8_Healthy!E363,Patient9_Healthy!E363,Patient10_Healthy!E363,Patient11_Healthy!E363,Patient12_Healthy!E363,Patient13_Healthy!E363,Patient14_Healthy!E363,Patient15_Healthy!E363,Patient16_Healthy!E363,Patient17_Healthy!E363,Patient18_Healthy!E363,Patient19_Healthy!E363,Patient21_Healthy!E363,Patient23_Healthy!E363,Patient25_Healthy!E363,Patient26_Healthy!E363,Patient27_Healthy!E363,Patient28_Healthy!E363,Patient30_Healthy!E363,Patient31_Healthy!E363,Patient33_Healthy!E363,Patient34_Healthy!E363,Patient36_Healthy!E363)</f>
        <v>184.6064814814815</v>
      </c>
      <c r="I382">
        <f>STDEV(Patient1_Healthy!E387,Patient2_Healthy!E387,Patient5_Healthy!E363,Patient6_Healthy!E363,Patient8_Healthy!E363,Patient9_Healthy!E363,Patient10_Healthy!E363,Patient11_Healthy!E363,Patient12_Healthy!E363,Patient13_Healthy!E363,Patient14_Healthy!E363,Patient15_Healthy!E363,Patient16_Healthy!E363,Patient17_Healthy!E363,Patient18_Healthy!E363,Patient19_Healthy!E363,Patient21_Healthy!E363,Patient23_Healthy!E363,Patient25_Healthy!E363,Patient26_Healthy!E363,Patient27_Healthy!E363,Patient28_Healthy!E363,Patient30_Healthy!E363,Patient31_Healthy!E363,Patient33_Healthy!E363,Patient34_Healthy!E363,Patient36_Healthy!E363)</f>
        <v>38.728175566721568</v>
      </c>
      <c r="AO382" s="165"/>
    </row>
    <row r="383" spans="1:41" x14ac:dyDescent="0.25">
      <c r="AO383" s="165"/>
    </row>
    <row r="384" spans="1:41" x14ac:dyDescent="0.25">
      <c r="AO384" s="165"/>
    </row>
    <row r="385" spans="41:41" x14ac:dyDescent="0.25">
      <c r="AO385" s="165"/>
    </row>
    <row r="386" spans="41:41" x14ac:dyDescent="0.25">
      <c r="AO386" s="165"/>
    </row>
    <row r="387" spans="41:41" x14ac:dyDescent="0.25">
      <c r="AO387" s="165"/>
    </row>
    <row r="388" spans="41:41" x14ac:dyDescent="0.25">
      <c r="AO388" s="165"/>
    </row>
    <row r="389" spans="41:41" x14ac:dyDescent="0.25">
      <c r="AO389" s="165"/>
    </row>
    <row r="390" spans="41:41" x14ac:dyDescent="0.25">
      <c r="AO390" s="165"/>
    </row>
    <row r="391" spans="41:41" x14ac:dyDescent="0.25">
      <c r="AO391" s="165"/>
    </row>
    <row r="392" spans="41:41" x14ac:dyDescent="0.25">
      <c r="AO392" s="165"/>
    </row>
    <row r="393" spans="41:41" x14ac:dyDescent="0.25">
      <c r="AO393" s="165"/>
    </row>
    <row r="394" spans="41:41" x14ac:dyDescent="0.25">
      <c r="AO394" s="165"/>
    </row>
    <row r="395" spans="41:41" x14ac:dyDescent="0.25">
      <c r="AO395" s="165"/>
    </row>
    <row r="396" spans="41:41" x14ac:dyDescent="0.25">
      <c r="AO396" s="165"/>
    </row>
    <row r="397" spans="41:41" x14ac:dyDescent="0.25">
      <c r="AO397" s="165"/>
    </row>
    <row r="398" spans="41:41" x14ac:dyDescent="0.25">
      <c r="AO398" s="165"/>
    </row>
    <row r="399" spans="41:41" x14ac:dyDescent="0.25">
      <c r="AO399" s="165"/>
    </row>
    <row r="400" spans="41:41" x14ac:dyDescent="0.25">
      <c r="AO400" s="165"/>
    </row>
    <row r="401" spans="1:41" x14ac:dyDescent="0.25">
      <c r="AO401" s="165"/>
    </row>
    <row r="402" spans="1:41" x14ac:dyDescent="0.25">
      <c r="AO402" s="165"/>
    </row>
    <row r="403" spans="1:41" x14ac:dyDescent="0.25">
      <c r="AO403" s="165"/>
    </row>
    <row r="404" spans="1:41" x14ac:dyDescent="0.25">
      <c r="AO404" s="165"/>
    </row>
    <row r="405" spans="1:41" x14ac:dyDescent="0.25">
      <c r="AO405" s="165"/>
    </row>
    <row r="406" spans="1:41" x14ac:dyDescent="0.25">
      <c r="AO406" s="165"/>
    </row>
    <row r="407" spans="1:41" x14ac:dyDescent="0.25">
      <c r="AO407" s="165"/>
    </row>
    <row r="408" spans="1:41" x14ac:dyDescent="0.25">
      <c r="A408" s="165" t="s">
        <v>240</v>
      </c>
      <c r="AO408" s="165"/>
    </row>
    <row r="409" spans="1:41" x14ac:dyDescent="0.25">
      <c r="A409" s="32"/>
      <c r="B409" s="195" t="s">
        <v>101</v>
      </c>
      <c r="C409" s="195"/>
      <c r="D409" s="196" t="s">
        <v>102</v>
      </c>
      <c r="E409" s="197"/>
      <c r="F409" s="196" t="s">
        <v>103</v>
      </c>
      <c r="G409" s="197"/>
      <c r="H409" s="195" t="s">
        <v>104</v>
      </c>
      <c r="I409" s="195"/>
      <c r="AO409" s="165"/>
    </row>
    <row r="410" spans="1:41" x14ac:dyDescent="0.25">
      <c r="A410" s="32"/>
      <c r="B410" s="32" t="s">
        <v>221</v>
      </c>
      <c r="C410" s="32" t="s">
        <v>222</v>
      </c>
      <c r="D410" s="33" t="s">
        <v>221</v>
      </c>
      <c r="E410" s="34" t="s">
        <v>222</v>
      </c>
      <c r="F410" s="33" t="s">
        <v>221</v>
      </c>
      <c r="G410" s="34" t="s">
        <v>222</v>
      </c>
      <c r="H410" s="32" t="s">
        <v>221</v>
      </c>
      <c r="I410" s="32" t="s">
        <v>222</v>
      </c>
      <c r="AO410" s="165"/>
    </row>
    <row r="411" spans="1:41" x14ac:dyDescent="0.25">
      <c r="A411" s="32" t="s">
        <v>15</v>
      </c>
      <c r="B411">
        <f>AVERAGE(Patient2_Healthy!B392,Patient5_Healthy!B392,Patient6_Healthy!B392,Patient8_Healthy!B392,Patient9_Healthy!B392,Patient10_Healthy!B392,Patient11_Healthy!B392,Patient13_Healthy!B392,Patient14_Healthy!B392,Patient15_Healthy!B392,Patient16_Healthy!B392,Patient17_Healthy!B392,Patient18_Healthy!B392,Patient19_Healthy!B392,Patient21_Healthy!B392,Patient22_Healthy!B392,Patient23_Healthy!B392,Patient25_Healthy!B392,Patient26_Healthy!B392,Patient27_Healthy!B392,Patient28_Healthy!B392,Patient30_Healthy!B392,Patient31_Healthy!B392,Patient33_Healthy!B392,Patient34_Healthy!B392,Patient36_Healthy!B392)</f>
        <v>1.4272836538461537</v>
      </c>
      <c r="C411">
        <f>STDEV(Patient2_Healthy!B392,Patient5_Healthy!B392,Patient6_Healthy!B392,Patient8_Healthy!B392,Patient9_Healthy!B392,Patient10_Healthy!B392,Patient11_Healthy!B392,Patient13_Healthy!B392,Patient14_Healthy!B392,Patient15_Healthy!B392,Patient16_Healthy!B392,Patient17_Healthy!B392,Patient18_Healthy!B392,Patient19_Healthy!B392,Patient21_Healthy!B392,Patient22_Healthy!B392,Patient23_Healthy!B392,Patient25_Healthy!B392,Patient26_Healthy!B392,Patient27_Healthy!B392,Patient28_Healthy!B392,Patient30_Healthy!B392,Patient31_Healthy!B392,Patient33_Healthy!B392,Patient34_Healthy!B392,Patient36_Healthy!B392)</f>
        <v>0.49647571039237709</v>
      </c>
      <c r="D411" s="132">
        <f>AVERAGE(Patient2_Healthy!C392,Patient5_Healthy!C392,Patient6_Healthy!C392,Patient8_Healthy!C392,Patient9_Healthy!C392,Patient10_Healthy!C392,Patient11_Healthy!C392,Patient12_Healthy!C392,Patient13_Healthy!C392,Patient14_Healthy!C392,Patient15_Healthy!C392,Patient16_Healthy!C392,Patient17_Healthy!C392,Patient18_Healthy!C392,Patient19_Healthy!C392,Patient21_Healthy!C392,Patient22_Healthy!C392,Patient23_Healthy!C392,Patient25_Healthy!C392,Patient26_Healthy!C392,Patient27_Healthy!C392,Patient28_Healthy!C392,Patient30_Healthy!C392,Patient31_Healthy!C392,Patient33_Healthy!C392,Patient34_Healthy!C392,Patient36_Healthy!C392)</f>
        <v>3.4365838914138633</v>
      </c>
      <c r="E411" s="139">
        <f>STDEV(Patient2_Healthy!C392,Patient5_Healthy!C392,Patient6_Healthy!C392,Patient8_Healthy!C392,Patient9_Healthy!C392,Patient10_Healthy!C392,Patient11_Healthy!C392,Patient12_Healthy!C392,Patient13_Healthy!C392,Patient14_Healthy!C392,Patient15_Healthy!C392,Patient16_Healthy!C392,Patient17_Healthy!C392,Patient18_Healthy!C392,Patient19_Healthy!C392,Patient21_Healthy!C392,Patient22_Healthy!C392,Patient23_Healthy!C392,Patient25_Healthy!C392,Patient26_Healthy!C392,Patient27_Healthy!C392,Patient28_Healthy!C392,Patient30_Healthy!C392,Patient31_Healthy!C392,Patient33_Healthy!C392,Patient34_Healthy!C392,Patient36_Healthy!C392)</f>
        <v>0.95553850538362672</v>
      </c>
      <c r="F411" s="132">
        <f>AVERAGE(Patient2_Healthy!D392,Patient5_Healthy!D392,Patient6_Healthy!D392,Patient8_Healthy!D392,Patient9_Healthy!D392,Patient10_Healthy!D392,Patient11_Healthy!D392,Patient12_Healthy!D392,Patient13_Healthy!D392,Patient14_Healthy!D392,Patient15_Healthy!D392,Patient16_Healthy!D392,Patient17_Healthy!D392,Patient18_Healthy!D392,Patient19_Healthy!D392,Patient21_Healthy!D392,Patient22_Healthy!D392,Patient23_Healthy!D392,Patient25_Healthy!D392,Patient26_Healthy!D392,Patient27_Healthy!D392,Patient28_Healthy!D392,Patient30_Healthy!D392,Patient31_Healthy!D392,Patient33_Healthy!D392,Patient34_Healthy!D392,Patient36_Healthy!D392)</f>
        <v>5.7870370370370372</v>
      </c>
      <c r="G411" s="139">
        <f>STDEV(Patient2_Healthy!D392,Patient5_Healthy!D392,Patient6_Healthy!D392,Patient8_Healthy!D392,Patient9_Healthy!D392,Patient10_Healthy!D392,Patient11_Healthy!D392,Patient12_Healthy!D392,Patient13_Healthy!D392,Patient14_Healthy!D392,Patient15_Healthy!D392,Patient16_Healthy!D392,Patient17_Healthy!D392,Patient18_Healthy!D392,Patient19_Healthy!D392,Patient21_Healthy!D392,Patient22_Healthy!D392,Patient23_Healthy!D392,Patient25_Healthy!D392,Patient26_Healthy!D392,Patient27_Healthy!D392,Patient28_Healthy!D392,Patient30_Healthy!D392,Patient31_Healthy!D392,Patient33_Healthy!D392,Patient34_Healthy!D392,Patient36_Healthy!D392)</f>
        <v>0.53666023656779227</v>
      </c>
      <c r="H411">
        <f>AVERAGE(Patient2_Healthy!E392,Patient5_Healthy!E392,Patient6_Healthy!E392,Patient8_Healthy!E392,Patient9_Healthy!E392,Patient10_Healthy!E392,Patient11_Healthy!E392,Patient12_Healthy!E392,Patient13_Healthy!E392,Patient14_Healthy!E392,Patient15_Healthy!E392,Patient16_Healthy!E392,Patient17_Healthy!E392,Patient18_Healthy!E392,Patient19_Healthy!E392,Patient21_Healthy!E392,Patient22_Healthy!E392,Patient23_Healthy!E392,Patient25_Healthy!E392,Patient26_Healthy!E392,Patient27_Healthy!E392,Patient28_Healthy!E392,Patient30_Healthy!E392,Patient31_Healthy!E392,Patient33_Healthy!E392,Patient34_Healthy!E392,Patient36_Healthy!E392)</f>
        <v>7.2699652777777777</v>
      </c>
      <c r="I411">
        <f>STDEV(Patient2_Healthy!E392,Patient5_Healthy!E392,Patient6_Healthy!E392,Patient8_Healthy!E392,Patient9_Healthy!E392,Patient10_Healthy!E392,Patient11_Healthy!E392,Patient12_Healthy!E392,Patient13_Healthy!E392,Patient14_Healthy!E392,Patient15_Healthy!E392,Patient16_Healthy!E392,Patient17_Healthy!E392,Patient18_Healthy!E392,Patient19_Healthy!E392,Patient21_Healthy!E392,Patient22_Healthy!E392,Patient23_Healthy!E392,Patient25_Healthy!E392,Patient26_Healthy!E392,Patient27_Healthy!E392,Patient28_Healthy!E392,Patient30_Healthy!E392,Patient31_Healthy!E392,Patient33_Healthy!E392,Patient34_Healthy!E392,Patient36_Healthy!E392)</f>
        <v>0.56381862225549384</v>
      </c>
      <c r="AO411" s="165"/>
    </row>
    <row r="412" spans="1:41" x14ac:dyDescent="0.25">
      <c r="A412" s="32" t="s">
        <v>25</v>
      </c>
      <c r="B412">
        <f>AVERAGE(Patient2_Healthy!B393,Patient5_Healthy!B393,Patient6_Healthy!B393,Patient8_Healthy!B393,Patient9_Healthy!B393,Patient10_Healthy!B393,Patient11_Healthy!B393,Patient13_Healthy!B393,Patient14_Healthy!B393,Patient15_Healthy!B393,Patient16_Healthy!B393,Patient17_Healthy!B393,Patient18_Healthy!B393,Patient19_Healthy!B393,Patient21_Healthy!B393,Patient22_Healthy!B393,Patient23_Healthy!B393,Patient25_Healthy!B393,Patient26_Healthy!B393,Patient27_Healthy!B393,Patient28_Healthy!B393,Patient30_Healthy!B393,Patient31_Healthy!B393,Patient33_Healthy!B393,Patient34_Healthy!B393,Patient36_Healthy!B393)</f>
        <v>1.46484375</v>
      </c>
      <c r="C412">
        <f>STDEV(Patient2_Healthy!B393,Patient5_Healthy!B393,Patient6_Healthy!B393,Patient8_Healthy!B393,Patient9_Healthy!B393,Patient10_Healthy!B393,Patient11_Healthy!B393,Patient13_Healthy!B393,Patient14_Healthy!B393,Patient15_Healthy!B393,Patient16_Healthy!B393,Patient17_Healthy!B393,Patient18_Healthy!B393,Patient19_Healthy!B393,Patient21_Healthy!B393,Patient22_Healthy!B393,Patient23_Healthy!B393,Patient25_Healthy!B393,Patient26_Healthy!B393,Patient27_Healthy!B393,Patient28_Healthy!B393,Patient30_Healthy!B393,Patient31_Healthy!B393,Patient33_Healthy!B393,Patient34_Healthy!B393,Patient36_Healthy!B393)</f>
        <v>0.4979511243742954</v>
      </c>
      <c r="D412" s="132">
        <f>AVERAGE(Patient2_Healthy!C393,Patient5_Healthy!C393,Patient6_Healthy!C393,Patient8_Healthy!C393,Patient9_Healthy!C393,Patient10_Healthy!C393,Patient11_Healthy!C393,Patient12_Healthy!C393,Patient13_Healthy!C393,Patient14_Healthy!C393,Patient15_Healthy!C393,Patient16_Healthy!C393,Patient17_Healthy!C393,Patient18_Healthy!C393,Patient19_Healthy!C393,Patient21_Healthy!C393,Patient22_Healthy!C393,Patient23_Healthy!C393,Patient25_Healthy!C393,Patient26_Healthy!C393,Patient27_Healthy!C393,Patient28_Healthy!C393,Patient30_Healthy!C393,Patient31_Healthy!C393,Patient33_Healthy!C393,Patient34_Healthy!C393,Patient36_Healthy!C393)</f>
        <v>3.616954770038721</v>
      </c>
      <c r="E412" s="139">
        <f>STDEV(Patient2_Healthy!C393,Patient5_Healthy!C393,Patient6_Healthy!C393,Patient8_Healthy!C393,Patient9_Healthy!C393,Patient10_Healthy!C393,Patient11_Healthy!C393,Patient12_Healthy!C393,Patient13_Healthy!C393,Patient14_Healthy!C393,Patient15_Healthy!C393,Patient16_Healthy!C393,Patient17_Healthy!C393,Patient18_Healthy!C393,Patient19_Healthy!C393,Patient21_Healthy!C393,Patient22_Healthy!C393,Patient23_Healthy!C393,Patient25_Healthy!C393,Patient26_Healthy!C393,Patient27_Healthy!C393,Patient28_Healthy!C393,Patient30_Healthy!C393,Patient31_Healthy!C393,Patient33_Healthy!C393,Patient34_Healthy!C393,Patient36_Healthy!C393)</f>
        <v>0.66126378639676586</v>
      </c>
      <c r="F412" s="132">
        <f>AVERAGE(Patient2_Healthy!D393,Patient5_Healthy!D393,Patient6_Healthy!D393,Patient8_Healthy!D393,Patient9_Healthy!D393,Patient10_Healthy!D393,Patient11_Healthy!D393,Patient12_Healthy!D393,Patient13_Healthy!D393,Patient14_Healthy!D393,Patient15_Healthy!D393,Patient16_Healthy!D393,Patient17_Healthy!D393,Patient18_Healthy!D393,Patient19_Healthy!D393,Patient21_Healthy!D393,Patient22_Healthy!D393,Patient23_Healthy!D393,Patient25_Healthy!D393,Patient26_Healthy!D393,Patient27_Healthy!D393,Patient28_Healthy!D393,Patient30_Healthy!D393,Patient31_Healthy!D393,Patient33_Healthy!D393,Patient34_Healthy!D393,Patient36_Healthy!D393)</f>
        <v>5.9317129629629628</v>
      </c>
      <c r="G412" s="139">
        <f>STDEV(Patient2_Healthy!D393,Patient5_Healthy!D393,Patient6_Healthy!D393,Patient8_Healthy!D393,Patient9_Healthy!D393,Patient10_Healthy!D393,Patient11_Healthy!D393,Patient12_Healthy!D393,Patient13_Healthy!D393,Patient14_Healthy!D393,Patient15_Healthy!D393,Patient16_Healthy!D393,Patient17_Healthy!D393,Patient18_Healthy!D393,Patient19_Healthy!D393,Patient21_Healthy!D393,Patient22_Healthy!D393,Patient23_Healthy!D393,Patient25_Healthy!D393,Patient26_Healthy!D393,Patient27_Healthy!D393,Patient28_Healthy!D393,Patient30_Healthy!D393,Patient31_Healthy!D393,Patient33_Healthy!D393,Patient34_Healthy!D393,Patient36_Healthy!D393)</f>
        <v>0.37587908150366267</v>
      </c>
      <c r="H412">
        <f>AVERAGE(Patient2_Healthy!E393,Patient5_Healthy!E393,Patient6_Healthy!E393,Patient8_Healthy!E393,Patient9_Healthy!E393,Patient10_Healthy!E393,Patient11_Healthy!E393,Patient12_Healthy!E393,Patient13_Healthy!E393,Patient14_Healthy!E393,Patient15_Healthy!E393,Patient16_Healthy!E393,Patient17_Healthy!E393,Patient18_Healthy!E393,Patient19_Healthy!E393,Patient21_Healthy!E393,Patient22_Healthy!E393,Patient23_Healthy!E393,Patient25_Healthy!E393,Patient26_Healthy!E393,Patient27_Healthy!E393,Patient28_Healthy!E393,Patient30_Healthy!E393,Patient31_Healthy!E393,Patient33_Healthy!E393,Patient34_Healthy!E393,Patient36_Healthy!E393)</f>
        <v>7.5231481481481479</v>
      </c>
      <c r="I412">
        <f>STDEV(Patient2_Healthy!E393,Patient5_Healthy!E393,Patient6_Healthy!E393,Patient8_Healthy!E393,Patient9_Healthy!E393,Patient10_Healthy!E393,Patient11_Healthy!E393,Patient12_Healthy!E393,Patient13_Healthy!E393,Patient14_Healthy!E393,Patient15_Healthy!E393,Patient16_Healthy!E393,Patient17_Healthy!E393,Patient18_Healthy!E393,Patient19_Healthy!E393,Patient21_Healthy!E393,Patient22_Healthy!E393,Patient23_Healthy!E393,Patient25_Healthy!E393,Patient26_Healthy!E393,Patient27_Healthy!E393,Patient28_Healthy!E393,Patient30_Healthy!E393,Patient31_Healthy!E393,Patient33_Healthy!E393,Patient34_Healthy!E393,Patient36_Healthy!E393)</f>
        <v>0.52901148095255146</v>
      </c>
      <c r="AO412" s="165"/>
    </row>
    <row r="413" spans="1:41" x14ac:dyDescent="0.25">
      <c r="A413" s="32" t="s">
        <v>18</v>
      </c>
      <c r="B413">
        <f>AVERAGE(Patient2_Healthy!B394,Patient5_Healthy!B394,Patient6_Healthy!B394,Patient8_Healthy!B394,Patient9_Healthy!B394,Patient10_Healthy!B394,Patient11_Healthy!B394,Patient13_Healthy!B394,Patient14_Healthy!B394,Patient15_Healthy!B394,Patient16_Healthy!B394,Patient17_Healthy!B394,Patient18_Healthy!B394,Patient19_Healthy!B394,Patient21_Healthy!B394,Patient22_Healthy!B394,Patient23_Healthy!B394,Patient25_Healthy!B394,Patient26_Healthy!B394,Patient27_Healthy!B394,Patient28_Healthy!B394,Patient30_Healthy!B394,Patient31_Healthy!B394,Patient33_Healthy!B394,Patient34_Healthy!B394,Patient36_Healthy!B394)</f>
        <v>1.3897235576923077</v>
      </c>
      <c r="C413">
        <f>STDEV(Patient2_Healthy!B394,Patient5_Healthy!B394,Patient6_Healthy!B394,Patient8_Healthy!B394,Patient9_Healthy!B394,Patient10_Healthy!B394,Patient11_Healthy!B394,Patient13_Healthy!B394,Patient14_Healthy!B394,Patient15_Healthy!B394,Patient16_Healthy!B394,Patient17_Healthy!B394,Patient18_Healthy!B394,Patient19_Healthy!B394,Patient21_Healthy!B394,Patient22_Healthy!B394,Patient23_Healthy!B394,Patient25_Healthy!B394,Patient26_Healthy!B394,Patient27_Healthy!B394,Patient28_Healthy!B394,Patient30_Healthy!B394,Patient31_Healthy!B394,Patient33_Healthy!B394,Patient34_Healthy!B394,Patient36_Healthy!B394)</f>
        <v>0.56425216220594732</v>
      </c>
      <c r="D413" s="132">
        <f>AVERAGE(Patient2_Healthy!C394,Patient5_Healthy!C394,Patient6_Healthy!C394,Patient8_Healthy!C394,Patient9_Healthy!C394,Patient10_Healthy!C394,Patient11_Healthy!C394,Patient12_Healthy!C394,Patient13_Healthy!C394,Patient14_Healthy!C394,Patient15_Healthy!C394,Patient16_Healthy!C394,Patient17_Healthy!C394,Patient18_Healthy!C394,Patient19_Healthy!C394,Patient21_Healthy!C394,Patient22_Healthy!C394,Patient23_Healthy!C394,Patient25_Healthy!C394,Patient26_Healthy!C394,Patient27_Healthy!C394,Patient28_Healthy!C394,Patient30_Healthy!C394,Patient31_Healthy!C394,Patient33_Healthy!C394,Patient34_Healthy!C394,Patient36_Healthy!C394)</f>
        <v>3.6047461059656856</v>
      </c>
      <c r="E413" s="139">
        <f>STDEV(Patient2_Healthy!C394,Patient5_Healthy!C394,Patient6_Healthy!C394,Patient8_Healthy!C394,Patient9_Healthy!C394,Patient10_Healthy!C394,Patient11_Healthy!C394,Patient12_Healthy!C394,Patient13_Healthy!C394,Patient14_Healthy!C394,Patient15_Healthy!C394,Patient16_Healthy!C394,Patient17_Healthy!C394,Patient18_Healthy!C394,Patient19_Healthy!C394,Patient21_Healthy!C394,Patient22_Healthy!C394,Patient23_Healthy!C394,Patient25_Healthy!C394,Patient26_Healthy!C394,Patient27_Healthy!C394,Patient28_Healthy!C394,Patient30_Healthy!C394,Patient31_Healthy!C394,Patient33_Healthy!C394,Patient34_Healthy!C394,Patient36_Healthy!C394)</f>
        <v>0.4558298231234193</v>
      </c>
      <c r="F413" s="132">
        <f>AVERAGE(Patient2_Healthy!D394,Patient5_Healthy!D394,Patient6_Healthy!D394,Patient8_Healthy!D394,Patient9_Healthy!D394,Patient10_Healthy!D394,Patient11_Healthy!D394,Patient12_Healthy!D394,Patient13_Healthy!D394,Patient14_Healthy!D394,Patient15_Healthy!D394,Patient16_Healthy!D394,Patient17_Healthy!D394,Patient18_Healthy!D394,Patient19_Healthy!D394,Patient21_Healthy!D394,Patient22_Healthy!D394,Patient23_Healthy!D394,Patient25_Healthy!D394,Patient26_Healthy!D394,Patient27_Healthy!D394,Patient28_Healthy!D394,Patient30_Healthy!D394,Patient31_Healthy!D394,Patient33_Healthy!D394,Patient34_Healthy!D394,Patient36_Healthy!D394)</f>
        <v>5.8955439814814818</v>
      </c>
      <c r="G413" s="139">
        <f>STDEV(Patient2_Healthy!D394,Patient5_Healthy!D394,Patient6_Healthy!D394,Patient8_Healthy!D394,Patient9_Healthy!D394,Patient10_Healthy!D394,Patient11_Healthy!D394,Patient12_Healthy!D394,Patient13_Healthy!D394,Patient14_Healthy!D394,Patient15_Healthy!D394,Patient16_Healthy!D394,Patient17_Healthy!D394,Patient18_Healthy!D394,Patient19_Healthy!D394,Patient21_Healthy!D394,Patient22_Healthy!D394,Patient23_Healthy!D394,Patient25_Healthy!D394,Patient26_Healthy!D394,Patient27_Healthy!D394,Patient28_Healthy!D394,Patient30_Healthy!D394,Patient31_Healthy!D394,Patient33_Healthy!D394,Patient34_Healthy!D394,Patient36_Healthy!D394)</f>
        <v>0.42666192304794526</v>
      </c>
      <c r="H413">
        <f>AVERAGE(Patient2_Healthy!E394,Patient5_Healthy!E394,Patient6_Healthy!E394,Patient8_Healthy!E394,Patient9_Healthy!E394,Patient10_Healthy!E394,Patient11_Healthy!E394,Patient12_Healthy!E394,Patient13_Healthy!E394,Patient14_Healthy!E394,Patient15_Healthy!E394,Patient16_Healthy!E394,Patient17_Healthy!E394,Patient18_Healthy!E394,Patient19_Healthy!E394,Patient21_Healthy!E394,Patient22_Healthy!E394,Patient23_Healthy!E394,Patient25_Healthy!E394,Patient26_Healthy!E394,Patient27_Healthy!E394,Patient28_Healthy!E394,Patient30_Healthy!E394,Patient31_Healthy!E394,Patient33_Healthy!E394,Patient34_Healthy!E394,Patient36_Healthy!E394)</f>
        <v>7.6678240740740744</v>
      </c>
      <c r="I413">
        <f>STDEV(Patient2_Healthy!E394,Patient5_Healthy!E394,Patient6_Healthy!E394,Patient8_Healthy!E394,Patient9_Healthy!E394,Patient10_Healthy!E394,Patient11_Healthy!E394,Patient12_Healthy!E394,Patient13_Healthy!E394,Patient14_Healthy!E394,Patient15_Healthy!E394,Patient16_Healthy!E394,Patient17_Healthy!E394,Patient18_Healthy!E394,Patient19_Healthy!E394,Patient21_Healthy!E394,Patient22_Healthy!E394,Patient23_Healthy!E394,Patient25_Healthy!E394,Patient26_Healthy!E394,Patient27_Healthy!E394,Patient28_Healthy!E394,Patient30_Healthy!E394,Patient31_Healthy!E394,Patient33_Healthy!E394,Patient34_Healthy!E394,Patient36_Healthy!E394)</f>
        <v>0.4453566229952623</v>
      </c>
      <c r="AO413" s="165"/>
    </row>
    <row r="414" spans="1:41" x14ac:dyDescent="0.25">
      <c r="A414" s="32" t="s">
        <v>26</v>
      </c>
      <c r="B414">
        <f>AVERAGE(Patient2_Healthy!B395,Patient5_Healthy!B395,Patient6_Healthy!B395,Patient8_Healthy!B395,Patient9_Healthy!B395,Patient10_Healthy!B395,Patient11_Healthy!B395,Patient13_Healthy!B395,Patient14_Healthy!B395,Patient15_Healthy!B395,Patient16_Healthy!B395,Patient17_Healthy!B395,Patient18_Healthy!B395,Patient19_Healthy!B395,Patient21_Healthy!B395,Patient22_Healthy!B395,Patient23_Healthy!B395,Patient25_Healthy!B395,Patient26_Healthy!B395,Patient27_Healthy!B395,Patient28_Healthy!B395,Patient30_Healthy!B395,Patient31_Healthy!B395,Patient33_Healthy!B395,Patient34_Healthy!B395,Patient36_Healthy!B395)</f>
        <v>1.5775240384615385</v>
      </c>
      <c r="C414">
        <f>STDEV(Patient2_Healthy!B395,Patient5_Healthy!B395,Patient6_Healthy!B395,Patient8_Healthy!B395,Patient9_Healthy!B395,Patient10_Healthy!B395,Patient11_Healthy!B395,Patient13_Healthy!B395,Patient14_Healthy!B395,Patient15_Healthy!B395,Patient16_Healthy!B395,Patient17_Healthy!B395,Patient18_Healthy!B395,Patient19_Healthy!B395,Patient21_Healthy!B395,Patient22_Healthy!B395,Patient23_Healthy!B395,Patient25_Healthy!B395,Patient26_Healthy!B395,Patient27_Healthy!B395,Patient28_Healthy!B395,Patient30_Healthy!B395,Patient31_Healthy!B395,Patient33_Healthy!B395,Patient34_Healthy!B395,Patient36_Healthy!B395)</f>
        <v>0.55771367768240965</v>
      </c>
      <c r="D414" s="132">
        <f>AVERAGE(Patient2_Healthy!C395,Patient5_Healthy!C395,Patient6_Healthy!C395,Patient8_Healthy!C395,Patient9_Healthy!C395,Patient10_Healthy!C395,Patient11_Healthy!C395,Patient12_Healthy!C395,Patient13_Healthy!C395,Patient14_Healthy!C395,Patient15_Healthy!C395,Patient16_Healthy!C395,Patient17_Healthy!C395,Patient18_Healthy!C395,Patient19_Healthy!C395,Patient21_Healthy!C395,Patient22_Healthy!C395,Patient23_Healthy!C395,Patient25_Healthy!C395,Patient26_Healthy!C395,Patient27_Healthy!C395,Patient28_Healthy!C395,Patient30_Healthy!C395,Patient31_Healthy!C395,Patient33_Healthy!C395,Patient34_Healthy!C395,Patient36_Healthy!C395)</f>
        <v>3.6522363201296475</v>
      </c>
      <c r="E414" s="139">
        <f>STDEV(Patient2_Healthy!C395,Patient5_Healthy!C395,Patient6_Healthy!C395,Patient8_Healthy!C395,Patient9_Healthy!C395,Patient10_Healthy!C395,Patient11_Healthy!C395,Patient12_Healthy!C395,Patient13_Healthy!C395,Patient14_Healthy!C395,Patient15_Healthy!C395,Patient16_Healthy!C395,Patient17_Healthy!C395,Patient18_Healthy!C395,Patient19_Healthy!C395,Patient21_Healthy!C395,Patient22_Healthy!C395,Patient23_Healthy!C395,Patient25_Healthy!C395,Patient26_Healthy!C395,Patient27_Healthy!C395,Patient28_Healthy!C395,Patient30_Healthy!C395,Patient31_Healthy!C395,Patient33_Healthy!C395,Patient34_Healthy!C395,Patient36_Healthy!C395)</f>
        <v>0.49989403954215178</v>
      </c>
      <c r="F414" s="132">
        <f>AVERAGE(Patient2_Healthy!D395,Patient5_Healthy!D395,Patient6_Healthy!D395,Patient8_Healthy!D395,Patient9_Healthy!D395,Patient10_Healthy!D395,Patient11_Healthy!D395,Patient12_Healthy!D395,Patient13_Healthy!D395,Patient14_Healthy!D395,Patient15_Healthy!D395,Patient16_Healthy!D395,Patient17_Healthy!D395,Patient18_Healthy!D395,Patient19_Healthy!D395,Patient21_Healthy!D395,Patient22_Healthy!D395,Patient23_Healthy!D395,Patient25_Healthy!D395,Patient26_Healthy!D395,Patient27_Healthy!D395,Patient28_Healthy!D395,Patient30_Healthy!D395,Patient31_Healthy!D395,Patient33_Healthy!D395,Patient34_Healthy!D395,Patient36_Healthy!D395)</f>
        <v>5.859375</v>
      </c>
      <c r="G414" s="139">
        <f>STDEV(Patient2_Healthy!D395,Patient5_Healthy!D395,Patient6_Healthy!D395,Patient8_Healthy!D395,Patient9_Healthy!D395,Patient10_Healthy!D395,Patient11_Healthy!D395,Patient12_Healthy!D395,Patient13_Healthy!D395,Patient14_Healthy!D395,Patient15_Healthy!D395,Patient16_Healthy!D395,Patient17_Healthy!D395,Patient18_Healthy!D395,Patient19_Healthy!D395,Patient21_Healthy!D395,Patient22_Healthy!D395,Patient23_Healthy!D395,Patient25_Healthy!D395,Patient26_Healthy!D395,Patient27_Healthy!D395,Patient28_Healthy!D395,Patient30_Healthy!D395,Patient31_Healthy!D395,Patient33_Healthy!D395,Patient34_Healthy!D395,Patient36_Healthy!D395)</f>
        <v>0.27084970518810014</v>
      </c>
      <c r="H414">
        <f>AVERAGE(Patient2_Healthy!E395,Patient5_Healthy!E395,Patient6_Healthy!E395,Patient8_Healthy!E395,Patient9_Healthy!E395,Patient10_Healthy!E395,Patient11_Healthy!E395,Patient12_Healthy!E395,Patient13_Healthy!E395,Patient14_Healthy!E395,Patient15_Healthy!E395,Patient16_Healthy!E395,Patient17_Healthy!E395,Patient18_Healthy!E395,Patient19_Healthy!E395,Patient21_Healthy!E395,Patient22_Healthy!E395,Patient23_Healthy!E395,Patient25_Healthy!E395,Patient26_Healthy!E395,Patient27_Healthy!E395,Patient28_Healthy!E395,Patient30_Healthy!E395,Patient31_Healthy!E395,Patient33_Healthy!E395,Patient34_Healthy!E395,Patient36_Healthy!E395)</f>
        <v>7.7401620370370372</v>
      </c>
      <c r="I414">
        <f>STDEV(Patient2_Healthy!E395,Patient5_Healthy!E395,Patient6_Healthy!E395,Patient8_Healthy!E395,Patient9_Healthy!E395,Patient10_Healthy!E395,Patient11_Healthy!E395,Patient12_Healthy!E395,Patient13_Healthy!E395,Patient14_Healthy!E395,Patient15_Healthy!E395,Patient16_Healthy!E395,Patient17_Healthy!E395,Patient18_Healthy!E395,Patient19_Healthy!E395,Patient21_Healthy!E395,Patient22_Healthy!E395,Patient23_Healthy!E395,Patient25_Healthy!E395,Patient26_Healthy!E395,Patient27_Healthy!E395,Patient28_Healthy!E395,Patient30_Healthy!E395,Patient31_Healthy!E395,Patient33_Healthy!E395,Patient34_Healthy!E395,Patient36_Healthy!E395)</f>
        <v>0.46329757900567309</v>
      </c>
      <c r="AO414" s="165"/>
    </row>
    <row r="415" spans="1:41" x14ac:dyDescent="0.25">
      <c r="A415" s="32" t="s">
        <v>21</v>
      </c>
      <c r="B415">
        <f>AVERAGE(Patient2_Healthy!B396,Patient5_Healthy!B396,Patient6_Healthy!B396,Patient8_Healthy!B396,Patient9_Healthy!B396,Patient10_Healthy!B396,Patient11_Healthy!B396,Patient13_Healthy!B396,Patient14_Healthy!B396,Patient15_Healthy!B396,Patient16_Healthy!B396,Patient17_Healthy!B396,Patient18_Healthy!B396,Patient19_Healthy!B396,Patient21_Healthy!B396,Patient22_Healthy!B396,Patient23_Healthy!B396,Patient25_Healthy!B396,Patient26_Healthy!B396,Patient27_Healthy!B396,Patient28_Healthy!B396,Patient30_Healthy!B396,Patient31_Healthy!B396,Patient33_Healthy!B396,Patient34_Healthy!B396,Patient36_Healthy!B396)</f>
        <v>1.5399639423076923</v>
      </c>
      <c r="C415">
        <f>STDEV(Patient2_Healthy!B396,Patient5_Healthy!B396,Patient6_Healthy!B396,Patient8_Healthy!B396,Patient9_Healthy!B396,Patient10_Healthy!B396,Patient11_Healthy!B396,Patient13_Healthy!B396,Patient14_Healthy!B396,Patient15_Healthy!B396,Patient16_Healthy!B396,Patient17_Healthy!B396,Patient18_Healthy!B396,Patient19_Healthy!B396,Patient21_Healthy!B396,Patient22_Healthy!B396,Patient23_Healthy!B396,Patient25_Healthy!B396,Patient26_Healthy!B396,Patient27_Healthy!B396,Patient28_Healthy!B396,Patient30_Healthy!B396,Patient31_Healthy!B396,Patient33_Healthy!B396,Patient34_Healthy!B396,Patient36_Healthy!B396)</f>
        <v>0.56425216220594732</v>
      </c>
      <c r="D415" s="132">
        <f>AVERAGE(Patient2_Healthy!C396,Patient5_Healthy!C396,Patient6_Healthy!C396,Patient8_Healthy!C396,Patient9_Healthy!C396,Patient10_Healthy!C396,Patient11_Healthy!C396,Patient12_Healthy!C396,Patient13_Healthy!C396,Patient14_Healthy!C396,Patient15_Healthy!C396,Patient16_Healthy!C396,Patient17_Healthy!C396,Patient18_Healthy!C396,Patient19_Healthy!C396,Patient21_Healthy!C396,Patient22_Healthy!C396,Patient23_Healthy!C396,Patient25_Healthy!C396,Patient26_Healthy!C396,Patient27_Healthy!C396,Patient28_Healthy!C396,Patient30_Healthy!C396,Patient31_Healthy!C396,Patient33_Healthy!C396,Patient34_Healthy!C396,Patient36_Healthy!C396)</f>
        <v>3.7644548099087576</v>
      </c>
      <c r="E415" s="139">
        <f>STDEV(Patient2_Healthy!C396,Patient5_Healthy!C396,Patient6_Healthy!C396,Patient8_Healthy!C396,Patient9_Healthy!C396,Patient10_Healthy!C396,Patient11_Healthy!C396,Patient12_Healthy!C396,Patient13_Healthy!C396,Patient14_Healthy!C396,Patient15_Healthy!C396,Patient16_Healthy!C396,Patient17_Healthy!C396,Patient18_Healthy!C396,Patient19_Healthy!C396,Patient21_Healthy!C396,Patient22_Healthy!C396,Patient23_Healthy!C396,Patient25_Healthy!C396,Patient26_Healthy!C396,Patient27_Healthy!C396,Patient28_Healthy!C396,Patient30_Healthy!C396,Patient31_Healthy!C396,Patient33_Healthy!C396,Patient34_Healthy!C396,Patient36_Healthy!C396)</f>
        <v>0.76359621760990093</v>
      </c>
      <c r="F415" s="132">
        <f>AVERAGE(Patient2_Healthy!D396,Patient5_Healthy!D396,Patient6_Healthy!D396,Patient8_Healthy!D396,Patient9_Healthy!D396,Patient10_Healthy!D396,Patient11_Healthy!D396,Patient12_Healthy!D396,Patient13_Healthy!D396,Patient14_Healthy!D396,Patient15_Healthy!D396,Patient16_Healthy!D396,Patient17_Healthy!D396,Patient18_Healthy!D396,Patient19_Healthy!D396,Patient21_Healthy!D396,Patient22_Healthy!D396,Patient23_Healthy!D396,Patient25_Healthy!D396,Patient26_Healthy!D396,Patient27_Healthy!D396,Patient28_Healthy!D396,Patient30_Healthy!D396,Patient31_Healthy!D396,Patient33_Healthy!D396,Patient34_Healthy!D396,Patient36_Healthy!D396)</f>
        <v>5.7508680555555554</v>
      </c>
      <c r="G415" s="139">
        <f>STDEV(Patient2_Healthy!D396,Patient5_Healthy!D396,Patient6_Healthy!D396,Patient8_Healthy!D396,Patient9_Healthy!D396,Patient10_Healthy!D396,Patient11_Healthy!D396,Patient12_Healthy!D396,Patient13_Healthy!D396,Patient14_Healthy!D396,Patient15_Healthy!D396,Patient16_Healthy!D396,Patient17_Healthy!D396,Patient18_Healthy!D396,Patient19_Healthy!D396,Patient21_Healthy!D396,Patient22_Healthy!D396,Patient23_Healthy!D396,Patient25_Healthy!D396,Patient26_Healthy!D396,Patient27_Healthy!D396,Patient28_Healthy!D396,Patient30_Healthy!D396,Patient31_Healthy!D396,Patient33_Healthy!D396,Patient34_Healthy!D396,Patient36_Healthy!D396)</f>
        <v>0.73346446894415018</v>
      </c>
      <c r="H415">
        <f>AVERAGE(Patient2_Healthy!E396,Patient5_Healthy!E396,Patient6_Healthy!E396,Patient8_Healthy!E396,Patient9_Healthy!E396,Patient10_Healthy!E396,Patient11_Healthy!E396,Patient12_Healthy!E396,Patient13_Healthy!E396,Patient14_Healthy!E396,Patient15_Healthy!E396,Patient16_Healthy!E396,Patient17_Healthy!E396,Patient18_Healthy!E396,Patient19_Healthy!E396,Patient21_Healthy!E396,Patient22_Healthy!E396,Patient23_Healthy!E396,Patient25_Healthy!E396,Patient26_Healthy!E396,Patient27_Healthy!E396,Patient28_Healthy!E396,Patient30_Healthy!E396,Patient31_Healthy!E396,Patient33_Healthy!E396,Patient34_Healthy!E396,Patient36_Healthy!E396)</f>
        <v>7.7763310185185182</v>
      </c>
      <c r="I415">
        <f>STDEV(Patient2_Healthy!E396,Patient5_Healthy!E396,Patient6_Healthy!E396,Patient8_Healthy!E396,Patient9_Healthy!E396,Patient10_Healthy!E396,Patient11_Healthy!E396,Patient12_Healthy!E396,Patient13_Healthy!E396,Patient14_Healthy!E396,Patient15_Healthy!E396,Patient16_Healthy!E396,Patient17_Healthy!E396,Patient18_Healthy!E396,Patient19_Healthy!E396,Patient21_Healthy!E396,Patient22_Healthy!E396,Patient23_Healthy!E396,Patient25_Healthy!E396,Patient26_Healthy!E396,Patient27_Healthy!E396,Patient28_Healthy!E396,Patient30_Healthy!E396,Patient31_Healthy!E396,Patient33_Healthy!E396,Patient34_Healthy!E396,Patient36_Healthy!E396)</f>
        <v>0.57337555073436142</v>
      </c>
      <c r="AO415" s="165"/>
    </row>
    <row r="416" spans="1:41" x14ac:dyDescent="0.25">
      <c r="A416" s="32" t="s">
        <v>28</v>
      </c>
      <c r="B416">
        <f>AVERAGE(Patient2_Healthy!B397,Patient5_Healthy!B397,Patient6_Healthy!B397,Patient8_Healthy!B397,Patient9_Healthy!B397,Patient10_Healthy!B397,Patient11_Healthy!B397,Patient13_Healthy!B397,Patient14_Healthy!B397,Patient15_Healthy!B397,Patient16_Healthy!B397,Patient17_Healthy!B397,Patient18_Healthy!B397,Patient19_Healthy!B397,Patient21_Healthy!B397,Patient22_Healthy!B397,Patient23_Healthy!B397,Patient25_Healthy!B397,Patient26_Healthy!B397,Patient27_Healthy!B397,Patient28_Healthy!B397,Patient30_Healthy!B397,Patient31_Healthy!B397,Patient33_Healthy!B397,Patient34_Healthy!B397,Patient36_Healthy!B397)</f>
        <v>1.2394831730769231</v>
      </c>
      <c r="C416">
        <f>STDEV(Patient2_Healthy!B397,Patient5_Healthy!B397,Patient6_Healthy!B397,Patient8_Healthy!B397,Patient9_Healthy!B397,Patient10_Healthy!B397,Patient11_Healthy!B397,Patient13_Healthy!B397,Patient14_Healthy!B397,Patient15_Healthy!B397,Patient16_Healthy!B397,Patient17_Healthy!B397,Patient18_Healthy!B397,Patient19_Healthy!B397,Patient21_Healthy!B397,Patient22_Healthy!B397,Patient23_Healthy!B397,Patient25_Healthy!B397,Patient26_Healthy!B397,Patient27_Healthy!B397,Patient28_Healthy!B397,Patient30_Healthy!B397,Patient31_Healthy!B397,Patient33_Healthy!B397,Patient34_Healthy!B397,Patient36_Healthy!B397)</f>
        <v>0.44174250084102035</v>
      </c>
      <c r="D416" s="132">
        <f>AVERAGE(Patient2_Healthy!C397,Patient5_Healthy!C397,Patient6_Healthy!C397,Patient8_Healthy!C397,Patient9_Healthy!C397,Patient10_Healthy!C397,Patient11_Healthy!C397,Patient12_Healthy!C397,Patient13_Healthy!C397,Patient14_Healthy!C397,Patient15_Healthy!C397,Patient16_Healthy!C397,Patient17_Healthy!C397,Patient18_Healthy!C397,Patient19_Healthy!C397,Patient21_Healthy!C397,Patient22_Healthy!C397,Patient23_Healthy!C397,Patient25_Healthy!C397,Patient26_Healthy!C397,Patient27_Healthy!C397,Patient28_Healthy!C397,Patient30_Healthy!C397,Patient31_Healthy!C397,Patient33_Healthy!C397,Patient34_Healthy!C397,Patient36_Healthy!C397)</f>
        <v>4.026347902402537</v>
      </c>
      <c r="E416" s="139">
        <f>STDEV(Patient2_Healthy!C397,Patient5_Healthy!C397,Patient6_Healthy!C397,Patient8_Healthy!C397,Patient9_Healthy!C397,Patient10_Healthy!C397,Patient11_Healthy!C397,Patient12_Healthy!C397,Patient13_Healthy!C397,Patient14_Healthy!C397,Patient15_Healthy!C397,Patient16_Healthy!C397,Patient17_Healthy!C397,Patient18_Healthy!C397,Patient19_Healthy!C397,Patient21_Healthy!C397,Patient22_Healthy!C397,Patient23_Healthy!C397,Patient25_Healthy!C397,Patient26_Healthy!C397,Patient27_Healthy!C397,Patient28_Healthy!C397,Patient30_Healthy!C397,Patient31_Healthy!C397,Patient33_Healthy!C397,Patient34_Healthy!C397,Patient36_Healthy!C397)</f>
        <v>1.4240512496717146</v>
      </c>
      <c r="F416" s="132">
        <f>AVERAGE(Patient2_Healthy!D397,Patient5_Healthy!D397,Patient6_Healthy!D397,Patient8_Healthy!D397,Patient9_Healthy!D397,Patient10_Healthy!D397,Patient11_Healthy!D397,Patient12_Healthy!D397,Patient13_Healthy!D397,Patient14_Healthy!D397,Patient15_Healthy!D397,Patient16_Healthy!D397,Patient17_Healthy!D397,Patient18_Healthy!D397,Patient19_Healthy!D397,Patient21_Healthy!D397,Patient22_Healthy!D397,Patient23_Healthy!D397,Patient25_Healthy!D397,Patient26_Healthy!D397,Patient27_Healthy!D397,Patient28_Healthy!D397,Patient30_Healthy!D397,Patient31_Healthy!D397,Patient33_Healthy!D397,Patient34_Healthy!D397,Patient36_Healthy!D397)</f>
        <v>5.4615162037037033</v>
      </c>
      <c r="G416" s="139">
        <f>STDEV(Patient2_Healthy!D397,Patient5_Healthy!D397,Patient6_Healthy!D397,Patient8_Healthy!D397,Patient9_Healthy!D397,Patient10_Healthy!D397,Patient11_Healthy!D397,Patient12_Healthy!D397,Patient13_Healthy!D397,Patient14_Healthy!D397,Patient15_Healthy!D397,Patient16_Healthy!D397,Patient17_Healthy!D397,Patient18_Healthy!D397,Patient19_Healthy!D397,Patient21_Healthy!D397,Patient22_Healthy!D397,Patient23_Healthy!D397,Patient25_Healthy!D397,Patient26_Healthy!D397,Patient27_Healthy!D397,Patient28_Healthy!D397,Patient30_Healthy!D397,Patient31_Healthy!D397,Patient33_Healthy!D397,Patient34_Healthy!D397,Patient36_Healthy!D397)</f>
        <v>1.1886340223636425</v>
      </c>
      <c r="H416">
        <f>AVERAGE(Patient2_Healthy!E397,Patient5_Healthy!E397,Patient6_Healthy!E397,Patient8_Healthy!E397,Patient9_Healthy!E397,Patient10_Healthy!E397,Patient11_Healthy!E397,Patient12_Healthy!E397,Patient13_Healthy!E397,Patient14_Healthy!E397,Patient15_Healthy!E397,Patient16_Healthy!E397,Patient17_Healthy!E397,Patient18_Healthy!E397,Patient19_Healthy!E397,Patient21_Healthy!E397,Patient22_Healthy!E397,Patient23_Healthy!E397,Patient25_Healthy!E397,Patient26_Healthy!E397,Patient27_Healthy!E397,Patient28_Healthy!E397,Patient30_Healthy!E397,Patient31_Healthy!E397,Patient33_Healthy!E397,Patient34_Healthy!E397,Patient36_Healthy!E397)</f>
        <v>7.486979166666667</v>
      </c>
      <c r="I416">
        <f>STDEV(Patient2_Healthy!E397,Patient5_Healthy!E397,Patient6_Healthy!E397,Patient8_Healthy!E397,Patient9_Healthy!E397,Patient10_Healthy!E397,Patient11_Healthy!E397,Patient12_Healthy!E397,Patient13_Healthy!E397,Patient14_Healthy!E397,Patient15_Healthy!E397,Patient16_Healthy!E397,Patient17_Healthy!E397,Patient18_Healthy!E397,Patient19_Healthy!E397,Patient21_Healthy!E397,Patient22_Healthy!E397,Patient23_Healthy!E397,Patient25_Healthy!E397,Patient26_Healthy!E397,Patient27_Healthy!E397,Patient28_Healthy!E397,Patient30_Healthy!E397,Patient31_Healthy!E397,Patient33_Healthy!E397,Patient34_Healthy!E397,Patient36_Healthy!E397)</f>
        <v>1.1806064938027125</v>
      </c>
      <c r="AO416" s="165"/>
    </row>
    <row r="417" spans="1:41" x14ac:dyDescent="0.25">
      <c r="A417" s="32" t="s">
        <v>24</v>
      </c>
      <c r="B417">
        <f>AVERAGE(Patient2_Healthy!B398,Patient5_Healthy!B398,Patient6_Healthy!B398,Patient8_Healthy!B398,Patient9_Healthy!B398,Patient10_Healthy!B398,Patient11_Healthy!B398,Patient13_Healthy!B398,Patient14_Healthy!B398,Patient15_Healthy!B398,Patient16_Healthy!B398,Patient17_Healthy!B398,Patient18_Healthy!B398,Patient19_Healthy!B398,Patient21_Healthy!B398,Patient22_Healthy!B398,Patient23_Healthy!B398,Patient25_Healthy!B398,Patient26_Healthy!B398,Patient27_Healthy!B398,Patient28_Healthy!B398,Patient30_Healthy!B398,Patient31_Healthy!B398,Patient33_Healthy!B398,Patient34_Healthy!B398,Patient36_Healthy!B398)</f>
        <v>1.5024038461538463</v>
      </c>
      <c r="C417">
        <f>STDEV(Patient2_Healthy!B398,Patient5_Healthy!B398,Patient6_Healthy!B398,Patient8_Healthy!B398,Patient9_Healthy!B398,Patient10_Healthy!B398,Patient11_Healthy!B398,Patient13_Healthy!B398,Patient14_Healthy!B398,Patient15_Healthy!B398,Patient16_Healthy!B398,Patient17_Healthy!B398,Patient18_Healthy!B398,Patient19_Healthy!B398,Patient21_Healthy!B398,Patient22_Healthy!B398,Patient23_Healthy!B398,Patient25_Healthy!B398,Patient26_Healthy!B398,Patient27_Healthy!B398,Patient28_Healthy!B398,Patient30_Healthy!B398,Patient31_Healthy!B398,Patient33_Healthy!B398,Patient34_Healthy!B398,Patient36_Healthy!B398)</f>
        <v>0.49647571039237709</v>
      </c>
      <c r="D417" s="132">
        <f>AVERAGE(Patient2_Healthy!C398,Patient5_Healthy!C398,Patient6_Healthy!C398,Patient8_Healthy!C398,Patient9_Healthy!C398,Patient10_Healthy!C398,Patient11_Healthy!C398,Patient12_Healthy!C398,Patient13_Healthy!C398,Patient14_Healthy!C398,Patient15_Healthy!C398,Patient16_Healthy!C398,Patient17_Healthy!C398,Patient18_Healthy!C398,Patient19_Healthy!C398,Patient21_Healthy!C398,Patient22_Healthy!C398,Patient23_Healthy!C398,Patient25_Healthy!C398,Patient26_Healthy!C398,Patient27_Healthy!C398,Patient28_Healthy!C398,Patient30_Healthy!C398,Patient31_Healthy!C398,Patient33_Healthy!C398,Patient34_Healthy!C398,Patient36_Healthy!C398)</f>
        <v>3.5600503312353697</v>
      </c>
      <c r="E417" s="139">
        <f>STDEV(Patient2_Healthy!C398,Patient5_Healthy!C398,Patient6_Healthy!C398,Patient8_Healthy!C398,Patient9_Healthy!C398,Patient10_Healthy!C398,Patient11_Healthy!C398,Patient12_Healthy!C398,Patient13_Healthy!C398,Patient14_Healthy!C398,Patient15_Healthy!C398,Patient16_Healthy!C398,Patient17_Healthy!C398,Patient18_Healthy!C398,Patient19_Healthy!C398,Patient21_Healthy!C398,Patient22_Healthy!C398,Patient23_Healthy!C398,Patient25_Healthy!C398,Patient26_Healthy!C398,Patient27_Healthy!C398,Patient28_Healthy!C398,Patient30_Healthy!C398,Patient31_Healthy!C398,Patient33_Healthy!C398,Patient34_Healthy!C398,Patient36_Healthy!C398)</f>
        <v>0.54758774285145628</v>
      </c>
      <c r="F417" s="132">
        <f>AVERAGE(Patient2_Healthy!D398,Patient5_Healthy!D398,Patient6_Healthy!D398,Patient8_Healthy!D398,Patient9_Healthy!D398,Patient10_Healthy!D398,Patient11_Healthy!D398,Patient12_Healthy!D398,Patient13_Healthy!D398,Patient14_Healthy!D398,Patient15_Healthy!D398,Patient16_Healthy!D398,Patient17_Healthy!D398,Patient18_Healthy!D398,Patient19_Healthy!D398,Patient21_Healthy!D398,Patient22_Healthy!D398,Patient23_Healthy!D398,Patient25_Healthy!D398,Patient26_Healthy!D398,Patient27_Healthy!D398,Patient28_Healthy!D398,Patient30_Healthy!D398,Patient31_Healthy!D398,Patient33_Healthy!D398,Patient34_Healthy!D398,Patient36_Healthy!D398)</f>
        <v>5.8232060185185182</v>
      </c>
      <c r="G417" s="139">
        <f>STDEV(Patient2_Healthy!D398,Patient5_Healthy!D398,Patient6_Healthy!D398,Patient8_Healthy!D398,Patient9_Healthy!D398,Patient10_Healthy!D398,Patient11_Healthy!D398,Patient12_Healthy!D398,Patient13_Healthy!D398,Patient14_Healthy!D398,Patient15_Healthy!D398,Patient16_Healthy!D398,Patient17_Healthy!D398,Patient18_Healthy!D398,Patient19_Healthy!D398,Patient21_Healthy!D398,Patient22_Healthy!D398,Patient23_Healthy!D398,Patient25_Healthy!D398,Patient26_Healthy!D398,Patient27_Healthy!D398,Patient28_Healthy!D398,Patient30_Healthy!D398,Patient31_Healthy!D398,Patient33_Healthy!D398,Patient34_Healthy!D398,Patient36_Healthy!D398)</f>
        <v>0.32966776272254777</v>
      </c>
      <c r="H417">
        <f>AVERAGE(Patient2_Healthy!E398,Patient5_Healthy!E398,Patient6_Healthy!E398,Patient8_Healthy!E398,Patient9_Healthy!E398,Patient10_Healthy!E398,Patient11_Healthy!E398,Patient12_Healthy!E398,Patient13_Healthy!E398,Patient14_Healthy!E398,Patient15_Healthy!E398,Patient16_Healthy!E398,Patient17_Healthy!E398,Patient18_Healthy!E398,Patient19_Healthy!E398,Patient21_Healthy!E398,Patient22_Healthy!E398,Patient23_Healthy!E398,Patient25_Healthy!E398,Patient26_Healthy!E398,Patient27_Healthy!E398,Patient28_Healthy!E398,Patient30_Healthy!E398,Patient31_Healthy!E398,Patient33_Healthy!E398,Patient34_Healthy!E398,Patient36_Healthy!E398)</f>
        <v>7.6316550925925926</v>
      </c>
      <c r="I417">
        <f>STDEV(Patient2_Healthy!E398,Patient5_Healthy!E398,Patient6_Healthy!E398,Patient8_Healthy!E398,Patient9_Healthy!E398,Patient10_Healthy!E398,Patient11_Healthy!E398,Patient12_Healthy!E398,Patient13_Healthy!E398,Patient14_Healthy!E398,Patient15_Healthy!E398,Patient16_Healthy!E398,Patient17_Healthy!E398,Patient18_Healthy!E398,Patient19_Healthy!E398,Patient21_Healthy!E398,Patient22_Healthy!E398,Patient23_Healthy!E398,Patient25_Healthy!E398,Patient26_Healthy!E398,Patient27_Healthy!E398,Patient28_Healthy!E398,Patient30_Healthy!E398,Patient31_Healthy!E398,Patient33_Healthy!E398,Patient34_Healthy!E398,Patient36_Healthy!E398)</f>
        <v>0.54420149948928431</v>
      </c>
      <c r="AO417" s="165"/>
    </row>
    <row r="418" spans="1:41" x14ac:dyDescent="0.25">
      <c r="A418" s="32" t="s">
        <v>29</v>
      </c>
      <c r="B418">
        <f>AVERAGE(Patient2_Healthy!B399,Patient5_Healthy!B399,Patient6_Healthy!B399,Patient8_Healthy!B399,Patient9_Healthy!B399,Patient10_Healthy!B399,Patient11_Healthy!B399,Patient13_Healthy!B399,Patient14_Healthy!B399,Patient15_Healthy!B399,Patient16_Healthy!B399,Patient17_Healthy!B399,Patient18_Healthy!B399,Patient19_Healthy!B399,Patient21_Healthy!B399,Patient22_Healthy!B399,Patient23_Healthy!B399,Patient25_Healthy!B399,Patient26_Healthy!B399,Patient27_Healthy!B399,Patient28_Healthy!B399,Patient30_Healthy!B399,Patient31_Healthy!B399,Patient33_Healthy!B399,Patient34_Healthy!B399,Patient36_Healthy!B399)</f>
        <v>1.46484375</v>
      </c>
      <c r="C418">
        <f>STDEV(Patient2_Healthy!B399,Patient5_Healthy!B399,Patient6_Healthy!B399,Patient8_Healthy!B399,Patient9_Healthy!B399,Patient10_Healthy!B399,Patient11_Healthy!B399,Patient13_Healthy!B399,Patient14_Healthy!B399,Patient15_Healthy!B399,Patient16_Healthy!B399,Patient17_Healthy!B399,Patient18_Healthy!B399,Patient19_Healthy!B399,Patient21_Healthy!B399,Patient22_Healthy!B399,Patient23_Healthy!B399,Patient25_Healthy!B399,Patient26_Healthy!B399,Patient27_Healthy!B399,Patient28_Healthy!B399,Patient30_Healthy!B399,Patient31_Healthy!B399,Patient33_Healthy!B399,Patient34_Healthy!B399,Patient36_Healthy!B399)</f>
        <v>0.56942889598098634</v>
      </c>
      <c r="D418" s="132">
        <f>AVERAGE(Patient2_Healthy!C399,Patient5_Healthy!C399,Patient6_Healthy!C399,Patient8_Healthy!C399,Patient9_Healthy!C399,Patient10_Healthy!C399,Patient11_Healthy!C399,Patient12_Healthy!C399,Patient13_Healthy!C399,Patient14_Healthy!C399,Patient15_Healthy!C399,Patient16_Healthy!C399,Patient17_Healthy!C399,Patient18_Healthy!C399,Patient19_Healthy!C399,Patient21_Healthy!C399,Patient22_Healthy!C399,Patient23_Healthy!C399,Patient25_Healthy!C399,Patient26_Healthy!C399,Patient27_Healthy!C399,Patient28_Healthy!C399,Patient30_Healthy!C399,Patient31_Healthy!C399,Patient33_Healthy!C399,Patient34_Healthy!C399,Patient36_Healthy!C399)</f>
        <v>3.4757207014268321</v>
      </c>
      <c r="E418" s="139">
        <f>STDEV(Patient2_Healthy!C399,Patient5_Healthy!C399,Patient6_Healthy!C399,Patient8_Healthy!C399,Patient9_Healthy!C399,Patient10_Healthy!C399,Patient11_Healthy!C399,Patient12_Healthy!C399,Patient13_Healthy!C399,Patient14_Healthy!C399,Patient15_Healthy!C399,Patient16_Healthy!C399,Patient17_Healthy!C399,Patient18_Healthy!C399,Patient19_Healthy!C399,Patient21_Healthy!C399,Patient22_Healthy!C399,Patient23_Healthy!C399,Patient25_Healthy!C399,Patient26_Healthy!C399,Patient27_Healthy!C399,Patient28_Healthy!C399,Patient30_Healthy!C399,Patient31_Healthy!C399,Patient33_Healthy!C399,Patient34_Healthy!C399,Patient36_Healthy!C399)</f>
        <v>0.5586826839022565</v>
      </c>
      <c r="F418" s="132">
        <f>AVERAGE(Patient2_Healthy!D399,Patient5_Healthy!D399,Patient6_Healthy!D399,Patient8_Healthy!D399,Patient9_Healthy!D399,Patient10_Healthy!D399,Patient11_Healthy!D399,Patient12_Healthy!D399,Patient13_Healthy!D399,Patient14_Healthy!D399,Patient15_Healthy!D399,Patient16_Healthy!D399,Patient17_Healthy!D399,Patient18_Healthy!D399,Patient19_Healthy!D399,Patient21_Healthy!D399,Patient22_Healthy!D399,Patient23_Healthy!D399,Patient25_Healthy!D399,Patient26_Healthy!D399,Patient27_Healthy!D399,Patient28_Healthy!D399,Patient30_Healthy!D399,Patient31_Healthy!D399,Patient33_Healthy!D399,Patient34_Healthy!D399,Patient36_Healthy!D399)</f>
        <v>5.533854166666667</v>
      </c>
      <c r="G418" s="139">
        <f>STDEV(Patient2_Healthy!D399,Patient5_Healthy!D399,Patient6_Healthy!D399,Patient8_Healthy!D399,Patient9_Healthy!D399,Patient10_Healthy!D399,Patient11_Healthy!D399,Patient12_Healthy!D399,Patient13_Healthy!D399,Patient14_Healthy!D399,Patient15_Healthy!D399,Patient16_Healthy!D399,Patient17_Healthy!D399,Patient18_Healthy!D399,Patient19_Healthy!D399,Patient21_Healthy!D399,Patient22_Healthy!D399,Patient23_Healthy!D399,Patient25_Healthy!D399,Patient26_Healthy!D399,Patient27_Healthy!D399,Patient28_Healthy!D399,Patient30_Healthy!D399,Patient31_Healthy!D399,Patient33_Healthy!D399,Patient34_Healthy!D399,Patient36_Healthy!D399)</f>
        <v>0.81254911556430043</v>
      </c>
      <c r="H418">
        <f>AVERAGE(Patient2_Healthy!E399,Patient5_Healthy!E399,Patient6_Healthy!E399,Patient8_Healthy!E399,Patient9_Healthy!E399,Patient10_Healthy!E399,Patient11_Healthy!E399,Patient12_Healthy!E399,Patient13_Healthy!E399,Patient14_Healthy!E399,Patient15_Healthy!E399,Patient16_Healthy!E399,Patient17_Healthy!E399,Patient18_Healthy!E399,Patient19_Healthy!E399,Patient21_Healthy!E399,Patient22_Healthy!E399,Patient23_Healthy!E399,Patient25_Healthy!E399,Patient26_Healthy!E399,Patient27_Healthy!E399,Patient28_Healthy!E399,Patient30_Healthy!E399,Patient31_Healthy!E399,Patient33_Healthy!E399,Patient34_Healthy!E399,Patient36_Healthy!E399)</f>
        <v>7.3061342592592595</v>
      </c>
      <c r="I418">
        <f>STDEV(Patient2_Healthy!E399,Patient5_Healthy!E399,Patient6_Healthy!E399,Patient8_Healthy!E399,Patient9_Healthy!E399,Patient10_Healthy!E399,Patient11_Healthy!E399,Patient12_Healthy!E399,Patient13_Healthy!E399,Patient14_Healthy!E399,Patient15_Healthy!E399,Patient16_Healthy!E399,Patient17_Healthy!E399,Patient18_Healthy!E399,Patient19_Healthy!E399,Patient21_Healthy!E399,Patient22_Healthy!E399,Patient23_Healthy!E399,Patient25_Healthy!E399,Patient26_Healthy!E399,Patient27_Healthy!E399,Patient28_Healthy!E399,Patient30_Healthy!E399,Patient31_Healthy!E399,Patient33_Healthy!E399,Patient34_Healthy!E399,Patient36_Healthy!E399)</f>
        <v>0.99037595126844324</v>
      </c>
      <c r="AO418" s="165"/>
    </row>
    <row r="419" spans="1:41" x14ac:dyDescent="0.25">
      <c r="AO419" s="165"/>
    </row>
    <row r="420" spans="1:41" x14ac:dyDescent="0.25">
      <c r="AO420" s="165"/>
    </row>
    <row r="421" spans="1:41" x14ac:dyDescent="0.25">
      <c r="AO421" s="165"/>
    </row>
    <row r="422" spans="1:41" x14ac:dyDescent="0.25">
      <c r="AO422" s="165"/>
    </row>
    <row r="423" spans="1:41" x14ac:dyDescent="0.25">
      <c r="AO423" s="165"/>
    </row>
    <row r="424" spans="1:41" x14ac:dyDescent="0.25">
      <c r="AO424" s="165"/>
    </row>
    <row r="425" spans="1:41" x14ac:dyDescent="0.25">
      <c r="AO425" s="165"/>
    </row>
    <row r="426" spans="1:41" x14ac:dyDescent="0.25">
      <c r="AO426" s="165"/>
    </row>
    <row r="427" spans="1:41" x14ac:dyDescent="0.25">
      <c r="A427" s="165" t="s">
        <v>128</v>
      </c>
      <c r="Q427" s="165" t="s">
        <v>129</v>
      </c>
      <c r="AO427" s="165"/>
    </row>
    <row r="428" spans="1:41" x14ac:dyDescent="0.25">
      <c r="A428" s="198"/>
      <c r="B428" s="200" t="s">
        <v>12</v>
      </c>
      <c r="C428" s="201"/>
      <c r="D428" s="201"/>
      <c r="E428" s="202"/>
      <c r="F428" s="203" t="s">
        <v>105</v>
      </c>
      <c r="G428" s="201"/>
      <c r="H428" s="201"/>
      <c r="I428" s="201"/>
      <c r="L428" s="204"/>
      <c r="M428" s="205" t="s">
        <v>130</v>
      </c>
      <c r="N428" s="205"/>
      <c r="Q428" s="135"/>
      <c r="R428" s="206" t="s">
        <v>131</v>
      </c>
      <c r="S428" s="207"/>
      <c r="T428" s="206" t="s">
        <v>132</v>
      </c>
      <c r="U428" s="207"/>
      <c r="V428" s="206" t="s">
        <v>133</v>
      </c>
      <c r="W428" s="207"/>
      <c r="X428" s="206" t="s">
        <v>134</v>
      </c>
      <c r="Y428" s="207"/>
      <c r="Z428" s="206" t="s">
        <v>135</v>
      </c>
      <c r="AA428" s="207"/>
      <c r="AB428" s="206" t="s">
        <v>136</v>
      </c>
      <c r="AC428" s="207"/>
      <c r="AD428" s="206" t="s">
        <v>137</v>
      </c>
      <c r="AE428" s="207"/>
      <c r="AF428" s="208" t="s">
        <v>138</v>
      </c>
      <c r="AG428" s="208"/>
      <c r="AO428" s="165"/>
    </row>
    <row r="429" spans="1:41" x14ac:dyDescent="0.25">
      <c r="A429" s="198"/>
      <c r="B429" s="209" t="s">
        <v>139</v>
      </c>
      <c r="C429" s="210"/>
      <c r="D429" s="211" t="s">
        <v>140</v>
      </c>
      <c r="E429" s="210"/>
      <c r="F429" s="209" t="s">
        <v>139</v>
      </c>
      <c r="G429" s="210"/>
      <c r="H429" s="211" t="s">
        <v>140</v>
      </c>
      <c r="I429" s="212"/>
      <c r="L429" s="204"/>
      <c r="M429" s="133" t="s">
        <v>241</v>
      </c>
      <c r="N429" s="133" t="s">
        <v>19</v>
      </c>
      <c r="Q429" s="135"/>
      <c r="R429" s="134" t="s">
        <v>241</v>
      </c>
      <c r="S429" s="136" t="s">
        <v>19</v>
      </c>
      <c r="T429" s="135" t="s">
        <v>241</v>
      </c>
      <c r="U429" s="135" t="s">
        <v>19</v>
      </c>
      <c r="V429" s="134" t="s">
        <v>241</v>
      </c>
      <c r="W429" s="136" t="s">
        <v>19</v>
      </c>
      <c r="X429" s="134" t="s">
        <v>241</v>
      </c>
      <c r="Y429" s="136" t="s">
        <v>19</v>
      </c>
      <c r="Z429" s="134" t="s">
        <v>241</v>
      </c>
      <c r="AA429" s="136" t="s">
        <v>19</v>
      </c>
      <c r="AB429" s="134" t="s">
        <v>241</v>
      </c>
      <c r="AC429" s="136" t="s">
        <v>19</v>
      </c>
      <c r="AD429" s="134" t="s">
        <v>241</v>
      </c>
      <c r="AE429" s="136" t="s">
        <v>19</v>
      </c>
      <c r="AF429" s="135" t="s">
        <v>241</v>
      </c>
      <c r="AG429" s="135" t="s">
        <v>19</v>
      </c>
      <c r="AO429" s="165"/>
    </row>
    <row r="430" spans="1:41" x14ac:dyDescent="0.25">
      <c r="A430" s="199"/>
      <c r="B430" s="129" t="s">
        <v>241</v>
      </c>
      <c r="C430" s="130" t="s">
        <v>19</v>
      </c>
      <c r="D430" s="131" t="s">
        <v>241</v>
      </c>
      <c r="E430" s="130" t="s">
        <v>19</v>
      </c>
      <c r="F430" s="129" t="s">
        <v>241</v>
      </c>
      <c r="G430" s="130" t="s">
        <v>19</v>
      </c>
      <c r="H430" s="131" t="s">
        <v>241</v>
      </c>
      <c r="I430" s="131" t="s">
        <v>19</v>
      </c>
      <c r="L430" s="133" t="s">
        <v>141</v>
      </c>
      <c r="M430">
        <f>AVERAGE(Patient1_Healthy!H409,Patient2_Healthy!H409,Patient5_Healthy!H409,Patient6_Healthy!H409,Patient8_Healthy!H409,Patient9_Healthy!H409,Patient10_Healthy!H409,Patient11_Healthy!H409,Patient12_Healthy!H409,Patient13_Healthy!H409,Patient14_Healthy!H409,Patient15_Healthy!H409,Patient16_Healthy!H409,Patient17_Healthy!H409,Patient18_Healthy!H409,Patient19_Healthy!H409,Patient21_Healthy!H409,Patient22_Healthy!H409,Patient23_Healthy!H409,Patient25_Healthy!H409,Patient26_Healthy!H409,Patient27_Healthy!H409,Patient28_Healthy!H409,Patient30_Healthy!H409,Patient31_Healthy!H409,Patient33_Healthy!H409,Patient34_Healthy!H409,Patient36_Healthy!H409)</f>
        <v>566.17242880245499</v>
      </c>
      <c r="N430">
        <f>STDEV(Patient1_Healthy!H409,Patient2_Healthy!H409,Patient5_Healthy!H409,Patient6_Healthy!H409,Patient8_Healthy!H409,Patient9_Healthy!H409,Patient10_Healthy!H409,Patient11_Healthy!H409,Patient12_Healthy!H409,Patient13_Healthy!H409,Patient14_Healthy!H409,Patient15_Healthy!H409,Patient16_Healthy!H409,Patient17_Healthy!H409,Patient18_Healthy!H409,Patient19_Healthy!H409,Patient21_Healthy!H409,Patient22_Healthy!H409,Patient23_Healthy!H409,Patient25_Healthy!H409,Patient26_Healthy!H409,Patient27_Healthy!H409,Patient28_Healthy!H409,Patient30_Healthy!H409,Patient31_Healthy!H409,Patient33_Healthy!H409,Patient34_Healthy!H409,Patient36_Healthy!H409)</f>
        <v>819.87776327151914</v>
      </c>
      <c r="Q430" s="135" t="s">
        <v>141</v>
      </c>
      <c r="R430" s="132">
        <f>AVERAGE(Patient1_Healthy!M409,Patient2_Healthy!M409,Patient5_Healthy!M409,Patient6_Healthy!M409,Patient8_Healthy!M409,Patient9_Healthy!M409,Patient10_Healthy!M409,Patient11_Healthy!M409,Patient12_Healthy!M409,Patient13_Healthy!M409,Patient14_Healthy!M409,Patient15_Healthy!M409,Patient16_Healthy!M409,Patient17_Healthy!M409,Patient18_Healthy!M409,Patient19_Healthy!M409,Patient21_Healthy!M409,Patient22_Healthy!M409,Patient23_Healthy!M409,Patient25_Healthy!M409,Patient26_Healthy!M409,Patient27_Healthy!M409,Patient28_Healthy!M409,Patient30_Healthy!M409,Patient31_Healthy!M409,Patient33_Healthy!M409,Patient34_Healthy!M409,Patient36_Healthy!M409)</f>
        <v>0.86056313817868657</v>
      </c>
      <c r="S430" s="139">
        <f>STDEV(Patient1_Healthy!M409,Patient2_Healthy!M409,Patient5_Healthy!M409,Patient6_Healthy!M409,Patient8_Healthy!M409,Patient9_Healthy!M409,Patient10_Healthy!M409,Patient11_Healthy!M409,Patient12_Healthy!M409,Patient13_Healthy!M409,Patient14_Healthy!M409,Patient15_Healthy!M409,Patient16_Healthy!M409,Patient17_Healthy!M409,Patient18_Healthy!M409,Patient19_Healthy!M409,Patient21_Healthy!M409,Patient22_Healthy!M409,Patient23_Healthy!M409,Patient25_Healthy!M409,Patient26_Healthy!M409,Patient27_Healthy!M409,Patient28_Healthy!M409,Patient30_Healthy!M409,Patient31_Healthy!M409,Patient33_Healthy!M409,Patient34_Healthy!M409,Patient36_Healthy!M409)</f>
        <v>0.17536002691393662</v>
      </c>
      <c r="T430">
        <f>AVERAGE(Patient1_Healthy!N409,Patient2_Healthy!N409,Patient5_Healthy!N409,Patient6_Healthy!N409,Patient8_Healthy!N409,Patient9_Healthy!N409,Patient10_Healthy!N409,Patient11_Healthy!N409,Patient12_Healthy!N409,Patient13_Healthy!N409,Patient14_Healthy!N409,Patient15_Healthy!N409,Patient16_Healthy!N409,Patient17_Healthy!N409,Patient18_Healthy!N409,Patient19_Healthy!N409,Patient21_Healthy!N409,Patient22_Healthy!N409,Patient23_Healthy!N409,Patient25_Healthy!N409,Patient26_Healthy!N409,Patient27_Healthy!N409,Patient28_Healthy!N409,Patient30_Healthy!N409,Patient31_Healthy!N409,Patient33_Healthy!N409,Patient34_Healthy!N409,Patient36_Healthy!N409)</f>
        <v>0.88026151189308244</v>
      </c>
      <c r="U430" s="164">
        <f>STDEV(Patient1_Healthy!N409,Patient2_Healthy!N409,Patient5_Healthy!N409,Patient6_Healthy!N409,Patient8_Healthy!N409,Patient9_Healthy!N409,Patient10_Healthy!N409,Patient11_Healthy!N409,Patient12_Healthy!N409,Patient13_Healthy!N409,Patient14_Healthy!N409,Patient15_Healthy!N409,Patient16_Healthy!N409,Patient17_Healthy!N409,Patient18_Healthy!N409,Patient19_Healthy!N409,Patient21_Healthy!N409,Patient22_Healthy!N409,Patient23_Healthy!N409,Patient25_Healthy!N409,Patient26_Healthy!N409,Patient27_Healthy!N409,Patient28_Healthy!N409,Patient30_Healthy!N409,Patient31_Healthy!N409,Patient33_Healthy!N409,Patient34_Healthy!N409,Patient36_Healthy!N409)</f>
        <v>0.13150128241288916</v>
      </c>
      <c r="V430" s="132">
        <f>AVERAGE(Patient1_Healthy!O409,Patient2_Healthy!O409,Patient5_Healthy!O409,Patient6_Healthy!O409,Patient8_Healthy!O409,Patient9_Healthy!O409,Patient10_Healthy!O409,Patient11_Healthy!O409,Patient12_Healthy!O409,Patient13_Healthy!O409,Patient14_Healthy!O409,Patient15_Healthy!O409,Patient16_Healthy!O409,Patient17_Healthy!O409,Patient18_Healthy!O409,Patient19_Healthy!O409,Patient21_Healthy!O409,Patient22_Healthy!O409,Patient23_Healthy!O409,Patient25_Healthy!O409,Patient26_Healthy!O409,Patient27_Healthy!O409,Patient28_Healthy!O409,Patient30_Healthy!O409,Patient31_Healthy!O409,Patient33_Healthy!O409,Patient34_Healthy!O409,Patient36_Healthy!O409)</f>
        <v>0.80965100338159857</v>
      </c>
      <c r="W430" s="139">
        <f>STDEV(Patient1_Healthy!O409,Patient2_Healthy!O409,Patient5_Healthy!O409,Patient6_Healthy!O409,Patient8_Healthy!O409,Patient9_Healthy!O409,Patient10_Healthy!O409,Patient11_Healthy!O409,Patient12_Healthy!O409,Patient13_Healthy!O409,Patient14_Healthy!O409,Patient15_Healthy!O409,Patient16_Healthy!O409,Patient17_Healthy!O409,Patient18_Healthy!O409,Patient19_Healthy!O409,Patient21_Healthy!O409,Patient22_Healthy!O409,Patient23_Healthy!O409,Patient25_Healthy!O409,Patient26_Healthy!O409,Patient27_Healthy!O409,Patient28_Healthy!O409,Patient30_Healthy!O409,Patient31_Healthy!O409,Patient33_Healthy!O409,Patient34_Healthy!O409,Patient36_Healthy!O409)</f>
        <v>0.18594230942043444</v>
      </c>
      <c r="X430" s="132">
        <f>AVERAGE(Patient1_Healthy!P409,Patient2_Healthy!P409,Patient5_Healthy!P409,Patient6_Healthy!P409,Patient8_Healthy!P409,Patient9_Healthy!P409,Patient10_Healthy!P409,Patient11_Healthy!P409,Patient12_Healthy!P409,Patient13_Healthy!P409,Patient14_Healthy!P409,Patient15_Healthy!P409,Patient16_Healthy!P409,Patient17_Healthy!P409,Patient18_Healthy!P409,Patient19_Healthy!P409,Patient21_Healthy!P409,Patient22_Healthy!P409,Patient23_Healthy!P409,Patient25_Healthy!P409,Patient26_Healthy!P409,Patient27_Healthy!P409,Patient28_Healthy!P409,Patient30_Healthy!P409,Patient31_Healthy!P409,Patient33_Healthy!P409,Patient34_Healthy!P409,Patient36_Healthy!P409)</f>
        <v>0.82910151972069579</v>
      </c>
      <c r="Y430" s="139">
        <f>STDEV(Patient1_Healthy!P409,Patient2_Healthy!P409,Patient5_Healthy!P409,Patient6_Healthy!P409,Patient8_Healthy!P409,Patient9_Healthy!P409,Patient10_Healthy!P409,Patient11_Healthy!P409,Patient12_Healthy!P409,Patient13_Healthy!P409,Patient14_Healthy!P409,Patient15_Healthy!P409,Patient16_Healthy!P409,Patient17_Healthy!P409,Patient18_Healthy!P409,Patient19_Healthy!P409,Patient21_Healthy!P409,Patient22_Healthy!P409,Patient23_Healthy!P409,Patient25_Healthy!P409,Patient26_Healthy!P409,Patient27_Healthy!P409,Patient28_Healthy!P409,Patient30_Healthy!P409,Patient31_Healthy!P409,Patient33_Healthy!P409,Patient34_Healthy!P409,Patient36_Healthy!P409)</f>
        <v>0.17292678926590047</v>
      </c>
      <c r="Z430" s="132">
        <f>AVERAGE(Patient1_Healthy!Q409,Patient2_Healthy!Q409,Patient5_Healthy!Q409,Patient6_Healthy!Q409,Patient8_Healthy!Q409,Patient9_Healthy!Q409,Patient10_Healthy!Q409,Patient11_Healthy!Q409,Patient12_Healthy!Q409,Patient13_Healthy!Q409,Patient14_Healthy!Q409,Patient15_Healthy!Q409,Patient16_Healthy!Q409,Patient17_Healthy!Q409,Patient18_Healthy!Q409,Patient19_Healthy!Q409,Patient21_Healthy!Q409,Patient22_Healthy!Q409,Patient23_Healthy!Q409,Patient25_Healthy!Q409,Patient26_Healthy!Q409,Patient27_Healthy!Q409,Patient28_Healthy!Q409,Patient30_Healthy!Q409,Patient31_Healthy!Q409,Patient33_Healthy!Q409,Patient34_Healthy!Q409,Patient36_Healthy!Q409)</f>
        <v>0.84712405683492276</v>
      </c>
      <c r="AA430" s="139">
        <f>STDEV(Patient1_Healthy!Q409,Patient2_Healthy!Q409,Patient5_Healthy!Q409,Patient6_Healthy!Q409,Patient8_Healthy!Q409,Patient9_Healthy!Q409,Patient10_Healthy!Q409,Patient11_Healthy!Q409,Patient12_Healthy!Q409,Patient13_Healthy!Q409,Patient14_Healthy!Q409,Patient15_Healthy!Q409,Patient16_Healthy!Q409,Patient17_Healthy!Q409,Patient18_Healthy!Q409,Patient19_Healthy!Q409,Patient21_Healthy!Q409,Patient22_Healthy!Q409,Patient23_Healthy!Q409,Patient25_Healthy!Q409,Patient26_Healthy!Q409,Patient27_Healthy!Q409,Patient28_Healthy!Q409,Patient30_Healthy!Q409,Patient31_Healthy!Q409,Patient33_Healthy!Q409,Patient34_Healthy!Q409,Patient36_Healthy!Q409)</f>
        <v>0.14818978220769999</v>
      </c>
      <c r="AB430" s="132">
        <f>AVERAGE(Patient1_Healthy!R409,Patient2_Healthy!R409,Patient5_Healthy!R409,Patient6_Healthy!R409,Patient8_Healthy!R409,Patient9_Healthy!R409,Patient10_Healthy!R409,Patient11_Healthy!R409,Patient12_Healthy!R409,Patient12_Healthy!R409,Patient13_Healthy!R409,Patient14_Healthy!R409,Patient15_Healthy!R409,Patient16_Healthy!R409,Patient17_Healthy!R409,Patient18_Healthy!R409,Patient19_Healthy!R409,Patient21_Healthy!R409,Patient22_Healthy!R409,Patient23_Healthy!R409,Patient25_Healthy!R409,Patient26_Healthy!R409,Patient27_Healthy!R409,Patient28_Healthy!R409,Patient30_Healthy!R409,Patient31_Healthy!R409,Patient33_Healthy!R409,Patient34_Healthy!R409,Patient36_Healthy!R409)</f>
        <v>0.8663756716698392</v>
      </c>
      <c r="AC430" s="139">
        <f>STDEV(Patient1_Healthy!R409,Patient2_Healthy!R409,Patient5_Healthy!R409,Patient6_Healthy!R409,Patient8_Healthy!R409,Patient9_Healthy!R409,Patient10_Healthy!R409,Patient11_Healthy!R409,Patient12_Healthy!R409,Patient12_Healthy!R409,Patient13_Healthy!R409,Patient14_Healthy!R409,Patient15_Healthy!R409,Patient16_Healthy!R409,Patient17_Healthy!R409,Patient18_Healthy!R409,Patient19_Healthy!R409,Patient21_Healthy!R409,Patient22_Healthy!R409,Patient23_Healthy!R409,Patient25_Healthy!R409,Patient26_Healthy!R409,Patient27_Healthy!R409,Patient28_Healthy!R409,Patient30_Healthy!R409,Patient31_Healthy!R409,Patient33_Healthy!R409,Patient34_Healthy!R409,Patient36_Healthy!R409)</f>
        <v>0.18400898762141193</v>
      </c>
      <c r="AD430" s="132">
        <f>AVERAGE(Patient1_Healthy!S409,Patient2_Healthy!S409,Patient5_Healthy!S409,Patient6_Healthy!RS9,Patient8_Healthy!S409,Patient9_Healthy!S409,Patient10_Healthy!S409,Patient11_Healthy!S409,Patient12_Healthy!S409,Patient12_Healthy!S409,Patient13_Healthy!S409,Patient14_Healthy!S409,Patient15_Healthy!S409,Patient16_Healthy!S409,Patient17_Healthy!S409,Patient18_Healthy!S409,Patient19_Healthy!S409,Patient21_Healthy!S409,Patient22_Healthy!S409,Patient23_Healthy!S409,Patient25_Healthy!S409,Patient26_Healthy!RS9,Patient27_Healthy!S409,Patient28_Healthy!S409,Patient30_Healthy!S409,Patient31_Healthy!S409,Patient33_Healthy!S409,Patient34_Healthy!S409,Patient36_Healthy!S409)</f>
        <v>0.84284660187485894</v>
      </c>
      <c r="AE430" s="139">
        <f>STDEV(Patient1_Healthy!S409,Patient2_Healthy!S409,Patient5_Healthy!S409,Patient6_Healthy!RS9,Patient8_Healthy!S409,Patient9_Healthy!S409,Patient10_Healthy!S409,Patient11_Healthy!S409,Patient12_Healthy!S409,Patient12_Healthy!S409,Patient13_Healthy!S409,Patient14_Healthy!S409,Patient15_Healthy!S409,Patient16_Healthy!S409,Patient17_Healthy!S409,Patient18_Healthy!S409,Patient19_Healthy!S409,Patient21_Healthy!S409,Patient22_Healthy!S409,Patient23_Healthy!S409,Patient25_Healthy!S409,Patient26_Healthy!RS9,Patient27_Healthy!S409,Patient28_Healthy!S409,Patient30_Healthy!S409,Patient31_Healthy!S409,Patient33_Healthy!S409,Patient34_Healthy!S409,Patient36_Healthy!S409)</f>
        <v>0.21580050710063989</v>
      </c>
      <c r="AF430">
        <f>AVERAGE(Patient1_Healthy!T409,Patient2_Healthy!T409,Patient5_Healthy!T409,Patient6_Healthy!T409,Patient8_Healthy!T409,Patient9_Healthy!T409,Patient10_Healthy!T409,Patient11_Healthy!T409,Patient12_Healthy!T409,Patient12_Healthy!T409,Patient13_Healthy!T409,Patient14_Healthy!T409,Patient15_Healthy!T409,Patient16_Healthy!T409,Patient17_Healthy!T409,Patient18_Healthy!T409,Patient19_Healthy!T409,Patient21_Healthy!T409,Patient22_Healthy!T409,Patient23_Healthy!T409,Patient25_Healthy!T409,Patient26_Healthy!TS9,Patient27_Healthy!T409,Patient28_Healthy!T409,Patient30_Healthy!T409,Patient31_Healthy!T409,Patient33_Healthy!T409,Patient34_Healthy!T409,Patient36_Healthy!T409)</f>
        <v>0.88673733839333591</v>
      </c>
      <c r="AG430">
        <f>STDEV(Patient1_Healthy!T409,Patient2_Healthy!T409,Patient5_Healthy!T409,Patient6_Healthy!T409,Patient8_Healthy!T409,Patient9_Healthy!T409,Patient10_Healthy!T409,Patient11_Healthy!T409,Patient12_Healthy!T409,Patient12_Healthy!T409,Patient13_Healthy!T409,Patient14_Healthy!T409,Patient15_Healthy!T409,Patient16_Healthy!T409,Patient17_Healthy!T409,Patient18_Healthy!T409,Patient19_Healthy!T409,Patient21_Healthy!T409,Patient22_Healthy!T409,Patient23_Healthy!T409,Patient25_Healthy!T409,Patient26_Healthy!TS9,Patient27_Healthy!T409,Patient28_Healthy!T409,Patient30_Healthy!T409,Patient31_Healthy!T409,Patient33_Healthy!T409,Patient34_Healthy!T409,Patient36_Healthy!T409)</f>
        <v>0.1761633082400289</v>
      </c>
      <c r="AO430" s="165"/>
    </row>
    <row r="431" spans="1:41" x14ac:dyDescent="0.25">
      <c r="A431" s="131" t="s">
        <v>141</v>
      </c>
      <c r="B431" s="132">
        <f>AVERAGE(Patient1_Healthy!B410,Patient2_Healthy!B410,Patient5_Healthy!B410,Patient6_Healthy!B410,Patient8_Healthy!B410,Patient9_Healthy!B410,Patient10_Healthy!B410,Patient11_Healthy!B410,Patient12_Healthy!B410,Patient13_Healthy!B410,Patient14_Healthy!B410,Patient15_Healthy!B410,Patient16_Healthy!B410,Patient17_Healthy!B410,Patient18_Healthy!B410,Patient19_Healthy!B410,Patient21_Healthy!B410,Patient22_Healthy!B410,Patient23_Healthy!B410,Patient25_Healthy!B410,Patient26_Healthy!B410,Patient27_Healthy!B410,Patient28_Healthy!B410,Patient30_Healthy!B410,Patient31_Healthy!B410,Patient33_Healthy!B410,Patient34_Healthy!B410,Patient36_Healthy!B410)</f>
        <v>6.6885256414110046</v>
      </c>
      <c r="C431" s="139">
        <f>STDEV(Patient1_Healthy!B410,Patient2_Healthy!B410,Patient5_Healthy!B410,Patient6_Healthy!B410,Patient8_Healthy!B410,Patient9_Healthy!B410,Patient10_Healthy!B410,Patient11_Healthy!B410,Patient12_Healthy!B410,Patient13_Healthy!B410,Patient14_Healthy!B410,Patient15_Healthy!B410,Patient16_Healthy!B410,Patient17_Healthy!B410,Patient18_Healthy!B410,Patient19_Healthy!B410,Patient21_Healthy!B410,Patient22_Healthy!B410,Patient23_Healthy!B410,Patient25_Healthy!B410,Patient26_Healthy!B410,Patient27_Healthy!B410,Patient28_Healthy!B410,Patient30_Healthy!B410,Patient31_Healthy!B410,Patient33_Healthy!B410,Patient34_Healthy!B410,Patient36_Healthy!B410)</f>
        <v>5.2319032940836676</v>
      </c>
      <c r="D431">
        <f>AVERAGE(Patient1_Healthy!C410,Patient2_Healthy!C410,Patient5_Healthy!C410,Patient6_Healthy!C410,Patient8_Healthy!C410,Patient9_Healthy!C410,Patient10_Healthy!C410,Patient11_Healthy!C410,Patient12_Healthy!C410,Patient13_Healthy!C410,Patient14_Healthy!C410,Patient15_Healthy!C410,Patient16_Healthy!C410,Patient17_Healthy!C410,Patient18_Healthy!C410,Patient19_Healthy!C410,Patient21_Healthy!C410,Patient22_Healthy!C410,Patient23_Healthy!C410,Patient25_Healthy!C410,Patient26_Healthy!C410,Patient27_Healthy!C410,Patient28_Healthy!C410,Patient30_Healthy!C410,Patient31_Healthy!C410,Patient33_Healthy!C410,Patient34_Healthy!C410,Patient36_Healthy!C410)</f>
        <v>2.0385561154736926</v>
      </c>
      <c r="E431" s="139">
        <f>STDEV(Patient1_Healthy!C410,Patient2_Healthy!C410,Patient5_Healthy!C410,Patient6_Healthy!C410,Patient8_Healthy!C410,Patient9_Healthy!C410,Patient10_Healthy!C410,Patient11_Healthy!C410,Patient12_Healthy!C410,Patient13_Healthy!C410,Patient14_Healthy!C410,Patient15_Healthy!C410,Patient16_Healthy!C410,Patient17_Healthy!C410,Patient18_Healthy!C410,Patient19_Healthy!C410,Patient21_Healthy!C410,Patient22_Healthy!C410,Patient23_Healthy!C410,Patient25_Healthy!C410,Patient26_Healthy!C410,Patient27_Healthy!C410,Patient28_Healthy!C410,Patient30_Healthy!C410,Patient31_Healthy!C410,Patient33_Healthy!C410,Patient34_Healthy!C410,Patient36_Healthy!C410)</f>
        <v>5.9731201634604476</v>
      </c>
      <c r="F431" s="132">
        <f>AVERAGE(Patient1_Healthy!D410,Patient2_Healthy!D410,Patient5_Healthy!D410,Patient6_Healthy!D410,Patient8_Healthy!D410,Patient9_Healthy!D410,Patient10_Healthy!D410,Patient11_Healthy!D410,Patient12_Healthy!D410,Patient13_Healthy!D410,Patient14_Healthy!D410,Patient15_Healthy!D410,Patient16_Healthy!D410,Patient17_Healthy!D410,Patient18_Healthy!D410,Patient19_Healthy!D410,Patient21_Healthy!D410,Patient22_Healthy!D410,Patient23_Healthy!D410,Patient25_Healthy!D410,Patient26_Healthy!D410,Patient27_Healthy!D410,Patient28_Healthy!D410,Patient30_Healthy!D410,Patient31_Healthy!D410,Patient33_Healthy!D410,Patient34_Healthy!D410,Patient36_Healthy!D410)</f>
        <v>8.024500812289391</v>
      </c>
      <c r="G431" s="139">
        <f>STDEV(Patient1_Healthy!D410,Patient2_Healthy!D410,Patient5_Healthy!D410,Patient6_Healthy!D410,Patient8_Healthy!D410,Patient9_Healthy!D410,Patient10_Healthy!D410,Patient11_Healthy!D410,Patient12_Healthy!D410,Patient13_Healthy!D410,Patient14_Healthy!D410,Patient15_Healthy!D410,Patient16_Healthy!D410,Patient17_Healthy!D410,Patient18_Healthy!D410,Patient19_Healthy!D410,Patient21_Healthy!D410,Patient22_Healthy!D410,Patient23_Healthy!D410,Patient25_Healthy!D410,Patient26_Healthy!D410,Patient27_Healthy!D410,Patient28_Healthy!D410,Patient30_Healthy!D410,Patient31_Healthy!D410,Patient33_Healthy!D410,Patient34_Healthy!D410,Patient36_Healthy!D410)</f>
        <v>6.0070951760002549</v>
      </c>
      <c r="H431">
        <f>AVERAGE(Patient1_Healthy!E410,Patient2_Healthy!E410,Patient5_Healthy!E410,Patient6_Healthy!E410,Patient8_Healthy!E410,Patient9_Healthy!E410,Patient10_Healthy!E410,Patient11_Healthy!E410,Patient12_Healthy!E410,Patient13_Healthy!E410,Patient14_Healthy!E410,Patient15_Healthy!E410,Patient16_Healthy!E410,Patient17_Healthy!E410,Patient18_Healthy!E410,Patient19_Healthy!E410,Patient21_Healthy!E410,Patient22_Healthy!E410,Patient23_Healthy!E410,Patient25_Healthy!E410,Patient26_Healthy!E410,Patient27_Healthy!E410,Patient28_Healthy!E410,Patient30_Healthy!E410,Patient31_Healthy!E410,Patient33_Healthy!E410,Patient34_Healthy!E410,Patient36_Healthy!E410)</f>
        <v>2.1679775237473473</v>
      </c>
      <c r="I431" s="164">
        <f>STDEV(Patient1_Healthy!E410,Patient2_Healthy!E410,Patient5_Healthy!E410,Patient6_Healthy!E410,Patient8_Healthy!E410,Patient9_Healthy!E410,Patient10_Healthy!E410,Patient11_Healthy!E410,Patient12_Healthy!E410,Patient13_Healthy!E410,Patient14_Healthy!E410,Patient15_Healthy!E410,Patient16_Healthy!E410,Patient17_Healthy!E410,Patient18_Healthy!E410,Patient19_Healthy!E410,Patient21_Healthy!E410,Patient22_Healthy!E410,Patient23_Healthy!E410,Patient25_Healthy!E410,Patient26_Healthy!E410,Patient27_Healthy!E410,Patient28_Healthy!E410,Patient30_Healthy!E410,Patient31_Healthy!E410,Patient33_Healthy!E410,Patient34_Healthy!E410,Patient36_Healthy!E410)</f>
        <v>5.7754637429499258</v>
      </c>
      <c r="L431" s="133" t="s">
        <v>142</v>
      </c>
      <c r="M431" s="164">
        <f>AVERAGE(Patient1_Healthy!H410,Patient2_Healthy!H410,Patient5_Healthy!H410,Patient6_Healthy!H410,Patient8_Healthy!H410,Patient9_Healthy!H410,Patient10_Healthy!H410,Patient11_Healthy!H410,Patient12_Healthy!H410,Patient13_Healthy!H410,Patient14_Healthy!H410,Patient15_Healthy!H410,Patient16_Healthy!H410,Patient17_Healthy!H410,Patient18_Healthy!H410,Patient19_Healthy!H410,Patient21_Healthy!H410,Patient22_Healthy!H410,Patient23_Healthy!H410,Patient25_Healthy!H410,Patient26_Healthy!H410,Patient27_Healthy!H410,Patient28_Healthy!H410,Patient30_Healthy!H410,Patient31_Healthy!H410,Patient33_Healthy!H410,Patient34_Healthy!H410,Patient36_Healthy!H410)</f>
        <v>150.37960626007015</v>
      </c>
      <c r="N431" s="164">
        <f>STDEV(Patient1_Healthy!H410,Patient2_Healthy!H410,Patient5_Healthy!H410,Patient6_Healthy!H410,Patient8_Healthy!H410,Patient9_Healthy!H410,Patient10_Healthy!H410,Patient11_Healthy!H410,Patient12_Healthy!H410,Patient13_Healthy!H410,Patient14_Healthy!H410,Patient15_Healthy!H410,Patient16_Healthy!H410,Patient17_Healthy!H410,Patient18_Healthy!H410,Patient19_Healthy!H410,Patient21_Healthy!H410,Patient22_Healthy!H410,Patient23_Healthy!H410,Patient25_Healthy!H410,Patient26_Healthy!H410,Patient27_Healthy!H410,Patient28_Healthy!H410,Patient30_Healthy!H410,Patient31_Healthy!H410,Patient33_Healthy!H410,Patient34_Healthy!H410,Patient36_Healthy!H410)</f>
        <v>87.344837367738052</v>
      </c>
      <c r="Q431" s="135" t="s">
        <v>142</v>
      </c>
      <c r="R431" s="132">
        <f>AVERAGE(Patient1_Healthy!M410,Patient2_Healthy!M410,Patient5_Healthy!M410,Patient6_Healthy!M410,Patient8_Healthy!M410,Patient9_Healthy!M410,Patient10_Healthy!M410,Patient11_Healthy!M410,Patient12_Healthy!M410,Patient13_Healthy!M410,Patient14_Healthy!M410,Patient15_Healthy!M410,Patient16_Healthy!M410,Patient17_Healthy!M410,Patient18_Healthy!M410,Patient19_Healthy!M410,Patient21_Healthy!M410,Patient22_Healthy!M410,Patient23_Healthy!M410,Patient25_Healthy!M410,Patient26_Healthy!M410,Patient27_Healthy!M410,Patient28_Healthy!M410,Patient30_Healthy!M410,Patient31_Healthy!M410,Patient33_Healthy!M410,Patient34_Healthy!M410,Patient36_Healthy!M410)</f>
        <v>0.80288280153878999</v>
      </c>
      <c r="S431" s="139">
        <f>STDEV(Patient1_Healthy!M410,Patient2_Healthy!M410,Patient5_Healthy!M410,Patient6_Healthy!M410,Patient8_Healthy!M410,Patient9_Healthy!M410,Patient10_Healthy!M410,Patient11_Healthy!M410,Patient12_Healthy!M410,Patient13_Healthy!M410,Patient14_Healthy!M410,Patient15_Healthy!M410,Patient16_Healthy!M410,Patient17_Healthy!M410,Patient18_Healthy!M410,Patient19_Healthy!M410,Patient21_Healthy!M410,Patient22_Healthy!M410,Patient23_Healthy!M410,Patient25_Healthy!M410,Patient26_Healthy!M410,Patient27_Healthy!M410,Patient28_Healthy!M410,Patient30_Healthy!M410,Patient31_Healthy!M410,Patient33_Healthy!M410,Patient34_Healthy!M410,Patient36_Healthy!M410)</f>
        <v>0.17742212464627038</v>
      </c>
      <c r="T431" s="164">
        <f>AVERAGE(Patient1_Healthy!N410,Patient2_Healthy!N410,Patient5_Healthy!N410,Patient6_Healthy!N410,Patient8_Healthy!N410,Patient9_Healthy!N410,Patient10_Healthy!N410,Patient11_Healthy!N410,Patient12_Healthy!N410,Patient13_Healthy!N410,Patient14_Healthy!N410,Patient15_Healthy!N410,Patient16_Healthy!N410,Patient17_Healthy!N410,Patient18_Healthy!N410,Patient19_Healthy!N410,Patient21_Healthy!N410,Patient22_Healthy!N410,Patient23_Healthy!N410,Patient25_Healthy!N410,Patient26_Healthy!N410,Patient27_Healthy!N410,Patient28_Healthy!N410,Patient30_Healthy!N410,Patient31_Healthy!N410,Patient33_Healthy!N410,Patient34_Healthy!N410,Patient36_Healthy!N410)</f>
        <v>0.85035177445057641</v>
      </c>
      <c r="U431" s="164">
        <f>STDEV(Patient1_Healthy!N410,Patient2_Healthy!N410,Patient5_Healthy!N410,Patient6_Healthy!N410,Patient8_Healthy!N410,Patient9_Healthy!N410,Patient10_Healthy!N410,Patient11_Healthy!N410,Patient12_Healthy!N410,Patient13_Healthy!N410,Patient14_Healthy!N410,Patient15_Healthy!N410,Patient16_Healthy!N410,Patient17_Healthy!N410,Patient18_Healthy!N410,Patient19_Healthy!N410,Patient21_Healthy!N410,Patient22_Healthy!N410,Patient23_Healthy!N410,Patient25_Healthy!N410,Patient26_Healthy!N410,Patient27_Healthy!N410,Patient28_Healthy!N410,Patient30_Healthy!N410,Patient31_Healthy!N410,Patient33_Healthy!N410,Patient34_Healthy!N410,Patient36_Healthy!N410)</f>
        <v>0.12499695379596432</v>
      </c>
      <c r="V431" s="132">
        <f>AVERAGE(Patient1_Healthy!O410,Patient2_Healthy!O410,Patient5_Healthy!O410,Patient6_Healthy!O410,Patient8_Healthy!O410,Patient9_Healthy!O410,Patient10_Healthy!O410,Patient11_Healthy!O410,Patient12_Healthy!O410,Patient13_Healthy!O410,Patient14_Healthy!O410,Patient15_Healthy!O410,Patient16_Healthy!O410,Patient17_Healthy!O410,Patient18_Healthy!O410,Patient19_Healthy!O410,Patient21_Healthy!O410,Patient22_Healthy!O410,Patient23_Healthy!O410,Patient25_Healthy!O410,Patient26_Healthy!O410,Patient27_Healthy!O410,Patient28_Healthy!O410,Patient30_Healthy!O410,Patient31_Healthy!O410,Patient33_Healthy!O410,Patient34_Healthy!O410,Patient36_Healthy!O410)</f>
        <v>0.69904920780344948</v>
      </c>
      <c r="W431" s="139">
        <f>STDEV(Patient1_Healthy!O410,Patient2_Healthy!O410,Patient5_Healthy!O410,Patient6_Healthy!O410,Patient8_Healthy!O410,Patient9_Healthy!O410,Patient10_Healthy!O410,Patient11_Healthy!O410,Patient12_Healthy!O410,Patient13_Healthy!O410,Patient14_Healthy!O410,Patient15_Healthy!O410,Patient16_Healthy!O410,Patient17_Healthy!O410,Patient18_Healthy!O410,Patient19_Healthy!O410,Patient21_Healthy!O410,Patient22_Healthy!O410,Patient23_Healthy!O410,Patient25_Healthy!O410,Patient26_Healthy!O410,Patient27_Healthy!O410,Patient28_Healthy!O410,Patient30_Healthy!O410,Patient31_Healthy!O410,Patient33_Healthy!O410,Patient34_Healthy!O410,Patient36_Healthy!O410)</f>
        <v>0.19931133630925918</v>
      </c>
      <c r="X431" s="132">
        <f>AVERAGE(Patient1_Healthy!P410,Patient2_Healthy!P410,Patient5_Healthy!P410,Patient6_Healthy!P410,Patient8_Healthy!P410,Patient9_Healthy!P410,Patient10_Healthy!P410,Patient11_Healthy!P410,Patient12_Healthy!P410,Patient13_Healthy!P410,Patient14_Healthy!P410,Patient15_Healthy!P410,Patient16_Healthy!P410,Patient17_Healthy!P410,Patient18_Healthy!P410,Patient19_Healthy!P410,Patient21_Healthy!P410,Patient22_Healthy!P410,Patient23_Healthy!P410,Patient25_Healthy!P410,Patient26_Healthy!P410,Patient27_Healthy!P410,Patient28_Healthy!P410,Patient30_Healthy!P410,Patient31_Healthy!P410,Patient33_Healthy!P410,Patient34_Healthy!P410,Patient36_Healthy!P410)</f>
        <v>0.73764512041148411</v>
      </c>
      <c r="Y431" s="139">
        <f>STDEV(Patient1_Healthy!P410,Patient2_Healthy!P410,Patient5_Healthy!P410,Patient6_Healthy!P410,Patient8_Healthy!P410,Patient9_Healthy!P410,Patient10_Healthy!P410,Patient11_Healthy!P410,Patient12_Healthy!P410,Patient13_Healthy!P410,Patient14_Healthy!P410,Patient15_Healthy!P410,Patient16_Healthy!P410,Patient17_Healthy!P410,Patient18_Healthy!P410,Patient19_Healthy!P410,Patient21_Healthy!P410,Patient22_Healthy!P410,Patient23_Healthy!P410,Patient25_Healthy!P410,Patient26_Healthy!P410,Patient27_Healthy!P410,Patient28_Healthy!P410,Patient30_Healthy!P410,Patient31_Healthy!P410,Patient33_Healthy!P410,Patient34_Healthy!P410,Patient36_Healthy!P410)</f>
        <v>0.19497063795561223</v>
      </c>
      <c r="Z431" s="132">
        <f>AVERAGE(Patient1_Healthy!Q410,Patient2_Healthy!Q410,Patient5_Healthy!Q410,Patient6_Healthy!Q410,Patient8_Healthy!Q410,Patient9_Healthy!Q410,Patient10_Healthy!Q410,Patient11_Healthy!Q410,Patient12_Healthy!Q410,Patient13_Healthy!Q410,Patient14_Healthy!Q410,Patient15_Healthy!Q410,Patient16_Healthy!Q410,Patient17_Healthy!Q410,Patient18_Healthy!Q410,Patient19_Healthy!Q410,Patient21_Healthy!Q410,Patient22_Healthy!Q410,Patient23_Healthy!Q410,Patient25_Healthy!Q410,Patient26_Healthy!Q410,Patient27_Healthy!Q410,Patient28_Healthy!Q410,Patient30_Healthy!Q410,Patient31_Healthy!Q410,Patient33_Healthy!Q410,Patient34_Healthy!Q410,Patient36_Healthy!Q410)</f>
        <v>0.75760148946459893</v>
      </c>
      <c r="AA431" s="139">
        <f>STDEV(Patient1_Healthy!Q410,Patient2_Healthy!Q410,Patient5_Healthy!Q410,Patient6_Healthy!Q410,Patient8_Healthy!Q410,Patient9_Healthy!Q410,Patient10_Healthy!Q410,Patient11_Healthy!Q410,Patient12_Healthy!Q410,Patient13_Healthy!Q410,Patient14_Healthy!Q410,Patient15_Healthy!Q410,Patient16_Healthy!Q410,Patient17_Healthy!Q410,Patient18_Healthy!Q410,Patient19_Healthy!Q410,Patient21_Healthy!Q410,Patient22_Healthy!Q410,Patient23_Healthy!Q410,Patient25_Healthy!Q410,Patient26_Healthy!Q410,Patient27_Healthy!Q410,Patient28_Healthy!Q410,Patient30_Healthy!Q410,Patient31_Healthy!Q410,Patient33_Healthy!Q410,Patient34_Healthy!Q410,Patient36_Healthy!Q410)</f>
        <v>0.19022022116582202</v>
      </c>
      <c r="AB431" s="132">
        <f>AVERAGE(Patient1_Healthy!R410,Patient2_Healthy!R410,Patient5_Healthy!R410,Patient6_Healthy!R410,Patient8_Healthy!R410,Patient9_Healthy!R410,Patient10_Healthy!R410,Patient11_Healthy!R410,Patient12_Healthy!R410,Patient12_Healthy!R410,Patient13_Healthy!R410,Patient14_Healthy!R410,Patient15_Healthy!R410,Patient16_Healthy!R410,Patient17_Healthy!R410,Patient18_Healthy!R410,Patient19_Healthy!R410,Patient21_Healthy!R410,Patient22_Healthy!R410,Patient23_Healthy!R410,Patient25_Healthy!R410,Patient26_Healthy!R410,Patient27_Healthy!R410,Patient28_Healthy!R410,Patient30_Healthy!R410,Patient31_Healthy!R410,Patient33_Healthy!R410,Patient34_Healthy!R410,Patient36_Healthy!R410)</f>
        <v>0.75468685881494568</v>
      </c>
      <c r="AC431" s="139">
        <f>STDEV(Patient1_Healthy!R410,Patient2_Healthy!R410,Patient5_Healthy!R410,Patient6_Healthy!R410,Patient8_Healthy!R410,Patient9_Healthy!R410,Patient10_Healthy!R410,Patient11_Healthy!R410,Patient12_Healthy!R410,Patient12_Healthy!R410,Patient13_Healthy!R410,Patient14_Healthy!R410,Patient15_Healthy!R410,Patient16_Healthy!R410,Patient17_Healthy!R410,Patient18_Healthy!R410,Patient19_Healthy!R410,Patient21_Healthy!R410,Patient22_Healthy!R410,Patient23_Healthy!R410,Patient25_Healthy!R410,Patient26_Healthy!R410,Patient27_Healthy!R410,Patient28_Healthy!R410,Patient30_Healthy!R410,Patient31_Healthy!R410,Patient33_Healthy!R410,Patient34_Healthy!R410,Patient36_Healthy!R410)</f>
        <v>0.20746069173328527</v>
      </c>
      <c r="AD431" s="132">
        <f>AVERAGE(Patient1_Healthy!S410,Patient2_Healthy!S410,Patient5_Healthy!S410,Patient6_Healthy!RS10,Patient8_Healthy!S410,Patient9_Healthy!S410,Patient10_Healthy!S410,Patient11_Healthy!S410,Patient12_Healthy!S410,Patient12_Healthy!S410,Patient13_Healthy!S410,Patient14_Healthy!S410,Patient15_Healthy!S410,Patient16_Healthy!S410,Patient17_Healthy!S410,Patient18_Healthy!S410,Patient19_Healthy!S410,Patient21_Healthy!S410,Patient22_Healthy!S410,Patient23_Healthy!S410,Patient25_Healthy!S410,Patient26_Healthy!RS10,Patient27_Healthy!S410,Patient28_Healthy!S410,Patient30_Healthy!S410,Patient31_Healthy!S410,Patient33_Healthy!S410,Patient34_Healthy!S410,Patient36_Healthy!S410)</f>
        <v>0.74892290965809327</v>
      </c>
      <c r="AE431" s="139">
        <f>STDEV(Patient1_Healthy!S410,Patient2_Healthy!S410,Patient5_Healthy!S410,Patient6_Healthy!RS10,Patient8_Healthy!S410,Patient9_Healthy!S410,Patient10_Healthy!S410,Patient11_Healthy!S410,Patient12_Healthy!S410,Patient12_Healthy!S410,Patient13_Healthy!S410,Patient14_Healthy!S410,Patient15_Healthy!S410,Patient16_Healthy!S410,Patient17_Healthy!S410,Patient18_Healthy!S410,Patient19_Healthy!S410,Patient21_Healthy!S410,Patient22_Healthy!S410,Patient23_Healthy!S410,Patient25_Healthy!S410,Patient26_Healthy!RS10,Patient27_Healthy!S410,Patient28_Healthy!S410,Patient30_Healthy!S410,Patient31_Healthy!S410,Patient33_Healthy!S410,Patient34_Healthy!S410,Patient36_Healthy!S410)</f>
        <v>0.22317386288310762</v>
      </c>
      <c r="AF431" s="164">
        <f>AVERAGE(Patient1_Healthy!T410,Patient2_Healthy!T410,Patient5_Healthy!T410,Patient6_Healthy!T410,Patient8_Healthy!T410,Patient9_Healthy!T410,Patient10_Healthy!T410,Patient11_Healthy!T410,Patient12_Healthy!T410,Patient12_Healthy!T410,Patient13_Healthy!T410,Patient14_Healthy!T410,Patient15_Healthy!T410,Patient16_Healthy!T410,Patient17_Healthy!T410,Patient18_Healthy!T410,Patient19_Healthy!T410,Patient21_Healthy!T410,Patient22_Healthy!T410,Patient23_Healthy!T410,Patient25_Healthy!T410,Patient26_Healthy!TS10,Patient27_Healthy!T410,Patient28_Healthy!T410,Patient30_Healthy!T410,Patient31_Healthy!T410,Patient33_Healthy!T410,Patient34_Healthy!T410,Patient36_Healthy!T410)</f>
        <v>0.75819076285322418</v>
      </c>
      <c r="AG431" s="164">
        <f>STDEV(Patient1_Healthy!T410,Patient2_Healthy!T410,Patient5_Healthy!T410,Patient6_Healthy!T410,Patient8_Healthy!T410,Patient9_Healthy!T410,Patient10_Healthy!T410,Patient11_Healthy!T410,Patient12_Healthy!T410,Patient12_Healthy!T410,Patient13_Healthy!T410,Patient14_Healthy!T410,Patient15_Healthy!T410,Patient16_Healthy!T410,Patient17_Healthy!T410,Patient18_Healthy!T410,Patient19_Healthy!T410,Patient21_Healthy!T410,Patient22_Healthy!T410,Patient23_Healthy!T410,Patient25_Healthy!T410,Patient26_Healthy!TS10,Patient27_Healthy!T410,Patient28_Healthy!T410,Patient30_Healthy!T410,Patient31_Healthy!T410,Patient33_Healthy!T410,Patient34_Healthy!T410,Patient36_Healthy!T410)</f>
        <v>0.21934571675332698</v>
      </c>
      <c r="AO431" s="165"/>
    </row>
    <row r="432" spans="1:41" x14ac:dyDescent="0.25">
      <c r="A432" s="131" t="s">
        <v>142</v>
      </c>
      <c r="B432" s="132">
        <f>AVERAGE(Patient1_Healthy!B411,Patient2_Healthy!B411,Patient5_Healthy!B411,Patient6_Healthy!B411,Patient8_Healthy!B411,Patient9_Healthy!B411,Patient10_Healthy!B411,Patient11_Healthy!B411,Patient12_Healthy!B411,Patient13_Healthy!B411,Patient14_Healthy!B411,Patient15_Healthy!B411,Patient16_Healthy!B411,Patient17_Healthy!B411,Patient18_Healthy!B411,Patient19_Healthy!B411,Patient21_Healthy!B411,Patient22_Healthy!B411,Patient23_Healthy!B411,Patient25_Healthy!B411,Patient26_Healthy!B411,Patient27_Healthy!B411,Patient28_Healthy!B411,Patient30_Healthy!B411,Patient31_Healthy!B411,Patient33_Healthy!B411,Patient34_Healthy!B411,Patient36_Healthy!B411)</f>
        <v>3.847969706808176</v>
      </c>
      <c r="C432" s="139">
        <f>STDEV(Patient1_Healthy!B411,Patient2_Healthy!B411,Patient5_Healthy!B411,Patient6_Healthy!B411,Patient8_Healthy!B411,Patient9_Healthy!B411,Patient10_Healthy!B411,Patient11_Healthy!B411,Patient12_Healthy!B411,Patient13_Healthy!B411,Patient14_Healthy!B411,Patient15_Healthy!B411,Patient16_Healthy!B411,Patient17_Healthy!B411,Patient18_Healthy!B411,Patient19_Healthy!B411,Patient21_Healthy!B411,Patient22_Healthy!B411,Patient23_Healthy!B411,Patient25_Healthy!B411,Patient26_Healthy!B411,Patient27_Healthy!B411,Patient28_Healthy!B411,Patient30_Healthy!B411,Patient31_Healthy!B411,Patient33_Healthy!B411,Patient34_Healthy!B411,Patient36_Healthy!B411)</f>
        <v>1.2870260365518107</v>
      </c>
      <c r="D432" s="164">
        <f>AVERAGE(Patient1_Healthy!C411,Patient2_Healthy!C411,Patient5_Healthy!C411,Patient6_Healthy!C411,Patient8_Healthy!C411,Patient9_Healthy!C411,Patient10_Healthy!C411,Patient11_Healthy!C411,Patient12_Healthy!C411,Patient13_Healthy!C411,Patient14_Healthy!C411,Patient15_Healthy!C411,Patient16_Healthy!C411,Patient17_Healthy!C411,Patient18_Healthy!C411,Patient19_Healthy!C411,Patient21_Healthy!C411,Patient22_Healthy!C411,Patient23_Healthy!C411,Patient25_Healthy!C411,Patient26_Healthy!C411,Patient27_Healthy!C411,Patient28_Healthy!C411,Patient30_Healthy!C411,Patient31_Healthy!C411,Patient33_Healthy!C411,Patient34_Healthy!C411,Patient36_Healthy!C411)</f>
        <v>0.16621651140361174</v>
      </c>
      <c r="E432" s="139">
        <f>STDEV(Patient1_Healthy!C411,Patient2_Healthy!C411,Patient5_Healthy!C411,Patient6_Healthy!C411,Patient8_Healthy!C411,Patient9_Healthy!C411,Patient10_Healthy!C411,Patient11_Healthy!C411,Patient12_Healthy!C411,Patient13_Healthy!C411,Patient14_Healthy!C411,Patient15_Healthy!C411,Patient16_Healthy!C411,Patient17_Healthy!C411,Patient18_Healthy!C411,Patient19_Healthy!C411,Patient21_Healthy!C411,Patient22_Healthy!C411,Patient23_Healthy!C411,Patient25_Healthy!C411,Patient26_Healthy!C411,Patient27_Healthy!C411,Patient28_Healthy!C411,Patient30_Healthy!C411,Patient31_Healthy!C411,Patient33_Healthy!C411,Patient34_Healthy!C411,Patient36_Healthy!C411)</f>
        <v>2.3872176591306311</v>
      </c>
      <c r="F432" s="132">
        <f>AVERAGE(Patient1_Healthy!D411,Patient2_Healthy!D411,Patient5_Healthy!D411,Patient6_Healthy!D411,Patient8_Healthy!D411,Patient9_Healthy!D411,Patient10_Healthy!D411,Patient11_Healthy!D411,Patient12_Healthy!D411,Patient13_Healthy!D411,Patient14_Healthy!D411,Patient15_Healthy!D411,Patient16_Healthy!D411,Patient17_Healthy!D411,Patient18_Healthy!D411,Patient19_Healthy!D411,Patient21_Healthy!D411,Patient22_Healthy!D411,Patient23_Healthy!D411,Patient25_Healthy!D411,Patient26_Healthy!D411,Patient27_Healthy!D411,Patient28_Healthy!D411,Patient30_Healthy!D411,Patient31_Healthy!D411,Patient33_Healthy!D411,Patient34_Healthy!D411,Patient36_Healthy!D411)</f>
        <v>5.1657759068801212</v>
      </c>
      <c r="G432" s="139">
        <f>STDEV(Patient1_Healthy!D411,Patient2_Healthy!D411,Patient5_Healthy!D411,Patient6_Healthy!D411,Patient8_Healthy!D411,Patient9_Healthy!D411,Patient10_Healthy!D411,Patient11_Healthy!D411,Patient12_Healthy!D411,Patient13_Healthy!D411,Patient14_Healthy!D411,Patient15_Healthy!D411,Patient16_Healthy!D411,Patient17_Healthy!D411,Patient18_Healthy!D411,Patient19_Healthy!D411,Patient21_Healthy!D411,Patient22_Healthy!D411,Patient23_Healthy!D411,Patient25_Healthy!D411,Patient26_Healthy!D411,Patient27_Healthy!D411,Patient28_Healthy!D411,Patient30_Healthy!D411,Patient31_Healthy!D411,Patient33_Healthy!D411,Patient34_Healthy!D411,Patient36_Healthy!D411)</f>
        <v>1.7561982430956007</v>
      </c>
      <c r="H432" s="164">
        <f>AVERAGE(Patient1_Healthy!E411,Patient2_Healthy!E411,Patient5_Healthy!E411,Patient6_Healthy!E411,Patient8_Healthy!E411,Patient9_Healthy!E411,Patient10_Healthy!E411,Patient11_Healthy!E411,Patient12_Healthy!E411,Patient13_Healthy!E411,Patient14_Healthy!E411,Patient15_Healthy!E411,Patient16_Healthy!E411,Patient17_Healthy!E411,Patient18_Healthy!E411,Patient19_Healthy!E411,Patient21_Healthy!E411,Patient22_Healthy!E411,Patient23_Healthy!E411,Patient25_Healthy!E411,Patient26_Healthy!E411,Patient27_Healthy!E411,Patient28_Healthy!E411,Patient30_Healthy!E411,Patient31_Healthy!E411,Patient33_Healthy!E411,Patient34_Healthy!E411,Patient36_Healthy!E411)</f>
        <v>-0.40655259962058066</v>
      </c>
      <c r="I432" s="164">
        <f>STDEV(Patient1_Healthy!E411,Patient2_Healthy!E411,Patient5_Healthy!E411,Patient6_Healthy!E411,Patient8_Healthy!E411,Patient9_Healthy!E411,Patient10_Healthy!E411,Patient11_Healthy!E411,Patient12_Healthy!E411,Patient13_Healthy!E411,Patient14_Healthy!E411,Patient15_Healthy!E411,Patient16_Healthy!E411,Patient17_Healthy!E411,Patient18_Healthy!E411,Patient19_Healthy!E411,Patient21_Healthy!E411,Patient22_Healthy!E411,Patient23_Healthy!E411,Patient25_Healthy!E411,Patient26_Healthy!E411,Patient27_Healthy!E411,Patient28_Healthy!E411,Patient30_Healthy!E411,Patient31_Healthy!E411,Patient33_Healthy!E411,Patient34_Healthy!E411,Patient36_Healthy!E411)</f>
        <v>3.342246418279013</v>
      </c>
      <c r="L432" s="133" t="s">
        <v>143</v>
      </c>
      <c r="M432" s="164">
        <f>AVERAGE(Patient1_Healthy!H411,Patient2_Healthy!H411,Patient5_Healthy!H411,Patient6_Healthy!H411,Patient8_Healthy!H411,Patient9_Healthy!H411,Patient10_Healthy!H411,Patient11_Healthy!H411,Patient12_Healthy!H411,Patient13_Healthy!H411,Patient14_Healthy!H411,Patient15_Healthy!H411,Patient16_Healthy!H411,Patient17_Healthy!H411,Patient18_Healthy!H411,Patient19_Healthy!H411,Patient21_Healthy!H411,Patient22_Healthy!H411,Patient23_Healthy!H411,Patient25_Healthy!H411,Patient26_Healthy!H411,Patient27_Healthy!H411,Patient28_Healthy!H411,Patient30_Healthy!H411,Patient31_Healthy!H411,Patient33_Healthy!H411,Patient34_Healthy!H411,Patient36_Healthy!H411)</f>
        <v>143.18731122889997</v>
      </c>
      <c r="N432" s="164">
        <f>STDEV(Patient1_Healthy!H411,Patient2_Healthy!H411,Patient5_Healthy!H411,Patient6_Healthy!H411,Patient8_Healthy!H411,Patient9_Healthy!H411,Patient10_Healthy!H411,Patient11_Healthy!H411,Patient12_Healthy!H411,Patient13_Healthy!H411,Patient14_Healthy!H411,Patient15_Healthy!H411,Patient16_Healthy!H411,Patient17_Healthy!H411,Patient18_Healthy!H411,Patient19_Healthy!H411,Patient21_Healthy!H411,Patient22_Healthy!H411,Patient23_Healthy!H411,Patient25_Healthy!H411,Patient26_Healthy!H411,Patient27_Healthy!H411,Patient28_Healthy!H411,Patient30_Healthy!H411,Patient31_Healthy!H411,Patient33_Healthy!H411,Patient34_Healthy!H411,Patient36_Healthy!H411)</f>
        <v>87.599701266091017</v>
      </c>
      <c r="Q432" s="135" t="s">
        <v>143</v>
      </c>
      <c r="R432" s="132">
        <f>AVERAGE(Patient1_Healthy!M411,Patient2_Healthy!M411,Patient5_Healthy!M411,Patient6_Healthy!M411,Patient8_Healthy!M411,Patient9_Healthy!M411,Patient10_Healthy!M411,Patient11_Healthy!M411,Patient12_Healthy!M411,Patient13_Healthy!M411,Patient14_Healthy!M411,Patient15_Healthy!M411,Patient16_Healthy!M411,Patient17_Healthy!M411,Patient18_Healthy!M411,Patient19_Healthy!M411,Patient21_Healthy!M411,Patient22_Healthy!M411,Patient23_Healthy!M411,Patient25_Healthy!M411,Patient26_Healthy!M411,Patient27_Healthy!M411,Patient28_Healthy!M411,Patient30_Healthy!M411,Patient31_Healthy!M411,Patient33_Healthy!M411,Patient34_Healthy!M411,Patient36_Healthy!M411)</f>
        <v>0.83473260736608879</v>
      </c>
      <c r="S432" s="139">
        <f>STDEV(Patient1_Healthy!M411,Patient2_Healthy!M411,Patient5_Healthy!M411,Patient6_Healthy!M411,Patient8_Healthy!M411,Patient9_Healthy!M411,Patient10_Healthy!M411,Patient11_Healthy!M411,Patient12_Healthy!M411,Patient13_Healthy!M411,Patient14_Healthy!M411,Patient15_Healthy!M411,Patient16_Healthy!M411,Patient17_Healthy!M411,Patient18_Healthy!M411,Patient19_Healthy!M411,Patient21_Healthy!M411,Patient22_Healthy!M411,Patient23_Healthy!M411,Patient25_Healthy!M411,Patient26_Healthy!M411,Patient27_Healthy!M411,Patient28_Healthy!M411,Patient30_Healthy!M411,Patient31_Healthy!M411,Patient33_Healthy!M411,Patient34_Healthy!M411,Patient36_Healthy!M411)</f>
        <v>0.15152274918486908</v>
      </c>
      <c r="T432" s="164">
        <f>AVERAGE(Patient1_Healthy!N411,Patient2_Healthy!N411,Patient5_Healthy!N411,Patient6_Healthy!N411,Patient8_Healthy!N411,Patient9_Healthy!N411,Patient10_Healthy!N411,Patient11_Healthy!N411,Patient12_Healthy!N411,Patient13_Healthy!N411,Patient14_Healthy!N411,Patient15_Healthy!N411,Patient16_Healthy!N411,Patient17_Healthy!N411,Patient18_Healthy!N411,Patient19_Healthy!N411,Patient21_Healthy!N411,Patient22_Healthy!N411,Patient23_Healthy!N411,Patient25_Healthy!N411,Patient26_Healthy!N411,Patient27_Healthy!N411,Patient28_Healthy!N411,Patient30_Healthy!N411,Patient31_Healthy!N411,Patient33_Healthy!N411,Patient34_Healthy!N411,Patient36_Healthy!N411)</f>
        <v>0.86666499952509657</v>
      </c>
      <c r="U432" s="164">
        <f>STDEV(Patient1_Healthy!N411,Patient2_Healthy!N411,Patient5_Healthy!N411,Patient6_Healthy!N411,Patient8_Healthy!N411,Patient9_Healthy!N411,Patient10_Healthy!N411,Patient11_Healthy!N411,Patient12_Healthy!N411,Patient13_Healthy!N411,Patient14_Healthy!N411,Patient15_Healthy!N411,Patient16_Healthy!N411,Patient17_Healthy!N411,Patient18_Healthy!N411,Patient19_Healthy!N411,Patient21_Healthy!N411,Patient22_Healthy!N411,Patient23_Healthy!N411,Patient25_Healthy!N411,Patient26_Healthy!N411,Patient27_Healthy!N411,Patient28_Healthy!N411,Patient30_Healthy!N411,Patient31_Healthy!N411,Patient33_Healthy!N411,Patient34_Healthy!N411,Patient36_Healthy!N411)</f>
        <v>0.10512743201129472</v>
      </c>
      <c r="V432" s="132">
        <f>AVERAGE(Patient1_Healthy!O411,Patient2_Healthy!O411,Patient5_Healthy!O411,Patient6_Healthy!O411,Patient8_Healthy!O411,Patient9_Healthy!O411,Patient10_Healthy!O411,Patient11_Healthy!O411,Patient12_Healthy!O411,Patient13_Healthy!O411,Patient14_Healthy!O411,Patient15_Healthy!O411,Patient16_Healthy!O411,Patient17_Healthy!O411,Patient18_Healthy!O411,Patient19_Healthy!O411,Patient21_Healthy!O411,Patient22_Healthy!O411,Patient23_Healthy!O411,Patient25_Healthy!O411,Patient26_Healthy!O411,Patient27_Healthy!O411,Patient28_Healthy!O411,Patient30_Healthy!O411,Patient31_Healthy!O411,Patient33_Healthy!O411,Patient34_Healthy!O411,Patient36_Healthy!O411)</f>
        <v>0.74236073324833696</v>
      </c>
      <c r="W432" s="139">
        <f>STDEV(Patient1_Healthy!O411,Patient2_Healthy!O411,Patient5_Healthy!O411,Patient6_Healthy!O411,Patient8_Healthy!O411,Patient9_Healthy!O411,Patient10_Healthy!O411,Patient11_Healthy!O411,Patient12_Healthy!O411,Patient13_Healthy!O411,Patient14_Healthy!O411,Patient15_Healthy!O411,Patient16_Healthy!O411,Patient17_Healthy!O411,Patient18_Healthy!O411,Patient19_Healthy!O411,Patient21_Healthy!O411,Patient22_Healthy!O411,Patient23_Healthy!O411,Patient25_Healthy!O411,Patient26_Healthy!O411,Patient27_Healthy!O411,Patient28_Healthy!O411,Patient30_Healthy!O411,Patient31_Healthy!O411,Patient33_Healthy!O411,Patient34_Healthy!O411,Patient36_Healthy!O411)</f>
        <v>0.20299369066157261</v>
      </c>
      <c r="X432" s="132">
        <f>AVERAGE(Patient1_Healthy!P411,Patient2_Healthy!P411,Patient5_Healthy!P411,Patient6_Healthy!P411,Patient8_Healthy!P411,Patient9_Healthy!P411,Patient10_Healthy!P411,Patient11_Healthy!P411,Patient12_Healthy!P411,Patient13_Healthy!P411,Patient14_Healthy!P411,Patient15_Healthy!P411,Patient16_Healthy!P411,Patient17_Healthy!P411,Patient18_Healthy!P411,Patient19_Healthy!P411,Patient21_Healthy!P411,Patient22_Healthy!P411,Patient23_Healthy!P411,Patient25_Healthy!P411,Patient26_Healthy!P411,Patient27_Healthy!P411,Patient28_Healthy!P411,Patient30_Healthy!P411,Patient31_Healthy!P411,Patient33_Healthy!P411,Patient34_Healthy!P411,Patient36_Healthy!P411)</f>
        <v>0.75766188599883821</v>
      </c>
      <c r="Y432" s="139">
        <f>STDEV(Patient1_Healthy!P411,Patient2_Healthy!P411,Patient5_Healthy!P411,Patient6_Healthy!P411,Patient8_Healthy!P411,Patient9_Healthy!P411,Patient10_Healthy!P411,Patient11_Healthy!P411,Patient12_Healthy!P411,Patient13_Healthy!P411,Patient14_Healthy!P411,Patient15_Healthy!P411,Patient16_Healthy!P411,Patient17_Healthy!P411,Patient18_Healthy!P411,Patient19_Healthy!P411,Patient21_Healthy!P411,Patient22_Healthy!P411,Patient23_Healthy!P411,Patient25_Healthy!P411,Patient26_Healthy!P411,Patient27_Healthy!P411,Patient28_Healthy!P411,Patient30_Healthy!P411,Patient31_Healthy!P411,Patient33_Healthy!P411,Patient34_Healthy!P411,Patient36_Healthy!P411)</f>
        <v>0.18511178976297837</v>
      </c>
      <c r="Z432" s="132">
        <f>AVERAGE(Patient1_Healthy!Q411,Patient2_Healthy!Q411,Patient5_Healthy!Q411,Patient6_Healthy!Q411,Patient8_Healthy!Q411,Patient9_Healthy!Q411,Patient10_Healthy!Q411,Patient11_Healthy!Q411,Patient12_Healthy!Q411,Patient13_Healthy!Q411,Patient14_Healthy!Q411,Patient15_Healthy!Q411,Patient16_Healthy!Q411,Patient17_Healthy!Q411,Patient18_Healthy!Q411,Patient19_Healthy!Q411,Patient21_Healthy!Q411,Patient22_Healthy!Q411,Patient23_Healthy!Q411,Patient25_Healthy!Q411,Patient26_Healthy!Q411,Patient27_Healthy!Q411,Patient28_Healthy!Q411,Patient30_Healthy!Q411,Patient31_Healthy!Q411,Patient33_Healthy!Q411,Patient34_Healthy!Q411,Patient36_Healthy!Q411)</f>
        <v>0.72767079193100448</v>
      </c>
      <c r="AA432" s="139">
        <f>STDEV(Patient1_Healthy!Q411,Patient2_Healthy!Q411,Patient5_Healthy!Q411,Patient6_Healthy!Q411,Patient8_Healthy!Q411,Patient9_Healthy!Q411,Patient10_Healthy!Q411,Patient11_Healthy!Q411,Patient12_Healthy!Q411,Patient13_Healthy!Q411,Patient14_Healthy!Q411,Patient15_Healthy!Q411,Patient16_Healthy!Q411,Patient17_Healthy!Q411,Patient18_Healthy!Q411,Patient19_Healthy!Q411,Patient21_Healthy!Q411,Patient22_Healthy!Q411,Patient23_Healthy!Q411,Patient25_Healthy!Q411,Patient26_Healthy!Q411,Patient27_Healthy!Q411,Patient28_Healthy!Q411,Patient30_Healthy!Q411,Patient31_Healthy!Q411,Patient33_Healthy!Q411,Patient34_Healthy!Q411,Patient36_Healthy!Q411)</f>
        <v>0.17374968883194197</v>
      </c>
      <c r="AB432" s="132">
        <f>AVERAGE(Patient1_Healthy!R411,Patient2_Healthy!R411,Patient5_Healthy!R411,Patient6_Healthy!R411,Patient8_Healthy!R411,Patient9_Healthy!R411,Patient10_Healthy!R411,Patient11_Healthy!R411,Patient12_Healthy!R411,Patient12_Healthy!R411,Patient13_Healthy!R411,Patient14_Healthy!R411,Patient15_Healthy!R411,Patient16_Healthy!R411,Patient17_Healthy!R411,Patient18_Healthy!R411,Patient19_Healthy!R411,Patient21_Healthy!R411,Patient22_Healthy!R411,Patient23_Healthy!R411,Patient25_Healthy!R411,Patient26_Healthy!R411,Patient27_Healthy!R411,Patient28_Healthy!R411,Patient30_Healthy!R411,Patient31_Healthy!R411,Patient33_Healthy!R411,Patient34_Healthy!R411,Patient36_Healthy!R411)</f>
        <v>0.72636749753094731</v>
      </c>
      <c r="AC432" s="139">
        <f>STDEV(Patient1_Healthy!R411,Patient2_Healthy!R411,Patient5_Healthy!R411,Patient6_Healthy!R411,Patient8_Healthy!R411,Patient9_Healthy!R411,Patient10_Healthy!R411,Patient11_Healthy!R411,Patient12_Healthy!R411,Patient12_Healthy!R411,Patient13_Healthy!R411,Patient14_Healthy!R411,Patient15_Healthy!R411,Patient16_Healthy!R411,Patient17_Healthy!R411,Patient18_Healthy!R411,Patient19_Healthy!R411,Patient21_Healthy!R411,Patient22_Healthy!R411,Patient23_Healthy!R411,Patient25_Healthy!R411,Patient26_Healthy!R411,Patient27_Healthy!R411,Patient28_Healthy!R411,Patient30_Healthy!R411,Patient31_Healthy!R411,Patient33_Healthy!R411,Patient34_Healthy!R411,Patient36_Healthy!R411)</f>
        <v>0.20217225841381825</v>
      </c>
      <c r="AD432" s="132">
        <f>AVERAGE(Patient1_Healthy!S411,Patient2_Healthy!S411,Patient5_Healthy!S411,Patient6_Healthy!RS11,Patient8_Healthy!S411,Patient9_Healthy!S411,Patient10_Healthy!S411,Patient11_Healthy!S411,Patient12_Healthy!S411,Patient12_Healthy!S411,Patient13_Healthy!S411,Patient14_Healthy!S411,Patient15_Healthy!S411,Patient16_Healthy!S411,Patient17_Healthy!S411,Patient18_Healthy!S411,Patient19_Healthy!S411,Patient21_Healthy!S411,Patient22_Healthy!S411,Patient23_Healthy!S411,Patient25_Healthy!S411,Patient26_Healthy!RS11,Patient27_Healthy!S411,Patient28_Healthy!S411,Patient30_Healthy!S411,Patient31_Healthy!S411,Patient33_Healthy!S411,Patient34_Healthy!S411,Patient36_Healthy!S411)</f>
        <v>0.7239684369202235</v>
      </c>
      <c r="AE432" s="139">
        <f>STDEV(Patient1_Healthy!S411,Patient2_Healthy!S411,Patient5_Healthy!S411,Patient6_Healthy!RS11,Patient8_Healthy!S411,Patient9_Healthy!S411,Patient10_Healthy!S411,Patient11_Healthy!S411,Patient12_Healthy!S411,Patient12_Healthy!S411,Patient13_Healthy!S411,Patient14_Healthy!S411,Patient15_Healthy!S411,Patient16_Healthy!S411,Patient17_Healthy!S411,Patient18_Healthy!S411,Patient19_Healthy!S411,Patient21_Healthy!S411,Patient22_Healthy!S411,Patient23_Healthy!S411,Patient25_Healthy!S411,Patient26_Healthy!RS11,Patient27_Healthy!S411,Patient28_Healthy!S411,Patient30_Healthy!S411,Patient31_Healthy!S411,Patient33_Healthy!S411,Patient34_Healthy!S411,Patient36_Healthy!S411)</f>
        <v>0.19592936047413614</v>
      </c>
      <c r="AF432" s="164">
        <f>AVERAGE(Patient1_Healthy!T411,Patient2_Healthy!T411,Patient5_Healthy!T411,Patient6_Healthy!T411,Patient8_Healthy!T411,Patient9_Healthy!T411,Patient10_Healthy!T411,Patient11_Healthy!T411,Patient12_Healthy!T411,Patient12_Healthy!T411,Patient13_Healthy!T411,Patient14_Healthy!T411,Patient15_Healthy!T411,Patient16_Healthy!T411,Patient17_Healthy!T411,Patient18_Healthy!T411,Patient19_Healthy!T411,Patient21_Healthy!T411,Patient22_Healthy!T411,Patient23_Healthy!T411,Patient25_Healthy!T411,Patient26_Healthy!TS11,Patient27_Healthy!T411,Patient28_Healthy!T411,Patient30_Healthy!T411,Patient31_Healthy!T411,Patient33_Healthy!T411,Patient34_Healthy!T411,Patient36_Healthy!T411)</f>
        <v>0.70004553567745731</v>
      </c>
      <c r="AG432" s="164">
        <f>STDEV(Patient1_Healthy!T411,Patient2_Healthy!T411,Patient5_Healthy!T411,Patient6_Healthy!T411,Patient8_Healthy!T411,Patient9_Healthy!T411,Patient10_Healthy!T411,Patient11_Healthy!T411,Patient12_Healthy!T411,Patient12_Healthy!T411,Patient13_Healthy!T411,Patient14_Healthy!T411,Patient15_Healthy!T411,Patient16_Healthy!T411,Patient17_Healthy!T411,Patient18_Healthy!T411,Patient19_Healthy!T411,Patient21_Healthy!T411,Patient22_Healthy!T411,Patient23_Healthy!T411,Patient25_Healthy!T411,Patient26_Healthy!TS11,Patient27_Healthy!T411,Patient28_Healthy!T411,Patient30_Healthy!T411,Patient31_Healthy!T411,Patient33_Healthy!T411,Patient34_Healthy!T411,Patient36_Healthy!T411)</f>
        <v>0.23349031868950315</v>
      </c>
      <c r="AO432" s="165"/>
    </row>
    <row r="433" spans="1:41" x14ac:dyDescent="0.25">
      <c r="A433" s="131" t="s">
        <v>143</v>
      </c>
      <c r="B433" s="132">
        <f>AVERAGE(Patient1_Healthy!B412,Patient2_Healthy!B412,Patient5_Healthy!B412,Patient6_Healthy!B412,Patient8_Healthy!B412,Patient9_Healthy!B412,Patient10_Healthy!B412,Patient11_Healthy!B412,Patient12_Healthy!B412,Patient13_Healthy!B412,Patient14_Healthy!B412,Patient15_Healthy!B412,Patient16_Healthy!B412,Patient17_Healthy!B412,Patient18_Healthy!B412,Patient19_Healthy!B412,Patient21_Healthy!B412,Patient22_Healthy!B412,Patient23_Healthy!B412,Patient25_Healthy!B412,Patient26_Healthy!B412,Patient27_Healthy!B412,Patient28_Healthy!B412,Patient30_Healthy!B412,Patient31_Healthy!B412,Patient33_Healthy!B412,Patient34_Healthy!B412,Patient36_Healthy!B412)</f>
        <v>3.5233816458268992</v>
      </c>
      <c r="C433" s="139">
        <f>STDEV(Patient1_Healthy!B412,Patient2_Healthy!B412,Patient5_Healthy!B412,Patient6_Healthy!B412,Patient8_Healthy!B412,Patient9_Healthy!B412,Patient10_Healthy!B412,Patient11_Healthy!B412,Patient12_Healthy!B412,Patient13_Healthy!B412,Patient14_Healthy!B412,Patient15_Healthy!B412,Patient16_Healthy!B412,Patient17_Healthy!B412,Patient18_Healthy!B412,Patient19_Healthy!B412,Patient21_Healthy!B412,Patient22_Healthy!B412,Patient23_Healthy!B412,Patient25_Healthy!B412,Patient26_Healthy!B412,Patient27_Healthy!B412,Patient28_Healthy!B412,Patient30_Healthy!B412,Patient31_Healthy!B412,Patient33_Healthy!B412,Patient34_Healthy!B412,Patient36_Healthy!B412)</f>
        <v>0.95165082297434966</v>
      </c>
      <c r="D433" s="164">
        <f>AVERAGE(Patient1_Healthy!C412,Patient2_Healthy!C412,Patient5_Healthy!C412,Patient6_Healthy!C412,Patient8_Healthy!C412,Patient9_Healthy!C412,Patient10_Healthy!C412,Patient11_Healthy!C412,Patient12_Healthy!C412,Patient13_Healthy!C412,Patient14_Healthy!C412,Patient15_Healthy!C412,Patient16_Healthy!C412,Patient17_Healthy!C412,Patient18_Healthy!C412,Patient19_Healthy!C412,Patient21_Healthy!C412,Patient22_Healthy!C412,Patient23_Healthy!C412,Patient25_Healthy!C412,Patient26_Healthy!C412,Patient27_Healthy!C412,Patient28_Healthy!C412,Patient30_Healthy!C412,Patient31_Healthy!C412,Patient33_Healthy!C412,Patient34_Healthy!C412,Patient36_Healthy!C412)</f>
        <v>-3.0994059649034008E-2</v>
      </c>
      <c r="E433" s="139">
        <f>STDEV(Patient1_Healthy!C412,Patient2_Healthy!C412,Patient5_Healthy!C412,Patient6_Healthy!C412,Patient8_Healthy!C412,Patient9_Healthy!C412,Patient10_Healthy!C412,Patient11_Healthy!C412,Patient12_Healthy!C412,Patient13_Healthy!C412,Patient14_Healthy!C412,Patient15_Healthy!C412,Patient16_Healthy!C412,Patient17_Healthy!C412,Patient18_Healthy!C412,Patient19_Healthy!C412,Patient21_Healthy!C412,Patient22_Healthy!C412,Patient23_Healthy!C412,Patient25_Healthy!C412,Patient26_Healthy!C412,Patient27_Healthy!C412,Patient28_Healthy!C412,Patient30_Healthy!C412,Patient31_Healthy!C412,Patient33_Healthy!C412,Patient34_Healthy!C412,Patient36_Healthy!C412)</f>
        <v>2.6180249563508271</v>
      </c>
      <c r="F433" s="132">
        <f>AVERAGE(Patient1_Healthy!D412,Patient2_Healthy!D412,Patient5_Healthy!D412,Patient6_Healthy!D412,Patient8_Healthy!D412,Patient9_Healthy!D412,Patient10_Healthy!D412,Patient11_Healthy!D412,Patient12_Healthy!D412,Patient13_Healthy!D412,Patient14_Healthy!D412,Patient15_Healthy!D412,Patient16_Healthy!D412,Patient17_Healthy!D412,Patient18_Healthy!D412,Patient19_Healthy!D412,Patient21_Healthy!D412,Patient22_Healthy!D412,Patient23_Healthy!D412,Patient25_Healthy!D412,Patient26_Healthy!D412,Patient27_Healthy!D412,Patient28_Healthy!D412,Patient30_Healthy!D412,Patient31_Healthy!D412,Patient33_Healthy!D412,Patient34_Healthy!D412,Patient36_Healthy!D412)</f>
        <v>4.6931450956913379</v>
      </c>
      <c r="G433" s="139">
        <f>STDEV(Patient1_Healthy!D412,Patient2_Healthy!D412,Patient5_Healthy!D412,Patient6_Healthy!D412,Patient8_Healthy!D412,Patient9_Healthy!D412,Patient10_Healthy!D412,Patient11_Healthy!D412,Patient12_Healthy!D412,Patient13_Healthy!D412,Patient14_Healthy!D412,Patient15_Healthy!D412,Patient16_Healthy!D412,Patient17_Healthy!D412,Patient18_Healthy!D412,Patient19_Healthy!D412,Patient21_Healthy!D412,Patient22_Healthy!D412,Patient23_Healthy!D412,Patient25_Healthy!D412,Patient26_Healthy!D412,Patient27_Healthy!D412,Patient28_Healthy!D412,Patient30_Healthy!D412,Patient31_Healthy!D412,Patient33_Healthy!D412,Patient34_Healthy!D412,Patient36_Healthy!D412)</f>
        <v>1.8380169712619703</v>
      </c>
      <c r="H433" s="164">
        <f>AVERAGE(Patient1_Healthy!E412,Patient2_Healthy!E412,Patient5_Healthy!E412,Patient6_Healthy!E412,Patient8_Healthy!E412,Patient9_Healthy!E412,Patient10_Healthy!E412,Patient11_Healthy!E412,Patient12_Healthy!E412,Patient13_Healthy!E412,Patient14_Healthy!E412,Patient15_Healthy!E412,Patient16_Healthy!E412,Patient17_Healthy!E412,Patient18_Healthy!E412,Patient19_Healthy!E412,Patient21_Healthy!E412,Patient22_Healthy!E412,Patient23_Healthy!E412,Patient25_Healthy!E412,Patient26_Healthy!E412,Patient27_Healthy!E412,Patient28_Healthy!E412,Patient30_Healthy!E412,Patient31_Healthy!E412,Patient33_Healthy!E412,Patient34_Healthy!E412,Patient36_Healthy!E412)</f>
        <v>0.18095517853927071</v>
      </c>
      <c r="I433" s="164">
        <f>STDEV(Patient1_Healthy!E412,Patient2_Healthy!E412,Patient5_Healthy!E412,Patient6_Healthy!E412,Patient8_Healthy!E412,Patient9_Healthy!E412,Patient10_Healthy!E412,Patient11_Healthy!E412,Patient12_Healthy!E412,Patient13_Healthy!E412,Patient14_Healthy!E412,Patient15_Healthy!E412,Patient16_Healthy!E412,Patient17_Healthy!E412,Patient18_Healthy!E412,Patient19_Healthy!E412,Patient21_Healthy!E412,Patient22_Healthy!E412,Patient23_Healthy!E412,Patient25_Healthy!E412,Patient26_Healthy!E412,Patient27_Healthy!E412,Patient28_Healthy!E412,Patient30_Healthy!E412,Patient31_Healthy!E412,Patient33_Healthy!E412,Patient34_Healthy!E412,Patient36_Healthy!E412)</f>
        <v>3.2185538234885893</v>
      </c>
      <c r="L433" s="133" t="s">
        <v>144</v>
      </c>
      <c r="M433" s="164">
        <f>AVERAGE(Patient1_Healthy!H412,Patient2_Healthy!H412,Patient5_Healthy!H412,Patient6_Healthy!H412,Patient8_Healthy!H412,Patient9_Healthy!H412,Patient10_Healthy!H412,Patient11_Healthy!H412,Patient12_Healthy!H412,Patient13_Healthy!H412,Patient14_Healthy!H412,Patient15_Healthy!H412,Patient16_Healthy!H412,Patient17_Healthy!H412,Patient18_Healthy!H412,Patient19_Healthy!H412,Patient21_Healthy!H412,Patient22_Healthy!H412,Patient23_Healthy!H412,Patient25_Healthy!H412,Patient26_Healthy!H412,Patient27_Healthy!H412,Patient28_Healthy!H412,Patient30_Healthy!H412,Patient31_Healthy!H412,Patient33_Healthy!H412,Patient34_Healthy!H412,Patient36_Healthy!H412)</f>
        <v>131.41318560271796</v>
      </c>
      <c r="N433" s="164">
        <f>STDEV(Patient1_Healthy!H412,Patient2_Healthy!H412,Patient5_Healthy!H412,Patient6_Healthy!H412,Patient8_Healthy!H412,Patient9_Healthy!H412,Patient10_Healthy!H412,Patient11_Healthy!H412,Patient12_Healthy!H412,Patient13_Healthy!H412,Patient14_Healthy!H412,Patient15_Healthy!H412,Patient16_Healthy!H412,Patient17_Healthy!H412,Patient18_Healthy!H412,Patient19_Healthy!H412,Patient21_Healthy!H412,Patient22_Healthy!H412,Patient23_Healthy!H412,Patient25_Healthy!H412,Patient26_Healthy!H412,Patient27_Healthy!H412,Patient28_Healthy!H412,Patient30_Healthy!H412,Patient31_Healthy!H412,Patient33_Healthy!H412,Patient34_Healthy!H412,Patient36_Healthy!H412)</f>
        <v>99.419701219443027</v>
      </c>
      <c r="Q433" s="135" t="s">
        <v>144</v>
      </c>
      <c r="R433" s="132">
        <f>AVERAGE(Patient1_Healthy!M412,Patient2_Healthy!M412,Patient5_Healthy!M412,Patient6_Healthy!M412,Patient8_Healthy!M412,Patient9_Healthy!M412,Patient10_Healthy!M412,Patient11_Healthy!M412,Patient12_Healthy!M412,Patient13_Healthy!M412,Patient14_Healthy!M412,Patient15_Healthy!M412,Patient16_Healthy!M412,Patient17_Healthy!M412,Patient18_Healthy!M412,Patient19_Healthy!M412,Patient21_Healthy!M412,Patient22_Healthy!M412,Patient23_Healthy!M412,Patient25_Healthy!M412,Patient26_Healthy!M412,Patient27_Healthy!M412,Patient28_Healthy!M412,Patient30_Healthy!M412,Patient31_Healthy!M412,Patient33_Healthy!M412,Patient34_Healthy!M412,Patient36_Healthy!M412)</f>
        <v>0.79913840137214465</v>
      </c>
      <c r="S433" s="139">
        <f>STDEV(Patient1_Healthy!M412,Patient2_Healthy!M412,Patient5_Healthy!M412,Patient6_Healthy!M412,Patient8_Healthy!M412,Patient9_Healthy!M412,Patient10_Healthy!M412,Patient11_Healthy!M412,Patient12_Healthy!M412,Patient13_Healthy!M412,Patient14_Healthy!M412,Patient15_Healthy!M412,Patient16_Healthy!M412,Patient17_Healthy!M412,Patient18_Healthy!M412,Patient19_Healthy!M412,Patient21_Healthy!M412,Patient22_Healthy!M412,Patient23_Healthy!M412,Patient25_Healthy!M412,Patient26_Healthy!M412,Patient27_Healthy!M412,Patient28_Healthy!M412,Patient30_Healthy!M412,Patient31_Healthy!M412,Patient33_Healthy!M412,Patient34_Healthy!M412,Patient36_Healthy!M412)</f>
        <v>0.17613135514846895</v>
      </c>
      <c r="T433" s="164">
        <f>AVERAGE(Patient1_Healthy!N412,Patient2_Healthy!N412,Patient5_Healthy!N412,Patient6_Healthy!N412,Patient8_Healthy!N412,Patient9_Healthy!N412,Patient10_Healthy!N412,Patient11_Healthy!N412,Patient12_Healthy!N412,Patient13_Healthy!N412,Patient14_Healthy!N412,Patient15_Healthy!N412,Patient16_Healthy!N412,Patient17_Healthy!N412,Patient18_Healthy!N412,Patient19_Healthy!N412,Patient21_Healthy!N412,Patient22_Healthy!N412,Patient23_Healthy!N412,Patient25_Healthy!N412,Patient26_Healthy!N412,Patient27_Healthy!N412,Patient28_Healthy!N412,Patient30_Healthy!N412,Patient31_Healthy!N412,Patient33_Healthy!N412,Patient34_Healthy!N412,Patient36_Healthy!N412)</f>
        <v>0.84531421162772646</v>
      </c>
      <c r="U433" s="164">
        <f>STDEV(Patient1_Healthy!N412,Patient2_Healthy!N412,Patient5_Healthy!N412,Patient6_Healthy!N412,Patient8_Healthy!N412,Patient9_Healthy!N412,Patient10_Healthy!N412,Patient11_Healthy!N412,Patient12_Healthy!N412,Patient13_Healthy!N412,Patient14_Healthy!N412,Patient15_Healthy!N412,Patient16_Healthy!N412,Patient17_Healthy!N412,Patient18_Healthy!N412,Patient19_Healthy!N412,Patient21_Healthy!N412,Patient22_Healthy!N412,Patient23_Healthy!N412,Patient25_Healthy!N412,Patient26_Healthy!N412,Patient27_Healthy!N412,Patient28_Healthy!N412,Patient30_Healthy!N412,Patient31_Healthy!N412,Patient33_Healthy!N412,Patient34_Healthy!N412,Patient36_Healthy!N412)</f>
        <v>0.1124152815091929</v>
      </c>
      <c r="V433" s="132">
        <f>AVERAGE(Patient1_Healthy!O412,Patient2_Healthy!O412,Patient5_Healthy!O412,Patient6_Healthy!O412,Patient8_Healthy!O412,Patient9_Healthy!O412,Patient10_Healthy!O412,Patient11_Healthy!O412,Patient12_Healthy!O412,Patient13_Healthy!O412,Patient14_Healthy!O412,Patient15_Healthy!O412,Patient16_Healthy!O412,Patient17_Healthy!O412,Patient18_Healthy!O412,Patient19_Healthy!O412,Patient21_Healthy!O412,Patient22_Healthy!O412,Patient23_Healthy!O412,Patient25_Healthy!O412,Patient26_Healthy!O412,Patient27_Healthy!O412,Patient28_Healthy!O412,Patient30_Healthy!O412,Patient31_Healthy!O412,Patient33_Healthy!O412,Patient34_Healthy!O412,Patient36_Healthy!O412)</f>
        <v>0.69667460834180683</v>
      </c>
      <c r="W433" s="139">
        <f>STDEV(Patient1_Healthy!O412,Patient2_Healthy!O412,Patient5_Healthy!O412,Patient6_Healthy!O412,Patient8_Healthy!O412,Patient9_Healthy!O412,Patient10_Healthy!O412,Patient11_Healthy!O412,Patient12_Healthy!O412,Patient13_Healthy!O412,Patient14_Healthy!O412,Patient15_Healthy!O412,Patient16_Healthy!O412,Patient17_Healthy!O412,Patient18_Healthy!O412,Patient19_Healthy!O412,Patient21_Healthy!O412,Patient22_Healthy!O412,Patient23_Healthy!O412,Patient25_Healthy!O412,Patient26_Healthy!O412,Patient27_Healthy!O412,Patient28_Healthy!O412,Patient30_Healthy!O412,Patient31_Healthy!O412,Patient33_Healthy!O412,Patient34_Healthy!O412,Patient36_Healthy!O412)</f>
        <v>0.18003323613727951</v>
      </c>
      <c r="X433" s="132">
        <f>AVERAGE(Patient1_Healthy!P412,Patient2_Healthy!P412,Patient5_Healthy!P412,Patient6_Healthy!P412,Patient8_Healthy!P412,Patient9_Healthy!P412,Patient10_Healthy!P412,Patient11_Healthy!P412,Patient12_Healthy!P412,Patient13_Healthy!P412,Patient14_Healthy!P412,Patient15_Healthy!P412,Patient16_Healthy!P412,Patient17_Healthy!P412,Patient18_Healthy!P412,Patient19_Healthy!P412,Patient21_Healthy!P412,Patient22_Healthy!P412,Patient23_Healthy!P412,Patient25_Healthy!P412,Patient26_Healthy!P412,Patient27_Healthy!P412,Patient28_Healthy!P412,Patient30_Healthy!P412,Patient31_Healthy!P412,Patient33_Healthy!P412,Patient34_Healthy!P412,Patient36_Healthy!P412)</f>
        <v>0.751956425595809</v>
      </c>
      <c r="Y433" s="139">
        <f>STDEV(Patient1_Healthy!P412,Patient2_Healthy!P412,Patient5_Healthy!P412,Patient6_Healthy!P412,Patient8_Healthy!P412,Patient9_Healthy!P412,Patient10_Healthy!P412,Patient11_Healthy!P412,Patient12_Healthy!P412,Patient13_Healthy!P412,Patient14_Healthy!P412,Patient15_Healthy!P412,Patient16_Healthy!P412,Patient17_Healthy!P412,Patient18_Healthy!P412,Patient19_Healthy!P412,Patient21_Healthy!P412,Patient22_Healthy!P412,Patient23_Healthy!P412,Patient25_Healthy!P412,Patient26_Healthy!P412,Patient27_Healthy!P412,Patient28_Healthy!P412,Patient30_Healthy!P412,Patient31_Healthy!P412,Patient33_Healthy!P412,Patient34_Healthy!P412,Patient36_Healthy!P412)</f>
        <v>0.18217888620284567</v>
      </c>
      <c r="Z433" s="132">
        <f>AVERAGE(Patient1_Healthy!Q412,Patient2_Healthy!Q412,Patient5_Healthy!Q412,Patient6_Healthy!Q412,Patient8_Healthy!Q412,Patient9_Healthy!Q412,Patient10_Healthy!Q412,Patient11_Healthy!Q412,Patient12_Healthy!Q412,Patient13_Healthy!Q412,Patient14_Healthy!Q412,Patient15_Healthy!Q412,Patient16_Healthy!Q412,Patient17_Healthy!Q412,Patient18_Healthy!Q412,Patient19_Healthy!Q412,Patient21_Healthy!Q412,Patient22_Healthy!Q412,Patient23_Healthy!Q412,Patient25_Healthy!Q412,Patient26_Healthy!Q412,Patient27_Healthy!Q412,Patient28_Healthy!Q412,Patient30_Healthy!Q412,Patient31_Healthy!Q412,Patient33_Healthy!Q412,Patient34_Healthy!Q412,Patient36_Healthy!Q412)</f>
        <v>0.75583872478839198</v>
      </c>
      <c r="AA433" s="139">
        <f>STDEV(Patient1_Healthy!Q412,Patient2_Healthy!Q412,Patient5_Healthy!Q412,Patient6_Healthy!Q412,Patient8_Healthy!Q412,Patient9_Healthy!Q412,Patient10_Healthy!Q412,Patient11_Healthy!Q412,Patient12_Healthy!Q412,Patient13_Healthy!Q412,Patient14_Healthy!Q412,Patient15_Healthy!Q412,Patient16_Healthy!Q412,Patient17_Healthy!Q412,Patient18_Healthy!Q412,Patient19_Healthy!Q412,Patient21_Healthy!Q412,Patient22_Healthy!Q412,Patient23_Healthy!Q412,Patient25_Healthy!Q412,Patient26_Healthy!Q412,Patient27_Healthy!Q412,Patient28_Healthy!Q412,Patient30_Healthy!Q412,Patient31_Healthy!Q412,Patient33_Healthy!Q412,Patient34_Healthy!Q412,Patient36_Healthy!Q412)</f>
        <v>0.20250835652257135</v>
      </c>
      <c r="AB433" s="132">
        <f>AVERAGE(Patient1_Healthy!R412,Patient2_Healthy!R412,Patient5_Healthy!R412,Patient6_Healthy!R412,Patient8_Healthy!R412,Patient9_Healthy!R412,Patient10_Healthy!R412,Patient11_Healthy!R412,Patient12_Healthy!R412,Patient12_Healthy!R412,Patient13_Healthy!R412,Patient14_Healthy!R412,Patient15_Healthy!R412,Patient16_Healthy!R412,Patient17_Healthy!R412,Patient18_Healthy!R412,Patient19_Healthy!R412,Patient21_Healthy!R412,Patient22_Healthy!R412,Patient23_Healthy!R412,Patient25_Healthy!R412,Patient26_Healthy!R412,Patient27_Healthy!R412,Patient28_Healthy!R412,Patient30_Healthy!R412,Patient31_Healthy!R412,Patient33_Healthy!R412,Patient34_Healthy!R412,Patient36_Healthy!R412)</f>
        <v>0.71998325841223865</v>
      </c>
      <c r="AC433" s="139">
        <f>STDEV(Patient1_Healthy!R412,Patient2_Healthy!R412,Patient5_Healthy!R412,Patient6_Healthy!R412,Patient8_Healthy!R412,Patient9_Healthy!R412,Patient10_Healthy!R412,Patient11_Healthy!R412,Patient12_Healthy!R412,Patient12_Healthy!R412,Patient13_Healthy!R412,Patient14_Healthy!R412,Patient15_Healthy!R412,Patient16_Healthy!R412,Patient17_Healthy!R412,Patient18_Healthy!R412,Patient19_Healthy!R412,Patient21_Healthy!R412,Patient22_Healthy!R412,Patient23_Healthy!R412,Patient25_Healthy!R412,Patient26_Healthy!R412,Patient27_Healthy!R412,Patient28_Healthy!R412,Patient30_Healthy!R412,Patient31_Healthy!R412,Patient33_Healthy!R412,Patient34_Healthy!R412,Patient36_Healthy!R412)</f>
        <v>0.19013350762698919</v>
      </c>
      <c r="AD433" s="132">
        <f>AVERAGE(Patient1_Healthy!S412,Patient2_Healthy!S412,Patient5_Healthy!S412,Patient6_Healthy!RS12,Patient8_Healthy!S412,Patient9_Healthy!S412,Patient10_Healthy!S412,Patient11_Healthy!S412,Patient12_Healthy!S412,Patient12_Healthy!S412,Patient13_Healthy!S412,Patient14_Healthy!S412,Patient15_Healthy!S412,Patient16_Healthy!S412,Patient17_Healthy!S412,Patient18_Healthy!S412,Patient19_Healthy!S412,Patient21_Healthy!S412,Patient22_Healthy!S412,Patient23_Healthy!S412,Patient25_Healthy!S412,Patient26_Healthy!RS12,Patient27_Healthy!S412,Patient28_Healthy!S412,Patient30_Healthy!S412,Patient31_Healthy!S412,Patient33_Healthy!S412,Patient34_Healthy!S412,Patient36_Healthy!S412)</f>
        <v>0.69152736787547486</v>
      </c>
      <c r="AE433" s="139">
        <f>STDEV(Patient1_Healthy!S412,Patient2_Healthy!S412,Patient5_Healthy!S412,Patient6_Healthy!RS12,Patient8_Healthy!S412,Patient9_Healthy!S412,Patient10_Healthy!S412,Patient11_Healthy!S412,Patient12_Healthy!S412,Patient12_Healthy!S412,Patient13_Healthy!S412,Patient14_Healthy!S412,Patient15_Healthy!S412,Patient16_Healthy!S412,Patient17_Healthy!S412,Patient18_Healthy!S412,Patient19_Healthy!S412,Patient21_Healthy!S412,Patient22_Healthy!S412,Patient23_Healthy!S412,Patient25_Healthy!S412,Patient26_Healthy!RS12,Patient27_Healthy!S412,Patient28_Healthy!S412,Patient30_Healthy!S412,Patient31_Healthy!S412,Patient33_Healthy!S412,Patient34_Healthy!S412,Patient36_Healthy!S412)</f>
        <v>0.19381062139670524</v>
      </c>
      <c r="AF433" s="164">
        <f>AVERAGE(Patient1_Healthy!T412,Patient2_Healthy!T412,Patient5_Healthy!T412,Patient6_Healthy!T412,Patient8_Healthy!T412,Patient9_Healthy!T412,Patient10_Healthy!T412,Patient11_Healthy!T412,Patient12_Healthy!T412,Patient12_Healthy!T412,Patient13_Healthy!T412,Patient14_Healthy!T412,Patient15_Healthy!T412,Patient16_Healthy!T412,Patient17_Healthy!T412,Patient18_Healthy!T412,Patient19_Healthy!T412,Patient21_Healthy!T412,Patient22_Healthy!T412,Patient23_Healthy!T412,Patient25_Healthy!T412,Patient26_Healthy!TS12,Patient27_Healthy!T412,Patient28_Healthy!T412,Patient30_Healthy!T412,Patient31_Healthy!T412,Patient33_Healthy!T412,Patient34_Healthy!T412,Patient36_Healthy!T412)</f>
        <v>0.68423377217264991</v>
      </c>
      <c r="AG433" s="164">
        <f>STDEV(Patient1_Healthy!T412,Patient2_Healthy!T412,Patient5_Healthy!T412,Patient6_Healthy!T412,Patient8_Healthy!T412,Patient9_Healthy!T412,Patient10_Healthy!T412,Patient11_Healthy!T412,Patient12_Healthy!T412,Patient12_Healthy!T412,Patient13_Healthy!T412,Patient14_Healthy!T412,Patient15_Healthy!T412,Patient16_Healthy!T412,Patient17_Healthy!T412,Patient18_Healthy!T412,Patient19_Healthy!T412,Patient21_Healthy!T412,Patient22_Healthy!T412,Patient23_Healthy!T412,Patient25_Healthy!T412,Patient26_Healthy!TS12,Patient27_Healthy!T412,Patient28_Healthy!T412,Patient30_Healthy!T412,Patient31_Healthy!T412,Patient33_Healthy!T412,Patient34_Healthy!T412,Patient36_Healthy!T412)</f>
        <v>0.22010050170963494</v>
      </c>
      <c r="AO433" s="165"/>
    </row>
    <row r="434" spans="1:41" x14ac:dyDescent="0.25">
      <c r="A434" s="131" t="s">
        <v>144</v>
      </c>
      <c r="B434" s="132">
        <f>AVERAGE(Patient1_Healthy!B413,Patient2_Healthy!B413,Patient5_Healthy!B413,Patient6_Healthy!B413,Patient8_Healthy!B413,Patient9_Healthy!B413,Patient10_Healthy!B413,Patient11_Healthy!B413,Patient12_Healthy!B413,Patient13_Healthy!B413,Patient14_Healthy!B413,Patient15_Healthy!B413,Patient16_Healthy!B413,Patient17_Healthy!B413,Patient18_Healthy!B413,Patient19_Healthy!B413,Patient21_Healthy!B413,Patient22_Healthy!B413,Patient23_Healthy!B413,Patient25_Healthy!B413,Patient26_Healthy!B413,Patient27_Healthy!B413,Patient28_Healthy!B413,Patient30_Healthy!B413,Patient31_Healthy!B413,Patient33_Healthy!B413,Patient34_Healthy!B413,Patient36_Healthy!B413)</f>
        <v>3.3474949835838221</v>
      </c>
      <c r="C434" s="139">
        <f>STDEV(Patient1_Healthy!B413,Patient2_Healthy!B413,Patient5_Healthy!B413,Patient6_Healthy!B413,Patient8_Healthy!B413,Patient9_Healthy!B413,Patient10_Healthy!B413,Patient11_Healthy!B413,Patient12_Healthy!B413,Patient13_Healthy!B413,Patient14_Healthy!B413,Patient15_Healthy!B413,Patient16_Healthy!B413,Patient17_Healthy!B413,Patient18_Healthy!B413,Patient19_Healthy!B413,Patient21_Healthy!B413,Patient22_Healthy!B413,Patient23_Healthy!B413,Patient25_Healthy!B413,Patient26_Healthy!B413,Patient27_Healthy!B413,Patient28_Healthy!B413,Patient30_Healthy!B413,Patient31_Healthy!B413,Patient33_Healthy!B413,Patient34_Healthy!B413,Patient36_Healthy!B413)</f>
        <v>1.1953501520359711</v>
      </c>
      <c r="D434" s="164">
        <f>AVERAGE(Patient1_Healthy!C413,Patient2_Healthy!C413,Patient5_Healthy!C413,Patient6_Healthy!C413,Patient8_Healthy!C413,Patient9_Healthy!C413,Patient10_Healthy!C413,Patient11_Healthy!C413,Patient12_Healthy!C413,Patient13_Healthy!C413,Patient14_Healthy!C413,Patient15_Healthy!C413,Patient16_Healthy!C413,Patient17_Healthy!C413,Patient18_Healthy!C413,Patient19_Healthy!C413,Patient21_Healthy!C413,Patient22_Healthy!C413,Patient23_Healthy!C413,Patient25_Healthy!C413,Patient26_Healthy!C413,Patient27_Healthy!C413,Patient28_Healthy!C413,Patient30_Healthy!C413,Patient31_Healthy!C413,Patient33_Healthy!C413,Patient34_Healthy!C413,Patient36_Healthy!C413)</f>
        <v>0.3953928044684562</v>
      </c>
      <c r="E434" s="139">
        <f>STDEV(Patient1_Healthy!C413,Patient2_Healthy!C413,Patient5_Healthy!C413,Patient6_Healthy!C413,Patient8_Healthy!C413,Patient9_Healthy!C413,Patient10_Healthy!C413,Patient11_Healthy!C413,Patient12_Healthy!C413,Patient13_Healthy!C413,Patient14_Healthy!C413,Patient15_Healthy!C413,Patient16_Healthy!C413,Patient17_Healthy!C413,Patient18_Healthy!C413,Patient19_Healthy!C413,Patient21_Healthy!C413,Patient22_Healthy!C413,Patient23_Healthy!C413,Patient25_Healthy!C413,Patient26_Healthy!C413,Patient27_Healthy!C413,Patient28_Healthy!C413,Patient30_Healthy!C413,Patient31_Healthy!C413,Patient33_Healthy!C413,Patient34_Healthy!C413,Patient36_Healthy!C413)</f>
        <v>2.2712383178402731</v>
      </c>
      <c r="F434" s="132">
        <f>AVERAGE(Patient1_Healthy!D413,Patient2_Healthy!D413,Patient5_Healthy!D413,Patient6_Healthy!D413,Patient8_Healthy!D413,Patient9_Healthy!D413,Patient10_Healthy!D413,Patient11_Healthy!D413,Patient12_Healthy!D413,Patient13_Healthy!D413,Patient14_Healthy!D413,Patient15_Healthy!D413,Patient16_Healthy!D413,Patient17_Healthy!D413,Patient18_Healthy!D413,Patient19_Healthy!D413,Patient21_Healthy!D413,Patient22_Healthy!D413,Patient23_Healthy!D413,Patient25_Healthy!D413,Patient26_Healthy!D413,Patient27_Healthy!D413,Patient28_Healthy!D413,Patient30_Healthy!D413,Patient31_Healthy!D413,Patient33_Healthy!D413,Patient34_Healthy!D413,Patient36_Healthy!D413)</f>
        <v>4.4558684906933079</v>
      </c>
      <c r="G434" s="139">
        <f>STDEV(Patient1_Healthy!D413,Patient2_Healthy!D413,Patient5_Healthy!D413,Patient6_Healthy!D413,Patient8_Healthy!D413,Patient9_Healthy!D413,Patient10_Healthy!D413,Patient11_Healthy!D413,Patient12_Healthy!D413,Patient13_Healthy!D413,Patient14_Healthy!D413,Patient15_Healthy!D413,Patient16_Healthy!D413,Patient17_Healthy!D413,Patient18_Healthy!D413,Patient19_Healthy!D413,Patient21_Healthy!D413,Patient22_Healthy!D413,Patient23_Healthy!D413,Patient25_Healthy!D413,Patient26_Healthy!D413,Patient27_Healthy!D413,Patient28_Healthy!D413,Patient30_Healthy!D413,Patient31_Healthy!D413,Patient33_Healthy!D413,Patient34_Healthy!D413,Patient36_Healthy!D413)</f>
        <v>1.4169408156322583</v>
      </c>
      <c r="H434" s="164">
        <f>AVERAGE(Patient1_Healthy!E413,Patient2_Healthy!E413,Patient5_Healthy!E413,Patient6_Healthy!E413,Patient8_Healthy!E413,Patient9_Healthy!E413,Patient10_Healthy!E413,Patient11_Healthy!E413,Patient12_Healthy!E413,Patient13_Healthy!E413,Patient14_Healthy!E413,Patient15_Healthy!E413,Patient16_Healthy!E413,Patient17_Healthy!E413,Patient18_Healthy!E413,Patient19_Healthy!E413,Patient21_Healthy!E413,Patient22_Healthy!E413,Patient23_Healthy!E413,Patient25_Healthy!E413,Patient26_Healthy!E413,Patient27_Healthy!E413,Patient28_Healthy!E413,Patient30_Healthy!E413,Patient31_Healthy!E413,Patient33_Healthy!E413,Patient34_Healthy!E413,Patient36_Healthy!E413)</f>
        <v>-1.3610567535355982</v>
      </c>
      <c r="I434" s="164">
        <f>STDEV(Patient1_Healthy!E413,Patient2_Healthy!E413,Patient5_Healthy!E413,Patient6_Healthy!E413,Patient8_Healthy!E413,Patient9_Healthy!E413,Patient10_Healthy!E413,Patient11_Healthy!E413,Patient12_Healthy!E413,Patient13_Healthy!E413,Patient14_Healthy!E413,Patient15_Healthy!E413,Patient16_Healthy!E413,Patient17_Healthy!E413,Patient18_Healthy!E413,Patient19_Healthy!E413,Patient21_Healthy!E413,Patient22_Healthy!E413,Patient23_Healthy!E413,Patient25_Healthy!E413,Patient26_Healthy!E413,Patient27_Healthy!E413,Patient28_Healthy!E413,Patient30_Healthy!E413,Patient31_Healthy!E413,Patient33_Healthy!E413,Patient34_Healthy!E413,Patient36_Healthy!E413)</f>
        <v>3.8698580356375589</v>
      </c>
      <c r="L434" s="133" t="s">
        <v>145</v>
      </c>
      <c r="M434" s="164">
        <f>AVERAGE(Patient1_Healthy!H413,Patient2_Healthy!H413,Patient5_Healthy!H413,Patient6_Healthy!H413,Patient8_Healthy!H413,Patient9_Healthy!H413,Patient10_Healthy!H413,Patient11_Healthy!H413,Patient12_Healthy!H413,Patient13_Healthy!H413,Patient14_Healthy!H413,Patient15_Healthy!H413,Patient16_Healthy!H413,Patient17_Healthy!H413,Patient18_Healthy!H413,Patient19_Healthy!H413,Patient21_Healthy!H413,Patient22_Healthy!H413,Patient23_Healthy!H413,Patient25_Healthy!H413,Patient26_Healthy!H413,Patient27_Healthy!H413,Patient28_Healthy!H413,Patient30_Healthy!H413,Patient31_Healthy!H413,Patient33_Healthy!H413,Patient34_Healthy!H413,Patient36_Healthy!H413)</f>
        <v>120.48247509218884</v>
      </c>
      <c r="N434" s="164">
        <f>STDEV(Patient1_Healthy!H413,Patient2_Healthy!H413,Patient5_Healthy!H413,Patient6_Healthy!H413,Patient8_Healthy!H413,Patient9_Healthy!H413,Patient10_Healthy!H413,Patient11_Healthy!H413,Patient12_Healthy!H413,Patient13_Healthy!H413,Patient14_Healthy!H413,Patient15_Healthy!H413,Patient16_Healthy!H413,Patient17_Healthy!H413,Patient18_Healthy!H413,Patient19_Healthy!H413,Patient21_Healthy!H413,Patient22_Healthy!H413,Patient23_Healthy!H413,Patient25_Healthy!H413,Patient26_Healthy!H413,Patient27_Healthy!H413,Patient28_Healthy!H413,Patient30_Healthy!H413,Patient31_Healthy!H413,Patient33_Healthy!H413,Patient34_Healthy!H413,Patient36_Healthy!H413)</f>
        <v>60.292446057533908</v>
      </c>
      <c r="Q434" s="135" t="s">
        <v>145</v>
      </c>
      <c r="R434" s="132">
        <f>AVERAGE(Patient1_Healthy!M413,Patient2_Healthy!M413,Patient5_Healthy!M413,Patient6_Healthy!M413,Patient8_Healthy!M413,Patient9_Healthy!M413,Patient10_Healthy!M413,Patient11_Healthy!M413,Patient12_Healthy!M413,Patient13_Healthy!M413,Patient14_Healthy!M413,Patient15_Healthy!M413,Patient16_Healthy!M413,Patient17_Healthy!M413,Patient18_Healthy!M413,Patient19_Healthy!M413,Patient21_Healthy!M413,Patient22_Healthy!M413,Patient23_Healthy!M413,Patient25_Healthy!M413,Patient26_Healthy!M413,Patient27_Healthy!M413,Patient28_Healthy!M413,Patient30_Healthy!M413,Patient31_Healthy!M413,Patient33_Healthy!M413,Patient34_Healthy!M413,Patient36_Healthy!M413)</f>
        <v>0.83365872081479042</v>
      </c>
      <c r="S434" s="139">
        <f>STDEV(Patient1_Healthy!M413,Patient2_Healthy!M413,Patient5_Healthy!M413,Patient6_Healthy!M413,Patient8_Healthy!M413,Patient9_Healthy!M413,Patient10_Healthy!M413,Patient11_Healthy!M413,Patient12_Healthy!M413,Patient13_Healthy!M413,Patient14_Healthy!M413,Patient15_Healthy!M413,Patient16_Healthy!M413,Patient17_Healthy!M413,Patient18_Healthy!M413,Patient19_Healthy!M413,Patient21_Healthy!M413,Patient22_Healthy!M413,Patient23_Healthy!M413,Patient25_Healthy!M413,Patient26_Healthy!M413,Patient27_Healthy!M413,Patient28_Healthy!M413,Patient30_Healthy!M413,Patient31_Healthy!M413,Patient33_Healthy!M413,Patient34_Healthy!M413,Patient36_Healthy!M413)</f>
        <v>0.15692407723554852</v>
      </c>
      <c r="T434" s="164">
        <f>AVERAGE(Patient1_Healthy!N413,Patient2_Healthy!N413,Patient5_Healthy!N413,Patient6_Healthy!N413,Patient8_Healthy!N413,Patient9_Healthy!N413,Patient10_Healthy!N413,Patient11_Healthy!N413,Patient12_Healthy!N413,Patient13_Healthy!N413,Patient14_Healthy!N413,Patient15_Healthy!N413,Patient16_Healthy!N413,Patient17_Healthy!N413,Patient18_Healthy!N413,Patient19_Healthy!N413,Patient21_Healthy!N413,Patient22_Healthy!N413,Patient23_Healthy!N413,Patient25_Healthy!N413,Patient26_Healthy!N413,Patient27_Healthy!N413,Patient28_Healthy!N413,Patient30_Healthy!N413,Patient31_Healthy!N413,Patient33_Healthy!N413,Patient34_Healthy!N413,Patient36_Healthy!N413)</f>
        <v>0.85010350780835064</v>
      </c>
      <c r="U434" s="164">
        <f>STDEV(Patient1_Healthy!N413,Patient2_Healthy!N413,Patient5_Healthy!N413,Patient6_Healthy!N413,Patient8_Healthy!N413,Patient9_Healthy!N413,Patient10_Healthy!N413,Patient11_Healthy!N413,Patient12_Healthy!N413,Patient13_Healthy!N413,Patient14_Healthy!N413,Patient15_Healthy!N413,Patient16_Healthy!N413,Patient17_Healthy!N413,Patient18_Healthy!N413,Patient19_Healthy!N413,Patient21_Healthy!N413,Patient22_Healthy!N413,Patient23_Healthy!N413,Patient25_Healthy!N413,Patient26_Healthy!N413,Patient27_Healthy!N413,Patient28_Healthy!N413,Patient30_Healthy!N413,Patient31_Healthy!N413,Patient33_Healthy!N413,Patient34_Healthy!N413,Patient36_Healthy!N413)</f>
        <v>0.1190201689600216</v>
      </c>
      <c r="V434" s="132">
        <f>AVERAGE(Patient1_Healthy!O413,Patient2_Healthy!O413,Patient5_Healthy!O413,Patient6_Healthy!O413,Patient8_Healthy!O413,Patient9_Healthy!O413,Patient10_Healthy!O413,Patient11_Healthy!O413,Patient12_Healthy!O413,Patient13_Healthy!O413,Patient14_Healthy!O413,Patient15_Healthy!O413,Patient16_Healthy!O413,Patient17_Healthy!O413,Patient18_Healthy!O413,Patient19_Healthy!O413,Patient21_Healthy!O413,Patient22_Healthy!O413,Patient23_Healthy!O413,Patient25_Healthy!O413,Patient26_Healthy!O413,Patient27_Healthy!O413,Patient28_Healthy!O413,Patient30_Healthy!O413,Patient31_Healthy!O413,Patient33_Healthy!O413,Patient34_Healthy!O413,Patient36_Healthy!O413)</f>
        <v>0.7133774468368318</v>
      </c>
      <c r="W434" s="139">
        <f>STDEV(Patient1_Healthy!O413,Patient2_Healthy!O413,Patient5_Healthy!O413,Patient6_Healthy!O413,Patient8_Healthy!O413,Patient9_Healthy!O413,Patient10_Healthy!O413,Patient11_Healthy!O413,Patient12_Healthy!O413,Patient13_Healthy!O413,Patient14_Healthy!O413,Patient15_Healthy!O413,Patient16_Healthy!O413,Patient17_Healthy!O413,Patient18_Healthy!O413,Patient19_Healthy!O413,Patient21_Healthy!O413,Patient22_Healthy!O413,Patient23_Healthy!O413,Patient25_Healthy!O413,Patient26_Healthy!O413,Patient27_Healthy!O413,Patient28_Healthy!O413,Patient30_Healthy!O413,Patient31_Healthy!O413,Patient33_Healthy!O413,Patient34_Healthy!O413,Patient36_Healthy!O413)</f>
        <v>0.20956150533146331</v>
      </c>
      <c r="X434" s="132">
        <f>AVERAGE(Patient1_Healthy!P413,Patient2_Healthy!P413,Patient5_Healthy!P413,Patient6_Healthy!P413,Patient8_Healthy!P413,Patient9_Healthy!P413,Patient10_Healthy!P413,Patient11_Healthy!P413,Patient12_Healthy!P413,Patient13_Healthy!P413,Patient14_Healthy!P413,Patient15_Healthy!P413,Patient16_Healthy!P413,Patient17_Healthy!P413,Patient18_Healthy!P413,Patient19_Healthy!P413,Patient21_Healthy!P413,Patient22_Healthy!P413,Patient23_Healthy!P413,Patient25_Healthy!P413,Patient26_Healthy!P413,Patient27_Healthy!P413,Patient28_Healthy!P413,Patient30_Healthy!P413,Patient31_Healthy!P413,Patient33_Healthy!P413,Patient34_Healthy!P413,Patient36_Healthy!P413)</f>
        <v>0.72781796464516835</v>
      </c>
      <c r="Y434" s="139">
        <f>STDEV(Patient1_Healthy!P413,Patient2_Healthy!P413,Patient5_Healthy!P413,Patient6_Healthy!P413,Patient8_Healthy!P413,Patient9_Healthy!P413,Patient10_Healthy!P413,Patient11_Healthy!P413,Patient12_Healthy!P413,Patient13_Healthy!P413,Patient14_Healthy!P413,Patient15_Healthy!P413,Patient16_Healthy!P413,Patient17_Healthy!P413,Patient18_Healthy!P413,Patient19_Healthy!P413,Patient21_Healthy!P413,Patient22_Healthy!P413,Patient23_Healthy!P413,Patient25_Healthy!P413,Patient26_Healthy!P413,Patient27_Healthy!P413,Patient28_Healthy!P413,Patient30_Healthy!P413,Patient31_Healthy!P413,Patient33_Healthy!P413,Patient34_Healthy!P413,Patient36_Healthy!P413)</f>
        <v>0.18690480115208807</v>
      </c>
      <c r="Z434" s="132">
        <f>AVERAGE(Patient1_Healthy!Q413,Patient2_Healthy!Q413,Patient5_Healthy!Q413,Patient6_Healthy!Q413,Patient8_Healthy!Q413,Patient9_Healthy!Q413,Patient10_Healthy!Q413,Patient11_Healthy!Q413,Patient12_Healthy!Q413,Patient13_Healthy!Q413,Patient14_Healthy!Q413,Patient15_Healthy!Q413,Patient16_Healthy!Q413,Patient17_Healthy!Q413,Patient18_Healthy!Q413,Patient19_Healthy!Q413,Patient21_Healthy!Q413,Patient22_Healthy!Q413,Patient23_Healthy!Q413,Patient25_Healthy!Q413,Patient26_Healthy!Q413,Patient27_Healthy!Q413,Patient28_Healthy!Q413,Patient30_Healthy!Q413,Patient31_Healthy!Q413,Patient33_Healthy!Q413,Patient34_Healthy!Q413,Patient36_Healthy!Q413)</f>
        <v>0.73075132073862714</v>
      </c>
      <c r="AA434" s="139">
        <f>STDEV(Patient1_Healthy!Q413,Patient2_Healthy!Q413,Patient5_Healthy!Q413,Patient6_Healthy!Q413,Patient8_Healthy!Q413,Patient9_Healthy!Q413,Patient10_Healthy!Q413,Patient11_Healthy!Q413,Patient12_Healthy!Q413,Patient13_Healthy!Q413,Patient14_Healthy!Q413,Patient15_Healthy!Q413,Patient16_Healthy!Q413,Patient17_Healthy!Q413,Patient18_Healthy!Q413,Patient19_Healthy!Q413,Patient21_Healthy!Q413,Patient22_Healthy!Q413,Patient23_Healthy!Q413,Patient25_Healthy!Q413,Patient26_Healthy!Q413,Patient27_Healthy!Q413,Patient28_Healthy!Q413,Patient30_Healthy!Q413,Patient31_Healthy!Q413,Patient33_Healthy!Q413,Patient34_Healthy!Q413,Patient36_Healthy!Q413)</f>
        <v>0.15624951842236592</v>
      </c>
      <c r="AB434" s="132">
        <f>AVERAGE(Patient1_Healthy!R413,Patient2_Healthy!R413,Patient5_Healthy!R413,Patient6_Healthy!R413,Patient8_Healthy!R413,Patient9_Healthy!R413,Patient10_Healthy!R413,Patient11_Healthy!R413,Patient12_Healthy!R413,Patient12_Healthy!R413,Patient13_Healthy!R413,Patient14_Healthy!R413,Patient15_Healthy!R413,Patient16_Healthy!R413,Patient17_Healthy!R413,Patient18_Healthy!R413,Patient19_Healthy!R413,Patient21_Healthy!R413,Patient22_Healthy!R413,Patient23_Healthy!R413,Patient25_Healthy!R413,Patient26_Healthy!R413,Patient27_Healthy!R413,Patient28_Healthy!R413,Patient30_Healthy!R413,Patient31_Healthy!R413,Patient33_Healthy!R413,Patient34_Healthy!R413,Patient36_Healthy!R413)</f>
        <v>0.71047619924576366</v>
      </c>
      <c r="AC434" s="139">
        <f>STDEV(Patient1_Healthy!R413,Patient2_Healthy!R413,Patient5_Healthy!R413,Patient6_Healthy!R413,Patient8_Healthy!R413,Patient9_Healthy!R413,Patient10_Healthy!R413,Patient11_Healthy!R413,Patient12_Healthy!R413,Patient12_Healthy!R413,Patient13_Healthy!R413,Patient14_Healthy!R413,Patient15_Healthy!R413,Patient16_Healthy!R413,Patient17_Healthy!R413,Patient18_Healthy!R413,Patient19_Healthy!R413,Patient21_Healthy!R413,Patient22_Healthy!R413,Patient23_Healthy!R413,Patient25_Healthy!R413,Patient26_Healthy!R413,Patient27_Healthy!R413,Patient28_Healthy!R413,Patient30_Healthy!R413,Patient31_Healthy!R413,Patient33_Healthy!R413,Patient34_Healthy!R413,Patient36_Healthy!R413)</f>
        <v>0.19625509409189726</v>
      </c>
      <c r="AD434" s="132">
        <f>AVERAGE(Patient1_Healthy!S413,Patient2_Healthy!S413,Patient5_Healthy!S413,Patient6_Healthy!RS13,Patient8_Healthy!S413,Patient9_Healthy!S413,Patient10_Healthy!S413,Patient11_Healthy!S413,Patient12_Healthy!S413,Patient12_Healthy!S413,Patient13_Healthy!S413,Patient14_Healthy!S413,Patient15_Healthy!S413,Patient16_Healthy!S413,Patient17_Healthy!S413,Patient18_Healthy!S413,Patient19_Healthy!S413,Patient21_Healthy!S413,Patient22_Healthy!S413,Patient23_Healthy!S413,Patient25_Healthy!S413,Patient26_Healthy!RS13,Patient27_Healthy!S413,Patient28_Healthy!S413,Patient30_Healthy!S413,Patient31_Healthy!S413,Patient33_Healthy!S413,Patient34_Healthy!S413,Patient36_Healthy!S413)</f>
        <v>0.70834824205881408</v>
      </c>
      <c r="AE434" s="139">
        <f>STDEV(Patient1_Healthy!S413,Patient2_Healthy!S413,Patient5_Healthy!S413,Patient6_Healthy!RS13,Patient8_Healthy!S413,Patient9_Healthy!S413,Patient10_Healthy!S413,Patient11_Healthy!S413,Patient12_Healthy!S413,Patient12_Healthy!S413,Patient13_Healthy!S413,Patient14_Healthy!S413,Patient15_Healthy!S413,Patient16_Healthy!S413,Patient17_Healthy!S413,Patient18_Healthy!S413,Patient19_Healthy!S413,Patient21_Healthy!S413,Patient22_Healthy!S413,Patient23_Healthy!S413,Patient25_Healthy!S413,Patient26_Healthy!RS13,Patient27_Healthy!S413,Patient28_Healthy!S413,Patient30_Healthy!S413,Patient31_Healthy!S413,Patient33_Healthy!S413,Patient34_Healthy!S413,Patient36_Healthy!S413)</f>
        <v>0.21916692698769508</v>
      </c>
      <c r="AF434" s="164">
        <f>AVERAGE(Patient1_Healthy!T413,Patient2_Healthy!T413,Patient5_Healthy!T413,Patient6_Healthy!T413,Patient8_Healthy!T413,Patient9_Healthy!T413,Patient10_Healthy!T413,Patient11_Healthy!T413,Patient12_Healthy!T413,Patient12_Healthy!T413,Patient13_Healthy!T413,Patient14_Healthy!T413,Patient15_Healthy!T413,Patient16_Healthy!T413,Patient17_Healthy!T413,Patient18_Healthy!T413,Patient19_Healthy!T413,Patient21_Healthy!T413,Patient22_Healthy!T413,Patient23_Healthy!T413,Patient25_Healthy!T413,Patient26_Healthy!TS13,Patient27_Healthy!T413,Patient28_Healthy!T413,Patient30_Healthy!T413,Patient31_Healthy!T413,Patient33_Healthy!T413,Patient34_Healthy!T413,Patient36_Healthy!T413)</f>
        <v>0.72165006324008141</v>
      </c>
      <c r="AG434" s="164">
        <f>STDEV(Patient1_Healthy!T413,Patient2_Healthy!T413,Patient5_Healthy!T413,Patient6_Healthy!T413,Patient8_Healthy!T413,Patient9_Healthy!T413,Patient10_Healthy!T413,Patient11_Healthy!T413,Patient12_Healthy!T413,Patient12_Healthy!T413,Patient13_Healthy!T413,Patient14_Healthy!T413,Patient15_Healthy!T413,Patient16_Healthy!T413,Patient17_Healthy!T413,Patient18_Healthy!T413,Patient19_Healthy!T413,Patient21_Healthy!T413,Patient22_Healthy!T413,Patient23_Healthy!T413,Patient25_Healthy!T413,Patient26_Healthy!TS13,Patient27_Healthy!T413,Patient28_Healthy!T413,Patient30_Healthy!T413,Patient31_Healthy!T413,Patient33_Healthy!T413,Patient34_Healthy!T413,Patient36_Healthy!T413)</f>
        <v>0.23699733776712067</v>
      </c>
      <c r="AO434" s="165"/>
    </row>
    <row r="435" spans="1:41" x14ac:dyDescent="0.25">
      <c r="A435" s="131" t="s">
        <v>145</v>
      </c>
      <c r="B435" s="132">
        <f>AVERAGE(Patient1_Healthy!B414,Patient2_Healthy!B414,Patient5_Healthy!B414,Patient6_Healthy!B414,Patient8_Healthy!B414,Patient9_Healthy!B414,Patient10_Healthy!B414,Patient11_Healthy!B414,Patient12_Healthy!B414,Patient13_Healthy!B414,Patient14_Healthy!B414,Patient15_Healthy!B414,Patient16_Healthy!B414,Patient17_Healthy!B414,Patient18_Healthy!B414,Patient19_Healthy!B414,Patient21_Healthy!B414,Patient22_Healthy!B414,Patient23_Healthy!B414,Patient25_Healthy!B414,Patient26_Healthy!B414,Patient27_Healthy!B414,Patient28_Healthy!B414,Patient30_Healthy!B414,Patient31_Healthy!B414,Patient33_Healthy!B414,Patient34_Healthy!B414,Patient36_Healthy!B414)</f>
        <v>3.104041727389323</v>
      </c>
      <c r="C435" s="139">
        <f>STDEV(Patient1_Healthy!B414,Patient2_Healthy!B414,Patient5_Healthy!B414,Patient6_Healthy!B414,Patient8_Healthy!B414,Patient9_Healthy!B414,Patient10_Healthy!B414,Patient11_Healthy!B414,Patient12_Healthy!B414,Patient13_Healthy!B414,Patient14_Healthy!B414,Patient15_Healthy!B414,Patient16_Healthy!B414,Patient17_Healthy!B414,Patient18_Healthy!B414,Patient19_Healthy!B414,Patient21_Healthy!B414,Patient22_Healthy!B414,Patient23_Healthy!B414,Patient25_Healthy!B414,Patient26_Healthy!B414,Patient27_Healthy!B414,Patient28_Healthy!B414,Patient30_Healthy!B414,Patient31_Healthy!B414,Patient33_Healthy!B414,Patient34_Healthy!B414,Patient36_Healthy!B414)</f>
        <v>1.1750456894349788</v>
      </c>
      <c r="D435" s="164">
        <f>AVERAGE(Patient1_Healthy!C414,Patient2_Healthy!C414,Patient5_Healthy!C414,Patient6_Healthy!C414,Patient8_Healthy!C414,Patient9_Healthy!C414,Patient10_Healthy!C414,Patient11_Healthy!C414,Patient12_Healthy!C414,Patient13_Healthy!C414,Patient14_Healthy!C414,Patient15_Healthy!C414,Patient16_Healthy!C414,Patient17_Healthy!C414,Patient18_Healthy!C414,Patient19_Healthy!C414,Patient21_Healthy!C414,Patient22_Healthy!C414,Patient23_Healthy!C414,Patient25_Healthy!C414,Patient26_Healthy!C414,Patient27_Healthy!C414,Patient28_Healthy!C414,Patient30_Healthy!C414,Patient31_Healthy!C414,Patient33_Healthy!C414,Patient34_Healthy!C414,Patient36_Healthy!C414)</f>
        <v>-0.51667584193764182</v>
      </c>
      <c r="E435" s="139">
        <f>STDEV(Patient1_Healthy!C414,Patient2_Healthy!C414,Patient5_Healthy!C414,Patient6_Healthy!C414,Patient8_Healthy!C414,Patient9_Healthy!C414,Patient10_Healthy!C414,Patient11_Healthy!C414,Patient12_Healthy!C414,Patient13_Healthy!C414,Patient14_Healthy!C414,Patient15_Healthy!C414,Patient16_Healthy!C414,Patient17_Healthy!C414,Patient18_Healthy!C414,Patient19_Healthy!C414,Patient21_Healthy!C414,Patient22_Healthy!C414,Patient23_Healthy!C414,Patient25_Healthy!C414,Patient26_Healthy!C414,Patient27_Healthy!C414,Patient28_Healthy!C414,Patient30_Healthy!C414,Patient31_Healthy!C414,Patient33_Healthy!C414,Patient34_Healthy!C414,Patient36_Healthy!C414)</f>
        <v>2.0203702721658332</v>
      </c>
      <c r="F435" s="132">
        <f>AVERAGE(Patient1_Healthy!D414,Patient2_Healthy!D414,Patient5_Healthy!D414,Patient6_Healthy!D414,Patient8_Healthy!D414,Patient9_Healthy!D414,Patient10_Healthy!D414,Patient11_Healthy!D414,Patient12_Healthy!D414,Patient13_Healthy!D414,Patient14_Healthy!D414,Patient15_Healthy!D414,Patient16_Healthy!D414,Patient17_Healthy!D414,Patient18_Healthy!D414,Patient19_Healthy!D414,Patient21_Healthy!D414,Patient22_Healthy!D414,Patient23_Healthy!D414,Patient25_Healthy!D414,Patient26_Healthy!D414,Patient27_Healthy!D414,Patient28_Healthy!D414,Patient30_Healthy!D414,Patient31_Healthy!D414,Patient33_Healthy!D414,Patient34_Healthy!D414,Patient36_Healthy!D414)</f>
        <v>4.36339143795625</v>
      </c>
      <c r="G435" s="139">
        <f>STDEV(Patient1_Healthy!D414,Patient2_Healthy!D414,Patient5_Healthy!D414,Patient6_Healthy!D414,Patient8_Healthy!D414,Patient9_Healthy!D414,Patient10_Healthy!D414,Patient11_Healthy!D414,Patient12_Healthy!D414,Patient13_Healthy!D414,Patient14_Healthy!D414,Patient15_Healthy!D414,Patient16_Healthy!D414,Patient17_Healthy!D414,Patient18_Healthy!D414,Patient19_Healthy!D414,Patient21_Healthy!D414,Patient22_Healthy!D414,Patient23_Healthy!D414,Patient25_Healthy!D414,Patient26_Healthy!D414,Patient27_Healthy!D414,Patient28_Healthy!D414,Patient30_Healthy!D414,Patient31_Healthy!D414,Patient33_Healthy!D414,Patient34_Healthy!D414,Patient36_Healthy!D414)</f>
        <v>1.6613463826956434</v>
      </c>
      <c r="H435" s="164">
        <f>AVERAGE(Patient1_Healthy!E414,Patient2_Healthy!E414,Patient5_Healthy!E414,Patient6_Healthy!E414,Patient8_Healthy!E414,Patient9_Healthy!E414,Patient10_Healthy!E414,Patient11_Healthy!E414,Patient12_Healthy!E414,Patient13_Healthy!E414,Patient14_Healthy!E414,Patient15_Healthy!E414,Patient16_Healthy!E414,Patient17_Healthy!E414,Patient18_Healthy!E414,Patient19_Healthy!E414,Patient21_Healthy!E414,Patient22_Healthy!E414,Patient23_Healthy!E414,Patient25_Healthy!E414,Patient26_Healthy!E414,Patient27_Healthy!E414,Patient28_Healthy!E414,Patient30_Healthy!E414,Patient31_Healthy!E414,Patient33_Healthy!E414,Patient34_Healthy!E414,Patient36_Healthy!E414)</f>
        <v>0.50418495811746322</v>
      </c>
      <c r="I435" s="164">
        <f>STDEV(Patient1_Healthy!E414,Patient2_Healthy!E414,Patient5_Healthy!E414,Patient6_Healthy!E414,Patient8_Healthy!E414,Patient9_Healthy!E414,Patient10_Healthy!E414,Patient11_Healthy!E414,Patient12_Healthy!E414,Patient13_Healthy!E414,Patient14_Healthy!E414,Patient15_Healthy!E414,Patient16_Healthy!E414,Patient17_Healthy!E414,Patient18_Healthy!E414,Patient19_Healthy!E414,Patient21_Healthy!E414,Patient22_Healthy!E414,Patient23_Healthy!E414,Patient25_Healthy!E414,Patient26_Healthy!E414,Patient27_Healthy!E414,Patient28_Healthy!E414,Patient30_Healthy!E414,Patient31_Healthy!E414,Patient33_Healthy!E414,Patient34_Healthy!E414,Patient36_Healthy!E414)</f>
        <v>2.742595137109066</v>
      </c>
      <c r="L435" s="133" t="s">
        <v>146</v>
      </c>
      <c r="M435" s="164">
        <f>AVERAGE(Patient1_Healthy!H414,Patient2_Healthy!H414,Patient5_Healthy!H414,Patient6_Healthy!H414,Patient8_Healthy!H414,Patient9_Healthy!H414,Patient10_Healthy!H414,Patient11_Healthy!H414,Patient12_Healthy!H414,Patient13_Healthy!H414,Patient14_Healthy!H414,Patient15_Healthy!H414,Patient16_Healthy!H414,Patient17_Healthy!H414,Patient18_Healthy!H414,Patient19_Healthy!H414,Patient21_Healthy!H414,Patient22_Healthy!H414,Patient23_Healthy!H414,Patient25_Healthy!H414,Patient26_Healthy!H414,Patient27_Healthy!H414,Patient28_Healthy!H414,Patient30_Healthy!H414,Patient31_Healthy!H414,Patient33_Healthy!H414,Patient34_Healthy!H414,Patient36_Healthy!H414)</f>
        <v>111.13904579556713</v>
      </c>
      <c r="N435" s="164">
        <f>STDEV(Patient1_Healthy!H414,Patient2_Healthy!H414,Patient5_Healthy!H414,Patient6_Healthy!H414,Patient8_Healthy!H414,Patient9_Healthy!H414,Patient10_Healthy!H414,Patient11_Healthy!H414,Patient12_Healthy!H414,Patient13_Healthy!H414,Patient14_Healthy!H414,Patient15_Healthy!H414,Patient16_Healthy!H414,Patient17_Healthy!H414,Patient18_Healthy!H414,Patient19_Healthy!H414,Patient21_Healthy!H414,Patient22_Healthy!H414,Patient23_Healthy!H414,Patient25_Healthy!H414,Patient26_Healthy!H414,Patient27_Healthy!H414,Patient28_Healthy!H414,Patient30_Healthy!H414,Patient31_Healthy!H414,Patient33_Healthy!H414,Patient34_Healthy!H414,Patient36_Healthy!H414)</f>
        <v>56.888906112665794</v>
      </c>
      <c r="Q435" s="135" t="s">
        <v>146</v>
      </c>
      <c r="R435" s="132">
        <f>AVERAGE(Patient1_Healthy!M414,Patient2_Healthy!M414,Patient5_Healthy!M414,Patient6_Healthy!M414,Patient8_Healthy!M414,Patient9_Healthy!M414,Patient10_Healthy!M414,Patient11_Healthy!M414,Patient12_Healthy!M414,Patient13_Healthy!M414,Patient14_Healthy!M414,Patient15_Healthy!M414,Patient16_Healthy!M414,Patient17_Healthy!M414,Patient18_Healthy!M414,Patient19_Healthy!M414,Patient21_Healthy!M414,Patient22_Healthy!M414,Patient23_Healthy!M414,Patient25_Healthy!M414,Patient26_Healthy!M414,Patient27_Healthy!M414,Patient28_Healthy!M414,Patient30_Healthy!M414,Patient31_Healthy!M414,Patient33_Healthy!M414,Patient34_Healthy!M414,Patient36_Healthy!M414)</f>
        <v>0.80816250866443406</v>
      </c>
      <c r="S435" s="139">
        <f>STDEV(Patient1_Healthy!M414,Patient2_Healthy!M414,Patient5_Healthy!M414,Patient6_Healthy!M414,Patient8_Healthy!M414,Patient9_Healthy!M414,Patient10_Healthy!M414,Patient11_Healthy!M414,Patient12_Healthy!M414,Patient13_Healthy!M414,Patient14_Healthy!M414,Patient15_Healthy!M414,Patient16_Healthy!M414,Patient17_Healthy!M414,Patient18_Healthy!M414,Patient19_Healthy!M414,Patient21_Healthy!M414,Patient22_Healthy!M414,Patient23_Healthy!M414,Patient25_Healthy!M414,Patient26_Healthy!M414,Patient27_Healthy!M414,Patient28_Healthy!M414,Patient30_Healthy!M414,Patient31_Healthy!M414,Patient33_Healthy!M414,Patient34_Healthy!M414,Patient36_Healthy!M414)</f>
        <v>0.17532334755707191</v>
      </c>
      <c r="T435" s="164">
        <f>AVERAGE(Patient1_Healthy!N414,Patient2_Healthy!N414,Patient5_Healthy!N414,Patient6_Healthy!N414,Patient8_Healthy!N414,Patient9_Healthy!N414,Patient10_Healthy!N414,Patient11_Healthy!N414,Patient12_Healthy!N414,Patient13_Healthy!N414,Patient14_Healthy!N414,Patient15_Healthy!N414,Patient16_Healthy!N414,Patient17_Healthy!N414,Patient18_Healthy!N414,Patient19_Healthy!N414,Patient21_Healthy!N414,Patient22_Healthy!N414,Patient23_Healthy!N414,Patient25_Healthy!N414,Patient26_Healthy!N414,Patient27_Healthy!N414,Patient28_Healthy!N414,Patient30_Healthy!N414,Patient31_Healthy!N414,Patient33_Healthy!N414,Patient34_Healthy!N414,Patient36_Healthy!N414)</f>
        <v>0.84381516003543466</v>
      </c>
      <c r="U435" s="164">
        <f>STDEV(Patient1_Healthy!N414,Patient2_Healthy!N414,Patient5_Healthy!N414,Patient6_Healthy!N414,Patient8_Healthy!N414,Patient9_Healthy!N414,Patient10_Healthy!N414,Patient11_Healthy!N414,Patient12_Healthy!N414,Patient13_Healthy!N414,Patient14_Healthy!N414,Patient15_Healthy!N414,Patient16_Healthy!N414,Patient17_Healthy!N414,Patient18_Healthy!N414,Patient19_Healthy!N414,Patient21_Healthy!N414,Patient22_Healthy!N414,Patient23_Healthy!N414,Patient25_Healthy!N414,Patient26_Healthy!N414,Patient27_Healthy!N414,Patient28_Healthy!N414,Patient30_Healthy!N414,Patient31_Healthy!N414,Patient33_Healthy!N414,Patient34_Healthy!N414,Patient36_Healthy!N414)</f>
        <v>0.12089370990534791</v>
      </c>
      <c r="V435" s="132">
        <f>AVERAGE(Patient1_Healthy!O414,Patient2_Healthy!O414,Patient5_Healthy!O414,Patient6_Healthy!O414,Patient8_Healthy!O414,Patient9_Healthy!O414,Patient10_Healthy!O414,Patient11_Healthy!O414,Patient12_Healthy!O414,Patient13_Healthy!O414,Patient14_Healthy!O414,Patient15_Healthy!O414,Patient16_Healthy!O414,Patient17_Healthy!O414,Patient18_Healthy!O414,Patient19_Healthy!O414,Patient21_Healthy!O414,Patient22_Healthy!O414,Patient23_Healthy!O414,Patient25_Healthy!O414,Patient26_Healthy!O414,Patient27_Healthy!O414,Patient28_Healthy!O414,Patient30_Healthy!O414,Patient31_Healthy!O414,Patient33_Healthy!O414,Patient34_Healthy!O414,Patient36_Healthy!O414)</f>
        <v>0.75052628501754259</v>
      </c>
      <c r="W435" s="139">
        <f>STDEV(Patient1_Healthy!O414,Patient2_Healthy!O414,Patient5_Healthy!O414,Patient6_Healthy!O414,Patient8_Healthy!O414,Patient9_Healthy!O414,Patient10_Healthy!O414,Patient11_Healthy!O414,Patient12_Healthy!O414,Patient13_Healthy!O414,Patient14_Healthy!O414,Patient15_Healthy!O414,Patient16_Healthy!O414,Patient17_Healthy!O414,Patient18_Healthy!O414,Patient19_Healthy!O414,Patient21_Healthy!O414,Patient22_Healthy!O414,Patient23_Healthy!O414,Patient25_Healthy!O414,Patient26_Healthy!O414,Patient27_Healthy!O414,Patient28_Healthy!O414,Patient30_Healthy!O414,Patient31_Healthy!O414,Patient33_Healthy!O414,Patient34_Healthy!O414,Patient36_Healthy!O414)</f>
        <v>0.19855903032497155</v>
      </c>
      <c r="X435" s="132">
        <f>AVERAGE(Patient1_Healthy!P414,Patient2_Healthy!P414,Patient5_Healthy!P414,Patient6_Healthy!P414,Patient8_Healthy!P414,Patient9_Healthy!P414,Patient10_Healthy!P414,Patient11_Healthy!P414,Patient12_Healthy!P414,Patient13_Healthy!P414,Patient14_Healthy!P414,Patient15_Healthy!P414,Patient16_Healthy!P414,Patient17_Healthy!P414,Patient18_Healthy!P414,Patient19_Healthy!P414,Patient21_Healthy!P414,Patient22_Healthy!P414,Patient23_Healthy!P414,Patient25_Healthy!P414,Patient26_Healthy!P414,Patient27_Healthy!P414,Patient28_Healthy!P414,Patient30_Healthy!P414,Patient31_Healthy!P414,Patient33_Healthy!P414,Patient34_Healthy!P414,Patient36_Healthy!P414)</f>
        <v>0.7440467701377248</v>
      </c>
      <c r="Y435" s="139">
        <f>STDEV(Patient1_Healthy!P414,Patient2_Healthy!P414,Patient5_Healthy!P414,Patient6_Healthy!P414,Patient8_Healthy!P414,Patient9_Healthy!P414,Patient10_Healthy!P414,Patient11_Healthy!P414,Patient12_Healthy!P414,Patient13_Healthy!P414,Patient14_Healthy!P414,Patient15_Healthy!P414,Patient16_Healthy!P414,Patient17_Healthy!P414,Patient18_Healthy!P414,Patient19_Healthy!P414,Patient21_Healthy!P414,Patient22_Healthy!P414,Patient23_Healthy!P414,Patient25_Healthy!P414,Patient26_Healthy!P414,Patient27_Healthy!P414,Patient28_Healthy!P414,Patient30_Healthy!P414,Patient31_Healthy!P414,Patient33_Healthy!P414,Patient34_Healthy!P414,Patient36_Healthy!P414)</f>
        <v>0.15640294089418239</v>
      </c>
      <c r="Z435" s="132">
        <f>AVERAGE(Patient1_Healthy!Q414,Patient2_Healthy!Q414,Patient5_Healthy!Q414,Patient6_Healthy!Q414,Patient8_Healthy!Q414,Patient9_Healthy!Q414,Patient10_Healthy!Q414,Patient11_Healthy!Q414,Patient12_Healthy!Q414,Patient13_Healthy!Q414,Patient14_Healthy!Q414,Patient15_Healthy!Q414,Patient16_Healthy!Q414,Patient17_Healthy!Q414,Patient18_Healthy!Q414,Patient19_Healthy!Q414,Patient21_Healthy!Q414,Patient22_Healthy!Q414,Patient23_Healthy!Q414,Patient25_Healthy!Q414,Patient26_Healthy!Q414,Patient27_Healthy!Q414,Patient28_Healthy!Q414,Patient30_Healthy!Q414,Patient31_Healthy!Q414,Patient33_Healthy!Q414,Patient34_Healthy!Q414,Patient36_Healthy!Q414)</f>
        <v>0.75276072885646639</v>
      </c>
      <c r="AA435" s="139">
        <f>STDEV(Patient1_Healthy!Q414,Patient2_Healthy!Q414,Patient5_Healthy!Q414,Patient6_Healthy!Q414,Patient8_Healthy!Q414,Patient9_Healthy!Q414,Patient10_Healthy!Q414,Patient11_Healthy!Q414,Patient12_Healthy!Q414,Patient13_Healthy!Q414,Patient14_Healthy!Q414,Patient15_Healthy!Q414,Patient16_Healthy!Q414,Patient17_Healthy!Q414,Patient18_Healthy!Q414,Patient19_Healthy!Q414,Patient21_Healthy!Q414,Patient22_Healthy!Q414,Patient23_Healthy!Q414,Patient25_Healthy!Q414,Patient26_Healthy!Q414,Patient27_Healthy!Q414,Patient28_Healthy!Q414,Patient30_Healthy!Q414,Patient31_Healthy!Q414,Patient33_Healthy!Q414,Patient34_Healthy!Q414,Patient36_Healthy!Q414)</f>
        <v>0.14538347946002442</v>
      </c>
      <c r="AB435" s="132">
        <f>AVERAGE(Patient1_Healthy!R414,Patient2_Healthy!R414,Patient5_Healthy!R414,Patient6_Healthy!R414,Patient8_Healthy!R414,Patient9_Healthy!R414,Patient10_Healthy!R414,Patient11_Healthy!R414,Patient12_Healthy!R414,Patient12_Healthy!R414,Patient13_Healthy!R414,Patient14_Healthy!R414,Patient15_Healthy!R414,Patient16_Healthy!R414,Patient17_Healthy!R414,Patient18_Healthy!R414,Patient19_Healthy!R414,Patient21_Healthy!R414,Patient22_Healthy!R414,Patient23_Healthy!R414,Patient25_Healthy!R414,Patient26_Healthy!R414,Patient27_Healthy!R414,Patient28_Healthy!R414,Patient30_Healthy!R414,Patient31_Healthy!R414,Patient33_Healthy!R414,Patient34_Healthy!R414,Patient36_Healthy!R414)</f>
        <v>0.75523034851832316</v>
      </c>
      <c r="AC435" s="139">
        <f>STDEV(Patient1_Healthy!R414,Patient2_Healthy!R414,Patient5_Healthy!R414,Patient6_Healthy!R414,Patient8_Healthy!R414,Patient9_Healthy!R414,Patient10_Healthy!R414,Patient11_Healthy!R414,Patient12_Healthy!R414,Patient12_Healthy!R414,Patient13_Healthy!R414,Patient14_Healthy!R414,Patient15_Healthy!R414,Patient16_Healthy!R414,Patient17_Healthy!R414,Patient18_Healthy!R414,Patient19_Healthy!R414,Patient21_Healthy!R414,Patient22_Healthy!R414,Patient23_Healthy!R414,Patient25_Healthy!R414,Patient26_Healthy!R414,Patient27_Healthy!R414,Patient28_Healthy!R414,Patient30_Healthy!R414,Patient31_Healthy!R414,Patient33_Healthy!R414,Patient34_Healthy!R414,Patient36_Healthy!R414)</f>
        <v>0.18495248438653974</v>
      </c>
      <c r="AD435" s="132">
        <f>AVERAGE(Patient1_Healthy!S414,Patient2_Healthy!S414,Patient5_Healthy!S414,Patient6_Healthy!RS14,Patient8_Healthy!S414,Patient9_Healthy!S414,Patient10_Healthy!S414,Patient11_Healthy!S414,Patient12_Healthy!S414,Patient12_Healthy!S414,Patient13_Healthy!S414,Patient14_Healthy!S414,Patient15_Healthy!S414,Patient16_Healthy!S414,Patient17_Healthy!S414,Patient18_Healthy!S414,Patient19_Healthy!S414,Patient21_Healthy!S414,Patient22_Healthy!S414,Patient23_Healthy!S414,Patient25_Healthy!S414,Patient26_Healthy!RS14,Patient27_Healthy!S414,Patient28_Healthy!S414,Patient30_Healthy!S414,Patient31_Healthy!S414,Patient33_Healthy!S414,Patient34_Healthy!S414,Patient36_Healthy!S414)</f>
        <v>0.69255633354463386</v>
      </c>
      <c r="AE435" s="139">
        <f>STDEV(Patient1_Healthy!S414,Patient2_Healthy!S414,Patient5_Healthy!S414,Patient6_Healthy!RS14,Patient8_Healthy!S414,Patient9_Healthy!S414,Patient10_Healthy!S414,Patient11_Healthy!S414,Patient12_Healthy!S414,Patient12_Healthy!S414,Patient13_Healthy!S414,Patient14_Healthy!S414,Patient15_Healthy!S414,Patient16_Healthy!S414,Patient17_Healthy!S414,Patient18_Healthy!S414,Patient19_Healthy!S414,Patient21_Healthy!S414,Patient22_Healthy!S414,Patient23_Healthy!S414,Patient25_Healthy!S414,Patient26_Healthy!RS14,Patient27_Healthy!S414,Patient28_Healthy!S414,Patient30_Healthy!S414,Patient31_Healthy!S414,Patient33_Healthy!S414,Patient34_Healthy!S414,Patient36_Healthy!S414)</f>
        <v>0.19801500881026249</v>
      </c>
      <c r="AF435" s="164">
        <f>AVERAGE(Patient1_Healthy!T414,Patient2_Healthy!T414,Patient5_Healthy!T414,Patient6_Healthy!T414,Patient8_Healthy!T414,Patient9_Healthy!T414,Patient10_Healthy!T414,Patient11_Healthy!T414,Patient12_Healthy!T414,Patient12_Healthy!T414,Patient13_Healthy!T414,Patient14_Healthy!T414,Patient15_Healthy!T414,Patient16_Healthy!T414,Patient17_Healthy!T414,Patient18_Healthy!T414,Patient19_Healthy!T414,Patient21_Healthy!T414,Patient22_Healthy!T414,Patient23_Healthy!T414,Patient25_Healthy!T414,Patient26_Healthy!TS14,Patient27_Healthy!T414,Patient28_Healthy!T414,Patient30_Healthy!T414,Patient31_Healthy!T414,Patient33_Healthy!T414,Patient34_Healthy!T414,Patient36_Healthy!T414)</f>
        <v>0.69777385658137636</v>
      </c>
      <c r="AG435" s="164">
        <f>STDEV(Patient1_Healthy!T414,Patient2_Healthy!T414,Patient5_Healthy!T414,Patient6_Healthy!T414,Patient8_Healthy!T414,Patient9_Healthy!T414,Patient10_Healthy!T414,Patient11_Healthy!T414,Patient12_Healthy!T414,Patient12_Healthy!T414,Patient13_Healthy!T414,Patient14_Healthy!T414,Patient15_Healthy!T414,Patient16_Healthy!T414,Patient17_Healthy!T414,Patient18_Healthy!T414,Patient19_Healthy!T414,Patient21_Healthy!T414,Patient22_Healthy!T414,Patient23_Healthy!T414,Patient25_Healthy!T414,Patient26_Healthy!TS14,Patient27_Healthy!T414,Patient28_Healthy!T414,Patient30_Healthy!T414,Patient31_Healthy!T414,Patient33_Healthy!T414,Patient34_Healthy!T414,Patient36_Healthy!T414)</f>
        <v>0.23062934214624994</v>
      </c>
      <c r="AO435" s="165"/>
    </row>
    <row r="436" spans="1:41" x14ac:dyDescent="0.25">
      <c r="A436" s="131" t="s">
        <v>146</v>
      </c>
      <c r="B436" s="132">
        <f>AVERAGE(Patient1_Healthy!B415,Patient2_Healthy!B415,Patient5_Healthy!B415,Patient6_Healthy!B415,Patient8_Healthy!B415,Patient9_Healthy!B415,Patient10_Healthy!B415,Patient11_Healthy!B415,Patient12_Healthy!B415,Patient13_Healthy!B415,Patient14_Healthy!B415,Patient15_Healthy!B415,Patient16_Healthy!B415,Patient17_Healthy!B415,Patient18_Healthy!B415,Patient19_Healthy!B415,Patient21_Healthy!B415,Patient22_Healthy!B415,Patient23_Healthy!B415,Patient25_Healthy!B415,Patient26_Healthy!B415,Patient27_Healthy!B415,Patient28_Healthy!B415,Patient30_Healthy!B415,Patient31_Healthy!B415,Patient33_Healthy!B415,Patient34_Healthy!B415,Patient36_Healthy!B415)</f>
        <v>3.1487845446706535</v>
      </c>
      <c r="C436" s="139">
        <f>STDEV(Patient1_Healthy!B415,Patient2_Healthy!B415,Patient5_Healthy!B415,Patient6_Healthy!B415,Patient8_Healthy!B415,Patient9_Healthy!B415,Patient10_Healthy!B415,Patient11_Healthy!B415,Patient12_Healthy!B415,Patient13_Healthy!B415,Patient14_Healthy!B415,Patient15_Healthy!B415,Patient16_Healthy!B415,Patient17_Healthy!B415,Patient18_Healthy!B415,Patient19_Healthy!B415,Patient21_Healthy!B415,Patient22_Healthy!B415,Patient23_Healthy!B415,Patient25_Healthy!B415,Patient26_Healthy!B415,Patient27_Healthy!B415,Patient28_Healthy!B415,Patient30_Healthy!B415,Patient31_Healthy!B415,Patient33_Healthy!B415,Patient34_Healthy!B415,Patient36_Healthy!B415)</f>
        <v>1.062389279853212</v>
      </c>
      <c r="D436" s="164">
        <f>AVERAGE(Patient1_Healthy!C415,Patient2_Healthy!C415,Patient5_Healthy!C415,Patient6_Healthy!C415,Patient8_Healthy!C415,Patient9_Healthy!C415,Patient10_Healthy!C415,Patient11_Healthy!C415,Patient12_Healthy!C415,Patient13_Healthy!C415,Patient14_Healthy!C415,Patient15_Healthy!C415,Patient16_Healthy!C415,Patient17_Healthy!C415,Patient18_Healthy!C415,Patient19_Healthy!C415,Patient21_Healthy!C415,Patient22_Healthy!C415,Patient23_Healthy!C415,Patient25_Healthy!C415,Patient26_Healthy!C415,Patient27_Healthy!C415,Patient28_Healthy!C415,Patient30_Healthy!C415,Patient31_Healthy!C415,Patient33_Healthy!C415,Patient34_Healthy!C415,Patient36_Healthy!C415)</f>
        <v>0.55466907925533782</v>
      </c>
      <c r="E436" s="139">
        <f>STDEV(Patient1_Healthy!C415,Patient2_Healthy!C415,Patient5_Healthy!C415,Patient6_Healthy!C415,Patient8_Healthy!C415,Patient9_Healthy!C415,Patient10_Healthy!C415,Patient11_Healthy!C415,Patient12_Healthy!C415,Patient13_Healthy!C415,Patient14_Healthy!C415,Patient15_Healthy!C415,Patient16_Healthy!C415,Patient17_Healthy!C415,Patient18_Healthy!C415,Patient19_Healthy!C415,Patient21_Healthy!C415,Patient22_Healthy!C415,Patient23_Healthy!C415,Patient25_Healthy!C415,Patient26_Healthy!C415,Patient27_Healthy!C415,Patient28_Healthy!C415,Patient30_Healthy!C415,Patient31_Healthy!C415,Patient33_Healthy!C415,Patient34_Healthy!C415,Patient36_Healthy!C415)</f>
        <v>1.8309799384775303</v>
      </c>
      <c r="F436" s="132">
        <f>AVERAGE(Patient1_Healthy!D415,Patient2_Healthy!D415,Patient5_Healthy!D415,Patient6_Healthy!D415,Patient8_Healthy!D415,Patient9_Healthy!D415,Patient10_Healthy!D415,Patient11_Healthy!D415,Patient12_Healthy!D415,Patient13_Healthy!D415,Patient14_Healthy!D415,Patient15_Healthy!D415,Patient16_Healthy!D415,Patient17_Healthy!D415,Patient18_Healthy!D415,Patient19_Healthy!D415,Patient21_Healthy!D415,Patient22_Healthy!D415,Patient23_Healthy!D415,Patient25_Healthy!D415,Patient26_Healthy!D415,Patient27_Healthy!D415,Patient28_Healthy!D415,Patient30_Healthy!D415,Patient31_Healthy!D415,Patient33_Healthy!D415,Patient34_Healthy!D415,Patient36_Healthy!D415)</f>
        <v>4.1791283801714876</v>
      </c>
      <c r="G436" s="139">
        <f>STDEV(Patient1_Healthy!D415,Patient2_Healthy!D415,Patient5_Healthy!D415,Patient6_Healthy!D415,Patient8_Healthy!D415,Patient9_Healthy!D415,Patient10_Healthy!D415,Patient11_Healthy!D415,Patient12_Healthy!D415,Patient13_Healthy!D415,Patient14_Healthy!D415,Patient15_Healthy!D415,Patient16_Healthy!D415,Patient17_Healthy!D415,Patient18_Healthy!D415,Patient19_Healthy!D415,Patient21_Healthy!D415,Patient22_Healthy!D415,Patient23_Healthy!D415,Patient25_Healthy!D415,Patient26_Healthy!D415,Patient27_Healthy!D415,Patient28_Healthy!D415,Patient30_Healthy!D415,Patient31_Healthy!D415,Patient33_Healthy!D415,Patient34_Healthy!D415,Patient36_Healthy!D415)</f>
        <v>1.6088368001352598</v>
      </c>
      <c r="H436" s="164">
        <f>AVERAGE(Patient1_Healthy!E415,Patient2_Healthy!E415,Patient5_Healthy!E415,Patient6_Healthy!E415,Patient8_Healthy!E415,Patient9_Healthy!E415,Patient10_Healthy!E415,Patient11_Healthy!E415,Patient12_Healthy!E415,Patient13_Healthy!E415,Patient14_Healthy!E415,Patient15_Healthy!E415,Patient16_Healthy!E415,Patient17_Healthy!E415,Patient18_Healthy!E415,Patient19_Healthy!E415,Patient21_Healthy!E415,Patient22_Healthy!E415,Patient23_Healthy!E415,Patient25_Healthy!E415,Patient26_Healthy!E415,Patient27_Healthy!E415,Patient28_Healthy!E415,Patient30_Healthy!E415,Patient31_Healthy!E415,Patient33_Healthy!E415,Patient34_Healthy!E415,Patient36_Healthy!E415)</f>
        <v>-0.80733281955336522</v>
      </c>
      <c r="I436" s="164">
        <f>STDEV(Patient1_Healthy!E415,Patient2_Healthy!E415,Patient5_Healthy!E415,Patient6_Healthy!E415,Patient8_Healthy!E415,Patient9_Healthy!E415,Patient10_Healthy!E415,Patient11_Healthy!E415,Patient12_Healthy!E415,Patient13_Healthy!E415,Patient14_Healthy!E415,Patient15_Healthy!E415,Patient16_Healthy!E415,Patient17_Healthy!E415,Patient18_Healthy!E415,Patient19_Healthy!E415,Patient21_Healthy!E415,Patient22_Healthy!E415,Patient23_Healthy!E415,Patient25_Healthy!E415,Patient26_Healthy!E415,Patient27_Healthy!E415,Patient28_Healthy!E415,Patient30_Healthy!E415,Patient31_Healthy!E415,Patient33_Healthy!E415,Patient34_Healthy!E415,Patient36_Healthy!E415)</f>
        <v>2.6454357389871155</v>
      </c>
      <c r="L436" s="133" t="s">
        <v>147</v>
      </c>
      <c r="M436" s="164">
        <f>AVERAGE(Patient1_Healthy!H415,Patient2_Healthy!H415,Patient5_Healthy!H415,Patient6_Healthy!H415,Patient8_Healthy!H415,Patient9_Healthy!H415,Patient10_Healthy!H415,Patient11_Healthy!H415,Patient12_Healthy!H415,Patient13_Healthy!H415,Patient14_Healthy!H415,Patient15_Healthy!H415,Patient16_Healthy!H415,Patient17_Healthy!H415,Patient18_Healthy!H415,Patient19_Healthy!H415,Patient21_Healthy!H415,Patient22_Healthy!H415,Patient23_Healthy!H415,Patient25_Healthy!H415,Patient26_Healthy!H415,Patient27_Healthy!H415,Patient28_Healthy!H415,Patient30_Healthy!H415,Patient31_Healthy!H415,Patient33_Healthy!H415,Patient34_Healthy!H415,Patient36_Healthy!H415)</f>
        <v>119.23473714139057</v>
      </c>
      <c r="N436" s="164">
        <f>STDEV(Patient1_Healthy!H415,Patient2_Healthy!H415,Patient5_Healthy!H415,Patient6_Healthy!H415,Patient8_Healthy!H415,Patient9_Healthy!H415,Patient10_Healthy!H415,Patient11_Healthy!H415,Patient12_Healthy!H415,Patient13_Healthy!H415,Patient14_Healthy!H415,Patient15_Healthy!H415,Patient16_Healthy!H415,Patient17_Healthy!H415,Patient18_Healthy!H415,Patient19_Healthy!H415,Patient21_Healthy!H415,Patient22_Healthy!H415,Patient23_Healthy!H415,Patient25_Healthy!H415,Patient26_Healthy!H415,Patient27_Healthy!H415,Patient28_Healthy!H415,Patient30_Healthy!H415,Patient31_Healthy!H415,Patient33_Healthy!H415,Patient34_Healthy!H415,Patient36_Healthy!H415)</f>
        <v>68.4872854601645</v>
      </c>
      <c r="Q436" s="135" t="s">
        <v>147</v>
      </c>
      <c r="R436" s="132">
        <f>AVERAGE(Patient1_Healthy!M415,Patient2_Healthy!M415,Patient5_Healthy!M415,Patient6_Healthy!M415,Patient8_Healthy!M415,Patient9_Healthy!M415,Patient10_Healthy!M415,Patient11_Healthy!M415,Patient12_Healthy!M415,Patient13_Healthy!M415,Patient14_Healthy!M415,Patient15_Healthy!M415,Patient16_Healthy!M415,Patient17_Healthy!M415,Patient18_Healthy!M415,Patient19_Healthy!M415,Patient21_Healthy!M415,Patient22_Healthy!M415,Patient23_Healthy!M415,Patient25_Healthy!M415,Patient26_Healthy!M415,Patient27_Healthy!M415,Patient28_Healthy!M415,Patient30_Healthy!M415,Patient31_Healthy!M415,Patient33_Healthy!M415,Patient34_Healthy!M415,Patient36_Healthy!M415)</f>
        <v>0.79459610719641582</v>
      </c>
      <c r="S436" s="139">
        <f>STDEV(Patient1_Healthy!M415,Patient2_Healthy!M415,Patient5_Healthy!M415,Patient6_Healthy!M415,Patient8_Healthy!M415,Patient9_Healthy!M415,Patient10_Healthy!M415,Patient11_Healthy!M415,Patient12_Healthy!M415,Patient13_Healthy!M415,Patient14_Healthy!M415,Patient15_Healthy!M415,Patient16_Healthy!M415,Patient17_Healthy!M415,Patient18_Healthy!M415,Patient19_Healthy!M415,Patient21_Healthy!M415,Patient22_Healthy!M415,Patient23_Healthy!M415,Patient25_Healthy!M415,Patient26_Healthy!M415,Patient27_Healthy!M415,Patient28_Healthy!M415,Patient30_Healthy!M415,Patient31_Healthy!M415,Patient33_Healthy!M415,Patient34_Healthy!M415,Patient36_Healthy!M415)</f>
        <v>0.15613001050888939</v>
      </c>
      <c r="T436" s="164">
        <f>AVERAGE(Patient1_Healthy!N415,Patient2_Healthy!N415,Patient5_Healthy!N415,Patient6_Healthy!N415,Patient8_Healthy!N415,Patient9_Healthy!N415,Patient10_Healthy!N415,Patient11_Healthy!N415,Patient12_Healthy!N415,Patient13_Healthy!N415,Patient14_Healthy!N415,Patient15_Healthy!N415,Patient16_Healthy!N415,Patient17_Healthy!N415,Patient18_Healthy!N415,Patient19_Healthy!N415,Patient21_Healthy!N415,Patient22_Healthy!N415,Patient23_Healthy!N415,Patient25_Healthy!N415,Patient26_Healthy!N415,Patient27_Healthy!N415,Patient28_Healthy!N415,Patient30_Healthy!N415,Patient31_Healthy!N415,Patient33_Healthy!N415,Patient34_Healthy!N415,Patient36_Healthy!N415)</f>
        <v>0.83572893546331073</v>
      </c>
      <c r="U436" s="164">
        <f>STDEV(Patient1_Healthy!N415,Patient2_Healthy!N415,Patient5_Healthy!N415,Patient6_Healthy!N415,Patient8_Healthy!N415,Patient9_Healthy!N415,Patient10_Healthy!N415,Patient11_Healthy!N415,Patient12_Healthy!N415,Patient13_Healthy!N415,Patient14_Healthy!N415,Patient15_Healthy!N415,Patient16_Healthy!N415,Patient17_Healthy!N415,Patient18_Healthy!N415,Patient19_Healthy!N415,Patient21_Healthy!N415,Patient22_Healthy!N415,Patient23_Healthy!N415,Patient25_Healthy!N415,Patient26_Healthy!N415,Patient27_Healthy!N415,Patient28_Healthy!N415,Patient30_Healthy!N415,Patient31_Healthy!N415,Patient33_Healthy!N415,Patient34_Healthy!N415,Patient36_Healthy!N415)</f>
        <v>0.10479454385567244</v>
      </c>
      <c r="V436" s="132">
        <f>AVERAGE(Patient1_Healthy!O415,Patient2_Healthy!O415,Patient5_Healthy!O415,Patient6_Healthy!O415,Patient8_Healthy!O415,Patient9_Healthy!O415,Patient10_Healthy!O415,Patient11_Healthy!O415,Patient12_Healthy!O415,Patient13_Healthy!O415,Patient14_Healthy!O415,Patient15_Healthy!O415,Patient16_Healthy!O415,Patient17_Healthy!O415,Patient18_Healthy!O415,Patient19_Healthy!O415,Patient21_Healthy!O415,Patient22_Healthy!O415,Patient23_Healthy!O415,Patient25_Healthy!O415,Patient26_Healthy!O415,Patient27_Healthy!O415,Patient28_Healthy!O415,Patient30_Healthy!O415,Patient31_Healthy!O415,Patient33_Healthy!O415,Patient34_Healthy!O415,Patient36_Healthy!O415)</f>
        <v>0.71680632653813259</v>
      </c>
      <c r="W436" s="139">
        <f>STDEV(Patient1_Healthy!O415,Patient2_Healthy!O415,Patient5_Healthy!O415,Patient6_Healthy!O415,Patient8_Healthy!O415,Patient9_Healthy!O415,Patient10_Healthy!O415,Patient11_Healthy!O415,Patient12_Healthy!O415,Patient13_Healthy!O415,Patient14_Healthy!O415,Patient15_Healthy!O415,Patient16_Healthy!O415,Patient17_Healthy!O415,Patient18_Healthy!O415,Patient19_Healthy!O415,Patient21_Healthy!O415,Patient22_Healthy!O415,Patient23_Healthy!O415,Patient25_Healthy!O415,Patient26_Healthy!O415,Patient27_Healthy!O415,Patient28_Healthy!O415,Patient30_Healthy!O415,Patient31_Healthy!O415,Patient33_Healthy!O415,Patient34_Healthy!O415,Patient36_Healthy!O415)</f>
        <v>0.19508439957588997</v>
      </c>
      <c r="X436" s="132">
        <f>AVERAGE(Patient1_Healthy!P415,Patient2_Healthy!P415,Patient5_Healthy!P415,Patient6_Healthy!P415,Patient8_Healthy!P415,Patient9_Healthy!P415,Patient10_Healthy!P415,Patient11_Healthy!P415,Patient12_Healthy!P415,Patient13_Healthy!P415,Patient14_Healthy!P415,Patient15_Healthy!P415,Patient16_Healthy!P415,Patient17_Healthy!P415,Patient18_Healthy!P415,Patient19_Healthy!P415,Patient21_Healthy!P415,Patient22_Healthy!P415,Patient23_Healthy!P415,Patient25_Healthy!P415,Patient26_Healthy!P415,Patient27_Healthy!P415,Patient28_Healthy!P415,Patient30_Healthy!P415,Patient31_Healthy!P415,Patient33_Healthy!P415,Patient34_Healthy!P415,Patient36_Healthy!P415)</f>
        <v>0.7385173477511362</v>
      </c>
      <c r="Y436" s="139">
        <f>STDEV(Patient1_Healthy!P415,Patient2_Healthy!P415,Patient5_Healthy!P415,Patient6_Healthy!P415,Patient8_Healthy!P415,Patient9_Healthy!P415,Patient10_Healthy!P415,Patient11_Healthy!P415,Patient12_Healthy!P415,Patient13_Healthy!P415,Patient14_Healthy!P415,Patient15_Healthy!P415,Patient16_Healthy!P415,Patient17_Healthy!P415,Patient18_Healthy!P415,Patient19_Healthy!P415,Patient21_Healthy!P415,Patient22_Healthy!P415,Patient23_Healthy!P415,Patient25_Healthy!P415,Patient26_Healthy!P415,Patient27_Healthy!P415,Patient28_Healthy!P415,Patient30_Healthy!P415,Patient31_Healthy!P415,Patient33_Healthy!P415,Patient34_Healthy!P415,Patient36_Healthy!P415)</f>
        <v>0.17354690986090066</v>
      </c>
      <c r="Z436" s="132">
        <f>AVERAGE(Patient1_Healthy!Q415,Patient2_Healthy!Q415,Patient5_Healthy!Q415,Patient6_Healthy!Q415,Patient8_Healthy!Q415,Patient9_Healthy!Q415,Patient10_Healthy!Q415,Patient11_Healthy!Q415,Patient12_Healthy!Q415,Patient13_Healthy!Q415,Patient14_Healthy!Q415,Patient15_Healthy!Q415,Patient16_Healthy!Q415,Patient17_Healthy!Q415,Patient18_Healthy!Q415,Patient19_Healthy!Q415,Patient21_Healthy!Q415,Patient22_Healthy!Q415,Patient23_Healthy!Q415,Patient25_Healthy!Q415,Patient26_Healthy!Q415,Patient27_Healthy!Q415,Patient28_Healthy!Q415,Patient30_Healthy!Q415,Patient31_Healthy!Q415,Patient33_Healthy!Q415,Patient34_Healthy!Q415,Patient36_Healthy!Q415)</f>
        <v>0.75263936445438706</v>
      </c>
      <c r="AA436" s="139">
        <f>STDEV(Patient1_Healthy!Q415,Patient2_Healthy!Q415,Patient5_Healthy!Q415,Patient6_Healthy!Q415,Patient8_Healthy!Q415,Patient9_Healthy!Q415,Patient10_Healthy!Q415,Patient11_Healthy!Q415,Patient12_Healthy!Q415,Patient13_Healthy!Q415,Patient14_Healthy!Q415,Patient15_Healthy!Q415,Patient16_Healthy!Q415,Patient17_Healthy!Q415,Patient18_Healthy!Q415,Patient19_Healthy!Q415,Patient21_Healthy!Q415,Patient22_Healthy!Q415,Patient23_Healthy!Q415,Patient25_Healthy!Q415,Patient26_Healthy!Q415,Patient27_Healthy!Q415,Patient28_Healthy!Q415,Patient30_Healthy!Q415,Patient31_Healthy!Q415,Patient33_Healthy!Q415,Patient34_Healthy!Q415,Patient36_Healthy!Q415)</f>
        <v>0.16473463253314993</v>
      </c>
      <c r="AB436" s="132">
        <f>AVERAGE(Patient1_Healthy!R415,Patient2_Healthy!R415,Patient5_Healthy!R415,Patient6_Healthy!R415,Patient8_Healthy!R415,Patient9_Healthy!R415,Patient10_Healthy!R415,Patient11_Healthy!R415,Patient12_Healthy!R415,Patient12_Healthy!R415,Patient13_Healthy!R415,Patient14_Healthy!R415,Patient15_Healthy!R415,Patient16_Healthy!R415,Patient17_Healthy!R415,Patient18_Healthy!R415,Patient19_Healthy!R415,Patient21_Healthy!R415,Patient22_Healthy!R415,Patient23_Healthy!R415,Patient25_Healthy!R415,Patient26_Healthy!R415,Patient27_Healthy!R415,Patient28_Healthy!R415,Patient30_Healthy!R415,Patient31_Healthy!R415,Patient33_Healthy!R415,Patient34_Healthy!R415,Patient36_Healthy!R415)</f>
        <v>0.74398503508984792</v>
      </c>
      <c r="AC436" s="139">
        <f>STDEV(Patient1_Healthy!R415,Patient2_Healthy!R415,Patient5_Healthy!R415,Patient6_Healthy!R415,Patient8_Healthy!R415,Patient9_Healthy!R415,Patient10_Healthy!R415,Patient11_Healthy!R415,Patient12_Healthy!R415,Patient12_Healthy!R415,Patient13_Healthy!R415,Patient14_Healthy!R415,Patient15_Healthy!R415,Patient16_Healthy!R415,Patient17_Healthy!R415,Patient18_Healthy!R415,Patient19_Healthy!R415,Patient21_Healthy!R415,Patient22_Healthy!R415,Patient23_Healthy!R415,Patient25_Healthy!R415,Patient26_Healthy!R415,Patient27_Healthy!R415,Patient28_Healthy!R415,Patient30_Healthy!R415,Patient31_Healthy!R415,Patient33_Healthy!R415,Patient34_Healthy!R415,Patient36_Healthy!R415)</f>
        <v>0.18827003920805196</v>
      </c>
      <c r="AD436" s="132">
        <f>AVERAGE(Patient1_Healthy!S415,Patient2_Healthy!S415,Patient5_Healthy!S415,Patient6_Healthy!RS15,Patient8_Healthy!S415,Patient9_Healthy!S415,Patient10_Healthy!S415,Patient11_Healthy!S415,Patient12_Healthy!S415,Patient12_Healthy!S415,Patient13_Healthy!S415,Patient14_Healthy!S415,Patient15_Healthy!S415,Patient16_Healthy!S415,Patient17_Healthy!S415,Patient18_Healthy!S415,Patient19_Healthy!S415,Patient21_Healthy!S415,Patient22_Healthy!S415,Patient23_Healthy!S415,Patient25_Healthy!S415,Patient26_Healthy!RS15,Patient27_Healthy!S415,Patient28_Healthy!S415,Patient30_Healthy!S415,Patient31_Healthy!S415,Patient33_Healthy!S415,Patient34_Healthy!S415,Patient36_Healthy!S415)</f>
        <v>0.72459114738129982</v>
      </c>
      <c r="AE436" s="139">
        <f>STDEV(Patient1_Healthy!S415,Patient2_Healthy!S415,Patient5_Healthy!S415,Patient6_Healthy!RS15,Patient8_Healthy!S415,Patient9_Healthy!S415,Patient10_Healthy!S415,Patient11_Healthy!S415,Patient12_Healthy!S415,Patient12_Healthy!S415,Patient13_Healthy!S415,Patient14_Healthy!S415,Patient15_Healthy!S415,Patient16_Healthy!S415,Patient17_Healthy!S415,Patient18_Healthy!S415,Patient19_Healthy!S415,Patient21_Healthy!S415,Patient22_Healthy!S415,Patient23_Healthy!S415,Patient25_Healthy!S415,Patient26_Healthy!RS15,Patient27_Healthy!S415,Patient28_Healthy!S415,Patient30_Healthy!S415,Patient31_Healthy!S415,Patient33_Healthy!S415,Patient34_Healthy!S415,Patient36_Healthy!S415)</f>
        <v>0.20374265220592008</v>
      </c>
      <c r="AF436" s="164">
        <f>AVERAGE(Patient1_Healthy!T415,Patient2_Healthy!T415,Patient5_Healthy!T415,Patient6_Healthy!T415,Patient8_Healthy!T415,Patient9_Healthy!T415,Patient10_Healthy!T415,Patient11_Healthy!T415,Patient12_Healthy!T415,Patient12_Healthy!T415,Patient13_Healthy!T415,Patient14_Healthy!T415,Patient15_Healthy!T415,Patient16_Healthy!T415,Patient17_Healthy!T415,Patient18_Healthy!T415,Patient19_Healthy!T415,Patient21_Healthy!T415,Patient22_Healthy!T415,Patient23_Healthy!T415,Patient25_Healthy!T415,Patient26_Healthy!TS15,Patient27_Healthy!T415,Patient28_Healthy!T415,Patient30_Healthy!T415,Patient31_Healthy!T415,Patient33_Healthy!T415,Patient34_Healthy!T415,Patient36_Healthy!T415)</f>
        <v>0.69567102376880996</v>
      </c>
      <c r="AG436" s="164">
        <f>STDEV(Patient1_Healthy!T415,Patient2_Healthy!T415,Patient5_Healthy!T415,Patient6_Healthy!T415,Patient8_Healthy!T415,Patient9_Healthy!T415,Patient10_Healthy!T415,Patient11_Healthy!T415,Patient12_Healthy!T415,Patient12_Healthy!T415,Patient13_Healthy!T415,Patient14_Healthy!T415,Patient15_Healthy!T415,Patient16_Healthy!T415,Patient17_Healthy!T415,Patient18_Healthy!T415,Patient19_Healthy!T415,Patient21_Healthy!T415,Patient22_Healthy!T415,Patient23_Healthy!T415,Patient25_Healthy!T415,Patient26_Healthy!TS15,Patient27_Healthy!T415,Patient28_Healthy!T415,Patient30_Healthy!T415,Patient31_Healthy!T415,Patient33_Healthy!T415,Patient34_Healthy!T415,Patient36_Healthy!T415)</f>
        <v>0.23771582984792453</v>
      </c>
      <c r="AO436" s="165"/>
    </row>
    <row r="437" spans="1:41" x14ac:dyDescent="0.25">
      <c r="A437" s="131" t="s">
        <v>147</v>
      </c>
      <c r="B437" s="132">
        <f>AVERAGE(Patient1_Healthy!B416,Patient2_Healthy!B416,Patient5_Healthy!B416,Patient6_Healthy!B416,Patient8_Healthy!B416,Patient9_Healthy!B416,Patient10_Healthy!B416,Patient11_Healthy!B416,Patient12_Healthy!B416,Patient13_Healthy!B416,Patient14_Healthy!B416,Patient15_Healthy!B416,Patient16_Healthy!B416,Patient17_Healthy!B416,Patient18_Healthy!B416,Patient19_Healthy!B416,Patient21_Healthy!B416,Patient22_Healthy!B416,Patient23_Healthy!B416,Patient25_Healthy!B416,Patient26_Healthy!B416,Patient27_Healthy!B416,Patient28_Healthy!B416,Patient30_Healthy!B416,Patient31_Healthy!B416,Patient33_Healthy!B416,Patient34_Healthy!B416,Patient36_Healthy!B416)</f>
        <v>3.1934264629014351</v>
      </c>
      <c r="C437" s="139">
        <f>STDEV(Patient1_Healthy!B416,Patient2_Healthy!B416,Patient5_Healthy!B416,Patient6_Healthy!B416,Patient8_Healthy!B416,Patient9_Healthy!B416,Patient10_Healthy!B416,Patient11_Healthy!B416,Patient12_Healthy!B416,Patient13_Healthy!B416,Patient14_Healthy!B416,Patient15_Healthy!B416,Patient16_Healthy!B416,Patient17_Healthy!B416,Patient18_Healthy!B416,Patient19_Healthy!B416,Patient21_Healthy!B416,Patient22_Healthy!B416,Patient23_Healthy!B416,Patient25_Healthy!B416,Patient26_Healthy!B416,Patient27_Healthy!B416,Patient28_Healthy!B416,Patient30_Healthy!B416,Patient31_Healthy!B416,Patient33_Healthy!B416,Patient34_Healthy!B416,Patient36_Healthy!B416)</f>
        <v>1.2227937224383723</v>
      </c>
      <c r="D437" s="164">
        <f>AVERAGE(Patient1_Healthy!C416,Patient2_Healthy!C416,Patient5_Healthy!C416,Patient6_Healthy!C416,Patient8_Healthy!C416,Patient9_Healthy!C416,Patient10_Healthy!C416,Patient11_Healthy!C416,Patient12_Healthy!C416,Patient13_Healthy!C416,Patient14_Healthy!C416,Patient15_Healthy!C416,Patient16_Healthy!C416,Patient17_Healthy!C416,Patient18_Healthy!C416,Patient19_Healthy!C416,Patient21_Healthy!C416,Patient22_Healthy!C416,Patient23_Healthy!C416,Patient25_Healthy!C416,Patient26_Healthy!C416,Patient27_Healthy!C416,Patient28_Healthy!C416,Patient30_Healthy!C416,Patient31_Healthy!C416,Patient33_Healthy!C416,Patient34_Healthy!C416,Patient36_Healthy!C416)</f>
        <v>-0.32669918404455844</v>
      </c>
      <c r="E437" s="139">
        <f>STDEV(Patient1_Healthy!C416,Patient2_Healthy!C416,Patient5_Healthy!C416,Patient6_Healthy!C416,Patient8_Healthy!C416,Patient9_Healthy!C416,Patient10_Healthy!C416,Patient11_Healthy!C416,Patient12_Healthy!C416,Patient13_Healthy!C416,Patient14_Healthy!C416,Patient15_Healthy!C416,Patient16_Healthy!C416,Patient17_Healthy!C416,Patient18_Healthy!C416,Patient19_Healthy!C416,Patient21_Healthy!C416,Patient22_Healthy!C416,Patient23_Healthy!C416,Patient25_Healthy!C416,Patient26_Healthy!C416,Patient27_Healthy!C416,Patient28_Healthy!C416,Patient30_Healthy!C416,Patient31_Healthy!C416,Patient33_Healthy!C416,Patient34_Healthy!C416,Patient36_Healthy!C416)</f>
        <v>2.4661708310655062</v>
      </c>
      <c r="F437" s="132">
        <f>AVERAGE(Patient1_Healthy!D416,Patient2_Healthy!D416,Patient5_Healthy!D416,Patient6_Healthy!D416,Patient8_Healthy!D416,Patient9_Healthy!D416,Patient10_Healthy!D416,Patient11_Healthy!D416,Patient12_Healthy!D416,Patient13_Healthy!D416,Patient14_Healthy!D416,Patient15_Healthy!D416,Patient16_Healthy!D416,Patient17_Healthy!D416,Patient18_Healthy!D416,Patient19_Healthy!D416,Patient21_Healthy!D416,Patient22_Healthy!D416,Patient23_Healthy!D416,Patient25_Healthy!D416,Patient26_Healthy!D416,Patient27_Healthy!D416,Patient28_Healthy!D416,Patient30_Healthy!D416,Patient31_Healthy!D416,Patient33_Healthy!D416,Patient34_Healthy!D416,Patient36_Healthy!D416)</f>
        <v>4.7048815814264318</v>
      </c>
      <c r="G437" s="139">
        <f>STDEV(Patient1_Healthy!D416,Patient2_Healthy!D416,Patient5_Healthy!D416,Patient6_Healthy!D416,Patient8_Healthy!D416,Patient9_Healthy!D416,Patient10_Healthy!D416,Patient11_Healthy!D416,Patient12_Healthy!D416,Patient13_Healthy!D416,Patient14_Healthy!D416,Patient15_Healthy!D416,Patient16_Healthy!D416,Patient17_Healthy!D416,Patient18_Healthy!D416,Patient19_Healthy!D416,Patient21_Healthy!D416,Patient22_Healthy!D416,Patient23_Healthy!D416,Patient25_Healthy!D416,Patient26_Healthy!D416,Patient27_Healthy!D416,Patient28_Healthy!D416,Patient30_Healthy!D416,Patient31_Healthy!D416,Patient33_Healthy!D416,Patient34_Healthy!D416,Patient36_Healthy!D416)</f>
        <v>2.4460283212636362</v>
      </c>
      <c r="H437" s="164">
        <f>AVERAGE(Patient1_Healthy!E416,Patient2_Healthy!E416,Patient5_Healthy!E416,Patient6_Healthy!E416,Patient8_Healthy!E416,Patient9_Healthy!E416,Patient10_Healthy!E416,Patient11_Healthy!E416,Patient12_Healthy!E416,Patient13_Healthy!E416,Patient14_Healthy!E416,Patient15_Healthy!E416,Patient16_Healthy!E416,Patient17_Healthy!E416,Patient18_Healthy!E416,Patient19_Healthy!E416,Patient21_Healthy!E416,Patient22_Healthy!E416,Patient23_Healthy!E416,Patient25_Healthy!E416,Patient26_Healthy!E416,Patient27_Healthy!E416,Patient28_Healthy!E416,Patient30_Healthy!E416,Patient31_Healthy!E416,Patient33_Healthy!E416,Patient34_Healthy!E416,Patient36_Healthy!E416)</f>
        <v>0.21080006943967425</v>
      </c>
      <c r="I437" s="164">
        <f>STDEV(Patient1_Healthy!E416,Patient2_Healthy!E416,Patient5_Healthy!E416,Patient6_Healthy!E416,Patient8_Healthy!E416,Patient9_Healthy!E416,Patient10_Healthy!E416,Patient11_Healthy!E416,Patient12_Healthy!E416,Patient13_Healthy!E416,Patient14_Healthy!E416,Patient15_Healthy!E416,Patient16_Healthy!E416,Patient17_Healthy!E416,Patient18_Healthy!E416,Patient19_Healthy!E416,Patient21_Healthy!E416,Patient22_Healthy!E416,Patient23_Healthy!E416,Patient25_Healthy!E416,Patient26_Healthy!E416,Patient27_Healthy!E416,Patient28_Healthy!E416,Patient30_Healthy!E416,Patient31_Healthy!E416,Patient33_Healthy!E416,Patient34_Healthy!E416,Patient36_Healthy!E416)</f>
        <v>3.8820411276613682</v>
      </c>
      <c r="L437" s="133" t="s">
        <v>148</v>
      </c>
      <c r="M437" s="164">
        <f>AVERAGE(Patient1_Healthy!H416,Patient2_Healthy!H416,Patient5_Healthy!H416,Patient6_Healthy!H416,Patient8_Healthy!H416,Patient9_Healthy!H416,Patient10_Healthy!H416,Patient11_Healthy!H416,Patient12_Healthy!H416,Patient13_Healthy!H416,Patient14_Healthy!H416,Patient15_Healthy!H416,Patient16_Healthy!H416,Patient17_Healthy!H416,Patient18_Healthy!H416,Patient19_Healthy!H416,Patient21_Healthy!H416,Patient22_Healthy!H416,Patient23_Healthy!H416,Patient25_Healthy!H416,Patient26_Healthy!H416,Patient27_Healthy!H416,Patient28_Healthy!H416,Patient30_Healthy!H416,Patient31_Healthy!H416,Patient33_Healthy!H416,Patient34_Healthy!H416,Patient36_Healthy!H416)</f>
        <v>118.48323223297636</v>
      </c>
      <c r="N437" s="164">
        <f>STDEV(Patient1_Healthy!H416,Patient2_Healthy!H416,Patient5_Healthy!H416,Patient6_Healthy!H416,Patient8_Healthy!H416,Patient9_Healthy!H416,Patient10_Healthy!H416,Patient11_Healthy!H416,Patient12_Healthy!H416,Patient13_Healthy!H416,Patient14_Healthy!H416,Patient15_Healthy!H416,Patient16_Healthy!H416,Patient17_Healthy!H416,Patient18_Healthy!H416,Patient19_Healthy!H416,Patient21_Healthy!H416,Patient22_Healthy!H416,Patient23_Healthy!H416,Patient25_Healthy!H416,Patient26_Healthy!H416,Patient27_Healthy!H416,Patient28_Healthy!H416,Patient30_Healthy!H416,Patient31_Healthy!H416,Patient33_Healthy!H416,Patient34_Healthy!H416,Patient36_Healthy!H416)</f>
        <v>69.612293715263633</v>
      </c>
      <c r="Q437" s="135" t="s">
        <v>148</v>
      </c>
      <c r="R437" s="132">
        <f>AVERAGE(Patient1_Healthy!M416,Patient2_Healthy!M416,Patient5_Healthy!M416,Patient6_Healthy!M416,Patient8_Healthy!M416,Patient9_Healthy!M416,Patient10_Healthy!M416,Patient11_Healthy!M416,Patient12_Healthy!M416,Patient13_Healthy!M416,Patient14_Healthy!M416,Patient15_Healthy!M416,Patient16_Healthy!M416,Patient17_Healthy!M416,Patient18_Healthy!M416,Patient19_Healthy!M416,Patient21_Healthy!M416,Patient22_Healthy!M416,Patient23_Healthy!M416,Patient25_Healthy!M416,Patient26_Healthy!M416,Patient27_Healthy!M416,Patient28_Healthy!M416,Patient30_Healthy!M416,Patient31_Healthy!M416,Patient33_Healthy!M416,Patient34_Healthy!M416,Patient36_Healthy!M416)</f>
        <v>0.83980923255823703</v>
      </c>
      <c r="S437" s="139">
        <f>STDEV(Patient1_Healthy!M416,Patient2_Healthy!M416,Patient5_Healthy!M416,Patient6_Healthy!M416,Patient8_Healthy!M416,Patient9_Healthy!M416,Patient10_Healthy!M416,Patient11_Healthy!M416,Patient12_Healthy!M416,Patient13_Healthy!M416,Patient14_Healthy!M416,Patient15_Healthy!M416,Patient16_Healthy!M416,Patient17_Healthy!M416,Patient18_Healthy!M416,Patient19_Healthy!M416,Patient21_Healthy!M416,Patient22_Healthy!M416,Patient23_Healthy!M416,Patient25_Healthy!M416,Patient26_Healthy!M416,Patient27_Healthy!M416,Patient28_Healthy!M416,Patient30_Healthy!M416,Patient31_Healthy!M416,Patient33_Healthy!M416,Patient34_Healthy!M416,Patient36_Healthy!M416)</f>
        <v>0.14427340181593848</v>
      </c>
      <c r="T437" s="164">
        <f>AVERAGE(Patient1_Healthy!N416,Patient2_Healthy!N416,Patient5_Healthy!N416,Patient6_Healthy!N416,Patient8_Healthy!N416,Patient9_Healthy!N416,Patient10_Healthy!N416,Patient11_Healthy!N416,Patient12_Healthy!N416,Patient13_Healthy!N416,Patient14_Healthy!N416,Patient15_Healthy!N416,Patient16_Healthy!N416,Patient17_Healthy!N416,Patient18_Healthy!N416,Patient19_Healthy!N416,Patient21_Healthy!N416,Patient22_Healthy!N416,Patient23_Healthy!N416,Patient25_Healthy!N416,Patient26_Healthy!N416,Patient27_Healthy!N416,Patient28_Healthy!N416,Patient30_Healthy!N416,Patient31_Healthy!N416,Patient33_Healthy!N416,Patient34_Healthy!N416,Patient36_Healthy!N416)</f>
        <v>0.85879967914365596</v>
      </c>
      <c r="U437" s="164">
        <f>STDEV(Patient1_Healthy!N416,Patient2_Healthy!N416,Patient5_Healthy!N416,Patient6_Healthy!N416,Patient8_Healthy!N416,Patient9_Healthy!N416,Patient10_Healthy!N416,Patient11_Healthy!N416,Patient12_Healthy!N416,Patient13_Healthy!N416,Patient14_Healthy!N416,Patient15_Healthy!N416,Patient16_Healthy!N416,Patient17_Healthy!N416,Patient18_Healthy!N416,Patient19_Healthy!N416,Patient21_Healthy!N416,Patient22_Healthy!N416,Patient23_Healthy!N416,Patient25_Healthy!N416,Patient26_Healthy!N416,Patient27_Healthy!N416,Patient28_Healthy!N416,Patient30_Healthy!N416,Patient31_Healthy!N416,Patient33_Healthy!N416,Patient34_Healthy!N416,Patient36_Healthy!N416)</f>
        <v>0.11936593870300186</v>
      </c>
      <c r="V437" s="132">
        <f>AVERAGE(Patient1_Healthy!O416,Patient2_Healthy!O416,Patient5_Healthy!O416,Patient6_Healthy!O416,Patient8_Healthy!O416,Patient9_Healthy!O416,Patient10_Healthy!O416,Patient11_Healthy!O416,Patient12_Healthy!O416,Patient13_Healthy!O416,Patient14_Healthy!O416,Patient15_Healthy!O416,Patient16_Healthy!O416,Patient17_Healthy!O416,Patient18_Healthy!O416,Patient19_Healthy!O416,Patient21_Healthy!O416,Patient22_Healthy!O416,Patient23_Healthy!O416,Patient25_Healthy!O416,Patient26_Healthy!O416,Patient27_Healthy!O416,Patient28_Healthy!O416,Patient30_Healthy!O416,Patient31_Healthy!O416,Patient33_Healthy!O416,Patient34_Healthy!O416,Patient36_Healthy!O416)</f>
        <v>0.73876525592231157</v>
      </c>
      <c r="W437" s="139">
        <f>STDEV(Patient1_Healthy!O416,Patient2_Healthy!O416,Patient5_Healthy!O416,Patient6_Healthy!O416,Patient8_Healthy!O416,Patient9_Healthy!O416,Patient10_Healthy!O416,Patient11_Healthy!O416,Patient12_Healthy!O416,Patient13_Healthy!O416,Patient14_Healthy!O416,Patient15_Healthy!O416,Patient16_Healthy!O416,Patient17_Healthy!O416,Patient18_Healthy!O416,Patient19_Healthy!O416,Patient21_Healthy!O416,Patient22_Healthy!O416,Patient23_Healthy!O416,Patient25_Healthy!O416,Patient26_Healthy!O416,Patient27_Healthy!O416,Patient28_Healthy!O416,Patient30_Healthy!O416,Patient31_Healthy!O416,Patient33_Healthy!O416,Patient34_Healthy!O416,Patient36_Healthy!O416)</f>
        <v>0.1875793876169021</v>
      </c>
      <c r="X437" s="132">
        <f>AVERAGE(Patient1_Healthy!P416,Patient2_Healthy!P416,Patient5_Healthy!P416,Patient6_Healthy!P416,Patient8_Healthy!P416,Patient9_Healthy!P416,Patient10_Healthy!P416,Patient11_Healthy!P416,Patient12_Healthy!P416,Patient13_Healthy!P416,Patient14_Healthy!P416,Patient15_Healthy!P416,Patient16_Healthy!P416,Patient17_Healthy!P416,Patient18_Healthy!P416,Patient19_Healthy!P416,Patient21_Healthy!P416,Patient22_Healthy!P416,Patient23_Healthy!P416,Patient25_Healthy!P416,Patient26_Healthy!P416,Patient27_Healthy!P416,Patient28_Healthy!P416,Patient30_Healthy!P416,Patient31_Healthy!P416,Patient33_Healthy!P416,Patient34_Healthy!P416,Patient36_Healthy!P416)</f>
        <v>0.76168238938924304</v>
      </c>
      <c r="Y437" s="139">
        <f>STDEV(Patient1_Healthy!P416,Patient2_Healthy!P416,Patient5_Healthy!P416,Patient6_Healthy!P416,Patient8_Healthy!P416,Patient9_Healthy!P416,Patient10_Healthy!P416,Patient11_Healthy!P416,Patient12_Healthy!P416,Patient13_Healthy!P416,Patient14_Healthy!P416,Patient15_Healthy!P416,Patient16_Healthy!P416,Patient17_Healthy!P416,Patient18_Healthy!P416,Patient19_Healthy!P416,Patient21_Healthy!P416,Patient22_Healthy!P416,Patient23_Healthy!P416,Patient25_Healthy!P416,Patient26_Healthy!P416,Patient27_Healthy!P416,Patient28_Healthy!P416,Patient30_Healthy!P416,Patient31_Healthy!P416,Patient33_Healthy!P416,Patient34_Healthy!P416,Patient36_Healthy!P416)</f>
        <v>0.19183361675045768</v>
      </c>
      <c r="Z437" s="132">
        <f>AVERAGE(Patient1_Healthy!Q416,Patient2_Healthy!Q416,Patient5_Healthy!Q416,Patient6_Healthy!Q416,Patient8_Healthy!Q416,Patient9_Healthy!Q416,Patient10_Healthy!Q416,Patient11_Healthy!Q416,Patient12_Healthy!Q416,Patient13_Healthy!Q416,Patient14_Healthy!Q416,Patient15_Healthy!Q416,Patient16_Healthy!Q416,Patient17_Healthy!Q416,Patient18_Healthy!Q416,Patient19_Healthy!Q416,Patient21_Healthy!Q416,Patient22_Healthy!Q416,Patient23_Healthy!Q416,Patient25_Healthy!Q416,Patient26_Healthy!Q416,Patient27_Healthy!Q416,Patient28_Healthy!Q416,Patient30_Healthy!Q416,Patient31_Healthy!Q416,Patient33_Healthy!Q416,Patient34_Healthy!Q416,Patient36_Healthy!Q416)</f>
        <v>0.76850684834399074</v>
      </c>
      <c r="AA437" s="139">
        <f>STDEV(Patient1_Healthy!Q416,Patient2_Healthy!Q416,Patient5_Healthy!Q416,Patient6_Healthy!Q416,Patient8_Healthy!Q416,Patient9_Healthy!Q416,Patient10_Healthy!Q416,Patient11_Healthy!Q416,Patient12_Healthy!Q416,Patient13_Healthy!Q416,Patient14_Healthy!Q416,Patient15_Healthy!Q416,Patient16_Healthy!Q416,Patient17_Healthy!Q416,Patient18_Healthy!Q416,Patient19_Healthy!Q416,Patient21_Healthy!Q416,Patient22_Healthy!Q416,Patient23_Healthy!Q416,Patient25_Healthy!Q416,Patient26_Healthy!Q416,Patient27_Healthy!Q416,Patient28_Healthy!Q416,Patient30_Healthy!Q416,Patient31_Healthy!Q416,Patient33_Healthy!Q416,Patient34_Healthy!Q416,Patient36_Healthy!Q416)</f>
        <v>0.14162927830453856</v>
      </c>
      <c r="AB437" s="132">
        <f>AVERAGE(Patient1_Healthy!R416,Patient2_Healthy!R416,Patient5_Healthy!R416,Patient6_Healthy!R416,Patient8_Healthy!R416,Patient9_Healthy!R416,Patient10_Healthy!R416,Patient11_Healthy!R416,Patient12_Healthy!R416,Patient12_Healthy!R416,Patient13_Healthy!R416,Patient14_Healthy!R416,Patient15_Healthy!R416,Patient16_Healthy!R416,Patient17_Healthy!R416,Patient18_Healthy!R416,Patient19_Healthy!R416,Patient21_Healthy!R416,Patient22_Healthy!R416,Patient23_Healthy!R416,Patient25_Healthy!R416,Patient26_Healthy!R416,Patient27_Healthy!R416,Patient28_Healthy!R416,Patient30_Healthy!R416,Patient31_Healthy!R416,Patient33_Healthy!R416,Patient34_Healthy!R416,Patient36_Healthy!R416)</f>
        <v>0.73035495799994077</v>
      </c>
      <c r="AC437" s="139">
        <f>STDEV(Patient1_Healthy!R416,Patient2_Healthy!R416,Patient5_Healthy!R416,Patient6_Healthy!R416,Patient8_Healthy!R416,Patient9_Healthy!R416,Patient10_Healthy!R416,Patient11_Healthy!R416,Patient12_Healthy!R416,Patient12_Healthy!R416,Patient13_Healthy!R416,Patient14_Healthy!R416,Patient15_Healthy!R416,Patient16_Healthy!R416,Patient17_Healthy!R416,Patient18_Healthy!R416,Patient19_Healthy!R416,Patient21_Healthy!R416,Patient22_Healthy!R416,Patient23_Healthy!R416,Patient25_Healthy!R416,Patient26_Healthy!R416,Patient27_Healthy!R416,Patient28_Healthy!R416,Patient30_Healthy!R416,Patient31_Healthy!R416,Patient33_Healthy!R416,Patient34_Healthy!R416,Patient36_Healthy!R416)</f>
        <v>0.17706053469432612</v>
      </c>
      <c r="AD437" s="132">
        <f>AVERAGE(Patient1_Healthy!S416,Patient2_Healthy!S416,Patient5_Healthy!S416,Patient6_Healthy!RS16,Patient8_Healthy!S416,Patient9_Healthy!S416,Patient10_Healthy!S416,Patient11_Healthy!S416,Patient12_Healthy!S416,Patient12_Healthy!S416,Patient13_Healthy!S416,Patient14_Healthy!S416,Patient15_Healthy!S416,Patient16_Healthy!S416,Patient17_Healthy!S416,Patient18_Healthy!S416,Patient19_Healthy!S416,Patient21_Healthy!S416,Patient22_Healthy!S416,Patient23_Healthy!S416,Patient25_Healthy!S416,Patient26_Healthy!RS16,Patient27_Healthy!S416,Patient28_Healthy!S416,Patient30_Healthy!S416,Patient31_Healthy!S416,Patient33_Healthy!S416,Patient34_Healthy!S416,Patient36_Healthy!S416)</f>
        <v>0.74249703027663416</v>
      </c>
      <c r="AE437" s="139">
        <f>STDEV(Patient1_Healthy!S416,Patient2_Healthy!S416,Patient5_Healthy!S416,Patient6_Healthy!RS16,Patient8_Healthy!S416,Patient9_Healthy!S416,Patient10_Healthy!S416,Patient11_Healthy!S416,Patient12_Healthy!S416,Patient12_Healthy!S416,Patient13_Healthy!S416,Patient14_Healthy!S416,Patient15_Healthy!S416,Patient16_Healthy!S416,Patient17_Healthy!S416,Patient18_Healthy!S416,Patient19_Healthy!S416,Patient21_Healthy!S416,Patient22_Healthy!S416,Patient23_Healthy!S416,Patient25_Healthy!S416,Patient26_Healthy!RS16,Patient27_Healthy!S416,Patient28_Healthy!S416,Patient30_Healthy!S416,Patient31_Healthy!S416,Patient33_Healthy!S416,Patient34_Healthy!S416,Patient36_Healthy!S416)</f>
        <v>0.22127308147331282</v>
      </c>
      <c r="AF437" s="164">
        <f>AVERAGE(Patient1_Healthy!T416,Patient2_Healthy!T416,Patient5_Healthy!T416,Patient6_Healthy!T416,Patient8_Healthy!T416,Patient9_Healthy!T416,Patient10_Healthy!T416,Patient11_Healthy!T416,Patient12_Healthy!T416,Patient12_Healthy!T416,Patient13_Healthy!T416,Patient14_Healthy!T416,Patient15_Healthy!T416,Patient16_Healthy!T416,Patient17_Healthy!T416,Patient18_Healthy!T416,Patient19_Healthy!T416,Patient21_Healthy!T416,Patient22_Healthy!T416,Patient23_Healthy!T416,Patient25_Healthy!T416,Patient26_Healthy!TS16,Patient27_Healthy!T416,Patient28_Healthy!T416,Patient30_Healthy!T416,Patient31_Healthy!T416,Patient33_Healthy!T416,Patient34_Healthy!T416,Patient36_Healthy!T416)</f>
        <v>0.70222679187151871</v>
      </c>
      <c r="AG437" s="164">
        <f>STDEV(Patient1_Healthy!T416,Patient2_Healthy!T416,Patient5_Healthy!T416,Patient6_Healthy!T416,Patient8_Healthy!T416,Patient9_Healthy!T416,Patient10_Healthy!T416,Patient11_Healthy!T416,Patient12_Healthy!T416,Patient12_Healthy!T416,Patient13_Healthy!T416,Patient14_Healthy!T416,Patient15_Healthy!T416,Patient16_Healthy!T416,Patient17_Healthy!T416,Patient18_Healthy!T416,Patient19_Healthy!T416,Patient21_Healthy!T416,Patient22_Healthy!T416,Patient23_Healthy!T416,Patient25_Healthy!T416,Patient26_Healthy!TS16,Patient27_Healthy!T416,Patient28_Healthy!T416,Patient30_Healthy!T416,Patient31_Healthy!T416,Patient33_Healthy!T416,Patient34_Healthy!T416,Patient36_Healthy!T416)</f>
        <v>0.23946181672846695</v>
      </c>
      <c r="AO437" s="165"/>
    </row>
    <row r="438" spans="1:41" x14ac:dyDescent="0.25">
      <c r="A438" s="131" t="s">
        <v>148</v>
      </c>
      <c r="B438" s="132">
        <f>AVERAGE(Patient1_Healthy!B417,Patient2_Healthy!B417,Patient5_Healthy!B417,Patient6_Healthy!B417,Patient8_Healthy!B417,Patient9_Healthy!B417,Patient10_Healthy!B417,Patient11_Healthy!B417,Patient12_Healthy!B417,Patient13_Healthy!B417,Patient14_Healthy!B417,Patient15_Healthy!B417,Patient16_Healthy!B417,Patient17_Healthy!B417,Patient18_Healthy!B417,Patient19_Healthy!B417,Patient21_Healthy!B417,Patient22_Healthy!B417,Patient23_Healthy!B417,Patient25_Healthy!B417,Patient26_Healthy!B417,Patient27_Healthy!B417,Patient28_Healthy!B417,Patient30_Healthy!B417,Patient31_Healthy!B417,Patient33_Healthy!B417,Patient34_Healthy!B417,Patient36_Healthy!B417)</f>
        <v>3.2917168052314003</v>
      </c>
      <c r="C438" s="139">
        <f>STDEV(Patient1_Healthy!B417,Patient2_Healthy!B417,Patient5_Healthy!B417,Patient6_Healthy!B417,Patient8_Healthy!B417,Patient9_Healthy!B417,Patient10_Healthy!B417,Patient11_Healthy!B417,Patient12_Healthy!B417,Patient13_Healthy!B417,Patient14_Healthy!B417,Patient15_Healthy!B417,Patient16_Healthy!B417,Patient17_Healthy!B417,Patient18_Healthy!B417,Patient19_Healthy!B417,Patient21_Healthy!B417,Patient22_Healthy!B417,Patient23_Healthy!B417,Patient25_Healthy!B417,Patient26_Healthy!B417,Patient27_Healthy!B417,Patient28_Healthy!B417,Patient30_Healthy!B417,Patient31_Healthy!B417,Patient33_Healthy!B417,Patient34_Healthy!B417,Patient36_Healthy!B417)</f>
        <v>0.85312418013894753</v>
      </c>
      <c r="D438" s="164">
        <f>AVERAGE(Patient1_Healthy!C417,Patient2_Healthy!C417,Patient5_Healthy!C417,Patient6_Healthy!C417,Patient8_Healthy!C417,Patient9_Healthy!C417,Patient10_Healthy!C417,Patient11_Healthy!C417,Patient12_Healthy!C417,Patient13_Healthy!C417,Patient14_Healthy!C417,Patient15_Healthy!C417,Patient16_Healthy!C417,Patient17_Healthy!C417,Patient18_Healthy!C417,Patient19_Healthy!C417,Patient21_Healthy!C417,Patient22_Healthy!C417,Patient23_Healthy!C417,Patient25_Healthy!C417,Patient26_Healthy!C417,Patient27_Healthy!C417,Patient28_Healthy!C417,Patient30_Healthy!C417,Patient31_Healthy!C417,Patient33_Healthy!C417,Patient34_Healthy!C417,Patient36_Healthy!C417)</f>
        <v>0.32234907860202272</v>
      </c>
      <c r="E438" s="139">
        <f>STDEV(Patient1_Healthy!C417,Patient2_Healthy!C417,Patient5_Healthy!C417,Patient6_Healthy!C417,Patient8_Healthy!C417,Patient9_Healthy!C417,Patient10_Healthy!C417,Patient11_Healthy!C417,Patient12_Healthy!C417,Patient13_Healthy!C417,Patient14_Healthy!C417,Patient15_Healthy!C417,Patient16_Healthy!C417,Patient17_Healthy!C417,Patient18_Healthy!C417,Patient19_Healthy!C417,Patient21_Healthy!C417,Patient22_Healthy!C417,Patient23_Healthy!C417,Patient25_Healthy!C417,Patient26_Healthy!C417,Patient27_Healthy!C417,Patient28_Healthy!C417,Patient30_Healthy!C417,Patient31_Healthy!C417,Patient33_Healthy!C417,Patient34_Healthy!C417,Patient36_Healthy!C417)</f>
        <v>2.4049092237170813</v>
      </c>
      <c r="F438" s="132">
        <f>AVERAGE(Patient1_Healthy!D417,Patient2_Healthy!D417,Patient5_Healthy!D417,Patient6_Healthy!D417,Patient8_Healthy!D417,Patient9_Healthy!D417,Patient10_Healthy!D417,Patient11_Healthy!D417,Patient12_Healthy!D417,Patient13_Healthy!D417,Patient14_Healthy!D417,Patient15_Healthy!D417,Patient16_Healthy!D417,Patient17_Healthy!D417,Patient18_Healthy!D417,Patient19_Healthy!D417,Patient21_Healthy!D417,Patient22_Healthy!D417,Patient23_Healthy!D417,Patient25_Healthy!D417,Patient26_Healthy!D417,Patient27_Healthy!D417,Patient28_Healthy!D417,Patient30_Healthy!D417,Patient31_Healthy!D417,Patient33_Healthy!D417,Patient34_Healthy!D417,Patient36_Healthy!D417)</f>
        <v>4.2131753223830151</v>
      </c>
      <c r="G438" s="139">
        <f>STDEV(Patient1_Healthy!D417,Patient2_Healthy!D417,Patient5_Healthy!D417,Patient6_Healthy!D417,Patient8_Healthy!D417,Patient9_Healthy!D417,Patient10_Healthy!D417,Patient11_Healthy!D417,Patient12_Healthy!D417,Patient13_Healthy!D417,Patient14_Healthy!D417,Patient15_Healthy!D417,Patient16_Healthy!D417,Patient17_Healthy!D417,Patient18_Healthy!D417,Patient19_Healthy!D417,Patient21_Healthy!D417,Patient22_Healthy!D417,Patient23_Healthy!D417,Patient25_Healthy!D417,Patient26_Healthy!D417,Patient27_Healthy!D417,Patient28_Healthy!D417,Patient30_Healthy!D417,Patient31_Healthy!D417,Patient33_Healthy!D417,Patient34_Healthy!D417,Patient36_Healthy!D417)</f>
        <v>1.1285046577629714</v>
      </c>
      <c r="H438" s="164">
        <f>AVERAGE(Patient1_Healthy!E417,Patient2_Healthy!E417,Patient5_Healthy!E417,Patient6_Healthy!E417,Patient8_Healthy!E417,Patient9_Healthy!E417,Patient10_Healthy!E417,Patient11_Healthy!E417,Patient12_Healthy!E417,Patient13_Healthy!E417,Patient14_Healthy!E417,Patient15_Healthy!E417,Patient16_Healthy!E417,Patient17_Healthy!E417,Patient18_Healthy!E417,Patient19_Healthy!E417,Patient21_Healthy!E417,Patient22_Healthy!E417,Patient23_Healthy!E417,Patient25_Healthy!E417,Patient26_Healthy!E417,Patient27_Healthy!E417,Patient28_Healthy!E417,Patient30_Healthy!E417,Patient31_Healthy!E417,Patient33_Healthy!E417,Patient34_Healthy!E417,Patient36_Healthy!E417)</f>
        <v>-0.23905248144420785</v>
      </c>
      <c r="I438" s="164">
        <f>STDEV(Patient1_Healthy!E417,Patient2_Healthy!E417,Patient5_Healthy!E417,Patient6_Healthy!E417,Patient8_Healthy!E417,Patient9_Healthy!E417,Patient10_Healthy!E417,Patient11_Healthy!E417,Patient12_Healthy!E417,Patient13_Healthy!E417,Patient14_Healthy!E417,Patient15_Healthy!E417,Patient16_Healthy!E417,Patient17_Healthy!E417,Patient18_Healthy!E417,Patient19_Healthy!E417,Patient21_Healthy!E417,Patient22_Healthy!E417,Patient23_Healthy!E417,Patient25_Healthy!E417,Patient26_Healthy!E417,Patient27_Healthy!E417,Patient28_Healthy!E417,Patient30_Healthy!E417,Patient31_Healthy!E417,Patient33_Healthy!E417,Patient34_Healthy!E417,Patient36_Healthy!E417)</f>
        <v>3.2927178458938915</v>
      </c>
      <c r="L438" s="133" t="s">
        <v>149</v>
      </c>
      <c r="M438" s="164">
        <f>AVERAGE(Patient1_Healthy!H417,Patient2_Healthy!H417,Patient5_Healthy!H417,Patient6_Healthy!H417,Patient8_Healthy!H417,Patient9_Healthy!H417,Patient10_Healthy!H417,Patient11_Healthy!H417,Patient12_Healthy!H417,Patient13_Healthy!H417,Patient14_Healthy!H417,Patient15_Healthy!H417,Patient16_Healthy!H417,Patient17_Healthy!H417,Patient18_Healthy!H417,Patient19_Healthy!H417,Patient21_Healthy!H417,Patient22_Healthy!H417,Patient23_Healthy!H417,Patient25_Healthy!H417,Patient26_Healthy!H417,Patient27_Healthy!H417,Patient28_Healthy!H417,Patient30_Healthy!H417,Patient31_Healthy!H417,Patient33_Healthy!H417,Patient34_Healthy!H417,Patient36_Healthy!H417)</f>
        <v>119.90396424459074</v>
      </c>
      <c r="N438" s="164">
        <f>STDEV(Patient1_Healthy!H417,Patient2_Healthy!H417,Patient5_Healthy!H417,Patient6_Healthy!H417,Patient8_Healthy!H417,Patient9_Healthy!H417,Patient10_Healthy!H417,Patient11_Healthy!H417,Patient12_Healthy!H417,Patient13_Healthy!H417,Patient14_Healthy!H417,Patient15_Healthy!H417,Patient16_Healthy!H417,Patient17_Healthy!H417,Patient18_Healthy!H417,Patient19_Healthy!H417,Patient21_Healthy!H417,Patient22_Healthy!H417,Patient23_Healthy!H417,Patient25_Healthy!H417,Patient26_Healthy!H417,Patient27_Healthy!H417,Patient28_Healthy!H417,Patient30_Healthy!H417,Patient31_Healthy!H417,Patient33_Healthy!H417,Patient34_Healthy!H417,Patient36_Healthy!H417)</f>
        <v>57.415760618181032</v>
      </c>
      <c r="Q438" s="135" t="s">
        <v>149</v>
      </c>
      <c r="R438" s="132">
        <f>AVERAGE(Patient1_Healthy!M417,Patient2_Healthy!M417,Patient5_Healthy!M417,Patient6_Healthy!M417,Patient8_Healthy!M417,Patient9_Healthy!M417,Patient10_Healthy!M417,Patient11_Healthy!M417,Patient12_Healthy!M417,Patient13_Healthy!M417,Patient14_Healthy!M417,Patient15_Healthy!M417,Patient16_Healthy!M417,Patient17_Healthy!M417,Patient18_Healthy!M417,Patient19_Healthy!M417,Patient21_Healthy!M417,Patient22_Healthy!M417,Patient23_Healthy!M417,Patient25_Healthy!M417,Patient26_Healthy!M417,Patient27_Healthy!M417,Patient28_Healthy!M417,Patient30_Healthy!M417,Patient31_Healthy!M417,Patient33_Healthy!M417,Patient34_Healthy!M417,Patient36_Healthy!M417)</f>
        <v>0.7868811204080739</v>
      </c>
      <c r="S438" s="139">
        <f>STDEV(Patient1_Healthy!M417,Patient2_Healthy!M417,Patient5_Healthy!M417,Patient6_Healthy!M417,Patient8_Healthy!M417,Patient9_Healthy!M417,Patient10_Healthy!M417,Patient11_Healthy!M417,Patient12_Healthy!M417,Patient13_Healthy!M417,Patient14_Healthy!M417,Patient15_Healthy!M417,Patient16_Healthy!M417,Patient17_Healthy!M417,Patient18_Healthy!M417,Patient19_Healthy!M417,Patient21_Healthy!M417,Patient22_Healthy!M417,Patient23_Healthy!M417,Patient25_Healthy!M417,Patient26_Healthy!M417,Patient27_Healthy!M417,Patient28_Healthy!M417,Patient30_Healthy!M417,Patient31_Healthy!M417,Patient33_Healthy!M417,Patient34_Healthy!M417,Patient36_Healthy!M417)</f>
        <v>0.20269296249995275</v>
      </c>
      <c r="T438" s="164">
        <f>AVERAGE(Patient1_Healthy!N417,Patient2_Healthy!N417,Patient5_Healthy!N417,Patient6_Healthy!N417,Patient8_Healthy!N417,Patient9_Healthy!N417,Patient10_Healthy!N417,Patient11_Healthy!N417,Patient12_Healthy!N417,Patient13_Healthy!N417,Patient14_Healthy!N417,Patient15_Healthy!N417,Patient16_Healthy!N417,Patient17_Healthy!N417,Patient18_Healthy!N417,Patient19_Healthy!N417,Patient21_Healthy!N417,Patient22_Healthy!N417,Patient23_Healthy!N417,Patient25_Healthy!N417,Patient26_Healthy!N417,Patient27_Healthy!N417,Patient28_Healthy!N417,Patient30_Healthy!N417,Patient31_Healthy!N417,Patient33_Healthy!N417,Patient34_Healthy!N417,Patient36_Healthy!N417)</f>
        <v>0.83858217480668817</v>
      </c>
      <c r="U438" s="164">
        <f>STDEV(Patient1_Healthy!N417,Patient2_Healthy!N417,Patient5_Healthy!N417,Patient6_Healthy!N417,Patient8_Healthy!N417,Patient9_Healthy!N417,Patient10_Healthy!N417,Patient11_Healthy!N417,Patient12_Healthy!N417,Patient13_Healthy!N417,Patient14_Healthy!N417,Patient15_Healthy!N417,Patient16_Healthy!N417,Patient17_Healthy!N417,Patient18_Healthy!N417,Patient19_Healthy!N417,Patient21_Healthy!N417,Patient22_Healthy!N417,Patient23_Healthy!N417,Patient25_Healthy!N417,Patient26_Healthy!N417,Patient27_Healthy!N417,Patient28_Healthy!N417,Patient30_Healthy!N417,Patient31_Healthy!N417,Patient33_Healthy!N417,Patient34_Healthy!N417,Patient36_Healthy!N417)</f>
        <v>0.12686639438551073</v>
      </c>
      <c r="V438" s="132">
        <f>AVERAGE(Patient1_Healthy!O417,Patient2_Healthy!O417,Patient5_Healthy!O417,Patient6_Healthy!O417,Patient8_Healthy!O417,Patient9_Healthy!O417,Patient10_Healthy!O417,Patient11_Healthy!O417,Patient12_Healthy!O417,Patient13_Healthy!O417,Patient14_Healthy!O417,Patient15_Healthy!O417,Patient16_Healthy!O417,Patient17_Healthy!O417,Patient18_Healthy!O417,Patient19_Healthy!O417,Patient21_Healthy!O417,Patient22_Healthy!O417,Patient23_Healthy!O417,Patient25_Healthy!O417,Patient26_Healthy!O417,Patient27_Healthy!O417,Patient28_Healthy!O417,Patient30_Healthy!O417,Patient31_Healthy!O417,Patient33_Healthy!O417,Patient34_Healthy!O417,Patient36_Healthy!O417)</f>
        <v>0.68410424201157416</v>
      </c>
      <c r="W438" s="139">
        <f>STDEV(Patient1_Healthy!O417,Patient2_Healthy!O417,Patient5_Healthy!O417,Patient6_Healthy!O417,Patient8_Healthy!O417,Patient9_Healthy!O417,Patient10_Healthy!O417,Patient11_Healthy!O417,Patient12_Healthy!O417,Patient13_Healthy!O417,Patient14_Healthy!O417,Patient15_Healthy!O417,Patient16_Healthy!O417,Patient17_Healthy!O417,Patient18_Healthy!O417,Patient19_Healthy!O417,Patient21_Healthy!O417,Patient22_Healthy!O417,Patient23_Healthy!O417,Patient25_Healthy!O417,Patient26_Healthy!O417,Patient27_Healthy!O417,Patient28_Healthy!O417,Patient30_Healthy!O417,Patient31_Healthy!O417,Patient33_Healthy!O417,Patient34_Healthy!O417,Patient36_Healthy!O417)</f>
        <v>0.21400489218521063</v>
      </c>
      <c r="X438" s="132">
        <f>AVERAGE(Patient1_Healthy!P417,Patient2_Healthy!P417,Patient5_Healthy!P417,Patient6_Healthy!P417,Patient8_Healthy!P417,Patient9_Healthy!P417,Patient10_Healthy!P417,Patient11_Healthy!P417,Patient12_Healthy!P417,Patient13_Healthy!P417,Patient14_Healthy!P417,Patient15_Healthy!P417,Patient16_Healthy!P417,Patient17_Healthy!P417,Patient18_Healthy!P417,Patient19_Healthy!P417,Patient21_Healthy!P417,Patient22_Healthy!P417,Patient23_Healthy!P417,Patient25_Healthy!P417,Patient26_Healthy!P417,Patient27_Healthy!P417,Patient28_Healthy!P417,Patient30_Healthy!P417,Patient31_Healthy!P417,Patient33_Healthy!P417,Patient34_Healthy!P417,Patient36_Healthy!P417)</f>
        <v>0.72347528257080762</v>
      </c>
      <c r="Y438" s="139">
        <f>STDEV(Patient1_Healthy!P417,Patient2_Healthy!P417,Patient5_Healthy!P417,Patient6_Healthy!P417,Patient8_Healthy!P417,Patient9_Healthy!P417,Patient10_Healthy!P417,Patient11_Healthy!P417,Patient12_Healthy!P417,Patient13_Healthy!P417,Patient14_Healthy!P417,Patient15_Healthy!P417,Patient16_Healthy!P417,Patient17_Healthy!P417,Patient18_Healthy!P417,Patient19_Healthy!P417,Patient21_Healthy!P417,Patient22_Healthy!P417,Patient23_Healthy!P417,Patient25_Healthy!P417,Patient26_Healthy!P417,Patient27_Healthy!P417,Patient28_Healthy!P417,Patient30_Healthy!P417,Patient31_Healthy!P417,Patient33_Healthy!P417,Patient34_Healthy!P417,Patient36_Healthy!P417)</f>
        <v>0.18027930449283119</v>
      </c>
      <c r="Z438" s="132">
        <f>AVERAGE(Patient1_Healthy!Q417,Patient2_Healthy!Q417,Patient5_Healthy!Q417,Patient6_Healthy!Q417,Patient8_Healthy!Q417,Patient9_Healthy!Q417,Patient10_Healthy!Q417,Patient11_Healthy!Q417,Patient12_Healthy!Q417,Patient13_Healthy!Q417,Patient14_Healthy!Q417,Patient15_Healthy!Q417,Patient16_Healthy!Q417,Patient17_Healthy!Q417,Patient18_Healthy!Q417,Patient19_Healthy!Q417,Patient21_Healthy!Q417,Patient22_Healthy!Q417,Patient23_Healthy!Q417,Patient25_Healthy!Q417,Patient26_Healthy!Q417,Patient27_Healthy!Q417,Patient28_Healthy!Q417,Patient30_Healthy!Q417,Patient31_Healthy!Q417,Patient33_Healthy!Q417,Patient34_Healthy!Q417,Patient36_Healthy!Q417)</f>
        <v>0.72662000488765288</v>
      </c>
      <c r="AA438" s="139">
        <f>STDEV(Patient1_Healthy!Q417,Patient2_Healthy!Q417,Patient5_Healthy!Q417,Patient6_Healthy!Q417,Patient8_Healthy!Q417,Patient9_Healthy!Q417,Patient10_Healthy!Q417,Patient11_Healthy!Q417,Patient12_Healthy!Q417,Patient13_Healthy!Q417,Patient14_Healthy!Q417,Patient15_Healthy!Q417,Patient16_Healthy!Q417,Patient17_Healthy!Q417,Patient18_Healthy!Q417,Patient19_Healthy!Q417,Patient21_Healthy!Q417,Patient22_Healthy!Q417,Patient23_Healthy!Q417,Patient25_Healthy!Q417,Patient26_Healthy!Q417,Patient27_Healthy!Q417,Patient28_Healthy!Q417,Patient30_Healthy!Q417,Patient31_Healthy!Q417,Patient33_Healthy!Q417,Patient34_Healthy!Q417,Patient36_Healthy!Q417)</f>
        <v>0.19236202862638174</v>
      </c>
      <c r="AB438" s="132">
        <f>AVERAGE(Patient1_Healthy!R417,Patient2_Healthy!R417,Patient5_Healthy!R417,Patient6_Healthy!R417,Patient8_Healthy!R417,Patient9_Healthy!R417,Patient10_Healthy!R417,Patient11_Healthy!R417,Patient12_Healthy!R417,Patient12_Healthy!R417,Patient13_Healthy!R417,Patient14_Healthy!R417,Patient15_Healthy!R417,Patient16_Healthy!R417,Patient17_Healthy!R417,Patient18_Healthy!R417,Patient19_Healthy!R417,Patient21_Healthy!R417,Patient22_Healthy!R417,Patient23_Healthy!R417,Patient25_Healthy!R417,Patient26_Healthy!R417,Patient27_Healthy!R417,Patient28_Healthy!R417,Patient30_Healthy!R417,Patient31_Healthy!R417,Patient33_Healthy!R417,Patient34_Healthy!R417,Patient36_Healthy!R417)</f>
        <v>0.72785799335750456</v>
      </c>
      <c r="AC438" s="139">
        <f>STDEV(Patient1_Healthy!R417,Patient2_Healthy!R417,Patient5_Healthy!R417,Patient6_Healthy!R417,Patient8_Healthy!R417,Patient9_Healthy!R417,Patient10_Healthy!R417,Patient11_Healthy!R417,Patient12_Healthy!R417,Patient12_Healthy!R417,Patient13_Healthy!R417,Patient14_Healthy!R417,Patient15_Healthy!R417,Patient16_Healthy!R417,Patient17_Healthy!R417,Patient18_Healthy!R417,Patient19_Healthy!R417,Patient21_Healthy!R417,Patient22_Healthy!R417,Patient23_Healthy!R417,Patient25_Healthy!R417,Patient26_Healthy!R417,Patient27_Healthy!R417,Patient28_Healthy!R417,Patient30_Healthy!R417,Patient31_Healthy!R417,Patient33_Healthy!R417,Patient34_Healthy!R417,Patient36_Healthy!R417)</f>
        <v>0.20136759580817687</v>
      </c>
      <c r="AD438" s="132">
        <f>AVERAGE(Patient1_Healthy!S417,Patient2_Healthy!S417,Patient5_Healthy!S417,Patient6_Healthy!RS17,Patient8_Healthy!S417,Patient9_Healthy!S417,Patient10_Healthy!S417,Patient11_Healthy!S417,Patient12_Healthy!S417,Patient12_Healthy!S417,Patient13_Healthy!S417,Patient14_Healthy!S417,Patient15_Healthy!S417,Patient16_Healthy!S417,Patient17_Healthy!S417,Patient18_Healthy!S417,Patient19_Healthy!S417,Patient21_Healthy!S417,Patient22_Healthy!S417,Patient23_Healthy!S417,Patient25_Healthy!S417,Patient26_Healthy!RS17,Patient27_Healthy!S417,Patient28_Healthy!S417,Patient30_Healthy!S417,Patient31_Healthy!S417,Patient33_Healthy!S417,Patient34_Healthy!S417,Patient36_Healthy!S417)</f>
        <v>0.72201490842862481</v>
      </c>
      <c r="AE438" s="139">
        <f>STDEV(Patient1_Healthy!S417,Patient2_Healthy!S417,Patient5_Healthy!S417,Patient6_Healthy!RS17,Patient8_Healthy!S417,Patient9_Healthy!S417,Patient10_Healthy!S417,Patient11_Healthy!S417,Patient12_Healthy!S417,Patient12_Healthy!S417,Patient13_Healthy!S417,Patient14_Healthy!S417,Patient15_Healthy!S417,Patient16_Healthy!S417,Patient17_Healthy!S417,Patient18_Healthy!S417,Patient19_Healthy!S417,Patient21_Healthy!S417,Patient22_Healthy!S417,Patient23_Healthy!S417,Patient25_Healthy!S417,Patient26_Healthy!RS17,Patient27_Healthy!S417,Patient28_Healthy!S417,Patient30_Healthy!S417,Patient31_Healthy!S417,Patient33_Healthy!S417,Patient34_Healthy!S417,Patient36_Healthy!S417)</f>
        <v>0.19415296343597549</v>
      </c>
      <c r="AF438" s="164">
        <f>AVERAGE(Patient1_Healthy!T417,Patient2_Healthy!T417,Patient5_Healthy!T417,Patient6_Healthy!T417,Patient8_Healthy!T417,Patient9_Healthy!T417,Patient10_Healthy!T417,Patient11_Healthy!T417,Patient12_Healthy!T417,Patient12_Healthy!T417,Patient13_Healthy!T417,Patient14_Healthy!T417,Patient15_Healthy!T417,Patient16_Healthy!T417,Patient17_Healthy!T417,Patient18_Healthy!T417,Patient19_Healthy!T417,Patient21_Healthy!T417,Patient22_Healthy!T417,Patient23_Healthy!T417,Patient25_Healthy!T417,Patient26_Healthy!TS17,Patient27_Healthy!T417,Patient28_Healthy!T417,Patient30_Healthy!T417,Patient31_Healthy!T417,Patient33_Healthy!T417,Patient34_Healthy!T417,Patient36_Healthy!T417)</f>
        <v>0.68985046702985753</v>
      </c>
      <c r="AG438" s="164">
        <f>STDEV(Patient1_Healthy!T417,Patient2_Healthy!T417,Patient5_Healthy!T417,Patient6_Healthy!T417,Patient8_Healthy!T417,Patient9_Healthy!T417,Patient10_Healthy!T417,Patient11_Healthy!T417,Patient12_Healthy!T417,Patient12_Healthy!T417,Patient13_Healthy!T417,Patient14_Healthy!T417,Patient15_Healthy!T417,Patient16_Healthy!T417,Patient17_Healthy!T417,Patient18_Healthy!T417,Patient19_Healthy!T417,Patient21_Healthy!T417,Patient22_Healthy!T417,Patient23_Healthy!T417,Patient25_Healthy!T417,Patient26_Healthy!TS17,Patient27_Healthy!T417,Patient28_Healthy!T417,Patient30_Healthy!T417,Patient31_Healthy!T417,Patient33_Healthy!T417,Patient34_Healthy!T417,Patient36_Healthy!T417)</f>
        <v>0.19353644976267356</v>
      </c>
      <c r="AO438" s="165"/>
    </row>
    <row r="439" spans="1:41" x14ac:dyDescent="0.25">
      <c r="A439" s="131" t="s">
        <v>149</v>
      </c>
      <c r="B439" s="132">
        <f>AVERAGE(Patient1_Healthy!B418,Patient2_Healthy!B418,Patient5_Healthy!B418,Patient6_Healthy!B418,Patient8_Healthy!B418,Patient9_Healthy!B418,Patient10_Healthy!B418,Patient11_Healthy!B418,Patient12_Healthy!B418,Patient13_Healthy!B418,Patient14_Healthy!B418,Patient15_Healthy!B418,Patient16_Healthy!B418,Patient17_Healthy!B418,Patient18_Healthy!B418,Patient19_Healthy!B418,Patient21_Healthy!B418,Patient22_Healthy!B418,Patient23_Healthy!B418,Patient25_Healthy!B418,Patient26_Healthy!B418,Patient27_Healthy!B418,Patient28_Healthy!B418,Patient30_Healthy!B418,Patient31_Healthy!B418,Patient33_Healthy!B418,Patient34_Healthy!B418,Patient36_Healthy!B418)</f>
        <v>3.3456021222934345</v>
      </c>
      <c r="C439" s="139">
        <f>STDEV(Patient1_Healthy!B418,Patient2_Healthy!B418,Patient5_Healthy!B418,Patient6_Healthy!B418,Patient8_Healthy!B418,Patient9_Healthy!B418,Patient10_Healthy!B418,Patient11_Healthy!B418,Patient12_Healthy!B418,Patient13_Healthy!B418,Patient14_Healthy!B418,Patient15_Healthy!B418,Patient16_Healthy!B418,Patient17_Healthy!B418,Patient18_Healthy!B418,Patient19_Healthy!B418,Patient21_Healthy!B418,Patient22_Healthy!B418,Patient23_Healthy!B418,Patient25_Healthy!B418,Patient26_Healthy!B418,Patient27_Healthy!B418,Patient28_Healthy!B418,Patient30_Healthy!B418,Patient31_Healthy!B418,Patient33_Healthy!B418,Patient34_Healthy!B418,Patient36_Healthy!B418)</f>
        <v>1.1867083082214849</v>
      </c>
      <c r="D439" s="164">
        <f>AVERAGE(Patient1_Healthy!C418,Patient2_Healthy!C418,Patient5_Healthy!C418,Patient6_Healthy!C418,Patient8_Healthy!C418,Patient9_Healthy!C418,Patient10_Healthy!C418,Patient11_Healthy!C418,Patient12_Healthy!C418,Patient13_Healthy!C418,Patient14_Healthy!C418,Patient15_Healthy!C418,Patient16_Healthy!C418,Patient17_Healthy!C418,Patient18_Healthy!C418,Patient19_Healthy!C418,Patient21_Healthy!C418,Patient22_Healthy!C418,Patient23_Healthy!C418,Patient25_Healthy!C418,Patient26_Healthy!C418,Patient27_Healthy!C418,Patient28_Healthy!C418,Patient30_Healthy!C418,Patient31_Healthy!C418,Patient33_Healthy!C418,Patient34_Healthy!C418,Patient36_Healthy!C418)</f>
        <v>0.3887763362462886</v>
      </c>
      <c r="E439" s="139">
        <f>STDEV(Patient1_Healthy!C418,Patient2_Healthy!C418,Patient5_Healthy!C418,Patient6_Healthy!C418,Patient8_Healthy!C418,Patient9_Healthy!C418,Patient10_Healthy!C418,Patient11_Healthy!C418,Patient12_Healthy!C418,Patient13_Healthy!C418,Patient14_Healthy!C418,Patient15_Healthy!C418,Patient16_Healthy!C418,Patient17_Healthy!C418,Patient18_Healthy!C418,Patient19_Healthy!C418,Patient21_Healthy!C418,Patient22_Healthy!C418,Patient23_Healthy!C418,Patient25_Healthy!C418,Patient26_Healthy!C418,Patient27_Healthy!C418,Patient28_Healthy!C418,Patient30_Healthy!C418,Patient31_Healthy!C418,Patient33_Healthy!C418,Patient34_Healthy!C418,Patient36_Healthy!C418)</f>
        <v>2.7505727629409251</v>
      </c>
      <c r="F439" s="132">
        <f>AVERAGE(Patient1_Healthy!D418,Patient2_Healthy!D418,Patient5_Healthy!D418,Patient6_Healthy!D418,Patient8_Healthy!D418,Patient9_Healthy!D418,Patient10_Healthy!D418,Patient11_Healthy!D418,Patient12_Healthy!D418,Patient13_Healthy!D418,Patient14_Healthy!D418,Patient15_Healthy!D418,Patient16_Healthy!D418,Patient17_Healthy!D418,Patient18_Healthy!D418,Patient19_Healthy!D418,Patient21_Healthy!D418,Patient22_Healthy!D418,Patient23_Healthy!D418,Patient25_Healthy!D418,Patient26_Healthy!D418,Patient27_Healthy!D418,Patient28_Healthy!D418,Patient30_Healthy!D418,Patient31_Healthy!D418,Patient33_Healthy!D418,Patient34_Healthy!D418,Patient36_Healthy!D418)</f>
        <v>4.6370428668172918</v>
      </c>
      <c r="G439" s="139">
        <f>STDEV(Patient1_Healthy!D418,Patient2_Healthy!D418,Patient5_Healthy!D418,Patient6_Healthy!D418,Patient8_Healthy!D418,Patient9_Healthy!D418,Patient10_Healthy!D418,Patient11_Healthy!D418,Patient12_Healthy!D418,Patient13_Healthy!D418,Patient14_Healthy!D418,Patient15_Healthy!D418,Patient16_Healthy!D418,Patient17_Healthy!D418,Patient18_Healthy!D418,Patient19_Healthy!D418,Patient21_Healthy!D418,Patient22_Healthy!D418,Patient23_Healthy!D418,Patient25_Healthy!D418,Patient26_Healthy!D418,Patient27_Healthy!D418,Patient28_Healthy!D418,Patient30_Healthy!D418,Patient31_Healthy!D418,Patient33_Healthy!D418,Patient34_Healthy!D418,Patient36_Healthy!D418)</f>
        <v>1.5451471650676358</v>
      </c>
      <c r="H439" s="164">
        <f>AVERAGE(Patient1_Healthy!E418,Patient2_Healthy!E418,Patient5_Healthy!E418,Patient6_Healthy!E418,Patient8_Healthy!E418,Patient9_Healthy!E418,Patient10_Healthy!E418,Patient11_Healthy!E418,Patient12_Healthy!E418,Patient13_Healthy!E418,Patient14_Healthy!E418,Patient15_Healthy!E418,Patient16_Healthy!E418,Patient17_Healthy!E418,Patient18_Healthy!E418,Patient19_Healthy!E418,Patient21_Healthy!E418,Patient22_Healthy!E418,Patient23_Healthy!E418,Patient25_Healthy!E418,Patient26_Healthy!E418,Patient27_Healthy!E418,Patient28_Healthy!E418,Patient30_Healthy!E418,Patient31_Healthy!E418,Patient33_Healthy!E418,Patient34_Healthy!E418,Patient36_Healthy!E418)</f>
        <v>-0.21598834916972615</v>
      </c>
      <c r="I439" s="164">
        <f>STDEV(Patient1_Healthy!E418,Patient2_Healthy!E418,Patient5_Healthy!E418,Patient6_Healthy!E418,Patient8_Healthy!E418,Patient9_Healthy!E418,Patient10_Healthy!E418,Patient11_Healthy!E418,Patient12_Healthy!E418,Patient13_Healthy!E418,Patient14_Healthy!E418,Patient15_Healthy!E418,Patient16_Healthy!E418,Patient17_Healthy!E418,Patient18_Healthy!E418,Patient19_Healthy!E418,Patient21_Healthy!E418,Patient22_Healthy!E418,Patient23_Healthy!E418,Patient25_Healthy!E418,Patient26_Healthy!E418,Patient27_Healthy!E418,Patient28_Healthy!E418,Patient30_Healthy!E418,Patient31_Healthy!E418,Patient33_Healthy!E418,Patient34_Healthy!E418,Patient36_Healthy!E418)</f>
        <v>3.5533699211004235</v>
      </c>
      <c r="L439" s="133" t="s">
        <v>150</v>
      </c>
      <c r="M439" s="164">
        <f>AVERAGE(Patient1_Healthy!H418,Patient2_Healthy!H418,Patient5_Healthy!H418,Patient6_Healthy!H418,Patient8_Healthy!H418,Patient9_Healthy!H418,Patient10_Healthy!H418,Patient11_Healthy!H418,Patient12_Healthy!H418,Patient13_Healthy!H418,Patient14_Healthy!H418,Patient15_Healthy!H418,Patient16_Healthy!H418,Patient17_Healthy!H418,Patient18_Healthy!H418,Patient19_Healthy!H418,Patient21_Healthy!H418,Patient22_Healthy!H418,Patient23_Healthy!H418,Patient25_Healthy!H418,Patient26_Healthy!H418,Patient27_Healthy!H418,Patient28_Healthy!H418,Patient30_Healthy!H418,Patient31_Healthy!H418,Patient33_Healthy!H418,Patient34_Healthy!H418,Patient36_Healthy!H418)</f>
        <v>103.46028550546698</v>
      </c>
      <c r="N439" s="164">
        <f>STDEV(Patient1_Healthy!H418,Patient2_Healthy!H418,Patient5_Healthy!H418,Patient6_Healthy!H418,Patient8_Healthy!H418,Patient9_Healthy!H418,Patient10_Healthy!H418,Patient11_Healthy!H418,Patient12_Healthy!H418,Patient13_Healthy!H418,Patient14_Healthy!H418,Patient15_Healthy!H418,Patient16_Healthy!H418,Patient17_Healthy!H418,Patient18_Healthy!H418,Patient19_Healthy!H418,Patient21_Healthy!H418,Patient22_Healthy!H418,Patient23_Healthy!H418,Patient25_Healthy!H418,Patient26_Healthy!H418,Patient27_Healthy!H418,Patient28_Healthy!H418,Patient30_Healthy!H418,Patient31_Healthy!H418,Patient33_Healthy!H418,Patient34_Healthy!H418,Patient36_Healthy!H418)</f>
        <v>57.348808756476799</v>
      </c>
      <c r="Q439" s="135" t="s">
        <v>150</v>
      </c>
      <c r="R439" s="132">
        <f>AVERAGE(Patient1_Healthy!M418,Patient2_Healthy!M418,Patient5_Healthy!M418,Patient6_Healthy!M418,Patient8_Healthy!M418,Patient9_Healthy!M418,Patient10_Healthy!M418,Patient11_Healthy!M418,Patient12_Healthy!M418,Patient13_Healthy!M418,Patient14_Healthy!M418,Patient15_Healthy!M418,Patient16_Healthy!M418,Patient17_Healthy!M418,Patient18_Healthy!M418,Patient19_Healthy!M418,Patient21_Healthy!M418,Patient22_Healthy!M418,Patient23_Healthy!M418,Patient25_Healthy!M418,Patient26_Healthy!M418,Patient27_Healthy!M418,Patient28_Healthy!M418,Patient30_Healthy!M418,Patient31_Healthy!M418,Patient33_Healthy!M418,Patient34_Healthy!M418,Patient36_Healthy!M418)</f>
        <v>0.8007226966096207</v>
      </c>
      <c r="S439" s="139">
        <f>STDEV(Patient1_Healthy!M418,Patient2_Healthy!M418,Patient5_Healthy!M418,Patient6_Healthy!M418,Patient8_Healthy!M418,Patient9_Healthy!M418,Patient10_Healthy!M418,Patient11_Healthy!M418,Patient12_Healthy!M418,Patient13_Healthy!M418,Patient14_Healthy!M418,Patient15_Healthy!M418,Patient16_Healthy!M418,Patient17_Healthy!M418,Patient18_Healthy!M418,Patient19_Healthy!M418,Patient21_Healthy!M418,Patient22_Healthy!M418,Patient23_Healthy!M418,Patient25_Healthy!M418,Patient26_Healthy!M418,Patient27_Healthy!M418,Patient28_Healthy!M418,Patient30_Healthy!M418,Patient31_Healthy!M418,Patient33_Healthy!M418,Patient34_Healthy!M418,Patient36_Healthy!M418)</f>
        <v>0.18119710949324838</v>
      </c>
      <c r="T439" s="164">
        <f>AVERAGE(Patient1_Healthy!N418,Patient2_Healthy!N418,Patient5_Healthy!N418,Patient6_Healthy!N418,Patient8_Healthy!N418,Patient9_Healthy!N418,Patient10_Healthy!N418,Patient11_Healthy!N418,Patient12_Healthy!N418,Patient13_Healthy!N418,Patient14_Healthy!N418,Patient15_Healthy!N418,Patient16_Healthy!N418,Patient17_Healthy!N418,Patient18_Healthy!N418,Patient19_Healthy!N418,Patient21_Healthy!N418,Patient22_Healthy!N418,Patient23_Healthy!N418,Patient25_Healthy!N418,Patient26_Healthy!N418,Patient27_Healthy!N418,Patient28_Healthy!N418,Patient30_Healthy!N418,Patient31_Healthy!N418,Patient33_Healthy!N418,Patient34_Healthy!N418,Patient36_Healthy!N418)</f>
        <v>0.83235193609598646</v>
      </c>
      <c r="U439" s="164">
        <f>STDEV(Patient1_Healthy!N418,Patient2_Healthy!N418,Patient5_Healthy!N418,Patient6_Healthy!N418,Patient8_Healthy!N418,Patient9_Healthy!N418,Patient10_Healthy!N418,Patient11_Healthy!N418,Patient12_Healthy!N418,Patient13_Healthy!N418,Patient14_Healthy!N418,Patient15_Healthy!N418,Patient16_Healthy!N418,Patient17_Healthy!N418,Patient18_Healthy!N418,Patient19_Healthy!N418,Patient21_Healthy!N418,Patient22_Healthy!N418,Patient23_Healthy!N418,Patient25_Healthy!N418,Patient26_Healthy!N418,Patient27_Healthy!N418,Patient28_Healthy!N418,Patient30_Healthy!N418,Patient31_Healthy!N418,Patient33_Healthy!N418,Patient34_Healthy!N418,Patient36_Healthy!N418)</f>
        <v>0.13038706584380874</v>
      </c>
      <c r="V439" s="132">
        <f>AVERAGE(Patient1_Healthy!O418,Patient2_Healthy!O418,Patient5_Healthy!O418,Patient6_Healthy!O418,Patient8_Healthy!O418,Patient9_Healthy!O418,Patient10_Healthy!O418,Patient11_Healthy!O418,Patient12_Healthy!O418,Patient13_Healthy!O418,Patient14_Healthy!O418,Patient15_Healthy!O418,Patient16_Healthy!O418,Patient17_Healthy!O418,Patient18_Healthy!O418,Patient19_Healthy!O418,Patient21_Healthy!O418,Patient22_Healthy!O418,Patient23_Healthy!O418,Patient25_Healthy!O418,Patient26_Healthy!O418,Patient27_Healthy!O418,Patient28_Healthy!O418,Patient30_Healthy!O418,Patient31_Healthy!O418,Patient33_Healthy!O418,Patient34_Healthy!O418,Patient36_Healthy!O418)</f>
        <v>0.68494809442192095</v>
      </c>
      <c r="W439" s="139">
        <f>STDEV(Patient1_Healthy!O418,Patient2_Healthy!O418,Patient5_Healthy!O418,Patient6_Healthy!O418,Patient8_Healthy!O418,Patient9_Healthy!O418,Patient10_Healthy!O418,Patient11_Healthy!O418,Patient12_Healthy!O418,Patient13_Healthy!O418,Patient14_Healthy!O418,Patient15_Healthy!O418,Patient16_Healthy!O418,Patient17_Healthy!O418,Patient18_Healthy!O418,Patient19_Healthy!O418,Patient21_Healthy!O418,Patient22_Healthy!O418,Patient23_Healthy!O418,Patient25_Healthy!O418,Patient26_Healthy!O418,Patient27_Healthy!O418,Patient28_Healthy!O418,Patient30_Healthy!O418,Patient31_Healthy!O418,Patient33_Healthy!O418,Patient34_Healthy!O418,Patient36_Healthy!O418)</f>
        <v>0.20490948487851754</v>
      </c>
      <c r="X439" s="132">
        <f>AVERAGE(Patient1_Healthy!P418,Patient2_Healthy!P418,Patient5_Healthy!P418,Patient6_Healthy!P418,Patient8_Healthy!P418,Patient9_Healthy!P418,Patient10_Healthy!P418,Patient11_Healthy!P418,Patient12_Healthy!P418,Patient13_Healthy!P418,Patient14_Healthy!P418,Patient15_Healthy!P418,Patient16_Healthy!P418,Patient17_Healthy!P418,Patient18_Healthy!P418,Patient19_Healthy!P418,Patient21_Healthy!P418,Patient22_Healthy!P418,Patient23_Healthy!P418,Patient25_Healthy!P418,Patient26_Healthy!P418,Patient27_Healthy!P418,Patient28_Healthy!P418,Patient30_Healthy!P418,Patient31_Healthy!P418,Patient33_Healthy!P418,Patient34_Healthy!P418,Patient36_Healthy!P418)</f>
        <v>0.69941492345893874</v>
      </c>
      <c r="Y439" s="139">
        <f>STDEV(Patient1_Healthy!P418,Patient2_Healthy!P418,Patient5_Healthy!P418,Patient6_Healthy!P418,Patient8_Healthy!P418,Patient9_Healthy!P418,Patient10_Healthy!P418,Patient11_Healthy!P418,Patient12_Healthy!P418,Patient13_Healthy!P418,Patient14_Healthy!P418,Patient15_Healthy!P418,Patient16_Healthy!P418,Patient17_Healthy!P418,Patient18_Healthy!P418,Patient19_Healthy!P418,Patient21_Healthy!P418,Patient22_Healthy!P418,Patient23_Healthy!P418,Patient25_Healthy!P418,Patient26_Healthy!P418,Patient27_Healthy!P418,Patient28_Healthy!P418,Patient30_Healthy!P418,Patient31_Healthy!P418,Patient33_Healthy!P418,Patient34_Healthy!P418,Patient36_Healthy!P418)</f>
        <v>0.16247442526285596</v>
      </c>
      <c r="Z439" s="132">
        <f>AVERAGE(Patient1_Healthy!Q418,Patient2_Healthy!Q418,Patient5_Healthy!Q418,Patient6_Healthy!Q418,Patient8_Healthy!Q418,Patient9_Healthy!Q418,Patient10_Healthy!Q418,Patient11_Healthy!Q418,Patient12_Healthy!Q418,Patient13_Healthy!Q418,Patient14_Healthy!Q418,Patient15_Healthy!Q418,Patient16_Healthy!Q418,Patient17_Healthy!Q418,Patient18_Healthy!Q418,Patient19_Healthy!Q418,Patient21_Healthy!Q418,Patient22_Healthy!Q418,Patient23_Healthy!Q418,Patient25_Healthy!Q418,Patient26_Healthy!Q418,Patient27_Healthy!Q418,Patient28_Healthy!Q418,Patient30_Healthy!Q418,Patient31_Healthy!Q418,Patient33_Healthy!Q418,Patient34_Healthy!Q418,Patient36_Healthy!Q418)</f>
        <v>0.72167519191399099</v>
      </c>
      <c r="AA439" s="139">
        <f>STDEV(Patient1_Healthy!Q418,Patient2_Healthy!Q418,Patient5_Healthy!Q418,Patient6_Healthy!Q418,Patient8_Healthy!Q418,Patient9_Healthy!Q418,Patient10_Healthy!Q418,Patient11_Healthy!Q418,Patient12_Healthy!Q418,Patient13_Healthy!Q418,Patient14_Healthy!Q418,Patient15_Healthy!Q418,Patient16_Healthy!Q418,Patient17_Healthy!Q418,Patient18_Healthy!Q418,Patient19_Healthy!Q418,Patient21_Healthy!Q418,Patient22_Healthy!Q418,Patient23_Healthy!Q418,Patient25_Healthy!Q418,Patient26_Healthy!Q418,Patient27_Healthy!Q418,Patient28_Healthy!Q418,Patient30_Healthy!Q418,Patient31_Healthy!Q418,Patient33_Healthy!Q418,Patient34_Healthy!Q418,Patient36_Healthy!Q418)</f>
        <v>0.19658176185448242</v>
      </c>
      <c r="AB439" s="132">
        <f>AVERAGE(Patient1_Healthy!R418,Patient2_Healthy!R418,Patient5_Healthy!R418,Patient6_Healthy!R418,Patient8_Healthy!R418,Patient9_Healthy!R418,Patient10_Healthy!R418,Patient11_Healthy!R418,Patient12_Healthy!R418,Patient12_Healthy!R418,Patient13_Healthy!R418,Patient14_Healthy!R418,Patient15_Healthy!R418,Patient16_Healthy!R418,Patient17_Healthy!R418,Patient18_Healthy!R418,Patient19_Healthy!R418,Patient21_Healthy!R418,Patient22_Healthy!R418,Patient23_Healthy!R418,Patient25_Healthy!R418,Patient26_Healthy!R418,Patient27_Healthy!R418,Patient28_Healthy!R418,Patient30_Healthy!R418,Patient31_Healthy!R418,Patient33_Healthy!R418,Patient34_Healthy!R418,Patient36_Healthy!R418)</f>
        <v>0.67475926416693299</v>
      </c>
      <c r="AC439" s="139">
        <f>STDEV(Patient1_Healthy!R418,Patient2_Healthy!R418,Patient5_Healthy!R418,Patient6_Healthy!R418,Patient8_Healthy!R418,Patient9_Healthy!R418,Patient10_Healthy!R418,Patient11_Healthy!R418,Patient12_Healthy!R418,Patient12_Healthy!R418,Patient13_Healthy!R418,Patient14_Healthy!R418,Patient15_Healthy!R418,Patient16_Healthy!R418,Patient17_Healthy!R418,Patient18_Healthy!R418,Patient19_Healthy!R418,Patient21_Healthy!R418,Patient22_Healthy!R418,Patient23_Healthy!R418,Patient25_Healthy!R418,Patient26_Healthy!R418,Patient27_Healthy!R418,Patient28_Healthy!R418,Patient30_Healthy!R418,Patient31_Healthy!R418,Patient33_Healthy!R418,Patient34_Healthy!R418,Patient36_Healthy!R418)</f>
        <v>0.20076442755516469</v>
      </c>
      <c r="AD439" s="132">
        <f>AVERAGE(Patient1_Healthy!S418,Patient2_Healthy!S418,Patient5_Healthy!S418,Patient6_Healthy!RS18,Patient8_Healthy!S418,Patient9_Healthy!S418,Patient10_Healthy!S418,Patient11_Healthy!S418,Patient12_Healthy!S418,Patient12_Healthy!S418,Patient13_Healthy!S418,Patient14_Healthy!S418,Patient15_Healthy!S418,Patient16_Healthy!S418,Patient17_Healthy!S418,Patient18_Healthy!S418,Patient19_Healthy!S418,Patient21_Healthy!S418,Patient22_Healthy!S418,Patient23_Healthy!S418,Patient25_Healthy!S418,Patient26_Healthy!RS18,Patient27_Healthy!S418,Patient28_Healthy!S418,Patient30_Healthy!S418,Patient31_Healthy!S418,Patient33_Healthy!S418,Patient34_Healthy!S418,Patient36_Healthy!S418)</f>
        <v>0.67134834951863454</v>
      </c>
      <c r="AE439" s="139">
        <f>STDEV(Patient1_Healthy!S418,Patient2_Healthy!S418,Patient5_Healthy!S418,Patient6_Healthy!RS18,Patient8_Healthy!S418,Patient9_Healthy!S418,Patient10_Healthy!S418,Patient11_Healthy!S418,Patient12_Healthy!S418,Patient12_Healthy!S418,Patient13_Healthy!S418,Patient14_Healthy!S418,Patient15_Healthy!S418,Patient16_Healthy!S418,Patient17_Healthy!S418,Patient18_Healthy!S418,Patient19_Healthy!S418,Patient21_Healthy!S418,Patient22_Healthy!S418,Patient23_Healthy!S418,Patient25_Healthy!S418,Patient26_Healthy!RS18,Patient27_Healthy!S418,Patient28_Healthy!S418,Patient30_Healthy!S418,Patient31_Healthy!S418,Patient33_Healthy!S418,Patient34_Healthy!S418,Patient36_Healthy!S418)</f>
        <v>0.21722860560508042</v>
      </c>
      <c r="AF439" s="164">
        <f>AVERAGE(Patient1_Healthy!T418,Patient2_Healthy!T418,Patient5_Healthy!T418,Patient6_Healthy!T418,Patient8_Healthy!T418,Patient9_Healthy!T418,Patient10_Healthy!T418,Patient11_Healthy!T418,Patient12_Healthy!T418,Patient12_Healthy!T418,Patient13_Healthy!T418,Patient14_Healthy!T418,Patient15_Healthy!T418,Patient16_Healthy!T418,Patient17_Healthy!T418,Patient18_Healthy!T418,Patient19_Healthy!T418,Patient21_Healthy!T418,Patient22_Healthy!T418,Patient23_Healthy!T418,Patient25_Healthy!T418,Patient26_Healthy!TS18,Patient27_Healthy!T418,Patient28_Healthy!T418,Patient30_Healthy!T418,Patient31_Healthy!T418,Patient33_Healthy!T418,Patient34_Healthy!T418,Patient36_Healthy!T418)</f>
        <v>0.68235507230634951</v>
      </c>
      <c r="AG439" s="164">
        <f>STDEV(Patient1_Healthy!T418,Patient2_Healthy!T418,Patient5_Healthy!T418,Patient6_Healthy!T418,Patient8_Healthy!T418,Patient9_Healthy!T418,Patient10_Healthy!T418,Patient11_Healthy!T418,Patient12_Healthy!T418,Patient12_Healthy!T418,Patient13_Healthy!T418,Patient14_Healthy!T418,Patient15_Healthy!T418,Patient16_Healthy!T418,Patient17_Healthy!T418,Patient18_Healthy!T418,Patient19_Healthy!T418,Patient21_Healthy!T418,Patient22_Healthy!T418,Patient23_Healthy!T418,Patient25_Healthy!T418,Patient26_Healthy!TS18,Patient27_Healthy!T418,Patient28_Healthy!T418,Patient30_Healthy!T418,Patient31_Healthy!T418,Patient33_Healthy!T418,Patient34_Healthy!T418,Patient36_Healthy!T418)</f>
        <v>0.2324761478450322</v>
      </c>
      <c r="AO439" s="165"/>
    </row>
    <row r="440" spans="1:41" x14ac:dyDescent="0.25">
      <c r="A440" s="131" t="s">
        <v>150</v>
      </c>
      <c r="B440" s="132">
        <f>AVERAGE(Patient1_Healthy!B419,Patient2_Healthy!B419,Patient5_Healthy!B419,Patient6_Healthy!B419,Patient8_Healthy!B419,Patient9_Healthy!B419,Patient10_Healthy!B419,Patient11_Healthy!B419,Patient12_Healthy!B419,Patient13_Healthy!B419,Patient14_Healthy!B419,Patient15_Healthy!B419,Patient16_Healthy!B419,Patient17_Healthy!B419,Patient18_Healthy!B419,Patient19_Healthy!B419,Patient21_Healthy!B419,Patient22_Healthy!B419,Patient23_Healthy!B419,Patient25_Healthy!B419,Patient26_Healthy!B419,Patient27_Healthy!B419,Patient28_Healthy!B419,Patient30_Healthy!B419,Patient31_Healthy!B419,Patient33_Healthy!B419,Patient34_Healthy!B419,Patient36_Healthy!B419)</f>
        <v>3.1136135915018861</v>
      </c>
      <c r="C440" s="139">
        <f>STDEV(Patient1_Healthy!B419,Patient2_Healthy!B419,Patient5_Healthy!B419,Patient6_Healthy!B419,Patient8_Healthy!B419,Patient9_Healthy!B419,Patient10_Healthy!B419,Patient11_Healthy!B419,Patient12_Healthy!B419,Patient13_Healthy!B419,Patient14_Healthy!B419,Patient15_Healthy!B419,Patient16_Healthy!B419,Patient17_Healthy!B419,Patient18_Healthy!B419,Patient19_Healthy!B419,Patient21_Healthy!B419,Patient22_Healthy!B419,Patient23_Healthy!B419,Patient25_Healthy!B419,Patient26_Healthy!B419,Patient27_Healthy!B419,Patient28_Healthy!B419,Patient30_Healthy!B419,Patient31_Healthy!B419,Patient33_Healthy!B419,Patient34_Healthy!B419,Patient36_Healthy!B419)</f>
        <v>1.1210605949516861</v>
      </c>
      <c r="D440" s="164">
        <f>AVERAGE(Patient1_Healthy!C419,Patient2_Healthy!C419,Patient5_Healthy!C419,Patient6_Healthy!C419,Patient8_Healthy!C419,Patient9_Healthy!C419,Patient10_Healthy!C419,Patient11_Healthy!C419,Patient12_Healthy!C419,Patient13_Healthy!C419,Patient14_Healthy!C419,Patient15_Healthy!C419,Patient16_Healthy!C419,Patient17_Healthy!C419,Patient18_Healthy!C419,Patient19_Healthy!C419,Patient21_Healthy!C419,Patient22_Healthy!C419,Patient23_Healthy!C419,Patient25_Healthy!C419,Patient26_Healthy!C419,Patient27_Healthy!C419,Patient28_Healthy!C419,Patient30_Healthy!C419,Patient31_Healthy!C419,Patient33_Healthy!C419,Patient34_Healthy!C419,Patient36_Healthy!C419)</f>
        <v>-0.45406508151810487</v>
      </c>
      <c r="E440" s="139">
        <f>STDEV(Patient1_Healthy!C419,Patient2_Healthy!C419,Patient5_Healthy!C419,Patient6_Healthy!C419,Patient8_Healthy!C419,Patient9_Healthy!C419,Patient10_Healthy!C419,Patient11_Healthy!C419,Patient12_Healthy!C419,Patient13_Healthy!C419,Patient14_Healthy!C419,Patient15_Healthy!C419,Patient16_Healthy!C419,Patient17_Healthy!C419,Patient18_Healthy!C419,Patient19_Healthy!C419,Patient21_Healthy!C419,Patient22_Healthy!C419,Patient23_Healthy!C419,Patient25_Healthy!C419,Patient26_Healthy!C419,Patient27_Healthy!C419,Patient28_Healthy!C419,Patient30_Healthy!C419,Patient31_Healthy!C419,Patient33_Healthy!C419,Patient34_Healthy!C419,Patient36_Healthy!C419)</f>
        <v>1.9786233327041816</v>
      </c>
      <c r="F440" s="132">
        <f>AVERAGE(Patient1_Healthy!D419,Patient2_Healthy!D419,Patient5_Healthy!D419,Patient6_Healthy!D419,Patient8_Healthy!D419,Patient9_Healthy!D419,Patient10_Healthy!D419,Patient11_Healthy!D419,Patient12_Healthy!D419,Patient13_Healthy!D419,Patient14_Healthy!D419,Patient15_Healthy!D419,Patient16_Healthy!D419,Patient17_Healthy!D419,Patient18_Healthy!D419,Patient19_Healthy!D419,Patient21_Healthy!D419,Patient22_Healthy!D419,Patient23_Healthy!D419,Patient25_Healthy!D419,Patient26_Healthy!D419,Patient27_Healthy!D419,Patient28_Healthy!D419,Patient30_Healthy!D419,Patient31_Healthy!D419,Patient33_Healthy!D419,Patient34_Healthy!D419,Patient36_Healthy!D419)</f>
        <v>4.2957236784341601</v>
      </c>
      <c r="G440" s="139">
        <f>STDEV(Patient1_Healthy!D419,Patient2_Healthy!D419,Patient5_Healthy!D419,Patient6_Healthy!D419,Patient8_Healthy!D419,Patient9_Healthy!D419,Patient10_Healthy!D419,Patient11_Healthy!D419,Patient12_Healthy!D419,Patient13_Healthy!D419,Patient14_Healthy!D419,Patient15_Healthy!D419,Patient16_Healthy!D419,Patient17_Healthy!D419,Patient18_Healthy!D419,Patient19_Healthy!D419,Patient21_Healthy!D419,Patient22_Healthy!D419,Patient23_Healthy!D419,Patient25_Healthy!D419,Patient26_Healthy!D419,Patient27_Healthy!D419,Patient28_Healthy!D419,Patient30_Healthy!D419,Patient31_Healthy!D419,Patient33_Healthy!D419,Patient34_Healthy!D419,Patient36_Healthy!D419)</f>
        <v>1.7471617558437733</v>
      </c>
      <c r="H440" s="164">
        <f>AVERAGE(Patient1_Healthy!E419,Patient2_Healthy!E419,Patient5_Healthy!E419,Patient6_Healthy!E419,Patient8_Healthy!E419,Patient9_Healthy!E419,Patient10_Healthy!E419,Patient11_Healthy!E419,Patient12_Healthy!E419,Patient13_Healthy!E419,Patient14_Healthy!E419,Patient15_Healthy!E419,Patient16_Healthy!E419,Patient17_Healthy!E419,Patient18_Healthy!E419,Patient19_Healthy!E419,Patient21_Healthy!E419,Patient22_Healthy!E419,Patient23_Healthy!E419,Patient25_Healthy!E419,Patient26_Healthy!E419,Patient27_Healthy!E419,Patient28_Healthy!E419,Patient30_Healthy!E419,Patient31_Healthy!E419,Patient33_Healthy!E419,Patient34_Healthy!E419,Patient36_Healthy!E419)</f>
        <v>0.35378929512569324</v>
      </c>
      <c r="I440" s="164">
        <f>STDEV(Patient1_Healthy!E419,Patient2_Healthy!E419,Patient5_Healthy!E419,Patient6_Healthy!E419,Patient8_Healthy!E419,Patient9_Healthy!E419,Patient10_Healthy!E419,Patient11_Healthy!E419,Patient12_Healthy!E419,Patient13_Healthy!E419,Patient14_Healthy!E419,Patient15_Healthy!E419,Patient16_Healthy!E419,Patient17_Healthy!E419,Patient18_Healthy!E419,Patient19_Healthy!E419,Patient21_Healthy!E419,Patient22_Healthy!E419,Patient23_Healthy!E419,Patient25_Healthy!E419,Patient26_Healthy!E419,Patient27_Healthy!E419,Patient28_Healthy!E419,Patient30_Healthy!E419,Patient31_Healthy!E419,Patient33_Healthy!E419,Patient34_Healthy!E419,Patient36_Healthy!E419)</f>
        <v>3.469027997071557</v>
      </c>
      <c r="L440" s="133" t="s">
        <v>151</v>
      </c>
      <c r="M440" s="164">
        <f>AVERAGE(Patient1_Healthy!H419,Patient2_Healthy!H419,Patient5_Healthy!H419,Patient6_Healthy!H419,Patient8_Healthy!H419,Patient9_Healthy!H419,Patient10_Healthy!H419,Patient11_Healthy!H419,Patient12_Healthy!H419,Patient13_Healthy!H419,Patient14_Healthy!H419,Patient15_Healthy!H419,Patient16_Healthy!H419,Patient17_Healthy!H419,Patient18_Healthy!H419,Patient19_Healthy!H419,Patient21_Healthy!H419,Patient22_Healthy!H419,Patient23_Healthy!H419,Patient25_Healthy!H419,Patient26_Healthy!H419,Patient27_Healthy!H419,Patient28_Healthy!H419,Patient30_Healthy!H419,Patient31_Healthy!H419,Patient33_Healthy!H419,Patient34_Healthy!H419,Patient36_Healthy!H419)</f>
        <v>118.45434866965689</v>
      </c>
      <c r="N440" s="164">
        <f>STDEV(Patient1_Healthy!H419,Patient2_Healthy!H419,Patient5_Healthy!H419,Patient6_Healthy!H419,Patient8_Healthy!H419,Patient9_Healthy!H419,Patient10_Healthy!H419,Patient11_Healthy!H419,Patient12_Healthy!H419,Patient13_Healthy!H419,Patient14_Healthy!H419,Patient15_Healthy!H419,Patient16_Healthy!H419,Patient17_Healthy!H419,Patient18_Healthy!H419,Patient19_Healthy!H419,Patient21_Healthy!H419,Patient22_Healthy!H419,Patient23_Healthy!H419,Patient25_Healthy!H419,Patient26_Healthy!H419,Patient27_Healthy!H419,Patient28_Healthy!H419,Patient30_Healthy!H419,Patient31_Healthy!H419,Patient33_Healthy!H419,Patient34_Healthy!H419,Patient36_Healthy!H419)</f>
        <v>56.035972311118762</v>
      </c>
      <c r="Q440" s="135" t="s">
        <v>151</v>
      </c>
      <c r="R440" s="132">
        <f>AVERAGE(Patient1_Healthy!M419,Patient2_Healthy!M419,Patient5_Healthy!M419,Patient6_Healthy!M419,Patient8_Healthy!M419,Patient9_Healthy!M419,Patient10_Healthy!M419,Patient11_Healthy!M419,Patient12_Healthy!M419,Patient13_Healthy!M419,Patient14_Healthy!M419,Patient15_Healthy!M419,Patient16_Healthy!M419,Patient17_Healthy!M419,Patient18_Healthy!M419,Patient19_Healthy!M419,Patient21_Healthy!M419,Patient22_Healthy!M419,Patient23_Healthy!M419,Patient25_Healthy!M419,Patient26_Healthy!M419,Patient27_Healthy!M419,Patient28_Healthy!M419,Patient30_Healthy!M419,Patient31_Healthy!M419,Patient33_Healthy!M419,Patient34_Healthy!M419,Patient36_Healthy!M419)</f>
        <v>0.79928831679602153</v>
      </c>
      <c r="S440" s="139">
        <f>STDEV(Patient1_Healthy!M419,Patient2_Healthy!M419,Patient5_Healthy!M419,Patient6_Healthy!M419,Patient8_Healthy!M419,Patient9_Healthy!M419,Patient10_Healthy!M419,Patient11_Healthy!M419,Patient12_Healthy!M419,Patient13_Healthy!M419,Patient14_Healthy!M419,Patient15_Healthy!M419,Patient16_Healthy!M419,Patient17_Healthy!M419,Patient18_Healthy!M419,Patient19_Healthy!M419,Patient21_Healthy!M419,Patient22_Healthy!M419,Patient23_Healthy!M419,Patient25_Healthy!M419,Patient26_Healthy!M419,Patient27_Healthy!M419,Patient28_Healthy!M419,Patient30_Healthy!M419,Patient31_Healthy!M419,Patient33_Healthy!M419,Patient34_Healthy!M419,Patient36_Healthy!M419)</f>
        <v>0.16113974237791834</v>
      </c>
      <c r="T440" s="164">
        <f>AVERAGE(Patient1_Healthy!N419,Patient2_Healthy!N419,Patient5_Healthy!N419,Patient6_Healthy!N419,Patient8_Healthy!N419,Patient9_Healthy!N419,Patient10_Healthy!N419,Patient11_Healthy!N419,Patient12_Healthy!N419,Patient13_Healthy!N419,Patient14_Healthy!N419,Patient15_Healthy!N419,Patient16_Healthy!N419,Patient17_Healthy!N419,Patient18_Healthy!N419,Patient19_Healthy!N419,Patient21_Healthy!N419,Patient22_Healthy!N419,Patient23_Healthy!N419,Patient25_Healthy!N419,Patient26_Healthy!N419,Patient27_Healthy!N419,Patient28_Healthy!N419,Patient30_Healthy!N419,Patient31_Healthy!N419,Patient33_Healthy!N419,Patient34_Healthy!N419,Patient36_Healthy!N419)</f>
        <v>0.81840626486816204</v>
      </c>
      <c r="U440" s="164">
        <f>STDEV(Patient1_Healthy!N419,Patient2_Healthy!N419,Patient5_Healthy!N419,Patient6_Healthy!N419,Patient8_Healthy!N419,Patient9_Healthy!N419,Patient10_Healthy!N419,Patient11_Healthy!N419,Patient12_Healthy!N419,Patient13_Healthy!N419,Patient14_Healthy!N419,Patient15_Healthy!N419,Patient16_Healthy!N419,Patient17_Healthy!N419,Patient18_Healthy!N419,Patient19_Healthy!N419,Patient21_Healthy!N419,Patient22_Healthy!N419,Patient23_Healthy!N419,Patient25_Healthy!N419,Patient26_Healthy!N419,Patient27_Healthy!N419,Patient28_Healthy!N419,Patient30_Healthy!N419,Patient31_Healthy!N419,Patient33_Healthy!N419,Patient34_Healthy!N419,Patient36_Healthy!N419)</f>
        <v>0.13703520511325415</v>
      </c>
      <c r="V440" s="132">
        <f>AVERAGE(Patient1_Healthy!O419,Patient2_Healthy!O419,Patient5_Healthy!O419,Patient6_Healthy!O419,Patient8_Healthy!O419,Patient9_Healthy!O419,Patient10_Healthy!O419,Patient11_Healthy!O419,Patient12_Healthy!O419,Patient13_Healthy!O419,Patient14_Healthy!O419,Patient15_Healthy!O419,Patient16_Healthy!O419,Patient17_Healthy!O419,Patient18_Healthy!O419,Patient19_Healthy!O419,Patient21_Healthy!O419,Patient22_Healthy!O419,Patient23_Healthy!O419,Patient25_Healthy!O419,Patient26_Healthy!O419,Patient27_Healthy!O419,Patient28_Healthy!O419,Patient30_Healthy!O419,Patient31_Healthy!O419,Patient33_Healthy!O419,Patient34_Healthy!O419,Patient36_Healthy!O419)</f>
        <v>0.69942589256553889</v>
      </c>
      <c r="W440" s="139">
        <f>STDEV(Patient1_Healthy!O419,Patient2_Healthy!O419,Patient5_Healthy!O419,Patient6_Healthy!O419,Patient8_Healthy!O419,Patient9_Healthy!O419,Patient10_Healthy!O419,Patient11_Healthy!O419,Patient12_Healthy!O419,Patient13_Healthy!O419,Patient14_Healthy!O419,Patient15_Healthy!O419,Patient16_Healthy!O419,Patient17_Healthy!O419,Patient18_Healthy!O419,Patient19_Healthy!O419,Patient21_Healthy!O419,Patient22_Healthy!O419,Patient23_Healthy!O419,Patient25_Healthy!O419,Patient26_Healthy!O419,Patient27_Healthy!O419,Patient28_Healthy!O419,Patient30_Healthy!O419,Patient31_Healthy!O419,Patient33_Healthy!O419,Patient34_Healthy!O419,Patient36_Healthy!O419)</f>
        <v>0.20834148846312101</v>
      </c>
      <c r="X440" s="132">
        <f>AVERAGE(Patient1_Healthy!P419,Patient2_Healthy!P419,Patient5_Healthy!P419,Patient6_Healthy!P419,Patient8_Healthy!P419,Patient9_Healthy!P419,Patient10_Healthy!P419,Patient11_Healthy!P419,Patient12_Healthy!P419,Patient13_Healthy!P419,Patient14_Healthy!P419,Patient15_Healthy!P419,Patient16_Healthy!P419,Patient17_Healthy!P419,Patient18_Healthy!P419,Patient19_Healthy!P419,Patient21_Healthy!P419,Patient22_Healthy!P419,Patient23_Healthy!P419,Patient25_Healthy!P419,Patient26_Healthy!P419,Patient27_Healthy!P419,Patient28_Healthy!P419,Patient30_Healthy!P419,Patient31_Healthy!P419,Patient33_Healthy!P419,Patient34_Healthy!P419,Patient36_Healthy!P419)</f>
        <v>0.69601647393783517</v>
      </c>
      <c r="Y440" s="139">
        <f>STDEV(Patient1_Healthy!P419,Patient2_Healthy!P419,Patient5_Healthy!P419,Patient6_Healthy!P419,Patient8_Healthy!P419,Patient9_Healthy!P419,Patient10_Healthy!P419,Patient11_Healthy!P419,Patient12_Healthy!P419,Patient13_Healthy!P419,Patient14_Healthy!P419,Patient15_Healthy!P419,Patient16_Healthy!P419,Patient17_Healthy!P419,Patient18_Healthy!P419,Patient19_Healthy!P419,Patient21_Healthy!P419,Patient22_Healthy!P419,Patient23_Healthy!P419,Patient25_Healthy!P419,Patient26_Healthy!P419,Patient27_Healthy!P419,Patient28_Healthy!P419,Patient30_Healthy!P419,Patient31_Healthy!P419,Patient33_Healthy!P419,Patient34_Healthy!P419,Patient36_Healthy!P419)</f>
        <v>0.1762864896100661</v>
      </c>
      <c r="Z440" s="132">
        <f>AVERAGE(Patient1_Healthy!Q419,Patient2_Healthy!Q419,Patient5_Healthy!Q419,Patient6_Healthy!Q419,Patient8_Healthy!Q419,Patient9_Healthy!Q419,Patient10_Healthy!Q419,Patient11_Healthy!Q419,Patient12_Healthy!Q419,Patient13_Healthy!Q419,Patient14_Healthy!Q419,Patient15_Healthy!Q419,Patient16_Healthy!Q419,Patient17_Healthy!Q419,Patient18_Healthy!Q419,Patient19_Healthy!Q419,Patient21_Healthy!Q419,Patient22_Healthy!Q419,Patient23_Healthy!Q419,Patient25_Healthy!Q419,Patient26_Healthy!Q419,Patient27_Healthy!Q419,Patient28_Healthy!Q419,Patient30_Healthy!Q419,Patient31_Healthy!Q419,Patient33_Healthy!Q419,Patient34_Healthy!Q419,Patient36_Healthy!Q419)</f>
        <v>0.71469370574742419</v>
      </c>
      <c r="AA440" s="139">
        <f>STDEV(Patient1_Healthy!Q419,Patient2_Healthy!Q419,Patient5_Healthy!Q419,Patient6_Healthy!Q419,Patient8_Healthy!Q419,Patient9_Healthy!Q419,Patient10_Healthy!Q419,Patient11_Healthy!Q419,Patient12_Healthy!Q419,Patient13_Healthy!Q419,Patient14_Healthy!Q419,Patient15_Healthy!Q419,Patient16_Healthy!Q419,Patient17_Healthy!Q419,Patient18_Healthy!Q419,Patient19_Healthy!Q419,Patient21_Healthy!Q419,Patient22_Healthy!Q419,Patient23_Healthy!Q419,Patient25_Healthy!Q419,Patient26_Healthy!Q419,Patient27_Healthy!Q419,Patient28_Healthy!Q419,Patient30_Healthy!Q419,Patient31_Healthy!Q419,Patient33_Healthy!Q419,Patient34_Healthy!Q419,Patient36_Healthy!Q419)</f>
        <v>0.19877546333204488</v>
      </c>
      <c r="AB440" s="132">
        <f>AVERAGE(Patient1_Healthy!R419,Patient2_Healthy!R419,Patient5_Healthy!R419,Patient6_Healthy!R419,Patient8_Healthy!R419,Patient9_Healthy!R419,Patient10_Healthy!R419,Patient11_Healthy!R419,Patient12_Healthy!R419,Patient12_Healthy!R419,Patient13_Healthy!R419,Patient14_Healthy!R419,Patient15_Healthy!R419,Patient16_Healthy!R419,Patient17_Healthy!R419,Patient18_Healthy!R419,Patient19_Healthy!R419,Patient21_Healthy!R419,Patient22_Healthy!R419,Patient23_Healthy!R419,Patient25_Healthy!R419,Patient26_Healthy!R419,Patient27_Healthy!R419,Patient28_Healthy!R419,Patient30_Healthy!R419,Patient31_Healthy!R419,Patient33_Healthy!R419,Patient34_Healthy!R419,Patient36_Healthy!R419)</f>
        <v>0.70485015568246434</v>
      </c>
      <c r="AC440" s="139">
        <f>STDEV(Patient1_Healthy!R419,Patient2_Healthy!R419,Patient5_Healthy!R419,Patient6_Healthy!R419,Patient8_Healthy!R419,Patient9_Healthy!R419,Patient10_Healthy!R419,Patient11_Healthy!R419,Patient12_Healthy!R419,Patient12_Healthy!R419,Patient13_Healthy!R419,Patient14_Healthy!R419,Patient15_Healthy!R419,Patient16_Healthy!R419,Patient17_Healthy!R419,Patient18_Healthy!R419,Patient19_Healthy!R419,Patient21_Healthy!R419,Patient22_Healthy!R419,Patient23_Healthy!R419,Patient25_Healthy!R419,Patient26_Healthy!R419,Patient27_Healthy!R419,Patient28_Healthy!R419,Patient30_Healthy!R419,Patient31_Healthy!R419,Patient33_Healthy!R419,Patient34_Healthy!R419,Patient36_Healthy!R419)</f>
        <v>0.20532475775575768</v>
      </c>
      <c r="AD440" s="132">
        <f>AVERAGE(Patient1_Healthy!S419,Patient2_Healthy!S419,Patient5_Healthy!S419,Patient6_Healthy!RS19,Patient8_Healthy!S419,Patient9_Healthy!S419,Patient10_Healthy!S419,Patient11_Healthy!S419,Patient12_Healthy!S419,Patient12_Healthy!S419,Patient13_Healthy!S419,Patient14_Healthy!S419,Patient15_Healthy!S419,Patient16_Healthy!S419,Patient17_Healthy!S419,Patient18_Healthy!S419,Patient19_Healthy!S419,Patient21_Healthy!S419,Patient22_Healthy!S419,Patient23_Healthy!S419,Patient25_Healthy!S419,Patient26_Healthy!RS19,Patient27_Healthy!S419,Patient28_Healthy!S419,Patient30_Healthy!S419,Patient31_Healthy!S419,Patient33_Healthy!S419,Patient34_Healthy!S419,Patient36_Healthy!S419)</f>
        <v>0.71952448849948181</v>
      </c>
      <c r="AE440" s="139">
        <f>STDEV(Patient1_Healthy!S419,Patient2_Healthy!S419,Patient5_Healthy!S419,Patient6_Healthy!RS19,Patient8_Healthy!S419,Patient9_Healthy!S419,Patient10_Healthy!S419,Patient11_Healthy!S419,Patient12_Healthy!S419,Patient12_Healthy!S419,Patient13_Healthy!S419,Patient14_Healthy!S419,Patient15_Healthy!S419,Patient16_Healthy!S419,Patient17_Healthy!S419,Patient18_Healthy!S419,Patient19_Healthy!S419,Patient21_Healthy!S419,Patient22_Healthy!S419,Patient23_Healthy!S419,Patient25_Healthy!S419,Patient26_Healthy!RS19,Patient27_Healthy!S419,Patient28_Healthy!S419,Patient30_Healthy!S419,Patient31_Healthy!S419,Patient33_Healthy!S419,Patient34_Healthy!S419,Patient36_Healthy!S419)</f>
        <v>0.20011022434313083</v>
      </c>
      <c r="AF440" s="164">
        <f>AVERAGE(Patient1_Healthy!T419,Patient2_Healthy!T419,Patient5_Healthy!T419,Patient6_Healthy!T419,Patient8_Healthy!T419,Patient9_Healthy!T419,Patient10_Healthy!T419,Patient11_Healthy!T419,Patient12_Healthy!T419,Patient12_Healthy!T419,Patient13_Healthy!T419,Patient14_Healthy!T419,Patient15_Healthy!T419,Patient16_Healthy!T419,Patient17_Healthy!T419,Patient18_Healthy!T419,Patient19_Healthy!T419,Patient21_Healthy!T419,Patient22_Healthy!T419,Patient23_Healthy!T419,Patient25_Healthy!T419,Patient26_Healthy!TS19,Patient27_Healthy!T419,Patient28_Healthy!T419,Patient30_Healthy!T419,Patient31_Healthy!T419,Patient33_Healthy!T419,Patient34_Healthy!T419,Patient36_Healthy!T419)</f>
        <v>0.68665742572734689</v>
      </c>
      <c r="AG440" s="164">
        <f>STDEV(Patient1_Healthy!T419,Patient2_Healthy!T419,Patient5_Healthy!T419,Patient6_Healthy!T419,Patient8_Healthy!T419,Patient9_Healthy!T419,Patient10_Healthy!T419,Patient11_Healthy!T419,Patient12_Healthy!T419,Patient12_Healthy!T419,Patient13_Healthy!T419,Patient14_Healthy!T419,Patient15_Healthy!T419,Patient16_Healthy!T419,Patient17_Healthy!T419,Patient18_Healthy!T419,Patient19_Healthy!T419,Patient21_Healthy!T419,Patient22_Healthy!T419,Patient23_Healthy!T419,Patient25_Healthy!T419,Patient26_Healthy!TS19,Patient27_Healthy!T419,Patient28_Healthy!T419,Patient30_Healthy!T419,Patient31_Healthy!T419,Patient33_Healthy!T419,Patient34_Healthy!T419,Patient36_Healthy!T419)</f>
        <v>0.23195098544279677</v>
      </c>
      <c r="AO440" s="165"/>
    </row>
    <row r="441" spans="1:41" x14ac:dyDescent="0.25">
      <c r="A441" s="131" t="s">
        <v>151</v>
      </c>
      <c r="B441" s="132">
        <f>AVERAGE(Patient1_Healthy!B420,Patient2_Healthy!B420,Patient5_Healthy!B420,Patient6_Healthy!B420,Patient8_Healthy!B420,Patient9_Healthy!B420,Patient10_Healthy!B420,Patient11_Healthy!B420,Patient12_Healthy!B420,Patient13_Healthy!B420,Patient14_Healthy!B420,Patient15_Healthy!B420,Patient16_Healthy!B420,Patient17_Healthy!B420,Patient18_Healthy!B420,Patient19_Healthy!B420,Patient21_Healthy!B420,Patient22_Healthy!B420,Patient23_Healthy!B420,Patient25_Healthy!B420,Patient26_Healthy!B420,Patient27_Healthy!B420,Patient28_Healthy!B420,Patient30_Healthy!B420,Patient31_Healthy!B420,Patient33_Healthy!B420,Patient34_Healthy!B420,Patient36_Healthy!B420)</f>
        <v>3.4296016132068878</v>
      </c>
      <c r="C441" s="139">
        <f>STDEV(Patient1_Healthy!B420,Patient2_Healthy!B420,Patient5_Healthy!B420,Patient6_Healthy!B420,Patient8_Healthy!B420,Patient9_Healthy!B420,Patient10_Healthy!B420,Patient11_Healthy!B420,Patient12_Healthy!B420,Patient13_Healthy!B420,Patient14_Healthy!B420,Patient15_Healthy!B420,Patient16_Healthy!B420,Patient17_Healthy!B420,Patient18_Healthy!B420,Patient19_Healthy!B420,Patient21_Healthy!B420,Patient22_Healthy!B420,Patient23_Healthy!B420,Patient25_Healthy!B420,Patient26_Healthy!B420,Patient27_Healthy!B420,Patient28_Healthy!B420,Patient30_Healthy!B420,Patient31_Healthy!B420,Patient33_Healthy!B420,Patient34_Healthy!B420,Patient36_Healthy!B420)</f>
        <v>1.2218242604310494</v>
      </c>
      <c r="D441" s="164">
        <f>AVERAGE(Patient1_Healthy!C420,Patient2_Healthy!C420,Patient5_Healthy!C420,Patient6_Healthy!C420,Patient8_Healthy!C420,Patient9_Healthy!C420,Patient10_Healthy!C420,Patient11_Healthy!C420,Patient12_Healthy!C420,Patient13_Healthy!C420,Patient14_Healthy!C420,Patient15_Healthy!C420,Patient16_Healthy!C420,Patient17_Healthy!C420,Patient18_Healthy!C420,Patient19_Healthy!C420,Patient21_Healthy!C420,Patient22_Healthy!C420,Patient23_Healthy!C420,Patient25_Healthy!C420,Patient26_Healthy!C420,Patient27_Healthy!C420,Patient28_Healthy!C420,Patient30_Healthy!C420,Patient31_Healthy!C420,Patient33_Healthy!C420,Patient34_Healthy!C420,Patient36_Healthy!C420)</f>
        <v>-0.2641497429696657</v>
      </c>
      <c r="E441" s="139">
        <f>STDEV(Patient1_Healthy!C420,Patient2_Healthy!C420,Patient5_Healthy!C420,Patient6_Healthy!C420,Patient8_Healthy!C420,Patient9_Healthy!C420,Patient10_Healthy!C420,Patient11_Healthy!C420,Patient12_Healthy!C420,Patient13_Healthy!C420,Patient14_Healthy!C420,Patient15_Healthy!C420,Patient16_Healthy!C420,Patient17_Healthy!C420,Patient18_Healthy!C420,Patient19_Healthy!C420,Patient21_Healthy!C420,Patient22_Healthy!C420,Patient23_Healthy!C420,Patient25_Healthy!C420,Patient26_Healthy!C420,Patient27_Healthy!C420,Patient28_Healthy!C420,Patient30_Healthy!C420,Patient31_Healthy!C420,Patient33_Healthy!C420,Patient34_Healthy!C420,Patient36_Healthy!C420)</f>
        <v>2.6609045964400808</v>
      </c>
      <c r="F441" s="132">
        <f>AVERAGE(Patient1_Healthy!D420,Patient2_Healthy!D420,Patient5_Healthy!D420,Patient6_Healthy!D420,Patient8_Healthy!D420,Patient9_Healthy!D420,Patient10_Healthy!D420,Patient11_Healthy!D420,Patient12_Healthy!D420,Patient13_Healthy!D420,Patient14_Healthy!D420,Patient15_Healthy!D420,Patient16_Healthy!D420,Patient17_Healthy!D420,Patient18_Healthy!D420,Patient19_Healthy!D420,Patient21_Healthy!D420,Patient22_Healthy!D420,Patient23_Healthy!D420,Patient25_Healthy!D420,Patient26_Healthy!D420,Patient27_Healthy!D420,Patient28_Healthy!D420,Patient30_Healthy!D420,Patient31_Healthy!D420,Patient33_Healthy!D420,Patient34_Healthy!D420,Patient36_Healthy!D420)</f>
        <v>4.4263684318061109</v>
      </c>
      <c r="G441" s="139">
        <f>STDEV(Patient1_Healthy!D420,Patient2_Healthy!D420,Patient5_Healthy!D420,Patient6_Healthy!D420,Patient8_Healthy!D420,Patient9_Healthy!D420,Patient10_Healthy!D420,Patient11_Healthy!D420,Patient12_Healthy!D420,Patient13_Healthy!D420,Patient14_Healthy!D420,Patient15_Healthy!D420,Patient16_Healthy!D420,Patient17_Healthy!D420,Patient18_Healthy!D420,Patient19_Healthy!D420,Patient21_Healthy!D420,Patient22_Healthy!D420,Patient23_Healthy!D420,Patient25_Healthy!D420,Patient26_Healthy!D420,Patient27_Healthy!D420,Patient28_Healthy!D420,Patient30_Healthy!D420,Patient31_Healthy!D420,Patient33_Healthy!D420,Patient34_Healthy!D420,Patient36_Healthy!D420)</f>
        <v>1.3238703084971379</v>
      </c>
      <c r="H441" s="164">
        <f>AVERAGE(Patient1_Healthy!E420,Patient2_Healthy!E420,Patient5_Healthy!E420,Patient6_Healthy!E420,Patient8_Healthy!E420,Patient9_Healthy!E420,Patient10_Healthy!E420,Patient11_Healthy!E420,Patient12_Healthy!E420,Patient13_Healthy!E420,Patient14_Healthy!E420,Patient15_Healthy!E420,Patient16_Healthy!E420,Patient17_Healthy!E420,Patient18_Healthy!E420,Patient19_Healthy!E420,Patient21_Healthy!E420,Patient22_Healthy!E420,Patient23_Healthy!E420,Patient25_Healthy!E420,Patient26_Healthy!E420,Patient27_Healthy!E420,Patient28_Healthy!E420,Patient30_Healthy!E420,Patient31_Healthy!E420,Patient33_Healthy!E420,Patient34_Healthy!E420,Patient36_Healthy!E420)</f>
        <v>0.79394937533689436</v>
      </c>
      <c r="I441" s="164">
        <f>STDEV(Patient1_Healthy!E420,Patient2_Healthy!E420,Patient5_Healthy!E420,Patient6_Healthy!E420,Patient8_Healthy!E420,Patient9_Healthy!E420,Patient10_Healthy!E420,Patient11_Healthy!E420,Patient12_Healthy!E420,Patient13_Healthy!E420,Patient14_Healthy!E420,Patient15_Healthy!E420,Patient16_Healthy!E420,Patient17_Healthy!E420,Patient18_Healthy!E420,Patient19_Healthy!E420,Patient21_Healthy!E420,Patient22_Healthy!E420,Patient23_Healthy!E420,Patient25_Healthy!E420,Patient26_Healthy!E420,Patient27_Healthy!E420,Patient28_Healthy!E420,Patient30_Healthy!E420,Patient31_Healthy!E420,Patient33_Healthy!E420,Patient34_Healthy!E420,Patient36_Healthy!E420)</f>
        <v>3.8904255364597633</v>
      </c>
      <c r="L441" s="133" t="s">
        <v>152</v>
      </c>
      <c r="M441" s="164">
        <f>AVERAGE(Patient1_Healthy!H420,Patient2_Healthy!H420,Patient5_Healthy!H420,Patient6_Healthy!H420,Patient8_Healthy!H420,Patient9_Healthy!H420,Patient10_Healthy!H420,Patient11_Healthy!H420,Patient12_Healthy!H420,Patient13_Healthy!H420,Patient14_Healthy!H420,Patient15_Healthy!H420,Patient16_Healthy!H420,Patient17_Healthy!H420,Patient18_Healthy!H420,Patient19_Healthy!H420,Patient21_Healthy!H420,Patient22_Healthy!H420,Patient23_Healthy!H420,Patient25_Healthy!H420,Patient26_Healthy!H420,Patient27_Healthy!H420,Patient28_Healthy!H420,Patient30_Healthy!H420,Patient31_Healthy!H420,Patient33_Healthy!H420,Patient34_Healthy!H420,Patient36_Healthy!H420)</f>
        <v>168.10206529941095</v>
      </c>
      <c r="N441" s="164">
        <f>STDEV(Patient1_Healthy!H420,Patient2_Healthy!H420,Patient5_Healthy!H420,Patient6_Healthy!H420,Patient8_Healthy!H420,Patient9_Healthy!H420,Patient10_Healthy!H420,Patient11_Healthy!H420,Patient12_Healthy!H420,Patient13_Healthy!H420,Patient14_Healthy!H420,Patient15_Healthy!H420,Patient16_Healthy!H420,Patient17_Healthy!H420,Patient18_Healthy!H420,Patient19_Healthy!H420,Patient21_Healthy!H420,Patient22_Healthy!H420,Patient23_Healthy!H420,Patient25_Healthy!H420,Patient26_Healthy!H420,Patient27_Healthy!H420,Patient28_Healthy!H420,Patient30_Healthy!H420,Patient31_Healthy!H420,Patient33_Healthy!H420,Patient34_Healthy!H420,Patient36_Healthy!H420)</f>
        <v>271.93647358754095</v>
      </c>
      <c r="Q441" s="135" t="s">
        <v>152</v>
      </c>
      <c r="R441" s="132">
        <f>AVERAGE(Patient1_Healthy!M420,Patient2_Healthy!M420,Patient5_Healthy!M420,Patient6_Healthy!M420,Patient8_Healthy!M420,Patient9_Healthy!M420,Patient10_Healthy!M420,Patient11_Healthy!M420,Patient12_Healthy!M420,Patient13_Healthy!M420,Patient14_Healthy!M420,Patient15_Healthy!M420,Patient16_Healthy!M420,Patient17_Healthy!M420,Patient18_Healthy!M420,Patient19_Healthy!M420,Patient21_Healthy!M420,Patient22_Healthy!M420,Patient23_Healthy!M420,Patient25_Healthy!M420,Patient26_Healthy!M420,Patient27_Healthy!M420,Patient28_Healthy!M420,Patient30_Healthy!M420,Patient31_Healthy!M420,Patient33_Healthy!M420,Patient34_Healthy!M420,Patient36_Healthy!M420)</f>
        <v>0.79551772564003176</v>
      </c>
      <c r="S441" s="139">
        <f>STDEV(Patient1_Healthy!M420,Patient2_Healthy!M420,Patient5_Healthy!M420,Patient6_Healthy!M420,Patient8_Healthy!M420,Patient9_Healthy!M420,Patient10_Healthy!M420,Patient11_Healthy!M420,Patient12_Healthy!M420,Patient13_Healthy!M420,Patient14_Healthy!M420,Patient15_Healthy!M420,Patient16_Healthy!M420,Patient17_Healthy!M420,Patient18_Healthy!M420,Patient19_Healthy!M420,Patient21_Healthy!M420,Patient22_Healthy!M420,Patient23_Healthy!M420,Patient25_Healthy!M420,Patient26_Healthy!M420,Patient27_Healthy!M420,Patient28_Healthy!M420,Patient30_Healthy!M420,Patient31_Healthy!M420,Patient33_Healthy!M420,Patient34_Healthy!M420,Patient36_Healthy!M420)</f>
        <v>0.15480722242402303</v>
      </c>
      <c r="T441" s="164">
        <f>AVERAGE(Patient1_Healthy!N420,Patient2_Healthy!N420,Patient5_Healthy!N420,Patient6_Healthy!N420,Patient8_Healthy!N420,Patient9_Healthy!N420,Patient10_Healthy!N420,Patient11_Healthy!N420,Patient12_Healthy!N420,Patient13_Healthy!N420,Patient14_Healthy!N420,Patient15_Healthy!N420,Patient16_Healthy!N420,Patient17_Healthy!N420,Patient18_Healthy!N420,Patient19_Healthy!N420,Patient21_Healthy!N420,Patient22_Healthy!N420,Patient23_Healthy!N420,Patient25_Healthy!N420,Patient26_Healthy!N420,Patient27_Healthy!N420,Patient28_Healthy!N420,Patient30_Healthy!N420,Patient31_Healthy!N420,Patient33_Healthy!N420,Patient34_Healthy!N420,Patient36_Healthy!N420)</f>
        <v>0.82554122362232907</v>
      </c>
      <c r="U441" s="164">
        <f>STDEV(Patient1_Healthy!N420,Patient2_Healthy!N420,Patient5_Healthy!N420,Patient6_Healthy!N420,Patient8_Healthy!N420,Patient9_Healthy!N420,Patient10_Healthy!N420,Patient11_Healthy!N420,Patient12_Healthy!N420,Patient13_Healthy!N420,Patient14_Healthy!N420,Patient15_Healthy!N420,Patient16_Healthy!N420,Patient17_Healthy!N420,Patient18_Healthy!N420,Patient19_Healthy!N420,Patient21_Healthy!N420,Patient22_Healthy!N420,Patient23_Healthy!N420,Patient25_Healthy!N420,Patient26_Healthy!N420,Patient27_Healthy!N420,Patient28_Healthy!N420,Patient30_Healthy!N420,Patient31_Healthy!N420,Patient33_Healthy!N420,Patient34_Healthy!N420,Patient36_Healthy!N420)</f>
        <v>0.11998020595905147</v>
      </c>
      <c r="V441" s="132">
        <f>AVERAGE(Patient1_Healthy!O420,Patient2_Healthy!O420,Patient5_Healthy!O420,Patient6_Healthy!O420,Patient8_Healthy!O420,Patient9_Healthy!O420,Patient10_Healthy!O420,Patient11_Healthy!O420,Patient12_Healthy!O420,Patient13_Healthy!O420,Patient14_Healthy!O420,Patient15_Healthy!O420,Patient16_Healthy!O420,Patient17_Healthy!O420,Patient18_Healthy!O420,Patient19_Healthy!O420,Patient21_Healthy!O420,Patient22_Healthy!O420,Patient23_Healthy!O420,Patient25_Healthy!O420,Patient26_Healthy!O420,Patient27_Healthy!O420,Patient28_Healthy!O420,Patient30_Healthy!O420,Patient31_Healthy!O420,Patient33_Healthy!O420,Patient34_Healthy!O420,Patient36_Healthy!O420)</f>
        <v>0.71431899711341929</v>
      </c>
      <c r="W441" s="139">
        <f>STDEV(Patient1_Healthy!O420,Patient2_Healthy!O420,Patient5_Healthy!O420,Patient6_Healthy!O420,Patient8_Healthy!O420,Patient9_Healthy!O420,Patient10_Healthy!O420,Patient11_Healthy!O420,Patient12_Healthy!O420,Patient13_Healthy!O420,Patient14_Healthy!O420,Patient15_Healthy!O420,Patient16_Healthy!O420,Patient17_Healthy!O420,Patient18_Healthy!O420,Patient19_Healthy!O420,Patient21_Healthy!O420,Patient22_Healthy!O420,Patient23_Healthy!O420,Patient25_Healthy!O420,Patient26_Healthy!O420,Patient27_Healthy!O420,Patient28_Healthy!O420,Patient30_Healthy!O420,Patient31_Healthy!O420,Patient33_Healthy!O420,Patient34_Healthy!O420,Patient36_Healthy!O420)</f>
        <v>0.2081461832872826</v>
      </c>
      <c r="X441" s="132">
        <f>AVERAGE(Patient1_Healthy!P420,Patient2_Healthy!P420,Patient5_Healthy!P420,Patient6_Healthy!P420,Patient8_Healthy!P420,Patient9_Healthy!P420,Patient10_Healthy!P420,Patient11_Healthy!P420,Patient12_Healthy!P420,Patient13_Healthy!P420,Patient14_Healthy!P420,Patient15_Healthy!P420,Patient16_Healthy!P420,Patient17_Healthy!P420,Patient18_Healthy!P420,Patient19_Healthy!P420,Patient21_Healthy!P420,Patient22_Healthy!P420,Patient23_Healthy!P420,Patient25_Healthy!P420,Patient26_Healthy!P420,Patient27_Healthy!P420,Patient28_Healthy!P420,Patient30_Healthy!P420,Patient31_Healthy!P420,Patient33_Healthy!P420,Patient34_Healthy!P420,Patient36_Healthy!P420)</f>
        <v>0.70460799601256929</v>
      </c>
      <c r="Y441" s="139">
        <f>STDEV(Patient1_Healthy!P420,Patient2_Healthy!P420,Patient5_Healthy!P420,Patient6_Healthy!P420,Patient8_Healthy!P420,Patient9_Healthy!P420,Patient10_Healthy!P420,Patient11_Healthy!P420,Patient12_Healthy!P420,Patient13_Healthy!P420,Patient14_Healthy!P420,Patient15_Healthy!P420,Patient16_Healthy!P420,Patient17_Healthy!P420,Patient18_Healthy!P420,Patient19_Healthy!P420,Patient21_Healthy!P420,Patient22_Healthy!P420,Patient23_Healthy!P420,Patient25_Healthy!P420,Patient26_Healthy!P420,Patient27_Healthy!P420,Patient28_Healthy!P420,Patient30_Healthy!P420,Patient31_Healthy!P420,Patient33_Healthy!P420,Patient34_Healthy!P420,Patient36_Healthy!P420)</f>
        <v>0.18415194018079029</v>
      </c>
      <c r="Z441" s="132">
        <f>AVERAGE(Patient1_Healthy!Q420,Patient2_Healthy!Q420,Patient5_Healthy!Q420,Patient6_Healthy!Q420,Patient8_Healthy!Q420,Patient9_Healthy!Q420,Patient10_Healthy!Q420,Patient11_Healthy!Q420,Patient12_Healthy!Q420,Patient13_Healthy!Q420,Patient14_Healthy!Q420,Patient15_Healthy!Q420,Patient16_Healthy!Q420,Patient17_Healthy!Q420,Patient18_Healthy!Q420,Patient19_Healthy!Q420,Patient21_Healthy!Q420,Patient22_Healthy!Q420,Patient23_Healthy!Q420,Patient25_Healthy!Q420,Patient26_Healthy!Q420,Patient27_Healthy!Q420,Patient28_Healthy!Q420,Patient30_Healthy!Q420,Patient31_Healthy!Q420,Patient33_Healthy!Q420,Patient34_Healthy!Q420,Patient36_Healthy!Q420)</f>
        <v>0.74107271845029055</v>
      </c>
      <c r="AA441" s="139">
        <f>STDEV(Patient1_Healthy!Q420,Patient2_Healthy!Q420,Patient5_Healthy!Q420,Patient6_Healthy!Q420,Patient8_Healthy!Q420,Patient9_Healthy!Q420,Patient10_Healthy!Q420,Patient11_Healthy!Q420,Patient12_Healthy!Q420,Patient13_Healthy!Q420,Patient14_Healthy!Q420,Patient15_Healthy!Q420,Patient16_Healthy!Q420,Patient17_Healthy!Q420,Patient18_Healthy!Q420,Patient19_Healthy!Q420,Patient21_Healthy!Q420,Patient22_Healthy!Q420,Patient23_Healthy!Q420,Patient25_Healthy!Q420,Patient26_Healthy!Q420,Patient27_Healthy!Q420,Patient28_Healthy!Q420,Patient30_Healthy!Q420,Patient31_Healthy!Q420,Patient33_Healthy!Q420,Patient34_Healthy!Q420,Patient36_Healthy!Q420)</f>
        <v>0.2014322267448368</v>
      </c>
      <c r="AB441" s="132">
        <f>AVERAGE(Patient1_Healthy!R420,Patient2_Healthy!R420,Patient5_Healthy!R420,Patient6_Healthy!R420,Patient8_Healthy!R420,Patient9_Healthy!R420,Patient10_Healthy!R420,Patient11_Healthy!R420,Patient12_Healthy!R420,Patient12_Healthy!R420,Patient13_Healthy!R420,Patient14_Healthy!R420,Patient15_Healthy!R420,Patient16_Healthy!R420,Patient17_Healthy!R420,Patient18_Healthy!R420,Patient19_Healthy!R420,Patient21_Healthy!R420,Patient22_Healthy!R420,Patient23_Healthy!R420,Patient25_Healthy!R420,Patient26_Healthy!R420,Patient27_Healthy!R420,Patient28_Healthy!R420,Patient30_Healthy!R420,Patient31_Healthy!R420,Patient33_Healthy!R420,Patient34_Healthy!R420,Patient36_Healthy!R420)</f>
        <v>0.68010509485939863</v>
      </c>
      <c r="AC441" s="139">
        <f>STDEV(Patient1_Healthy!R420,Patient2_Healthy!R420,Patient5_Healthy!R420,Patient6_Healthy!R420,Patient8_Healthy!R420,Patient9_Healthy!R420,Patient10_Healthy!R420,Patient11_Healthy!R420,Patient12_Healthy!R420,Patient12_Healthy!R420,Patient13_Healthy!R420,Patient14_Healthy!R420,Patient15_Healthy!R420,Patient16_Healthy!R420,Patient17_Healthy!R420,Patient18_Healthy!R420,Patient19_Healthy!R420,Patient21_Healthy!R420,Patient22_Healthy!R420,Patient23_Healthy!R420,Patient25_Healthy!R420,Patient26_Healthy!R420,Patient27_Healthy!R420,Patient28_Healthy!R420,Patient30_Healthy!R420,Patient31_Healthy!R420,Patient33_Healthy!R420,Patient34_Healthy!R420,Patient36_Healthy!R420)</f>
        <v>0.20780778901817312</v>
      </c>
      <c r="AD441" s="132">
        <f>AVERAGE(Patient1_Healthy!S420,Patient2_Healthy!S420,Patient5_Healthy!S420,Patient6_Healthy!RS20,Patient8_Healthy!S420,Patient9_Healthy!S420,Patient10_Healthy!S420,Patient11_Healthy!S420,Patient12_Healthy!S420,Patient12_Healthy!S420,Patient13_Healthy!S420,Patient14_Healthy!S420,Patient15_Healthy!S420,Patient16_Healthy!S420,Patient17_Healthy!S420,Patient18_Healthy!S420,Patient19_Healthy!S420,Patient21_Healthy!S420,Patient22_Healthy!S420,Patient23_Healthy!S420,Patient25_Healthy!S420,Patient26_Healthy!RS20,Patient27_Healthy!S420,Patient28_Healthy!S420,Patient30_Healthy!S420,Patient31_Healthy!S420,Patient33_Healthy!S420,Patient34_Healthy!S420,Patient36_Healthy!S420)</f>
        <v>0.70489119395004485</v>
      </c>
      <c r="AE441" s="139">
        <f>STDEV(Patient1_Healthy!S420,Patient2_Healthy!S420,Patient5_Healthy!S420,Patient6_Healthy!RS20,Patient8_Healthy!S420,Patient9_Healthy!S420,Patient10_Healthy!S420,Patient11_Healthy!S420,Patient12_Healthy!S420,Patient12_Healthy!S420,Patient13_Healthy!S420,Patient14_Healthy!S420,Patient15_Healthy!S420,Patient16_Healthy!S420,Patient17_Healthy!S420,Patient18_Healthy!S420,Patient19_Healthy!S420,Patient21_Healthy!S420,Patient22_Healthy!S420,Patient23_Healthy!S420,Patient25_Healthy!S420,Patient26_Healthy!RS20,Patient27_Healthy!S420,Patient28_Healthy!S420,Patient30_Healthy!S420,Patient31_Healthy!S420,Patient33_Healthy!S420,Patient34_Healthy!S420,Patient36_Healthy!S420)</f>
        <v>0.21821884579925088</v>
      </c>
      <c r="AF441" s="164">
        <f>AVERAGE(Patient1_Healthy!T420,Patient2_Healthy!T420,Patient5_Healthy!T420,Patient6_Healthy!T420,Patient8_Healthy!T420,Patient9_Healthy!T420,Patient10_Healthy!T420,Patient11_Healthy!T420,Patient12_Healthy!T420,Patient12_Healthy!T420,Patient13_Healthy!T420,Patient14_Healthy!T420,Patient15_Healthy!T420,Patient16_Healthy!T420,Patient17_Healthy!T420,Patient18_Healthy!T420,Patient19_Healthy!T420,Patient21_Healthy!T420,Patient22_Healthy!T420,Patient23_Healthy!T420,Patient25_Healthy!T420,Patient26_Healthy!TS20,Patient27_Healthy!T420,Patient28_Healthy!T420,Patient30_Healthy!T420,Patient31_Healthy!T420,Patient33_Healthy!T420,Patient34_Healthy!T420,Patient36_Healthy!T420)</f>
        <v>0.7062815431644125</v>
      </c>
      <c r="AG441" s="164">
        <f>STDEV(Patient1_Healthy!T420,Patient2_Healthy!T420,Patient5_Healthy!T420,Patient6_Healthy!T420,Patient8_Healthy!T420,Patient9_Healthy!T420,Patient10_Healthy!T420,Patient11_Healthy!T420,Patient12_Healthy!T420,Patient12_Healthy!T420,Patient13_Healthy!T420,Patient14_Healthy!T420,Patient15_Healthy!T420,Patient16_Healthy!T420,Patient17_Healthy!T420,Patient18_Healthy!T420,Patient19_Healthy!T420,Patient21_Healthy!T420,Patient22_Healthy!T420,Patient23_Healthy!T420,Patient25_Healthy!T420,Patient26_Healthy!TS20,Patient27_Healthy!T420,Patient28_Healthy!T420,Patient30_Healthy!T420,Patient31_Healthy!T420,Patient33_Healthy!T420,Patient34_Healthy!T420,Patient36_Healthy!T420)</f>
        <v>0.22962039991219543</v>
      </c>
      <c r="AO441" s="165"/>
    </row>
    <row r="442" spans="1:41" x14ac:dyDescent="0.25">
      <c r="A442" s="131" t="s">
        <v>152</v>
      </c>
      <c r="B442" s="132">
        <f>AVERAGE(Patient1_Healthy!B421,Patient2_Healthy!B421,Patient5_Healthy!B421,Patient6_Healthy!B421,Patient8_Healthy!B421,Patient9_Healthy!B421,Patient10_Healthy!B421,Patient11_Healthy!B421,Patient12_Healthy!B421,Patient13_Healthy!B421,Patient14_Healthy!B421,Patient15_Healthy!B421,Patient16_Healthy!B421,Patient17_Healthy!B421,Patient18_Healthy!B421,Patient19_Healthy!B421,Patient21_Healthy!B421,Patient22_Healthy!B421,Patient23_Healthy!B421,Patient25_Healthy!B421,Patient26_Healthy!B421,Patient27_Healthy!B421,Patient28_Healthy!B421,Patient30_Healthy!B421,Patient31_Healthy!B421,Patient33_Healthy!B421,Patient34_Healthy!B421,Patient36_Healthy!B421)</f>
        <v>4.0108495381649671</v>
      </c>
      <c r="C442" s="139">
        <f>STDEV(Patient1_Healthy!B421,Patient2_Healthy!B421,Patient5_Healthy!B421,Patient6_Healthy!B421,Patient8_Healthy!B421,Patient9_Healthy!B421,Patient10_Healthy!B421,Patient11_Healthy!B421,Patient12_Healthy!B421,Patient13_Healthy!B421,Patient14_Healthy!B421,Patient15_Healthy!B421,Patient16_Healthy!B421,Patient17_Healthy!B421,Patient18_Healthy!B421,Patient19_Healthy!B421,Patient21_Healthy!B421,Patient22_Healthy!B421,Patient23_Healthy!B421,Patient25_Healthy!B421,Patient26_Healthy!B421,Patient27_Healthy!B421,Patient28_Healthy!B421,Patient30_Healthy!B421,Patient31_Healthy!B421,Patient33_Healthy!B421,Patient34_Healthy!B421,Patient36_Healthy!B421)</f>
        <v>4.7091682628225646</v>
      </c>
      <c r="D442" s="164">
        <f>AVERAGE(Patient1_Healthy!C421,Patient2_Healthy!C421,Patient5_Healthy!C421,Patient6_Healthy!C421,Patient8_Healthy!C421,Patient9_Healthy!C421,Patient10_Healthy!C421,Patient11_Healthy!C421,Patient12_Healthy!C421,Patient13_Healthy!C421,Patient14_Healthy!C421,Patient15_Healthy!C421,Patient16_Healthy!C421,Patient17_Healthy!C421,Patient18_Healthy!C421,Patient19_Healthy!C421,Patient21_Healthy!C421,Patient22_Healthy!C421,Patient23_Healthy!C421,Patient25_Healthy!C421,Patient26_Healthy!C421,Patient27_Healthy!C421,Patient28_Healthy!C421,Patient30_Healthy!C421,Patient31_Healthy!C421,Patient33_Healthy!C421,Patient34_Healthy!C421,Patient36_Healthy!C421)</f>
        <v>-0.13787148381168723</v>
      </c>
      <c r="E442" s="139">
        <f>STDEV(Patient1_Healthy!C421,Patient2_Healthy!C421,Patient5_Healthy!C421,Patient6_Healthy!C421,Patient8_Healthy!C421,Patient9_Healthy!C421,Patient10_Healthy!C421,Patient11_Healthy!C421,Patient12_Healthy!C421,Patient13_Healthy!C421,Patient14_Healthy!C421,Patient15_Healthy!C421,Patient16_Healthy!C421,Patient17_Healthy!C421,Patient18_Healthy!C421,Patient19_Healthy!C421,Patient21_Healthy!C421,Patient22_Healthy!C421,Patient23_Healthy!C421,Patient25_Healthy!C421,Patient26_Healthy!C421,Patient27_Healthy!C421,Patient28_Healthy!C421,Patient30_Healthy!C421,Patient31_Healthy!C421,Patient33_Healthy!C421,Patient34_Healthy!C421,Patient36_Healthy!C421)</f>
        <v>4.3523885951297911</v>
      </c>
      <c r="F442" s="132">
        <f>AVERAGE(Patient1_Healthy!D421,Patient2_Healthy!D421,Patient5_Healthy!D421,Patient6_Healthy!D421,Patient8_Healthy!D421,Patient9_Healthy!D421,Patient10_Healthy!D421,Patient11_Healthy!D421,Patient12_Healthy!D421,Patient13_Healthy!D421,Patient14_Healthy!D421,Patient15_Healthy!D421,Patient16_Healthy!D421,Patient17_Healthy!D421,Patient18_Healthy!D421,Patient19_Healthy!D421,Patient21_Healthy!D421,Patient22_Healthy!D421,Patient23_Healthy!D421,Patient25_Healthy!D421,Patient26_Healthy!D421,Patient27_Healthy!D421,Patient28_Healthy!D421,Patient30_Healthy!D421,Patient31_Healthy!D421,Patient33_Healthy!D421,Patient34_Healthy!D421,Patient36_Healthy!D421)</f>
        <v>4.267561996393594</v>
      </c>
      <c r="G442" s="139">
        <f>STDEV(Patient1_Healthy!D421,Patient2_Healthy!D421,Patient5_Healthy!D421,Patient6_Healthy!D421,Patient8_Healthy!D421,Patient9_Healthy!D421,Patient10_Healthy!D421,Patient11_Healthy!D421,Patient12_Healthy!D421,Patient13_Healthy!D421,Patient14_Healthy!D421,Patient15_Healthy!D421,Patient16_Healthy!D421,Patient17_Healthy!D421,Patient18_Healthy!D421,Patient19_Healthy!D421,Patient21_Healthy!D421,Patient22_Healthy!D421,Patient23_Healthy!D421,Patient25_Healthy!D421,Patient26_Healthy!D421,Patient27_Healthy!D421,Patient28_Healthy!D421,Patient30_Healthy!D421,Patient31_Healthy!D421,Patient33_Healthy!D421,Patient34_Healthy!D421,Patient36_Healthy!D421)</f>
        <v>1.4111327041244084</v>
      </c>
      <c r="H442" s="164">
        <f>AVERAGE(Patient1_Healthy!E421,Patient2_Healthy!E421,Patient5_Healthy!E421,Patient6_Healthy!E421,Patient8_Healthy!E421,Patient9_Healthy!E421,Patient10_Healthy!E421,Patient11_Healthy!E421,Patient12_Healthy!E421,Patient13_Healthy!E421,Patient14_Healthy!E421,Patient15_Healthy!E421,Patient16_Healthy!E421,Patient17_Healthy!E421,Patient18_Healthy!E421,Patient19_Healthy!E421,Patient21_Healthy!E421,Patient22_Healthy!E421,Patient23_Healthy!E421,Patient25_Healthy!E421,Patient26_Healthy!E421,Patient27_Healthy!E421,Patient28_Healthy!E421,Patient30_Healthy!E421,Patient31_Healthy!E421,Patient33_Healthy!E421,Patient34_Healthy!E421,Patient36_Healthy!E421)</f>
        <v>-1.4021101763354864</v>
      </c>
      <c r="I442" s="164">
        <f>STDEV(Patient1_Healthy!E421,Patient2_Healthy!E421,Patient5_Healthy!E421,Patient6_Healthy!E421,Patient8_Healthy!E421,Patient9_Healthy!E421,Patient10_Healthy!E421,Patient11_Healthy!E421,Patient12_Healthy!E421,Patient13_Healthy!E421,Patient14_Healthy!E421,Patient15_Healthy!E421,Patient16_Healthy!E421,Patient17_Healthy!E421,Patient18_Healthy!E421,Patient19_Healthy!E421,Patient21_Healthy!E421,Patient22_Healthy!E421,Patient23_Healthy!E421,Patient25_Healthy!E421,Patient26_Healthy!E421,Patient27_Healthy!E421,Patient28_Healthy!E421,Patient30_Healthy!E421,Patient31_Healthy!E421,Patient33_Healthy!E421,Patient34_Healthy!E421,Patient36_Healthy!E421)</f>
        <v>4.2892950713905469</v>
      </c>
      <c r="AO442" s="165"/>
    </row>
    <row r="443" spans="1:41" x14ac:dyDescent="0.25">
      <c r="A443" s="165"/>
      <c r="AO443" s="165"/>
    </row>
    <row r="444" spans="1:41" x14ac:dyDescent="0.25">
      <c r="A444" s="165"/>
      <c r="AO444" s="165"/>
    </row>
    <row r="445" spans="1:41" x14ac:dyDescent="0.25">
      <c r="A445" s="165"/>
      <c r="AO445" s="165"/>
    </row>
    <row r="446" spans="1:41" x14ac:dyDescent="0.25">
      <c r="A446" s="165"/>
      <c r="AO446" s="165"/>
    </row>
    <row r="447" spans="1:41" x14ac:dyDescent="0.25">
      <c r="A447" s="165"/>
      <c r="AO447" s="165"/>
    </row>
    <row r="448" spans="1:41" x14ac:dyDescent="0.25">
      <c r="A448" s="165"/>
      <c r="AO448" s="165"/>
    </row>
    <row r="449" spans="1:41" x14ac:dyDescent="0.25">
      <c r="AO449" s="165"/>
    </row>
    <row r="450" spans="1:41" x14ac:dyDescent="0.25">
      <c r="A450" s="165" t="s">
        <v>153</v>
      </c>
      <c r="Q450" s="165" t="s">
        <v>154</v>
      </c>
      <c r="AO450" s="165"/>
    </row>
    <row r="451" spans="1:41" x14ac:dyDescent="0.25">
      <c r="A451" s="198"/>
      <c r="B451" s="200" t="s">
        <v>12</v>
      </c>
      <c r="C451" s="201"/>
      <c r="D451" s="201"/>
      <c r="E451" s="202"/>
      <c r="F451" s="203" t="s">
        <v>105</v>
      </c>
      <c r="G451" s="201"/>
      <c r="H451" s="201"/>
      <c r="I451" s="201"/>
      <c r="L451" s="204"/>
      <c r="M451" s="205" t="s">
        <v>130</v>
      </c>
      <c r="N451" s="205"/>
      <c r="Q451" s="135"/>
      <c r="R451" s="206" t="s">
        <v>131</v>
      </c>
      <c r="S451" s="207"/>
      <c r="T451" s="206" t="s">
        <v>132</v>
      </c>
      <c r="U451" s="207"/>
      <c r="V451" s="206" t="s">
        <v>133</v>
      </c>
      <c r="W451" s="207"/>
      <c r="X451" s="206" t="s">
        <v>134</v>
      </c>
      <c r="Y451" s="207"/>
      <c r="Z451" s="206" t="s">
        <v>135</v>
      </c>
      <c r="AA451" s="207"/>
      <c r="AB451" s="206" t="s">
        <v>136</v>
      </c>
      <c r="AC451" s="207"/>
      <c r="AD451" s="206" t="s">
        <v>137</v>
      </c>
      <c r="AE451" s="207"/>
      <c r="AF451" s="208" t="s">
        <v>138</v>
      </c>
      <c r="AG451" s="208"/>
      <c r="AO451" s="165"/>
    </row>
    <row r="452" spans="1:41" x14ac:dyDescent="0.25">
      <c r="A452" s="198"/>
      <c r="B452" s="209" t="s">
        <v>139</v>
      </c>
      <c r="C452" s="210"/>
      <c r="D452" s="211" t="s">
        <v>140</v>
      </c>
      <c r="E452" s="210"/>
      <c r="F452" s="209" t="s">
        <v>139</v>
      </c>
      <c r="G452" s="210"/>
      <c r="H452" s="211" t="s">
        <v>140</v>
      </c>
      <c r="I452" s="212"/>
      <c r="L452" s="204"/>
      <c r="M452" s="133" t="s">
        <v>241</v>
      </c>
      <c r="N452" s="133" t="s">
        <v>19</v>
      </c>
      <c r="Q452" s="135"/>
      <c r="R452" s="134" t="s">
        <v>241</v>
      </c>
      <c r="S452" s="136" t="s">
        <v>19</v>
      </c>
      <c r="T452" s="135" t="s">
        <v>241</v>
      </c>
      <c r="U452" s="135" t="s">
        <v>19</v>
      </c>
      <c r="V452" s="134" t="s">
        <v>241</v>
      </c>
      <c r="W452" s="136" t="s">
        <v>19</v>
      </c>
      <c r="X452" s="134" t="s">
        <v>241</v>
      </c>
      <c r="Y452" s="136" t="s">
        <v>19</v>
      </c>
      <c r="Z452" s="134" t="s">
        <v>241</v>
      </c>
      <c r="AA452" s="136" t="s">
        <v>19</v>
      </c>
      <c r="AB452" s="134" t="s">
        <v>241</v>
      </c>
      <c r="AC452" s="136" t="s">
        <v>19</v>
      </c>
      <c r="AD452" s="134" t="s">
        <v>241</v>
      </c>
      <c r="AE452" s="136" t="s">
        <v>19</v>
      </c>
      <c r="AF452" s="135" t="s">
        <v>241</v>
      </c>
      <c r="AG452" s="135" t="s">
        <v>19</v>
      </c>
      <c r="AO452" s="165"/>
    </row>
    <row r="453" spans="1:41" x14ac:dyDescent="0.25">
      <c r="A453" s="199"/>
      <c r="B453" s="129" t="s">
        <v>241</v>
      </c>
      <c r="C453" s="130" t="s">
        <v>19</v>
      </c>
      <c r="D453" s="131" t="s">
        <v>241</v>
      </c>
      <c r="E453" s="130" t="s">
        <v>19</v>
      </c>
      <c r="F453" s="129" t="s">
        <v>241</v>
      </c>
      <c r="G453" s="130" t="s">
        <v>19</v>
      </c>
      <c r="H453" s="131" t="s">
        <v>241</v>
      </c>
      <c r="I453" s="131" t="s">
        <v>19</v>
      </c>
      <c r="L453" s="133" t="s">
        <v>141</v>
      </c>
      <c r="M453" s="164">
        <f>AVERAGE(Patient1_Healthy!H432,Patient2_Healthy!H432,Patient5_Healthy!H432,Patient6_Healthy!H432,Patient8_Healthy!H432,Patient9_Healthy!H432,Patient10_Healthy!H432,Patient11_Healthy!H432,Patient12_Healthy!H432,Patient13_Healthy!H432,Patient14_Healthy!H432,Patient15_Healthy!H432,Patient16_Healthy!H432,Patient17_Healthy!H432,Patient18_Healthy!H432,Patient19_Healthy!H432,Patient21_Healthy!H432,Patient22_Healthy!H432,Patient23_Healthy!H432,Patient25_Healthy!H432,Patient26_Healthy!H432,Patient27_Healthy!H432,Patient28_Healthy!H432,Patient30_Healthy!H432,Patient31_Healthy!H432,Patient33_Healthy!H432,Patient34_Healthy!H432,Patient36_Healthy!H432)</f>
        <v>71.056344897945038</v>
      </c>
      <c r="N453" s="164">
        <f>STDEV(Patient1_Healthy!H432,Patient2_Healthy!H432,Patient5_Healthy!H432,Patient6_Healthy!H432,Patient8_Healthy!H432,Patient9_Healthy!H432,Patient10_Healthy!H432,Patient11_Healthy!H432,Patient12_Healthy!H432,Patient13_Healthy!H432,Patient14_Healthy!H432,Patient15_Healthy!H432,Patient16_Healthy!H432,Patient17_Healthy!H432,Patient18_Healthy!H432,Patient19_Healthy!H432,Patient21_Healthy!H432,Patient22_Healthy!H432,Patient23_Healthy!H432,Patient25_Healthy!H432,Patient26_Healthy!H432,Patient27_Healthy!H432,Patient28_Healthy!H432,Patient30_Healthy!H432,Patient31_Healthy!H432,Patient33_Healthy!H432,Patient34_Healthy!H432,Patient36_Healthy!H432)</f>
        <v>51.3734238835006</v>
      </c>
      <c r="Q453" s="147" t="s">
        <v>155</v>
      </c>
      <c r="R453" s="132">
        <f>AVERAGE(Patient1_Healthy!M432,Patient2_Healthy!M432,Patient5_Healthy!M432,Patient6_Healthy!M432,Patient8_Healthy!M432,Patient9_Healthy!M432,Patient10_Healthy!M432,Patient11_Healthy!M432,Patient12_Healthy!M432,Patient13_Healthy!M432,Patient14_Healthy!M432,Patient15_Healthy!M432,Patient16_Healthy!M432,Patient17_Healthy!M432,Patient18_Healthy!M432,Patient19_Healthy!M432,Patient21_Healthy!M432,Patient22_Healthy!M432,Patient23_Healthy!M432,Patient25_Healthy!M432,Patient26_Healthy!M432,Patient27_Healthy!M432,Patient28_Healthy!M432,Patient30_Healthy!M432,Patient31_Healthy!M432,Patient33_Healthy!M432,Patient34_Healthy!M432,Patient36_Healthy!M432)</f>
        <v>0.83814476929410309</v>
      </c>
      <c r="S453" s="139">
        <f>STDEV(Patient1_Healthy!M432,Patient2_Healthy!M432,Patient5_Healthy!M432,Patient6_Healthy!M432,Patient8_Healthy!M432,Patient9_Healthy!M432,Patient10_Healthy!M432,Patient11_Healthy!M432,Patient12_Healthy!M432,Patient13_Healthy!M432,Patient14_Healthy!M432,Patient15_Healthy!M432,Patient16_Healthy!M432,Patient17_Healthy!M432,Patient18_Healthy!M432,Patient19_Healthy!M432,Patient21_Healthy!M432,Patient22_Healthy!M432,Patient23_Healthy!M432,Patient25_Healthy!M432,Patient26_Healthy!M432,Patient27_Healthy!M432,Patient28_Healthy!M432,Patient30_Healthy!M432,Patient31_Healthy!M432,Patient33_Healthy!M432,Patient34_Healthy!M432,Patient36_Healthy!M432)</f>
        <v>0.15339974021943939</v>
      </c>
      <c r="T453" s="164">
        <f>AVERAGE(Patient1_Healthy!N432,Patient2_Healthy!N432,Patient5_Healthy!N432,Patient6_Healthy!N432,Patient8_Healthy!N432,Patient9_Healthy!N432,Patient10_Healthy!N432,Patient11_Healthy!N432,Patient12_Healthy!N432,Patient13_Healthy!N432,Patient14_Healthy!N432,Patient15_Healthy!N432,Patient16_Healthy!N432,Patient17_Healthy!N432,Patient18_Healthy!N432,Patient19_Healthy!N432,Patient21_Healthy!N432,Patient22_Healthy!N432,Patient23_Healthy!N432,Patient25_Healthy!N432,Patient26_Healthy!N432,Patient27_Healthy!N432,Patient28_Healthy!N432,Patient30_Healthy!N432,Patient31_Healthy!N432,Patient33_Healthy!N432,Patient34_Healthy!N432,Patient36_Healthy!N432)</f>
        <v>0.71446068677723573</v>
      </c>
      <c r="U453" s="164">
        <f>STDEV(Patient1_Healthy!N432,Patient2_Healthy!N432,Patient5_Healthy!N432,Patient6_Healthy!N432,Patient8_Healthy!N432,Patient9_Healthy!N432,Patient10_Healthy!N432,Patient11_Healthy!N432,Patient12_Healthy!N432,Patient13_Healthy!N432,Patient14_Healthy!N432,Patient15_Healthy!N432,Patient16_Healthy!N432,Patient17_Healthy!N432,Patient18_Healthy!N432,Patient19_Healthy!N432,Patient21_Healthy!N432,Patient22_Healthy!N432,Patient23_Healthy!N432,Patient25_Healthy!N432,Patient26_Healthy!N432,Patient27_Healthy!N432,Patient28_Healthy!N432,Patient30_Healthy!N432,Patient31_Healthy!N432,Patient33_Healthy!N432,Patient34_Healthy!N432,Patient36_Healthy!N432)</f>
        <v>0.24912096039140105</v>
      </c>
      <c r="V453" s="132">
        <f>AVERAGE(Patient1_Healthy!O432,Patient2_Healthy!O432,Patient5_Healthy!O432,Patient6_Healthy!O432,Patient8_Healthy!O432,Patient9_Healthy!O432,Patient10_Healthy!O432,Patient11_Healthy!O432,Patient12_Healthy!O432,Patient13_Healthy!O432,Patient14_Healthy!O432,Patient15_Healthy!O432,Patient16_Healthy!O432,Patient17_Healthy!O432,Patient18_Healthy!O432,Patient19_Healthy!O432,Patient21_Healthy!O432,Patient22_Healthy!O432,Patient23_Healthy!O432,Patient25_Healthy!O432,Patient26_Healthy!O432,Patient27_Healthy!O432,Patient28_Healthy!O432,Patient30_Healthy!O432,Patient31_Healthy!O432,Patient33_Healthy!O432,Patient34_Healthy!O432,Patient36_Healthy!O432)</f>
        <v>0.6960981754585801</v>
      </c>
      <c r="W453" s="139">
        <f>STDEV(Patient1_Healthy!O432,Patient2_Healthy!O432,Patient5_Healthy!O432,Patient6_Healthy!O432,Patient8_Healthy!O432,Patient9_Healthy!O432,Patient10_Healthy!O432,Patient11_Healthy!O432,Patient12_Healthy!O432,Patient13_Healthy!O432,Patient14_Healthy!O432,Patient15_Healthy!O432,Patient16_Healthy!O432,Patient17_Healthy!O432,Patient18_Healthy!O432,Patient19_Healthy!O432,Patient21_Healthy!O432,Patient22_Healthy!O432,Patient23_Healthy!O432,Patient25_Healthy!O432,Patient26_Healthy!O432,Patient27_Healthy!O432,Patient28_Healthy!O432,Patient30_Healthy!O432,Patient31_Healthy!O432,Patient33_Healthy!O432,Patient34_Healthy!O432,Patient36_Healthy!O432)</f>
        <v>0.24050587412543839</v>
      </c>
      <c r="X453" s="132">
        <f>AVERAGE(Patient1_Healthy!P432,Patient2_Healthy!P432,Patient5_Healthy!P432,Patient6_Healthy!P432,Patient8_Healthy!P432,Patient9_Healthy!P432,Patient10_Healthy!P432,Patient11_Healthy!P432,Patient12_Healthy!P432,Patient13_Healthy!P432,Patient14_Healthy!P432,Patient15_Healthy!P432,Patient16_Healthy!P432,Patient17_Healthy!P432,Patient18_Healthy!P432,Patient19_Healthy!P432,Patient21_Healthy!P432,Patient22_Healthy!P432,Patient23_Healthy!P432,Patient25_Healthy!P432,Patient26_Healthy!P432,Patient27_Healthy!P432,Patient28_Healthy!P432,Patient30_Healthy!P432,Patient31_Healthy!P432,Patient33_Healthy!P432,Patient34_Healthy!P432,Patient36_Healthy!P432)</f>
        <v>0.64019276579938622</v>
      </c>
      <c r="Y453" s="139">
        <f>STDEV(Patient1_Healthy!P432,Patient2_Healthy!P432,Patient5_Healthy!P432,Patient6_Healthy!P432,Patient8_Healthy!P432,Patient9_Healthy!P432,Patient10_Healthy!P432,Patient11_Healthy!P432,Patient12_Healthy!P432,Patient13_Healthy!P432,Patient14_Healthy!P432,Patient15_Healthy!P432,Patient16_Healthy!P432,Patient17_Healthy!P432,Patient18_Healthy!P432,Patient19_Healthy!P432,Patient21_Healthy!P432,Patient22_Healthy!P432,Patient23_Healthy!P432,Patient25_Healthy!P432,Patient26_Healthy!P432,Patient27_Healthy!P432,Patient28_Healthy!P432,Patient30_Healthy!P432,Patient31_Healthy!P432,Patient33_Healthy!P432,Patient34_Healthy!P432,Patient36_Healthy!P432)</f>
        <v>0.29904768577749374</v>
      </c>
      <c r="Z453" s="132">
        <f>AVERAGE(Patient1_Healthy!Q432,Patient2_Healthy!Q432,Patient5_Healthy!Q432,Patient6_Healthy!Q432,Patient8_Healthy!Q432,Patient9_Healthy!Q432,Patient10_Healthy!Q432,Patient11_Healthy!Q432,Patient12_Healthy!Q432,Patient13_Healthy!Q432,Patient14_Healthy!Q432,Patient15_Healthy!Q432,Patient16_Healthy!Q432,Patient17_Healthy!Q432,Patient18_Healthy!Q432,Patient19_Healthy!Q432,Patient21_Healthy!Q432,Patient22_Healthy!Q432,Patient23_Healthy!Q432,Patient25_Healthy!Q432,Patient26_Healthy!Q432,Patient27_Healthy!Q432,Patient28_Healthy!Q432,Patient30_Healthy!Q432,Patient31_Healthy!Q432,Patient33_Healthy!Q432,Patient34_Healthy!Q432,Patient36_Healthy!Q432)</f>
        <v>0.43267785866595104</v>
      </c>
      <c r="AA453" s="139">
        <f>STDEV(Patient1_Healthy!Q432,Patient2_Healthy!Q432,Patient5_Healthy!Q432,Patient6_Healthy!Q432,Patient8_Healthy!Q432,Patient9_Healthy!Q432,Patient10_Healthy!Q432,Patient11_Healthy!Q432,Patient12_Healthy!Q432,Patient13_Healthy!Q432,Patient14_Healthy!Q432,Patient15_Healthy!Q432,Patient16_Healthy!Q432,Patient17_Healthy!Q432,Patient18_Healthy!Q432,Patient19_Healthy!Q432,Patient21_Healthy!Q432,Patient22_Healthy!Q432,Patient23_Healthy!Q432,Patient25_Healthy!Q432,Patient26_Healthy!Q432,Patient27_Healthy!Q432,Patient28_Healthy!Q432,Patient30_Healthy!Q432,Patient31_Healthy!Q432,Patient33_Healthy!Q432,Patient34_Healthy!Q432,Patient36_Healthy!Q432)</f>
        <v>0.33184652616850391</v>
      </c>
      <c r="AB453" s="132">
        <f>AVERAGE(Patient1_Healthy!R432,Patient2_Healthy!R432,Patient5_Healthy!R432,Patient6_Healthy!R432,Patient8_Healthy!R432,Patient9_Healthy!R432,Patient10_Healthy!R432,Patient11_Healthy!R432,Patient12_Healthy!R432,Patient12_Healthy!R432,Patient13_Healthy!R432,Patient14_Healthy!R432,Patient15_Healthy!R432,Patient16_Healthy!R432,Patient17_Healthy!R432,Patient18_Healthy!R432,Patient19_Healthy!R432,Patient21_Healthy!R432,Patient22_Healthy!R432,Patient23_Healthy!R432,Patient25_Healthy!R432,Patient26_Healthy!R432,Patient27_Healthy!R432,Patient28_Healthy!R432,Patient30_Healthy!R432,Patient31_Healthy!R432,Patient33_Healthy!R432,Patient34_Healthy!R432,Patient36_Healthy!R432)</f>
        <v>0.46335373422807141</v>
      </c>
      <c r="AC453" s="139">
        <f>STDEV(Patient1_Healthy!R432,Patient2_Healthy!R432,Patient5_Healthy!R432,Patient6_Healthy!R432,Patient8_Healthy!R432,Patient9_Healthy!R432,Patient10_Healthy!R432,Patient11_Healthy!R432,Patient12_Healthy!R432,Patient12_Healthy!R432,Patient13_Healthy!R432,Patient14_Healthy!R432,Patient15_Healthy!R432,Patient16_Healthy!R432,Patient17_Healthy!R432,Patient18_Healthy!R432,Patient19_Healthy!R432,Patient21_Healthy!R432,Patient22_Healthy!R432,Patient23_Healthy!R432,Patient25_Healthy!R432,Patient26_Healthy!R432,Patient27_Healthy!R432,Patient28_Healthy!R432,Patient30_Healthy!R432,Patient31_Healthy!R432,Patient33_Healthy!R432,Patient34_Healthy!R432,Patient36_Healthy!R432)</f>
        <v>0.32441368373248936</v>
      </c>
      <c r="AD453" s="132">
        <f>AVERAGE(Patient1_Healthy!S432,Patient2_Healthy!S432,Patient5_Healthy!S432,Patient6_Healthy!S432,Patient8_Healthy!S432,Patient9_Healthy!S432,Patient10_Healthy!S432,Patient11_Healthy!S432,Patient12_Healthy!S432,Patient12_Healthy!S432,Patient13_Healthy!S432,Patient14_Healthy!S432,Patient15_Healthy!S432,Patient16_Healthy!S432,Patient17_Healthy!S432,Patient18_Healthy!S432,Patient19_Healthy!S432,Patient21_Healthy!S432,Patient22_Healthy!S432,Patient23_Healthy!S432,Patient25_Healthy!S432,Patient26_Healthy!RS32,Patient27_Healthy!S432,Patient28_Healthy!S432,Patient30_Healthy!S432,Patient31_Healthy!S432,Patient33_Healthy!S432,Patient34_Healthy!S432,Patient36_Healthy!S432)</f>
        <v>0.44299697034840591</v>
      </c>
      <c r="AE453" s="139">
        <f>STDEV(Patient1_Healthy!S432,Patient2_Healthy!S432,Patient5_Healthy!S432,Patient6_Healthy!S432,Patient8_Healthy!S432,Patient9_Healthy!S432,Patient10_Healthy!S432,Patient11_Healthy!S432,Patient12_Healthy!S432,Patient12_Healthy!S432,Patient13_Healthy!S432,Patient14_Healthy!S432,Patient15_Healthy!S432,Patient16_Healthy!S432,Patient17_Healthy!S432,Patient18_Healthy!S432,Patient19_Healthy!S432,Patient21_Healthy!S432,Patient22_Healthy!S432,Patient23_Healthy!S432,Patient25_Healthy!S432,Patient26_Healthy!S432,Patient27_Healthy!S432,Patient28_Healthy!S432,Patient30_Healthy!S432,Patient31_Healthy!S432,Patient33_Healthy!S432,Patient34_Healthy!S432,Patient36_Healthy!S432)</f>
        <v>0.31826989772093434</v>
      </c>
      <c r="AF453" s="164">
        <f>AVERAGE(Patient1_Healthy!T432,Patient2_Healthy!T432,Patient5_Healthy!T432,Patient6_Healthy!T432,Patient8_Healthy!T432,Patient9_Healthy!T432,Patient10_Healthy!T432,Patient11_Healthy!T432,Patient12_Healthy!T432,Patient12_Healthy!T432,Patient13_Healthy!T432,Patient14_Healthy!T432,Patient15_Healthy!T432,Patient16_Healthy!T432,Patient17_Healthy!T432,Patient18_Healthy!T432,Patient19_Healthy!T432,Patient21_Healthy!T432,Patient22_Healthy!T432,Patient23_Healthy!T432,Patient25_Healthy!T432,Patient26_Healthy!TS32,Patient27_Healthy!T432,Patient28_Healthy!T432,Patient30_Healthy!T432,Patient31_Healthy!T432,Patient33_Healthy!T432,Patient34_Healthy!T432,Patient36_Healthy!T432)</f>
        <v>0.52302738919840375</v>
      </c>
      <c r="AG453" s="164">
        <f>STDEV(Patient1_Healthy!T432,Patient2_Healthy!T432,Patient5_Healthy!T432,Patient6_Healthy!T432,Patient8_Healthy!T432,Patient9_Healthy!T432,Patient10_Healthy!T432,Patient11_Healthy!T432,Patient12_Healthy!T432,Patient12_Healthy!T432,Patient13_Healthy!T432,Patient14_Healthy!T432,Patient15_Healthy!T432,Patient16_Healthy!T432,Patient17_Healthy!T432,Patient18_Healthy!T432,Patient19_Healthy!T432,Patient21_Healthy!T432,Patient22_Healthy!T432,Patient23_Healthy!T432,Patient25_Healthy!T432,Patient26_Healthy!TS32,Patient27_Healthy!T432,Patient28_Healthy!T432,Patient30_Healthy!T432,Patient31_Healthy!T432,Patient33_Healthy!T432,Patient34_Healthy!T432,Patient36_Healthy!T432)</f>
        <v>0.33485604043462319</v>
      </c>
      <c r="AO453" s="165"/>
    </row>
    <row r="454" spans="1:41" x14ac:dyDescent="0.25">
      <c r="A454" s="131" t="s">
        <v>141</v>
      </c>
      <c r="B454" s="132">
        <f>AVERAGE(Patient1_Healthy!B433,Patient2_Healthy!B433,Patient5_Healthy!B433,Patient6_Healthy!B433,Patient8_Healthy!B433,Patient9_Healthy!B433,Patient10_Healthy!B433,Patient11_Healthy!B433,Patient12_Healthy!B433,Patient13_Healthy!B433,Patient14_Healthy!B433,Patient15_Healthy!B433,Patient16_Healthy!B433,Patient17_Healthy!B433,Patient18_Healthy!B433,Patient19_Healthy!B433,Patient21_Healthy!B433,Patient22_Healthy!B433,Patient23_Healthy!B433,Patient25_Healthy!B433,Patient26_Healthy!B433,Patient27_Healthy!B433,Patient28_Healthy!B433,Patient30_Healthy!B433,Patient31_Healthy!B433,Patient33_Healthy!B433,Patient34_Healthy!B433,Patient36_Healthy!B433)</f>
        <v>2.9227431145646015</v>
      </c>
      <c r="C454" s="139">
        <f>STDEV(Patient1_Healthy!B433,Patient2_Healthy!B433,Patient5_Healthy!B433,Patient6_Healthy!B433,Patient8_Healthy!B433,Patient9_Healthy!B433,Patient10_Healthy!B433,Patient11_Healthy!B433,Patient12_Healthy!B433,Patient13_Healthy!B433,Patient14_Healthy!B433,Patient15_Healthy!B433,Patient16_Healthy!B433,Patient17_Healthy!B433,Patient18_Healthy!B433,Patient19_Healthy!B433,Patient21_Healthy!B433,Patient22_Healthy!B433,Patient23_Healthy!B433,Patient25_Healthy!B433,Patient26_Healthy!B433,Patient27_Healthy!B433,Patient28_Healthy!B433,Patient30_Healthy!B433,Patient31_Healthy!B433,Patient33_Healthy!B433,Patient34_Healthy!B433,Patient36_Healthy!B433)</f>
        <v>1.7827873837082591</v>
      </c>
      <c r="D454" s="164">
        <f>AVERAGE(Patient1_Healthy!C433,Patient2_Healthy!C433,Patient5_Healthy!C433,Patient6_Healthy!C433,Patient8_Healthy!C433,Patient9_Healthy!C433,Patient10_Healthy!C433,Patient11_Healthy!C433,Patient12_Healthy!C433,Patient13_Healthy!C433,Patient14_Healthy!C433,Patient15_Healthy!C433,Patient16_Healthy!C433,Patient17_Healthy!C433,Patient18_Healthy!C433,Patient19_Healthy!C433,Patient21_Healthy!C433,Patient22_Healthy!C433,Patient23_Healthy!C433,Patient25_Healthy!C433,Patient26_Healthy!C433,Patient27_Healthy!C433,Patient28_Healthy!C433,Patient30_Healthy!C433,Patient31_Healthy!C433,Patient33_Healthy!C433,Patient34_Healthy!C433,Patient36_Healthy!C433)</f>
        <v>-0.69763430693251538</v>
      </c>
      <c r="E454" s="139">
        <f>STDEV(Patient1_Healthy!C433,Patient2_Healthy!C433,Patient5_Healthy!C433,Patient6_Healthy!C433,Patient8_Healthy!C433,Patient9_Healthy!C433,Patient10_Healthy!C433,Patient11_Healthy!C433,Patient12_Healthy!C433,Patient13_Healthy!C433,Patient14_Healthy!C433,Patient15_Healthy!C433,Patient16_Healthy!C433,Patient17_Healthy!C433,Patient18_Healthy!C433,Patient19_Healthy!C433,Patient21_Healthy!C433,Patient22_Healthy!C433,Patient23_Healthy!C433,Patient25_Healthy!C433,Patient26_Healthy!C433,Patient27_Healthy!C433,Patient28_Healthy!C433,Patient30_Healthy!C433,Patient31_Healthy!C433,Patient33_Healthy!C433,Patient34_Healthy!C433,Patient36_Healthy!C433)</f>
        <v>2.5771156134625413</v>
      </c>
      <c r="F454" s="132">
        <f>AVERAGE(Patient1_Healthy!D433,Patient2_Healthy!D433,Patient5_Healthy!D433,Patient6_Healthy!D433,Patient8_Healthy!D433,Patient9_Healthy!D433,Patient10_Healthy!D433,Patient11_Healthy!D433,Patient12_Healthy!D433,Patient13_Healthy!D433,Patient14_Healthy!D433,Patient15_Healthy!D433,Patient16_Healthy!D433,Patient17_Healthy!D433,Patient18_Healthy!D433,Patient19_Healthy!D433,Patient21_Healthy!D433,Patient22_Healthy!D433,Patient23_Healthy!D433,Patient25_Healthy!D433,Patient26_Healthy!D433,Patient27_Healthy!D433,Patient28_Healthy!D433,Patient30_Healthy!D433,Patient31_Healthy!D433,Patient33_Healthy!D433,Patient34_Healthy!D433,Patient36_Healthy!D433)</f>
        <v>4.2199912650086535</v>
      </c>
      <c r="G454" s="139">
        <f>STDEV(Patient1_Healthy!D433,Patient2_Healthy!D433,Patient5_Healthy!D433,Patient6_Healthy!D433,Patient8_Healthy!D433,Patient9_Healthy!D433,Patient10_Healthy!D433,Patient11_Healthy!D433,Patient12_Healthy!D433,Patient13_Healthy!D433,Patient14_Healthy!D433,Patient15_Healthy!D433,Patient16_Healthy!D433,Patient17_Healthy!D433,Patient18_Healthy!D433,Patient19_Healthy!D433,Patient21_Healthy!D433,Patient22_Healthy!D433,Patient23_Healthy!D433,Patient25_Healthy!D433,Patient26_Healthy!D433,Patient27_Healthy!D433,Patient28_Healthy!D433,Patient30_Healthy!D433,Patient31_Healthy!D433,Patient33_Healthy!D433,Patient34_Healthy!D433,Patient36_Healthy!D433)</f>
        <v>2.6920990982873931</v>
      </c>
      <c r="H454" s="164">
        <f>AVERAGE(Patient1_Healthy!E433,Patient2_Healthy!E433,Patient5_Healthy!E433,Patient6_Healthy!E433,Patient8_Healthy!E433,Patient9_Healthy!E433,Patient10_Healthy!E433,Patient11_Healthy!E433,Patient12_Healthy!E433,Patient13_Healthy!E433,Patient14_Healthy!E433,Patient15_Healthy!E433,Patient16_Healthy!E433,Patient17_Healthy!E433,Patient18_Healthy!E433,Patient19_Healthy!E433,Patient21_Healthy!E433,Patient22_Healthy!E433,Patient23_Healthy!E433,Patient25_Healthy!E433,Patient26_Healthy!E433,Patient27_Healthy!E433,Patient28_Healthy!E433,Patient30_Healthy!E433,Patient31_Healthy!E433,Patient33_Healthy!E433,Patient34_Healthy!E433,Patient36_Healthy!E433)</f>
        <v>1.3607570669437086</v>
      </c>
      <c r="I454" s="164">
        <f>STDEV(Patient1_Healthy!E433,Patient2_Healthy!E433,Patient5_Healthy!E433,Patient6_Healthy!E433,Patient8_Healthy!E433,Patient9_Healthy!E433,Patient10_Healthy!E433,Patient11_Healthy!E433,Patient12_Healthy!E433,Patient13_Healthy!E433,Patient14_Healthy!E433,Patient15_Healthy!E433,Patient16_Healthy!E433,Patient17_Healthy!E433,Patient18_Healthy!E433,Patient19_Healthy!E433,Patient21_Healthy!E433,Patient22_Healthy!E433,Patient23_Healthy!E433,Patient25_Healthy!E433,Patient26_Healthy!E433,Patient27_Healthy!E433,Patient28_Healthy!E433,Patient30_Healthy!E433,Patient31_Healthy!E433,Patient33_Healthy!E433,Patient34_Healthy!E433,Patient36_Healthy!E433)</f>
        <v>3.6739644367663624</v>
      </c>
      <c r="L454" s="133" t="s">
        <v>142</v>
      </c>
      <c r="M454" s="164">
        <f>AVERAGE(Patient1_Healthy!H433,Patient2_Healthy!H433,Patient5_Healthy!H433,Patient6_Healthy!H433,Patient8_Healthy!H433,Patient9_Healthy!H433,Patient10_Healthy!H433,Patient11_Healthy!H433,Patient12_Healthy!H433,Patient13_Healthy!H433,Patient14_Healthy!H433,Patient15_Healthy!H433,Patient16_Healthy!H433,Patient17_Healthy!H433,Patient18_Healthy!H433,Patient19_Healthy!H433,Patient21_Healthy!H433,Patient22_Healthy!H433,Patient23_Healthy!H433,Patient25_Healthy!H433,Patient26_Healthy!H433,Patient27_Healthy!H433,Patient28_Healthy!H433,Patient30_Healthy!H433,Patient31_Healthy!H433,Patient33_Healthy!H433,Patient34_Healthy!H433,Patient36_Healthy!H433)</f>
        <v>39.228410228295893</v>
      </c>
      <c r="N454" s="164">
        <f>STDEV(Patient1_Healthy!H433,Patient2_Healthy!H433,Patient5_Healthy!H433,Patient6_Healthy!H433,Patient8_Healthy!H433,Patient9_Healthy!H433,Patient10_Healthy!H433,Patient11_Healthy!H433,Patient12_Healthy!H433,Patient13_Healthy!H433,Patient14_Healthy!H433,Patient15_Healthy!H433,Patient16_Healthy!H433,Patient17_Healthy!H433,Patient18_Healthy!H433,Patient19_Healthy!H433,Patient21_Healthy!H433,Patient22_Healthy!H433,Patient23_Healthy!H433,Patient25_Healthy!H433,Patient26_Healthy!H433,Patient27_Healthy!H433,Patient28_Healthy!H433,Patient30_Healthy!H433,Patient31_Healthy!H433,Patient33_Healthy!H433,Patient34_Healthy!H433,Patient36_Healthy!H433)</f>
        <v>41.486287663908385</v>
      </c>
      <c r="Q454" s="147" t="s">
        <v>156</v>
      </c>
      <c r="R454" s="132">
        <f>AVERAGE(Patient1_Healthy!M433,Patient2_Healthy!M433,Patient5_Healthy!M433,Patient6_Healthy!M433,Patient8_Healthy!M433,Patient9_Healthy!M433,Patient10_Healthy!M433,Patient11_Healthy!M433,Patient12_Healthy!M433,Patient13_Healthy!M433,Patient14_Healthy!M433,Patient15_Healthy!M433,Patient16_Healthy!M433,Patient17_Healthy!M433,Patient18_Healthy!M433,Patient19_Healthy!M433,Patient21_Healthy!M433,Patient22_Healthy!M433,Patient23_Healthy!M433,Patient25_Healthy!M433,Patient26_Healthy!M433,Patient27_Healthy!M433,Patient28_Healthy!M433,Patient30_Healthy!M433,Patient31_Healthy!M433,Patient33_Healthy!M433,Patient34_Healthy!M433,Patient36_Healthy!M433)</f>
        <v>0.88571717566972852</v>
      </c>
      <c r="S454" s="139">
        <f>STDEV(Patient1_Healthy!M433,Patient2_Healthy!M433,Patient5_Healthy!M433,Patient6_Healthy!M433,Patient8_Healthy!M433,Patient9_Healthy!M433,Patient10_Healthy!M433,Patient11_Healthy!M433,Patient12_Healthy!M433,Patient13_Healthy!M433,Patient14_Healthy!M433,Patient15_Healthy!M433,Patient16_Healthy!M433,Patient17_Healthy!M433,Patient18_Healthy!M433,Patient19_Healthy!M433,Patient21_Healthy!M433,Patient22_Healthy!M433,Patient23_Healthy!M433,Patient25_Healthy!M433,Patient26_Healthy!M433,Patient27_Healthy!M433,Patient28_Healthy!M433,Patient30_Healthy!M433,Patient31_Healthy!M433,Patient33_Healthy!M433,Patient34_Healthy!M433,Patient36_Healthy!M433)</f>
        <v>0.17239354543476104</v>
      </c>
      <c r="T454" s="164">
        <f>AVERAGE(Patient1_Healthy!N433,Patient2_Healthy!N433,Patient5_Healthy!N433,Patient6_Healthy!N433,Patient8_Healthy!N433,Patient9_Healthy!N433,Patient10_Healthy!N433,Patient11_Healthy!N433,Patient12_Healthy!N433,Patient13_Healthy!N433,Patient14_Healthy!N433,Patient15_Healthy!N433,Patient16_Healthy!N433,Patient17_Healthy!N433,Patient18_Healthy!N433,Patient19_Healthy!N433,Patient21_Healthy!N433,Patient22_Healthy!N433,Patient23_Healthy!N433,Patient25_Healthy!N433,Patient26_Healthy!N433,Patient27_Healthy!N433,Patient28_Healthy!N433,Patient30_Healthy!N433,Patient31_Healthy!N433,Patient33_Healthy!N433,Patient34_Healthy!N433,Patient36_Healthy!N433)</f>
        <v>0.80798823261593422</v>
      </c>
      <c r="U454" s="164">
        <f>STDEV(Patient1_Healthy!N433,Patient2_Healthy!N433,Patient5_Healthy!N433,Patient6_Healthy!N433,Patient8_Healthy!N433,Patient9_Healthy!N433,Patient10_Healthy!N433,Patient11_Healthy!N433,Patient12_Healthy!N433,Patient13_Healthy!N433,Patient14_Healthy!N433,Patient15_Healthy!N433,Patient16_Healthy!N433,Patient17_Healthy!N433,Patient18_Healthy!N433,Patient19_Healthy!N433,Patient21_Healthy!N433,Patient22_Healthy!N433,Patient23_Healthy!N433,Patient25_Healthy!N433,Patient26_Healthy!N433,Patient27_Healthy!N433,Patient28_Healthy!N433,Patient30_Healthy!N433,Patient31_Healthy!N433,Patient33_Healthy!N433,Patient34_Healthy!N433,Patient36_Healthy!N433)</f>
        <v>0.20479684843432899</v>
      </c>
      <c r="V454" s="132">
        <f>AVERAGE(Patient1_Healthy!O433,Patient2_Healthy!O433,Patient5_Healthy!O433,Patient6_Healthy!O433,Patient8_Healthy!O433,Patient9_Healthy!O433,Patient10_Healthy!O433,Patient11_Healthy!O433,Patient12_Healthy!O433,Patient13_Healthy!O433,Patient14_Healthy!O433,Patient15_Healthy!O433,Patient16_Healthy!O433,Patient17_Healthy!O433,Patient18_Healthy!O433,Patient19_Healthy!O433,Patient21_Healthy!O433,Patient22_Healthy!O433,Patient23_Healthy!O433,Patient25_Healthy!O433,Patient26_Healthy!O433,Patient27_Healthy!O433,Patient28_Healthy!O433,Patient30_Healthy!O433,Patient31_Healthy!O433,Patient33_Healthy!O433,Patient34_Healthy!O433,Patient36_Healthy!O433)</f>
        <v>0.82353633810339566</v>
      </c>
      <c r="W454" s="139">
        <f>STDEV(Patient1_Healthy!O433,Patient2_Healthy!O433,Patient5_Healthy!O433,Patient6_Healthy!O433,Patient8_Healthy!O433,Patient9_Healthy!O433,Patient10_Healthy!O433,Patient11_Healthy!O433,Patient12_Healthy!O433,Patient13_Healthy!O433,Patient14_Healthy!O433,Patient15_Healthy!O433,Patient16_Healthy!O433,Patient17_Healthy!O433,Patient18_Healthy!O433,Patient19_Healthy!O433,Patient21_Healthy!O433,Patient22_Healthy!O433,Patient23_Healthy!O433,Patient25_Healthy!O433,Patient26_Healthy!O433,Patient27_Healthy!O433,Patient28_Healthy!O433,Patient30_Healthy!O433,Patient31_Healthy!O433,Patient33_Healthy!O433,Patient34_Healthy!O433,Patient36_Healthy!O433)</f>
        <v>0.22340660330776888</v>
      </c>
      <c r="X454" s="132">
        <f>AVERAGE(Patient1_Healthy!P433,Patient2_Healthy!P433,Patient5_Healthy!P433,Patient6_Healthy!P433,Patient8_Healthy!P433,Patient9_Healthy!P433,Patient10_Healthy!P433,Patient11_Healthy!P433,Patient12_Healthy!P433,Patient13_Healthy!P433,Patient14_Healthy!P433,Patient15_Healthy!P433,Patient16_Healthy!P433,Patient17_Healthy!P433,Patient18_Healthy!P433,Patient19_Healthy!P433,Patient21_Healthy!P433,Patient22_Healthy!P433,Patient23_Healthy!P433,Patient25_Healthy!P433,Patient26_Healthy!P433,Patient27_Healthy!P433,Patient28_Healthy!P433,Patient30_Healthy!P433,Patient31_Healthy!P433,Patient33_Healthy!P433,Patient34_Healthy!P433,Patient36_Healthy!P433)</f>
        <v>0.81045365224715304</v>
      </c>
      <c r="Y454" s="139">
        <f>STDEV(Patient1_Healthy!P433,Patient2_Healthy!P433,Patient5_Healthy!P433,Patient6_Healthy!P433,Patient8_Healthy!P433,Patient9_Healthy!P433,Patient10_Healthy!P433,Patient11_Healthy!P433,Patient12_Healthy!P433,Patient13_Healthy!P433,Patient14_Healthy!P433,Patient15_Healthy!P433,Patient16_Healthy!P433,Patient17_Healthy!P433,Patient18_Healthy!P433,Patient19_Healthy!P433,Patient21_Healthy!P433,Patient22_Healthy!P433,Patient23_Healthy!P433,Patient25_Healthy!P433,Patient26_Healthy!P433,Patient27_Healthy!P433,Patient28_Healthy!P433,Patient30_Healthy!P433,Patient31_Healthy!P433,Patient33_Healthy!P433,Patient34_Healthy!P433,Patient36_Healthy!P433)</f>
        <v>0.23335467245370214</v>
      </c>
      <c r="Z454" s="132">
        <f>AVERAGE(Patient1_Healthy!Q433,Patient2_Healthy!Q433,Patient5_Healthy!Q433,Patient6_Healthy!Q433,Patient8_Healthy!Q433,Patient9_Healthy!Q433,Patient10_Healthy!Q433,Patient11_Healthy!Q433,Patient12_Healthy!Q433,Patient13_Healthy!Q433,Patient14_Healthy!Q433,Patient15_Healthy!Q433,Patient16_Healthy!Q433,Patient17_Healthy!Q433,Patient18_Healthy!Q433,Patient19_Healthy!Q433,Patient21_Healthy!Q433,Patient22_Healthy!Q433,Patient23_Healthy!Q433,Patient25_Healthy!Q433,Patient26_Healthy!Q433,Patient27_Healthy!Q433,Patient28_Healthy!Q433,Patient30_Healthy!Q433,Patient31_Healthy!Q433,Patient33_Healthy!Q433,Patient34_Healthy!Q433,Patient36_Healthy!Q433)</f>
        <v>0.69510477416820315</v>
      </c>
      <c r="AA454" s="139">
        <f>STDEV(Patient1_Healthy!Q433,Patient2_Healthy!Q433,Patient5_Healthy!Q433,Patient6_Healthy!Q433,Patient8_Healthy!Q433,Patient9_Healthy!Q433,Patient10_Healthy!Q433,Patient11_Healthy!Q433,Patient12_Healthy!Q433,Patient13_Healthy!Q433,Patient14_Healthy!Q433,Patient15_Healthy!Q433,Patient16_Healthy!Q433,Patient17_Healthy!Q433,Patient18_Healthy!Q433,Patient19_Healthy!Q433,Patient21_Healthy!Q433,Patient22_Healthy!Q433,Patient23_Healthy!Q433,Patient25_Healthy!Q433,Patient26_Healthy!Q433,Patient27_Healthy!Q433,Patient28_Healthy!Q433,Patient30_Healthy!Q433,Patient31_Healthy!Q433,Patient33_Healthy!Q433,Patient34_Healthy!Q433,Patient36_Healthy!Q433)</f>
        <v>0.36531345278348876</v>
      </c>
      <c r="AB454" s="132">
        <f>AVERAGE(Patient1_Healthy!R433,Patient2_Healthy!R433,Patient5_Healthy!R433,Patient6_Healthy!R433,Patient8_Healthy!R433,Patient9_Healthy!R433,Patient10_Healthy!R433,Patient11_Healthy!R433,Patient12_Healthy!R433,Patient12_Healthy!R433,Patient13_Healthy!R433,Patient14_Healthy!R433,Patient15_Healthy!R433,Patient16_Healthy!R433,Patient17_Healthy!R433,Patient18_Healthy!R433,Patient19_Healthy!R433,Patient21_Healthy!R433,Patient22_Healthy!R433,Patient23_Healthy!R433,Patient25_Healthy!R433,Patient26_Healthy!R433,Patient27_Healthy!R433,Patient28_Healthy!R433,Patient30_Healthy!R433,Patient31_Healthy!R433,Patient33_Healthy!R433,Patient34_Healthy!R433,Patient36_Healthy!R433)</f>
        <v>0.78671615872745737</v>
      </c>
      <c r="AC454" s="139">
        <f>STDEV(Patient1_Healthy!R433,Patient2_Healthy!R433,Patient5_Healthy!R433,Patient6_Healthy!R433,Patient8_Healthy!R433,Patient9_Healthy!R433,Patient10_Healthy!R433,Patient11_Healthy!R433,Patient12_Healthy!R433,Patient12_Healthy!R433,Patient13_Healthy!R433,Patient14_Healthy!R433,Patient15_Healthy!R433,Patient16_Healthy!R433,Patient17_Healthy!R433,Patient18_Healthy!R433,Patient19_Healthy!R433,Patient21_Healthy!R433,Patient22_Healthy!R433,Patient23_Healthy!R433,Patient25_Healthy!R433,Patient26_Healthy!R433,Patient27_Healthy!R433,Patient28_Healthy!R433,Patient30_Healthy!R433,Patient31_Healthy!R433,Patient33_Healthy!R433,Patient34_Healthy!R433,Patient36_Healthy!R433)</f>
        <v>0.2843727120407552</v>
      </c>
      <c r="AD454" s="132">
        <f>AVERAGE(Patient1_Healthy!S433,Patient2_Healthy!S433,Patient5_Healthy!S433,Patient6_Healthy!S433,Patient8_Healthy!S433,Patient9_Healthy!S433,Patient10_Healthy!S433,Patient11_Healthy!S433,Patient12_Healthy!S433,Patient12_Healthy!S433,Patient13_Healthy!S433,Patient14_Healthy!S433,Patient15_Healthy!S433,Patient16_Healthy!S433,Patient17_Healthy!S433,Patient18_Healthy!S433,Patient19_Healthy!S433,Patient21_Healthy!S433,Patient22_Healthy!S433,Patient23_Healthy!S433,Patient25_Healthy!S433,Patient26_Healthy!RS33,Patient27_Healthy!S433,Patient28_Healthy!S433,Patient30_Healthy!S433,Patient31_Healthy!S433,Patient33_Healthy!S433,Patient34_Healthy!S433,Patient36_Healthy!S433)</f>
        <v>0.7881435798965134</v>
      </c>
      <c r="AE454" s="139">
        <f>STDEV(Patient1_Healthy!S433,Patient2_Healthy!S433,Patient5_Healthy!S433,Patient6_Healthy!S433,Patient8_Healthy!S433,Patient9_Healthy!S433,Patient10_Healthy!S433,Patient11_Healthy!S433,Patient12_Healthy!S433,Patient12_Healthy!S433,Patient13_Healthy!S433,Patient14_Healthy!S433,Patient15_Healthy!S433,Patient16_Healthy!S433,Patient17_Healthy!S433,Patient18_Healthy!S433,Patient19_Healthy!S433,Patient21_Healthy!S433,Patient22_Healthy!S433,Patient23_Healthy!S433,Patient25_Healthy!S433,Patient26_Healthy!S433,Patient27_Healthy!S433,Patient28_Healthy!S433,Patient30_Healthy!S433,Patient31_Healthy!S433,Patient33_Healthy!S433,Patient34_Healthy!S433,Patient36_Healthy!S433)</f>
        <v>0.33403421461622501</v>
      </c>
      <c r="AF454" s="164">
        <f>AVERAGE(Patient1_Healthy!T433,Patient2_Healthy!T433,Patient5_Healthy!T433,Patient6_Healthy!T433,Patient8_Healthy!T433,Patient9_Healthy!T433,Patient10_Healthy!T433,Patient11_Healthy!T433,Patient12_Healthy!T433,Patient12_Healthy!T433,Patient13_Healthy!T433,Patient14_Healthy!T433,Patient15_Healthy!T433,Patient16_Healthy!T433,Patient17_Healthy!T433,Patient18_Healthy!T433,Patient19_Healthy!T433,Patient21_Healthy!T433,Patient22_Healthy!T433,Patient23_Healthy!T433,Patient25_Healthy!T433,Patient26_Healthy!TS33,Patient27_Healthy!T433,Patient28_Healthy!T433,Patient30_Healthy!T433,Patient31_Healthy!T433,Patient33_Healthy!T433,Patient34_Healthy!T433,Patient36_Healthy!T433)</f>
        <v>0.79166262161815593</v>
      </c>
      <c r="AG454" s="164">
        <f>STDEV(Patient1_Healthy!T433,Patient2_Healthy!T433,Patient5_Healthy!T433,Patient6_Healthy!T433,Patient8_Healthy!T433,Patient9_Healthy!T433,Patient10_Healthy!T433,Patient11_Healthy!T433,Patient12_Healthy!T433,Patient12_Healthy!T433,Patient13_Healthy!T433,Patient14_Healthy!T433,Patient15_Healthy!T433,Patient16_Healthy!T433,Patient17_Healthy!T433,Patient18_Healthy!T433,Patient19_Healthy!T433,Patient21_Healthy!T433,Patient22_Healthy!T433,Patient23_Healthy!T433,Patient25_Healthy!T433,Patient26_Healthy!TS33,Patient27_Healthy!T433,Patient28_Healthy!T433,Patient30_Healthy!T433,Patient31_Healthy!T433,Patient33_Healthy!T433,Patient34_Healthy!T433,Patient36_Healthy!T433)</f>
        <v>0.29141527897873948</v>
      </c>
      <c r="AO454" s="165"/>
    </row>
    <row r="455" spans="1:41" x14ac:dyDescent="0.25">
      <c r="A455" s="131" t="s">
        <v>142</v>
      </c>
      <c r="B455" s="132">
        <f>AVERAGE(Patient1_Healthy!B434,Patient2_Healthy!B434,Patient5_Healthy!B434,Patient6_Healthy!B434,Patient8_Healthy!B434,Patient9_Healthy!B434,Patient10_Healthy!B434,Patient11_Healthy!B434,Patient12_Healthy!B434,Patient13_Healthy!B434,Patient14_Healthy!B434,Patient15_Healthy!B434,Patient16_Healthy!B434,Patient17_Healthy!B434,Patient18_Healthy!B434,Patient19_Healthy!B434,Patient21_Healthy!B434,Patient22_Healthy!B434,Patient23_Healthy!B434,Patient25_Healthy!B434,Patient26_Healthy!B434,Patient27_Healthy!B434,Patient28_Healthy!B434,Patient30_Healthy!B434,Patient31_Healthy!B434,Patient33_Healthy!B434,Patient34_Healthy!B434,Patient36_Healthy!B434)</f>
        <v>1.7755648776886594</v>
      </c>
      <c r="C455" s="139">
        <f>STDEV(Patient1_Healthy!B434,Patient2_Healthy!B434,Patient5_Healthy!B434,Patient6_Healthy!B434,Patient8_Healthy!B434,Patient9_Healthy!B434,Patient10_Healthy!B434,Patient11_Healthy!B434,Patient12_Healthy!B434,Patient13_Healthy!B434,Patient14_Healthy!B434,Patient15_Healthy!B434,Patient16_Healthy!B434,Patient17_Healthy!B434,Patient18_Healthy!B434,Patient19_Healthy!B434,Patient21_Healthy!B434,Patient22_Healthy!B434,Patient23_Healthy!B434,Patient25_Healthy!B434,Patient26_Healthy!B434,Patient27_Healthy!B434,Patient28_Healthy!B434,Patient30_Healthy!B434,Patient31_Healthy!B434,Patient33_Healthy!B434,Patient34_Healthy!B434,Patient36_Healthy!B434)</f>
        <v>1.204401101337621</v>
      </c>
      <c r="D455" s="164">
        <f>AVERAGE(Patient1_Healthy!C434,Patient2_Healthy!C434,Patient5_Healthy!C434,Patient6_Healthy!C434,Patient8_Healthy!C434,Patient9_Healthy!C434,Patient10_Healthy!C434,Patient11_Healthy!C434,Patient12_Healthy!C434,Patient13_Healthy!C434,Patient14_Healthy!C434,Patient15_Healthy!C434,Patient16_Healthy!C434,Patient17_Healthy!C434,Patient18_Healthy!C434,Patient19_Healthy!C434,Patient21_Healthy!C434,Patient22_Healthy!C434,Patient23_Healthy!C434,Patient25_Healthy!C434,Patient26_Healthy!C434,Patient27_Healthy!C434,Patient28_Healthy!C434,Patient30_Healthy!C434,Patient31_Healthy!C434,Patient33_Healthy!C434,Patient34_Healthy!C434,Patient36_Healthy!C434)</f>
        <v>0.26448082766538722</v>
      </c>
      <c r="E455" s="139">
        <f>STDEV(Patient1_Healthy!C434,Patient2_Healthy!C434,Patient5_Healthy!C434,Patient6_Healthy!C434,Patient8_Healthy!C434,Patient9_Healthy!C434,Patient10_Healthy!C434,Patient11_Healthy!C434,Patient12_Healthy!C434,Patient13_Healthy!C434,Patient14_Healthy!C434,Patient15_Healthy!C434,Patient16_Healthy!C434,Patient17_Healthy!C434,Patient18_Healthy!C434,Patient19_Healthy!C434,Patient21_Healthy!C434,Patient22_Healthy!C434,Patient23_Healthy!C434,Patient25_Healthy!C434,Patient26_Healthy!C434,Patient27_Healthy!C434,Patient28_Healthy!C434,Patient30_Healthy!C434,Patient31_Healthy!C434,Patient33_Healthy!C434,Patient34_Healthy!C434,Patient36_Healthy!C434)</f>
        <v>1.5502714000441</v>
      </c>
      <c r="F455" s="132">
        <f>AVERAGE(Patient1_Healthy!D434,Patient2_Healthy!D434,Patient5_Healthy!D434,Patient6_Healthy!D434,Patient8_Healthy!D434,Patient9_Healthy!D434,Patient10_Healthy!D434,Patient11_Healthy!D434,Patient12_Healthy!D434,Patient13_Healthy!D434,Patient14_Healthy!D434,Patient15_Healthy!D434,Patient16_Healthy!D434,Patient17_Healthy!D434,Patient18_Healthy!D434,Patient19_Healthy!D434,Patient21_Healthy!D434,Patient22_Healthy!D434,Patient23_Healthy!D434,Patient25_Healthy!D434,Patient26_Healthy!D434,Patient27_Healthy!D434,Patient28_Healthy!D434,Patient30_Healthy!D434,Patient31_Healthy!D434,Patient33_Healthy!D434,Patient34_Healthy!D434,Patient36_Healthy!D434)</f>
        <v>2.6665279847127188</v>
      </c>
      <c r="G455" s="139">
        <f>STDEV(Patient1_Healthy!D434,Patient2_Healthy!D434,Patient5_Healthy!D434,Patient6_Healthy!D434,Patient8_Healthy!D434,Patient9_Healthy!D434,Patient10_Healthy!D434,Patient11_Healthy!D434,Patient12_Healthy!D434,Patient13_Healthy!D434,Patient14_Healthy!D434,Patient15_Healthy!D434,Patient16_Healthy!D434,Patient17_Healthy!D434,Patient18_Healthy!D434,Patient19_Healthy!D434,Patient21_Healthy!D434,Patient22_Healthy!D434,Patient23_Healthy!D434,Patient25_Healthy!D434,Patient26_Healthy!D434,Patient27_Healthy!D434,Patient28_Healthy!D434,Patient30_Healthy!D434,Patient31_Healthy!D434,Patient33_Healthy!D434,Patient34_Healthy!D434,Patient36_Healthy!D434)</f>
        <v>1.4794966032635684</v>
      </c>
      <c r="H455" s="164">
        <f>AVERAGE(Patient1_Healthy!E434,Patient2_Healthy!E434,Patient5_Healthy!E434,Patient6_Healthy!E434,Patient8_Healthy!E434,Patient9_Healthy!E434,Patient10_Healthy!E434,Patient11_Healthy!E434,Patient12_Healthy!E434,Patient13_Healthy!E434,Patient14_Healthy!E434,Patient15_Healthy!E434,Patient16_Healthy!E434,Patient17_Healthy!E434,Patient18_Healthy!E434,Patient19_Healthy!E434,Patient21_Healthy!E434,Patient22_Healthy!E434,Patient23_Healthy!E434,Patient25_Healthy!E434,Patient26_Healthy!E434,Patient27_Healthy!E434,Patient28_Healthy!E434,Patient30_Healthy!E434,Patient31_Healthy!E434,Patient33_Healthy!E434,Patient34_Healthy!E434,Patient36_Healthy!E434)</f>
        <v>-0.48425367765717364</v>
      </c>
      <c r="I455" s="164">
        <f>STDEV(Patient1_Healthy!E434,Patient2_Healthy!E434,Patient5_Healthy!E434,Patient6_Healthy!E434,Patient8_Healthy!E434,Patient9_Healthy!E434,Patient10_Healthy!E434,Patient11_Healthy!E434,Patient12_Healthy!E434,Patient13_Healthy!E434,Patient14_Healthy!E434,Patient15_Healthy!E434,Patient16_Healthy!E434,Patient17_Healthy!E434,Patient18_Healthy!E434,Patient19_Healthy!E434,Patient21_Healthy!E434,Patient22_Healthy!E434,Patient23_Healthy!E434,Patient25_Healthy!E434,Patient26_Healthy!E434,Patient27_Healthy!E434,Patient28_Healthy!E434,Patient30_Healthy!E434,Patient31_Healthy!E434,Patient33_Healthy!E434,Patient34_Healthy!E434,Patient36_Healthy!E434)</f>
        <v>2.2666828081504167</v>
      </c>
      <c r="L455" s="133" t="s">
        <v>143</v>
      </c>
      <c r="M455" s="164">
        <f>AVERAGE(Patient1_Healthy!H434,Patient2_Healthy!H434,Patient5_Healthy!H434,Patient6_Healthy!H434,Patient8_Healthy!H434,Patient9_Healthy!H434,Patient10_Healthy!H434,Patient11_Healthy!H434,Patient12_Healthy!H434,Patient13_Healthy!H434,Patient14_Healthy!H434,Patient15_Healthy!H434,Patient16_Healthy!H434,Patient17_Healthy!H434,Patient18_Healthy!H434,Patient19_Healthy!H434,Patient21_Healthy!H434,Patient22_Healthy!H434,Patient23_Healthy!H434,Patient25_Healthy!H434,Patient26_Healthy!H434,Patient27_Healthy!H434,Patient28_Healthy!H434,Patient30_Healthy!H434,Patient31_Healthy!H434,Patient33_Healthy!H434,Patient34_Healthy!H434,Patient36_Healthy!H434)</f>
        <v>32.854785081383127</v>
      </c>
      <c r="N455" s="164">
        <f>STDEV(Patient1_Healthy!H434,Patient2_Healthy!H434,Patient5_Healthy!H434,Patient6_Healthy!H434,Patient8_Healthy!H434,Patient9_Healthy!H434,Patient10_Healthy!H434,Patient11_Healthy!H434,Patient12_Healthy!H434,Patient13_Healthy!H434,Patient14_Healthy!H434,Patient15_Healthy!H434,Patient16_Healthy!H434,Patient17_Healthy!H434,Patient18_Healthy!H434,Patient19_Healthy!H434,Patient21_Healthy!H434,Patient22_Healthy!H434,Patient23_Healthy!H434,Patient25_Healthy!H434,Patient26_Healthy!H434,Patient27_Healthy!H434,Patient28_Healthy!H434,Patient30_Healthy!H434,Patient31_Healthy!H434,Patient33_Healthy!H434,Patient34_Healthy!H434,Patient36_Healthy!H434)</f>
        <v>27.567262836373679</v>
      </c>
      <c r="Q455" s="147" t="s">
        <v>157</v>
      </c>
      <c r="R455" s="132">
        <f>AVERAGE(Patient1_Healthy!M434,Patient2_Healthy!M434,Patient5_Healthy!M434,Patient6_Healthy!M434,Patient8_Healthy!M434,Patient9_Healthy!M434,Patient10_Healthy!M434,Patient11_Healthy!M434,Patient12_Healthy!M434,Patient13_Healthy!M434,Patient14_Healthy!M434,Patient15_Healthy!M434,Patient16_Healthy!M434,Patient17_Healthy!M434,Patient18_Healthy!M434,Patient19_Healthy!M434,Patient21_Healthy!M434,Patient22_Healthy!M434,Patient23_Healthy!M434,Patient25_Healthy!M434,Patient26_Healthy!M434,Patient27_Healthy!M434,Patient28_Healthy!M434,Patient30_Healthy!M434,Patient31_Healthy!M434,Patient33_Healthy!M434,Patient34_Healthy!M434,Patient36_Healthy!M434)</f>
        <v>0.81012961159057917</v>
      </c>
      <c r="S455" s="139">
        <f>STDEV(Patient1_Healthy!M434,Patient2_Healthy!M434,Patient5_Healthy!M434,Patient6_Healthy!M434,Patient8_Healthy!M434,Patient9_Healthy!M434,Patient10_Healthy!M434,Patient11_Healthy!M434,Patient12_Healthy!M434,Patient13_Healthy!M434,Patient14_Healthy!M434,Patient15_Healthy!M434,Patient16_Healthy!M434,Patient17_Healthy!M434,Patient18_Healthy!M434,Patient19_Healthy!M434,Patient21_Healthy!M434,Patient22_Healthy!M434,Patient23_Healthy!M434,Patient25_Healthy!M434,Patient26_Healthy!M434,Patient27_Healthy!M434,Patient28_Healthy!M434,Patient30_Healthy!M434,Patient31_Healthy!M434,Patient33_Healthy!M434,Patient34_Healthy!M434,Patient36_Healthy!M434)</f>
        <v>0.20495254496259344</v>
      </c>
      <c r="T455" s="164">
        <f>AVERAGE(Patient1_Healthy!N434,Patient2_Healthy!N434,Patient5_Healthy!N434,Patient6_Healthy!N434,Patient8_Healthy!N434,Patient9_Healthy!N434,Patient10_Healthy!N434,Patient11_Healthy!N434,Patient12_Healthy!N434,Patient13_Healthy!N434,Patient14_Healthy!N434,Patient15_Healthy!N434,Patient16_Healthy!N434,Patient17_Healthy!N434,Patient18_Healthy!N434,Patient19_Healthy!N434,Patient21_Healthy!N434,Patient22_Healthy!N434,Patient23_Healthy!N434,Patient25_Healthy!N434,Patient26_Healthy!N434,Patient27_Healthy!N434,Patient28_Healthy!N434,Patient30_Healthy!N434,Patient31_Healthy!N434,Patient33_Healthy!N434,Patient34_Healthy!N434,Patient36_Healthy!N434)</f>
        <v>0.81574605372000042</v>
      </c>
      <c r="U455" s="164">
        <f>STDEV(Patient1_Healthy!N434,Patient2_Healthy!N434,Patient5_Healthy!N434,Patient6_Healthy!N434,Patient8_Healthy!N434,Patient9_Healthy!N434,Patient10_Healthy!N434,Patient11_Healthy!N434,Patient12_Healthy!N434,Patient13_Healthy!N434,Patient14_Healthy!N434,Patient15_Healthy!N434,Patient16_Healthy!N434,Patient17_Healthy!N434,Patient18_Healthy!N434,Patient19_Healthy!N434,Patient21_Healthy!N434,Patient22_Healthy!N434,Patient23_Healthy!N434,Patient25_Healthy!N434,Patient26_Healthy!N434,Patient27_Healthy!N434,Patient28_Healthy!N434,Patient30_Healthy!N434,Patient31_Healthy!N434,Patient33_Healthy!N434,Patient34_Healthy!N434,Patient36_Healthy!N434)</f>
        <v>0.20959149473679264</v>
      </c>
      <c r="V455" s="132">
        <f>AVERAGE(Patient1_Healthy!O434,Patient2_Healthy!O434,Patient5_Healthy!O434,Patient6_Healthy!O434,Patient8_Healthy!O434,Patient9_Healthy!O434,Patient10_Healthy!O434,Patient11_Healthy!O434,Patient12_Healthy!O434,Patient13_Healthy!O434,Patient14_Healthy!O434,Patient15_Healthy!O434,Patient16_Healthy!O434,Patient17_Healthy!O434,Patient18_Healthy!O434,Patient19_Healthy!O434,Patient21_Healthy!O434,Patient22_Healthy!O434,Patient23_Healthy!O434,Patient25_Healthy!O434,Patient26_Healthy!O434,Patient27_Healthy!O434,Patient28_Healthy!O434,Patient30_Healthy!O434,Patient31_Healthy!O434,Patient33_Healthy!O434,Patient34_Healthy!O434,Patient36_Healthy!O434)</f>
        <v>0.65920043458687494</v>
      </c>
      <c r="W455" s="139">
        <f>STDEV(Patient1_Healthy!O434,Patient2_Healthy!O434,Patient5_Healthy!O434,Patient6_Healthy!O434,Patient8_Healthy!O434,Patient9_Healthy!O434,Patient10_Healthy!O434,Patient11_Healthy!O434,Patient12_Healthy!O434,Patient13_Healthy!O434,Patient14_Healthy!O434,Patient15_Healthy!O434,Patient16_Healthy!O434,Patient17_Healthy!O434,Patient18_Healthy!O434,Patient19_Healthy!O434,Patient21_Healthy!O434,Patient22_Healthy!O434,Patient23_Healthy!O434,Patient25_Healthy!O434,Patient26_Healthy!O434,Patient27_Healthy!O434,Patient28_Healthy!O434,Patient30_Healthy!O434,Patient31_Healthy!O434,Patient33_Healthy!O434,Patient34_Healthy!O434,Patient36_Healthy!O434)</f>
        <v>0.23692152385704807</v>
      </c>
      <c r="X455" s="132">
        <f>AVERAGE(Patient1_Healthy!P434,Patient2_Healthy!P434,Patient5_Healthy!P434,Patient6_Healthy!P434,Patient8_Healthy!P434,Patient9_Healthy!P434,Patient10_Healthy!P434,Patient11_Healthy!P434,Patient12_Healthy!P434,Patient13_Healthy!P434,Patient14_Healthy!P434,Patient15_Healthy!P434,Patient16_Healthy!P434,Patient17_Healthy!P434,Patient18_Healthy!P434,Patient19_Healthy!P434,Patient21_Healthy!P434,Patient22_Healthy!P434,Patient23_Healthy!P434,Patient25_Healthy!P434,Patient26_Healthy!P434,Patient27_Healthy!P434,Patient28_Healthy!P434,Patient30_Healthy!P434,Patient31_Healthy!P434,Patient33_Healthy!P434,Patient34_Healthy!P434,Patient36_Healthy!P434)</f>
        <v>0.625492171511425</v>
      </c>
      <c r="Y455" s="139">
        <f>STDEV(Patient1_Healthy!P434,Patient2_Healthy!P434,Patient5_Healthy!P434,Patient6_Healthy!P434,Patient8_Healthy!P434,Patient9_Healthy!P434,Patient10_Healthy!P434,Patient11_Healthy!P434,Patient12_Healthy!P434,Patient13_Healthy!P434,Patient14_Healthy!P434,Patient15_Healthy!P434,Patient16_Healthy!P434,Patient17_Healthy!P434,Patient18_Healthy!P434,Patient19_Healthy!P434,Patient21_Healthy!P434,Patient22_Healthy!P434,Patient23_Healthy!P434,Patient25_Healthy!P434,Patient26_Healthy!P434,Patient27_Healthy!P434,Patient28_Healthy!P434,Patient30_Healthy!P434,Patient31_Healthy!P434,Patient33_Healthy!P434,Patient34_Healthy!P434,Patient36_Healthy!P434)</f>
        <v>0.33977590247980227</v>
      </c>
      <c r="Z455" s="132">
        <f>AVERAGE(Patient1_Healthy!Q434,Patient2_Healthy!Q434,Patient5_Healthy!Q434,Patient6_Healthy!Q434,Patient8_Healthy!Q434,Patient9_Healthy!Q434,Patient10_Healthy!Q434,Patient11_Healthy!Q434,Patient12_Healthy!Q434,Patient13_Healthy!Q434,Patient14_Healthy!Q434,Patient15_Healthy!Q434,Patient16_Healthy!Q434,Patient17_Healthy!Q434,Patient18_Healthy!Q434,Patient19_Healthy!Q434,Patient21_Healthy!Q434,Patient22_Healthy!Q434,Patient23_Healthy!Q434,Patient25_Healthy!Q434,Patient26_Healthy!Q434,Patient27_Healthy!Q434,Patient28_Healthy!Q434,Patient30_Healthy!Q434,Patient31_Healthy!Q434,Patient33_Healthy!Q434,Patient34_Healthy!Q434,Patient36_Healthy!Q434)</f>
        <v>0.61608398312204715</v>
      </c>
      <c r="AA455" s="139">
        <f>STDEV(Patient1_Healthy!Q434,Patient2_Healthy!Q434,Patient5_Healthy!Q434,Patient6_Healthy!Q434,Patient8_Healthy!Q434,Patient9_Healthy!Q434,Patient10_Healthy!Q434,Patient11_Healthy!Q434,Patient12_Healthy!Q434,Patient13_Healthy!Q434,Patient14_Healthy!Q434,Patient15_Healthy!Q434,Patient16_Healthy!Q434,Patient17_Healthy!Q434,Patient18_Healthy!Q434,Patient19_Healthy!Q434,Patient21_Healthy!Q434,Patient22_Healthy!Q434,Patient23_Healthy!Q434,Patient25_Healthy!Q434,Patient26_Healthy!Q434,Patient27_Healthy!Q434,Patient28_Healthy!Q434,Patient30_Healthy!Q434,Patient31_Healthy!Q434,Patient33_Healthy!Q434,Patient34_Healthy!Q434,Patient36_Healthy!Q434)</f>
        <v>0.30158572985637555</v>
      </c>
      <c r="AB455" s="132">
        <f>AVERAGE(Patient1_Healthy!R434,Patient2_Healthy!R434,Patient5_Healthy!R434,Patient6_Healthy!R434,Patient8_Healthy!R434,Patient9_Healthy!R434,Patient10_Healthy!R434,Patient11_Healthy!R434,Patient12_Healthy!R434,Patient12_Healthy!R434,Patient13_Healthy!R434,Patient14_Healthy!R434,Patient15_Healthy!R434,Patient16_Healthy!R434,Patient17_Healthy!R434,Patient18_Healthy!R434,Patient19_Healthy!R434,Patient21_Healthy!R434,Patient22_Healthy!R434,Patient23_Healthy!R434,Patient25_Healthy!R434,Patient26_Healthy!R434,Patient27_Healthy!R434,Patient28_Healthy!R434,Patient30_Healthy!R434,Patient31_Healthy!R434,Patient33_Healthy!R434,Patient34_Healthy!R434,Patient36_Healthy!R434)</f>
        <v>0.67050556545494211</v>
      </c>
      <c r="AC455" s="139">
        <f>STDEV(Patient1_Healthy!R434,Patient2_Healthy!R434,Patient5_Healthy!R434,Patient6_Healthy!R434,Patient8_Healthy!R434,Patient9_Healthy!R434,Patient10_Healthy!R434,Patient11_Healthy!R434,Patient12_Healthy!R434,Patient12_Healthy!R434,Patient13_Healthy!R434,Patient14_Healthy!R434,Patient15_Healthy!R434,Patient16_Healthy!R434,Patient17_Healthy!R434,Patient18_Healthy!R434,Patient19_Healthy!R434,Patient21_Healthy!R434,Patient22_Healthy!R434,Patient23_Healthy!R434,Patient25_Healthy!R434,Patient26_Healthy!R434,Patient27_Healthy!R434,Patient28_Healthy!R434,Patient30_Healthy!R434,Patient31_Healthy!R434,Patient33_Healthy!R434,Patient34_Healthy!R434,Patient36_Healthy!R434)</f>
        <v>0.28761070289986362</v>
      </c>
      <c r="AD455" s="132">
        <f>AVERAGE(Patient1_Healthy!S434,Patient2_Healthy!S434,Patient5_Healthy!S434,Patient6_Healthy!S434,Patient8_Healthy!S434,Patient9_Healthy!S434,Patient10_Healthy!S434,Patient11_Healthy!S434,Patient12_Healthy!S434,Patient12_Healthy!S434,Patient13_Healthy!S434,Patient14_Healthy!S434,Patient15_Healthy!S434,Patient16_Healthy!S434,Patient17_Healthy!S434,Patient18_Healthy!S434,Patient19_Healthy!S434,Patient21_Healthy!S434,Patient22_Healthy!S434,Patient23_Healthy!S434,Patient25_Healthy!S434,Patient26_Healthy!RS34,Patient27_Healthy!S434,Patient28_Healthy!S434,Patient30_Healthy!S434,Patient31_Healthy!S434,Patient33_Healthy!S434,Patient34_Healthy!S434,Patient36_Healthy!S434)</f>
        <v>0.56389578012218</v>
      </c>
      <c r="AE455" s="139">
        <f>STDEV(Patient1_Healthy!S434,Patient2_Healthy!S434,Patient5_Healthy!S434,Patient6_Healthy!S434,Patient8_Healthy!S434,Patient9_Healthy!S434,Patient10_Healthy!S434,Patient11_Healthy!S434,Patient12_Healthy!S434,Patient12_Healthy!S434,Patient13_Healthy!S434,Patient14_Healthy!S434,Patient15_Healthy!S434,Patient16_Healthy!S434,Patient17_Healthy!S434,Patient18_Healthy!S434,Patient19_Healthy!S434,Patient21_Healthy!S434,Patient22_Healthy!S434,Patient23_Healthy!S434,Patient25_Healthy!S434,Patient26_Healthy!S434,Patient27_Healthy!S434,Patient28_Healthy!S434,Patient30_Healthy!S434,Patient31_Healthy!S434,Patient33_Healthy!S434,Patient34_Healthy!S434,Patient36_Healthy!S434)</f>
        <v>0.28250093127063058</v>
      </c>
      <c r="AF455" s="164">
        <f>AVERAGE(Patient1_Healthy!T434,Patient2_Healthy!T434,Patient5_Healthy!T434,Patient6_Healthy!T434,Patient8_Healthy!T434,Patient9_Healthy!T434,Patient10_Healthy!T434,Patient11_Healthy!T434,Patient12_Healthy!T434,Patient12_Healthy!T434,Patient13_Healthy!T434,Patient14_Healthy!T434,Patient15_Healthy!T434,Patient16_Healthy!T434,Patient17_Healthy!T434,Patient18_Healthy!T434,Patient19_Healthy!T434,Patient21_Healthy!T434,Patient22_Healthy!T434,Patient23_Healthy!T434,Patient25_Healthy!T434,Patient26_Healthy!TS34,Patient27_Healthy!T434,Patient28_Healthy!T434,Patient30_Healthy!T434,Patient31_Healthy!T434,Patient33_Healthy!T434,Patient34_Healthy!T434,Patient36_Healthy!T434)</f>
        <v>0.67202917237585236</v>
      </c>
      <c r="AG455" s="164">
        <f>STDEV(Patient1_Healthy!T434,Patient2_Healthy!T434,Patient5_Healthy!T434,Patient6_Healthy!T434,Patient8_Healthy!T434,Patient9_Healthy!T434,Patient10_Healthy!T434,Patient11_Healthy!T434,Patient12_Healthy!T434,Patient12_Healthy!T434,Patient13_Healthy!T434,Patient14_Healthy!T434,Patient15_Healthy!T434,Patient16_Healthy!T434,Patient17_Healthy!T434,Patient18_Healthy!T434,Patient19_Healthy!T434,Patient21_Healthy!T434,Patient22_Healthy!T434,Patient23_Healthy!T434,Patient25_Healthy!T434,Patient26_Healthy!TS34,Patient27_Healthy!T434,Patient28_Healthy!T434,Patient30_Healthy!T434,Patient31_Healthy!T434,Patient33_Healthy!T434,Patient34_Healthy!T434,Patient36_Healthy!T434)</f>
        <v>0.28232498970294068</v>
      </c>
      <c r="AO455" s="165"/>
    </row>
    <row r="456" spans="1:41" x14ac:dyDescent="0.25">
      <c r="A456" s="131" t="s">
        <v>143</v>
      </c>
      <c r="B456" s="132">
        <f>AVERAGE(Patient1_Healthy!B435,Patient2_Healthy!B435,Patient5_Healthy!B435,Patient6_Healthy!B435,Patient8_Healthy!B435,Patient9_Healthy!B435,Patient10_Healthy!B435,Patient11_Healthy!B435,Patient12_Healthy!B435,Patient13_Healthy!B435,Patient14_Healthy!B435,Patient15_Healthy!B435,Patient16_Healthy!B435,Patient17_Healthy!B435,Patient18_Healthy!B435,Patient19_Healthy!B435,Patient21_Healthy!B435,Patient22_Healthy!B435,Patient23_Healthy!B435,Patient25_Healthy!B435,Patient26_Healthy!B435,Patient27_Healthy!B435,Patient28_Healthy!B435,Patient30_Healthy!B435,Patient31_Healthy!B435,Patient33_Healthy!B435,Patient34_Healthy!B435,Patient36_Healthy!B435)</f>
        <v>1.6640103522611434</v>
      </c>
      <c r="C456" s="139">
        <f>STDEV(Patient1_Healthy!B435,Patient2_Healthy!B435,Patient5_Healthy!B435,Patient6_Healthy!B435,Patient8_Healthy!B435,Patient9_Healthy!B435,Patient10_Healthy!B435,Patient11_Healthy!B435,Patient12_Healthy!B435,Patient13_Healthy!B435,Patient14_Healthy!B435,Patient15_Healthy!B435,Patient16_Healthy!B435,Patient17_Healthy!B435,Patient18_Healthy!B435,Patient19_Healthy!B435,Patient21_Healthy!B435,Patient22_Healthy!B435,Patient23_Healthy!B435,Patient25_Healthy!B435,Patient26_Healthy!B435,Patient27_Healthy!B435,Patient28_Healthy!B435,Patient30_Healthy!B435,Patient31_Healthy!B435,Patient33_Healthy!B435,Patient34_Healthy!B435,Patient36_Healthy!B435)</f>
        <v>0.86644498189587227</v>
      </c>
      <c r="D456" s="164">
        <f>AVERAGE(Patient1_Healthy!C435,Patient2_Healthy!C435,Patient5_Healthy!C435,Patient6_Healthy!C435,Patient8_Healthy!C435,Patient9_Healthy!C435,Patient10_Healthy!C435,Patient11_Healthy!C435,Patient12_Healthy!C435,Patient13_Healthy!C435,Patient14_Healthy!C435,Patient15_Healthy!C435,Patient16_Healthy!C435,Patient17_Healthy!C435,Patient18_Healthy!C435,Patient19_Healthy!C435,Patient21_Healthy!C435,Patient22_Healthy!C435,Patient23_Healthy!C435,Patient25_Healthy!C435,Patient26_Healthy!C435,Patient27_Healthy!C435,Patient28_Healthy!C435,Patient30_Healthy!C435,Patient31_Healthy!C435,Patient33_Healthy!C435,Patient34_Healthy!C435,Patient36_Healthy!C435)</f>
        <v>2.2351283353666929E-2</v>
      </c>
      <c r="E456" s="139">
        <f>STDEV(Patient1_Healthy!C435,Patient2_Healthy!C435,Patient5_Healthy!C435,Patient6_Healthy!C435,Patient8_Healthy!C435,Patient9_Healthy!C435,Patient10_Healthy!C435,Patient11_Healthy!C435,Patient12_Healthy!C435,Patient13_Healthy!C435,Patient14_Healthy!C435,Patient15_Healthy!C435,Patient16_Healthy!C435,Patient17_Healthy!C435,Patient18_Healthy!C435,Patient19_Healthy!C435,Patient21_Healthy!C435,Patient22_Healthy!C435,Patient23_Healthy!C435,Patient25_Healthy!C435,Patient26_Healthy!C435,Patient27_Healthy!C435,Patient28_Healthy!C435,Patient30_Healthy!C435,Patient31_Healthy!C435,Patient33_Healthy!C435,Patient34_Healthy!C435,Patient36_Healthy!C435)</f>
        <v>1.1852485228202829</v>
      </c>
      <c r="F456" s="132">
        <f>AVERAGE(Patient1_Healthy!D435,Patient2_Healthy!D435,Patient5_Healthy!D435,Patient6_Healthy!D435,Patient8_Healthy!D435,Patient9_Healthy!D435,Patient10_Healthy!D435,Patient11_Healthy!D435,Patient12_Healthy!D435,Patient13_Healthy!D435,Patient14_Healthy!D435,Patient15_Healthy!D435,Patient16_Healthy!D435,Patient17_Healthy!D435,Patient18_Healthy!D435,Patient19_Healthy!D435,Patient21_Healthy!D435,Patient22_Healthy!D435,Patient23_Healthy!D435,Patient25_Healthy!D435,Patient26_Healthy!D435,Patient27_Healthy!D435,Patient28_Healthy!D435,Patient30_Healthy!D435,Patient31_Healthy!D435,Patient33_Healthy!D435,Patient34_Healthy!D435,Patient36_Healthy!D435)</f>
        <v>2.488769573684142</v>
      </c>
      <c r="G456" s="139">
        <f>STDEV(Patient1_Healthy!D435,Patient2_Healthy!D435,Patient5_Healthy!D435,Patient6_Healthy!D435,Patient8_Healthy!D435,Patient9_Healthy!D435,Patient10_Healthy!D435,Patient11_Healthy!D435,Patient12_Healthy!D435,Patient13_Healthy!D435,Patient14_Healthy!D435,Patient15_Healthy!D435,Patient16_Healthy!D435,Patient17_Healthy!D435,Patient18_Healthy!D435,Patient19_Healthy!D435,Patient21_Healthy!D435,Patient22_Healthy!D435,Patient23_Healthy!D435,Patient25_Healthy!D435,Patient26_Healthy!D435,Patient27_Healthy!D435,Patient28_Healthy!D435,Patient30_Healthy!D435,Patient31_Healthy!D435,Patient33_Healthy!D435,Patient34_Healthy!D435,Patient36_Healthy!D435)</f>
        <v>1.5551214746171795</v>
      </c>
      <c r="H456" s="164">
        <f>AVERAGE(Patient1_Healthy!E435,Patient2_Healthy!E435,Patient5_Healthy!E435,Patient6_Healthy!E435,Patient8_Healthy!E435,Patient9_Healthy!E435,Patient10_Healthy!E435,Patient11_Healthy!E435,Patient12_Healthy!E435,Patient13_Healthy!E435,Patient14_Healthy!E435,Patient15_Healthy!E435,Patient16_Healthy!E435,Patient17_Healthy!E435,Patient18_Healthy!E435,Patient19_Healthy!E435,Patient21_Healthy!E435,Patient22_Healthy!E435,Patient23_Healthy!E435,Patient25_Healthy!E435,Patient26_Healthy!E435,Patient27_Healthy!E435,Patient28_Healthy!E435,Patient30_Healthy!E435,Patient31_Healthy!E435,Patient33_Healthy!E435,Patient34_Healthy!E435,Patient36_Healthy!E435)</f>
        <v>0.18819833486041807</v>
      </c>
      <c r="I456" s="164">
        <f>STDEV(Patient1_Healthy!E435,Patient2_Healthy!E435,Patient5_Healthy!E435,Patient6_Healthy!E435,Patient8_Healthy!E435,Patient9_Healthy!E435,Patient10_Healthy!E435,Patient11_Healthy!E435,Patient12_Healthy!E435,Patient13_Healthy!E435,Patient14_Healthy!E435,Patient15_Healthy!E435,Patient16_Healthy!E435,Patient17_Healthy!E435,Patient18_Healthy!E435,Patient19_Healthy!E435,Patient21_Healthy!E435,Patient22_Healthy!E435,Patient23_Healthy!E435,Patient25_Healthy!E435,Patient26_Healthy!E435,Patient27_Healthy!E435,Patient28_Healthy!E435,Patient30_Healthy!E435,Patient31_Healthy!E435,Patient33_Healthy!E435,Patient34_Healthy!E435,Patient36_Healthy!E435)</f>
        <v>2.7294972940248114</v>
      </c>
      <c r="L456" s="133" t="s">
        <v>144</v>
      </c>
      <c r="M456" s="164">
        <f>AVERAGE(Patient1_Healthy!H435,Patient2_Healthy!H435,Patient5_Healthy!H435,Patient6_Healthy!H435,Patient8_Healthy!H435,Patient9_Healthy!H435,Patient10_Healthy!H435,Patient11_Healthy!H435,Patient12_Healthy!H435,Patient13_Healthy!H435,Patient14_Healthy!H435,Patient15_Healthy!H435,Patient16_Healthy!H435,Patient17_Healthy!H435,Patient18_Healthy!H435,Patient19_Healthy!H435,Patient21_Healthy!H435,Patient22_Healthy!H435,Patient23_Healthy!H435,Patient25_Healthy!H435,Patient26_Healthy!H435,Patient27_Healthy!H435,Patient28_Healthy!H435,Patient30_Healthy!H435,Patient31_Healthy!H435,Patient33_Healthy!H435,Patient34_Healthy!H435,Patient36_Healthy!H435)</f>
        <v>26.099469047435765</v>
      </c>
      <c r="N456" s="164">
        <f>STDEV(Patient1_Healthy!H435,Patient2_Healthy!H435,Patient5_Healthy!H435,Patient6_Healthy!H435,Patient8_Healthy!H435,Patient9_Healthy!H435,Patient10_Healthy!H435,Patient11_Healthy!H435,Patient12_Healthy!H435,Patient13_Healthy!H435,Patient14_Healthy!H435,Patient15_Healthy!H435,Patient16_Healthy!H435,Patient17_Healthy!H435,Patient18_Healthy!H435,Patient19_Healthy!H435,Patient21_Healthy!H435,Patient22_Healthy!H435,Patient23_Healthy!H435,Patient25_Healthy!H435,Patient26_Healthy!H435,Patient27_Healthy!H435,Patient28_Healthy!H435,Patient30_Healthy!H435,Patient31_Healthy!H435,Patient33_Healthy!H435,Patient34_Healthy!H435,Patient36_Healthy!H435)</f>
        <v>20.40263934789915</v>
      </c>
      <c r="Q456" s="147" t="s">
        <v>158</v>
      </c>
      <c r="R456" s="132">
        <f>AVERAGE(Patient1_Healthy!M435,Patient2_Healthy!M435,Patient5_Healthy!M435,Patient6_Healthy!M435,Patient8_Healthy!M435,Patient9_Healthy!M435,Patient10_Healthy!M435,Patient11_Healthy!M435,Patient12_Healthy!M435,Patient13_Healthy!M435,Patient14_Healthy!M435,Patient15_Healthy!M435,Patient16_Healthy!M435,Patient17_Healthy!M435,Patient18_Healthy!M435,Patient19_Healthy!M435,Patient21_Healthy!M435,Patient22_Healthy!M435,Patient23_Healthy!M435,Patient25_Healthy!M435,Patient26_Healthy!M435,Patient27_Healthy!M435,Patient28_Healthy!M435,Patient30_Healthy!M435,Patient31_Healthy!M435,Patient33_Healthy!M435,Patient34_Healthy!M435,Patient36_Healthy!M435)</f>
        <v>0.77429706985726499</v>
      </c>
      <c r="S456" s="139">
        <f>STDEV(Patient1_Healthy!M435,Patient2_Healthy!M435,Patient5_Healthy!M435,Patient6_Healthy!M435,Patient8_Healthy!M435,Patient9_Healthy!M435,Patient10_Healthy!M435,Patient11_Healthy!M435,Patient12_Healthy!M435,Patient13_Healthy!M435,Patient14_Healthy!M435,Patient15_Healthy!M435,Patient16_Healthy!M435,Patient17_Healthy!M435,Patient18_Healthy!M435,Patient19_Healthy!M435,Patient21_Healthy!M435,Patient22_Healthy!M435,Patient23_Healthy!M435,Patient25_Healthy!M435,Patient26_Healthy!M435,Patient27_Healthy!M435,Patient28_Healthy!M435,Patient30_Healthy!M435,Patient31_Healthy!M435,Patient33_Healthy!M435,Patient34_Healthy!M435,Patient36_Healthy!M435)</f>
        <v>0.16836747930364199</v>
      </c>
      <c r="T456" s="164">
        <f>AVERAGE(Patient1_Healthy!N435,Patient2_Healthy!N435,Patient5_Healthy!N435,Patient6_Healthy!N435,Patient8_Healthy!N435,Patient9_Healthy!N435,Patient10_Healthy!N435,Patient11_Healthy!N435,Patient12_Healthy!N435,Patient13_Healthy!N435,Patient14_Healthy!N435,Patient15_Healthy!N435,Patient16_Healthy!N435,Patient17_Healthy!N435,Patient18_Healthy!N435,Patient19_Healthy!N435,Patient21_Healthy!N435,Patient22_Healthy!N435,Patient23_Healthy!N435,Patient25_Healthy!N435,Patient26_Healthy!N435,Patient27_Healthy!N435,Patient28_Healthy!N435,Patient30_Healthy!N435,Patient31_Healthy!N435,Patient33_Healthy!N435,Patient34_Healthy!N435,Patient36_Healthy!N435)</f>
        <v>0.72552162180306445</v>
      </c>
      <c r="U456" s="164">
        <f>STDEV(Patient1_Healthy!N435,Patient2_Healthy!N435,Patient5_Healthy!N435,Patient6_Healthy!N435,Patient8_Healthy!N435,Patient9_Healthy!N435,Patient10_Healthy!N435,Patient11_Healthy!N435,Patient12_Healthy!N435,Patient13_Healthy!N435,Patient14_Healthy!N435,Patient15_Healthy!N435,Patient16_Healthy!N435,Patient17_Healthy!N435,Patient18_Healthy!N435,Patient19_Healthy!N435,Patient21_Healthy!N435,Patient22_Healthy!N435,Patient23_Healthy!N435,Patient25_Healthy!N435,Patient26_Healthy!N435,Patient27_Healthy!N435,Patient28_Healthy!N435,Patient30_Healthy!N435,Patient31_Healthy!N435,Patient33_Healthy!N435,Patient34_Healthy!N435,Patient36_Healthy!N435)</f>
        <v>0.18199711071231586</v>
      </c>
      <c r="V456" s="132">
        <f>AVERAGE(Patient1_Healthy!O435,Patient2_Healthy!O435,Patient5_Healthy!O435,Patient6_Healthy!O435,Patient8_Healthy!O435,Patient9_Healthy!O435,Patient10_Healthy!O435,Patient11_Healthy!O435,Patient12_Healthy!O435,Patient13_Healthy!O435,Patient14_Healthy!O435,Patient15_Healthy!O435,Patient16_Healthy!O435,Patient17_Healthy!O435,Patient18_Healthy!O435,Patient19_Healthy!O435,Patient21_Healthy!O435,Patient22_Healthy!O435,Patient23_Healthy!O435,Patient25_Healthy!O435,Patient26_Healthy!O435,Patient27_Healthy!O435,Patient28_Healthy!O435,Patient30_Healthy!O435,Patient31_Healthy!O435,Patient33_Healthy!O435,Patient34_Healthy!O435,Patient36_Healthy!O435)</f>
        <v>0.63153040703280738</v>
      </c>
      <c r="W456" s="139">
        <f>STDEV(Patient1_Healthy!O435,Patient2_Healthy!O435,Patient5_Healthy!O435,Patient6_Healthy!O435,Patient8_Healthy!O435,Patient9_Healthy!O435,Patient10_Healthy!O435,Patient11_Healthy!O435,Patient12_Healthy!O435,Patient13_Healthy!O435,Patient14_Healthy!O435,Patient15_Healthy!O435,Patient16_Healthy!O435,Patient17_Healthy!O435,Patient18_Healthy!O435,Patient19_Healthy!O435,Patient21_Healthy!O435,Patient22_Healthy!O435,Patient23_Healthy!O435,Patient25_Healthy!O435,Patient26_Healthy!O435,Patient27_Healthy!O435,Patient28_Healthy!O435,Patient30_Healthy!O435,Patient31_Healthy!O435,Patient33_Healthy!O435,Patient34_Healthy!O435,Patient36_Healthy!O435)</f>
        <v>0.24104470222946206</v>
      </c>
      <c r="X456" s="132">
        <f>AVERAGE(Patient1_Healthy!P435,Patient2_Healthy!P435,Patient5_Healthy!P435,Patient6_Healthy!P435,Patient8_Healthy!P435,Patient9_Healthy!P435,Patient10_Healthy!P435,Patient11_Healthy!P435,Patient12_Healthy!P435,Patient13_Healthy!P435,Patient14_Healthy!P435,Patient15_Healthy!P435,Patient16_Healthy!P435,Patient17_Healthy!P435,Patient18_Healthy!P435,Patient19_Healthy!P435,Patient21_Healthy!P435,Patient22_Healthy!P435,Patient23_Healthy!P435,Patient25_Healthy!P435,Patient26_Healthy!P435,Patient27_Healthy!P435,Patient28_Healthy!P435,Patient30_Healthy!P435,Patient31_Healthy!P435,Patient33_Healthy!P435,Patient34_Healthy!P435,Patient36_Healthy!P435)</f>
        <v>0.52752178969232921</v>
      </c>
      <c r="Y456" s="139">
        <f>STDEV(Patient1_Healthy!P435,Patient2_Healthy!P435,Patient5_Healthy!P435,Patient6_Healthy!P435,Patient8_Healthy!P435,Patient9_Healthy!P435,Patient10_Healthy!P435,Patient11_Healthy!P435,Patient12_Healthy!P435,Patient13_Healthy!P435,Patient14_Healthy!P435,Patient15_Healthy!P435,Patient16_Healthy!P435,Patient17_Healthy!P435,Patient18_Healthy!P435,Patient19_Healthy!P435,Patient21_Healthy!P435,Patient22_Healthy!P435,Patient23_Healthy!P435,Patient25_Healthy!P435,Patient26_Healthy!P435,Patient27_Healthy!P435,Patient28_Healthy!P435,Patient30_Healthy!P435,Patient31_Healthy!P435,Patient33_Healthy!P435,Patient34_Healthy!P435,Patient36_Healthy!P435)</f>
        <v>0.29204005781277431</v>
      </c>
      <c r="Z456" s="132">
        <f>AVERAGE(Patient1_Healthy!Q435,Patient2_Healthy!Q435,Patient5_Healthy!Q435,Patient6_Healthy!Q435,Patient8_Healthy!Q435,Patient9_Healthy!Q435,Patient10_Healthy!Q435,Patient11_Healthy!Q435,Patient12_Healthy!Q435,Patient13_Healthy!Q435,Patient14_Healthy!Q435,Patient15_Healthy!Q435,Patient16_Healthy!Q435,Patient17_Healthy!Q435,Patient18_Healthy!Q435,Patient19_Healthy!Q435,Patient21_Healthy!Q435,Patient22_Healthy!Q435,Patient23_Healthy!Q435,Patient25_Healthy!Q435,Patient26_Healthy!Q435,Patient27_Healthy!Q435,Patient28_Healthy!Q435,Patient30_Healthy!Q435,Patient31_Healthy!Q435,Patient33_Healthy!Q435,Patient34_Healthy!Q435,Patient36_Healthy!Q435)</f>
        <v>0.4448181841762589</v>
      </c>
      <c r="AA456" s="139">
        <f>STDEV(Patient1_Healthy!Q435,Patient2_Healthy!Q435,Patient5_Healthy!Q435,Patient6_Healthy!Q435,Patient8_Healthy!Q435,Patient9_Healthy!Q435,Patient10_Healthy!Q435,Patient11_Healthy!Q435,Patient12_Healthy!Q435,Patient13_Healthy!Q435,Patient14_Healthy!Q435,Patient15_Healthy!Q435,Patient16_Healthy!Q435,Patient17_Healthy!Q435,Patient18_Healthy!Q435,Patient19_Healthy!Q435,Patient21_Healthy!Q435,Patient22_Healthy!Q435,Patient23_Healthy!Q435,Patient25_Healthy!Q435,Patient26_Healthy!Q435,Patient27_Healthy!Q435,Patient28_Healthy!Q435,Patient30_Healthy!Q435,Patient31_Healthy!Q435,Patient33_Healthy!Q435,Patient34_Healthy!Q435,Patient36_Healthy!Q435)</f>
        <v>0.32827193109821023</v>
      </c>
      <c r="AB456" s="132">
        <f>AVERAGE(Patient1_Healthy!R435,Patient2_Healthy!R435,Patient5_Healthy!R435,Patient6_Healthy!R435,Patient8_Healthy!R435,Patient9_Healthy!R435,Patient10_Healthy!R435,Patient11_Healthy!R435,Patient12_Healthy!R435,Patient12_Healthy!R435,Patient13_Healthy!R435,Patient14_Healthy!R435,Patient15_Healthy!R435,Patient16_Healthy!R435,Patient17_Healthy!R435,Patient18_Healthy!R435,Patient19_Healthy!R435,Patient21_Healthy!R435,Patient22_Healthy!R435,Patient23_Healthy!R435,Patient25_Healthy!R435,Patient26_Healthy!R435,Patient27_Healthy!R435,Patient28_Healthy!R435,Patient30_Healthy!R435,Patient31_Healthy!R435,Patient33_Healthy!R435,Patient34_Healthy!R435,Patient36_Healthy!R435)</f>
        <v>0.45280673238684765</v>
      </c>
      <c r="AC456" s="139">
        <f>STDEV(Patient1_Healthy!R435,Patient2_Healthy!R435,Patient5_Healthy!R435,Patient6_Healthy!R435,Patient8_Healthy!R435,Patient9_Healthy!R435,Patient10_Healthy!R435,Patient11_Healthy!R435,Patient12_Healthy!R435,Patient12_Healthy!R435,Patient13_Healthy!R435,Patient14_Healthy!R435,Patient15_Healthy!R435,Patient16_Healthy!R435,Patient17_Healthy!R435,Patient18_Healthy!R435,Patient19_Healthy!R435,Patient21_Healthy!R435,Patient22_Healthy!R435,Patient23_Healthy!R435,Patient25_Healthy!R435,Patient26_Healthy!R435,Patient27_Healthy!R435,Patient28_Healthy!R435,Patient30_Healthy!R435,Patient31_Healthy!R435,Patient33_Healthy!R435,Patient34_Healthy!R435,Patient36_Healthy!R435)</f>
        <v>0.30828748358319402</v>
      </c>
      <c r="AD456" s="132">
        <f>AVERAGE(Patient1_Healthy!S435,Patient2_Healthy!S435,Patient5_Healthy!S435,Patient6_Healthy!S435,Patient8_Healthy!S435,Patient9_Healthy!S435,Patient10_Healthy!S435,Patient11_Healthy!S435,Patient12_Healthy!S435,Patient12_Healthy!S435,Patient13_Healthy!S435,Patient14_Healthy!S435,Patient15_Healthy!S435,Patient16_Healthy!S435,Patient17_Healthy!S435,Patient18_Healthy!S435,Patient19_Healthy!S435,Patient21_Healthy!S435,Patient22_Healthy!S435,Patient23_Healthy!S435,Patient25_Healthy!S435,Patient26_Healthy!RS35,Patient27_Healthy!S435,Patient28_Healthy!S435,Patient30_Healthy!S435,Patient31_Healthy!S435,Patient33_Healthy!S435,Patient34_Healthy!S435,Patient36_Healthy!S435)</f>
        <v>0.41983653137272647</v>
      </c>
      <c r="AE456" s="139">
        <f>STDEV(Patient1_Healthy!S435,Patient2_Healthy!S435,Patient5_Healthy!S435,Patient6_Healthy!S435,Patient8_Healthy!S435,Patient9_Healthy!S435,Patient10_Healthy!S435,Patient11_Healthy!S435,Patient12_Healthy!S435,Patient12_Healthy!S435,Patient13_Healthy!S435,Patient14_Healthy!S435,Patient15_Healthy!S435,Patient16_Healthy!S435,Patient17_Healthy!S435,Patient18_Healthy!S435,Patient19_Healthy!S435,Patient21_Healthy!S435,Patient22_Healthy!S435,Patient23_Healthy!S435,Patient25_Healthy!S435,Patient26_Healthy!S435,Patient27_Healthy!S435,Patient28_Healthy!S435,Patient30_Healthy!S435,Patient31_Healthy!S435,Patient33_Healthy!S435,Patient34_Healthy!S435,Patient36_Healthy!S435)</f>
        <v>0.29936936451474594</v>
      </c>
      <c r="AF456" s="164">
        <f>AVERAGE(Patient1_Healthy!T435,Patient2_Healthy!T435,Patient5_Healthy!T435,Patient6_Healthy!T435,Patient8_Healthy!T435,Patient9_Healthy!T435,Patient10_Healthy!T435,Patient11_Healthy!T435,Patient12_Healthy!T435,Patient12_Healthy!T435,Patient13_Healthy!T435,Patient14_Healthy!T435,Patient15_Healthy!T435,Patient16_Healthy!T435,Patient17_Healthy!T435,Patient18_Healthy!T435,Patient19_Healthy!T435,Patient21_Healthy!T435,Patient22_Healthy!T435,Patient23_Healthy!T435,Patient25_Healthy!T435,Patient26_Healthy!TS35,Patient27_Healthy!T435,Patient28_Healthy!T435,Patient30_Healthy!T435,Patient31_Healthy!T435,Patient33_Healthy!T435,Patient34_Healthy!T435,Patient36_Healthy!T435)</f>
        <v>0.48657591047380178</v>
      </c>
      <c r="AG456" s="164">
        <f>STDEV(Patient1_Healthy!T435,Patient2_Healthy!T435,Patient5_Healthy!T435,Patient6_Healthy!T435,Patient8_Healthy!T435,Patient9_Healthy!T435,Patient10_Healthy!T435,Patient11_Healthy!T435,Patient12_Healthy!T435,Patient12_Healthy!T435,Patient13_Healthy!T435,Patient14_Healthy!T435,Patient15_Healthy!T435,Patient16_Healthy!T435,Patient17_Healthy!T435,Patient18_Healthy!T435,Patient19_Healthy!T435,Patient21_Healthy!T435,Patient22_Healthy!T435,Patient23_Healthy!T435,Patient25_Healthy!T435,Patient26_Healthy!TS35,Patient27_Healthy!T435,Patient28_Healthy!T435,Patient30_Healthy!T435,Patient31_Healthy!T435,Patient33_Healthy!T435,Patient34_Healthy!T435,Patient36_Healthy!T435)</f>
        <v>0.30004362397907508</v>
      </c>
      <c r="AO456" s="165"/>
    </row>
    <row r="457" spans="1:41" x14ac:dyDescent="0.25">
      <c r="A457" s="131" t="s">
        <v>144</v>
      </c>
      <c r="B457" s="132">
        <f>AVERAGE(Patient1_Healthy!B436,Patient2_Healthy!B436,Patient5_Healthy!B436,Patient6_Healthy!B436,Patient8_Healthy!B436,Patient9_Healthy!B436,Patient10_Healthy!B436,Patient11_Healthy!B436,Patient12_Healthy!B436,Patient13_Healthy!B436,Patient14_Healthy!B436,Patient15_Healthy!B436,Patient16_Healthy!B436,Patient17_Healthy!B436,Patient18_Healthy!B436,Patient19_Healthy!B436,Patient21_Healthy!B436,Patient22_Healthy!B436,Patient23_Healthy!B436,Patient25_Healthy!B436,Patient26_Healthy!B436,Patient27_Healthy!B436,Patient28_Healthy!B436,Patient30_Healthy!B436,Patient31_Healthy!B436,Patient33_Healthy!B436,Patient34_Healthy!B436,Patient36_Healthy!B436)</f>
        <v>1.4671173750299513</v>
      </c>
      <c r="C457" s="139">
        <f>STDEV(Patient1_Healthy!B436,Patient2_Healthy!B436,Patient5_Healthy!B436,Patient6_Healthy!B436,Patient8_Healthy!B436,Patient9_Healthy!B436,Patient10_Healthy!B436,Patient11_Healthy!B436,Patient12_Healthy!B436,Patient13_Healthy!B436,Patient14_Healthy!B436,Patient15_Healthy!B436,Patient16_Healthy!B436,Patient17_Healthy!B436,Patient18_Healthy!B436,Patient19_Healthy!B436,Patient21_Healthy!B436,Patient22_Healthy!B436,Patient23_Healthy!B436,Patient25_Healthy!B436,Patient26_Healthy!B436,Patient27_Healthy!B436,Patient28_Healthy!B436,Patient30_Healthy!B436,Patient31_Healthy!B436,Patient33_Healthy!B436,Patient34_Healthy!B436,Patient36_Healthy!B436)</f>
        <v>0.67891808145553401</v>
      </c>
      <c r="D457" s="164">
        <f>AVERAGE(Patient1_Healthy!C436,Patient2_Healthy!C436,Patient5_Healthy!C436,Patient6_Healthy!C436,Patient8_Healthy!C436,Patient9_Healthy!C436,Patient10_Healthy!C436,Patient11_Healthy!C436,Patient12_Healthy!C436,Patient13_Healthy!C436,Patient14_Healthy!C436,Patient15_Healthy!C436,Patient16_Healthy!C436,Patient17_Healthy!C436,Patient18_Healthy!C436,Patient19_Healthy!C436,Patient21_Healthy!C436,Patient22_Healthy!C436,Patient23_Healthy!C436,Patient25_Healthy!C436,Patient26_Healthy!C436,Patient27_Healthy!C436,Patient28_Healthy!C436,Patient30_Healthy!C436,Patient31_Healthy!C436,Patient33_Healthy!C436,Patient34_Healthy!C436,Patient36_Healthy!C436)</f>
        <v>0.22518269019556256</v>
      </c>
      <c r="E457" s="139">
        <f>STDEV(Patient1_Healthy!C436,Patient2_Healthy!C436,Patient5_Healthy!C436,Patient6_Healthy!C436,Patient8_Healthy!C436,Patient9_Healthy!C436,Patient10_Healthy!C436,Patient11_Healthy!C436,Patient12_Healthy!C436,Patient13_Healthy!C436,Patient14_Healthy!C436,Patient15_Healthy!C436,Patient16_Healthy!C436,Patient17_Healthy!C436,Patient18_Healthy!C436,Patient19_Healthy!C436,Patient21_Healthy!C436,Patient22_Healthy!C436,Patient23_Healthy!C436,Patient25_Healthy!C436,Patient26_Healthy!C436,Patient27_Healthy!C436,Patient28_Healthy!C436,Patient30_Healthy!C436,Patient31_Healthy!C436,Patient33_Healthy!C436,Patient34_Healthy!C436,Patient36_Healthy!C436)</f>
        <v>1.3344749882555622</v>
      </c>
      <c r="F457" s="132">
        <f>AVERAGE(Patient1_Healthy!D436,Patient2_Healthy!D436,Patient5_Healthy!D436,Patient6_Healthy!D436,Patient8_Healthy!D436,Patient9_Healthy!D436,Patient10_Healthy!D436,Patient11_Healthy!D436,Patient12_Healthy!D436,Patient13_Healthy!D436,Patient14_Healthy!D436,Patient15_Healthy!D436,Patient16_Healthy!D436,Patient17_Healthy!D436,Patient18_Healthy!D436,Patient19_Healthy!D436,Patient21_Healthy!D436,Patient22_Healthy!D436,Patient23_Healthy!D436,Patient25_Healthy!D436,Patient26_Healthy!D436,Patient27_Healthy!D436,Patient28_Healthy!D436,Patient30_Healthy!D436,Patient31_Healthy!D436,Patient33_Healthy!D436,Patient34_Healthy!D436,Patient36_Healthy!D436)</f>
        <v>2.1552592480383232</v>
      </c>
      <c r="G457" s="139">
        <f>STDEV(Patient1_Healthy!D436,Patient2_Healthy!D436,Patient5_Healthy!D436,Patient6_Healthy!D436,Patient8_Healthy!D436,Patient9_Healthy!D436,Patient10_Healthy!D436,Patient11_Healthy!D436,Patient12_Healthy!D436,Patient13_Healthy!D436,Patient14_Healthy!D436,Patient15_Healthy!D436,Patient16_Healthy!D436,Patient17_Healthy!D436,Patient18_Healthy!D436,Patient19_Healthy!D436,Patient21_Healthy!D436,Patient22_Healthy!D436,Patient23_Healthy!D436,Patient25_Healthy!D436,Patient26_Healthy!D436,Patient27_Healthy!D436,Patient28_Healthy!D436,Patient30_Healthy!D436,Patient31_Healthy!D436,Patient33_Healthy!D436,Patient34_Healthy!D436,Patient36_Healthy!D436)</f>
        <v>0.91173606060469958</v>
      </c>
      <c r="H457" s="164">
        <f>AVERAGE(Patient1_Healthy!E436,Patient2_Healthy!E436,Patient5_Healthy!E436,Patient6_Healthy!E436,Patient8_Healthy!E436,Patient9_Healthy!E436,Patient10_Healthy!E436,Patient11_Healthy!E436,Patient12_Healthy!E436,Patient13_Healthy!E436,Patient14_Healthy!E436,Patient15_Healthy!E436,Patient16_Healthy!E436,Patient17_Healthy!E436,Patient18_Healthy!E436,Patient19_Healthy!E436,Patient21_Healthy!E436,Patient22_Healthy!E436,Patient23_Healthy!E436,Patient25_Healthy!E436,Patient26_Healthy!E436,Patient27_Healthy!E436,Patient28_Healthy!E436,Patient30_Healthy!E436,Patient31_Healthy!E436,Patient33_Healthy!E436,Patient34_Healthy!E436,Patient36_Healthy!E436)</f>
        <v>-0.26311244101113956</v>
      </c>
      <c r="I457" s="164">
        <f>STDEV(Patient1_Healthy!E436,Patient2_Healthy!E436,Patient5_Healthy!E436,Patient6_Healthy!E436,Patient8_Healthy!E436,Patient9_Healthy!E436,Patient10_Healthy!E436,Patient11_Healthy!E436,Patient12_Healthy!E436,Patient13_Healthy!E436,Patient14_Healthy!E436,Patient15_Healthy!E436,Patient16_Healthy!E436,Patient17_Healthy!E436,Patient18_Healthy!E436,Patient19_Healthy!E436,Patient21_Healthy!E436,Patient22_Healthy!E436,Patient23_Healthy!E436,Patient25_Healthy!E436,Patient26_Healthy!E436,Patient27_Healthy!E436,Patient28_Healthy!E436,Patient30_Healthy!E436,Patient31_Healthy!E436,Patient33_Healthy!E436,Patient34_Healthy!E436,Patient36_Healthy!E436)</f>
        <v>1.9122180199482413</v>
      </c>
      <c r="L457" s="133" t="s">
        <v>145</v>
      </c>
      <c r="M457" s="164">
        <f>AVERAGE(Patient1_Healthy!H436,Patient2_Healthy!H436,Patient5_Healthy!H436,Patient6_Healthy!H436,Patient8_Healthy!H436,Patient9_Healthy!H436,Patient10_Healthy!H436,Patient11_Healthy!H436,Patient12_Healthy!H436,Patient13_Healthy!H436,Patient14_Healthy!H436,Patient15_Healthy!H436,Patient16_Healthy!H436,Patient17_Healthy!H436,Patient18_Healthy!H436,Patient19_Healthy!H436,Patient21_Healthy!H436,Patient22_Healthy!H436,Patient23_Healthy!H436,Patient25_Healthy!H436,Patient26_Healthy!H436,Patient27_Healthy!H436,Patient28_Healthy!H436,Patient30_Healthy!H436,Patient31_Healthy!H436,Patient33_Healthy!H436,Patient34_Healthy!H436,Patient36_Healthy!H436)</f>
        <v>28.86327612102431</v>
      </c>
      <c r="N457" s="164">
        <f>STDEV(Patient1_Healthy!H436,Patient2_Healthy!H436,Patient5_Healthy!H436,Patient6_Healthy!H436,Patient8_Healthy!H436,Patient9_Healthy!H436,Patient10_Healthy!H436,Patient11_Healthy!H436,Patient12_Healthy!H436,Patient13_Healthy!H436,Patient14_Healthy!H436,Patient15_Healthy!H436,Patient16_Healthy!H436,Patient17_Healthy!H436,Patient18_Healthy!H436,Patient19_Healthy!H436,Patient21_Healthy!H436,Patient22_Healthy!H436,Patient23_Healthy!H436,Patient25_Healthy!H436,Patient26_Healthy!H436,Patient27_Healthy!H436,Patient28_Healthy!H436,Patient30_Healthy!H436,Patient31_Healthy!H436,Patient33_Healthy!H436,Patient34_Healthy!H436,Patient36_Healthy!H436)</f>
        <v>21.227475296356413</v>
      </c>
      <c r="Q457" s="147" t="s">
        <v>159</v>
      </c>
      <c r="R457" s="132">
        <f>AVERAGE(Patient1_Healthy!M436,Patient2_Healthy!M436,Patient5_Healthy!M436,Patient6_Healthy!M436,Patient8_Healthy!M436,Patient9_Healthy!M436,Patient10_Healthy!M436,Patient11_Healthy!M436,Patient12_Healthy!M436,Patient13_Healthy!M436,Patient14_Healthy!M436,Patient15_Healthy!M436,Patient16_Healthy!M436,Patient17_Healthy!M436,Patient18_Healthy!M436,Patient19_Healthy!M436,Patient21_Healthy!M436,Patient22_Healthy!M436,Patient23_Healthy!M436,Patient25_Healthy!M436,Patient26_Healthy!M436,Patient27_Healthy!M436,Patient28_Healthy!M436,Patient30_Healthy!M436,Patient31_Healthy!M436,Patient33_Healthy!M436,Patient34_Healthy!M436,Patient36_Healthy!M436)</f>
        <v>0.74755725079317581</v>
      </c>
      <c r="S457" s="139">
        <f>STDEV(Patient1_Healthy!M436,Patient2_Healthy!M436,Patient5_Healthy!M436,Patient6_Healthy!M436,Patient8_Healthy!M436,Patient9_Healthy!M436,Patient10_Healthy!M436,Patient11_Healthy!M436,Patient12_Healthy!M436,Patient13_Healthy!M436,Patient14_Healthy!M436,Patient15_Healthy!M436,Patient16_Healthy!M436,Patient17_Healthy!M436,Patient18_Healthy!M436,Patient19_Healthy!M436,Patient21_Healthy!M436,Patient22_Healthy!M436,Patient23_Healthy!M436,Patient25_Healthy!M436,Patient26_Healthy!M436,Patient27_Healthy!M436,Patient28_Healthy!M436,Patient30_Healthy!M436,Patient31_Healthy!M436,Patient33_Healthy!M436,Patient34_Healthy!M436,Patient36_Healthy!M436)</f>
        <v>0.18643612933965592</v>
      </c>
      <c r="T457" s="164">
        <f>AVERAGE(Patient1_Healthy!N436,Patient2_Healthy!N436,Patient5_Healthy!N436,Patient6_Healthy!N436,Patient8_Healthy!N436,Patient9_Healthy!N436,Patient10_Healthy!N436,Patient11_Healthy!N436,Patient12_Healthy!N436,Patient13_Healthy!N436,Patient14_Healthy!N436,Patient15_Healthy!N436,Patient16_Healthy!N436,Patient17_Healthy!N436,Patient18_Healthy!N436,Patient19_Healthy!N436,Patient21_Healthy!N436,Patient22_Healthy!N436,Patient23_Healthy!N436,Patient25_Healthy!N436,Patient26_Healthy!N436,Patient27_Healthy!N436,Patient28_Healthy!N436,Patient30_Healthy!N436,Patient31_Healthy!N436,Patient33_Healthy!N436,Patient34_Healthy!N436,Patient36_Healthy!N436)</f>
        <v>0.70460918726789712</v>
      </c>
      <c r="U457" s="164">
        <f>STDEV(Patient1_Healthy!N436,Patient2_Healthy!N436,Patient5_Healthy!N436,Patient6_Healthy!N436,Patient8_Healthy!N436,Patient9_Healthy!N436,Patient10_Healthy!N436,Patient11_Healthy!N436,Patient12_Healthy!N436,Patient13_Healthy!N436,Patient14_Healthy!N436,Patient15_Healthy!N436,Patient16_Healthy!N436,Patient17_Healthy!N436,Patient18_Healthy!N436,Patient19_Healthy!N436,Patient21_Healthy!N436,Patient22_Healthy!N436,Patient23_Healthy!N436,Patient25_Healthy!N436,Patient26_Healthy!N436,Patient27_Healthy!N436,Patient28_Healthy!N436,Patient30_Healthy!N436,Patient31_Healthy!N436,Patient33_Healthy!N436,Patient34_Healthy!N436,Patient36_Healthy!N436)</f>
        <v>0.20223806167523792</v>
      </c>
      <c r="V457" s="132">
        <f>AVERAGE(Patient1_Healthy!O436,Patient2_Healthy!O436,Patient5_Healthy!O436,Patient6_Healthy!O436,Patient8_Healthy!O436,Patient9_Healthy!O436,Patient10_Healthy!O436,Patient11_Healthy!O436,Patient12_Healthy!O436,Patient13_Healthy!O436,Patient14_Healthy!O436,Patient15_Healthy!O436,Patient16_Healthy!O436,Patient17_Healthy!O436,Patient18_Healthy!O436,Patient19_Healthy!O436,Patient21_Healthy!O436,Patient22_Healthy!O436,Patient23_Healthy!O436,Patient25_Healthy!O436,Patient26_Healthy!O436,Patient27_Healthy!O436,Patient28_Healthy!O436,Patient30_Healthy!O436,Patient31_Healthy!O436,Patient33_Healthy!O436,Patient34_Healthy!O436,Patient36_Healthy!O436)</f>
        <v>0.58888264653905309</v>
      </c>
      <c r="W457" s="139">
        <f>STDEV(Patient1_Healthy!O436,Patient2_Healthy!O436,Patient5_Healthy!O436,Patient6_Healthy!O436,Patient8_Healthy!O436,Patient9_Healthy!O436,Patient10_Healthy!O436,Patient11_Healthy!O436,Patient12_Healthy!O436,Patient13_Healthy!O436,Patient14_Healthy!O436,Patient15_Healthy!O436,Patient16_Healthy!O436,Patient17_Healthy!O436,Patient18_Healthy!O436,Patient19_Healthy!O436,Patient21_Healthy!O436,Patient22_Healthy!O436,Patient23_Healthy!O436,Patient25_Healthy!O436,Patient26_Healthy!O436,Patient27_Healthy!O436,Patient28_Healthy!O436,Patient30_Healthy!O436,Patient31_Healthy!O436,Patient33_Healthy!O436,Patient34_Healthy!O436,Patient36_Healthy!O436)</f>
        <v>0.22765090086178408</v>
      </c>
      <c r="X457" s="132">
        <f>AVERAGE(Patient1_Healthy!P436,Patient2_Healthy!P436,Patient5_Healthy!P436,Patient6_Healthy!P436,Patient8_Healthy!P436,Patient9_Healthy!P436,Patient10_Healthy!P436,Patient11_Healthy!P436,Patient12_Healthy!P436,Patient13_Healthy!P436,Patient14_Healthy!P436,Patient15_Healthy!P436,Patient16_Healthy!P436,Patient17_Healthy!P436,Patient18_Healthy!P436,Patient19_Healthy!P436,Patient21_Healthy!P436,Patient22_Healthy!P436,Patient23_Healthy!P436,Patient25_Healthy!P436,Patient26_Healthy!P436,Patient27_Healthy!P436,Patient28_Healthy!P436,Patient30_Healthy!P436,Patient31_Healthy!P436,Patient33_Healthy!P436,Patient34_Healthy!P436,Patient36_Healthy!P436)</f>
        <v>0.4767092058332722</v>
      </c>
      <c r="Y457" s="139">
        <f>STDEV(Patient1_Healthy!P436,Patient2_Healthy!P436,Patient5_Healthy!P436,Patient6_Healthy!P436,Patient8_Healthy!P436,Patient9_Healthy!P436,Patient10_Healthy!P436,Patient11_Healthy!P436,Patient12_Healthy!P436,Patient13_Healthy!P436,Patient14_Healthy!P436,Patient15_Healthy!P436,Patient16_Healthy!P436,Patient17_Healthy!P436,Patient18_Healthy!P436,Patient19_Healthy!P436,Patient21_Healthy!P436,Patient22_Healthy!P436,Patient23_Healthy!P436,Patient25_Healthy!P436,Patient26_Healthy!P436,Patient27_Healthy!P436,Patient28_Healthy!P436,Patient30_Healthy!P436,Patient31_Healthy!P436,Patient33_Healthy!P436,Patient34_Healthy!P436,Patient36_Healthy!P436)</f>
        <v>0.31063271140990295</v>
      </c>
      <c r="Z457" s="132">
        <f>AVERAGE(Patient1_Healthy!Q436,Patient2_Healthy!Q436,Patient5_Healthy!Q436,Patient6_Healthy!Q436,Patient8_Healthy!Q436,Patient9_Healthy!Q436,Patient10_Healthy!Q436,Patient11_Healthy!Q436,Patient12_Healthy!Q436,Patient13_Healthy!Q436,Patient14_Healthy!Q436,Patient15_Healthy!Q436,Patient16_Healthy!Q436,Patient17_Healthy!Q436,Patient18_Healthy!Q436,Patient19_Healthy!Q436,Patient21_Healthy!Q436,Patient22_Healthy!Q436,Patient23_Healthy!Q436,Patient25_Healthy!Q436,Patient26_Healthy!Q436,Patient27_Healthy!Q436,Patient28_Healthy!Q436,Patient30_Healthy!Q436,Patient31_Healthy!Q436,Patient33_Healthy!Q436,Patient34_Healthy!Q436,Patient36_Healthy!Q436)</f>
        <v>0.27488174812512195</v>
      </c>
      <c r="AA457" s="139">
        <f>STDEV(Patient1_Healthy!Q436,Patient2_Healthy!Q436,Patient5_Healthy!Q436,Patient6_Healthy!Q436,Patient8_Healthy!Q436,Patient9_Healthy!Q436,Patient10_Healthy!Q436,Patient11_Healthy!Q436,Patient12_Healthy!Q436,Patient13_Healthy!Q436,Patient14_Healthy!Q436,Patient15_Healthy!Q436,Patient16_Healthy!Q436,Patient17_Healthy!Q436,Patient18_Healthy!Q436,Patient19_Healthy!Q436,Patient21_Healthy!Q436,Patient22_Healthy!Q436,Patient23_Healthy!Q436,Patient25_Healthy!Q436,Patient26_Healthy!Q436,Patient27_Healthy!Q436,Patient28_Healthy!Q436,Patient30_Healthy!Q436,Patient31_Healthy!Q436,Patient33_Healthy!Q436,Patient34_Healthy!Q436,Patient36_Healthy!Q436)</f>
        <v>0.1883527079490411</v>
      </c>
      <c r="AB457" s="132">
        <f>AVERAGE(Patient1_Healthy!R436,Patient2_Healthy!R436,Patient5_Healthy!R436,Patient6_Healthy!R436,Patient8_Healthy!R436,Patient9_Healthy!R436,Patient10_Healthy!R436,Patient11_Healthy!R436,Patient12_Healthy!R436,Patient12_Healthy!R436,Patient13_Healthy!R436,Patient14_Healthy!R436,Patient15_Healthy!R436,Patient16_Healthy!R436,Patient17_Healthy!R436,Patient18_Healthy!R436,Patient19_Healthy!R436,Patient21_Healthy!R436,Patient22_Healthy!R436,Patient23_Healthy!R436,Patient25_Healthy!R436,Patient26_Healthy!R436,Patient27_Healthy!R436,Patient28_Healthy!R436,Patient30_Healthy!R436,Patient31_Healthy!R436,Patient33_Healthy!R436,Patient34_Healthy!R436,Patient36_Healthy!R436)</f>
        <v>0.34170220856235506</v>
      </c>
      <c r="AC457" s="139">
        <f>STDEV(Patient1_Healthy!R436,Patient2_Healthy!R436,Patient5_Healthy!R436,Patient6_Healthy!R436,Patient8_Healthy!R436,Patient9_Healthy!R436,Patient10_Healthy!R436,Patient11_Healthy!R436,Patient12_Healthy!R436,Patient12_Healthy!R436,Patient13_Healthy!R436,Patient14_Healthy!R436,Patient15_Healthy!R436,Patient16_Healthy!R436,Patient17_Healthy!R436,Patient18_Healthy!R436,Patient19_Healthy!R436,Patient21_Healthy!R436,Patient22_Healthy!R436,Patient23_Healthy!R436,Patient25_Healthy!R436,Patient26_Healthy!R436,Patient27_Healthy!R436,Patient28_Healthy!R436,Patient30_Healthy!R436,Patient31_Healthy!R436,Patient33_Healthy!R436,Patient34_Healthy!R436,Patient36_Healthy!R436)</f>
        <v>0.22687954285193607</v>
      </c>
      <c r="AD457" s="132">
        <f>AVERAGE(Patient1_Healthy!S436,Patient2_Healthy!S436,Patient5_Healthy!S436,Patient6_Healthy!S436,Patient8_Healthy!S436,Patient9_Healthy!S436,Patient10_Healthy!S436,Patient11_Healthy!S436,Patient12_Healthy!S436,Patient12_Healthy!S436,Patient13_Healthy!S436,Patient14_Healthy!S436,Patient15_Healthy!S436,Patient16_Healthy!S436,Patient17_Healthy!S436,Patient18_Healthy!S436,Patient19_Healthy!S436,Patient21_Healthy!S436,Patient22_Healthy!S436,Patient23_Healthy!S436,Patient25_Healthy!S436,Patient26_Healthy!RS36,Patient27_Healthy!S436,Patient28_Healthy!S436,Patient30_Healthy!S436,Patient31_Healthy!S436,Patient33_Healthy!S436,Patient34_Healthy!S436,Patient36_Healthy!S436)</f>
        <v>0.34304743341078903</v>
      </c>
      <c r="AE457" s="139">
        <f>STDEV(Patient1_Healthy!S436,Patient2_Healthy!S436,Patient5_Healthy!S436,Patient6_Healthy!S436,Patient8_Healthy!S436,Patient9_Healthy!S436,Patient10_Healthy!S436,Patient11_Healthy!S436,Patient12_Healthy!S436,Patient12_Healthy!S436,Patient13_Healthy!S436,Patient14_Healthy!S436,Patient15_Healthy!S436,Patient16_Healthy!S436,Patient17_Healthy!S436,Patient18_Healthy!S436,Patient19_Healthy!S436,Patient21_Healthy!S436,Patient22_Healthy!S436,Patient23_Healthy!S436,Patient25_Healthy!S436,Patient26_Healthy!S436,Patient27_Healthy!S436,Patient28_Healthy!S436,Patient30_Healthy!S436,Patient31_Healthy!S436,Patient33_Healthy!S436,Patient34_Healthy!S436,Patient36_Healthy!S436)</f>
        <v>0.19556308543176518</v>
      </c>
      <c r="AF457" s="164">
        <f>AVERAGE(Patient1_Healthy!T436,Patient2_Healthy!T436,Patient5_Healthy!T436,Patient6_Healthy!T436,Patient8_Healthy!T436,Patient9_Healthy!T436,Patient10_Healthy!T436,Patient11_Healthy!T436,Patient12_Healthy!T436,Patient12_Healthy!T436,Patient13_Healthy!T436,Patient14_Healthy!T436,Patient15_Healthy!T436,Patient16_Healthy!T436,Patient17_Healthy!T436,Patient18_Healthy!T436,Patient19_Healthy!T436,Patient21_Healthy!T436,Patient22_Healthy!T436,Patient23_Healthy!T436,Patient25_Healthy!T436,Patient26_Healthy!TS36,Patient27_Healthy!T436,Patient28_Healthy!T436,Patient30_Healthy!T436,Patient31_Healthy!T436,Patient33_Healthy!T436,Patient34_Healthy!T436,Patient36_Healthy!T436)</f>
        <v>0.41777868141273233</v>
      </c>
      <c r="AG457" s="164">
        <f>STDEV(Patient1_Healthy!T436,Patient2_Healthy!T436,Patient5_Healthy!T436,Patient6_Healthy!T436,Patient8_Healthy!T436,Patient9_Healthy!T436,Patient10_Healthy!T436,Patient11_Healthy!T436,Patient12_Healthy!T436,Patient12_Healthy!T436,Patient13_Healthy!T436,Patient14_Healthy!T436,Patient15_Healthy!T436,Patient16_Healthy!T436,Patient17_Healthy!T436,Patient18_Healthy!T436,Patient19_Healthy!T436,Patient21_Healthy!T436,Patient22_Healthy!T436,Patient23_Healthy!T436,Patient25_Healthy!T436,Patient26_Healthy!TS36,Patient27_Healthy!T436,Patient28_Healthy!T436,Patient30_Healthy!T436,Patient31_Healthy!T436,Patient33_Healthy!T436,Patient34_Healthy!T436,Patient36_Healthy!T436)</f>
        <v>0.24541359948970748</v>
      </c>
      <c r="AO457" s="165"/>
    </row>
    <row r="458" spans="1:41" x14ac:dyDescent="0.25">
      <c r="A458" s="131" t="s">
        <v>145</v>
      </c>
      <c r="B458" s="132">
        <f>AVERAGE(Patient1_Healthy!B437,Patient2_Healthy!B437,Patient5_Healthy!B437,Patient6_Healthy!B437,Patient8_Healthy!B437,Patient9_Healthy!B437,Patient10_Healthy!B437,Patient11_Healthy!B437,Patient12_Healthy!B437,Patient13_Healthy!B437,Patient14_Healthy!B437,Patient15_Healthy!B437,Patient16_Healthy!B437,Patient17_Healthy!B437,Patient18_Healthy!B437,Patient19_Healthy!B437,Patient21_Healthy!B437,Patient22_Healthy!B437,Patient23_Healthy!B437,Patient25_Healthy!B437,Patient26_Healthy!B437,Patient27_Healthy!B437,Patient28_Healthy!B437,Patient30_Healthy!B437,Patient31_Healthy!B437,Patient33_Healthy!B437,Patient34_Healthy!B437,Patient36_Healthy!B437)</f>
        <v>1.5470956305055932</v>
      </c>
      <c r="C458" s="139">
        <f>STDEV(Patient1_Healthy!B437,Patient2_Healthy!B437,Patient5_Healthy!B437,Patient6_Healthy!B437,Patient8_Healthy!B437,Patient9_Healthy!B437,Patient10_Healthy!B437,Patient11_Healthy!B437,Patient12_Healthy!B437,Patient13_Healthy!B437,Patient14_Healthy!B437,Patient15_Healthy!B437,Patient16_Healthy!B437,Patient17_Healthy!B437,Patient18_Healthy!B437,Patient19_Healthy!B437,Patient21_Healthy!B437,Patient22_Healthy!B437,Patient23_Healthy!B437,Patient25_Healthy!B437,Patient26_Healthy!B437,Patient27_Healthy!B437,Patient28_Healthy!B437,Patient30_Healthy!B437,Patient31_Healthy!B437,Patient33_Healthy!B437,Patient34_Healthy!B437,Patient36_Healthy!B437)</f>
        <v>0.80539957389153738</v>
      </c>
      <c r="D458" s="164">
        <f>AVERAGE(Patient1_Healthy!C437,Patient2_Healthy!C437,Patient5_Healthy!C437,Patient6_Healthy!C437,Patient8_Healthy!C437,Patient9_Healthy!C437,Patient10_Healthy!C437,Patient11_Healthy!C437,Patient12_Healthy!C437,Patient13_Healthy!C437,Patient14_Healthy!C437,Patient15_Healthy!C437,Patient16_Healthy!C437,Patient17_Healthy!C437,Patient18_Healthy!C437,Patient19_Healthy!C437,Patient21_Healthy!C437,Patient22_Healthy!C437,Patient23_Healthy!C437,Patient25_Healthy!C437,Patient26_Healthy!C437,Patient27_Healthy!C437,Patient28_Healthy!C437,Patient30_Healthy!C437,Patient31_Healthy!C437,Patient33_Healthy!C437,Patient34_Healthy!C437,Patient36_Healthy!C437)</f>
        <v>-0.1890768209561329</v>
      </c>
      <c r="E458" s="139">
        <f>STDEV(Patient1_Healthy!C437,Patient2_Healthy!C437,Patient5_Healthy!C437,Patient6_Healthy!C437,Patient8_Healthy!C437,Patient9_Healthy!C437,Patient10_Healthy!C437,Patient11_Healthy!C437,Patient12_Healthy!C437,Patient13_Healthy!C437,Patient14_Healthy!C437,Patient15_Healthy!C437,Patient16_Healthy!C437,Patient17_Healthy!C437,Patient18_Healthy!C437,Patient19_Healthy!C437,Patient21_Healthy!C437,Patient22_Healthy!C437,Patient23_Healthy!C437,Patient25_Healthy!C437,Patient26_Healthy!C437,Patient27_Healthy!C437,Patient28_Healthy!C437,Patient30_Healthy!C437,Patient31_Healthy!C437,Patient33_Healthy!C437,Patient34_Healthy!C437,Patient36_Healthy!C437)</f>
        <v>1.6104450089888434</v>
      </c>
      <c r="F458" s="132">
        <f>AVERAGE(Patient1_Healthy!D437,Patient2_Healthy!D437,Patient5_Healthy!D437,Patient6_Healthy!D437,Patient8_Healthy!D437,Patient9_Healthy!D437,Patient10_Healthy!D437,Patient11_Healthy!D437,Patient12_Healthy!D437,Patient13_Healthy!D437,Patient14_Healthy!D437,Patient15_Healthy!D437,Patient16_Healthy!D437,Patient17_Healthy!D437,Patient18_Healthy!D437,Patient19_Healthy!D437,Patient21_Healthy!D437,Patient22_Healthy!D437,Patient23_Healthy!D437,Patient25_Healthy!D437,Patient26_Healthy!D437,Patient27_Healthy!D437,Patient28_Healthy!D437,Patient30_Healthy!D437,Patient31_Healthy!D437,Patient33_Healthy!D437,Patient34_Healthy!D437,Patient36_Healthy!D437)</f>
        <v>2.4443800626327805</v>
      </c>
      <c r="G458" s="139">
        <f>STDEV(Patient1_Healthy!D437,Patient2_Healthy!D437,Patient5_Healthy!D437,Patient6_Healthy!D437,Patient8_Healthy!D437,Patient9_Healthy!D437,Patient10_Healthy!D437,Patient11_Healthy!D437,Patient12_Healthy!D437,Patient13_Healthy!D437,Patient14_Healthy!D437,Patient15_Healthy!D437,Patient16_Healthy!D437,Patient17_Healthy!D437,Patient18_Healthy!D437,Patient19_Healthy!D437,Patient21_Healthy!D437,Patient22_Healthy!D437,Patient23_Healthy!D437,Patient25_Healthy!D437,Patient26_Healthy!D437,Patient27_Healthy!D437,Patient28_Healthy!D437,Patient30_Healthy!D437,Patient31_Healthy!D437,Patient33_Healthy!D437,Patient34_Healthy!D437,Patient36_Healthy!D437)</f>
        <v>1.3290500863778305</v>
      </c>
      <c r="H458" s="164">
        <f>AVERAGE(Patient1_Healthy!E437,Patient2_Healthy!E437,Patient5_Healthy!E437,Patient6_Healthy!E437,Patient8_Healthy!E437,Patient9_Healthy!E437,Patient10_Healthy!E437,Patient11_Healthy!E437,Patient12_Healthy!E437,Patient13_Healthy!E437,Patient14_Healthy!E437,Patient15_Healthy!E437,Patient16_Healthy!E437,Patient17_Healthy!E437,Patient18_Healthy!E437,Patient19_Healthy!E437,Patient21_Healthy!E437,Patient22_Healthy!E437,Patient23_Healthy!E437,Patient25_Healthy!E437,Patient26_Healthy!E437,Patient27_Healthy!E437,Patient28_Healthy!E437,Patient30_Healthy!E437,Patient31_Healthy!E437,Patient33_Healthy!E437,Patient34_Healthy!E437,Patient36_Healthy!E437)</f>
        <v>0.27159582372872776</v>
      </c>
      <c r="I458" s="164">
        <f>STDEV(Patient1_Healthy!E437,Patient2_Healthy!E437,Patient5_Healthy!E437,Patient6_Healthy!E437,Patient8_Healthy!E437,Patient9_Healthy!E437,Patient10_Healthy!E437,Patient11_Healthy!E437,Patient12_Healthy!E437,Patient13_Healthy!E437,Patient14_Healthy!E437,Patient15_Healthy!E437,Patient16_Healthy!E437,Patient17_Healthy!E437,Patient18_Healthy!E437,Patient19_Healthy!E437,Patient21_Healthy!E437,Patient22_Healthy!E437,Patient23_Healthy!E437,Patient25_Healthy!E437,Patient26_Healthy!E437,Patient27_Healthy!E437,Patient28_Healthy!E437,Patient30_Healthy!E437,Patient31_Healthy!E437,Patient33_Healthy!E437,Patient34_Healthy!E437,Patient36_Healthy!E437)</f>
        <v>2.137204851776076</v>
      </c>
      <c r="L458" s="133" t="s">
        <v>146</v>
      </c>
      <c r="M458" s="164">
        <f>AVERAGE(Patient1_Healthy!H437,Patient2_Healthy!H437,Patient5_Healthy!H437,Patient6_Healthy!H437,Patient8_Healthy!H437,Patient9_Healthy!H437,Patient10_Healthy!H437,Patient11_Healthy!H437,Patient12_Healthy!H437,Patient13_Healthy!H437,Patient14_Healthy!H437,Patient15_Healthy!H437,Patient16_Healthy!H437,Patient17_Healthy!H437,Patient18_Healthy!H437,Patient19_Healthy!H437,Patient21_Healthy!H437,Patient22_Healthy!H437,Patient23_Healthy!H437,Patient25_Healthy!H437,Patient26_Healthy!H437,Patient27_Healthy!H437,Patient28_Healthy!H437,Patient30_Healthy!H437,Patient31_Healthy!H437,Patient33_Healthy!H437,Patient34_Healthy!H437,Patient36_Healthy!H437)</f>
        <v>30.404414834727838</v>
      </c>
      <c r="N458" s="164">
        <f>STDEV(Patient1_Healthy!H437,Patient2_Healthy!H437,Patient5_Healthy!H437,Patient6_Healthy!H437,Patient8_Healthy!H437,Patient9_Healthy!H437,Patient10_Healthy!H437,Patient11_Healthy!H437,Patient12_Healthy!H437,Patient13_Healthy!H437,Patient14_Healthy!H437,Patient15_Healthy!H437,Patient16_Healthy!H437,Patient17_Healthy!H437,Patient18_Healthy!H437,Patient19_Healthy!H437,Patient21_Healthy!H437,Patient22_Healthy!H437,Patient23_Healthy!H437,Patient25_Healthy!H437,Patient26_Healthy!H437,Patient27_Healthy!H437,Patient28_Healthy!H437,Patient30_Healthy!H437,Patient31_Healthy!H437,Patient33_Healthy!H437,Patient34_Healthy!H437,Patient36_Healthy!H437)</f>
        <v>25.245766919884272</v>
      </c>
      <c r="Q458" s="147" t="s">
        <v>160</v>
      </c>
      <c r="R458" s="132">
        <f>AVERAGE(Patient1_Healthy!M437,Patient2_Healthy!M437,Patient5_Healthy!M437,Patient6_Healthy!M437,Patient8_Healthy!M437,Patient9_Healthy!M437,Patient10_Healthy!M437,Patient11_Healthy!M437,Patient12_Healthy!M437,Patient13_Healthy!M437,Patient14_Healthy!M437,Patient15_Healthy!M437,Patient16_Healthy!M437,Patient17_Healthy!M437,Patient18_Healthy!M437,Patient19_Healthy!M437,Patient21_Healthy!M437,Patient22_Healthy!M437,Patient23_Healthy!M437,Patient25_Healthy!M437,Patient26_Healthy!M437,Patient27_Healthy!M437,Patient28_Healthy!M437,Patient30_Healthy!M437,Patient31_Healthy!M437,Patient33_Healthy!M437,Patient34_Healthy!M437,Patient36_Healthy!M437)</f>
        <v>0.75389243407498263</v>
      </c>
      <c r="S458" s="139">
        <f>STDEV(Patient1_Healthy!M437,Patient2_Healthy!M437,Patient5_Healthy!M437,Patient6_Healthy!M437,Patient8_Healthy!M437,Patient9_Healthy!M437,Patient10_Healthy!M437,Patient11_Healthy!M437,Patient12_Healthy!M437,Patient13_Healthy!M437,Patient14_Healthy!M437,Patient15_Healthy!M437,Patient16_Healthy!M437,Patient17_Healthy!M437,Patient18_Healthy!M437,Patient19_Healthy!M437,Patient21_Healthy!M437,Patient22_Healthy!M437,Patient23_Healthy!M437,Patient25_Healthy!M437,Patient26_Healthy!M437,Patient27_Healthy!M437,Patient28_Healthy!M437,Patient30_Healthy!M437,Patient31_Healthy!M437,Patient33_Healthy!M437,Patient34_Healthy!M437,Patient36_Healthy!M437)</f>
        <v>0.20460683316958564</v>
      </c>
      <c r="T458" s="164">
        <f>AVERAGE(Patient1_Healthy!N437,Patient2_Healthy!N437,Patient5_Healthy!N437,Patient6_Healthy!N437,Patient8_Healthy!N437,Patient9_Healthy!N437,Patient10_Healthy!N437,Patient11_Healthy!N437,Patient12_Healthy!N437,Patient13_Healthy!N437,Patient14_Healthy!N437,Patient15_Healthy!N437,Patient16_Healthy!N437,Patient17_Healthy!N437,Patient18_Healthy!N437,Patient19_Healthy!N437,Patient21_Healthy!N437,Patient22_Healthy!N437,Patient23_Healthy!N437,Patient25_Healthy!N437,Patient26_Healthy!N437,Patient27_Healthy!N437,Patient28_Healthy!N437,Patient30_Healthy!N437,Patient31_Healthy!N437,Patient33_Healthy!N437,Patient34_Healthy!N437,Patient36_Healthy!N437)</f>
        <v>0.70798485456147087</v>
      </c>
      <c r="U458" s="164">
        <f>STDEV(Patient1_Healthy!N437,Patient2_Healthy!N437,Patient5_Healthy!N437,Patient6_Healthy!N437,Patient8_Healthy!N437,Patient9_Healthy!N437,Patient10_Healthy!N437,Patient11_Healthy!N437,Patient12_Healthy!N437,Patient13_Healthy!N437,Patient14_Healthy!N437,Patient15_Healthy!N437,Patient16_Healthy!N437,Patient17_Healthy!N437,Patient18_Healthy!N437,Patient19_Healthy!N437,Patient21_Healthy!N437,Patient22_Healthy!N437,Patient23_Healthy!N437,Patient25_Healthy!N437,Patient26_Healthy!N437,Patient27_Healthy!N437,Patient28_Healthy!N437,Patient30_Healthy!N437,Patient31_Healthy!N437,Patient33_Healthy!N437,Patient34_Healthy!N437,Patient36_Healthy!N437)</f>
        <v>0.20818084677215851</v>
      </c>
      <c r="V458" s="132">
        <f>AVERAGE(Patient1_Healthy!O437,Patient2_Healthy!O437,Patient5_Healthy!O437,Patient6_Healthy!O437,Patient8_Healthy!O437,Patient9_Healthy!O437,Patient10_Healthy!O437,Patient11_Healthy!O437,Patient12_Healthy!O437,Patient13_Healthy!O437,Patient14_Healthy!O437,Patient15_Healthy!O437,Patient16_Healthy!O437,Patient17_Healthy!O437,Patient18_Healthy!O437,Patient19_Healthy!O437,Patient21_Healthy!O437,Patient22_Healthy!O437,Patient23_Healthy!O437,Patient25_Healthy!O437,Patient26_Healthy!O437,Patient27_Healthy!O437,Patient28_Healthy!O437,Patient30_Healthy!O437,Patient31_Healthy!O437,Patient33_Healthy!O437,Patient34_Healthy!O437,Patient36_Healthy!O437)</f>
        <v>0.58068524140826427</v>
      </c>
      <c r="W458" s="139">
        <f>STDEV(Patient1_Healthy!O437,Patient2_Healthy!O437,Patient5_Healthy!O437,Patient6_Healthy!O437,Patient8_Healthy!O437,Patient9_Healthy!O437,Patient10_Healthy!O437,Patient11_Healthy!O437,Patient12_Healthy!O437,Patient13_Healthy!O437,Patient14_Healthy!O437,Patient15_Healthy!O437,Patient16_Healthy!O437,Patient17_Healthy!O437,Patient18_Healthy!O437,Patient19_Healthy!O437,Patient21_Healthy!O437,Patient22_Healthy!O437,Patient23_Healthy!O437,Patient25_Healthy!O437,Patient26_Healthy!O437,Patient27_Healthy!O437,Patient28_Healthy!O437,Patient30_Healthy!O437,Patient31_Healthy!O437,Patient33_Healthy!O437,Patient34_Healthy!O437,Patient36_Healthy!O437)</f>
        <v>0.23732532038956322</v>
      </c>
      <c r="X458" s="132">
        <f>AVERAGE(Patient1_Healthy!P437,Patient2_Healthy!P437,Patient5_Healthy!P437,Patient6_Healthy!P437,Patient8_Healthy!P437,Patient9_Healthy!P437,Patient10_Healthy!P437,Patient11_Healthy!P437,Patient12_Healthy!P437,Patient13_Healthy!P437,Patient14_Healthy!P437,Patient15_Healthy!P437,Patient16_Healthy!P437,Patient17_Healthy!P437,Patient18_Healthy!P437,Patient19_Healthy!P437,Patient21_Healthy!P437,Patient22_Healthy!P437,Patient23_Healthy!P437,Patient25_Healthy!P437,Patient26_Healthy!P437,Patient27_Healthy!P437,Patient28_Healthy!P437,Patient30_Healthy!P437,Patient31_Healthy!P437,Patient33_Healthy!P437,Patient34_Healthy!P437,Patient36_Healthy!P437)</f>
        <v>0.44959975083925297</v>
      </c>
      <c r="Y458" s="139">
        <f>STDEV(Patient1_Healthy!P437,Patient2_Healthy!P437,Patient5_Healthy!P437,Patient6_Healthy!P437,Patient8_Healthy!P437,Patient9_Healthy!P437,Patient10_Healthy!P437,Patient11_Healthy!P437,Patient12_Healthy!P437,Patient13_Healthy!P437,Patient14_Healthy!P437,Patient15_Healthy!P437,Patient16_Healthy!P437,Patient17_Healthy!P437,Patient18_Healthy!P437,Patient19_Healthy!P437,Patient21_Healthy!P437,Patient22_Healthy!P437,Patient23_Healthy!P437,Patient25_Healthy!P437,Patient26_Healthy!P437,Patient27_Healthy!P437,Patient28_Healthy!P437,Patient30_Healthy!P437,Patient31_Healthy!P437,Patient33_Healthy!P437,Patient34_Healthy!P437,Patient36_Healthy!P437)</f>
        <v>0.27064418137511304</v>
      </c>
      <c r="Z458" s="132">
        <f>AVERAGE(Patient1_Healthy!Q437,Patient2_Healthy!Q437,Patient5_Healthy!Q437,Patient6_Healthy!Q437,Patient8_Healthy!Q437,Patient9_Healthy!Q437,Patient10_Healthy!Q437,Patient11_Healthy!Q437,Patient12_Healthy!Q437,Patient13_Healthy!Q437,Patient14_Healthy!Q437,Patient15_Healthy!Q437,Patient16_Healthy!Q437,Patient17_Healthy!Q437,Patient18_Healthy!Q437,Patient19_Healthy!Q437,Patient21_Healthy!Q437,Patient22_Healthy!Q437,Patient23_Healthy!Q437,Patient25_Healthy!Q437,Patient26_Healthy!Q437,Patient27_Healthy!Q437,Patient28_Healthy!Q437,Patient30_Healthy!Q437,Patient31_Healthy!Q437,Patient33_Healthy!Q437,Patient34_Healthy!Q437,Patient36_Healthy!Q437)</f>
        <v>0.26321218887789966</v>
      </c>
      <c r="AA458" s="139">
        <f>STDEV(Patient1_Healthy!Q437,Patient2_Healthy!Q437,Patient5_Healthy!Q437,Patient6_Healthy!Q437,Patient8_Healthy!Q437,Patient9_Healthy!Q437,Patient10_Healthy!Q437,Patient11_Healthy!Q437,Patient12_Healthy!Q437,Patient13_Healthy!Q437,Patient14_Healthy!Q437,Patient15_Healthy!Q437,Patient16_Healthy!Q437,Patient17_Healthy!Q437,Patient18_Healthy!Q437,Patient19_Healthy!Q437,Patient21_Healthy!Q437,Patient22_Healthy!Q437,Patient23_Healthy!Q437,Patient25_Healthy!Q437,Patient26_Healthy!Q437,Patient27_Healthy!Q437,Patient28_Healthy!Q437,Patient30_Healthy!Q437,Patient31_Healthy!Q437,Patient33_Healthy!Q437,Patient34_Healthy!Q437,Patient36_Healthy!Q437)</f>
        <v>0.19037370772536691</v>
      </c>
      <c r="AB458" s="132">
        <f>AVERAGE(Patient1_Healthy!R437,Patient2_Healthy!R437,Patient5_Healthy!R437,Patient6_Healthy!R437,Patient8_Healthy!R437,Patient9_Healthy!R437,Patient10_Healthy!R437,Patient11_Healthy!R437,Patient12_Healthy!R437,Patient12_Healthy!R437,Patient13_Healthy!R437,Patient14_Healthy!R437,Patient15_Healthy!R437,Patient16_Healthy!R437,Patient17_Healthy!R437,Patient18_Healthy!R437,Patient19_Healthy!R437,Patient21_Healthy!R437,Patient22_Healthy!R437,Patient23_Healthy!R437,Patient25_Healthy!R437,Patient26_Healthy!R437,Patient27_Healthy!R437,Patient28_Healthy!R437,Patient30_Healthy!R437,Patient31_Healthy!R437,Patient33_Healthy!R437,Patient34_Healthy!R437,Patient36_Healthy!R437)</f>
        <v>0.27869819715556349</v>
      </c>
      <c r="AC458" s="139">
        <f>STDEV(Patient1_Healthy!R437,Patient2_Healthy!R437,Patient5_Healthy!R437,Patient6_Healthy!R437,Patient8_Healthy!R437,Patient9_Healthy!R437,Patient10_Healthy!R437,Patient11_Healthy!R437,Patient12_Healthy!R437,Patient12_Healthy!R437,Patient13_Healthy!R437,Patient14_Healthy!R437,Patient15_Healthy!R437,Patient16_Healthy!R437,Patient17_Healthy!R437,Patient18_Healthy!R437,Patient19_Healthy!R437,Patient21_Healthy!R437,Patient22_Healthy!R437,Patient23_Healthy!R437,Patient25_Healthy!R437,Patient26_Healthy!R437,Patient27_Healthy!R437,Patient28_Healthy!R437,Patient30_Healthy!R437,Patient31_Healthy!R437,Patient33_Healthy!R437,Patient34_Healthy!R437,Patient36_Healthy!R437)</f>
        <v>0.14420090592020962</v>
      </c>
      <c r="AD458" s="132">
        <f>AVERAGE(Patient1_Healthy!S437,Patient2_Healthy!S437,Patient5_Healthy!S437,Patient6_Healthy!S437,Patient8_Healthy!S437,Patient9_Healthy!S437,Patient10_Healthy!S437,Patient11_Healthy!S437,Patient12_Healthy!S437,Patient12_Healthy!S437,Patient13_Healthy!S437,Patient14_Healthy!S437,Patient15_Healthy!S437,Patient16_Healthy!S437,Patient17_Healthy!S437,Patient18_Healthy!S437,Patient19_Healthy!S437,Patient21_Healthy!S437,Patient22_Healthy!S437,Patient23_Healthy!S437,Patient25_Healthy!S437,Patient26_Healthy!RS37,Patient27_Healthy!S437,Patient28_Healthy!S437,Patient30_Healthy!S437,Patient31_Healthy!S437,Patient33_Healthy!S437,Patient34_Healthy!S437,Patient36_Healthy!S437)</f>
        <v>0.28552375924770995</v>
      </c>
      <c r="AE458" s="139">
        <f>STDEV(Patient1_Healthy!S437,Patient2_Healthy!S437,Patient5_Healthy!S437,Patient6_Healthy!S437,Patient8_Healthy!S437,Patient9_Healthy!S437,Patient10_Healthy!S437,Patient11_Healthy!S437,Patient12_Healthy!S437,Patient12_Healthy!S437,Patient13_Healthy!S437,Patient14_Healthy!S437,Patient15_Healthy!S437,Patient16_Healthy!S437,Patient17_Healthy!S437,Patient18_Healthy!S437,Patient19_Healthy!S437,Patient21_Healthy!S437,Patient22_Healthy!S437,Patient23_Healthy!S437,Patient25_Healthy!S437,Patient26_Healthy!S437,Patient27_Healthy!S437,Patient28_Healthy!S437,Patient30_Healthy!S437,Patient31_Healthy!S437,Patient33_Healthy!S437,Patient34_Healthy!S437,Patient36_Healthy!S437)</f>
        <v>0.18532037746089536</v>
      </c>
      <c r="AF458" s="164">
        <f>AVERAGE(Patient1_Healthy!T437,Patient2_Healthy!T437,Patient5_Healthy!T437,Patient6_Healthy!T437,Patient8_Healthy!T437,Patient9_Healthy!T437,Patient10_Healthy!T437,Patient11_Healthy!T437,Patient12_Healthy!T437,Patient12_Healthy!T437,Patient13_Healthy!T437,Patient14_Healthy!T437,Patient15_Healthy!T437,Patient16_Healthy!T437,Patient17_Healthy!T437,Patient18_Healthy!T437,Patient19_Healthy!T437,Patient21_Healthy!T437,Patient22_Healthy!T437,Patient23_Healthy!T437,Patient25_Healthy!T437,Patient26_Healthy!TS37,Patient27_Healthy!T437,Patient28_Healthy!T437,Patient30_Healthy!T437,Patient31_Healthy!T437,Patient33_Healthy!T437,Patient34_Healthy!T437,Patient36_Healthy!T437)</f>
        <v>0.33692362039636953</v>
      </c>
      <c r="AG458" s="164">
        <f>STDEV(Patient1_Healthy!T437,Patient2_Healthy!T437,Patient5_Healthy!T437,Patient6_Healthy!T437,Patient8_Healthy!T437,Patient9_Healthy!T437,Patient10_Healthy!T437,Patient11_Healthy!T437,Patient12_Healthy!T437,Patient12_Healthy!T437,Patient13_Healthy!T437,Patient14_Healthy!T437,Patient15_Healthy!T437,Patient16_Healthy!T437,Patient17_Healthy!T437,Patient18_Healthy!T437,Patient19_Healthy!T437,Patient21_Healthy!T437,Patient22_Healthy!T437,Patient23_Healthy!T437,Patient25_Healthy!T437,Patient26_Healthy!TS37,Patient27_Healthy!T437,Patient28_Healthy!T437,Patient30_Healthy!T437,Patient31_Healthy!T437,Patient33_Healthy!T437,Patient34_Healthy!T437,Patient36_Healthy!T437)</f>
        <v>0.14795030764257244</v>
      </c>
      <c r="AO458" s="165"/>
    </row>
    <row r="459" spans="1:41" x14ac:dyDescent="0.25">
      <c r="A459" s="131" t="s">
        <v>146</v>
      </c>
      <c r="B459" s="132">
        <f>AVERAGE(Patient1_Healthy!B438,Patient2_Healthy!B438,Patient5_Healthy!B438,Patient6_Healthy!B438,Patient8_Healthy!B438,Patient9_Healthy!B438,Patient10_Healthy!B438,Patient11_Healthy!B438,Patient12_Healthy!B438,Patient13_Healthy!B438,Patient14_Healthy!B438,Patient15_Healthy!B438,Patient16_Healthy!B438,Patient17_Healthy!B438,Patient18_Healthy!B438,Patient19_Healthy!B438,Patient21_Healthy!B438,Patient22_Healthy!B438,Patient23_Healthy!B438,Patient25_Healthy!B438,Patient26_Healthy!B438,Patient27_Healthy!B438,Patient28_Healthy!B438,Patient30_Healthy!B438,Patient31_Healthy!B438,Patient33_Healthy!B438,Patient34_Healthy!B438,Patient36_Healthy!B438)</f>
        <v>1.7385308815956875</v>
      </c>
      <c r="C459" s="139">
        <f>STDEV(Patient1_Healthy!B438,Patient2_Healthy!B438,Patient5_Healthy!B438,Patient6_Healthy!B438,Patient8_Healthy!B438,Patient9_Healthy!B438,Patient10_Healthy!B438,Patient11_Healthy!B438,Patient12_Healthy!B438,Patient13_Healthy!B438,Patient14_Healthy!B438,Patient15_Healthy!B438,Patient16_Healthy!B438,Patient17_Healthy!B438,Patient18_Healthy!B438,Patient19_Healthy!B438,Patient21_Healthy!B438,Patient22_Healthy!B438,Patient23_Healthy!B438,Patient25_Healthy!B438,Patient26_Healthy!B438,Patient27_Healthy!B438,Patient28_Healthy!B438,Patient30_Healthy!B438,Patient31_Healthy!B438,Patient33_Healthy!B438,Patient34_Healthy!B438,Patient36_Healthy!B438)</f>
        <v>1.2368128875589333</v>
      </c>
      <c r="D459" s="164">
        <f>AVERAGE(Patient1_Healthy!C438,Patient2_Healthy!C438,Patient5_Healthy!C438,Patient6_Healthy!C438,Patient8_Healthy!C438,Patient9_Healthy!C438,Patient10_Healthy!C438,Patient11_Healthy!C438,Patient12_Healthy!C438,Patient13_Healthy!C438,Patient14_Healthy!C438,Patient15_Healthy!C438,Patient16_Healthy!C438,Patient17_Healthy!C438,Patient18_Healthy!C438,Patient19_Healthy!C438,Patient21_Healthy!C438,Patient22_Healthy!C438,Patient23_Healthy!C438,Patient25_Healthy!C438,Patient26_Healthy!C438,Patient27_Healthy!C438,Patient28_Healthy!C438,Patient30_Healthy!C438,Patient31_Healthy!C438,Patient33_Healthy!C438,Patient34_Healthy!C438,Patient36_Healthy!C438)</f>
        <v>6.0073748736632578E-2</v>
      </c>
      <c r="E459" s="139">
        <f>STDEV(Patient1_Healthy!C438,Patient2_Healthy!C438,Patient5_Healthy!C438,Patient6_Healthy!C438,Patient8_Healthy!C438,Patient9_Healthy!C438,Patient10_Healthy!C438,Patient11_Healthy!C438,Patient12_Healthy!C438,Patient13_Healthy!C438,Patient14_Healthy!C438,Patient15_Healthy!C438,Patient16_Healthy!C438,Patient17_Healthy!C438,Patient18_Healthy!C438,Patient19_Healthy!C438,Patient21_Healthy!C438,Patient22_Healthy!C438,Patient23_Healthy!C438,Patient25_Healthy!C438,Patient26_Healthy!C438,Patient27_Healthy!C438,Patient28_Healthy!C438,Patient30_Healthy!C438,Patient31_Healthy!C438,Patient33_Healthy!C438,Patient34_Healthy!C438,Patient36_Healthy!C438)</f>
        <v>1.920439075446625</v>
      </c>
      <c r="F459" s="132">
        <f>AVERAGE(Patient1_Healthy!D438,Patient2_Healthy!D438,Patient5_Healthy!D438,Patient6_Healthy!D438,Patient8_Healthy!D438,Patient9_Healthy!D438,Patient10_Healthy!D438,Patient11_Healthy!D438,Patient12_Healthy!D438,Patient13_Healthy!D438,Patient14_Healthy!D438,Patient15_Healthy!D438,Patient16_Healthy!D438,Patient17_Healthy!D438,Patient18_Healthy!D438,Patient19_Healthy!D438,Patient21_Healthy!D438,Patient22_Healthy!D438,Patient23_Healthy!D438,Patient25_Healthy!D438,Patient26_Healthy!D438,Patient27_Healthy!D438,Patient28_Healthy!D438,Patient30_Healthy!D438,Patient31_Healthy!D438,Patient33_Healthy!D438,Patient34_Healthy!D438,Patient36_Healthy!D438)</f>
        <v>2.2900154895602824</v>
      </c>
      <c r="G459" s="139">
        <f>STDEV(Patient1_Healthy!D438,Patient2_Healthy!D438,Patient5_Healthy!D438,Patient6_Healthy!D438,Patient8_Healthy!D438,Patient9_Healthy!D438,Patient10_Healthy!D438,Patient11_Healthy!D438,Patient12_Healthy!D438,Patient13_Healthy!D438,Patient14_Healthy!D438,Patient15_Healthy!D438,Patient16_Healthy!D438,Patient17_Healthy!D438,Patient18_Healthy!D438,Patient19_Healthy!D438,Patient21_Healthy!D438,Patient22_Healthy!D438,Patient23_Healthy!D438,Patient25_Healthy!D438,Patient26_Healthy!D438,Patient27_Healthy!D438,Patient28_Healthy!D438,Patient30_Healthy!D438,Patient31_Healthy!D438,Patient33_Healthy!D438,Patient34_Healthy!D438,Patient36_Healthy!D438)</f>
        <v>1.2602538311465319</v>
      </c>
      <c r="H459" s="164">
        <f>AVERAGE(Patient1_Healthy!E438,Patient2_Healthy!E438,Patient5_Healthy!E438,Patient6_Healthy!E438,Patient8_Healthy!E438,Patient9_Healthy!E438,Patient10_Healthy!E438,Patient11_Healthy!E438,Patient12_Healthy!E438,Patient13_Healthy!E438,Patient14_Healthy!E438,Patient15_Healthy!E438,Patient16_Healthy!E438,Patient17_Healthy!E438,Patient18_Healthy!E438,Patient19_Healthy!E438,Patient21_Healthy!E438,Patient22_Healthy!E438,Patient23_Healthy!E438,Patient25_Healthy!E438,Patient26_Healthy!E438,Patient27_Healthy!E438,Patient28_Healthy!E438,Patient30_Healthy!E438,Patient31_Healthy!E438,Patient33_Healthy!E438,Patient34_Healthy!E438,Patient36_Healthy!E438)</f>
        <v>-0.25748329129578412</v>
      </c>
      <c r="I459" s="164">
        <f>STDEV(Patient1_Healthy!E438,Patient2_Healthy!E438,Patient5_Healthy!E438,Patient6_Healthy!E438,Patient8_Healthy!E438,Patient9_Healthy!E438,Patient10_Healthy!E438,Patient11_Healthy!E438,Patient12_Healthy!E438,Patient13_Healthy!E438,Patient14_Healthy!E438,Patient15_Healthy!E438,Patient16_Healthy!E438,Patient17_Healthy!E438,Patient18_Healthy!E438,Patient19_Healthy!E438,Patient21_Healthy!E438,Patient22_Healthy!E438,Patient23_Healthy!E438,Patient25_Healthy!E438,Patient26_Healthy!E438,Patient27_Healthy!E438,Patient28_Healthy!E438,Patient30_Healthy!E438,Patient31_Healthy!E438,Patient33_Healthy!E438,Patient34_Healthy!E438,Patient36_Healthy!E438)</f>
        <v>2.2973045786906758</v>
      </c>
      <c r="L459" s="133" t="s">
        <v>147</v>
      </c>
      <c r="M459" s="164">
        <f>AVERAGE(Patient1_Healthy!H438,Patient2_Healthy!H438,Patient5_Healthy!H438,Patient6_Healthy!H438,Patient8_Healthy!H438,Patient9_Healthy!H438,Patient10_Healthy!H438,Patient11_Healthy!H438,Patient12_Healthy!H438,Patient13_Healthy!H438,Patient14_Healthy!H438,Patient15_Healthy!H438,Patient16_Healthy!H438,Patient17_Healthy!H438,Patient18_Healthy!H438,Patient19_Healthy!H438,Patient21_Healthy!H438,Patient22_Healthy!H438,Patient23_Healthy!H438,Patient25_Healthy!H438,Patient26_Healthy!H438,Patient27_Healthy!H438,Patient28_Healthy!H438,Patient30_Healthy!H438,Patient31_Healthy!H438,Patient33_Healthy!H438,Patient34_Healthy!H438,Patient36_Healthy!H438)</f>
        <v>26.205388717960687</v>
      </c>
      <c r="N459" s="164">
        <f>STDEV(Patient1_Healthy!H438,Patient2_Healthy!H438,Patient5_Healthy!H438,Patient6_Healthy!H438,Patient8_Healthy!H438,Patient9_Healthy!H438,Patient10_Healthy!H438,Patient11_Healthy!H438,Patient12_Healthy!H438,Patient13_Healthy!H438,Patient14_Healthy!H438,Patient15_Healthy!H438,Patient16_Healthy!H438,Patient17_Healthy!H438,Patient18_Healthy!H438,Patient19_Healthy!H438,Patient21_Healthy!H438,Patient22_Healthy!H438,Patient23_Healthy!H438,Patient25_Healthy!H438,Patient26_Healthy!H438,Patient27_Healthy!H438,Patient28_Healthy!H438,Patient30_Healthy!H438,Patient31_Healthy!H438,Patient33_Healthy!H438,Patient34_Healthy!H438,Patient36_Healthy!H438)</f>
        <v>14.211281645643769</v>
      </c>
      <c r="Q459" s="147" t="s">
        <v>187</v>
      </c>
      <c r="R459" s="132">
        <f>AVERAGE(Patient1_Healthy!M438,Patient2_Healthy!M438,Patient5_Healthy!M438,Patient6_Healthy!M438,Patient8_Healthy!M438,Patient9_Healthy!M438,Patient10_Healthy!M438,Patient11_Healthy!M438,Patient12_Healthy!M438,Patient13_Healthy!M438,Patient14_Healthy!M438,Patient15_Healthy!M438,Patient16_Healthy!M438,Patient17_Healthy!M438,Patient18_Healthy!M438,Patient19_Healthy!M438,Patient21_Healthy!M438,Patient22_Healthy!M438,Patient23_Healthy!M438,Patient25_Healthy!M438,Patient26_Healthy!M438,Patient27_Healthy!M438,Patient28_Healthy!M438,Patient30_Healthy!M438,Patient31_Healthy!M438,Patient33_Healthy!M438,Patient34_Healthy!M438,Patient36_Healthy!M438)</f>
        <v>0.75929102753722222</v>
      </c>
      <c r="S459" s="139">
        <f>STDEV(Patient1_Healthy!M438,Patient2_Healthy!M438,Patient5_Healthy!M438,Patient6_Healthy!M438,Patient8_Healthy!M438,Patient9_Healthy!M438,Patient10_Healthy!M438,Patient11_Healthy!M438,Patient12_Healthy!M438,Patient13_Healthy!M438,Patient14_Healthy!M438,Patient15_Healthy!M438,Patient16_Healthy!M438,Patient17_Healthy!M438,Patient18_Healthy!M438,Patient19_Healthy!M438,Patient21_Healthy!M438,Patient22_Healthy!M438,Patient23_Healthy!M438,Patient25_Healthy!M438,Patient26_Healthy!M438,Patient27_Healthy!M438,Patient28_Healthy!M438,Patient30_Healthy!M438,Patient31_Healthy!M438,Patient33_Healthy!M438,Patient34_Healthy!M438,Patient36_Healthy!M438)</f>
        <v>0.18484504541546012</v>
      </c>
      <c r="T459" s="164">
        <f>AVERAGE(Patient1_Healthy!N438,Patient2_Healthy!N438,Patient5_Healthy!N438,Patient6_Healthy!N438,Patient8_Healthy!N438,Patient9_Healthy!N438,Patient10_Healthy!N438,Patient11_Healthy!N438,Patient12_Healthy!N438,Patient13_Healthy!N438,Patient14_Healthy!N438,Patient15_Healthy!N438,Patient16_Healthy!N438,Patient17_Healthy!N438,Patient18_Healthy!N438,Patient19_Healthy!N438,Patient21_Healthy!N438,Patient22_Healthy!N438,Patient23_Healthy!N438,Patient25_Healthy!N438,Patient26_Healthy!N438,Patient27_Healthy!N438,Patient28_Healthy!N438,Patient30_Healthy!N438,Patient31_Healthy!N438,Patient33_Healthy!N438,Patient34_Healthy!N438,Patient36_Healthy!N438)</f>
        <v>0.6971109575073251</v>
      </c>
      <c r="U459" s="164">
        <f>STDEV(Patient1_Healthy!N438,Patient2_Healthy!N438,Patient5_Healthy!N438,Patient6_Healthy!N438,Patient8_Healthy!N438,Patient9_Healthy!N438,Patient10_Healthy!N438,Patient11_Healthy!N438,Patient12_Healthy!N438,Patient13_Healthy!N438,Patient14_Healthy!N438,Patient15_Healthy!N438,Patient16_Healthy!N438,Patient17_Healthy!N438,Patient18_Healthy!N438,Patient19_Healthy!N438,Patient21_Healthy!N438,Patient22_Healthy!N438,Patient23_Healthy!N438,Patient25_Healthy!N438,Patient26_Healthy!N438,Patient27_Healthy!N438,Patient28_Healthy!N438,Patient30_Healthy!N438,Patient31_Healthy!N438,Patient33_Healthy!N438,Patient34_Healthy!N438,Patient36_Healthy!N438)</f>
        <v>0.2055022853813453</v>
      </c>
      <c r="V459" s="132">
        <f>AVERAGE(Patient1_Healthy!O438,Patient2_Healthy!O438,Patient5_Healthy!O438,Patient6_Healthy!O438,Patient8_Healthy!O438,Patient9_Healthy!O438,Patient10_Healthy!O438,Patient11_Healthy!O438,Patient12_Healthy!O438,Patient13_Healthy!O438,Patient14_Healthy!O438,Patient15_Healthy!O438,Patient16_Healthy!O438,Patient17_Healthy!O438,Patient18_Healthy!O438,Patient19_Healthy!O438,Patient21_Healthy!O438,Patient22_Healthy!O438,Patient23_Healthy!O438,Patient25_Healthy!O438,Patient26_Healthy!O438,Patient27_Healthy!O438,Patient28_Healthy!O438,Patient30_Healthy!O438,Patient31_Healthy!O438,Patient33_Healthy!O438,Patient34_Healthy!O438,Patient36_Healthy!O438)</f>
        <v>0.59220064824961838</v>
      </c>
      <c r="W459" s="139">
        <f>STDEV(Patient1_Healthy!O438,Patient2_Healthy!O438,Patient5_Healthy!O438,Patient6_Healthy!O438,Patient8_Healthy!O438,Patient9_Healthy!O438,Patient10_Healthy!O438,Patient11_Healthy!O438,Patient12_Healthy!O438,Patient13_Healthy!O438,Patient14_Healthy!O438,Patient15_Healthy!O438,Patient16_Healthy!O438,Patient17_Healthy!O438,Patient18_Healthy!O438,Patient19_Healthy!O438,Patient21_Healthy!O438,Patient22_Healthy!O438,Patient23_Healthy!O438,Patient25_Healthy!O438,Patient26_Healthy!O438,Patient27_Healthy!O438,Patient28_Healthy!O438,Patient30_Healthy!O438,Patient31_Healthy!O438,Patient33_Healthy!O438,Patient34_Healthy!O438,Patient36_Healthy!O438)</f>
        <v>0.2116584492572087</v>
      </c>
      <c r="X459" s="132">
        <f>AVERAGE(Patient1_Healthy!P438,Patient2_Healthy!P438,Patient5_Healthy!P438,Patient6_Healthy!P438,Patient8_Healthy!P438,Patient9_Healthy!P438,Patient10_Healthy!P438,Patient11_Healthy!P438,Patient12_Healthy!P438,Patient13_Healthy!P438,Patient14_Healthy!P438,Patient15_Healthy!P438,Patient16_Healthy!P438,Patient17_Healthy!P438,Patient18_Healthy!P438,Patient19_Healthy!P438,Patient21_Healthy!P438,Patient22_Healthy!P438,Patient23_Healthy!P438,Patient25_Healthy!P438,Patient26_Healthy!P438,Patient27_Healthy!P438,Patient28_Healthy!P438,Patient30_Healthy!P438,Patient31_Healthy!P438,Patient33_Healthy!P438,Patient34_Healthy!P438,Patient36_Healthy!P438)</f>
        <v>0.44994474361067421</v>
      </c>
      <c r="Y459" s="139">
        <f>STDEV(Patient1_Healthy!P438,Patient2_Healthy!P438,Patient5_Healthy!P438,Patient6_Healthy!P438,Patient8_Healthy!P438,Patient9_Healthy!P438,Patient10_Healthy!P438,Patient11_Healthy!P438,Patient12_Healthy!P438,Patient13_Healthy!P438,Patient14_Healthy!P438,Patient15_Healthy!P438,Patient16_Healthy!P438,Patient17_Healthy!P438,Patient18_Healthy!P438,Patient19_Healthy!P438,Patient21_Healthy!P438,Patient22_Healthy!P438,Patient23_Healthy!P438,Patient25_Healthy!P438,Patient26_Healthy!P438,Patient27_Healthy!P438,Patient28_Healthy!P438,Patient30_Healthy!P438,Patient31_Healthy!P438,Patient33_Healthy!P438,Patient34_Healthy!P438,Patient36_Healthy!P438)</f>
        <v>0.29471198260552828</v>
      </c>
      <c r="Z459" s="132">
        <f>AVERAGE(Patient1_Healthy!Q438,Patient2_Healthy!Q438,Patient5_Healthy!Q438,Patient6_Healthy!Q438,Patient8_Healthy!Q438,Patient9_Healthy!Q438,Patient10_Healthy!Q438,Patient11_Healthy!Q438,Patient12_Healthy!Q438,Patient13_Healthy!Q438,Patient14_Healthy!Q438,Patient15_Healthy!Q438,Patient16_Healthy!Q438,Patient17_Healthy!Q438,Patient18_Healthy!Q438,Patient19_Healthy!Q438,Patient21_Healthy!Q438,Patient22_Healthy!Q438,Patient23_Healthy!Q438,Patient25_Healthy!Q438,Patient26_Healthy!Q438,Patient27_Healthy!Q438,Patient28_Healthy!Q438,Patient30_Healthy!Q438,Patient31_Healthy!Q438,Patient33_Healthy!Q438,Patient34_Healthy!Q438,Patient36_Healthy!Q438)</f>
        <v>0.27752545398681744</v>
      </c>
      <c r="AA459" s="139">
        <f>STDEV(Patient1_Healthy!Q438,Patient2_Healthy!Q438,Patient5_Healthy!Q438,Patient6_Healthy!Q438,Patient8_Healthy!Q438,Patient9_Healthy!Q438,Patient10_Healthy!Q438,Patient11_Healthy!Q438,Patient12_Healthy!Q438,Patient13_Healthy!Q438,Patient14_Healthy!Q438,Patient15_Healthy!Q438,Patient16_Healthy!Q438,Patient17_Healthy!Q438,Patient18_Healthy!Q438,Patient19_Healthy!Q438,Patient21_Healthy!Q438,Patient22_Healthy!Q438,Patient23_Healthy!Q438,Patient25_Healthy!Q438,Patient26_Healthy!Q438,Patient27_Healthy!Q438,Patient28_Healthy!Q438,Patient30_Healthy!Q438,Patient31_Healthy!Q438,Patient33_Healthy!Q438,Patient34_Healthy!Q438,Patient36_Healthy!Q438)</f>
        <v>0.17014957152774945</v>
      </c>
      <c r="AB459" s="132">
        <f>AVERAGE(Patient1_Healthy!R438,Patient2_Healthy!R438,Patient5_Healthy!R438,Patient6_Healthy!R438,Patient8_Healthy!R438,Patient9_Healthy!R438,Patient10_Healthy!R438,Patient11_Healthy!R438,Patient12_Healthy!R438,Patient12_Healthy!R438,Patient13_Healthy!R438,Patient14_Healthy!R438,Patient15_Healthy!R438,Patient16_Healthy!R438,Patient17_Healthy!R438,Patient18_Healthy!R438,Patient19_Healthy!R438,Patient21_Healthy!R438,Patient22_Healthy!R438,Patient23_Healthy!R438,Patient25_Healthy!R438,Patient26_Healthy!R438,Patient27_Healthy!R438,Patient28_Healthy!R438,Patient30_Healthy!R438,Patient31_Healthy!R438,Patient33_Healthy!R438,Patient34_Healthy!R438,Patient36_Healthy!R438)</f>
        <v>0.36766538061956194</v>
      </c>
      <c r="AC459" s="139">
        <f>STDEV(Patient1_Healthy!R438,Patient2_Healthy!R438,Patient5_Healthy!R438,Patient6_Healthy!R438,Patient8_Healthy!R438,Patient9_Healthy!R438,Patient10_Healthy!R438,Patient11_Healthy!R438,Patient12_Healthy!R438,Patient12_Healthy!R438,Patient13_Healthy!R438,Patient14_Healthy!R438,Patient15_Healthy!R438,Patient16_Healthy!R438,Patient17_Healthy!R438,Patient18_Healthy!R438,Patient19_Healthy!R438,Patient21_Healthy!R438,Patient22_Healthy!R438,Patient23_Healthy!R438,Patient25_Healthy!R438,Patient26_Healthy!R438,Patient27_Healthy!R438,Patient28_Healthy!R438,Patient30_Healthy!R438,Patient31_Healthy!R438,Patient33_Healthy!R438,Patient34_Healthy!R438,Patient36_Healthy!R438)</f>
        <v>0.22056508186397469</v>
      </c>
      <c r="AD459" s="132">
        <f>AVERAGE(Patient1_Healthy!S438,Patient2_Healthy!S438,Patient5_Healthy!S438,Patient6_Healthy!S438,Patient8_Healthy!S438,Patient9_Healthy!S438,Patient10_Healthy!S438,Patient11_Healthy!S438,Patient12_Healthy!S438,Patient12_Healthy!S438,Patient13_Healthy!S438,Patient14_Healthy!S438,Patient15_Healthy!S438,Patient16_Healthy!S438,Patient17_Healthy!S438,Patient18_Healthy!S438,Patient19_Healthy!S438,Patient21_Healthy!S438,Patient22_Healthy!S438,Patient23_Healthy!S438,Patient25_Healthy!S438,Patient26_Healthy!RS38,Patient27_Healthy!S438,Patient28_Healthy!S438,Patient30_Healthy!S438,Patient31_Healthy!S438,Patient33_Healthy!S438,Patient34_Healthy!S438,Patient36_Healthy!S438)</f>
        <v>0.32819710228145527</v>
      </c>
      <c r="AE459" s="139">
        <f>STDEV(Patient1_Healthy!S438,Patient2_Healthy!S438,Patient5_Healthy!S438,Patient6_Healthy!S438,Patient8_Healthy!S438,Patient9_Healthy!S438,Patient10_Healthy!S438,Patient11_Healthy!S438,Patient12_Healthy!S438,Patient12_Healthy!S438,Patient13_Healthy!S438,Patient14_Healthy!S438,Patient15_Healthy!S438,Patient16_Healthy!S438,Patient17_Healthy!S438,Patient18_Healthy!S438,Patient19_Healthy!S438,Patient21_Healthy!S438,Patient22_Healthy!S438,Patient23_Healthy!S438,Patient25_Healthy!S438,Patient26_Healthy!S438,Patient27_Healthy!S438,Patient28_Healthy!S438,Patient30_Healthy!S438,Patient31_Healthy!S438,Patient33_Healthy!S438,Patient34_Healthy!S438,Patient36_Healthy!S438)</f>
        <v>0.18698080032034356</v>
      </c>
      <c r="AF459" s="164">
        <f>AVERAGE(Patient1_Healthy!T438,Patient2_Healthy!T438,Patient5_Healthy!T438,Patient6_Healthy!T438,Patient8_Healthy!T438,Patient9_Healthy!T438,Patient10_Healthy!T438,Patient11_Healthy!T438,Patient12_Healthy!T438,Patient12_Healthy!T438,Patient13_Healthy!T438,Patient14_Healthy!T438,Patient15_Healthy!T438,Patient16_Healthy!T438,Patient17_Healthy!T438,Patient18_Healthy!T438,Patient19_Healthy!T438,Patient21_Healthy!T438,Patient22_Healthy!T438,Patient23_Healthy!T438,Patient25_Healthy!T438,Patient26_Healthy!TS38,Patient27_Healthy!T438,Patient28_Healthy!T438,Patient30_Healthy!T438,Patient31_Healthy!T438,Patient33_Healthy!T438,Patient34_Healthy!T438,Patient36_Healthy!T438)</f>
        <v>0.39803714477856633</v>
      </c>
      <c r="AG459" s="164">
        <f>STDEV(Patient1_Healthy!T438,Patient2_Healthy!T438,Patient5_Healthy!T438,Patient6_Healthy!T438,Patient8_Healthy!T438,Patient9_Healthy!T438,Patient10_Healthy!T438,Patient11_Healthy!T438,Patient12_Healthy!T438,Patient12_Healthy!T438,Patient13_Healthy!T438,Patient14_Healthy!T438,Patient15_Healthy!T438,Patient16_Healthy!T438,Patient17_Healthy!T438,Patient18_Healthy!T438,Patient19_Healthy!T438,Patient21_Healthy!T438,Patient22_Healthy!T438,Patient23_Healthy!T438,Patient25_Healthy!T438,Patient26_Healthy!TS38,Patient27_Healthy!T438,Patient28_Healthy!T438,Patient30_Healthy!T438,Patient31_Healthy!T438,Patient33_Healthy!T438,Patient34_Healthy!T438,Patient36_Healthy!T438)</f>
        <v>0.24063117137816895</v>
      </c>
      <c r="AO459" s="165"/>
    </row>
    <row r="460" spans="1:41" x14ac:dyDescent="0.25">
      <c r="A460" s="131" t="s">
        <v>147</v>
      </c>
      <c r="B460" s="132">
        <f>AVERAGE(Patient1_Healthy!B439,Patient2_Healthy!B439,Patient5_Healthy!B439,Patient6_Healthy!B439,Patient8_Healthy!B439,Patient9_Healthy!B439,Patient10_Healthy!B439,Patient11_Healthy!B439,Patient12_Healthy!B439,Patient13_Healthy!B439,Patient14_Healthy!B439,Patient15_Healthy!B439,Patient16_Healthy!B439,Patient17_Healthy!B439,Patient18_Healthy!B439,Patient19_Healthy!B439,Patient21_Healthy!B439,Patient22_Healthy!B439,Patient23_Healthy!B439,Patient25_Healthy!B439,Patient26_Healthy!B439,Patient27_Healthy!B439,Patient28_Healthy!B439,Patient30_Healthy!B439,Patient31_Healthy!B439,Patient33_Healthy!B439,Patient34_Healthy!B439,Patient36_Healthy!B439)</f>
        <v>1.5913229918142346</v>
      </c>
      <c r="C460" s="139">
        <f>STDEV(Patient1_Healthy!B439,Patient2_Healthy!B439,Patient5_Healthy!B439,Patient6_Healthy!B439,Patient8_Healthy!B439,Patient9_Healthy!B439,Patient10_Healthy!B439,Patient11_Healthy!B439,Patient12_Healthy!B439,Patient13_Healthy!B439,Patient14_Healthy!B439,Patient15_Healthy!B439,Patient16_Healthy!B439,Patient17_Healthy!B439,Patient18_Healthy!B439,Patient19_Healthy!B439,Patient21_Healthy!B439,Patient22_Healthy!B439,Patient23_Healthy!B439,Patient25_Healthy!B439,Patient26_Healthy!B439,Patient27_Healthy!B439,Patient28_Healthy!B439,Patient30_Healthy!B439,Patient31_Healthy!B439,Patient33_Healthy!B439,Patient34_Healthy!B439,Patient36_Healthy!B439)</f>
        <v>0.87579961572447851</v>
      </c>
      <c r="D460" s="164">
        <f>AVERAGE(Patient1_Healthy!C439,Patient2_Healthy!C439,Patient5_Healthy!C439,Patient6_Healthy!C439,Patient8_Healthy!C439,Patient9_Healthy!C439,Patient10_Healthy!C439,Patient11_Healthy!C439,Patient12_Healthy!C439,Patient13_Healthy!C439,Patient14_Healthy!C439,Patient15_Healthy!C439,Patient16_Healthy!C439,Patient17_Healthy!C439,Patient18_Healthy!C439,Patient19_Healthy!C439,Patient21_Healthy!C439,Patient22_Healthy!C439,Patient23_Healthy!C439,Patient25_Healthy!C439,Patient26_Healthy!C439,Patient27_Healthy!C439,Patient28_Healthy!C439,Patient30_Healthy!C439,Patient31_Healthy!C439,Patient33_Healthy!C439,Patient34_Healthy!C439,Patient36_Healthy!C439)</f>
        <v>5.1812492589504371E-2</v>
      </c>
      <c r="E460" s="139">
        <f>STDEV(Patient1_Healthy!C439,Patient2_Healthy!C439,Patient5_Healthy!C439,Patient6_Healthy!C439,Patient8_Healthy!C439,Patient9_Healthy!C439,Patient10_Healthy!C439,Patient11_Healthy!C439,Patient12_Healthy!C439,Patient13_Healthy!C439,Patient14_Healthy!C439,Patient15_Healthy!C439,Patient16_Healthy!C439,Patient17_Healthy!C439,Patient18_Healthy!C439,Patient19_Healthy!C439,Patient21_Healthy!C439,Patient22_Healthy!C439,Patient23_Healthy!C439,Patient25_Healthy!C439,Patient26_Healthy!C439,Patient27_Healthy!C439,Patient28_Healthy!C439,Patient30_Healthy!C439,Patient31_Healthy!C439,Patient33_Healthy!C439,Patient34_Healthy!C439,Patient36_Healthy!C439)</f>
        <v>1.5823386287674512</v>
      </c>
      <c r="F460" s="132">
        <f>AVERAGE(Patient1_Healthy!D439,Patient2_Healthy!D439,Patient5_Healthy!D439,Patient6_Healthy!D439,Patient8_Healthy!D439,Patient9_Healthy!D439,Patient10_Healthy!D439,Patient11_Healthy!D439,Patient12_Healthy!D439,Patient13_Healthy!D439,Patient14_Healthy!D439,Patient15_Healthy!D439,Patient16_Healthy!D439,Patient17_Healthy!D439,Patient18_Healthy!D439,Patient19_Healthy!D439,Patient21_Healthy!D439,Patient22_Healthy!D439,Patient23_Healthy!D439,Patient25_Healthy!D439,Patient26_Healthy!D439,Patient27_Healthy!D439,Patient28_Healthy!D439,Patient30_Healthy!D439,Patient31_Healthy!D439,Patient33_Healthy!D439,Patient34_Healthy!D439,Patient36_Healthy!D439)</f>
        <v>2.2504021158565806</v>
      </c>
      <c r="G460" s="139">
        <f>STDEV(Patient1_Healthy!D439,Patient2_Healthy!D439,Patient5_Healthy!D439,Patient6_Healthy!D439,Patient8_Healthy!D439,Patient9_Healthy!D439,Patient10_Healthy!D439,Patient11_Healthy!D439,Patient12_Healthy!D439,Patient13_Healthy!D439,Patient14_Healthy!D439,Patient15_Healthy!D439,Patient16_Healthy!D439,Patient17_Healthy!D439,Patient18_Healthy!D439,Patient19_Healthy!D439,Patient21_Healthy!D439,Patient22_Healthy!D439,Patient23_Healthy!D439,Patient25_Healthy!D439,Patient26_Healthy!D439,Patient27_Healthy!D439,Patient28_Healthy!D439,Patient30_Healthy!D439,Patient31_Healthy!D439,Patient33_Healthy!D439,Patient34_Healthy!D439,Patient36_Healthy!D439)</f>
        <v>1.0560075837886447</v>
      </c>
      <c r="H460" s="164">
        <f>AVERAGE(Patient1_Healthy!E439,Patient2_Healthy!E439,Patient5_Healthy!E439,Patient6_Healthy!E439,Patient8_Healthy!E439,Patient9_Healthy!E439,Patient10_Healthy!E439,Patient11_Healthy!E439,Patient12_Healthy!E439,Patient13_Healthy!E439,Patient14_Healthy!E439,Patient15_Healthy!E439,Patient16_Healthy!E439,Patient17_Healthy!E439,Patient18_Healthy!E439,Patient19_Healthy!E439,Patient21_Healthy!E439,Patient22_Healthy!E439,Patient23_Healthy!E439,Patient25_Healthy!E439,Patient26_Healthy!E439,Patient27_Healthy!E439,Patient28_Healthy!E439,Patient30_Healthy!E439,Patient31_Healthy!E439,Patient33_Healthy!E439,Patient34_Healthy!E439,Patient36_Healthy!E439)</f>
        <v>0.15676821886832265</v>
      </c>
      <c r="I460" s="164">
        <f>STDEV(Patient1_Healthy!E439,Patient2_Healthy!E439,Patient5_Healthy!E439,Patient6_Healthy!E439,Patient8_Healthy!E439,Patient9_Healthy!E439,Patient10_Healthy!E439,Patient11_Healthy!E439,Patient12_Healthy!E439,Patient13_Healthy!E439,Patient14_Healthy!E439,Patient15_Healthy!E439,Patient16_Healthy!E439,Patient17_Healthy!E439,Patient18_Healthy!E439,Patient19_Healthy!E439,Patient21_Healthy!E439,Patient22_Healthy!E439,Patient23_Healthy!E439,Patient25_Healthy!E439,Patient26_Healthy!E439,Patient27_Healthy!E439,Patient28_Healthy!E439,Patient30_Healthy!E439,Patient31_Healthy!E439,Patient33_Healthy!E439,Patient34_Healthy!E439,Patient36_Healthy!E439)</f>
        <v>1.8823647931331895</v>
      </c>
      <c r="L460" s="133" t="s">
        <v>148</v>
      </c>
      <c r="M460" s="164">
        <f>AVERAGE(Patient1_Healthy!H439,Patient2_Healthy!H439,Patient5_Healthy!H439,Patient6_Healthy!H439,Patient8_Healthy!H439,Patient9_Healthy!H439,Patient10_Healthy!H439,Patient11_Healthy!H439,Patient12_Healthy!H439,Patient13_Healthy!H439,Patient14_Healthy!H439,Patient15_Healthy!H439,Patient16_Healthy!H439,Patient17_Healthy!H439,Patient18_Healthy!H439,Patient19_Healthy!H439,Patient21_Healthy!H439,Patient22_Healthy!H439,Patient23_Healthy!H439,Patient25_Healthy!H439,Patient26_Healthy!H439,Patient27_Healthy!H439,Patient28_Healthy!H439,Patient30_Healthy!H439,Patient31_Healthy!H439,Patient33_Healthy!H439,Patient34_Healthy!H439,Patient36_Healthy!H439)</f>
        <v>26.014223180847829</v>
      </c>
      <c r="N460" s="164">
        <f>STDEV(Patient1_Healthy!H439,Patient2_Healthy!H439,Patient5_Healthy!H439,Patient6_Healthy!H439,Patient8_Healthy!H439,Patient9_Healthy!H439,Patient10_Healthy!H439,Patient11_Healthy!H439,Patient12_Healthy!H439,Patient13_Healthy!H439,Patient14_Healthy!H439,Patient15_Healthy!H439,Patient16_Healthy!H439,Patient17_Healthy!H439,Patient18_Healthy!H439,Patient19_Healthy!H439,Patient21_Healthy!H439,Patient22_Healthy!H439,Patient23_Healthy!H439,Patient25_Healthy!H439,Patient26_Healthy!H439,Patient27_Healthy!H439,Patient28_Healthy!H439,Patient30_Healthy!H439,Patient31_Healthy!H439,Patient33_Healthy!H439,Patient34_Healthy!H439,Patient36_Healthy!H439)</f>
        <v>17.999513407611943</v>
      </c>
      <c r="Q460" s="147" t="s">
        <v>188</v>
      </c>
      <c r="R460" s="132">
        <f>AVERAGE(Patient1_Healthy!M439,Patient2_Healthy!M439,Patient5_Healthy!M439,Patient6_Healthy!M439,Patient8_Healthy!M439,Patient9_Healthy!M439,Patient10_Healthy!M439,Patient11_Healthy!M439,Patient12_Healthy!M439,Patient13_Healthy!M439,Patient14_Healthy!M439,Patient15_Healthy!M439,Patient16_Healthy!M439,Patient17_Healthy!M439,Patient18_Healthy!M439,Patient19_Healthy!M439,Patient21_Healthy!M439,Patient22_Healthy!M439,Patient23_Healthy!M439,Patient25_Healthy!M439,Patient26_Healthy!M439,Patient27_Healthy!M439,Patient28_Healthy!M439,Patient30_Healthy!M439,Patient31_Healthy!M439,Patient33_Healthy!M439,Patient34_Healthy!M439,Patient36_Healthy!M439)</f>
        <v>0.77694241575601453</v>
      </c>
      <c r="S460" s="139">
        <f>STDEV(Patient1_Healthy!M439,Patient2_Healthy!M439,Patient5_Healthy!M439,Patient6_Healthy!M439,Patient8_Healthy!M439,Patient9_Healthy!M439,Patient10_Healthy!M439,Patient11_Healthy!M439,Patient12_Healthy!M439,Patient13_Healthy!M439,Patient14_Healthy!M439,Patient15_Healthy!M439,Patient16_Healthy!M439,Patient17_Healthy!M439,Patient18_Healthy!M439,Patient19_Healthy!M439,Patient21_Healthy!M439,Patient22_Healthy!M439,Patient23_Healthy!M439,Patient25_Healthy!M439,Patient26_Healthy!M439,Patient27_Healthy!M439,Patient28_Healthy!M439,Patient30_Healthy!M439,Patient31_Healthy!M439,Patient33_Healthy!M439,Patient34_Healthy!M439,Patient36_Healthy!M439)</f>
        <v>7.1848507369462744E-2</v>
      </c>
      <c r="T460" s="164">
        <f>AVERAGE(Patient1_Healthy!N439,Patient2_Healthy!N439,Patient5_Healthy!N439,Patient6_Healthy!N439,Patient8_Healthy!N439,Patient9_Healthy!N439,Patient10_Healthy!N439,Patient11_Healthy!N439,Patient12_Healthy!N439,Patient13_Healthy!N439,Patient14_Healthy!N439,Patient15_Healthy!N439,Patient16_Healthy!N439,Patient17_Healthy!N439,Patient18_Healthy!N439,Patient19_Healthy!N439,Patient21_Healthy!N439,Patient22_Healthy!N439,Patient23_Healthy!N439,Patient25_Healthy!N439,Patient26_Healthy!N439,Patient27_Healthy!N439,Patient28_Healthy!N439,Patient30_Healthy!N439,Patient31_Healthy!N439,Patient33_Healthy!N439,Patient34_Healthy!N439,Patient36_Healthy!N439)</f>
        <v>0.5986497995789426</v>
      </c>
      <c r="U460" s="164">
        <f>STDEV(Patient1_Healthy!N439,Patient2_Healthy!N439,Patient5_Healthy!N439,Patient6_Healthy!N439,Patient8_Healthy!N439,Patient9_Healthy!N439,Patient10_Healthy!N439,Patient11_Healthy!N439,Patient12_Healthy!N439,Patient13_Healthy!N439,Patient14_Healthy!N439,Patient15_Healthy!N439,Patient16_Healthy!N439,Patient17_Healthy!N439,Patient18_Healthy!N439,Patient19_Healthy!N439,Patient21_Healthy!N439,Patient22_Healthy!N439,Patient23_Healthy!N439,Patient25_Healthy!N439,Patient26_Healthy!N439,Patient27_Healthy!N439,Patient28_Healthy!N439,Patient30_Healthy!N439,Patient31_Healthy!N439,Patient33_Healthy!N439,Patient34_Healthy!N439,Patient36_Healthy!N439)</f>
        <v>0.13113151703650439</v>
      </c>
      <c r="V460" s="132">
        <f>AVERAGE(Patient1_Healthy!O439,Patient2_Healthy!O439,Patient5_Healthy!O439,Patient6_Healthy!O439,Patient8_Healthy!O439,Patient9_Healthy!O439,Patient10_Healthy!O439,Patient11_Healthy!O439,Patient12_Healthy!O439,Patient13_Healthy!O439,Patient14_Healthy!O439,Patient15_Healthy!O439,Patient16_Healthy!O439,Patient17_Healthy!O439,Patient18_Healthy!O439,Patient19_Healthy!O439,Patient21_Healthy!O439,Patient22_Healthy!O439,Patient23_Healthy!O439,Patient25_Healthy!O439,Patient26_Healthy!O439,Patient27_Healthy!O439,Patient28_Healthy!O439,Patient30_Healthy!O439,Patient31_Healthy!O439,Patient33_Healthy!O439,Patient34_Healthy!O439,Patient36_Healthy!O439)</f>
        <v>0.56692530021178889</v>
      </c>
      <c r="W460" s="139">
        <f>STDEV(Patient1_Healthy!O439,Patient2_Healthy!O439,Patient5_Healthy!O439,Patient6_Healthy!O439,Patient8_Healthy!O439,Patient9_Healthy!O439,Patient10_Healthy!O439,Patient11_Healthy!O439,Patient12_Healthy!O439,Patient13_Healthy!O439,Patient14_Healthy!O439,Patient15_Healthy!O439,Patient16_Healthy!O439,Patient17_Healthy!O439,Patient18_Healthy!O439,Patient19_Healthy!O439,Patient21_Healthy!O439,Patient22_Healthy!O439,Patient23_Healthy!O439,Patient25_Healthy!O439,Patient26_Healthy!O439,Patient27_Healthy!O439,Patient28_Healthy!O439,Patient30_Healthy!O439,Patient31_Healthy!O439,Patient33_Healthy!O439,Patient34_Healthy!O439,Patient36_Healthy!O439)</f>
        <v>0.16224064773179617</v>
      </c>
      <c r="X460" s="132">
        <f>AVERAGE(Patient1_Healthy!P439,Patient2_Healthy!P439,Patient5_Healthy!P439,Patient6_Healthy!P439,Patient8_Healthy!P439,Patient9_Healthy!P439,Patient10_Healthy!P439,Patient11_Healthy!P439,Patient12_Healthy!P439,Patient13_Healthy!P439,Patient14_Healthy!P439,Patient15_Healthy!P439,Patient16_Healthy!P439,Patient17_Healthy!P439,Patient18_Healthy!P439,Patient19_Healthy!P439,Patient21_Healthy!P439,Patient22_Healthy!P439,Patient23_Healthy!P439,Patient25_Healthy!P439,Patient26_Healthy!P439,Patient27_Healthy!P439,Patient28_Healthy!P439,Patient30_Healthy!P439,Patient31_Healthy!P439,Patient33_Healthy!P439,Patient34_Healthy!P439,Patient36_Healthy!P439)</f>
        <v>0.30663353724255543</v>
      </c>
      <c r="Y460" s="139">
        <f>STDEV(Patient1_Healthy!P439,Patient2_Healthy!P439,Patient5_Healthy!P439,Patient6_Healthy!P439,Patient8_Healthy!P439,Patient9_Healthy!P439,Patient10_Healthy!P439,Patient11_Healthy!P439,Patient12_Healthy!P439,Patient13_Healthy!P439,Patient14_Healthy!P439,Patient15_Healthy!P439,Patient16_Healthy!P439,Patient17_Healthy!P439,Patient18_Healthy!P439,Patient19_Healthy!P439,Patient21_Healthy!P439,Patient22_Healthy!P439,Patient23_Healthy!P439,Patient25_Healthy!P439,Patient26_Healthy!P439,Patient27_Healthy!P439,Patient28_Healthy!P439,Patient30_Healthy!P439,Patient31_Healthy!P439,Patient33_Healthy!P439,Patient34_Healthy!P439,Patient36_Healthy!P439)</f>
        <v>0.2089412526347085</v>
      </c>
      <c r="Z460" s="132">
        <f>AVERAGE(Patient1_Healthy!Q439,Patient2_Healthy!Q439,Patient5_Healthy!Q439,Patient6_Healthy!Q439,Patient8_Healthy!Q439,Patient9_Healthy!Q439,Patient10_Healthy!Q439,Patient11_Healthy!Q439,Patient12_Healthy!Q439,Patient13_Healthy!Q439,Patient14_Healthy!Q439,Patient15_Healthy!Q439,Patient16_Healthy!Q439,Patient17_Healthy!Q439,Patient18_Healthy!Q439,Patient19_Healthy!Q439,Patient21_Healthy!Q439,Patient22_Healthy!Q439,Patient23_Healthy!Q439,Patient25_Healthy!Q439,Patient26_Healthy!Q439,Patient27_Healthy!Q439,Patient28_Healthy!Q439,Patient30_Healthy!Q439,Patient31_Healthy!Q439,Patient33_Healthy!Q439,Patient34_Healthy!Q439,Patient36_Healthy!Q439)</f>
        <v>0.1289114581960476</v>
      </c>
      <c r="AA460" s="139">
        <f>STDEV(Patient1_Healthy!Q439,Patient2_Healthy!Q439,Patient5_Healthy!Q439,Patient6_Healthy!Q439,Patient8_Healthy!Q439,Patient9_Healthy!Q439,Patient10_Healthy!Q439,Patient11_Healthy!Q439,Patient12_Healthy!Q439,Patient13_Healthy!Q439,Patient14_Healthy!Q439,Patient15_Healthy!Q439,Patient16_Healthy!Q439,Patient17_Healthy!Q439,Patient18_Healthy!Q439,Patient19_Healthy!Q439,Patient21_Healthy!Q439,Patient22_Healthy!Q439,Patient23_Healthy!Q439,Patient25_Healthy!Q439,Patient26_Healthy!Q439,Patient27_Healthy!Q439,Patient28_Healthy!Q439,Patient30_Healthy!Q439,Patient31_Healthy!Q439,Patient33_Healthy!Q439,Patient34_Healthy!Q439,Patient36_Healthy!Q439)</f>
        <v>0.15645593020379836</v>
      </c>
      <c r="AB460" s="132">
        <f>AVERAGE(Patient1_Healthy!R439,Patient2_Healthy!R439,Patient5_Healthy!R439,Patient6_Healthy!R439,Patient8_Healthy!R439,Patient9_Healthy!R439,Patient10_Healthy!R439,Patient11_Healthy!R439,Patient12_Healthy!R439,Patient12_Healthy!R439,Patient13_Healthy!R439,Patient14_Healthy!R439,Patient15_Healthy!R439,Patient16_Healthy!R439,Patient17_Healthy!R439,Patient18_Healthy!R439,Patient19_Healthy!R439,Patient21_Healthy!R439,Patient22_Healthy!R439,Patient23_Healthy!R439,Patient25_Healthy!R439,Patient26_Healthy!R439,Patient27_Healthy!R439,Patient28_Healthy!R439,Patient30_Healthy!R439,Patient31_Healthy!R439,Patient33_Healthy!R439,Patient34_Healthy!R439,Patient36_Healthy!R439)</f>
        <v>0.1728197678246669</v>
      </c>
      <c r="AC460" s="139">
        <f>STDEV(Patient1_Healthy!R439,Patient2_Healthy!R439,Patient5_Healthy!R439,Patient6_Healthy!R439,Patient8_Healthy!R439,Patient9_Healthy!R439,Patient10_Healthy!R439,Patient11_Healthy!R439,Patient12_Healthy!R439,Patient12_Healthy!R439,Patient13_Healthy!R439,Patient14_Healthy!R439,Patient15_Healthy!R439,Patient16_Healthy!R439,Patient17_Healthy!R439,Patient18_Healthy!R439,Patient19_Healthy!R439,Patient21_Healthy!R439,Patient22_Healthy!R439,Patient23_Healthy!R439,Patient25_Healthy!R439,Patient26_Healthy!R439,Patient27_Healthy!R439,Patient28_Healthy!R439,Patient30_Healthy!R439,Patient31_Healthy!R439,Patient33_Healthy!R439,Patient34_Healthy!R439,Patient36_Healthy!R439)</f>
        <v>9.7457914445554822E-2</v>
      </c>
      <c r="AD460" s="132">
        <f>AVERAGE(Patient1_Healthy!S439,Patient2_Healthy!S439,Patient5_Healthy!S439,Patient6_Healthy!S439,Patient8_Healthy!S439,Patient9_Healthy!S439,Patient10_Healthy!S439,Patient11_Healthy!S439,Patient12_Healthy!S439,Patient12_Healthy!S439,Patient13_Healthy!S439,Patient14_Healthy!S439,Patient15_Healthy!S439,Patient16_Healthy!S439,Patient17_Healthy!S439,Patient18_Healthy!S439,Patient19_Healthy!S439,Patient21_Healthy!S439,Patient22_Healthy!S439,Patient23_Healthy!S439,Patient25_Healthy!S439,Patient26_Healthy!RS39,Patient27_Healthy!S439,Patient28_Healthy!S439,Patient30_Healthy!S439,Patient31_Healthy!S439,Patient33_Healthy!S439,Patient34_Healthy!S439,Patient36_Healthy!S439)</f>
        <v>0.21785547773335184</v>
      </c>
      <c r="AE460" s="139">
        <f>STDEV(Patient1_Healthy!S439,Patient2_Healthy!S439,Patient5_Healthy!S439,Patient6_Healthy!S439,Patient8_Healthy!S439,Patient9_Healthy!S439,Patient10_Healthy!S439,Patient11_Healthy!S439,Patient12_Healthy!S439,Patient12_Healthy!S439,Patient13_Healthy!S439,Patient14_Healthy!S439,Patient15_Healthy!S439,Patient16_Healthy!S439,Patient17_Healthy!S439,Patient18_Healthy!S439,Patient19_Healthy!S439,Patient21_Healthy!S439,Patient22_Healthy!S439,Patient23_Healthy!S439,Patient25_Healthy!S439,Patient26_Healthy!S439,Patient27_Healthy!S439,Patient28_Healthy!S439,Patient30_Healthy!S439,Patient31_Healthy!S439,Patient33_Healthy!S439,Patient34_Healthy!S439,Patient36_Healthy!S439)</f>
        <v>8.6115744291708068E-3</v>
      </c>
      <c r="AF460" s="164">
        <f>AVERAGE(Patient1_Healthy!T439,Patient2_Healthy!T439,Patient5_Healthy!T439,Patient6_Healthy!T439,Patient8_Healthy!T439,Patient9_Healthy!T439,Patient10_Healthy!T439,Patient11_Healthy!T439,Patient12_Healthy!T439,Patient12_Healthy!T439,Patient13_Healthy!T439,Patient14_Healthy!T439,Patient15_Healthy!T439,Patient16_Healthy!T439,Patient17_Healthy!T439,Patient18_Healthy!T439,Patient19_Healthy!T439,Patient21_Healthy!T439,Patient22_Healthy!T439,Patient23_Healthy!T439,Patient25_Healthy!T439,Patient26_Healthy!TS39,Patient27_Healthy!T439,Patient28_Healthy!T439,Patient30_Healthy!T439,Patient31_Healthy!T439,Patient33_Healthy!T439,Patient34_Healthy!T439,Patient36_Healthy!T439)</f>
        <v>0.20693383090130654</v>
      </c>
      <c r="AG460" s="164">
        <f>STDEV(Patient1_Healthy!T439,Patient2_Healthy!T439,Patient5_Healthy!T439,Patient6_Healthy!T439,Patient8_Healthy!T439,Patient9_Healthy!T439,Patient10_Healthy!T439,Patient11_Healthy!T439,Patient12_Healthy!T439,Patient12_Healthy!T439,Patient13_Healthy!T439,Patient14_Healthy!T439,Patient15_Healthy!T439,Patient16_Healthy!T439,Patient17_Healthy!T439,Patient18_Healthy!T439,Patient19_Healthy!T439,Patient21_Healthy!T439,Patient22_Healthy!T439,Patient23_Healthy!T439,Patient25_Healthy!T439,Patient26_Healthy!TS39,Patient27_Healthy!T439,Patient28_Healthy!T439,Patient30_Healthy!T439,Patient31_Healthy!T439,Patient33_Healthy!T439,Patient34_Healthy!T439,Patient36_Healthy!T439)</f>
        <v>6.9267312411897916E-2</v>
      </c>
      <c r="AO460" s="165"/>
    </row>
    <row r="461" spans="1:41" x14ac:dyDescent="0.25">
      <c r="A461" s="131" t="s">
        <v>148</v>
      </c>
      <c r="B461" s="132">
        <f>AVERAGE(Patient1_Healthy!B440,Patient2_Healthy!B440,Patient5_Healthy!B440,Patient6_Healthy!B440,Patient8_Healthy!B440,Patient9_Healthy!B440,Patient10_Healthy!B440,Patient11_Healthy!B440,Patient12_Healthy!B440,Patient13_Healthy!B440,Patient14_Healthy!B440,Patient15_Healthy!B440,Patient16_Healthy!B440,Patient17_Healthy!B440,Patient18_Healthy!B440,Patient19_Healthy!B440,Patient21_Healthy!B440,Patient22_Healthy!B440,Patient23_Healthy!B440,Patient25_Healthy!B440,Patient26_Healthy!B440,Patient27_Healthy!B440,Patient28_Healthy!B440,Patient30_Healthy!B440,Patient31_Healthy!B440,Patient33_Healthy!B440,Patient34_Healthy!B440,Patient36_Healthy!B440)</f>
        <v>1.5869638500548213</v>
      </c>
      <c r="C461" s="139">
        <f>STDEV(Patient1_Healthy!B440,Patient2_Healthy!B440,Patient5_Healthy!B440,Patient6_Healthy!B440,Patient8_Healthy!B440,Patient9_Healthy!B440,Patient10_Healthy!B440,Patient11_Healthy!B440,Patient12_Healthy!B440,Patient13_Healthy!B440,Patient14_Healthy!B440,Patient15_Healthy!B440,Patient16_Healthy!B440,Patient17_Healthy!B440,Patient18_Healthy!B440,Patient19_Healthy!B440,Patient21_Healthy!B440,Patient22_Healthy!B440,Patient23_Healthy!B440,Patient25_Healthy!B440,Patient26_Healthy!B440,Patient27_Healthy!B440,Patient28_Healthy!B440,Patient30_Healthy!B440,Patient31_Healthy!B440,Patient33_Healthy!B440,Patient34_Healthy!B440,Patient36_Healthy!B440)</f>
        <v>0.79750585006754959</v>
      </c>
      <c r="D461" s="164">
        <f>AVERAGE(Patient1_Healthy!C440,Patient2_Healthy!C440,Patient5_Healthy!C440,Patient6_Healthy!C440,Patient8_Healthy!C440,Patient9_Healthy!C440,Patient10_Healthy!C440,Patient11_Healthy!C440,Patient12_Healthy!C440,Patient13_Healthy!C440,Patient14_Healthy!C440,Patient15_Healthy!C440,Patient16_Healthy!C440,Patient17_Healthy!C440,Patient18_Healthy!C440,Patient19_Healthy!C440,Patient21_Healthy!C440,Patient22_Healthy!C440,Patient23_Healthy!C440,Patient25_Healthy!C440,Patient26_Healthy!C440,Patient27_Healthy!C440,Patient28_Healthy!C440,Patient30_Healthy!C440,Patient31_Healthy!C440,Patient33_Healthy!C440,Patient34_Healthy!C440,Patient36_Healthy!C440)</f>
        <v>9.9827290983559053E-2</v>
      </c>
      <c r="E461" s="139">
        <f>STDEV(Patient1_Healthy!C440,Patient2_Healthy!C440,Patient5_Healthy!C440,Patient6_Healthy!C440,Patient8_Healthy!C440,Patient9_Healthy!C440,Patient10_Healthy!C440,Patient11_Healthy!C440,Patient12_Healthy!C440,Patient13_Healthy!C440,Patient14_Healthy!C440,Patient15_Healthy!C440,Patient16_Healthy!C440,Patient17_Healthy!C440,Patient18_Healthy!C440,Patient19_Healthy!C440,Patient21_Healthy!C440,Patient22_Healthy!C440,Patient23_Healthy!C440,Patient25_Healthy!C440,Patient26_Healthy!C440,Patient27_Healthy!C440,Patient28_Healthy!C440,Patient30_Healthy!C440,Patient31_Healthy!C440,Patient33_Healthy!C440,Patient34_Healthy!C440,Patient36_Healthy!C440)</f>
        <v>1.7530938023221661</v>
      </c>
      <c r="F461" s="132">
        <f>AVERAGE(Patient1_Healthy!D440,Patient2_Healthy!D440,Patient5_Healthy!D440,Patient6_Healthy!D440,Patient8_Healthy!D440,Patient9_Healthy!D440,Patient10_Healthy!D440,Patient11_Healthy!D440,Patient12_Healthy!D440,Patient13_Healthy!D440,Patient14_Healthy!D440,Patient15_Healthy!D440,Patient16_Healthy!D440,Patient17_Healthy!D440,Patient18_Healthy!D440,Patient19_Healthy!D440,Patient21_Healthy!D440,Patient22_Healthy!D440,Patient23_Healthy!D440,Patient25_Healthy!D440,Patient26_Healthy!D440,Patient27_Healthy!D440,Patient28_Healthy!D440,Patient30_Healthy!D440,Patient31_Healthy!D440,Patient33_Healthy!D440,Patient34_Healthy!D440,Patient36_Healthy!D440)</f>
        <v>2.4638659220786407</v>
      </c>
      <c r="G461" s="139">
        <f>STDEV(Patient1_Healthy!D440,Patient2_Healthy!D440,Patient5_Healthy!D440,Patient6_Healthy!D440,Patient8_Healthy!D440,Patient9_Healthy!D440,Patient10_Healthy!D440,Patient11_Healthy!D440,Patient12_Healthy!D440,Patient13_Healthy!D440,Patient14_Healthy!D440,Patient15_Healthy!D440,Patient16_Healthy!D440,Patient17_Healthy!D440,Patient18_Healthy!D440,Patient19_Healthy!D440,Patient21_Healthy!D440,Patient22_Healthy!D440,Patient23_Healthy!D440,Patient25_Healthy!D440,Patient26_Healthy!D440,Patient27_Healthy!D440,Patient28_Healthy!D440,Patient30_Healthy!D440,Patient31_Healthy!D440,Patient33_Healthy!D440,Patient34_Healthy!D440,Patient36_Healthy!D440)</f>
        <v>1.1911618574308247</v>
      </c>
      <c r="H461" s="164">
        <f>AVERAGE(Patient1_Healthy!E440,Patient2_Healthy!E440,Patient5_Healthy!E440,Patient6_Healthy!E440,Patient8_Healthy!E440,Patient9_Healthy!E440,Patient10_Healthy!E440,Patient11_Healthy!E440,Patient12_Healthy!E440,Patient13_Healthy!E440,Patient14_Healthy!E440,Patient15_Healthy!E440,Patient16_Healthy!E440,Patient17_Healthy!E440,Patient18_Healthy!E440,Patient19_Healthy!E440,Patient21_Healthy!E440,Patient22_Healthy!E440,Patient23_Healthy!E440,Patient25_Healthy!E440,Patient26_Healthy!E440,Patient27_Healthy!E440,Patient28_Healthy!E440,Patient30_Healthy!E440,Patient31_Healthy!E440,Patient33_Healthy!E440,Patient34_Healthy!E440,Patient36_Healthy!E440)</f>
        <v>-6.3316974481830893E-2</v>
      </c>
      <c r="I461" s="164">
        <f>STDEV(Patient1_Healthy!E440,Patient2_Healthy!E440,Patient5_Healthy!E440,Patient6_Healthy!E440,Patient8_Healthy!E440,Patient9_Healthy!E440,Patient10_Healthy!E440,Patient11_Healthy!E440,Patient12_Healthy!E440,Patient13_Healthy!E440,Patient14_Healthy!E440,Patient15_Healthy!E440,Patient16_Healthy!E440,Patient17_Healthy!E440,Patient18_Healthy!E440,Patient19_Healthy!E440,Patient21_Healthy!E440,Patient22_Healthy!E440,Patient23_Healthy!E440,Patient25_Healthy!E440,Patient26_Healthy!E440,Patient27_Healthy!E440,Patient28_Healthy!E440,Patient30_Healthy!E440,Patient31_Healthy!E440,Patient33_Healthy!E440,Patient34_Healthy!E440,Patient36_Healthy!E440)</f>
        <v>2.6765519248917742</v>
      </c>
      <c r="L461" s="133" t="s">
        <v>149</v>
      </c>
      <c r="M461" s="164">
        <f>AVERAGE(Patient1_Healthy!H440,Patient2_Healthy!H440,Patient5_Healthy!H440,Patient6_Healthy!H440,Patient8_Healthy!H440,Patient9_Healthy!H440,Patient10_Healthy!H440,Patient11_Healthy!H440,Patient12_Healthy!H440,Patient13_Healthy!H440,Patient14_Healthy!H440,Patient15_Healthy!H440,Patient16_Healthy!H440,Patient17_Healthy!H440,Patient18_Healthy!H440,Patient19_Healthy!H440,Patient21_Healthy!H440,Patient22_Healthy!H440,Patient23_Healthy!H440,Patient25_Healthy!H440,Patient26_Healthy!H440,Patient27_Healthy!H440,Patient28_Healthy!H440,Patient30_Healthy!H440,Patient31_Healthy!H440,Patient33_Healthy!H440,Patient34_Healthy!H440,Patient36_Healthy!H440)</f>
        <v>24.441046501439867</v>
      </c>
      <c r="N461" s="164">
        <f>STDEV(Patient1_Healthy!H440,Patient2_Healthy!H440,Patient5_Healthy!H440,Patient6_Healthy!H440,Patient8_Healthy!H440,Patient9_Healthy!H440,Patient10_Healthy!H440,Patient11_Healthy!H440,Patient12_Healthy!H440,Patient13_Healthy!H440,Patient14_Healthy!H440,Patient15_Healthy!H440,Patient16_Healthy!H440,Patient17_Healthy!H440,Patient18_Healthy!H440,Patient19_Healthy!H440,Patient21_Healthy!H440,Patient22_Healthy!H440,Patient23_Healthy!H440,Patient25_Healthy!H440,Patient26_Healthy!H440,Patient27_Healthy!H440,Patient28_Healthy!H440,Patient30_Healthy!H440,Patient31_Healthy!H440,Patient33_Healthy!H440,Patient34_Healthy!H440,Patient36_Healthy!H440)</f>
        <v>11.497373224471218</v>
      </c>
      <c r="Q461" s="168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  <c r="AF461" s="169"/>
      <c r="AG461" s="169"/>
      <c r="AH461" s="169"/>
      <c r="AO461" s="165"/>
    </row>
    <row r="462" spans="1:41" x14ac:dyDescent="0.25">
      <c r="A462" s="131" t="s">
        <v>149</v>
      </c>
      <c r="B462" s="132">
        <f>AVERAGE(Patient1_Healthy!B441,Patient2_Healthy!B441,Patient5_Healthy!B441,Patient6_Healthy!B441,Patient8_Healthy!B441,Patient9_Healthy!B441,Patient10_Healthy!B441,Patient11_Healthy!B441,Patient12_Healthy!B441,Patient13_Healthy!B441,Patient14_Healthy!B441,Patient15_Healthy!B441,Patient16_Healthy!B441,Patient17_Healthy!B441,Patient18_Healthy!B441,Patient19_Healthy!B441,Patient21_Healthy!B441,Patient22_Healthy!B441,Patient23_Healthy!B441,Patient25_Healthy!B441,Patient26_Healthy!B441,Patient27_Healthy!B441,Patient28_Healthy!B441,Patient30_Healthy!B441,Patient31_Healthy!B441,Patient33_Healthy!B441,Patient34_Healthy!B441,Patient36_Healthy!B441)</f>
        <v>1.600136494862191</v>
      </c>
      <c r="C462" s="139">
        <f>STDEV(Patient1_Healthy!B441,Patient2_Healthy!B441,Patient5_Healthy!B441,Patient6_Healthy!B441,Patient8_Healthy!B441,Patient9_Healthy!B441,Patient10_Healthy!B441,Patient11_Healthy!B441,Patient12_Healthy!B441,Patient13_Healthy!B441,Patient14_Healthy!B441,Patient15_Healthy!B441,Patient16_Healthy!B441,Patient17_Healthy!B441,Patient18_Healthy!B441,Patient19_Healthy!B441,Patient21_Healthy!B441,Patient22_Healthy!B441,Patient23_Healthy!B441,Patient25_Healthy!B441,Patient26_Healthy!B441,Patient27_Healthy!B441,Patient28_Healthy!B441,Patient30_Healthy!B441,Patient31_Healthy!B441,Patient33_Healthy!B441,Patient34_Healthy!B441,Patient36_Healthy!B441)</f>
        <v>0.76330267983618527</v>
      </c>
      <c r="D462" s="164">
        <f>AVERAGE(Patient1_Healthy!C441,Patient2_Healthy!C441,Patient5_Healthy!C441,Patient6_Healthy!C441,Patient8_Healthy!C441,Patient9_Healthy!C441,Patient10_Healthy!C441,Patient11_Healthy!C441,Patient12_Healthy!C441,Patient13_Healthy!C441,Patient14_Healthy!C441,Patient15_Healthy!C441,Patient16_Healthy!C441,Patient17_Healthy!C441,Patient18_Healthy!C441,Patient19_Healthy!C441,Patient21_Healthy!C441,Patient22_Healthy!C441,Patient23_Healthy!C441,Patient25_Healthy!C441,Patient26_Healthy!C441,Patient27_Healthy!C441,Patient28_Healthy!C441,Patient30_Healthy!C441,Patient31_Healthy!C441,Patient33_Healthy!C441,Patient34_Healthy!C441,Patient36_Healthy!C441)</f>
        <v>-0.10870419030979916</v>
      </c>
      <c r="E462" s="139">
        <f>STDEV(Patient1_Healthy!C441,Patient2_Healthy!C441,Patient5_Healthy!C441,Patient6_Healthy!C441,Patient8_Healthy!C441,Patient9_Healthy!C441,Patient10_Healthy!C441,Patient11_Healthy!C441,Patient12_Healthy!C441,Patient13_Healthy!C441,Patient14_Healthy!C441,Patient15_Healthy!C441,Patient16_Healthy!C441,Patient17_Healthy!C441,Patient18_Healthy!C441,Patient19_Healthy!C441,Patient21_Healthy!C441,Patient22_Healthy!C441,Patient23_Healthy!C441,Patient25_Healthy!C441,Patient26_Healthy!C441,Patient27_Healthy!C441,Patient28_Healthy!C441,Patient30_Healthy!C441,Patient31_Healthy!C441,Patient33_Healthy!C441,Patient34_Healthy!C441,Patient36_Healthy!C441)</f>
        <v>1.6406201328462389</v>
      </c>
      <c r="F462" s="132">
        <f>AVERAGE(Patient1_Healthy!D441,Patient2_Healthy!D441,Patient5_Healthy!D441,Patient6_Healthy!D441,Patient8_Healthy!D441,Patient9_Healthy!D441,Patient10_Healthy!D441,Patient11_Healthy!D441,Patient12_Healthy!D441,Patient13_Healthy!D441,Patient14_Healthy!D441,Patient15_Healthy!D441,Patient16_Healthy!D441,Patient17_Healthy!D441,Patient18_Healthy!D441,Patient19_Healthy!D441,Patient21_Healthy!D441,Patient22_Healthy!D441,Patient23_Healthy!D441,Patient25_Healthy!D441,Patient26_Healthy!D441,Patient27_Healthy!D441,Patient28_Healthy!D441,Patient30_Healthy!D441,Patient31_Healthy!D441,Patient33_Healthy!D441,Patient34_Healthy!D441,Patient36_Healthy!D441)</f>
        <v>2.39443377041342</v>
      </c>
      <c r="G462" s="139">
        <f>STDEV(Patient1_Healthy!D441,Patient2_Healthy!D441,Patient5_Healthy!D441,Patient6_Healthy!D441,Patient8_Healthy!D441,Patient9_Healthy!D441,Patient10_Healthy!D441,Patient11_Healthy!D441,Patient12_Healthy!D441,Patient13_Healthy!D441,Patient14_Healthy!D441,Patient15_Healthy!D441,Patient16_Healthy!D441,Patient17_Healthy!D441,Patient18_Healthy!D441,Patient19_Healthy!D441,Patient21_Healthy!D441,Patient22_Healthy!D441,Patient23_Healthy!D441,Patient25_Healthy!D441,Patient26_Healthy!D441,Patient27_Healthy!D441,Patient28_Healthy!D441,Patient30_Healthy!D441,Patient31_Healthy!D441,Patient33_Healthy!D441,Patient34_Healthy!D441,Patient36_Healthy!D441)</f>
        <v>1.1380407573019617</v>
      </c>
      <c r="H462" s="164">
        <f>AVERAGE(Patient1_Healthy!E441,Patient2_Healthy!E441,Patient5_Healthy!E441,Patient6_Healthy!E441,Patient8_Healthy!E441,Patient9_Healthy!E441,Patient10_Healthy!E441,Patient11_Healthy!E441,Patient12_Healthy!E441,Patient13_Healthy!E441,Patient14_Healthy!E441,Patient15_Healthy!E441,Patient16_Healthy!E441,Patient17_Healthy!E441,Patient18_Healthy!E441,Patient19_Healthy!E441,Patient21_Healthy!E441,Patient22_Healthy!E441,Patient23_Healthy!E441,Patient25_Healthy!E441,Patient26_Healthy!E441,Patient27_Healthy!E441,Patient28_Healthy!E441,Patient30_Healthy!E441,Patient31_Healthy!E441,Patient33_Healthy!E441,Patient34_Healthy!E441,Patient36_Healthy!E441)</f>
        <v>0.18343232400051038</v>
      </c>
      <c r="I462" s="164">
        <f>STDEV(Patient1_Healthy!E441,Patient2_Healthy!E441,Patient5_Healthy!E441,Patient6_Healthy!E441,Patient8_Healthy!E441,Patient9_Healthy!E441,Patient10_Healthy!E441,Patient11_Healthy!E441,Patient12_Healthy!E441,Patient13_Healthy!E441,Patient14_Healthy!E441,Patient15_Healthy!E441,Patient16_Healthy!E441,Patient17_Healthy!E441,Patient18_Healthy!E441,Patient19_Healthy!E441,Patient21_Healthy!E441,Patient22_Healthy!E441,Patient23_Healthy!E441,Patient25_Healthy!E441,Patient26_Healthy!E441,Patient27_Healthy!E441,Patient28_Healthy!E441,Patient30_Healthy!E441,Patient31_Healthy!E441,Patient33_Healthy!E441,Patient34_Healthy!E441,Patient36_Healthy!E441)</f>
        <v>2.3868506548708144</v>
      </c>
      <c r="L462" s="133" t="s">
        <v>150</v>
      </c>
      <c r="M462" s="164">
        <f>AVERAGE(Patient1_Healthy!H441,Patient2_Healthy!H441,Patient5_Healthy!H441,Patient6_Healthy!H441,Patient8_Healthy!H441,Patient9_Healthy!H441,Patient10_Healthy!H441,Patient11_Healthy!H441,Patient12_Healthy!H441,Patient13_Healthy!H441,Patient14_Healthy!H441,Patient15_Healthy!H441,Patient16_Healthy!H441,Patient17_Healthy!H441,Patient18_Healthy!H441,Patient19_Healthy!H441,Patient21_Healthy!H441,Patient22_Healthy!H441,Patient23_Healthy!H441,Patient25_Healthy!H441,Patient26_Healthy!H441,Patient27_Healthy!H441,Patient28_Healthy!H441,Patient30_Healthy!H441,Patient31_Healthy!H441,Patient33_Healthy!H441,Patient34_Healthy!H441,Patient36_Healthy!H441)</f>
        <v>31.999851907287727</v>
      </c>
      <c r="N462" s="164">
        <f>STDEV(Patient1_Healthy!H441,Patient2_Healthy!H441,Patient5_Healthy!H441,Patient6_Healthy!H441,Patient8_Healthy!H441,Patient9_Healthy!H441,Patient10_Healthy!H441,Patient11_Healthy!H441,Patient12_Healthy!H441,Patient13_Healthy!H441,Patient14_Healthy!H441,Patient15_Healthy!H441,Patient16_Healthy!H441,Patient17_Healthy!H441,Patient18_Healthy!H441,Patient19_Healthy!H441,Patient21_Healthy!H441,Patient22_Healthy!H441,Patient23_Healthy!H441,Patient25_Healthy!H441,Patient26_Healthy!H441,Patient27_Healthy!H441,Patient28_Healthy!H441,Patient30_Healthy!H441,Patient31_Healthy!H441,Patient33_Healthy!H441,Patient34_Healthy!H441,Patient36_Healthy!H441)</f>
        <v>35.410249472927966</v>
      </c>
      <c r="Q462" s="168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  <c r="AG462" s="169"/>
      <c r="AH462" s="169"/>
      <c r="AO462" s="165"/>
    </row>
    <row r="463" spans="1:41" x14ac:dyDescent="0.25">
      <c r="A463" s="131" t="s">
        <v>150</v>
      </c>
      <c r="B463" s="132">
        <f>AVERAGE(Patient1_Healthy!B442,Patient2_Healthy!B442,Patient5_Healthy!B442,Patient6_Healthy!B442,Patient8_Healthy!B442,Patient9_Healthy!B442,Patient10_Healthy!B442,Patient11_Healthy!B442,Patient12_Healthy!B442,Patient13_Healthy!B442,Patient14_Healthy!B442,Patient15_Healthy!B442,Patient16_Healthy!B442,Patient17_Healthy!B442,Patient18_Healthy!B442,Patient19_Healthy!B442,Patient21_Healthy!B442,Patient22_Healthy!B442,Patient23_Healthy!B442,Patient25_Healthy!B442,Patient26_Healthy!B442,Patient27_Healthy!B442,Patient28_Healthy!B442,Patient30_Healthy!B442,Patient31_Healthy!B442,Patient33_Healthy!B442,Patient34_Healthy!B442,Patient36_Healthy!B442)</f>
        <v>1.5698533347535728</v>
      </c>
      <c r="C463" s="139">
        <f>STDEV(Patient1_Healthy!B442,Patient2_Healthy!B442,Patient5_Healthy!B442,Patient6_Healthy!B442,Patient8_Healthy!B442,Patient9_Healthy!B442,Patient10_Healthy!B442,Patient11_Healthy!B442,Patient12_Healthy!B442,Patient13_Healthy!B442,Patient14_Healthy!B442,Patient15_Healthy!B442,Patient16_Healthy!B442,Patient17_Healthy!B442,Patient18_Healthy!B442,Patient19_Healthy!B442,Patient21_Healthy!B442,Patient22_Healthy!B442,Patient23_Healthy!B442,Patient25_Healthy!B442,Patient26_Healthy!B442,Patient27_Healthy!B442,Patient28_Healthy!B442,Patient30_Healthy!B442,Patient31_Healthy!B442,Patient33_Healthy!B442,Patient34_Healthy!B442,Patient36_Healthy!B442)</f>
        <v>1.2336666205426758</v>
      </c>
      <c r="D463" s="164">
        <f>AVERAGE(Patient1_Healthy!C442,Patient2_Healthy!C442,Patient5_Healthy!C442,Patient6_Healthy!C442,Patient8_Healthy!C442,Patient9_Healthy!C442,Patient10_Healthy!C442,Patient11_Healthy!C442,Patient12_Healthy!C442,Patient13_Healthy!C442,Patient14_Healthy!C442,Patient15_Healthy!C442,Patient16_Healthy!C442,Patient17_Healthy!C442,Patient18_Healthy!C442,Patient19_Healthy!C442,Patient21_Healthy!C442,Patient22_Healthy!C442,Patient23_Healthy!C442,Patient25_Healthy!C442,Patient26_Healthy!C442,Patient27_Healthy!C442,Patient28_Healthy!C442,Patient30_Healthy!C442,Patient31_Healthy!C442,Patient33_Healthy!C442,Patient34_Healthy!C442,Patient36_Healthy!C442)</f>
        <v>-0.12373885324544935</v>
      </c>
      <c r="E463" s="139">
        <f>STDEV(Patient1_Healthy!C442,Patient2_Healthy!C442,Patient5_Healthy!C442,Patient6_Healthy!C442,Patient8_Healthy!C442,Patient9_Healthy!C442,Patient10_Healthy!C442,Patient11_Healthy!C442,Patient12_Healthy!C442,Patient13_Healthy!C442,Patient14_Healthy!C442,Patient15_Healthy!C442,Patient16_Healthy!C442,Patient17_Healthy!C442,Patient18_Healthy!C442,Patient19_Healthy!C442,Patient21_Healthy!C442,Patient22_Healthy!C442,Patient23_Healthy!C442,Patient25_Healthy!C442,Patient26_Healthy!C442,Patient27_Healthy!C442,Patient28_Healthy!C442,Patient30_Healthy!C442,Patient31_Healthy!C442,Patient33_Healthy!C442,Patient34_Healthy!C442,Patient36_Healthy!C442)</f>
        <v>1.6380043661366195</v>
      </c>
      <c r="F463" s="132">
        <f>AVERAGE(Patient1_Healthy!D442,Patient2_Healthy!D442,Patient5_Healthy!D442,Patient6_Healthy!D442,Patient8_Healthy!D442,Patient9_Healthy!D442,Patient10_Healthy!D442,Patient11_Healthy!D442,Patient12_Healthy!D442,Patient13_Healthy!D442,Patient14_Healthy!D442,Patient15_Healthy!D442,Patient16_Healthy!D442,Patient17_Healthy!D442,Patient18_Healthy!D442,Patient19_Healthy!D442,Patient21_Healthy!D442,Patient22_Healthy!D442,Patient23_Healthy!D442,Patient25_Healthy!D442,Patient26_Healthy!D442,Patient27_Healthy!D442,Patient28_Healthy!D442,Patient30_Healthy!D442,Patient31_Healthy!D442,Patient33_Healthy!D442,Patient34_Healthy!D442,Patient36_Healthy!D442)</f>
        <v>2.3176178429372003</v>
      </c>
      <c r="G463" s="139">
        <f>STDEV(Patient1_Healthy!D442,Patient2_Healthy!D442,Patient5_Healthy!D442,Patient6_Healthy!D442,Patient8_Healthy!D442,Patient9_Healthy!D442,Patient10_Healthy!D442,Patient11_Healthy!D442,Patient12_Healthy!D442,Patient13_Healthy!D442,Patient14_Healthy!D442,Patient15_Healthy!D442,Patient16_Healthy!D442,Patient17_Healthy!D442,Patient18_Healthy!D442,Patient19_Healthy!D442,Patient21_Healthy!D442,Patient22_Healthy!D442,Patient23_Healthy!D442,Patient25_Healthy!D442,Patient26_Healthy!D442,Patient27_Healthy!D442,Patient28_Healthy!D442,Patient30_Healthy!D442,Patient31_Healthy!D442,Patient33_Healthy!D442,Patient34_Healthy!D442,Patient36_Healthy!D442)</f>
        <v>1.0561975190664248</v>
      </c>
      <c r="H463" s="164">
        <f>AVERAGE(Patient1_Healthy!E442,Patient2_Healthy!E442,Patient5_Healthy!E442,Patient6_Healthy!E442,Patient8_Healthy!E442,Patient9_Healthy!E442,Patient10_Healthy!E442,Patient11_Healthy!E442,Patient12_Healthy!E442,Patient13_Healthy!E442,Patient14_Healthy!E442,Patient15_Healthy!E442,Patient16_Healthy!E442,Patient17_Healthy!E442,Patient18_Healthy!E442,Patient19_Healthy!E442,Patient21_Healthy!E442,Patient22_Healthy!E442,Patient23_Healthy!E442,Patient25_Healthy!E442,Patient26_Healthy!E442,Patient27_Healthy!E442,Patient28_Healthy!E442,Patient30_Healthy!E442,Patient31_Healthy!E442,Patient33_Healthy!E442,Patient34_Healthy!E442,Patient36_Healthy!E442)</f>
        <v>-0.11812511604101648</v>
      </c>
      <c r="I463" s="164">
        <f>STDEV(Patient1_Healthy!E442,Patient2_Healthy!E442,Patient5_Healthy!E442,Patient6_Healthy!E442,Patient8_Healthy!E442,Patient9_Healthy!E442,Patient10_Healthy!E442,Patient11_Healthy!E442,Patient12_Healthy!E442,Patient13_Healthy!E442,Patient14_Healthy!E442,Patient15_Healthy!E442,Patient16_Healthy!E442,Patient17_Healthy!E442,Patient18_Healthy!E442,Patient19_Healthy!E442,Patient21_Healthy!E442,Patient22_Healthy!E442,Patient23_Healthy!E442,Patient25_Healthy!E442,Patient26_Healthy!E442,Patient27_Healthy!E442,Patient28_Healthy!E442,Patient30_Healthy!E442,Patient31_Healthy!E442,Patient33_Healthy!E442,Patient34_Healthy!E442,Patient36_Healthy!E442)</f>
        <v>1.8180975994011361</v>
      </c>
      <c r="L463" s="133" t="s">
        <v>151</v>
      </c>
      <c r="M463" s="164">
        <f>AVERAGE(Patient1_Healthy!H442,Patient2_Healthy!H442,Patient5_Healthy!H442,Patient6_Healthy!H442,Patient8_Healthy!H442,Patient9_Healthy!H442,Patient10_Healthy!H442,Patient11_Healthy!H442,Patient12_Healthy!H442,Patient13_Healthy!H442,Patient14_Healthy!H442,Patient15_Healthy!H442,Patient16_Healthy!H442,Patient17_Healthy!H442,Patient18_Healthy!H442,Patient19_Healthy!H442,Patient21_Healthy!H442,Patient22_Healthy!H442,Patient23_Healthy!H442,Patient25_Healthy!H442,Patient26_Healthy!H442,Patient27_Healthy!H442,Patient28_Healthy!H442,Patient30_Healthy!H442,Patient31_Healthy!H442,Patient33_Healthy!H442,Patient34_Healthy!H442,Patient36_Healthy!H442)</f>
        <v>21.723797035403283</v>
      </c>
      <c r="N463" s="164">
        <f>STDEV(Patient1_Healthy!H442,Patient2_Healthy!H442,Patient5_Healthy!H442,Patient6_Healthy!H442,Patient8_Healthy!H442,Patient9_Healthy!H442,Patient10_Healthy!H442,Patient11_Healthy!H442,Patient12_Healthy!H442,Patient13_Healthy!H442,Patient14_Healthy!H442,Patient15_Healthy!H442,Patient16_Healthy!H442,Patient17_Healthy!H442,Patient18_Healthy!H442,Patient19_Healthy!H442,Patient21_Healthy!H442,Patient22_Healthy!H442,Patient23_Healthy!H442,Patient25_Healthy!H442,Patient26_Healthy!H442,Patient27_Healthy!H442,Patient28_Healthy!H442,Patient30_Healthy!H442,Patient31_Healthy!H442,Patient33_Healthy!H442,Patient34_Healthy!H442,Patient36_Healthy!H442)</f>
        <v>14.889385452443502</v>
      </c>
      <c r="Q463" s="168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  <c r="AG463" s="169"/>
      <c r="AH463" s="169"/>
      <c r="AO463" s="165"/>
    </row>
    <row r="464" spans="1:41" x14ac:dyDescent="0.25">
      <c r="A464" s="131" t="s">
        <v>151</v>
      </c>
      <c r="B464" s="132">
        <f>AVERAGE(Patient1_Healthy!B443,Patient2_Healthy!B443,Patient5_Healthy!B443,Patient6_Healthy!B443,Patient8_Healthy!B443,Patient9_Healthy!B443,Patient10_Healthy!B443,Patient11_Healthy!B443,Patient12_Healthy!B443,Patient13_Healthy!B443,Patient14_Healthy!B443,Patient15_Healthy!B443,Patient16_Healthy!B443,Patient17_Healthy!B443,Patient18_Healthy!B443,Patient19_Healthy!B443,Patient21_Healthy!B443,Patient22_Healthy!B443,Patient23_Healthy!B443,Patient25_Healthy!B443,Patient26_Healthy!B443,Patient27_Healthy!B443,Patient28_Healthy!B443,Patient30_Healthy!B443,Patient31_Healthy!B443,Patient33_Healthy!B443,Patient34_Healthy!B443,Patient36_Healthy!B443)</f>
        <v>1.3028028339592101</v>
      </c>
      <c r="C464" s="139">
        <f>STDEV(Patient1_Healthy!B443,Patient2_Healthy!B443,Patient5_Healthy!B443,Patient6_Healthy!B443,Patient8_Healthy!B443,Patient9_Healthy!B443,Patient10_Healthy!B443,Patient11_Healthy!B443,Patient12_Healthy!B443,Patient13_Healthy!B443,Patient14_Healthy!B443,Patient15_Healthy!B443,Patient16_Healthy!B443,Patient17_Healthy!B443,Patient18_Healthy!B443,Patient19_Healthy!B443,Patient21_Healthy!B443,Patient22_Healthy!B443,Patient23_Healthy!B443,Patient25_Healthy!B443,Patient26_Healthy!B443,Patient27_Healthy!B443,Patient28_Healthy!B443,Patient30_Healthy!B443,Patient31_Healthy!B443,Patient33_Healthy!B443,Patient34_Healthy!B443,Patient36_Healthy!B443)</f>
        <v>0.58002468282244501</v>
      </c>
      <c r="D464" s="164">
        <f>AVERAGE(Patient1_Healthy!C443,Patient2_Healthy!C443,Patient5_Healthy!C443,Patient6_Healthy!C443,Patient8_Healthy!C443,Patient9_Healthy!C443,Patient10_Healthy!C443,Patient11_Healthy!C443,Patient12_Healthy!C443,Patient13_Healthy!C443,Patient14_Healthy!C443,Patient15_Healthy!C443,Patient16_Healthy!C443,Patient17_Healthy!C443,Patient18_Healthy!C443,Patient19_Healthy!C443,Patient21_Healthy!C443,Patient22_Healthy!C443,Patient23_Healthy!C443,Patient25_Healthy!C443,Patient26_Healthy!C443,Patient27_Healthy!C443,Patient28_Healthy!C443,Patient30_Healthy!C443,Patient31_Healthy!C443,Patient33_Healthy!C443,Patient34_Healthy!C443,Patient36_Healthy!C443)</f>
        <v>0.24696345488391494</v>
      </c>
      <c r="E464" s="139">
        <f>STDEV(Patient1_Healthy!C443,Patient2_Healthy!C443,Patient5_Healthy!C443,Patient6_Healthy!C443,Patient8_Healthy!C443,Patient9_Healthy!C443,Patient10_Healthy!C443,Patient11_Healthy!C443,Patient12_Healthy!C443,Patient13_Healthy!C443,Patient14_Healthy!C443,Patient15_Healthy!C443,Patient16_Healthy!C443,Patient17_Healthy!C443,Patient18_Healthy!C443,Patient19_Healthy!C443,Patient21_Healthy!C443,Patient22_Healthy!C443,Patient23_Healthy!C443,Patient25_Healthy!C443,Patient26_Healthy!C443,Patient27_Healthy!C443,Patient28_Healthy!C443,Patient30_Healthy!C443,Patient31_Healthy!C443,Patient33_Healthy!C443,Patient34_Healthy!C443,Patient36_Healthy!C443)</f>
        <v>1.3817527383331325</v>
      </c>
      <c r="F464" s="132">
        <f>AVERAGE(Patient1_Healthy!D443,Patient2_Healthy!D443,Patient5_Healthy!D443,Patient6_Healthy!D443,Patient8_Healthy!D443,Patient9_Healthy!D443,Patient10_Healthy!D443,Patient11_Healthy!D443,Patient12_Healthy!D443,Patient13_Healthy!D443,Patient14_Healthy!D443,Patient15_Healthy!D443,Patient16_Healthy!D443,Patient17_Healthy!D443,Patient18_Healthy!D443,Patient19_Healthy!D443,Patient21_Healthy!D443,Patient22_Healthy!D443,Patient23_Healthy!D443,Patient25_Healthy!D443,Patient26_Healthy!D443,Patient27_Healthy!D443,Patient28_Healthy!D443,Patient30_Healthy!D443,Patient31_Healthy!D443,Patient33_Healthy!D443,Patient34_Healthy!D443,Patient36_Healthy!D443)</f>
        <v>2.169201311221423</v>
      </c>
      <c r="G464" s="139">
        <f>STDEV(Patient1_Healthy!D443,Patient2_Healthy!D443,Patient5_Healthy!D443,Patient6_Healthy!D443,Patient8_Healthy!D443,Patient9_Healthy!D443,Patient10_Healthy!D443,Patient11_Healthy!D443,Patient12_Healthy!D443,Patient13_Healthy!D443,Patient14_Healthy!D443,Patient15_Healthy!D443,Patient16_Healthy!D443,Patient17_Healthy!D443,Patient18_Healthy!D443,Patient19_Healthy!D443,Patient21_Healthy!D443,Patient22_Healthy!D443,Patient23_Healthy!D443,Patient25_Healthy!D443,Patient26_Healthy!D443,Patient27_Healthy!D443,Patient28_Healthy!D443,Patient30_Healthy!D443,Patient31_Healthy!D443,Patient33_Healthy!D443,Patient34_Healthy!D443,Patient36_Healthy!D443)</f>
        <v>1.3056107356917468</v>
      </c>
      <c r="H464" s="164">
        <f>AVERAGE(Patient1_Healthy!E443,Patient2_Healthy!E443,Patient5_Healthy!E443,Patient6_Healthy!E443,Patient8_Healthy!E443,Patient9_Healthy!E443,Patient10_Healthy!E443,Patient11_Healthy!E443,Patient12_Healthy!E443,Patient13_Healthy!E443,Patient14_Healthy!E443,Patient15_Healthy!E443,Patient16_Healthy!E443,Patient17_Healthy!E443,Patient18_Healthy!E443,Patient19_Healthy!E443,Patient21_Healthy!E443,Patient22_Healthy!E443,Patient23_Healthy!E443,Patient25_Healthy!E443,Patient26_Healthy!E443,Patient27_Healthy!E443,Patient28_Healthy!E443,Patient30_Healthy!E443,Patient31_Healthy!E443,Patient33_Healthy!E443,Patient34_Healthy!E443,Patient36_Healthy!E443)</f>
        <v>-0.63398020651703357</v>
      </c>
      <c r="I464" s="164">
        <f>STDEV(Patient1_Healthy!E443,Patient2_Healthy!E443,Patient5_Healthy!E443,Patient6_Healthy!E443,Patient8_Healthy!E443,Patient9_Healthy!E443,Patient10_Healthy!E443,Patient11_Healthy!E443,Patient12_Healthy!E443,Patient13_Healthy!E443,Patient14_Healthy!E443,Patient15_Healthy!E443,Patient16_Healthy!E443,Patient17_Healthy!E443,Patient18_Healthy!E443,Patient19_Healthy!E443,Patient21_Healthy!E443,Patient22_Healthy!E443,Patient23_Healthy!E443,Patient25_Healthy!E443,Patient26_Healthy!E443,Patient27_Healthy!E443,Patient28_Healthy!E443,Patient30_Healthy!E443,Patient31_Healthy!E443,Patient33_Healthy!E443,Patient34_Healthy!E443,Patient36_Healthy!E443)</f>
        <v>2.508898215610194</v>
      </c>
      <c r="L464" s="133" t="s">
        <v>152</v>
      </c>
      <c r="M464" s="164">
        <f>AVERAGE(Patient1_Healthy!H443,Patient2_Healthy!H443,Patient5_Healthy!H443,Patient6_Healthy!H443,Patient8_Healthy!H443,Patient9_Healthy!H443,Patient10_Healthy!H443,Patient11_Healthy!H443,Patient12_Healthy!H443,Patient13_Healthy!H443,Patient14_Healthy!H443,Patient15_Healthy!H443,Patient16_Healthy!H443,Patient17_Healthy!H443,Patient18_Healthy!H443,Patient19_Healthy!H443,Patient21_Healthy!H443,Patient22_Healthy!H443,Patient23_Healthy!H443,Patient25_Healthy!H443,Patient26_Healthy!H443,Patient27_Healthy!H443,Patient28_Healthy!H443,Patient30_Healthy!H443,Patient31_Healthy!H443,Patient33_Healthy!H443,Patient34_Healthy!H443,Patient36_Healthy!H443)</f>
        <v>25.051926311025568</v>
      </c>
      <c r="N464" s="164">
        <f>STDEV(Patient1_Healthy!H443,Patient2_Healthy!H443,Patient5_Healthy!H443,Patient6_Healthy!H443,Patient8_Healthy!H443,Patient9_Healthy!H443,Patient10_Healthy!H443,Patient11_Healthy!H443,Patient12_Healthy!H443,Patient13_Healthy!H443,Patient14_Healthy!H443,Patient15_Healthy!H443,Patient16_Healthy!H443,Patient17_Healthy!H443,Patient18_Healthy!H443,Patient19_Healthy!H443,Patient21_Healthy!H443,Patient22_Healthy!H443,Patient23_Healthy!H443,Patient25_Healthy!H443,Patient26_Healthy!H443,Patient27_Healthy!H443,Patient28_Healthy!H443,Patient30_Healthy!H443,Patient31_Healthy!H443,Patient33_Healthy!H443,Patient34_Healthy!H443,Patient36_Healthy!H443)</f>
        <v>21.444521652575009</v>
      </c>
      <c r="Q464" s="168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O464" s="165"/>
    </row>
    <row r="465" spans="1:41" x14ac:dyDescent="0.25">
      <c r="A465" s="131" t="s">
        <v>152</v>
      </c>
      <c r="B465" s="132">
        <f>AVERAGE(Patient1_Healthy!B444,Patient2_Healthy!B444,Patient5_Healthy!B444,Patient6_Healthy!B444,Patient8_Healthy!B444,Patient9_Healthy!B444,Patient10_Healthy!B444,Patient11_Healthy!B444,Patient12_Healthy!B444,Patient13_Healthy!B444,Patient14_Healthy!B444,Patient15_Healthy!B444,Patient16_Healthy!B444,Patient17_Healthy!B444,Patient18_Healthy!B444,Patient19_Healthy!B444,Patient21_Healthy!B444,Patient22_Healthy!B444,Patient23_Healthy!B444,Patient25_Healthy!B444,Patient26_Healthy!B444,Patient27_Healthy!B444,Patient28_Healthy!B444,Patient30_Healthy!B444,Patient31_Healthy!B444,Patient33_Healthy!B444,Patient34_Healthy!B444,Patient36_Healthy!B444)</f>
        <v>1.5170834143825405</v>
      </c>
      <c r="C465" s="139">
        <f>STDEV(Patient1_Healthy!B444,Patient2_Healthy!B444,Patient5_Healthy!B444,Patient6_Healthy!B444,Patient8_Healthy!B444,Patient9_Healthy!B444,Patient10_Healthy!B444,Patient11_Healthy!B444,Patient12_Healthy!B444,Patient13_Healthy!B444,Patient14_Healthy!B444,Patient15_Healthy!B444,Patient16_Healthy!B444,Patient17_Healthy!B444,Patient18_Healthy!B444,Patient19_Healthy!B444,Patient21_Healthy!B444,Patient22_Healthy!B444,Patient23_Healthy!B444,Patient25_Healthy!B444,Patient26_Healthy!B444,Patient27_Healthy!B444,Patient28_Healthy!B444,Patient30_Healthy!B444,Patient31_Healthy!B444,Patient33_Healthy!B444,Patient34_Healthy!B444,Patient36_Healthy!B444)</f>
        <v>1.040228660779992</v>
      </c>
      <c r="D465" s="164">
        <f>AVERAGE(Patient1_Healthy!C444,Patient2_Healthy!C444,Patient5_Healthy!C444,Patient6_Healthy!C444,Patient8_Healthy!C444,Patient9_Healthy!C444,Patient10_Healthy!C444,Patient11_Healthy!C444,Patient12_Healthy!C444,Patient13_Healthy!C444,Patient14_Healthy!C444,Patient15_Healthy!C444,Patient16_Healthy!C444,Patient17_Healthy!C444,Patient18_Healthy!C444,Patient19_Healthy!C444,Patient21_Healthy!C444,Patient22_Healthy!C444,Patient23_Healthy!C444,Patient25_Healthy!C444,Patient26_Healthy!C444,Patient27_Healthy!C444,Patient28_Healthy!C444,Patient30_Healthy!C444,Patient31_Healthy!C444,Patient33_Healthy!C444,Patient34_Healthy!C444,Patient36_Healthy!C444)</f>
        <v>0.19823011190668999</v>
      </c>
      <c r="E465" s="139">
        <f>STDEV(Patient1_Healthy!C444,Patient2_Healthy!C444,Patient5_Healthy!C444,Patient6_Healthy!C444,Patient8_Healthy!C444,Patient9_Healthy!C444,Patient10_Healthy!C444,Patient11_Healthy!C444,Patient12_Healthy!C444,Patient13_Healthy!C444,Patient14_Healthy!C444,Patient15_Healthy!C444,Patient16_Healthy!C444,Patient17_Healthy!C444,Patient18_Healthy!C444,Patient19_Healthy!C444,Patient21_Healthy!C444,Patient22_Healthy!C444,Patient23_Healthy!C444,Patient25_Healthy!C444,Patient26_Healthy!C444,Patient27_Healthy!C444,Patient28_Healthy!C444,Patient30_Healthy!C444,Patient31_Healthy!C444,Patient33_Healthy!C444,Patient34_Healthy!C444,Patient36_Healthy!C444)</f>
        <v>1.4930990185540804</v>
      </c>
      <c r="F465" s="132">
        <f>AVERAGE(Patient1_Healthy!D444,Patient2_Healthy!D444,Patient5_Healthy!D444,Patient6_Healthy!D444,Patient8_Healthy!D444,Patient9_Healthy!D444,Patient10_Healthy!D444,Patient11_Healthy!D444,Patient12_Healthy!D444,Patient13_Healthy!D444,Patient14_Healthy!D444,Patient15_Healthy!D444,Patient16_Healthy!D444,Patient17_Healthy!D444,Patient18_Healthy!D444,Patient19_Healthy!D444,Patient21_Healthy!D444,Patient22_Healthy!D444,Patient23_Healthy!D444,Patient25_Healthy!D444,Patient26_Healthy!D444,Patient27_Healthy!D444,Patient28_Healthy!D444,Patient30_Healthy!D444,Patient31_Healthy!D444,Patient33_Healthy!D444,Patient34_Healthy!D444,Patient36_Healthy!D444)</f>
        <v>2.2167860741301011</v>
      </c>
      <c r="G465" s="139">
        <f>STDEV(Patient1_Healthy!D444,Patient2_Healthy!D444,Patient5_Healthy!D444,Patient6_Healthy!D444,Patient8_Healthy!D444,Patient9_Healthy!D444,Patient10_Healthy!D444,Patient11_Healthy!D444,Patient12_Healthy!D444,Patient13_Healthy!D444,Patient14_Healthy!D444,Patient15_Healthy!D444,Patient16_Healthy!D444,Patient17_Healthy!D444,Patient18_Healthy!D444,Patient19_Healthy!D444,Patient21_Healthy!D444,Patient22_Healthy!D444,Patient23_Healthy!D444,Patient25_Healthy!D444,Patient26_Healthy!D444,Patient27_Healthy!D444,Patient28_Healthy!D444,Patient30_Healthy!D444,Patient31_Healthy!D444,Patient33_Healthy!D444,Patient34_Healthy!D444,Patient36_Healthy!D444)</f>
        <v>1.280599941291759</v>
      </c>
      <c r="H465" s="164">
        <f>AVERAGE(Patient1_Healthy!E444,Patient2_Healthy!E444,Patient5_Healthy!E444,Patient6_Healthy!E444,Patient8_Healthy!E444,Patient9_Healthy!E444,Patient10_Healthy!E444,Patient11_Healthy!E444,Patient12_Healthy!E444,Patient13_Healthy!E444,Patient14_Healthy!E444,Patient15_Healthy!E444,Patient16_Healthy!E444,Patient17_Healthy!E444,Patient18_Healthy!E444,Patient19_Healthy!E444,Patient21_Healthy!E444,Patient22_Healthy!E444,Patient23_Healthy!E444,Patient25_Healthy!E444,Patient26_Healthy!E444,Patient27_Healthy!E444,Patient28_Healthy!E444,Patient30_Healthy!E444,Patient31_Healthy!E444,Patient33_Healthy!E444,Patient34_Healthy!E444,Patient36_Healthy!E444)</f>
        <v>-0.49811792777053149</v>
      </c>
      <c r="I465" s="164">
        <f>STDEV(Patient1_Healthy!E444,Patient2_Healthy!E444,Patient5_Healthy!E444,Patient6_Healthy!E444,Patient8_Healthy!E444,Patient9_Healthy!E444,Patient10_Healthy!E444,Patient11_Healthy!E444,Patient12_Healthy!E444,Patient13_Healthy!E444,Patient14_Healthy!E444,Patient15_Healthy!E444,Patient16_Healthy!E444,Patient17_Healthy!E444,Patient18_Healthy!E444,Patient19_Healthy!E444,Patient21_Healthy!E444,Patient22_Healthy!E444,Patient23_Healthy!E444,Patient25_Healthy!E444,Patient26_Healthy!E444,Patient27_Healthy!E444,Patient28_Healthy!E444,Patient30_Healthy!E444,Patient31_Healthy!E444,Patient33_Healthy!E444,Patient34_Healthy!E444,Patient36_Healthy!E444)</f>
        <v>2.2768606290999975</v>
      </c>
      <c r="AO465" s="165"/>
    </row>
    <row r="466" spans="1:41" x14ac:dyDescent="0.25">
      <c r="A466" s="165"/>
      <c r="AO466" s="165"/>
    </row>
    <row r="467" spans="1:41" x14ac:dyDescent="0.25">
      <c r="A467" s="165"/>
      <c r="AO467" s="165"/>
    </row>
    <row r="468" spans="1:41" x14ac:dyDescent="0.25">
      <c r="A468" s="165"/>
      <c r="AO468" s="165"/>
    </row>
    <row r="469" spans="1:41" x14ac:dyDescent="0.25">
      <c r="A469" s="165"/>
      <c r="AO469" s="165"/>
    </row>
    <row r="470" spans="1:41" x14ac:dyDescent="0.25">
      <c r="A470" s="165"/>
      <c r="AO470" s="165"/>
    </row>
    <row r="471" spans="1:41" x14ac:dyDescent="0.25">
      <c r="A471" s="165"/>
      <c r="AO471" s="165"/>
    </row>
    <row r="472" spans="1:41" x14ac:dyDescent="0.25">
      <c r="AO472" s="165"/>
    </row>
    <row r="473" spans="1:41" x14ac:dyDescent="0.25">
      <c r="A473" s="165" t="s">
        <v>161</v>
      </c>
      <c r="Q473" s="165" t="s">
        <v>162</v>
      </c>
      <c r="AO473" s="165"/>
    </row>
    <row r="474" spans="1:41" x14ac:dyDescent="0.25">
      <c r="A474" s="131"/>
      <c r="B474" s="200" t="s">
        <v>12</v>
      </c>
      <c r="C474" s="203"/>
      <c r="D474" s="203"/>
      <c r="E474" s="213"/>
      <c r="F474" s="203" t="s">
        <v>105</v>
      </c>
      <c r="G474" s="203"/>
      <c r="H474" s="203"/>
      <c r="I474" s="203"/>
      <c r="L474" s="204"/>
      <c r="M474" s="205" t="s">
        <v>130</v>
      </c>
      <c r="N474" s="205"/>
      <c r="Q474" s="135"/>
      <c r="R474" s="206" t="s">
        <v>131</v>
      </c>
      <c r="S474" s="207"/>
      <c r="T474" s="206" t="s">
        <v>132</v>
      </c>
      <c r="U474" s="207"/>
      <c r="V474" s="206" t="s">
        <v>133</v>
      </c>
      <c r="W474" s="207"/>
      <c r="X474" s="206" t="s">
        <v>134</v>
      </c>
      <c r="Y474" s="207"/>
      <c r="Z474" s="206" t="s">
        <v>135</v>
      </c>
      <c r="AA474" s="207"/>
      <c r="AB474" s="206" t="s">
        <v>136</v>
      </c>
      <c r="AC474" s="207"/>
      <c r="AD474" s="206" t="s">
        <v>137</v>
      </c>
      <c r="AE474" s="207"/>
      <c r="AF474" s="208" t="s">
        <v>138</v>
      </c>
      <c r="AG474" s="208"/>
      <c r="AO474" s="165"/>
    </row>
    <row r="475" spans="1:41" x14ac:dyDescent="0.25">
      <c r="A475" s="131"/>
      <c r="B475" s="209" t="s">
        <v>139</v>
      </c>
      <c r="C475" s="214"/>
      <c r="D475" s="211" t="s">
        <v>140</v>
      </c>
      <c r="E475" s="214"/>
      <c r="F475" s="209" t="s">
        <v>139</v>
      </c>
      <c r="G475" s="214"/>
      <c r="H475" s="211" t="s">
        <v>140</v>
      </c>
      <c r="I475" s="211"/>
      <c r="L475" s="204"/>
      <c r="M475" s="133" t="s">
        <v>241</v>
      </c>
      <c r="N475" s="133" t="s">
        <v>19</v>
      </c>
      <c r="Q475" s="135"/>
      <c r="R475" s="134" t="s">
        <v>241</v>
      </c>
      <c r="S475" s="136" t="s">
        <v>19</v>
      </c>
      <c r="T475" s="135" t="s">
        <v>241</v>
      </c>
      <c r="U475" s="135" t="s">
        <v>19</v>
      </c>
      <c r="V475" s="134" t="s">
        <v>241</v>
      </c>
      <c r="W475" s="136" t="s">
        <v>19</v>
      </c>
      <c r="X475" s="134" t="s">
        <v>241</v>
      </c>
      <c r="Y475" s="136" t="s">
        <v>19</v>
      </c>
      <c r="Z475" s="134" t="s">
        <v>241</v>
      </c>
      <c r="AA475" s="136" t="s">
        <v>19</v>
      </c>
      <c r="AB475" s="134" t="s">
        <v>241</v>
      </c>
      <c r="AC475" s="136" t="s">
        <v>19</v>
      </c>
      <c r="AD475" s="134" t="s">
        <v>241</v>
      </c>
      <c r="AE475" s="136" t="s">
        <v>19</v>
      </c>
      <c r="AF475" s="135" t="s">
        <v>241</v>
      </c>
      <c r="AG475" s="135" t="s">
        <v>19</v>
      </c>
      <c r="AO475" s="165"/>
    </row>
    <row r="476" spans="1:41" x14ac:dyDescent="0.25">
      <c r="A476" s="128"/>
      <c r="B476" s="129" t="s">
        <v>241</v>
      </c>
      <c r="C476" s="130" t="s">
        <v>19</v>
      </c>
      <c r="D476" s="131" t="s">
        <v>241</v>
      </c>
      <c r="E476" s="130" t="s">
        <v>19</v>
      </c>
      <c r="F476" s="129" t="s">
        <v>241</v>
      </c>
      <c r="G476" s="130" t="s">
        <v>19</v>
      </c>
      <c r="H476" s="131" t="s">
        <v>241</v>
      </c>
      <c r="I476" s="131" t="s">
        <v>19</v>
      </c>
      <c r="L476" s="140" t="s">
        <v>155</v>
      </c>
      <c r="M476" s="164">
        <f>AVERAGE(Patient1_Healthy!H455,Patient2_Healthy!H455,Patient5_Healthy!H455,Patient6_Healthy!H455,Patient8_Healthy!H455,Patient9_Healthy!H455,Patient10_Healthy!H455,Patient11_Healthy!H455,Patient12_Healthy!H455,Patient13_Healthy!H455,Patient14_Healthy!H455,Patient15_Healthy!H455,Patient16_Healthy!H455,Patient17_Healthy!H455,Patient18_Healthy!H455,Patient19_Healthy!H455,Patient21_Healthy!H455,Patient22_Healthy!H455,Patient23_Healthy!H455,Patient25_Healthy!H455,Patient26_Healthy!H455,Patient27_Healthy!H455,Patient28_Healthy!H455,Patient30_Healthy!H455,Patient31_Healthy!H455,Patient33_Healthy!H455,Patient34_Healthy!H455,Patient36_Healthy!H455)</f>
        <v>230.57159797263424</v>
      </c>
      <c r="N476" s="164">
        <f>STDEV(Patient1_Healthy!H455,Patient2_Healthy!H455,Patient5_Healthy!H455,Patient6_Healthy!H455,Patient8_Healthy!H455,Patient9_Healthy!H455,Patient10_Healthy!H455,Patient11_Healthy!H455,Patient12_Healthy!H455,Patient13_Healthy!H455,Patient14_Healthy!H455,Patient15_Healthy!H455,Patient16_Healthy!H455,Patient17_Healthy!H455,Patient18_Healthy!H455,Patient19_Healthy!H455,Patient21_Healthy!H455,Patient22_Healthy!H455,Patient23_Healthy!H455,Patient25_Healthy!H455,Patient26_Healthy!H455,Patient27_Healthy!H455,Patient28_Healthy!H455,Patient30_Healthy!H455,Patient31_Healthy!H455,Patient33_Healthy!H455,Patient34_Healthy!H455,Patient36_Healthy!H455)</f>
        <v>283.50182833013764</v>
      </c>
      <c r="Q476" s="147" t="s">
        <v>155</v>
      </c>
      <c r="R476" s="132">
        <f>AVERAGE(Patient1_Healthy!M455,Patient2_Healthy!M455,Patient5_Healthy!M455,Patient6_Healthy!M455,Patient8_Healthy!M455,Patient9_Healthy!M455,Patient10_Healthy!M455,Patient11_Healthy!M455,Patient12_Healthy!M455,Patient13_Healthy!M455,Patient14_Healthy!M455,Patient15_Healthy!M455,Patient16_Healthy!M455,Patient17_Healthy!M455,Patient18_Healthy!M455,Patient19_Healthy!M455,Patient21_Healthy!M455,Patient22_Healthy!M455,Patient23_Healthy!M455,Patient25_Healthy!M455,Patient26_Healthy!M455,Patient27_Healthy!M455,Patient28_Healthy!M455,Patient30_Healthy!M455,Patient31_Healthy!M455,Patient33_Healthy!M455,Patient34_Healthy!M455,Patient36_Healthy!M455)</f>
        <v>0.79513309644599406</v>
      </c>
      <c r="S476" s="139">
        <f>STDEV(Patient1_Healthy!M455,Patient2_Healthy!M455,Patient5_Healthy!M455,Patient6_Healthy!M455,Patient8_Healthy!M455,Patient9_Healthy!M455,Patient10_Healthy!M455,Patient11_Healthy!M455,Patient12_Healthy!M455,Patient13_Healthy!M455,Patient14_Healthy!M455,Patient15_Healthy!M455,Patient16_Healthy!M455,Patient17_Healthy!M455,Patient18_Healthy!M455,Patient19_Healthy!M455,Patient21_Healthy!M455,Patient22_Healthy!M455,Patient23_Healthy!M455,Patient25_Healthy!M455,Patient26_Healthy!M455,Patient27_Healthy!M455,Patient28_Healthy!M455,Patient30_Healthy!M455,Patient31_Healthy!M455,Patient33_Healthy!M455,Patient34_Healthy!M455,Patient36_Healthy!M455)</f>
        <v>0.23544107530916339</v>
      </c>
      <c r="T476" s="164">
        <f>AVERAGE(Patient1_Healthy!N455,Patient2_Healthy!N455,Patient5_Healthy!N455,Patient6_Healthy!N455,Patient8_Healthy!N455,Patient9_Healthy!N455,Patient10_Healthy!N455,Patient11_Healthy!N455,Patient12_Healthy!N455,Patient13_Healthy!N455,Patient14_Healthy!N455,Patient15_Healthy!N455,Patient16_Healthy!N455,Patient17_Healthy!N455,Patient18_Healthy!N455,Patient19_Healthy!N455,Patient21_Healthy!N455,Patient22_Healthy!N455,Patient23_Healthy!N455,Patient25_Healthy!N455,Patient26_Healthy!N455,Patient27_Healthy!N455,Patient28_Healthy!N455,Patient30_Healthy!N455,Patient31_Healthy!N455,Patient33_Healthy!N455,Patient34_Healthy!N455,Patient36_Healthy!N455)</f>
        <v>0.77418511916278387</v>
      </c>
      <c r="U476" s="164">
        <f>STDEV(Patient1_Healthy!N455,Patient2_Healthy!N455,Patient5_Healthy!N455,Patient6_Healthy!N455,Patient8_Healthy!N455,Patient9_Healthy!N455,Patient10_Healthy!N455,Patient11_Healthy!N455,Patient12_Healthy!N455,Patient13_Healthy!N455,Patient14_Healthy!N455,Patient15_Healthy!N455,Patient16_Healthy!N455,Patient17_Healthy!N455,Patient18_Healthy!N455,Patient19_Healthy!N455,Patient21_Healthy!N455,Patient22_Healthy!N455,Patient23_Healthy!N455,Patient25_Healthy!N455,Patient26_Healthy!N455,Patient27_Healthy!N455,Patient28_Healthy!N455,Patient30_Healthy!N455,Patient31_Healthy!N455,Patient33_Healthy!N455,Patient34_Healthy!N455,Patient36_Healthy!N455)</f>
        <v>0.24451184901144093</v>
      </c>
      <c r="V476" s="132">
        <f>AVERAGE(Patient1_Healthy!O455,Patient2_Healthy!O455,Patient5_Healthy!O455,Patient6_Healthy!O455,Patient8_Healthy!O455,Patient9_Healthy!O455,Patient10_Healthy!O455,Patient11_Healthy!O455,Patient12_Healthy!O455,Patient13_Healthy!O455,Patient14_Healthy!O455,Patient15_Healthy!O455,Patient16_Healthy!O455,Patient17_Healthy!O455,Patient18_Healthy!O455,Patient19_Healthy!O455,Patient21_Healthy!O455,Patient22_Healthy!O455,Patient23_Healthy!O455,Patient25_Healthy!O455,Patient26_Healthy!O455,Patient27_Healthy!O455,Patient28_Healthy!O455,Patient30_Healthy!O455,Patient31_Healthy!O455,Patient33_Healthy!O455,Patient34_Healthy!O455,Patient36_Healthy!O455)</f>
        <v>0.64984857670580509</v>
      </c>
      <c r="W476" s="139">
        <f>STDEV(Patient1_Healthy!O455,Patient2_Healthy!O455,Patient5_Healthy!O455,Patient6_Healthy!O455,Patient8_Healthy!O455,Patient9_Healthy!O455,Patient10_Healthy!O455,Patient11_Healthy!O455,Patient12_Healthy!O455,Patient13_Healthy!O455,Patient14_Healthy!O455,Patient15_Healthy!O455,Patient16_Healthy!O455,Patient17_Healthy!O455,Patient18_Healthy!O455,Patient19_Healthy!O455,Patient21_Healthy!O455,Patient22_Healthy!O455,Patient23_Healthy!O455,Patient25_Healthy!O455,Patient26_Healthy!O455,Patient27_Healthy!O455,Patient28_Healthy!O455,Patient30_Healthy!O455,Patient31_Healthy!O455,Patient33_Healthy!O455,Patient34_Healthy!O455,Patient36_Healthy!O455)</f>
        <v>0.26068461988625219</v>
      </c>
      <c r="X476" s="132">
        <f>AVERAGE(Patient1_Healthy!P455,Patient2_Healthy!P455,Patient5_Healthy!P455,Patient6_Healthy!P455,Patient8_Healthy!P455,Patient9_Healthy!P455,Patient10_Healthy!P455,Patient11_Healthy!P455,Patient12_Healthy!P455,Patient13_Healthy!P455,Patient14_Healthy!P455,Patient15_Healthy!P455,Patient16_Healthy!P455,Patient17_Healthy!P455,Patient18_Healthy!P455,Patient19_Healthy!P455,Patient21_Healthy!P455,Patient22_Healthy!P455,Patient23_Healthy!P455,Patient25_Healthy!P455,Patient26_Healthy!P455,Patient27_Healthy!P455,Patient28_Healthy!P455,Patient30_Healthy!P455,Patient31_Healthy!P455,Patient33_Healthy!P455,Patient34_Healthy!P455,Patient36_Healthy!P455)</f>
        <v>0.64558222399233089</v>
      </c>
      <c r="Y476" s="139">
        <f>STDEV(Patient1_Healthy!P455,Patient2_Healthy!P455,Patient5_Healthy!P455,Patient6_Healthy!P455,Patient8_Healthy!P455,Patient9_Healthy!P455,Patient10_Healthy!P455,Patient11_Healthy!P455,Patient12_Healthy!P455,Patient13_Healthy!P455,Patient14_Healthy!P455,Patient15_Healthy!P455,Patient16_Healthy!P455,Patient17_Healthy!P455,Patient18_Healthy!P455,Patient19_Healthy!P455,Patient21_Healthy!P455,Patient22_Healthy!P455,Patient23_Healthy!P455,Patient25_Healthy!P455,Patient26_Healthy!P455,Patient27_Healthy!P455,Patient28_Healthy!P455,Patient30_Healthy!P455,Patient31_Healthy!P455,Patient33_Healthy!P455,Patient34_Healthy!P455,Patient36_Healthy!P455)</f>
        <v>0.25676833453541514</v>
      </c>
      <c r="Z476" s="132">
        <f>AVERAGE(Patient1_Healthy!Q455,Patient2_Healthy!Q455,Patient5_Healthy!Q455,Patient6_Healthy!Q455,Patient8_Healthy!Q455,Patient9_Healthy!Q455,Patient10_Healthy!Q455,Patient11_Healthy!Q455,Patient12_Healthy!Q455,Patient13_Healthy!Q455,Patient14_Healthy!Q455,Patient15_Healthy!Q455,Patient16_Healthy!Q455,Patient17_Healthy!Q455,Patient18_Healthy!Q455,Patient19_Healthy!Q455,Patient21_Healthy!Q455,Patient22_Healthy!Q455,Patient23_Healthy!Q455,Patient25_Healthy!Q455,Patient26_Healthy!Q455,Patient27_Healthy!Q455,Patient28_Healthy!Q455,Patient30_Healthy!Q455,Patient31_Healthy!Q455,Patient33_Healthy!Q455,Patient34_Healthy!Q455,Patient36_Healthy!Q455)</f>
        <v>0.50504197887458291</v>
      </c>
      <c r="AA476" s="139">
        <f>STDEV(Patient1_Healthy!Q455,Patient2_Healthy!Q455,Patient5_Healthy!Q455,Patient6_Healthy!Q455,Patient8_Healthy!Q455,Patient9_Healthy!Q455,Patient10_Healthy!Q455,Patient11_Healthy!Q455,Patient12_Healthy!Q455,Patient13_Healthy!Q455,Patient14_Healthy!Q455,Patient15_Healthy!Q455,Patient16_Healthy!Q455,Patient17_Healthy!Q455,Patient18_Healthy!Q455,Patient19_Healthy!Q455,Patient21_Healthy!Q455,Patient22_Healthy!Q455,Patient23_Healthy!Q455,Patient25_Healthy!Q455,Patient26_Healthy!Q455,Patient27_Healthy!Q455,Patient28_Healthy!Q455,Patient30_Healthy!Q455,Patient31_Healthy!Q455,Patient33_Healthy!Q455,Patient34_Healthy!Q455,Patient36_Healthy!Q455)</f>
        <v>0.32048779856573312</v>
      </c>
      <c r="AB476" s="132">
        <f>AVERAGE(Patient1_Healthy!R455,Patient2_Healthy!R455,Patient5_Healthy!R455,Patient6_Healthy!R455,Patient8_Healthy!R455,Patient9_Healthy!R455,Patient10_Healthy!R455,Patient11_Healthy!R455,Patient12_Healthy!R455,Patient12_Healthy!R455,Patient13_Healthy!R455,Patient14_Healthy!R455,Patient15_Healthy!R455,Patient16_Healthy!R455,Patient17_Healthy!R455,Patient18_Healthy!R455,Patient19_Healthy!R455,Patient21_Healthy!R455,Patient22_Healthy!R455,Patient23_Healthy!R455,Patient25_Healthy!R455,Patient26_Healthy!R455,Patient27_Healthy!R455,Patient28_Healthy!R455,Patient30_Healthy!R455,Patient31_Healthy!R455,Patient33_Healthy!R455,Patient34_Healthy!R455,Patient36_Healthy!R455)</f>
        <v>0.51598827795103386</v>
      </c>
      <c r="AC476" s="139">
        <f>STDEV(Patient1_Healthy!R455,Patient2_Healthy!R455,Patient5_Healthy!R455,Patient6_Healthy!R455,Patient8_Healthy!R455,Patient9_Healthy!R455,Patient10_Healthy!R455,Patient11_Healthy!R455,Patient12_Healthy!R455,Patient12_Healthy!R455,Patient13_Healthy!R455,Patient14_Healthy!R455,Patient15_Healthy!R455,Patient16_Healthy!R455,Patient17_Healthy!R455,Patient18_Healthy!R455,Patient19_Healthy!R455,Patient21_Healthy!R455,Patient22_Healthy!R455,Patient23_Healthy!R455,Patient25_Healthy!R455,Patient26_Healthy!R455,Patient27_Healthy!R455,Patient28_Healthy!R455,Patient30_Healthy!R455,Patient31_Healthy!R455,Patient33_Healthy!R455,Patient34_Healthy!R455,Patient36_Healthy!R455)</f>
        <v>0.29245759021830164</v>
      </c>
      <c r="AD476" s="132">
        <f>AVERAGE(Patient1_Healthy!S455,Patient2_Healthy!S455,Patient5_Healthy!S455,Patient6_Healthy!RS55,Patient8_Healthy!S455,Patient9_Healthy!S455,Patient10_Healthy!S455,Patient11_Healthy!S455,Patient12_Healthy!S455,Patient12_Healthy!S455,Patient13_Healthy!S455,Patient14_Healthy!S455,Patient15_Healthy!S455,Patient16_Healthy!S455,Patient17_Healthy!S455,Patient18_Healthy!S455,Patient19_Healthy!S455,Patient21_Healthy!S455,Patient22_Healthy!S455,Patient23_Healthy!S455,Patient25_Healthy!S455,Patient26_Healthy!RS55,Patient27_Healthy!S455,Patient28_Healthy!S455,Patient30_Healthy!S455,Patient31_Healthy!S455,Patient33_Healthy!S455,Patient34_Healthy!S455,Patient36_Healthy!S455)</f>
        <v>0.51011759636617826</v>
      </c>
      <c r="AE476" s="139">
        <f>STDEV(Patient1_Healthy!S455,Patient2_Healthy!S455,Patient5_Healthy!S455,Patient6_Healthy!RS55,Patient8_Healthy!S455,Patient9_Healthy!S455,Patient10_Healthy!S455,Patient11_Healthy!S455,Patient12_Healthy!S455,Patient12_Healthy!S455,Patient13_Healthy!S455,Patient14_Healthy!S455,Patient15_Healthy!S455,Patient16_Healthy!S455,Patient17_Healthy!S455,Patient18_Healthy!S455,Patient19_Healthy!S455,Patient21_Healthy!S455,Patient22_Healthy!S455,Patient23_Healthy!S455,Patient25_Healthy!S455,Patient26_Healthy!RS55,Patient27_Healthy!S455,Patient28_Healthy!S455,Patient30_Healthy!S455,Patient31_Healthy!S455,Patient33_Healthy!S455,Patient34_Healthy!S455,Patient36_Healthy!S455)</f>
        <v>0.2822776657363022</v>
      </c>
      <c r="AF476" s="164">
        <f>AVERAGE(Patient1_Healthy!T455,Patient2_Healthy!T455,Patient5_Healthy!T455,Patient6_Healthy!T455,Patient8_Healthy!T455,Patient9_Healthy!T455,Patient10_Healthy!T455,Patient11_Healthy!T455,Patient12_Healthy!T455,Patient12_Healthy!T455,Patient13_Healthy!T455,Patient14_Healthy!T455,Patient15_Healthy!T455,Patient16_Healthy!T455,Patient17_Healthy!T455,Patient18_Healthy!T455,Patient19_Healthy!T455,Patient21_Healthy!T455,Patient22_Healthy!T455,Patient23_Healthy!T455,Patient25_Healthy!T455,Patient26_Healthy!TS55,Patient27_Healthy!T455,Patient28_Healthy!T455,Patient30_Healthy!T455,Patient31_Healthy!T455,Patient33_Healthy!T455,Patient34_Healthy!T455,Patient36_Healthy!T455)</f>
        <v>0.54534720283042648</v>
      </c>
      <c r="AG476" s="164">
        <f>STDEV(Patient1_Healthy!T455,Patient2_Healthy!T455,Patient5_Healthy!T455,Patient6_Healthy!T455,Patient8_Healthy!T455,Patient9_Healthy!T455,Patient10_Healthy!T455,Patient11_Healthy!T455,Patient12_Healthy!T455,Patient12_Healthy!T455,Patient13_Healthy!T455,Patient14_Healthy!T455,Patient15_Healthy!T455,Patient16_Healthy!T455,Patient17_Healthy!T455,Patient18_Healthy!T455,Patient19_Healthy!T455,Patient21_Healthy!T455,Patient22_Healthy!T455,Patient23_Healthy!T455,Patient25_Healthy!T455,Patient26_Healthy!TS55,Patient27_Healthy!T455,Patient28_Healthy!T455,Patient30_Healthy!T455,Patient31_Healthy!T455,Patient33_Healthy!T455,Patient34_Healthy!T455,Patient36_Healthy!T455)</f>
        <v>0.29399062970612405</v>
      </c>
      <c r="AO476" s="165"/>
    </row>
    <row r="477" spans="1:41" x14ac:dyDescent="0.25">
      <c r="A477" s="140" t="s">
        <v>155</v>
      </c>
      <c r="B477" s="132">
        <f>AVERAGE(Patient1_Healthy!B456,Patient2_Healthy!B456,Patient5_Healthy!B456,Patient6_Healthy!B456,Patient8_Healthy!B456,Patient9_Healthy!B456,Patient10_Healthy!B456,Patient11_Healthy!B456,Patient12_Healthy!B456,Patient13_Healthy!B456,Patient14_Healthy!B456,Patient15_Healthy!B456,Patient16_Healthy!B456,Patient17_Healthy!B456,Patient18_Healthy!B456,Patient19_Healthy!B456,Patient21_Healthy!B456,Patient22_Healthy!B456,Patient23_Healthy!B456,Patient25_Healthy!B456,Patient26_Healthy!B456,Patient27_Healthy!B456,Patient28_Healthy!B456,Patient30_Healthy!B456,Patient31_Healthy!B456,Patient33_Healthy!B456,Patient34_Healthy!B456,Patient36_Healthy!B456)</f>
        <v>10.769041409781108</v>
      </c>
      <c r="C477" s="139">
        <f>STDEV(Patient1_Healthy!B456,Patient2_Healthy!B456,Patient5_Healthy!B456,Patient6_Healthy!B456,Patient8_Healthy!B456,Patient9_Healthy!B456,Patient10_Healthy!B456,Patient11_Healthy!B456,Patient12_Healthy!B456,Patient13_Healthy!B456,Patient14_Healthy!B456,Patient15_Healthy!B456,Patient16_Healthy!B456,Patient17_Healthy!B456,Patient18_Healthy!B456,Patient19_Healthy!B456,Patient21_Healthy!B456,Patient22_Healthy!B456,Patient23_Healthy!B456,Patient25_Healthy!B456,Patient26_Healthy!B456,Patient27_Healthy!B456,Patient28_Healthy!B456,Patient30_Healthy!B456,Patient31_Healthy!B456,Patient33_Healthy!B456,Patient34_Healthy!B456,Patient36_Healthy!B456)</f>
        <v>11.847039553620467</v>
      </c>
      <c r="D477" s="164">
        <f>AVERAGE(Patient1_Healthy!C456,Patient2_Healthy!C456,Patient5_Healthy!C456,Patient6_Healthy!C456,Patient8_Healthy!C456,Patient9_Healthy!C456,Patient10_Healthy!C456,Patient11_Healthy!C456,Patient12_Healthy!C456,Patient13_Healthy!C456,Patient14_Healthy!C456,Patient15_Healthy!C456,Patient16_Healthy!C456,Patient17_Healthy!C456,Patient18_Healthy!C456,Patient19_Healthy!C456,Patient21_Healthy!C456,Patient22_Healthy!C456,Patient23_Healthy!C456,Patient25_Healthy!C456,Patient26_Healthy!C456,Patient27_Healthy!C456,Patient28_Healthy!C456,Patient30_Healthy!C456,Patient31_Healthy!C456,Patient33_Healthy!C456,Patient34_Healthy!C456,Patient36_Healthy!C456)</f>
        <v>-21.037833764934472</v>
      </c>
      <c r="E477" s="139">
        <f>STDEV(Patient1_Healthy!C456,Patient2_Healthy!C456,Patient5_Healthy!C456,Patient6_Healthy!C456,Patient8_Healthy!C456,Patient9_Healthy!C456,Patient10_Healthy!C456,Patient11_Healthy!C456,Patient12_Healthy!C456,Patient13_Healthy!C456,Patient14_Healthy!C456,Patient15_Healthy!C456,Patient16_Healthy!C456,Patient17_Healthy!C456,Patient18_Healthy!C456,Patient19_Healthy!C456,Patient21_Healthy!C456,Patient22_Healthy!C456,Patient23_Healthy!C456,Patient25_Healthy!C456,Patient26_Healthy!C456,Patient27_Healthy!C456,Patient28_Healthy!C456,Patient30_Healthy!C456,Patient31_Healthy!C456,Patient33_Healthy!C456,Patient34_Healthy!C456,Patient36_Healthy!C456)</f>
        <v>37.618969425087947</v>
      </c>
      <c r="F477" s="132">
        <f>AVERAGE(Patient1_Healthy!D456,Patient2_Healthy!D456,Patient5_Healthy!D456,Patient6_Healthy!D456,Patient8_Healthy!D456,Patient9_Healthy!D456,Patient10_Healthy!D456,Patient11_Healthy!D456,Patient12_Healthy!D456,Patient13_Healthy!D456,Patient14_Healthy!D456,Patient15_Healthy!D456,Patient16_Healthy!D456,Patient17_Healthy!D456,Patient18_Healthy!D456,Patient19_Healthy!D456,Patient21_Healthy!D456,Patient22_Healthy!D456,Patient23_Healthy!D456,Patient25_Healthy!D456,Patient26_Healthy!D456,Patient27_Healthy!D456,Patient28_Healthy!D456,Patient30_Healthy!D456,Patient31_Healthy!D456,Patient33_Healthy!D456,Patient34_Healthy!D456,Patient36_Healthy!D456)</f>
        <v>11.0312835697578</v>
      </c>
      <c r="G477" s="139">
        <f>STDEV(Patient1_Healthy!D456,Patient2_Healthy!D456,Patient5_Healthy!D456,Patient6_Healthy!D456,Patient8_Healthy!D456,Patient9_Healthy!D456,Patient10_Healthy!D456,Patient11_Healthy!D456,Patient12_Healthy!D456,Patient13_Healthy!D456,Patient14_Healthy!D456,Patient15_Healthy!D456,Patient16_Healthy!D456,Patient17_Healthy!D456,Patient18_Healthy!D456,Patient19_Healthy!D456,Patient21_Healthy!D456,Patient22_Healthy!D456,Patient23_Healthy!D456,Patient25_Healthy!D456,Patient26_Healthy!D456,Patient27_Healthy!D456,Patient28_Healthy!D456,Patient30_Healthy!D456,Patient31_Healthy!D456,Patient33_Healthy!D456,Patient34_Healthy!D456,Patient36_Healthy!D456)</f>
        <v>11.892424769308562</v>
      </c>
      <c r="H477" s="164">
        <f>AVERAGE(Patient1_Healthy!E456,Patient2_Healthy!E456,Patient5_Healthy!E456,Patient6_Healthy!E456,Patient8_Healthy!E456,Patient9_Healthy!E456,Patient10_Healthy!E456,Patient11_Healthy!E456,Patient12_Healthy!E456,Patient13_Healthy!E456,Patient14_Healthy!E456,Patient15_Healthy!E456,Patient16_Healthy!E456,Patient17_Healthy!E456,Patient18_Healthy!E456,Patient19_Healthy!E456,Patient21_Healthy!E456,Patient22_Healthy!E456,Patient23_Healthy!E456,Patient25_Healthy!E456,Patient26_Healthy!E456,Patient27_Healthy!E456,Patient28_Healthy!E456,Patient30_Healthy!E456,Patient31_Healthy!E456,Patient33_Healthy!E456,Patient34_Healthy!E456,Patient36_Healthy!E456)</f>
        <v>21.268302126348804</v>
      </c>
      <c r="I477" s="164">
        <f>STDEV(Patient1_Healthy!E456,Patient2_Healthy!E456,Patient5_Healthy!E456,Patient6_Healthy!E456,Patient8_Healthy!E456,Patient9_Healthy!E456,Patient10_Healthy!E456,Patient11_Healthy!E456,Patient12_Healthy!E456,Patient13_Healthy!E456,Patient14_Healthy!E456,Patient15_Healthy!E456,Patient16_Healthy!E456,Patient17_Healthy!E456,Patient18_Healthy!E456,Patient19_Healthy!E456,Patient21_Healthy!E456,Patient22_Healthy!E456,Patient23_Healthy!E456,Patient25_Healthy!E456,Patient26_Healthy!E456,Patient27_Healthy!E456,Patient28_Healthy!E456,Patient30_Healthy!E456,Patient31_Healthy!E456,Patient33_Healthy!E456,Patient34_Healthy!E456,Patient36_Healthy!E456)</f>
        <v>36.975053678518158</v>
      </c>
      <c r="L477" s="140" t="s">
        <v>156</v>
      </c>
      <c r="M477" s="164">
        <f>AVERAGE(Patient1_Healthy!H456,Patient2_Healthy!H456,Patient5_Healthy!H456,Patient6_Healthy!H456,Patient8_Healthy!H456,Patient9_Healthy!H456,Patient10_Healthy!H456,Patient11_Healthy!H456,Patient12_Healthy!H456,Patient13_Healthy!H456,Patient14_Healthy!H456,Patient15_Healthy!H456,Patient16_Healthy!H456,Patient17_Healthy!H456,Patient18_Healthy!H456,Patient19_Healthy!H456,Patient21_Healthy!H456,Patient22_Healthy!H456,Patient23_Healthy!H456,Patient25_Healthy!H456,Patient26_Healthy!H456,Patient27_Healthy!H456,Patient28_Healthy!H456,Patient30_Healthy!H456,Patient31_Healthy!H456,Patient33_Healthy!H456,Patient34_Healthy!H456,Patient36_Healthy!H456)</f>
        <v>546.0239542303915</v>
      </c>
      <c r="N477" s="164">
        <f>STDEV(Patient1_Healthy!H456,Patient2_Healthy!H456,Patient5_Healthy!H456,Patient6_Healthy!H456,Patient8_Healthy!H456,Patient9_Healthy!H456,Patient10_Healthy!H456,Patient11_Healthy!H456,Patient12_Healthy!H456,Patient13_Healthy!H456,Patient14_Healthy!H456,Patient15_Healthy!H456,Patient16_Healthy!H456,Patient17_Healthy!H456,Patient18_Healthy!H456,Patient19_Healthy!H456,Patient21_Healthy!H456,Patient22_Healthy!H456,Patient23_Healthy!H456,Patient25_Healthy!H456,Patient26_Healthy!H456,Patient27_Healthy!H456,Patient28_Healthy!H456,Patient30_Healthy!H456,Patient31_Healthy!H456,Patient33_Healthy!H456,Patient34_Healthy!H456,Patient36_Healthy!H456)</f>
        <v>446.67319346453604</v>
      </c>
      <c r="Q477" s="147" t="s">
        <v>156</v>
      </c>
      <c r="R477" s="132">
        <f>AVERAGE(Patient1_Healthy!M456,Patient2_Healthy!M456,Patient5_Healthy!M456,Patient6_Healthy!M456,Patient8_Healthy!M456,Patient9_Healthy!M456,Patient10_Healthy!M456,Patient11_Healthy!M456,Patient12_Healthy!M456,Patient13_Healthy!M456,Patient14_Healthy!M456,Patient15_Healthy!M456,Patient16_Healthy!M456,Patient17_Healthy!M456,Patient18_Healthy!M456,Patient19_Healthy!M456,Patient21_Healthy!M456,Patient22_Healthy!M456,Patient23_Healthy!M456,Patient25_Healthy!M456,Patient26_Healthy!M456,Patient27_Healthy!M456,Patient28_Healthy!M456,Patient30_Healthy!M456,Patient31_Healthy!M456,Patient33_Healthy!M456,Patient34_Healthy!M456,Patient36_Healthy!M456)</f>
        <v>0.77300469032549424</v>
      </c>
      <c r="S477" s="139">
        <f>STDEV(Patient1_Healthy!M456,Patient2_Healthy!M456,Patient5_Healthy!M456,Patient6_Healthy!M456,Patient8_Healthy!M456,Patient9_Healthy!M456,Patient10_Healthy!M456,Patient11_Healthy!M456,Patient12_Healthy!M456,Patient13_Healthy!M456,Patient14_Healthy!M456,Patient15_Healthy!M456,Patient16_Healthy!M456,Patient17_Healthy!M456,Patient18_Healthy!M456,Patient19_Healthy!M456,Patient21_Healthy!M456,Patient22_Healthy!M456,Patient23_Healthy!M456,Patient25_Healthy!M456,Patient26_Healthy!M456,Patient27_Healthy!M456,Patient28_Healthy!M456,Patient30_Healthy!M456,Patient31_Healthy!M456,Patient33_Healthy!M456,Patient34_Healthy!M456,Patient36_Healthy!M456)</f>
        <v>0.23099399142108218</v>
      </c>
      <c r="T477" s="164">
        <f>AVERAGE(Patient1_Healthy!N456,Patient2_Healthy!N456,Patient5_Healthy!N456,Patient6_Healthy!N456,Patient8_Healthy!N456,Patient9_Healthy!N456,Patient10_Healthy!N456,Patient11_Healthy!N456,Patient12_Healthy!N456,Patient13_Healthy!N456,Patient14_Healthy!N456,Patient15_Healthy!N456,Patient16_Healthy!N456,Patient17_Healthy!N456,Patient18_Healthy!N456,Patient19_Healthy!N456,Patient21_Healthy!N456,Patient22_Healthy!N456,Patient23_Healthy!N456,Patient25_Healthy!N456,Patient26_Healthy!N456,Patient27_Healthy!N456,Patient28_Healthy!N456,Patient30_Healthy!N456,Patient31_Healthy!N456,Patient33_Healthy!N456,Patient34_Healthy!N456,Patient36_Healthy!N456)</f>
        <v>0.81082538731119969</v>
      </c>
      <c r="U477" s="164">
        <f>STDEV(Patient1_Healthy!N456,Patient2_Healthy!N456,Patient5_Healthy!N456,Patient6_Healthy!N456,Patient8_Healthy!N456,Patient9_Healthy!N456,Patient10_Healthy!N456,Patient11_Healthy!N456,Patient12_Healthy!N456,Patient13_Healthy!N456,Patient14_Healthy!N456,Patient15_Healthy!N456,Patient16_Healthy!N456,Patient17_Healthy!N456,Patient18_Healthy!N456,Patient19_Healthy!N456,Patient21_Healthy!N456,Patient22_Healthy!N456,Patient23_Healthy!N456,Patient25_Healthy!N456,Patient26_Healthy!N456,Patient27_Healthy!N456,Patient28_Healthy!N456,Patient30_Healthy!N456,Patient31_Healthy!N456,Patient33_Healthy!N456,Patient34_Healthy!N456,Patient36_Healthy!N456)</f>
        <v>0.23198028079318589</v>
      </c>
      <c r="V477" s="132">
        <f>AVERAGE(Patient1_Healthy!O456,Patient2_Healthy!O456,Patient5_Healthy!O456,Patient6_Healthy!O456,Patient8_Healthy!O456,Patient9_Healthy!O456,Patient10_Healthy!O456,Patient11_Healthy!O456,Patient12_Healthy!O456,Patient13_Healthy!O456,Patient14_Healthy!O456,Patient15_Healthy!O456,Patient16_Healthy!O456,Patient17_Healthy!O456,Patient18_Healthy!O456,Patient19_Healthy!O456,Patient21_Healthy!O456,Patient22_Healthy!O456,Patient23_Healthy!O456,Patient25_Healthy!O456,Patient26_Healthy!O456,Patient27_Healthy!O456,Patient28_Healthy!O456,Patient30_Healthy!O456,Patient31_Healthy!O456,Patient33_Healthy!O456,Patient34_Healthy!O456,Patient36_Healthy!O456)</f>
        <v>0.70153782458671188</v>
      </c>
      <c r="W477" s="139">
        <f>STDEV(Patient1_Healthy!O456,Patient2_Healthy!O456,Patient5_Healthy!O456,Patient6_Healthy!O456,Patient8_Healthy!O456,Patient9_Healthy!O456,Patient10_Healthy!O456,Patient11_Healthy!O456,Patient12_Healthy!O456,Patient13_Healthy!O456,Patient14_Healthy!O456,Patient15_Healthy!O456,Patient16_Healthy!O456,Patient17_Healthy!O456,Patient18_Healthy!O456,Patient19_Healthy!O456,Patient21_Healthy!O456,Patient22_Healthy!O456,Patient23_Healthy!O456,Patient25_Healthy!O456,Patient26_Healthy!O456,Patient27_Healthy!O456,Patient28_Healthy!O456,Patient30_Healthy!O456,Patient31_Healthy!O456,Patient33_Healthy!O456,Patient34_Healthy!O456,Patient36_Healthy!O456)</f>
        <v>0.24889724086246456</v>
      </c>
      <c r="X477" s="132">
        <f>AVERAGE(Patient1_Healthy!P456,Patient2_Healthy!P456,Patient5_Healthy!P456,Patient6_Healthy!P456,Patient8_Healthy!P456,Patient9_Healthy!P456,Patient10_Healthy!P456,Patient11_Healthy!P456,Patient12_Healthy!P456,Patient13_Healthy!P456,Patient14_Healthy!P456,Patient15_Healthy!P456,Patient16_Healthy!P456,Patient17_Healthy!P456,Patient18_Healthy!P456,Patient19_Healthy!P456,Patient21_Healthy!P456,Patient22_Healthy!P456,Patient23_Healthy!P456,Patient25_Healthy!P456,Patient26_Healthy!P456,Patient27_Healthy!P456,Patient28_Healthy!P456,Patient30_Healthy!P456,Patient31_Healthy!P456,Patient33_Healthy!P456,Patient34_Healthy!P456,Patient36_Healthy!P456)</f>
        <v>0.77890257022016063</v>
      </c>
      <c r="Y477" s="139">
        <f>STDEV(Patient1_Healthy!P456,Patient2_Healthy!P456,Patient5_Healthy!P456,Patient6_Healthy!P456,Patient8_Healthy!P456,Patient9_Healthy!P456,Patient10_Healthy!P456,Patient11_Healthy!P456,Patient12_Healthy!P456,Patient13_Healthy!P456,Patient14_Healthy!P456,Patient15_Healthy!P456,Patient16_Healthy!P456,Patient17_Healthy!P456,Patient18_Healthy!P456,Patient19_Healthy!P456,Patient21_Healthy!P456,Patient22_Healthy!P456,Patient23_Healthy!P456,Patient25_Healthy!P456,Patient26_Healthy!P456,Patient27_Healthy!P456,Patient28_Healthy!P456,Patient30_Healthy!P456,Patient31_Healthy!P456,Patient33_Healthy!P456,Patient34_Healthy!P456,Patient36_Healthy!P456)</f>
        <v>0.21576497046384072</v>
      </c>
      <c r="Z477" s="132">
        <f>AVERAGE(Patient1_Healthy!Q456,Patient2_Healthy!Q456,Patient5_Healthy!Q456,Patient6_Healthy!Q456,Patient8_Healthy!Q456,Patient9_Healthy!Q456,Patient10_Healthy!Q456,Patient11_Healthy!Q456,Patient12_Healthy!Q456,Patient13_Healthy!Q456,Patient14_Healthy!Q456,Patient15_Healthy!Q456,Patient16_Healthy!Q456,Patient17_Healthy!Q456,Patient18_Healthy!Q456,Patient19_Healthy!Q456,Patient21_Healthy!Q456,Patient22_Healthy!Q456,Patient23_Healthy!Q456,Patient25_Healthy!Q456,Patient26_Healthy!Q456,Patient27_Healthy!Q456,Patient28_Healthy!Q456,Patient30_Healthy!Q456,Patient31_Healthy!Q456,Patient33_Healthy!Q456,Patient34_Healthy!Q456,Patient36_Healthy!Q456)</f>
        <v>0.83427001448014071</v>
      </c>
      <c r="AA477" s="139">
        <f>STDEV(Patient1_Healthy!Q456,Patient2_Healthy!Q456,Patient5_Healthy!Q456,Patient6_Healthy!Q456,Patient8_Healthy!Q456,Patient9_Healthy!Q456,Patient10_Healthy!Q456,Patient11_Healthy!Q456,Patient12_Healthy!Q456,Patient13_Healthy!Q456,Patient14_Healthy!Q456,Patient15_Healthy!Q456,Patient16_Healthy!Q456,Patient17_Healthy!Q456,Patient18_Healthy!Q456,Patient19_Healthy!Q456,Patient21_Healthy!Q456,Patient22_Healthy!Q456,Patient23_Healthy!Q456,Patient25_Healthy!Q456,Patient26_Healthy!Q456,Patient27_Healthy!Q456,Patient28_Healthy!Q456,Patient30_Healthy!Q456,Patient31_Healthy!Q456,Patient33_Healthy!Q456,Patient34_Healthy!Q456,Patient36_Healthy!Q456)</f>
        <v>0.26901074745607118</v>
      </c>
      <c r="AB477" s="132">
        <f>AVERAGE(Patient1_Healthy!R456,Patient2_Healthy!R456,Patient5_Healthy!R456,Patient6_Healthy!R456,Patient8_Healthy!R456,Patient9_Healthy!R456,Patient10_Healthy!R456,Patient11_Healthy!R456,Patient12_Healthy!R456,Patient12_Healthy!R456,Patient13_Healthy!R456,Patient14_Healthy!R456,Patient15_Healthy!R456,Patient16_Healthy!R456,Patient17_Healthy!R456,Patient18_Healthy!R456,Patient19_Healthy!R456,Patient21_Healthy!R456,Patient22_Healthy!R456,Patient23_Healthy!R456,Patient25_Healthy!R456,Patient26_Healthy!R456,Patient27_Healthy!R456,Patient28_Healthy!R456,Patient30_Healthy!R456,Patient31_Healthy!R456,Patient33_Healthy!R456,Patient34_Healthy!R456,Patient36_Healthy!R456)</f>
        <v>0.81610924800129003</v>
      </c>
      <c r="AC477" s="139">
        <f>STDEV(Patient1_Healthy!R456,Patient2_Healthy!R456,Patient5_Healthy!R456,Patient6_Healthy!R456,Patient8_Healthy!R456,Patient9_Healthy!R456,Patient10_Healthy!R456,Patient11_Healthy!R456,Patient12_Healthy!R456,Patient12_Healthy!R456,Patient13_Healthy!R456,Patient14_Healthy!R456,Patient15_Healthy!R456,Patient16_Healthy!R456,Patient17_Healthy!R456,Patient18_Healthy!R456,Patient19_Healthy!R456,Patient21_Healthy!R456,Patient22_Healthy!R456,Patient23_Healthy!R456,Patient25_Healthy!R456,Patient26_Healthy!R456,Patient27_Healthy!R456,Patient28_Healthy!R456,Patient30_Healthy!R456,Patient31_Healthy!R456,Patient33_Healthy!R456,Patient34_Healthy!R456,Patient36_Healthy!R456)</f>
        <v>0.27507052759941741</v>
      </c>
      <c r="AD477" s="132">
        <f>AVERAGE(Patient1_Healthy!S456,Patient2_Healthy!S456,Patient5_Healthy!S456,Patient6_Healthy!RS56,Patient8_Healthy!S456,Patient9_Healthy!S456,Patient10_Healthy!S456,Patient11_Healthy!S456,Patient12_Healthy!S456,Patient12_Healthy!S456,Patient13_Healthy!S456,Patient14_Healthy!S456,Patient15_Healthy!S456,Patient16_Healthy!S456,Patient17_Healthy!S456,Patient18_Healthy!S456,Patient19_Healthy!S456,Patient21_Healthy!S456,Patient22_Healthy!S456,Patient23_Healthy!S456,Patient25_Healthy!S456,Patient26_Healthy!RS56,Patient27_Healthy!S456,Patient28_Healthy!S456,Patient30_Healthy!S456,Patient31_Healthy!S456,Patient33_Healthy!S456,Patient34_Healthy!S456,Patient36_Healthy!S456)</f>
        <v>0.81664206133139949</v>
      </c>
      <c r="AE477" s="139">
        <f>STDEV(Patient1_Healthy!S456,Patient2_Healthy!S456,Patient5_Healthy!S456,Patient6_Healthy!RS56,Patient8_Healthy!S456,Patient9_Healthy!S456,Patient10_Healthy!S456,Patient11_Healthy!S456,Patient12_Healthy!S456,Patient12_Healthy!S456,Patient13_Healthy!S456,Patient14_Healthy!S456,Patient15_Healthy!S456,Patient16_Healthy!S456,Patient17_Healthy!S456,Patient18_Healthy!S456,Patient19_Healthy!S456,Patient21_Healthy!S456,Patient22_Healthy!S456,Patient23_Healthy!S456,Patient25_Healthy!S456,Patient26_Healthy!RS56,Patient27_Healthy!S456,Patient28_Healthy!S456,Patient30_Healthy!S456,Patient31_Healthy!S456,Patient33_Healthy!S456,Patient34_Healthy!S456,Patient36_Healthy!S456)</f>
        <v>0.27512440662255205</v>
      </c>
      <c r="AF477" s="164">
        <f>AVERAGE(Patient1_Healthy!T456,Patient2_Healthy!T456,Patient5_Healthy!T456,Patient6_Healthy!T456,Patient8_Healthy!T456,Patient9_Healthy!T456,Patient10_Healthy!T456,Patient11_Healthy!T456,Patient12_Healthy!T456,Patient12_Healthy!T456,Patient13_Healthy!T456,Patient14_Healthy!T456,Patient15_Healthy!T456,Patient16_Healthy!T456,Patient17_Healthy!T456,Patient18_Healthy!T456,Patient19_Healthy!T456,Patient21_Healthy!T456,Patient22_Healthy!T456,Patient23_Healthy!T456,Patient25_Healthy!T456,Patient26_Healthy!TS56,Patient27_Healthy!T456,Patient28_Healthy!T456,Patient30_Healthy!T456,Patient31_Healthy!T456,Patient33_Healthy!T456,Patient34_Healthy!T456,Patient36_Healthy!T456)</f>
        <v>0.7824933836518968</v>
      </c>
      <c r="AG477" s="164">
        <f>STDEV(Patient1_Healthy!T456,Patient2_Healthy!T456,Patient5_Healthy!T456,Patient6_Healthy!T456,Patient8_Healthy!T456,Patient9_Healthy!T456,Patient10_Healthy!T456,Patient11_Healthy!T456,Patient12_Healthy!T456,Patient12_Healthy!T456,Patient13_Healthy!T456,Patient14_Healthy!T456,Patient15_Healthy!T456,Patient16_Healthy!T456,Patient17_Healthy!T456,Patient18_Healthy!T456,Patient19_Healthy!T456,Patient21_Healthy!T456,Patient22_Healthy!T456,Patient23_Healthy!T456,Patient25_Healthy!T456,Patient26_Healthy!TS56,Patient27_Healthy!T456,Patient28_Healthy!T456,Patient30_Healthy!T456,Patient31_Healthy!T456,Patient33_Healthy!T456,Patient34_Healthy!T456,Patient36_Healthy!T456)</f>
        <v>0.26491556500661823</v>
      </c>
      <c r="AO477" s="165"/>
    </row>
    <row r="478" spans="1:41" x14ac:dyDescent="0.25">
      <c r="A478" s="140" t="s">
        <v>156</v>
      </c>
      <c r="B478" s="132">
        <f>AVERAGE(Patient1_Healthy!B457,Patient2_Healthy!B457,Patient5_Healthy!B457,Patient6_Healthy!B457,Patient8_Healthy!B457,Patient9_Healthy!B457,Patient10_Healthy!B457,Patient11_Healthy!B457,Patient12_Healthy!B457,Patient13_Healthy!B457,Patient14_Healthy!B457,Patient15_Healthy!B457,Patient16_Healthy!B457,Patient17_Healthy!B457,Patient18_Healthy!B457,Patient19_Healthy!B457,Patient21_Healthy!B457,Patient22_Healthy!B457,Patient23_Healthy!B457,Patient25_Healthy!B457,Patient26_Healthy!B457,Patient27_Healthy!B457,Patient28_Healthy!B457,Patient30_Healthy!B457,Patient31_Healthy!B457,Patient33_Healthy!B457,Patient34_Healthy!B457,Patient36_Healthy!B457)</f>
        <v>17.728147247873324</v>
      </c>
      <c r="C478" s="139">
        <f>STDEV(Patient1_Healthy!B457,Patient2_Healthy!B457,Patient5_Healthy!B457,Patient6_Healthy!B457,Patient8_Healthy!B457,Patient9_Healthy!B457,Patient10_Healthy!B457,Patient11_Healthy!B457,Patient12_Healthy!B457,Patient13_Healthy!B457,Patient14_Healthy!B457,Patient15_Healthy!B457,Patient16_Healthy!B457,Patient17_Healthy!B457,Patient18_Healthy!B457,Patient19_Healthy!B457,Patient21_Healthy!B457,Patient22_Healthy!B457,Patient23_Healthy!B457,Patient25_Healthy!B457,Patient26_Healthy!B457,Patient27_Healthy!B457,Patient28_Healthy!B457,Patient30_Healthy!B457,Patient31_Healthy!B457,Patient33_Healthy!B457,Patient34_Healthy!B457,Patient36_Healthy!B457)</f>
        <v>12.050640777166924</v>
      </c>
      <c r="D478" s="164">
        <f>AVERAGE(Patient1_Healthy!C457,Patient2_Healthy!C457,Patient5_Healthy!C457,Patient6_Healthy!C457,Patient8_Healthy!C457,Patient9_Healthy!C457,Patient10_Healthy!C457,Patient11_Healthy!C457,Patient12_Healthy!C457,Patient13_Healthy!C457,Patient14_Healthy!C457,Patient15_Healthy!C457,Patient16_Healthy!C457,Patient17_Healthy!C457,Patient18_Healthy!C457,Patient19_Healthy!C457,Patient21_Healthy!C457,Patient22_Healthy!C457,Patient23_Healthy!C457,Patient25_Healthy!C457,Patient26_Healthy!C457,Patient27_Healthy!C457,Patient28_Healthy!C457,Patient30_Healthy!C457,Patient31_Healthy!C457,Patient33_Healthy!C457,Patient34_Healthy!C457,Patient36_Healthy!C457)</f>
        <v>-17.742962131943482</v>
      </c>
      <c r="E478" s="139">
        <f>STDEV(Patient1_Healthy!C457,Patient2_Healthy!C457,Patient5_Healthy!C457,Patient6_Healthy!C457,Patient8_Healthy!C457,Patient9_Healthy!C457,Patient10_Healthy!C457,Patient11_Healthy!C457,Patient12_Healthy!C457,Patient13_Healthy!C457,Patient14_Healthy!C457,Patient15_Healthy!C457,Patient16_Healthy!C457,Patient17_Healthy!C457,Patient18_Healthy!C457,Patient19_Healthy!C457,Patient21_Healthy!C457,Patient22_Healthy!C457,Patient23_Healthy!C457,Patient25_Healthy!C457,Patient26_Healthy!C457,Patient27_Healthy!C457,Patient28_Healthy!C457,Patient30_Healthy!C457,Patient31_Healthy!C457,Patient33_Healthy!C457,Patient34_Healthy!C457,Patient36_Healthy!C457)</f>
        <v>58.090618362573508</v>
      </c>
      <c r="F478" s="132">
        <f>AVERAGE(Patient1_Healthy!D457,Patient2_Healthy!D457,Patient5_Healthy!D457,Patient6_Healthy!D457,Patient8_Healthy!D457,Patient9_Healthy!D457,Patient10_Healthy!D457,Patient11_Healthy!D457,Patient12_Healthy!D457,Patient13_Healthy!D457,Patient14_Healthy!D457,Patient15_Healthy!D457,Patient16_Healthy!D457,Patient17_Healthy!D457,Patient18_Healthy!D457,Patient19_Healthy!D457,Patient21_Healthy!D457,Patient22_Healthy!D457,Patient23_Healthy!D457,Patient25_Healthy!D457,Patient26_Healthy!D457,Patient27_Healthy!D457,Patient28_Healthy!D457,Patient30_Healthy!D457,Patient31_Healthy!D457,Patient33_Healthy!D457,Patient34_Healthy!D457,Patient36_Healthy!D457)</f>
        <v>18.845787379486982</v>
      </c>
      <c r="G478" s="139">
        <f>STDEV(Patient1_Healthy!D457,Patient2_Healthy!D457,Patient5_Healthy!D457,Patient6_Healthy!D457,Patient8_Healthy!D457,Patient9_Healthy!D457,Patient10_Healthy!D457,Patient11_Healthy!D457,Patient12_Healthy!D457,Patient13_Healthy!D457,Patient14_Healthy!D457,Patient15_Healthy!D457,Patient16_Healthy!D457,Patient17_Healthy!D457,Patient18_Healthy!D457,Patient19_Healthy!D457,Patient21_Healthy!D457,Patient22_Healthy!D457,Patient23_Healthy!D457,Patient25_Healthy!D457,Patient26_Healthy!D457,Patient27_Healthy!D457,Patient28_Healthy!D457,Patient30_Healthy!D457,Patient31_Healthy!D457,Patient33_Healthy!D457,Patient34_Healthy!D457,Patient36_Healthy!D457)</f>
        <v>12.833367863359873</v>
      </c>
      <c r="H478" s="164">
        <f>AVERAGE(Patient1_Healthy!E457,Patient2_Healthy!E457,Patient5_Healthy!E457,Patient6_Healthy!E457,Patient8_Healthy!E457,Patient9_Healthy!E457,Patient10_Healthy!E457,Patient11_Healthy!E457,Patient12_Healthy!E457,Patient13_Healthy!E457,Patient14_Healthy!E457,Patient15_Healthy!E457,Patient16_Healthy!E457,Patient17_Healthy!E457,Patient18_Healthy!E457,Patient19_Healthy!E457,Patient21_Healthy!E457,Patient22_Healthy!E457,Patient23_Healthy!E457,Patient25_Healthy!E457,Patient26_Healthy!E457,Patient27_Healthy!E457,Patient28_Healthy!E457,Patient30_Healthy!E457,Patient31_Healthy!E457,Patient33_Healthy!E457,Patient34_Healthy!E457,Patient36_Healthy!E457)</f>
        <v>20.386508517150123</v>
      </c>
      <c r="I478" s="164">
        <f>STDEV(Patient1_Healthy!E457,Patient2_Healthy!E457,Patient5_Healthy!E457,Patient6_Healthy!E457,Patient8_Healthy!E457,Patient9_Healthy!E457,Patient10_Healthy!E457,Patient11_Healthy!E457,Patient12_Healthy!E457,Patient13_Healthy!E457,Patient14_Healthy!E457,Patient15_Healthy!E457,Patient16_Healthy!E457,Patient17_Healthy!E457,Patient18_Healthy!E457,Patient19_Healthy!E457,Patient21_Healthy!E457,Patient22_Healthy!E457,Patient23_Healthy!E457,Patient25_Healthy!E457,Patient26_Healthy!E457,Patient27_Healthy!E457,Patient28_Healthy!E457,Patient30_Healthy!E457,Patient31_Healthy!E457,Patient33_Healthy!E457,Patient34_Healthy!E457,Patient36_Healthy!E457)</f>
        <v>62.128668828312179</v>
      </c>
      <c r="L478" s="140" t="s">
        <v>157</v>
      </c>
      <c r="M478" s="164">
        <f>AVERAGE(Patient1_Healthy!H457,Patient2_Healthy!H457,Patient5_Healthy!H457,Patient6_Healthy!H457,Patient8_Healthy!H457,Patient9_Healthy!H457,Patient10_Healthy!H457,Patient11_Healthy!H457,Patient12_Healthy!H457,Patient13_Healthy!H457,Patient14_Healthy!H457,Patient15_Healthy!H457,Patient16_Healthy!H457,Patient17_Healthy!H457,Patient18_Healthy!H457,Patient19_Healthy!H457,Patient21_Healthy!H457,Patient22_Healthy!H457,Patient23_Healthy!H457,Patient25_Healthy!H457,Patient26_Healthy!H457,Patient27_Healthy!H457,Patient28_Healthy!H457,Patient30_Healthy!H457,Patient31_Healthy!H457,Patient33_Healthy!H457,Patient34_Healthy!H457,Patient36_Healthy!H457)</f>
        <v>682.58091292661538</v>
      </c>
      <c r="N478" s="164">
        <f>STDEV(Patient1_Healthy!H457,Patient2_Healthy!H457,Patient5_Healthy!H457,Patient6_Healthy!H457,Patient8_Healthy!H457,Patient9_Healthy!H457,Patient10_Healthy!H457,Patient11_Healthy!H457,Patient12_Healthy!H457,Patient13_Healthy!H457,Patient14_Healthy!H457,Patient15_Healthy!H457,Patient16_Healthy!H457,Patient17_Healthy!H457,Patient18_Healthy!H457,Patient19_Healthy!H457,Patient21_Healthy!H457,Patient22_Healthy!H457,Patient23_Healthy!H457,Patient25_Healthy!H457,Patient26_Healthy!H457,Patient27_Healthy!H457,Patient28_Healthy!H457,Patient30_Healthy!H457,Patient31_Healthy!H457,Patient33_Healthy!H457,Patient34_Healthy!H457,Patient36_Healthy!H457)</f>
        <v>649.4474832196039</v>
      </c>
      <c r="Q478" s="147" t="s">
        <v>157</v>
      </c>
      <c r="R478" s="132">
        <f>AVERAGE(Patient1_Healthy!M457,Patient2_Healthy!M457,Patient5_Healthy!M457,Patient6_Healthy!M457,Patient8_Healthy!M457,Patient9_Healthy!M457,Patient10_Healthy!M457,Patient11_Healthy!M457,Patient12_Healthy!M457,Patient13_Healthy!M457,Patient14_Healthy!M457,Patient15_Healthy!M457,Patient16_Healthy!M457,Patient17_Healthy!M457,Patient18_Healthy!M457,Patient19_Healthy!M457,Patient21_Healthy!M457,Patient22_Healthy!M457,Patient23_Healthy!M457,Patient25_Healthy!M457,Patient26_Healthy!M457,Patient27_Healthy!M457,Patient28_Healthy!M457,Patient30_Healthy!M457,Patient31_Healthy!M457,Patient33_Healthy!M457,Patient34_Healthy!M457,Patient36_Healthy!M457)</f>
        <v>0.81300527539892087</v>
      </c>
      <c r="S478" s="139">
        <f>STDEV(Patient1_Healthy!M457,Patient2_Healthy!M457,Patient5_Healthy!M457,Patient6_Healthy!M457,Patient8_Healthy!M457,Patient9_Healthy!M457,Patient10_Healthy!M457,Patient11_Healthy!M457,Patient12_Healthy!M457,Patient13_Healthy!M457,Patient14_Healthy!M457,Patient15_Healthy!M457,Patient16_Healthy!M457,Patient17_Healthy!M457,Patient18_Healthy!M457,Patient19_Healthy!M457,Patient21_Healthy!M457,Patient22_Healthy!M457,Patient23_Healthy!M457,Patient25_Healthy!M457,Patient26_Healthy!M457,Patient27_Healthy!M457,Patient28_Healthy!M457,Patient30_Healthy!M457,Patient31_Healthy!M457,Patient33_Healthy!M457,Patient34_Healthy!M457,Patient36_Healthy!M457)</f>
        <v>0.22055655235760183</v>
      </c>
      <c r="T478" s="164">
        <f>AVERAGE(Patient1_Healthy!N457,Patient2_Healthy!N457,Patient5_Healthy!N457,Patient6_Healthy!N457,Patient8_Healthy!N457,Patient9_Healthy!N457,Patient10_Healthy!N457,Patient11_Healthy!N457,Patient12_Healthy!N457,Patient13_Healthy!N457,Patient14_Healthy!N457,Patient15_Healthy!N457,Patient16_Healthy!N457,Patient17_Healthy!N457,Patient18_Healthy!N457,Patient19_Healthy!N457,Patient21_Healthy!N457,Patient22_Healthy!N457,Patient23_Healthy!N457,Patient25_Healthy!N457,Patient26_Healthy!N457,Patient27_Healthy!N457,Patient28_Healthy!N457,Patient30_Healthy!N457,Patient31_Healthy!N457,Patient33_Healthy!N457,Patient34_Healthy!N457,Patient36_Healthy!N457)</f>
        <v>0.77949592597314044</v>
      </c>
      <c r="U478" s="164">
        <f>STDEV(Patient1_Healthy!N457,Patient2_Healthy!N457,Patient5_Healthy!N457,Patient6_Healthy!N457,Patient8_Healthy!N457,Patient9_Healthy!N457,Patient10_Healthy!N457,Patient11_Healthy!N457,Patient12_Healthy!N457,Patient13_Healthy!N457,Patient14_Healthy!N457,Patient15_Healthy!N457,Patient16_Healthy!N457,Patient17_Healthy!N457,Patient18_Healthy!N457,Patient19_Healthy!N457,Patient21_Healthy!N457,Patient22_Healthy!N457,Patient23_Healthy!N457,Patient25_Healthy!N457,Patient26_Healthy!N457,Patient27_Healthy!N457,Patient28_Healthy!N457,Patient30_Healthy!N457,Patient31_Healthy!N457,Patient33_Healthy!N457,Patient34_Healthy!N457,Patient36_Healthy!N457)</f>
        <v>0.23506365971893833</v>
      </c>
      <c r="V478" s="132">
        <f>AVERAGE(Patient1_Healthy!O457,Patient2_Healthy!O457,Patient5_Healthy!O457,Patient6_Healthy!O457,Patient8_Healthy!O457,Patient9_Healthy!O457,Patient10_Healthy!O457,Patient11_Healthy!O457,Patient12_Healthy!O457,Patient13_Healthy!O457,Patient14_Healthy!O457,Patient15_Healthy!O457,Patient16_Healthy!O457,Patient17_Healthy!O457,Patient18_Healthy!O457,Patient19_Healthy!O457,Patient21_Healthy!O457,Patient22_Healthy!O457,Patient23_Healthy!O457,Patient25_Healthy!O457,Patient26_Healthy!O457,Patient27_Healthy!O457,Patient28_Healthy!O457,Patient30_Healthy!O457,Patient31_Healthy!O457,Patient33_Healthy!O457,Patient34_Healthy!O457,Patient36_Healthy!O457)</f>
        <v>0.72788529209074915</v>
      </c>
      <c r="W478" s="139">
        <f>STDEV(Patient1_Healthy!O457,Patient2_Healthy!O457,Patient5_Healthy!O457,Patient6_Healthy!O457,Patient8_Healthy!O457,Patient9_Healthy!O457,Patient10_Healthy!O457,Patient11_Healthy!O457,Patient12_Healthy!O457,Patient13_Healthy!O457,Patient14_Healthy!O457,Patient15_Healthy!O457,Patient16_Healthy!O457,Patient17_Healthy!O457,Patient18_Healthy!O457,Patient19_Healthy!O457,Patient21_Healthy!O457,Patient22_Healthy!O457,Patient23_Healthy!O457,Patient25_Healthy!O457,Patient26_Healthy!O457,Patient27_Healthy!O457,Patient28_Healthy!O457,Patient30_Healthy!O457,Patient31_Healthy!O457,Patient33_Healthy!O457,Patient34_Healthy!O457,Patient36_Healthy!O457)</f>
        <v>0.23871973857462381</v>
      </c>
      <c r="X478" s="132">
        <f>AVERAGE(Patient1_Healthy!P457,Patient2_Healthy!P457,Patient5_Healthy!P457,Patient6_Healthy!P457,Patient8_Healthy!P457,Patient9_Healthy!P457,Patient10_Healthy!P457,Patient11_Healthy!P457,Patient12_Healthy!P457,Patient13_Healthy!P457,Patient14_Healthy!P457,Patient15_Healthy!P457,Patient16_Healthy!P457,Patient17_Healthy!P457,Patient18_Healthy!P457,Patient19_Healthy!P457,Patient21_Healthy!P457,Patient22_Healthy!P457,Patient23_Healthy!P457,Patient25_Healthy!P457,Patient26_Healthy!P457,Patient27_Healthy!P457,Patient28_Healthy!P457,Patient30_Healthy!P457,Patient31_Healthy!P457,Patient33_Healthy!P457,Patient34_Healthy!P457,Patient36_Healthy!P457)</f>
        <v>0.67987503704562691</v>
      </c>
      <c r="Y478" s="139">
        <f>STDEV(Patient1_Healthy!P457,Patient2_Healthy!P457,Patient5_Healthy!P457,Patient6_Healthy!P457,Patient8_Healthy!P457,Patient9_Healthy!P457,Patient10_Healthy!P457,Patient11_Healthy!P457,Patient12_Healthy!P457,Patient13_Healthy!P457,Patient14_Healthy!P457,Patient15_Healthy!P457,Patient16_Healthy!P457,Patient17_Healthy!P457,Patient18_Healthy!P457,Patient19_Healthy!P457,Patient21_Healthy!P457,Patient22_Healthy!P457,Patient23_Healthy!P457,Patient25_Healthy!P457,Patient26_Healthy!P457,Patient27_Healthy!P457,Patient28_Healthy!P457,Patient30_Healthy!P457,Patient31_Healthy!P457,Patient33_Healthy!P457,Patient34_Healthy!P457,Patient36_Healthy!P457)</f>
        <v>0.28662060079473944</v>
      </c>
      <c r="Z478" s="132">
        <f>AVERAGE(Patient1_Healthy!Q457,Patient2_Healthy!Q457,Patient5_Healthy!Q457,Patient6_Healthy!Q457,Patient8_Healthy!Q457,Patient9_Healthy!Q457,Patient10_Healthy!Q457,Patient11_Healthy!Q457,Patient12_Healthy!Q457,Patient13_Healthy!Q457,Patient14_Healthy!Q457,Patient15_Healthy!Q457,Patient16_Healthy!Q457,Patient17_Healthy!Q457,Patient18_Healthy!Q457,Patient19_Healthy!Q457,Patient21_Healthy!Q457,Patient22_Healthy!Q457,Patient23_Healthy!Q457,Patient25_Healthy!Q457,Patient26_Healthy!Q457,Patient27_Healthy!Q457,Patient28_Healthy!Q457,Patient30_Healthy!Q457,Patient31_Healthy!Q457,Patient33_Healthy!Q457,Patient34_Healthy!Q457,Patient36_Healthy!Q457)</f>
        <v>0.63639785262099458</v>
      </c>
      <c r="AA478" s="139">
        <f>STDEV(Patient1_Healthy!Q457,Patient2_Healthy!Q457,Patient5_Healthy!Q457,Patient6_Healthy!Q457,Patient8_Healthy!Q457,Patient9_Healthy!Q457,Patient10_Healthy!Q457,Patient11_Healthy!Q457,Patient12_Healthy!Q457,Patient13_Healthy!Q457,Patient14_Healthy!Q457,Patient15_Healthy!Q457,Patient16_Healthy!Q457,Patient17_Healthy!Q457,Patient18_Healthy!Q457,Patient19_Healthy!Q457,Patient21_Healthy!Q457,Patient22_Healthy!Q457,Patient23_Healthy!Q457,Patient25_Healthy!Q457,Patient26_Healthy!Q457,Patient27_Healthy!Q457,Patient28_Healthy!Q457,Patient30_Healthy!Q457,Patient31_Healthy!Q457,Patient33_Healthy!Q457,Patient34_Healthy!Q457,Patient36_Healthy!Q457)</f>
        <v>0.32161523512710721</v>
      </c>
      <c r="AB478" s="132">
        <f>AVERAGE(Patient1_Healthy!R457,Patient2_Healthy!R457,Patient5_Healthy!R457,Patient6_Healthy!R457,Patient8_Healthy!R457,Patient9_Healthy!R457,Patient10_Healthy!R457,Patient11_Healthy!R457,Patient12_Healthy!R457,Patient12_Healthy!R457,Patient13_Healthy!R457,Patient14_Healthy!R457,Patient15_Healthy!R457,Patient16_Healthy!R457,Patient17_Healthy!R457,Patient18_Healthy!R457,Patient19_Healthy!R457,Patient21_Healthy!R457,Patient22_Healthy!R457,Patient23_Healthy!R457,Patient25_Healthy!R457,Patient26_Healthy!R457,Patient27_Healthy!R457,Patient28_Healthy!R457,Patient30_Healthy!R457,Patient31_Healthy!R457,Patient33_Healthy!R457,Patient34_Healthy!R457,Patient36_Healthy!R457)</f>
        <v>0.73175133705745998</v>
      </c>
      <c r="AC478" s="139">
        <f>STDEV(Patient1_Healthy!R457,Patient2_Healthy!R457,Patient5_Healthy!R457,Patient6_Healthy!R457,Patient8_Healthy!R457,Patient9_Healthy!R457,Patient10_Healthy!R457,Patient11_Healthy!R457,Patient12_Healthy!R457,Patient12_Healthy!R457,Patient13_Healthy!R457,Patient14_Healthy!R457,Patient15_Healthy!R457,Patient16_Healthy!R457,Patient17_Healthy!R457,Patient18_Healthy!R457,Patient19_Healthy!R457,Patient21_Healthy!R457,Patient22_Healthy!R457,Patient23_Healthy!R457,Patient25_Healthy!R457,Patient26_Healthy!R457,Patient27_Healthy!R457,Patient28_Healthy!R457,Patient30_Healthy!R457,Patient31_Healthy!R457,Patient33_Healthy!R457,Patient34_Healthy!R457,Patient36_Healthy!R457)</f>
        <v>0.26636639718644722</v>
      </c>
      <c r="AD478" s="132">
        <f>AVERAGE(Patient1_Healthy!S457,Patient2_Healthy!S457,Patient5_Healthy!S457,Patient6_Healthy!RS57,Patient8_Healthy!S457,Patient9_Healthy!S457,Patient10_Healthy!S457,Patient11_Healthy!S457,Patient12_Healthy!S457,Patient12_Healthy!S457,Patient13_Healthy!S457,Patient14_Healthy!S457,Patient15_Healthy!S457,Patient16_Healthy!S457,Patient17_Healthy!S457,Patient18_Healthy!S457,Patient19_Healthy!S457,Patient21_Healthy!S457,Patient22_Healthy!S457,Patient23_Healthy!S457,Patient25_Healthy!S457,Patient26_Healthy!RS57,Patient27_Healthy!S457,Patient28_Healthy!S457,Patient30_Healthy!S457,Patient31_Healthy!S457,Patient33_Healthy!S457,Patient34_Healthy!S457,Patient36_Healthy!S457)</f>
        <v>0.64859373311514279</v>
      </c>
      <c r="AE478" s="139">
        <f>STDEV(Patient1_Healthy!S457,Patient2_Healthy!S457,Patient5_Healthy!S457,Patient6_Healthy!RS57,Patient8_Healthy!S457,Patient9_Healthy!S457,Patient10_Healthy!S457,Patient11_Healthy!S457,Patient12_Healthy!S457,Patient12_Healthy!S457,Patient13_Healthy!S457,Patient14_Healthy!S457,Patient15_Healthy!S457,Patient16_Healthy!S457,Patient17_Healthy!S457,Patient18_Healthy!S457,Patient19_Healthy!S457,Patient21_Healthy!S457,Patient22_Healthy!S457,Patient23_Healthy!S457,Patient25_Healthy!S457,Patient26_Healthy!RS57,Patient27_Healthy!S457,Patient28_Healthy!S457,Patient30_Healthy!S457,Patient31_Healthy!S457,Patient33_Healthy!S457,Patient34_Healthy!S457,Patient36_Healthy!S457)</f>
        <v>0.30526944095565384</v>
      </c>
      <c r="AF478" s="164">
        <f>AVERAGE(Patient1_Healthy!T457,Patient2_Healthy!T457,Patient5_Healthy!T457,Patient6_Healthy!T457,Patient8_Healthy!T457,Patient9_Healthy!T457,Patient10_Healthy!T457,Patient11_Healthy!T457,Patient12_Healthy!T457,Patient12_Healthy!T457,Patient13_Healthy!T457,Patient14_Healthy!T457,Patient15_Healthy!T457,Patient16_Healthy!T457,Patient17_Healthy!T457,Patient18_Healthy!T457,Patient19_Healthy!T457,Patient21_Healthy!T457,Patient22_Healthy!T457,Patient23_Healthy!T457,Patient25_Healthy!T457,Patient26_Healthy!TS57,Patient27_Healthy!T457,Patient28_Healthy!T457,Patient30_Healthy!T457,Patient31_Healthy!T457,Patient33_Healthy!T457,Patient34_Healthy!T457,Patient36_Healthy!T457)</f>
        <v>0.69341668531306255</v>
      </c>
      <c r="AG478" s="164">
        <f>STDEV(Patient1_Healthy!T457,Patient2_Healthy!T457,Patient5_Healthy!T457,Patient6_Healthy!T457,Patient8_Healthy!T457,Patient9_Healthy!T457,Patient10_Healthy!T457,Patient11_Healthy!T457,Patient12_Healthy!T457,Patient12_Healthy!T457,Patient13_Healthy!T457,Patient14_Healthy!T457,Patient15_Healthy!T457,Patient16_Healthy!T457,Patient17_Healthy!T457,Patient18_Healthy!T457,Patient19_Healthy!T457,Patient21_Healthy!T457,Patient22_Healthy!T457,Patient23_Healthy!T457,Patient25_Healthy!T457,Patient26_Healthy!TS57,Patient27_Healthy!T457,Patient28_Healthy!T457,Patient30_Healthy!T457,Patient31_Healthy!T457,Patient33_Healthy!T457,Patient34_Healthy!T457,Patient36_Healthy!T457)</f>
        <v>0.28148762426559576</v>
      </c>
      <c r="AO478" s="165"/>
    </row>
    <row r="479" spans="1:41" x14ac:dyDescent="0.25">
      <c r="A479" s="140" t="s">
        <v>157</v>
      </c>
      <c r="B479" s="132">
        <f>AVERAGE(Patient1_Healthy!B458,Patient2_Healthy!B458,Patient5_Healthy!B458,Patient6_Healthy!B458,Patient8_Healthy!B458,Patient9_Healthy!B458,Patient10_Healthy!B458,Patient11_Healthy!B458,Patient12_Healthy!B458,Patient13_Healthy!B458,Patient14_Healthy!B458,Patient15_Healthy!B458,Patient16_Healthy!B458,Patient17_Healthy!B458,Patient18_Healthy!B458,Patient19_Healthy!B458,Patient21_Healthy!B458,Patient22_Healthy!B458,Patient23_Healthy!B458,Patient25_Healthy!B458,Patient26_Healthy!B458,Patient27_Healthy!B458,Patient28_Healthy!B458,Patient30_Healthy!B458,Patient31_Healthy!B458,Patient33_Healthy!B458,Patient34_Healthy!B458,Patient36_Healthy!B458)</f>
        <v>16.066808974355659</v>
      </c>
      <c r="C479" s="139">
        <f>STDEV(Patient1_Healthy!B458,Patient2_Healthy!B458,Patient5_Healthy!B458,Patient6_Healthy!B458,Patient8_Healthy!B458,Patient9_Healthy!B458,Patient10_Healthy!B458,Patient11_Healthy!B458,Patient12_Healthy!B458,Patient13_Healthy!B458,Patient14_Healthy!B458,Patient15_Healthy!B458,Patient16_Healthy!B458,Patient17_Healthy!B458,Patient18_Healthy!B458,Patient19_Healthy!B458,Patient21_Healthy!B458,Patient22_Healthy!B458,Patient23_Healthy!B458,Patient25_Healthy!B458,Patient26_Healthy!B458,Patient27_Healthy!B458,Patient28_Healthy!B458,Patient30_Healthy!B458,Patient31_Healthy!B458,Patient33_Healthy!B458,Patient34_Healthy!B458,Patient36_Healthy!B458)</f>
        <v>11.548121235111307</v>
      </c>
      <c r="D479" s="164">
        <f>AVERAGE(Patient1_Healthy!C458,Patient2_Healthy!C458,Patient5_Healthy!C458,Patient6_Healthy!C458,Patient8_Healthy!C458,Patient9_Healthy!C458,Patient10_Healthy!C458,Patient11_Healthy!C458,Patient12_Healthy!C458,Patient13_Healthy!C458,Patient14_Healthy!C458,Patient15_Healthy!C458,Patient16_Healthy!C458,Patient17_Healthy!C458,Patient18_Healthy!C458,Patient19_Healthy!C458,Patient21_Healthy!C458,Patient22_Healthy!C458,Patient23_Healthy!C458,Patient25_Healthy!C458,Patient26_Healthy!C458,Patient27_Healthy!C458,Patient28_Healthy!C458,Patient30_Healthy!C458,Patient31_Healthy!C458,Patient33_Healthy!C458,Patient34_Healthy!C458,Patient36_Healthy!C458)</f>
        <v>19.853720386592975</v>
      </c>
      <c r="E479" s="139">
        <f>STDEV(Patient1_Healthy!C458,Patient2_Healthy!C458,Patient5_Healthy!C458,Patient6_Healthy!C458,Patient8_Healthy!C458,Patient9_Healthy!C458,Patient10_Healthy!C458,Patient11_Healthy!C458,Patient12_Healthy!C458,Patient13_Healthy!C458,Patient14_Healthy!C458,Patient15_Healthy!C458,Patient16_Healthy!C458,Patient17_Healthy!C458,Patient18_Healthy!C458,Patient19_Healthy!C458,Patient21_Healthy!C458,Patient22_Healthy!C458,Patient23_Healthy!C458,Patient25_Healthy!C458,Patient26_Healthy!C458,Patient27_Healthy!C458,Patient28_Healthy!C458,Patient30_Healthy!C458,Patient31_Healthy!C458,Patient33_Healthy!C458,Patient34_Healthy!C458,Patient36_Healthy!C458)</f>
        <v>50.88231785403525</v>
      </c>
      <c r="F479" s="132">
        <f>AVERAGE(Patient1_Healthy!D458,Patient2_Healthy!D458,Patient5_Healthy!D458,Patient6_Healthy!D458,Patient8_Healthy!D458,Patient9_Healthy!D458,Patient10_Healthy!D458,Patient11_Healthy!D458,Patient12_Healthy!D458,Patient13_Healthy!D458,Patient14_Healthy!D458,Patient15_Healthy!D458,Patient16_Healthy!D458,Patient17_Healthy!D458,Patient18_Healthy!D458,Patient19_Healthy!D458,Patient21_Healthy!D458,Patient22_Healthy!D458,Patient23_Healthy!D458,Patient25_Healthy!D458,Patient26_Healthy!D458,Patient27_Healthy!D458,Patient28_Healthy!D458,Patient30_Healthy!D458,Patient31_Healthy!D458,Patient33_Healthy!D458,Patient34_Healthy!D458,Patient36_Healthy!D458)</f>
        <v>18.079292094013887</v>
      </c>
      <c r="G479" s="139">
        <f>STDEV(Patient1_Healthy!D458,Patient2_Healthy!D458,Patient5_Healthy!D458,Patient6_Healthy!D458,Patient8_Healthy!D458,Patient9_Healthy!D458,Patient10_Healthy!D458,Patient11_Healthy!D458,Patient12_Healthy!D458,Patient13_Healthy!D458,Patient14_Healthy!D458,Patient15_Healthy!D458,Patient16_Healthy!D458,Patient17_Healthy!D458,Patient18_Healthy!D458,Patient19_Healthy!D458,Patient21_Healthy!D458,Patient22_Healthy!D458,Patient23_Healthy!D458,Patient25_Healthy!D458,Patient26_Healthy!D458,Patient27_Healthy!D458,Patient28_Healthy!D458,Patient30_Healthy!D458,Patient31_Healthy!D458,Patient33_Healthy!D458,Patient34_Healthy!D458,Patient36_Healthy!D458)</f>
        <v>12.75891275505537</v>
      </c>
      <c r="H479" s="164">
        <f>AVERAGE(Patient1_Healthy!E458,Patient2_Healthy!E458,Patient5_Healthy!E458,Patient6_Healthy!E458,Patient8_Healthy!E458,Patient9_Healthy!E458,Patient10_Healthy!E458,Patient11_Healthy!E458,Patient12_Healthy!E458,Patient13_Healthy!E458,Patient14_Healthy!E458,Patient15_Healthy!E458,Patient16_Healthy!E458,Patient17_Healthy!E458,Patient18_Healthy!E458,Patient19_Healthy!E458,Patient21_Healthy!E458,Patient22_Healthy!E458,Patient23_Healthy!E458,Patient25_Healthy!E458,Patient26_Healthy!E458,Patient27_Healthy!E458,Patient28_Healthy!E458,Patient30_Healthy!E458,Patient31_Healthy!E458,Patient33_Healthy!E458,Patient34_Healthy!E458,Patient36_Healthy!E458)</f>
        <v>-20.799923830751219</v>
      </c>
      <c r="I479" s="164">
        <f>STDEV(Patient1_Healthy!E458,Patient2_Healthy!E458,Patient5_Healthy!E458,Patient6_Healthy!E458,Patient8_Healthy!E458,Patient9_Healthy!E458,Patient10_Healthy!E458,Patient11_Healthy!E458,Patient12_Healthy!E458,Patient13_Healthy!E458,Patient14_Healthy!E458,Patient15_Healthy!E458,Patient16_Healthy!E458,Patient17_Healthy!E458,Patient18_Healthy!E458,Patient19_Healthy!E458,Patient21_Healthy!E458,Patient22_Healthy!E458,Patient23_Healthy!E458,Patient25_Healthy!E458,Patient26_Healthy!E458,Patient27_Healthy!E458,Patient28_Healthy!E458,Patient30_Healthy!E458,Patient31_Healthy!E458,Patient33_Healthy!E458,Patient34_Healthy!E458,Patient36_Healthy!E458)</f>
        <v>54.089826039683665</v>
      </c>
      <c r="L479" s="140" t="s">
        <v>158</v>
      </c>
      <c r="M479" s="164">
        <f>AVERAGE(Patient1_Healthy!H458,Patient2_Healthy!H458,Patient5_Healthy!H458,Patient6_Healthy!H458,Patient8_Healthy!H458,Patient9_Healthy!H458,Patient10_Healthy!H458,Patient11_Healthy!H458,Patient12_Healthy!H458,Patient13_Healthy!H458,Patient14_Healthy!H458,Patient15_Healthy!H458,Patient16_Healthy!H458,Patient17_Healthy!H458,Patient18_Healthy!H458,Patient19_Healthy!H458,Patient21_Healthy!H458,Patient22_Healthy!H458,Patient23_Healthy!H458,Patient25_Healthy!H458,Patient26_Healthy!H458,Patient27_Healthy!H458,Patient28_Healthy!H458,Patient30_Healthy!H458,Patient31_Healthy!H458,Patient33_Healthy!H458,Patient34_Healthy!H458,Patient36_Healthy!H458)</f>
        <v>327.69411911682266</v>
      </c>
      <c r="N479" s="164">
        <f>STDEV(Patient1_Healthy!H458,Patient2_Healthy!H458,Patient5_Healthy!H458,Patient6_Healthy!H458,Patient8_Healthy!H458,Patient9_Healthy!H458,Patient10_Healthy!H458,Patient11_Healthy!H458,Patient12_Healthy!H458,Patient13_Healthy!H458,Patient14_Healthy!H458,Patient15_Healthy!H458,Patient16_Healthy!H458,Patient17_Healthy!H458,Patient18_Healthy!H458,Patient19_Healthy!H458,Patient21_Healthy!H458,Patient22_Healthy!H458,Patient23_Healthy!H458,Patient25_Healthy!H458,Patient26_Healthy!H458,Patient27_Healthy!H458,Patient28_Healthy!H458,Patient30_Healthy!H458,Patient31_Healthy!H458,Patient33_Healthy!H458,Patient34_Healthy!H458,Patient36_Healthy!H458)</f>
        <v>399.24430360157078</v>
      </c>
      <c r="Q479" s="147" t="s">
        <v>158</v>
      </c>
      <c r="R479" s="132">
        <f>AVERAGE(Patient1_Healthy!M458,Patient2_Healthy!M458,Patient5_Healthy!M458,Patient6_Healthy!M458,Patient8_Healthy!M458,Patient9_Healthy!M458,Patient10_Healthy!M458,Patient11_Healthy!M458,Patient12_Healthy!M458,Patient13_Healthy!M458,Patient14_Healthy!M458,Patient15_Healthy!M458,Patient16_Healthy!M458,Patient17_Healthy!M458,Patient18_Healthy!M458,Patient19_Healthy!M458,Patient21_Healthy!M458,Patient22_Healthy!M458,Patient23_Healthy!M458,Patient25_Healthy!M458,Patient26_Healthy!M458,Patient27_Healthy!M458,Patient28_Healthy!M458,Patient30_Healthy!M458,Patient31_Healthy!M458,Patient33_Healthy!M458,Patient34_Healthy!M458,Patient36_Healthy!M458)</f>
        <v>0.79897449725609937</v>
      </c>
      <c r="S479" s="139">
        <f>STDEV(Patient1_Healthy!M458,Patient2_Healthy!M458,Patient5_Healthy!M458,Patient6_Healthy!M458,Patient8_Healthy!M458,Patient9_Healthy!M458,Patient10_Healthy!M458,Patient11_Healthy!M458,Patient12_Healthy!M458,Patient13_Healthy!M458,Patient14_Healthy!M458,Patient15_Healthy!M458,Patient16_Healthy!M458,Patient17_Healthy!M458,Patient18_Healthy!M458,Patient19_Healthy!M458,Patient21_Healthy!M458,Patient22_Healthy!M458,Patient23_Healthy!M458,Patient25_Healthy!M458,Patient26_Healthy!M458,Patient27_Healthy!M458,Patient28_Healthy!M458,Patient30_Healthy!M458,Patient31_Healthy!M458,Patient33_Healthy!M458,Patient34_Healthy!M458,Patient36_Healthy!M458)</f>
        <v>0.2049224295538786</v>
      </c>
      <c r="T479" s="164">
        <f>AVERAGE(Patient1_Healthy!N458,Patient2_Healthy!N458,Patient5_Healthy!N458,Patient6_Healthy!N458,Patient8_Healthy!N458,Patient9_Healthy!N458,Patient10_Healthy!N458,Patient11_Healthy!N458,Patient12_Healthy!N458,Patient13_Healthy!N458,Patient14_Healthy!N458,Patient15_Healthy!N458,Patient16_Healthy!N458,Patient17_Healthy!N458,Patient18_Healthy!N458,Patient19_Healthy!N458,Patient21_Healthy!N458,Patient22_Healthy!N458,Patient23_Healthy!N458,Patient25_Healthy!N458,Patient26_Healthy!N458,Patient27_Healthy!N458,Patient28_Healthy!N458,Patient30_Healthy!N458,Patient31_Healthy!N458,Patient33_Healthy!N458,Patient34_Healthy!N458,Patient36_Healthy!N458)</f>
        <v>0.80040784027244805</v>
      </c>
      <c r="U479" s="164">
        <f>STDEV(Patient1_Healthy!N458,Patient2_Healthy!N458,Patient5_Healthy!N458,Patient6_Healthy!N458,Patient8_Healthy!N458,Patient9_Healthy!N458,Patient10_Healthy!N458,Patient11_Healthy!N458,Patient12_Healthy!N458,Patient13_Healthy!N458,Patient14_Healthy!N458,Patient15_Healthy!N458,Patient16_Healthy!N458,Patient17_Healthy!N458,Patient18_Healthy!N458,Patient19_Healthy!N458,Patient21_Healthy!N458,Patient22_Healthy!N458,Patient23_Healthy!N458,Patient25_Healthy!N458,Patient26_Healthy!N458,Patient27_Healthy!N458,Patient28_Healthy!N458,Patient30_Healthy!N458,Patient31_Healthy!N458,Patient33_Healthy!N458,Patient34_Healthy!N458,Patient36_Healthy!N458)</f>
        <v>0.18775251654060618</v>
      </c>
      <c r="V479" s="132">
        <f>AVERAGE(Patient1_Healthy!O458,Patient2_Healthy!O458,Patient5_Healthy!O458,Patient6_Healthy!O458,Patient8_Healthy!O458,Patient9_Healthy!O458,Patient10_Healthy!O458,Patient11_Healthy!O458,Patient12_Healthy!O458,Patient13_Healthy!O458,Patient14_Healthy!O458,Patient15_Healthy!O458,Patient16_Healthy!O458,Patient17_Healthy!O458,Patient18_Healthy!O458,Patient19_Healthy!O458,Patient21_Healthy!O458,Patient22_Healthy!O458,Patient23_Healthy!O458,Patient25_Healthy!O458,Patient26_Healthy!O458,Patient27_Healthy!O458,Patient28_Healthy!O458,Patient30_Healthy!O458,Patient31_Healthy!O458,Patient33_Healthy!O458,Patient34_Healthy!O458,Patient36_Healthy!O458)</f>
        <v>0.75142428859353594</v>
      </c>
      <c r="W479" s="139">
        <f>STDEV(Patient1_Healthy!O458,Patient2_Healthy!O458,Patient5_Healthy!O458,Patient6_Healthy!O458,Patient8_Healthy!O458,Patient9_Healthy!O458,Patient10_Healthy!O458,Patient11_Healthy!O458,Patient12_Healthy!O458,Patient13_Healthy!O458,Patient14_Healthy!O458,Patient15_Healthy!O458,Patient16_Healthy!O458,Patient17_Healthy!O458,Patient18_Healthy!O458,Patient19_Healthy!O458,Patient21_Healthy!O458,Patient22_Healthy!O458,Patient23_Healthy!O458,Patient25_Healthy!O458,Patient26_Healthy!O458,Patient27_Healthy!O458,Patient28_Healthy!O458,Patient30_Healthy!O458,Patient31_Healthy!O458,Patient33_Healthy!O458,Patient34_Healthy!O458,Patient36_Healthy!O458)</f>
        <v>0.25599254095553237</v>
      </c>
      <c r="X479" s="132">
        <f>AVERAGE(Patient1_Healthy!P458,Patient2_Healthy!P458,Patient5_Healthy!P458,Patient6_Healthy!P458,Patient8_Healthy!P458,Patient9_Healthy!P458,Patient10_Healthy!P458,Patient11_Healthy!P458,Patient12_Healthy!P458,Patient13_Healthy!P458,Patient14_Healthy!P458,Patient15_Healthy!P458,Patient16_Healthy!P458,Patient17_Healthy!P458,Patient18_Healthy!P458,Patient19_Healthy!P458,Patient21_Healthy!P458,Patient22_Healthy!P458,Patient23_Healthy!P458,Patient25_Healthy!P458,Patient26_Healthy!P458,Patient27_Healthy!P458,Patient28_Healthy!P458,Patient30_Healthy!P458,Patient31_Healthy!P458,Patient33_Healthy!P458,Patient34_Healthy!P458,Patient36_Healthy!P458)</f>
        <v>0.67436791099009952</v>
      </c>
      <c r="Y479" s="139">
        <f>STDEV(Patient1_Healthy!P458,Patient2_Healthy!P458,Patient5_Healthy!P458,Patient6_Healthy!P458,Patient8_Healthy!P458,Patient9_Healthy!P458,Patient10_Healthy!P458,Patient11_Healthy!P458,Patient12_Healthy!P458,Patient13_Healthy!P458,Patient14_Healthy!P458,Patient15_Healthy!P458,Patient16_Healthy!P458,Patient17_Healthy!P458,Patient18_Healthy!P458,Patient19_Healthy!P458,Patient21_Healthy!P458,Patient22_Healthy!P458,Patient23_Healthy!P458,Patient25_Healthy!P458,Patient26_Healthy!P458,Patient27_Healthy!P458,Patient28_Healthy!P458,Patient30_Healthy!P458,Patient31_Healthy!P458,Patient33_Healthy!P458,Patient34_Healthy!P458,Patient36_Healthy!P458)</f>
        <v>0.28534254661251524</v>
      </c>
      <c r="Z479" s="132">
        <f>AVERAGE(Patient1_Healthy!Q458,Patient2_Healthy!Q458,Patient5_Healthy!Q458,Patient6_Healthy!Q458,Patient8_Healthy!Q458,Patient9_Healthy!Q458,Patient10_Healthy!Q458,Patient11_Healthy!Q458,Patient12_Healthy!Q458,Patient13_Healthy!Q458,Patient14_Healthy!Q458,Patient15_Healthy!Q458,Patient16_Healthy!Q458,Patient17_Healthy!Q458,Patient18_Healthy!Q458,Patient19_Healthy!Q458,Patient21_Healthy!Q458,Patient22_Healthy!Q458,Patient23_Healthy!Q458,Patient25_Healthy!Q458,Patient26_Healthy!Q458,Patient27_Healthy!Q458,Patient28_Healthy!Q458,Patient30_Healthy!Q458,Patient31_Healthy!Q458,Patient33_Healthy!Q458,Patient34_Healthy!Q458,Patient36_Healthy!Q458)</f>
        <v>0.46712323201513289</v>
      </c>
      <c r="AA479" s="139">
        <f>STDEV(Patient1_Healthy!Q458,Patient2_Healthy!Q458,Patient5_Healthy!Q458,Patient6_Healthy!Q458,Patient8_Healthy!Q458,Patient9_Healthy!Q458,Patient10_Healthy!Q458,Patient11_Healthy!Q458,Patient12_Healthy!Q458,Patient13_Healthy!Q458,Patient14_Healthy!Q458,Patient15_Healthy!Q458,Patient16_Healthy!Q458,Patient17_Healthy!Q458,Patient18_Healthy!Q458,Patient19_Healthy!Q458,Patient21_Healthy!Q458,Patient22_Healthy!Q458,Patient23_Healthy!Q458,Patient25_Healthy!Q458,Patient26_Healthy!Q458,Patient27_Healthy!Q458,Patient28_Healthy!Q458,Patient30_Healthy!Q458,Patient31_Healthy!Q458,Patient33_Healthy!Q458,Patient34_Healthy!Q458,Patient36_Healthy!Q458)</f>
        <v>0.32325705068459837</v>
      </c>
      <c r="AB479" s="132">
        <f>AVERAGE(Patient1_Healthy!R458,Patient2_Healthy!R458,Patient5_Healthy!R458,Patient6_Healthy!R458,Patient8_Healthy!R458,Patient9_Healthy!R458,Patient10_Healthy!R458,Patient11_Healthy!R458,Patient12_Healthy!R458,Patient12_Healthy!R458,Patient13_Healthy!R458,Patient14_Healthy!R458,Patient15_Healthy!R458,Patient16_Healthy!R458,Patient17_Healthy!R458,Patient18_Healthy!R458,Patient19_Healthy!R458,Patient21_Healthy!R458,Patient22_Healthy!R458,Patient23_Healthy!R458,Patient25_Healthy!R458,Patient26_Healthy!R458,Patient27_Healthy!R458,Patient28_Healthy!R458,Patient30_Healthy!R458,Patient31_Healthy!R458,Patient33_Healthy!R458,Patient34_Healthy!R458,Patient36_Healthy!R458)</f>
        <v>0.56297280748595468</v>
      </c>
      <c r="AC479" s="139">
        <f>STDEV(Patient1_Healthy!R458,Patient2_Healthy!R458,Patient5_Healthy!R458,Patient6_Healthy!R458,Patient8_Healthy!R458,Patient9_Healthy!R458,Patient10_Healthy!R458,Patient11_Healthy!R458,Patient12_Healthy!R458,Patient12_Healthy!R458,Patient13_Healthy!R458,Patient14_Healthy!R458,Patient15_Healthy!R458,Patient16_Healthy!R458,Patient17_Healthy!R458,Patient18_Healthy!R458,Patient19_Healthy!R458,Patient21_Healthy!R458,Patient22_Healthy!R458,Patient23_Healthy!R458,Patient25_Healthy!R458,Patient26_Healthy!R458,Patient27_Healthy!R458,Patient28_Healthy!R458,Patient30_Healthy!R458,Patient31_Healthy!R458,Patient33_Healthy!R458,Patient34_Healthy!R458,Patient36_Healthy!R458)</f>
        <v>0.2620769418095073</v>
      </c>
      <c r="AD479" s="132">
        <f>AVERAGE(Patient1_Healthy!S458,Patient2_Healthy!S458,Patient5_Healthy!S458,Patient6_Healthy!RS58,Patient8_Healthy!S458,Patient9_Healthy!S458,Patient10_Healthy!S458,Patient11_Healthy!S458,Patient12_Healthy!S458,Patient12_Healthy!S458,Patient13_Healthy!S458,Patient14_Healthy!S458,Patient15_Healthy!S458,Patient16_Healthy!S458,Patient17_Healthy!S458,Patient18_Healthy!S458,Patient19_Healthy!S458,Patient21_Healthy!S458,Patient22_Healthy!S458,Patient23_Healthy!S458,Patient25_Healthy!S458,Patient26_Healthy!RS58,Patient27_Healthy!S458,Patient28_Healthy!S458,Patient30_Healthy!S458,Patient31_Healthy!S458,Patient33_Healthy!S458,Patient34_Healthy!S458,Patient36_Healthy!S458)</f>
        <v>0.49952086087263792</v>
      </c>
      <c r="AE479" s="139">
        <f>STDEV(Patient1_Healthy!S458,Patient2_Healthy!S458,Patient5_Healthy!S458,Patient6_Healthy!RS58,Patient8_Healthy!S458,Patient9_Healthy!S458,Patient10_Healthy!S458,Patient11_Healthy!S458,Patient12_Healthy!S458,Patient12_Healthy!S458,Patient13_Healthy!S458,Patient14_Healthy!S458,Patient15_Healthy!S458,Patient16_Healthy!S458,Patient17_Healthy!S458,Patient18_Healthy!S458,Patient19_Healthy!S458,Patient21_Healthy!S458,Patient22_Healthy!S458,Patient23_Healthy!S458,Patient25_Healthy!S458,Patient26_Healthy!RS58,Patient27_Healthy!S458,Patient28_Healthy!S458,Patient30_Healthy!S458,Patient31_Healthy!S458,Patient33_Healthy!S458,Patient34_Healthy!S458,Patient36_Healthy!S458)</f>
        <v>0.30418467219803075</v>
      </c>
      <c r="AF479" s="164">
        <f>AVERAGE(Patient1_Healthy!T458,Patient2_Healthy!T458,Patient5_Healthy!T458,Patient6_Healthy!T458,Patient8_Healthy!T458,Patient9_Healthy!T458,Patient10_Healthy!T458,Patient11_Healthy!T458,Patient12_Healthy!T458,Patient12_Healthy!T458,Patient13_Healthy!T458,Patient14_Healthy!T458,Patient15_Healthy!T458,Patient16_Healthy!T458,Patient17_Healthy!T458,Patient18_Healthy!T458,Patient19_Healthy!T458,Patient21_Healthy!T458,Patient22_Healthy!T458,Patient23_Healthy!T458,Patient25_Healthy!T458,Patient26_Healthy!TS58,Patient27_Healthy!T458,Patient28_Healthy!T458,Patient30_Healthy!T458,Patient31_Healthy!T458,Patient33_Healthy!T458,Patient34_Healthy!T458,Patient36_Healthy!T458)</f>
        <v>0.56593598300245684</v>
      </c>
      <c r="AG479" s="164">
        <f>STDEV(Patient1_Healthy!T458,Patient2_Healthy!T458,Patient5_Healthy!T458,Patient6_Healthy!T458,Patient8_Healthy!T458,Patient9_Healthy!T458,Patient10_Healthy!T458,Patient11_Healthy!T458,Patient12_Healthy!T458,Patient12_Healthy!T458,Patient13_Healthy!T458,Patient14_Healthy!T458,Patient15_Healthy!T458,Patient16_Healthy!T458,Patient17_Healthy!T458,Patient18_Healthy!T458,Patient19_Healthy!T458,Patient21_Healthy!T458,Patient22_Healthy!T458,Patient23_Healthy!T458,Patient25_Healthy!T458,Patient26_Healthy!TS58,Patient27_Healthy!T458,Patient28_Healthy!T458,Patient30_Healthy!T458,Patient31_Healthy!T458,Patient33_Healthy!T458,Patient34_Healthy!T458,Patient36_Healthy!T458)</f>
        <v>0.25145857858733361</v>
      </c>
      <c r="AO479" s="165"/>
    </row>
    <row r="480" spans="1:41" x14ac:dyDescent="0.25">
      <c r="A480" s="140" t="s">
        <v>158</v>
      </c>
      <c r="B480" s="132">
        <f>AVERAGE(Patient1_Healthy!B459,Patient2_Healthy!B459,Patient5_Healthy!B459,Patient6_Healthy!B459,Patient8_Healthy!B459,Patient9_Healthy!B459,Patient10_Healthy!B459,Patient11_Healthy!B459,Patient12_Healthy!B459,Patient13_Healthy!B459,Patient14_Healthy!B459,Patient15_Healthy!B459,Patient16_Healthy!B459,Patient17_Healthy!B459,Patient18_Healthy!B459,Patient19_Healthy!B459,Patient21_Healthy!B459,Patient22_Healthy!B459,Patient23_Healthy!B459,Patient25_Healthy!B459,Patient26_Healthy!B459,Patient27_Healthy!B459,Patient28_Healthy!B459,Patient30_Healthy!B459,Patient31_Healthy!B459,Patient33_Healthy!B459,Patient34_Healthy!B459,Patient36_Healthy!B459)</f>
        <v>10.222435879260948</v>
      </c>
      <c r="C480" s="139">
        <f>STDEV(Patient1_Healthy!B459,Patient2_Healthy!B459,Patient5_Healthy!B459,Patient6_Healthy!B459,Patient8_Healthy!B459,Patient9_Healthy!B459,Patient10_Healthy!B459,Patient11_Healthy!B459,Patient12_Healthy!B459,Patient13_Healthy!B459,Patient14_Healthy!B459,Patient15_Healthy!B459,Patient16_Healthy!B459,Patient17_Healthy!B459,Patient18_Healthy!B459,Patient19_Healthy!B459,Patient21_Healthy!B459,Patient22_Healthy!B459,Patient23_Healthy!B459,Patient25_Healthy!B459,Patient26_Healthy!B459,Patient27_Healthy!B459,Patient28_Healthy!B459,Patient30_Healthy!B459,Patient31_Healthy!B459,Patient33_Healthy!B459,Patient34_Healthy!B459,Patient36_Healthy!B459)</f>
        <v>10.079665362539385</v>
      </c>
      <c r="D480" s="164">
        <f>AVERAGE(Patient1_Healthy!C459,Patient2_Healthy!C459,Patient5_Healthy!C459,Patient6_Healthy!C459,Patient8_Healthy!C459,Patient9_Healthy!C459,Patient10_Healthy!C459,Patient11_Healthy!C459,Patient12_Healthy!C459,Patient13_Healthy!C459,Patient14_Healthy!C459,Patient15_Healthy!C459,Patient16_Healthy!C459,Patient17_Healthy!C459,Patient18_Healthy!C459,Patient19_Healthy!C459,Patient21_Healthy!C459,Patient22_Healthy!C459,Patient23_Healthy!C459,Patient25_Healthy!C459,Patient26_Healthy!C459,Patient27_Healthy!C459,Patient28_Healthy!C459,Patient30_Healthy!C459,Patient31_Healthy!C459,Patient33_Healthy!C459,Patient34_Healthy!C459,Patient36_Healthy!C459)</f>
        <v>11.712260403968573</v>
      </c>
      <c r="E480" s="139">
        <f>STDEV(Patient1_Healthy!C459,Patient2_Healthy!C459,Patient5_Healthy!C459,Patient6_Healthy!C459,Patient8_Healthy!C459,Patient9_Healthy!C459,Patient10_Healthy!C459,Patient11_Healthy!C459,Patient12_Healthy!C459,Patient13_Healthy!C459,Patient14_Healthy!C459,Patient15_Healthy!C459,Patient16_Healthy!C459,Patient17_Healthy!C459,Patient18_Healthy!C459,Patient19_Healthy!C459,Patient21_Healthy!C459,Patient22_Healthy!C459,Patient23_Healthy!C459,Patient25_Healthy!C459,Patient26_Healthy!C459,Patient27_Healthy!C459,Patient28_Healthy!C459,Patient30_Healthy!C459,Patient31_Healthy!C459,Patient33_Healthy!C459,Patient34_Healthy!C459,Patient36_Healthy!C459)</f>
        <v>39.195502330231271</v>
      </c>
      <c r="F480" s="132">
        <f>AVERAGE(Patient1_Healthy!D459,Patient2_Healthy!D459,Patient5_Healthy!D459,Patient6_Healthy!D459,Patient8_Healthy!D459,Patient9_Healthy!D459,Patient10_Healthy!D459,Patient11_Healthy!D459,Patient12_Healthy!D459,Patient13_Healthy!D459,Patient14_Healthy!D459,Patient15_Healthy!D459,Patient16_Healthy!D459,Patient17_Healthy!D459,Patient18_Healthy!D459,Patient19_Healthy!D459,Patient21_Healthy!D459,Patient22_Healthy!D459,Patient23_Healthy!D459,Patient25_Healthy!D459,Patient26_Healthy!D459,Patient27_Healthy!D459,Patient28_Healthy!D459,Patient30_Healthy!D459,Patient31_Healthy!D459,Patient33_Healthy!D459,Patient34_Healthy!D459,Patient36_Healthy!D459)</f>
        <v>11.847255652898932</v>
      </c>
      <c r="G480" s="139">
        <f>STDEV(Patient1_Healthy!D459,Patient2_Healthy!D459,Patient5_Healthy!D459,Patient6_Healthy!D459,Patient8_Healthy!D459,Patient9_Healthy!D459,Patient10_Healthy!D459,Patient11_Healthy!D459,Patient12_Healthy!D459,Patient13_Healthy!D459,Patient14_Healthy!D459,Patient15_Healthy!D459,Patient16_Healthy!D459,Patient17_Healthy!D459,Patient18_Healthy!D459,Patient19_Healthy!D459,Patient21_Healthy!D459,Patient22_Healthy!D459,Patient23_Healthy!D459,Patient25_Healthy!D459,Patient26_Healthy!D459,Patient27_Healthy!D459,Patient28_Healthy!D459,Patient30_Healthy!D459,Patient31_Healthy!D459,Patient33_Healthy!D459,Patient34_Healthy!D459,Patient36_Healthy!D459)</f>
        <v>8.8940316068685323</v>
      </c>
      <c r="H480" s="164">
        <f>AVERAGE(Patient1_Healthy!E459,Patient2_Healthy!E459,Patient5_Healthy!E459,Patient6_Healthy!E459,Patient8_Healthy!E459,Patient9_Healthy!E459,Patient10_Healthy!E459,Patient11_Healthy!E459,Patient12_Healthy!E459,Patient13_Healthy!E459,Patient14_Healthy!E459,Patient15_Healthy!E459,Patient16_Healthy!E459,Patient17_Healthy!E459,Patient18_Healthy!E459,Patient19_Healthy!E459,Patient21_Healthy!E459,Patient22_Healthy!E459,Patient23_Healthy!E459,Patient25_Healthy!E459,Patient26_Healthy!E459,Patient27_Healthy!E459,Patient28_Healthy!E459,Patient30_Healthy!E459,Patient31_Healthy!E459,Patient33_Healthy!E459,Patient34_Healthy!E459,Patient36_Healthy!E459)</f>
        <v>-12.768073543564457</v>
      </c>
      <c r="I480" s="164">
        <f>STDEV(Patient1_Healthy!E459,Patient2_Healthy!E459,Patient5_Healthy!E459,Patient6_Healthy!E459,Patient8_Healthy!E459,Patient9_Healthy!E459,Patient10_Healthy!E459,Patient11_Healthy!E459,Patient12_Healthy!E459,Patient13_Healthy!E459,Patient14_Healthy!E459,Patient15_Healthy!E459,Patient16_Healthy!E459,Patient17_Healthy!E459,Patient18_Healthy!E459,Patient19_Healthy!E459,Patient21_Healthy!E459,Patient22_Healthy!E459,Patient23_Healthy!E459,Patient25_Healthy!E459,Patient26_Healthy!E459,Patient27_Healthy!E459,Patient28_Healthy!E459,Patient30_Healthy!E459,Patient31_Healthy!E459,Patient33_Healthy!E459,Patient34_Healthy!E459,Patient36_Healthy!E459)</f>
        <v>36.509809568882581</v>
      </c>
      <c r="L480" s="140" t="s">
        <v>159</v>
      </c>
      <c r="M480" s="164">
        <f>AVERAGE(Patient1_Healthy!H459,Patient2_Healthy!H459,Patient5_Healthy!H459,Patient6_Healthy!H459,Patient8_Healthy!H459,Patient9_Healthy!H459,Patient10_Healthy!H459,Patient11_Healthy!H459,Patient12_Healthy!H459,Patient13_Healthy!H459,Patient14_Healthy!H459,Patient15_Healthy!H459,Patient16_Healthy!H459,Patient17_Healthy!H459,Patient18_Healthy!H459,Patient19_Healthy!H459,Patient21_Healthy!H459,Patient22_Healthy!H459,Patient23_Healthy!H459,Patient25_Healthy!H459,Patient26_Healthy!H459,Patient27_Healthy!H459,Patient28_Healthy!H459,Patient30_Healthy!H459,Patient31_Healthy!H459,Patient33_Healthy!H459,Patient34_Healthy!H459,Patient36_Healthy!H459)</f>
        <v>126.50285475098846</v>
      </c>
      <c r="N480" s="164">
        <f>STDEV(Patient1_Healthy!H459,Patient2_Healthy!H459,Patient5_Healthy!H459,Patient6_Healthy!H459,Patient8_Healthy!H459,Patient9_Healthy!H459,Patient10_Healthy!H459,Patient11_Healthy!H459,Patient12_Healthy!H459,Patient13_Healthy!H459,Patient14_Healthy!H459,Patient15_Healthy!H459,Patient16_Healthy!H459,Patient17_Healthy!H459,Patient18_Healthy!H459,Patient19_Healthy!H459,Patient21_Healthy!H459,Patient22_Healthy!H459,Patient23_Healthy!H459,Patient25_Healthy!H459,Patient26_Healthy!H459,Patient27_Healthy!H459,Patient28_Healthy!H459,Patient30_Healthy!H459,Patient31_Healthy!H459,Patient33_Healthy!H459,Patient34_Healthy!H459,Patient36_Healthy!H459)</f>
        <v>190.78024511953274</v>
      </c>
      <c r="Q480" s="147" t="s">
        <v>159</v>
      </c>
      <c r="R480" s="132">
        <f>AVERAGE(Patient1_Healthy!M459,Patient2_Healthy!M459,Patient5_Healthy!M459,Patient6_Healthy!M459,Patient8_Healthy!M459,Patient9_Healthy!M459,Patient10_Healthy!M459,Patient11_Healthy!M459,Patient12_Healthy!M459,Patient13_Healthy!M459,Patient14_Healthy!M459,Patient15_Healthy!M459,Patient16_Healthy!M459,Patient17_Healthy!M459,Patient18_Healthy!M459,Patient19_Healthy!M459,Patient21_Healthy!M459,Patient22_Healthy!M459,Patient23_Healthy!M459,Patient25_Healthy!M459,Patient26_Healthy!M459,Patient27_Healthy!M459,Patient28_Healthy!M459,Patient30_Healthy!M459,Patient31_Healthy!M459,Patient33_Healthy!M459,Patient34_Healthy!M459,Patient36_Healthy!M459)</f>
        <v>0.82104198640298032</v>
      </c>
      <c r="S480" s="139">
        <f>STDEV(Patient1_Healthy!M459,Patient2_Healthy!M459,Patient5_Healthy!M459,Patient6_Healthy!M459,Patient8_Healthy!M459,Patient9_Healthy!M459,Patient10_Healthy!M459,Patient11_Healthy!M459,Patient12_Healthy!M459,Patient13_Healthy!M459,Patient14_Healthy!M459,Patient15_Healthy!M459,Patient16_Healthy!M459,Patient17_Healthy!M459,Patient18_Healthy!M459,Patient19_Healthy!M459,Patient21_Healthy!M459,Patient22_Healthy!M459,Patient23_Healthy!M459,Patient25_Healthy!M459,Patient26_Healthy!M459,Patient27_Healthy!M459,Patient28_Healthy!M459,Patient30_Healthy!M459,Patient31_Healthy!M459,Patient33_Healthy!M459,Patient34_Healthy!M459,Patient36_Healthy!M459)</f>
        <v>0.1876253797627094</v>
      </c>
      <c r="T480" s="164">
        <f>AVERAGE(Patient1_Healthy!N459,Patient2_Healthy!N459,Patient5_Healthy!N459,Patient6_Healthy!N459,Patient8_Healthy!N459,Patient9_Healthy!N459,Patient10_Healthy!N459,Patient11_Healthy!N459,Patient12_Healthy!N459,Patient13_Healthy!N459,Patient14_Healthy!N459,Patient15_Healthy!N459,Patient16_Healthy!N459,Patient17_Healthy!N459,Patient18_Healthy!N459,Patient19_Healthy!N459,Patient21_Healthy!N459,Patient22_Healthy!N459,Patient23_Healthy!N459,Patient25_Healthy!N459,Patient26_Healthy!N459,Patient27_Healthy!N459,Patient28_Healthy!N459,Patient30_Healthy!N459,Patient31_Healthy!N459,Patient33_Healthy!N459,Patient34_Healthy!N459,Patient36_Healthy!N459)</f>
        <v>0.77433858515969722</v>
      </c>
      <c r="U480" s="164">
        <f>STDEV(Patient1_Healthy!N459,Patient2_Healthy!N459,Patient5_Healthy!N459,Patient6_Healthy!N459,Patient8_Healthy!N459,Patient9_Healthy!N459,Patient10_Healthy!N459,Patient11_Healthy!N459,Patient12_Healthy!N459,Patient13_Healthy!N459,Patient14_Healthy!N459,Patient15_Healthy!N459,Patient16_Healthy!N459,Patient17_Healthy!N459,Patient18_Healthy!N459,Patient19_Healthy!N459,Patient21_Healthy!N459,Patient22_Healthy!N459,Patient23_Healthy!N459,Patient25_Healthy!N459,Patient26_Healthy!N459,Patient27_Healthy!N459,Patient28_Healthy!N459,Patient30_Healthy!N459,Patient31_Healthy!N459,Patient33_Healthy!N459,Patient34_Healthy!N459,Patient36_Healthy!N459)</f>
        <v>0.21310440886788012</v>
      </c>
      <c r="V480" s="132">
        <f>AVERAGE(Patient1_Healthy!O459,Patient2_Healthy!O459,Patient5_Healthy!O459,Patient6_Healthy!O459,Patient8_Healthy!O459,Patient9_Healthy!O459,Patient10_Healthy!O459,Patient11_Healthy!O459,Patient12_Healthy!O459,Patient13_Healthy!O459,Patient14_Healthy!O459,Patient15_Healthy!O459,Patient16_Healthy!O459,Patient17_Healthy!O459,Patient18_Healthy!O459,Patient19_Healthy!O459,Patient21_Healthy!O459,Patient22_Healthy!O459,Patient23_Healthy!O459,Patient25_Healthy!O459,Patient26_Healthy!O459,Patient27_Healthy!O459,Patient28_Healthy!O459,Patient30_Healthy!O459,Patient31_Healthy!O459,Patient33_Healthy!O459,Patient34_Healthy!O459,Patient36_Healthy!O459)</f>
        <v>0.71851177138625821</v>
      </c>
      <c r="W480" s="139">
        <f>STDEV(Patient1_Healthy!O459,Patient2_Healthy!O459,Patient5_Healthy!O459,Patient6_Healthy!O459,Patient8_Healthy!O459,Patient9_Healthy!O459,Patient10_Healthy!O459,Patient11_Healthy!O459,Patient12_Healthy!O459,Patient13_Healthy!O459,Patient14_Healthy!O459,Patient15_Healthy!O459,Patient16_Healthy!O459,Patient17_Healthy!O459,Patient18_Healthy!O459,Patient19_Healthy!O459,Patient21_Healthy!O459,Patient22_Healthy!O459,Patient23_Healthy!O459,Patient25_Healthy!O459,Patient26_Healthy!O459,Patient27_Healthy!O459,Patient28_Healthy!O459,Patient30_Healthy!O459,Patient31_Healthy!O459,Patient33_Healthy!O459,Patient34_Healthy!O459,Patient36_Healthy!O459)</f>
        <v>0.23815036796663863</v>
      </c>
      <c r="X480" s="132">
        <f>AVERAGE(Patient1_Healthy!P459,Patient2_Healthy!P459,Patient5_Healthy!P459,Patient6_Healthy!P459,Patient8_Healthy!P459,Patient9_Healthy!P459,Patient10_Healthy!P459,Patient11_Healthy!P459,Patient12_Healthy!P459,Patient13_Healthy!P459,Patient14_Healthy!P459,Patient15_Healthy!P459,Patient16_Healthy!P459,Patient17_Healthy!P459,Patient18_Healthy!P459,Patient19_Healthy!P459,Patient21_Healthy!P459,Patient22_Healthy!P459,Patient23_Healthy!P459,Patient25_Healthy!P459,Patient26_Healthy!P459,Patient27_Healthy!P459,Patient28_Healthy!P459,Patient30_Healthy!P459,Patient31_Healthy!P459,Patient33_Healthy!P459,Patient34_Healthy!P459,Patient36_Healthy!P459)</f>
        <v>0.70805995983928971</v>
      </c>
      <c r="Y480" s="139">
        <f>STDEV(Patient1_Healthy!P459,Patient2_Healthy!P459,Patient5_Healthy!P459,Patient6_Healthy!P459,Patient8_Healthy!P459,Patient9_Healthy!P459,Patient10_Healthy!P459,Patient11_Healthy!P459,Patient12_Healthy!P459,Patient13_Healthy!P459,Patient14_Healthy!P459,Patient15_Healthy!P459,Patient16_Healthy!P459,Patient17_Healthy!P459,Patient18_Healthy!P459,Patient19_Healthy!P459,Patient21_Healthy!P459,Patient22_Healthy!P459,Patient23_Healthy!P459,Patient25_Healthy!P459,Patient26_Healthy!P459,Patient27_Healthy!P459,Patient28_Healthy!P459,Patient30_Healthy!P459,Patient31_Healthy!P459,Patient33_Healthy!P459,Patient34_Healthy!P459,Patient36_Healthy!P459)</f>
        <v>0.23893703960897206</v>
      </c>
      <c r="Z480" s="132">
        <f>AVERAGE(Patient1_Healthy!Q459,Patient2_Healthy!Q459,Patient5_Healthy!Q459,Patient6_Healthy!Q459,Patient8_Healthy!Q459,Patient9_Healthy!Q459,Patient10_Healthy!Q459,Patient11_Healthy!Q459,Patient12_Healthy!Q459,Patient13_Healthy!Q459,Patient14_Healthy!Q459,Patient15_Healthy!Q459,Patient16_Healthy!Q459,Patient17_Healthy!Q459,Patient18_Healthy!Q459,Patient19_Healthy!Q459,Patient21_Healthy!Q459,Patient22_Healthy!Q459,Patient23_Healthy!Q459,Patient25_Healthy!Q459,Patient26_Healthy!Q459,Patient27_Healthy!Q459,Patient28_Healthy!Q459,Patient30_Healthy!Q459,Patient31_Healthy!Q459,Patient33_Healthy!Q459,Patient34_Healthy!Q459,Patient36_Healthy!Q459)</f>
        <v>0.50485251319431546</v>
      </c>
      <c r="AA480" s="139">
        <f>STDEV(Patient1_Healthy!Q459,Patient2_Healthy!Q459,Patient5_Healthy!Q459,Patient6_Healthy!Q459,Patient8_Healthy!Q459,Patient9_Healthy!Q459,Patient10_Healthy!Q459,Patient11_Healthy!Q459,Patient12_Healthy!Q459,Patient13_Healthy!Q459,Patient14_Healthy!Q459,Patient15_Healthy!Q459,Patient16_Healthy!Q459,Patient17_Healthy!Q459,Patient18_Healthy!Q459,Patient19_Healthy!Q459,Patient21_Healthy!Q459,Patient22_Healthy!Q459,Patient23_Healthy!Q459,Patient25_Healthy!Q459,Patient26_Healthy!Q459,Patient27_Healthy!Q459,Patient28_Healthy!Q459,Patient30_Healthy!Q459,Patient31_Healthy!Q459,Patient33_Healthy!Q459,Patient34_Healthy!Q459,Patient36_Healthy!Q459)</f>
        <v>0.30855762151322735</v>
      </c>
      <c r="AB480" s="132">
        <f>AVERAGE(Patient1_Healthy!R459,Patient2_Healthy!R459,Patient5_Healthy!R459,Patient6_Healthy!R459,Patient8_Healthy!R459,Patient9_Healthy!R459,Patient10_Healthy!R459,Patient11_Healthy!R459,Patient12_Healthy!R459,Patient12_Healthy!R459,Patient13_Healthy!R459,Patient14_Healthy!R459,Patient15_Healthy!R459,Patient16_Healthy!R459,Patient17_Healthy!R459,Patient18_Healthy!R459,Patient19_Healthy!R459,Patient21_Healthy!R459,Patient22_Healthy!R459,Patient23_Healthy!R459,Patient25_Healthy!R459,Patient26_Healthy!R459,Patient27_Healthy!R459,Patient28_Healthy!R459,Patient30_Healthy!R459,Patient31_Healthy!R459,Patient33_Healthy!R459,Patient34_Healthy!R459,Patient36_Healthy!R459)</f>
        <v>0.56252641960441274</v>
      </c>
      <c r="AC480" s="139">
        <f>STDEV(Patient1_Healthy!R459,Patient2_Healthy!R459,Patient5_Healthy!R459,Patient6_Healthy!R459,Patient8_Healthy!R459,Patient9_Healthy!R459,Patient10_Healthy!R459,Patient11_Healthy!R459,Patient12_Healthy!R459,Patient12_Healthy!R459,Patient13_Healthy!R459,Patient14_Healthy!R459,Patient15_Healthy!R459,Patient16_Healthy!R459,Patient17_Healthy!R459,Patient18_Healthy!R459,Patient19_Healthy!R459,Patient21_Healthy!R459,Patient22_Healthy!R459,Patient23_Healthy!R459,Patient25_Healthy!R459,Patient26_Healthy!R459,Patient27_Healthy!R459,Patient28_Healthy!R459,Patient30_Healthy!R459,Patient31_Healthy!R459,Patient33_Healthy!R459,Patient34_Healthy!R459,Patient36_Healthy!R459)</f>
        <v>0.2707384003003801</v>
      </c>
      <c r="AD480" s="132">
        <f>AVERAGE(Patient1_Healthy!S459,Patient2_Healthy!S459,Patient5_Healthy!S459,Patient6_Healthy!RS59,Patient8_Healthy!S459,Patient9_Healthy!S459,Patient10_Healthy!S459,Patient11_Healthy!S459,Patient12_Healthy!S459,Patient12_Healthy!S459,Patient13_Healthy!S459,Patient14_Healthy!S459,Patient15_Healthy!S459,Patient16_Healthy!S459,Patient17_Healthy!S459,Patient18_Healthy!S459,Patient19_Healthy!S459,Patient21_Healthy!S459,Patient22_Healthy!S459,Patient23_Healthy!S459,Patient25_Healthy!S459,Patient26_Healthy!RS59,Patient27_Healthy!S459,Patient28_Healthy!S459,Patient30_Healthy!S459,Patient31_Healthy!S459,Patient33_Healthy!S459,Patient34_Healthy!S459,Patient36_Healthy!S459)</f>
        <v>0.52675789261098738</v>
      </c>
      <c r="AE480" s="139">
        <f>STDEV(Patient1_Healthy!S459,Patient2_Healthy!S459,Patient5_Healthy!S459,Patient6_Healthy!RS59,Patient8_Healthy!S459,Patient9_Healthy!S459,Patient10_Healthy!S459,Patient11_Healthy!S459,Patient12_Healthy!S459,Patient12_Healthy!S459,Patient13_Healthy!S459,Patient14_Healthy!S459,Patient15_Healthy!S459,Patient16_Healthy!S459,Patient17_Healthy!S459,Patient18_Healthy!S459,Patient19_Healthy!S459,Patient21_Healthy!S459,Patient22_Healthy!S459,Patient23_Healthy!S459,Patient25_Healthy!S459,Patient26_Healthy!RS59,Patient27_Healthy!S459,Patient28_Healthy!S459,Patient30_Healthy!S459,Patient31_Healthy!S459,Patient33_Healthy!S459,Patient34_Healthy!S459,Patient36_Healthy!S459)</f>
        <v>0.27025240464719213</v>
      </c>
      <c r="AF480" s="164">
        <f>AVERAGE(Patient1_Healthy!T459,Patient2_Healthy!T459,Patient5_Healthy!T459,Patient6_Healthy!T459,Patient8_Healthy!T459,Patient9_Healthy!T459,Patient10_Healthy!T459,Patient11_Healthy!T459,Patient12_Healthy!T459,Patient12_Healthy!T459,Patient13_Healthy!T459,Patient14_Healthy!T459,Patient15_Healthy!T459,Patient16_Healthy!T459,Patient17_Healthy!T459,Patient18_Healthy!T459,Patient19_Healthy!T459,Patient21_Healthy!T459,Patient22_Healthy!T459,Patient23_Healthy!T459,Patient25_Healthy!T459,Patient26_Healthy!TS59,Patient27_Healthy!T459,Patient28_Healthy!T459,Patient30_Healthy!T459,Patient31_Healthy!T459,Patient33_Healthy!T459,Patient34_Healthy!T459,Patient36_Healthy!T459)</f>
        <v>0.59095002118281281</v>
      </c>
      <c r="AG480" s="164">
        <f>STDEV(Patient1_Healthy!T459,Patient2_Healthy!T459,Patient5_Healthy!T459,Patient6_Healthy!T459,Patient8_Healthy!T459,Patient9_Healthy!T459,Patient10_Healthy!T459,Patient11_Healthy!T459,Patient12_Healthy!T459,Patient12_Healthy!T459,Patient13_Healthy!T459,Patient14_Healthy!T459,Patient15_Healthy!T459,Patient16_Healthy!T459,Patient17_Healthy!T459,Patient18_Healthy!T459,Patient19_Healthy!T459,Patient21_Healthy!T459,Patient22_Healthy!T459,Patient23_Healthy!T459,Patient25_Healthy!T459,Patient26_Healthy!TS59,Patient27_Healthy!T459,Patient28_Healthy!T459,Patient30_Healthy!T459,Patient31_Healthy!T459,Patient33_Healthy!T459,Patient34_Healthy!T459,Patient36_Healthy!T459)</f>
        <v>0.24026591166979669</v>
      </c>
      <c r="AO480" s="165"/>
    </row>
    <row r="481" spans="1:41" x14ac:dyDescent="0.25">
      <c r="A481" s="140" t="s">
        <v>159</v>
      </c>
      <c r="B481" s="132">
        <f>AVERAGE(Patient1_Healthy!B460,Patient2_Healthy!B460,Patient5_Healthy!B460,Patient6_Healthy!B460,Patient8_Healthy!B460,Patient9_Healthy!B460,Patient10_Healthy!B460,Patient11_Healthy!B460,Patient12_Healthy!B460,Patient13_Healthy!B460,Patient14_Healthy!B460,Patient15_Healthy!B460,Patient16_Healthy!B460,Patient17_Healthy!B460,Patient18_Healthy!B460,Patient19_Healthy!B460,Patient21_Healthy!B460,Patient22_Healthy!B460,Patient23_Healthy!B460,Patient25_Healthy!B460,Patient26_Healthy!B460,Patient27_Healthy!B460,Patient28_Healthy!B460,Patient30_Healthy!B460,Patient31_Healthy!B460,Patient33_Healthy!B460,Patient34_Healthy!B460,Patient36_Healthy!B460)</f>
        <v>5.0350840572339663</v>
      </c>
      <c r="C481" s="139">
        <f>STDEV(Patient1_Healthy!B460,Patient2_Healthy!B460,Patient5_Healthy!B460,Patient6_Healthy!B460,Patient8_Healthy!B460,Patient9_Healthy!B460,Patient10_Healthy!B460,Patient11_Healthy!B460,Patient12_Healthy!B460,Patient13_Healthy!B460,Patient14_Healthy!B460,Patient15_Healthy!B460,Patient16_Healthy!B460,Patient17_Healthy!B460,Patient18_Healthy!B460,Patient19_Healthy!B460,Patient21_Healthy!B460,Patient22_Healthy!B460,Patient23_Healthy!B460,Patient25_Healthy!B460,Patient26_Healthy!B460,Patient27_Healthy!B460,Patient28_Healthy!B460,Patient30_Healthy!B460,Patient31_Healthy!B460,Patient33_Healthy!B460,Patient34_Healthy!B460,Patient36_Healthy!B460)</f>
        <v>6.6424232923371704</v>
      </c>
      <c r="D481" s="164">
        <f>AVERAGE(Patient1_Healthy!C460,Patient2_Healthy!C460,Patient5_Healthy!C460,Patient6_Healthy!C460,Patient8_Healthy!C460,Patient9_Healthy!C460,Patient10_Healthy!C460,Patient11_Healthy!C460,Patient12_Healthy!C460,Patient13_Healthy!C460,Patient14_Healthy!C460,Patient15_Healthy!C460,Patient16_Healthy!C460,Patient17_Healthy!C460,Patient18_Healthy!C460,Patient19_Healthy!C460,Patient21_Healthy!C460,Patient22_Healthy!C460,Patient23_Healthy!C460,Patient25_Healthy!C460,Patient26_Healthy!C460,Patient27_Healthy!C460,Patient28_Healthy!C460,Patient30_Healthy!C460,Patient31_Healthy!C460,Patient33_Healthy!C460,Patient34_Healthy!C460,Patient36_Healthy!C460)</f>
        <v>1.1954270848177366</v>
      </c>
      <c r="E481" s="139">
        <f>STDEV(Patient1_Healthy!C460,Patient2_Healthy!C460,Patient5_Healthy!C460,Patient6_Healthy!C460,Patient8_Healthy!C460,Patient9_Healthy!C460,Patient10_Healthy!C460,Patient11_Healthy!C460,Patient12_Healthy!C460,Patient13_Healthy!C460,Patient14_Healthy!C460,Patient15_Healthy!C460,Patient16_Healthy!C460,Patient17_Healthy!C460,Patient18_Healthy!C460,Patient19_Healthy!C460,Patient21_Healthy!C460,Patient22_Healthy!C460,Patient23_Healthy!C460,Patient25_Healthy!C460,Patient26_Healthy!C460,Patient27_Healthy!C460,Patient28_Healthy!C460,Patient30_Healthy!C460,Patient31_Healthy!C460,Patient33_Healthy!C460,Patient34_Healthy!C460,Patient36_Healthy!C460)</f>
        <v>24.328703508508447</v>
      </c>
      <c r="F481" s="132">
        <f>AVERAGE(Patient1_Healthy!D460,Patient2_Healthy!D460,Patient5_Healthy!D460,Patient6_Healthy!D460,Patient8_Healthy!D460,Patient9_Healthy!D460,Patient10_Healthy!D460,Patient11_Healthy!D460,Patient12_Healthy!D460,Patient13_Healthy!D460,Patient14_Healthy!D460,Patient15_Healthy!D460,Patient16_Healthy!D460,Patient17_Healthy!D460,Patient18_Healthy!D460,Patient19_Healthy!D460,Patient21_Healthy!D460,Patient22_Healthy!D460,Patient23_Healthy!D460,Patient25_Healthy!D460,Patient26_Healthy!D460,Patient27_Healthy!D460,Patient28_Healthy!D460,Patient30_Healthy!D460,Patient31_Healthy!D460,Patient33_Healthy!D460,Patient34_Healthy!D460,Patient36_Healthy!D460)</f>
        <v>6.1785964839091907</v>
      </c>
      <c r="G481" s="139">
        <f>STDEV(Patient1_Healthy!D460,Patient2_Healthy!D460,Patient5_Healthy!D460,Patient6_Healthy!D460,Patient8_Healthy!D460,Patient9_Healthy!D460,Patient10_Healthy!D460,Patient11_Healthy!D460,Patient12_Healthy!D460,Patient13_Healthy!D460,Patient14_Healthy!D460,Patient15_Healthy!D460,Patient16_Healthy!D460,Patient17_Healthy!D460,Patient18_Healthy!D460,Patient19_Healthy!D460,Patient21_Healthy!D460,Patient22_Healthy!D460,Patient23_Healthy!D460,Patient25_Healthy!D460,Patient26_Healthy!D460,Patient27_Healthy!D460,Patient28_Healthy!D460,Patient30_Healthy!D460,Patient31_Healthy!D460,Patient33_Healthy!D460,Patient34_Healthy!D460,Patient36_Healthy!D460)</f>
        <v>6.2924732415094713</v>
      </c>
      <c r="H481" s="164">
        <f>AVERAGE(Patient1_Healthy!E460,Patient2_Healthy!E460,Patient5_Healthy!E460,Patient6_Healthy!E460,Patient8_Healthy!E460,Patient9_Healthy!E460,Patient10_Healthy!E460,Patient11_Healthy!E460,Patient12_Healthy!E460,Patient13_Healthy!E460,Patient14_Healthy!E460,Patient15_Healthy!E460,Patient16_Healthy!E460,Patient17_Healthy!E460,Patient18_Healthy!E460,Patient19_Healthy!E460,Patient21_Healthy!E460,Patient22_Healthy!E460,Patient23_Healthy!E460,Patient25_Healthy!E460,Patient26_Healthy!E460,Patient27_Healthy!E460,Patient28_Healthy!E460,Patient30_Healthy!E460,Patient31_Healthy!E460,Patient33_Healthy!E460,Patient34_Healthy!E460,Patient36_Healthy!E460)</f>
        <v>0.69118907157352361</v>
      </c>
      <c r="I481" s="164">
        <f>STDEV(Patient1_Healthy!E460,Patient2_Healthy!E460,Patient5_Healthy!E460,Patient6_Healthy!E460,Patient8_Healthy!E460,Patient9_Healthy!E460,Patient10_Healthy!E460,Patient11_Healthy!E460,Patient12_Healthy!E460,Patient13_Healthy!E460,Patient14_Healthy!E460,Patient15_Healthy!E460,Patient16_Healthy!E460,Patient17_Healthy!E460,Patient18_Healthy!E460,Patient19_Healthy!E460,Patient21_Healthy!E460,Patient22_Healthy!E460,Patient23_Healthy!E460,Patient25_Healthy!E460,Patient26_Healthy!E460,Patient27_Healthy!E460,Patient28_Healthy!E460,Patient30_Healthy!E460,Patient31_Healthy!E460,Patient33_Healthy!E460,Patient34_Healthy!E460,Patient36_Healthy!E460)</f>
        <v>21.553709977471538</v>
      </c>
      <c r="L481" s="140" t="s">
        <v>160</v>
      </c>
      <c r="M481" s="164">
        <f>AVERAGE(Patient1_Healthy!H460,Patient2_Healthy!H460,Patient5_Healthy!H460,Patient6_Healthy!H460,Patient8_Healthy!H460,Patient9_Healthy!H460,Patient10_Healthy!H460,Patient11_Healthy!H460,Patient12_Healthy!H460,Patient13_Healthy!H460,Patient14_Healthy!H460,Patient15_Healthy!H460,Patient16_Healthy!H460,Patient17_Healthy!H460,Patient18_Healthy!H460,Patient19_Healthy!H460,Patient21_Healthy!H460,Patient22_Healthy!H460,Patient23_Healthy!H460,Patient25_Healthy!H460,Patient26_Healthy!H460,Patient27_Healthy!H460,Patient28_Healthy!H460,Patient30_Healthy!H460,Patient31_Healthy!H460,Patient33_Healthy!H460,Patient34_Healthy!H460,Patient36_Healthy!H460)</f>
        <v>170.69301031201078</v>
      </c>
      <c r="N481" s="164">
        <f>STDEV(Patient1_Healthy!H460,Patient2_Healthy!H460,Patient5_Healthy!H460,Patient6_Healthy!H460,Patient8_Healthy!H460,Patient9_Healthy!H460,Patient10_Healthy!H460,Patient11_Healthy!H460,Patient12_Healthy!H460,Patient13_Healthy!H460,Patient14_Healthy!H460,Patient15_Healthy!H460,Patient16_Healthy!H460,Patient17_Healthy!H460,Patient18_Healthy!H460,Patient19_Healthy!H460,Patient21_Healthy!H460,Patient22_Healthy!H460,Patient23_Healthy!H460,Patient25_Healthy!H460,Patient26_Healthy!H460,Patient27_Healthy!H460,Patient28_Healthy!H460,Patient30_Healthy!H460,Patient31_Healthy!H460,Patient33_Healthy!H460,Patient34_Healthy!H460,Patient36_Healthy!H460)</f>
        <v>437.13386717083682</v>
      </c>
      <c r="Q481" s="147" t="s">
        <v>160</v>
      </c>
      <c r="R481" s="132">
        <f>AVERAGE(Patient1_Healthy!M460,Patient2_Healthy!M460,Patient5_Healthy!M460,Patient6_Healthy!M460,Patient8_Healthy!M460,Patient9_Healthy!M460,Patient10_Healthy!M460,Patient11_Healthy!M460,Patient12_Healthy!M460,Patient13_Healthy!M460,Patient14_Healthy!M460,Patient15_Healthy!M460,Patient16_Healthy!M460,Patient17_Healthy!M460,Patient18_Healthy!M460,Patient19_Healthy!M460,Patient21_Healthy!M460,Patient22_Healthy!M460,Patient23_Healthy!M460,Patient25_Healthy!M460,Patient26_Healthy!M460,Patient27_Healthy!M460,Patient28_Healthy!M460,Patient30_Healthy!M460,Patient31_Healthy!M460,Patient33_Healthy!M460,Patient34_Healthy!M460,Patient36_Healthy!M460)</f>
        <v>0.76872325999060132</v>
      </c>
      <c r="S481" s="139">
        <f>STDEV(Patient1_Healthy!M460,Patient2_Healthy!M460,Patient5_Healthy!M460,Patient6_Healthy!M460,Patient8_Healthy!M460,Patient9_Healthy!M460,Patient10_Healthy!M460,Patient11_Healthy!M460,Patient12_Healthy!M460,Patient13_Healthy!M460,Patient14_Healthy!M460,Patient15_Healthy!M460,Patient16_Healthy!M460,Patient17_Healthy!M460,Patient18_Healthy!M460,Patient19_Healthy!M460,Patient21_Healthy!M460,Patient22_Healthy!M460,Patient23_Healthy!M460,Patient25_Healthy!M460,Patient26_Healthy!M460,Patient27_Healthy!M460,Patient28_Healthy!M460,Patient30_Healthy!M460,Patient31_Healthy!M460,Patient33_Healthy!M460,Patient34_Healthy!M460,Patient36_Healthy!M460)</f>
        <v>0.18401572053704168</v>
      </c>
      <c r="T481" s="164">
        <f>AVERAGE(Patient1_Healthy!N460,Patient2_Healthy!N460,Patient5_Healthy!N460,Patient6_Healthy!N460,Patient8_Healthy!N460,Patient9_Healthy!N460,Patient10_Healthy!N460,Patient11_Healthy!N460,Patient12_Healthy!N460,Patient13_Healthy!N460,Patient14_Healthy!N460,Patient15_Healthy!N460,Patient16_Healthy!N460,Patient17_Healthy!N460,Patient18_Healthy!N460,Patient19_Healthy!N460,Patient21_Healthy!N460,Patient22_Healthy!N460,Patient23_Healthy!N460,Patient25_Healthy!N460,Patient26_Healthy!N460,Patient27_Healthy!N460,Patient28_Healthy!N460,Patient30_Healthy!N460,Patient31_Healthy!N460,Patient33_Healthy!N460,Patient34_Healthy!N460,Patient36_Healthy!N460)</f>
        <v>0.70164942230947436</v>
      </c>
      <c r="U481" s="164">
        <f>STDEV(Patient1_Healthy!N460,Patient2_Healthy!N460,Patient5_Healthy!N460,Patient6_Healthy!N460,Patient8_Healthy!N460,Patient9_Healthy!N460,Patient10_Healthy!N460,Patient11_Healthy!N460,Patient12_Healthy!N460,Patient13_Healthy!N460,Patient14_Healthy!N460,Patient15_Healthy!N460,Patient16_Healthy!N460,Patient17_Healthy!N460,Patient18_Healthy!N460,Patient19_Healthy!N460,Patient21_Healthy!N460,Patient22_Healthy!N460,Patient23_Healthy!N460,Patient25_Healthy!N460,Patient26_Healthy!N460,Patient27_Healthy!N460,Patient28_Healthy!N460,Patient30_Healthy!N460,Patient31_Healthy!N460,Patient33_Healthy!N460,Patient34_Healthy!N460,Patient36_Healthy!N460)</f>
        <v>0.22380091995263846</v>
      </c>
      <c r="V481" s="132">
        <f>AVERAGE(Patient1_Healthy!O460,Patient2_Healthy!O460,Patient5_Healthy!O460,Patient6_Healthy!O460,Patient8_Healthy!O460,Patient9_Healthy!O460,Patient10_Healthy!O460,Patient11_Healthy!O460,Patient12_Healthy!O460,Patient13_Healthy!O460,Patient14_Healthy!O460,Patient15_Healthy!O460,Patient16_Healthy!O460,Patient17_Healthy!O460,Patient18_Healthy!O460,Patient19_Healthy!O460,Patient21_Healthy!O460,Patient22_Healthy!O460,Patient23_Healthy!O460,Patient25_Healthy!O460,Patient26_Healthy!O460,Patient27_Healthy!O460,Patient28_Healthy!O460,Patient30_Healthy!O460,Patient31_Healthy!O460,Patient33_Healthy!O460,Patient34_Healthy!O460,Patient36_Healthy!O460)</f>
        <v>0.75001727545396135</v>
      </c>
      <c r="W481" s="139">
        <f>STDEV(Patient1_Healthy!O460,Patient2_Healthy!O460,Patient5_Healthy!O460,Patient6_Healthy!O460,Patient8_Healthy!O460,Patient9_Healthy!O460,Patient10_Healthy!O460,Patient11_Healthy!O460,Patient12_Healthy!O460,Patient13_Healthy!O460,Patient14_Healthy!O460,Patient15_Healthy!O460,Patient16_Healthy!O460,Patient17_Healthy!O460,Patient18_Healthy!O460,Patient19_Healthy!O460,Patient21_Healthy!O460,Patient22_Healthy!O460,Patient23_Healthy!O460,Patient25_Healthy!O460,Patient26_Healthy!O460,Patient27_Healthy!O460,Patient28_Healthy!O460,Patient30_Healthy!O460,Patient31_Healthy!O460,Patient33_Healthy!O460,Patient34_Healthy!O460,Patient36_Healthy!O460)</f>
        <v>0.23053463760492113</v>
      </c>
      <c r="X481" s="132">
        <f>AVERAGE(Patient1_Healthy!P460,Patient2_Healthy!P460,Patient5_Healthy!P460,Patient6_Healthy!P460,Patient8_Healthy!P460,Patient9_Healthy!P460,Patient10_Healthy!P460,Patient11_Healthy!P460,Patient12_Healthy!P460,Patient13_Healthy!P460,Patient14_Healthy!P460,Patient15_Healthy!P460,Patient16_Healthy!P460,Patient17_Healthy!P460,Patient18_Healthy!P460,Patient19_Healthy!P460,Patient21_Healthy!P460,Patient22_Healthy!P460,Patient23_Healthy!P460,Patient25_Healthy!P460,Patient26_Healthy!P460,Patient27_Healthy!P460,Patient28_Healthy!P460,Patient30_Healthy!P460,Patient31_Healthy!P460,Patient33_Healthy!P460,Patient34_Healthy!P460,Patient36_Healthy!P460)</f>
        <v>0.63069851315393333</v>
      </c>
      <c r="Y481" s="139">
        <f>STDEV(Patient1_Healthy!P460,Patient2_Healthy!P460,Patient5_Healthy!P460,Patient6_Healthy!P460,Patient8_Healthy!P460,Patient9_Healthy!P460,Patient10_Healthy!P460,Patient11_Healthy!P460,Patient12_Healthy!P460,Patient13_Healthy!P460,Patient14_Healthy!P460,Patient15_Healthy!P460,Patient16_Healthy!P460,Patient17_Healthy!P460,Patient18_Healthy!P460,Patient19_Healthy!P460,Patient21_Healthy!P460,Patient22_Healthy!P460,Patient23_Healthy!P460,Patient25_Healthy!P460,Patient26_Healthy!P460,Patient27_Healthy!P460,Patient28_Healthy!P460,Patient30_Healthy!P460,Patient31_Healthy!P460,Patient33_Healthy!P460,Patient34_Healthy!P460,Patient36_Healthy!P460)</f>
        <v>0.23345350962886491</v>
      </c>
      <c r="Z481" s="132">
        <f>AVERAGE(Patient1_Healthy!Q460,Patient2_Healthy!Q460,Patient5_Healthy!Q460,Patient6_Healthy!Q460,Patient8_Healthy!Q460,Patient9_Healthy!Q460,Patient10_Healthy!Q460,Patient11_Healthy!Q460,Patient12_Healthy!Q460,Patient13_Healthy!Q460,Patient14_Healthy!Q460,Patient15_Healthy!Q460,Patient16_Healthy!Q460,Patient17_Healthy!Q460,Patient18_Healthy!Q460,Patient19_Healthy!Q460,Patient21_Healthy!Q460,Patient22_Healthy!Q460,Patient23_Healthy!Q460,Patient25_Healthy!Q460,Patient26_Healthy!Q460,Patient27_Healthy!Q460,Patient28_Healthy!Q460,Patient30_Healthy!Q460,Patient31_Healthy!Q460,Patient33_Healthy!Q460,Patient34_Healthy!Q460,Patient36_Healthy!Q460)</f>
        <v>0.44173633303419207</v>
      </c>
      <c r="AA481" s="139">
        <f>STDEV(Patient1_Healthy!Q460,Patient2_Healthy!Q460,Patient5_Healthy!Q460,Patient6_Healthy!Q460,Patient8_Healthy!Q460,Patient9_Healthy!Q460,Patient10_Healthy!Q460,Patient11_Healthy!Q460,Patient12_Healthy!Q460,Patient13_Healthy!Q460,Patient14_Healthy!Q460,Patient15_Healthy!Q460,Patient16_Healthy!Q460,Patient17_Healthy!Q460,Patient18_Healthy!Q460,Patient19_Healthy!Q460,Patient21_Healthy!Q460,Patient22_Healthy!Q460,Patient23_Healthy!Q460,Patient25_Healthy!Q460,Patient26_Healthy!Q460,Patient27_Healthy!Q460,Patient28_Healthy!Q460,Patient30_Healthy!Q460,Patient31_Healthy!Q460,Patient33_Healthy!Q460,Patient34_Healthy!Q460,Patient36_Healthy!Q460)</f>
        <v>0.33789404415887259</v>
      </c>
      <c r="AB481" s="132">
        <f>AVERAGE(Patient1_Healthy!R460,Patient2_Healthy!R460,Patient5_Healthy!R460,Patient6_Healthy!R460,Patient8_Healthy!R460,Patient9_Healthy!R460,Patient10_Healthy!R460,Patient11_Healthy!R460,Patient12_Healthy!R460,Patient12_Healthy!R460,Patient13_Healthy!R460,Patient14_Healthy!R460,Patient15_Healthy!R460,Patient16_Healthy!R460,Patient17_Healthy!R460,Patient18_Healthy!R460,Patient19_Healthy!R460,Patient21_Healthy!R460,Patient22_Healthy!R460,Patient23_Healthy!R460,Patient25_Healthy!R460,Patient26_Healthy!R460,Patient27_Healthy!R460,Patient28_Healthy!R460,Patient30_Healthy!R460,Patient31_Healthy!R460,Patient33_Healthy!R460,Patient34_Healthy!R460,Patient36_Healthy!R460)</f>
        <v>0.51521495695587338</v>
      </c>
      <c r="AC481" s="139">
        <f>STDEV(Patient1_Healthy!R460,Patient2_Healthy!R460,Patient5_Healthy!R460,Patient6_Healthy!R460,Patient8_Healthy!R460,Patient9_Healthy!R460,Patient10_Healthy!R460,Patient11_Healthy!R460,Patient12_Healthy!R460,Patient12_Healthy!R460,Patient13_Healthy!R460,Patient14_Healthy!R460,Patient15_Healthy!R460,Patient16_Healthy!R460,Patient17_Healthy!R460,Patient18_Healthy!R460,Patient19_Healthy!R460,Patient21_Healthy!R460,Patient22_Healthy!R460,Patient23_Healthy!R460,Patient25_Healthy!R460,Patient26_Healthy!R460,Patient27_Healthy!R460,Patient28_Healthy!R460,Patient30_Healthy!R460,Patient31_Healthy!R460,Patient33_Healthy!R460,Patient34_Healthy!R460,Patient36_Healthy!R460)</f>
        <v>0.27587149415043188</v>
      </c>
      <c r="AD481" s="132">
        <f>AVERAGE(Patient1_Healthy!S460,Patient2_Healthy!S460,Patient5_Healthy!S460,Patient6_Healthy!RS60,Patient8_Healthy!S460,Patient9_Healthy!S460,Patient10_Healthy!S460,Patient11_Healthy!S460,Patient12_Healthy!S460,Patient12_Healthy!S460,Patient13_Healthy!S460,Patient14_Healthy!S460,Patient15_Healthy!S460,Patient16_Healthy!S460,Patient17_Healthy!S460,Patient18_Healthy!S460,Patient19_Healthy!S460,Patient21_Healthy!S460,Patient22_Healthy!S460,Patient23_Healthy!S460,Patient25_Healthy!S460,Patient26_Healthy!RS60,Patient27_Healthy!S460,Patient28_Healthy!S460,Patient30_Healthy!S460,Patient31_Healthy!S460,Patient33_Healthy!S460,Patient34_Healthy!S460,Patient36_Healthy!S460)</f>
        <v>0.45311401458903283</v>
      </c>
      <c r="AE481" s="139">
        <f>STDEV(Patient1_Healthy!S460,Patient2_Healthy!S460,Patient5_Healthy!S460,Patient6_Healthy!RS60,Patient8_Healthy!S460,Patient9_Healthy!S460,Patient10_Healthy!S460,Patient11_Healthy!S460,Patient12_Healthy!S460,Patient12_Healthy!S460,Patient13_Healthy!S460,Patient14_Healthy!S460,Patient15_Healthy!S460,Patient16_Healthy!S460,Patient17_Healthy!S460,Patient18_Healthy!S460,Patient19_Healthy!S460,Patient21_Healthy!S460,Patient22_Healthy!S460,Patient23_Healthy!S460,Patient25_Healthy!S460,Patient26_Healthy!RS60,Patient27_Healthy!S460,Patient28_Healthy!S460,Patient30_Healthy!S460,Patient31_Healthy!S460,Patient33_Healthy!S460,Patient34_Healthy!S460,Patient36_Healthy!S460)</f>
        <v>0.28314339389101817</v>
      </c>
      <c r="AF481" s="164">
        <f>AVERAGE(Patient1_Healthy!T460,Patient2_Healthy!T460,Patient5_Healthy!T460,Patient6_Healthy!T460,Patient8_Healthy!T460,Patient9_Healthy!T460,Patient10_Healthy!T460,Patient11_Healthy!T460,Patient12_Healthy!T460,Patient12_Healthy!T460,Patient13_Healthy!T460,Patient14_Healthy!T460,Patient15_Healthy!T460,Patient16_Healthy!T460,Patient17_Healthy!T460,Patient18_Healthy!T460,Patient19_Healthy!T460,Patient21_Healthy!T460,Patient22_Healthy!T460,Patient23_Healthy!T460,Patient25_Healthy!T460,Patient26_Healthy!TS60,Patient27_Healthy!T460,Patient28_Healthy!T460,Patient30_Healthy!T460,Patient31_Healthy!T460,Patient33_Healthy!T460,Patient34_Healthy!T460,Patient36_Healthy!T460)</f>
        <v>0.54228752835613192</v>
      </c>
      <c r="AG481" s="164">
        <f>STDEV(Patient1_Healthy!T460,Patient2_Healthy!T460,Patient5_Healthy!T460,Patient6_Healthy!T460,Patient8_Healthy!T460,Patient9_Healthy!T460,Patient10_Healthy!T460,Patient11_Healthy!T460,Patient12_Healthy!T460,Patient12_Healthy!T460,Patient13_Healthy!T460,Patient14_Healthy!T460,Patient15_Healthy!T460,Patient16_Healthy!T460,Patient17_Healthy!T460,Patient18_Healthy!T460,Patient19_Healthy!T460,Patient21_Healthy!T460,Patient22_Healthy!T460,Patient23_Healthy!T460,Patient25_Healthy!T460,Patient26_Healthy!TS60,Patient27_Healthy!T460,Patient28_Healthy!T460,Patient30_Healthy!T460,Patient31_Healthy!T460,Patient33_Healthy!T460,Patient34_Healthy!T460,Patient36_Healthy!T460)</f>
        <v>0.25459886836110851</v>
      </c>
      <c r="AO481" s="165"/>
    </row>
    <row r="482" spans="1:41" x14ac:dyDescent="0.25">
      <c r="A482" s="140" t="s">
        <v>160</v>
      </c>
      <c r="B482" s="132">
        <f>AVERAGE(Patient1_Healthy!B461,Patient2_Healthy!B461,Patient5_Healthy!B461,Patient6_Healthy!B461,Patient8_Healthy!B461,Patient9_Healthy!B461,Patient10_Healthy!B461,Patient11_Healthy!B461,Patient12_Healthy!B461,Patient13_Healthy!B461,Patient14_Healthy!B461,Patient15_Healthy!B461,Patient16_Healthy!B461,Patient17_Healthy!B461,Patient18_Healthy!B461,Patient19_Healthy!B461,Patient21_Healthy!B461,Patient22_Healthy!B461,Patient23_Healthy!B461,Patient25_Healthy!B461,Patient26_Healthy!B461,Patient27_Healthy!B461,Patient28_Healthy!B461,Patient30_Healthy!B461,Patient31_Healthy!B461,Patient33_Healthy!B461,Patient34_Healthy!B461,Patient36_Healthy!B461)</f>
        <v>4.4806885247647035</v>
      </c>
      <c r="C482" s="139">
        <f>STDEV(Patient1_Healthy!B461,Patient2_Healthy!B461,Patient5_Healthy!B461,Patient6_Healthy!B461,Patient8_Healthy!B461,Patient9_Healthy!B461,Patient10_Healthy!B461,Patient11_Healthy!B461,Patient12_Healthy!B461,Patient13_Healthy!B461,Patient14_Healthy!B461,Patient15_Healthy!B461,Patient16_Healthy!B461,Patient17_Healthy!B461,Patient18_Healthy!B461,Patient19_Healthy!B461,Patient21_Healthy!B461,Patient22_Healthy!B461,Patient23_Healthy!B461,Patient25_Healthy!B461,Patient26_Healthy!B461,Patient27_Healthy!B461,Patient28_Healthy!B461,Patient30_Healthy!B461,Patient31_Healthy!B461,Patient33_Healthy!B461,Patient34_Healthy!B461,Patient36_Healthy!B461)</f>
        <v>5.4958300900421424</v>
      </c>
      <c r="D482" s="164">
        <f>AVERAGE(Patient1_Healthy!C461,Patient2_Healthy!C461,Patient5_Healthy!C461,Patient6_Healthy!C461,Patient8_Healthy!C461,Patient9_Healthy!C461,Patient10_Healthy!C461,Patient11_Healthy!C461,Patient12_Healthy!C461,Patient13_Healthy!C461,Patient14_Healthy!C461,Patient15_Healthy!C461,Patient16_Healthy!C461,Patient17_Healthy!C461,Patient18_Healthy!C461,Patient19_Healthy!C461,Patient21_Healthy!C461,Patient22_Healthy!C461,Patient23_Healthy!C461,Patient25_Healthy!C461,Patient26_Healthy!C461,Patient27_Healthy!C461,Patient28_Healthy!C461,Patient30_Healthy!C461,Patient31_Healthy!C461,Patient33_Healthy!C461,Patient34_Healthy!C461,Patient36_Healthy!C461)</f>
        <v>7.801780106181833</v>
      </c>
      <c r="E482" s="139">
        <f>STDEV(Patient1_Healthy!C461,Patient2_Healthy!C461,Patient5_Healthy!C461,Patient6_Healthy!C461,Patient8_Healthy!C461,Patient9_Healthy!C461,Patient10_Healthy!C461,Patient11_Healthy!C461,Patient12_Healthy!C461,Patient13_Healthy!C461,Patient14_Healthy!C461,Patient15_Healthy!C461,Patient16_Healthy!C461,Patient17_Healthy!C461,Patient18_Healthy!C461,Patient19_Healthy!C461,Patient21_Healthy!C461,Patient22_Healthy!C461,Patient23_Healthy!C461,Patient25_Healthy!C461,Patient26_Healthy!C461,Patient27_Healthy!C461,Patient28_Healthy!C461,Patient30_Healthy!C461,Patient31_Healthy!C461,Patient33_Healthy!C461,Patient34_Healthy!C461,Patient36_Healthy!C461)</f>
        <v>18.364276327272655</v>
      </c>
      <c r="F482" s="132">
        <f>AVERAGE(Patient1_Healthy!D461,Patient2_Healthy!D461,Patient5_Healthy!D461,Patient6_Healthy!D461,Patient8_Healthy!D461,Patient9_Healthy!D461,Patient10_Healthy!D461,Patient11_Healthy!D461,Patient12_Healthy!D461,Patient13_Healthy!D461,Patient14_Healthy!D461,Patient15_Healthy!D461,Patient16_Healthy!D461,Patient17_Healthy!D461,Patient18_Healthy!D461,Patient19_Healthy!D461,Patient21_Healthy!D461,Patient22_Healthy!D461,Patient23_Healthy!D461,Patient25_Healthy!D461,Patient26_Healthy!D461,Patient27_Healthy!D461,Patient28_Healthy!D461,Patient30_Healthy!D461,Patient31_Healthy!D461,Patient33_Healthy!D461,Patient34_Healthy!D461,Patient36_Healthy!D461)</f>
        <v>5.0702050673752455</v>
      </c>
      <c r="G482" s="139">
        <f>STDEV(Patient1_Healthy!D461,Patient2_Healthy!D461,Patient5_Healthy!D461,Patient6_Healthy!D461,Patient8_Healthy!D461,Patient9_Healthy!D461,Patient10_Healthy!D461,Patient11_Healthy!D461,Patient12_Healthy!D461,Patient13_Healthy!D461,Patient14_Healthy!D461,Patient15_Healthy!D461,Patient16_Healthy!D461,Patient17_Healthy!D461,Patient18_Healthy!D461,Patient19_Healthy!D461,Patient21_Healthy!D461,Patient22_Healthy!D461,Patient23_Healthy!D461,Patient25_Healthy!D461,Patient26_Healthy!D461,Patient27_Healthy!D461,Patient28_Healthy!D461,Patient30_Healthy!D461,Patient31_Healthy!D461,Patient33_Healthy!D461,Patient34_Healthy!D461,Patient36_Healthy!D461)</f>
        <v>4.2964625539562959</v>
      </c>
      <c r="H482" s="164">
        <f>AVERAGE(Patient1_Healthy!E461,Patient2_Healthy!E461,Patient5_Healthy!E461,Patient6_Healthy!E461,Patient8_Healthy!E461,Patient9_Healthy!E461,Patient10_Healthy!E461,Patient11_Healthy!E461,Patient12_Healthy!E461,Patient13_Healthy!E461,Patient14_Healthy!E461,Patient15_Healthy!E461,Patient16_Healthy!E461,Patient17_Healthy!E461,Patient18_Healthy!E461,Patient19_Healthy!E461,Patient21_Healthy!E461,Patient22_Healthy!E461,Patient23_Healthy!E461,Patient25_Healthy!E461,Patient26_Healthy!E461,Patient27_Healthy!E461,Patient28_Healthy!E461,Patient30_Healthy!E461,Patient31_Healthy!E461,Patient33_Healthy!E461,Patient34_Healthy!E461,Patient36_Healthy!E461)</f>
        <v>-7.0982026333760402</v>
      </c>
      <c r="I482" s="164">
        <f>STDEV(Patient1_Healthy!E461,Patient2_Healthy!E461,Patient5_Healthy!E461,Patient6_Healthy!E461,Patient8_Healthy!E461,Patient9_Healthy!E461,Patient10_Healthy!E461,Patient11_Healthy!E461,Patient12_Healthy!E461,Patient13_Healthy!E461,Patient14_Healthy!E461,Patient15_Healthy!E461,Patient16_Healthy!E461,Patient17_Healthy!E461,Patient18_Healthy!E461,Patient19_Healthy!E461,Patient21_Healthy!E461,Patient22_Healthy!E461,Patient23_Healthy!E461,Patient25_Healthy!E461,Patient26_Healthy!E461,Patient27_Healthy!E461,Patient28_Healthy!E461,Patient30_Healthy!E461,Patient31_Healthy!E461,Patient33_Healthy!E461,Patient34_Healthy!E461,Patient36_Healthy!E461)</f>
        <v>14.638367902867421</v>
      </c>
      <c r="L482" s="140" t="s">
        <v>187</v>
      </c>
      <c r="M482" s="164">
        <f>AVERAGE(Patient1_Healthy!H461,Patient2_Healthy!H461,Patient5_Healthy!H461,Patient6_Healthy!H461,Patient8_Healthy!H461,Patient9_Healthy!H461,Patient10_Healthy!H461,Patient11_Healthy!H461,Patient12_Healthy!H461,Patient13_Healthy!H461,Patient14_Healthy!H461,Patient15_Healthy!H461,Patient16_Healthy!H461,Patient17_Healthy!H461,Patient18_Healthy!H461,Patient19_Healthy!H461,Patient21_Healthy!H461,Patient22_Healthy!H461,Patient23_Healthy!H461,Patient25_Healthy!H461,Patient26_Healthy!H461,Patient27_Healthy!H461,Patient28_Healthy!H461,Patient30_Healthy!H461,Patient31_Healthy!H461,Patient33_Healthy!H461,Patient34_Healthy!H461,Patient36_Healthy!H461)</f>
        <v>334.73170145340788</v>
      </c>
      <c r="N482" s="164">
        <f>STDEV(Patient1_Healthy!H461,Patient2_Healthy!H461,Patient5_Healthy!H461,Patient6_Healthy!H461,Patient8_Healthy!H461,Patient9_Healthy!H461,Patient10_Healthy!H461,Patient11_Healthy!H461,Patient12_Healthy!H461,Patient13_Healthy!H461,Patient14_Healthy!H461,Patient15_Healthy!H461,Patient16_Healthy!H461,Patient17_Healthy!H461,Patient18_Healthy!H461,Patient19_Healthy!H461,Patient21_Healthy!H461,Patient22_Healthy!H461,Patient23_Healthy!H461,Patient25_Healthy!H461,Patient26_Healthy!H461,Patient27_Healthy!H461,Patient28_Healthy!H461,Patient30_Healthy!H461,Patient31_Healthy!H461,Patient33_Healthy!H461,Patient34_Healthy!H461,Patient36_Healthy!H461)</f>
        <v>1002.3965944314973</v>
      </c>
      <c r="Q482" s="147" t="s">
        <v>187</v>
      </c>
      <c r="R482" s="132">
        <f>AVERAGE(Patient1_Healthy!M461,Patient2_Healthy!M461,Patient5_Healthy!M461,Patient6_Healthy!M461,Patient8_Healthy!M461,Patient9_Healthy!M461,Patient10_Healthy!M461,Patient11_Healthy!M461,Patient12_Healthy!M461,Patient13_Healthy!M461,Patient14_Healthy!M461,Patient15_Healthy!M461,Patient16_Healthy!M461,Patient17_Healthy!M461,Patient18_Healthy!M461,Patient19_Healthy!M461,Patient21_Healthy!M461,Patient22_Healthy!M461,Patient23_Healthy!M461,Patient25_Healthy!M461,Patient26_Healthy!M461,Patient27_Healthy!M461,Patient28_Healthy!M461,Patient30_Healthy!M461,Patient31_Healthy!M461,Patient33_Healthy!M461,Patient34_Healthy!M461,Patient36_Healthy!M461)</f>
        <v>0.76941197734916456</v>
      </c>
      <c r="S482" s="139">
        <f>STDEV(Patient1_Healthy!M461,Patient2_Healthy!M461,Patient5_Healthy!M461,Patient6_Healthy!M461,Patient8_Healthy!M461,Patient9_Healthy!M461,Patient10_Healthy!M461,Patient11_Healthy!M461,Patient12_Healthy!M461,Patient13_Healthy!M461,Patient14_Healthy!M461,Patient15_Healthy!M461,Patient16_Healthy!M461,Patient17_Healthy!M461,Patient18_Healthy!M461,Patient19_Healthy!M461,Patient21_Healthy!M461,Patient22_Healthy!M461,Patient23_Healthy!M461,Patient25_Healthy!M461,Patient26_Healthy!M461,Patient27_Healthy!M461,Patient28_Healthy!M461,Patient30_Healthy!M461,Patient31_Healthy!M461,Patient33_Healthy!M461,Patient34_Healthy!M461,Patient36_Healthy!M461)</f>
        <v>0.19133588076955477</v>
      </c>
      <c r="T482" s="164">
        <f>AVERAGE(Patient1_Healthy!N461,Patient2_Healthy!N461,Patient5_Healthy!N461,Patient6_Healthy!N461,Patient8_Healthy!N461,Patient9_Healthy!N461,Patient10_Healthy!N461,Patient11_Healthy!N461,Patient12_Healthy!N461,Patient13_Healthy!N461,Patient14_Healthy!N461,Patient15_Healthy!N461,Patient16_Healthy!N461,Patient17_Healthy!N461,Patient18_Healthy!N461,Patient19_Healthy!N461,Patient21_Healthy!N461,Patient22_Healthy!N461,Patient23_Healthy!N461,Patient25_Healthy!N461,Patient26_Healthy!N461,Patient27_Healthy!N461,Patient28_Healthy!N461,Patient30_Healthy!N461,Patient31_Healthy!N461,Patient33_Healthy!N461,Patient34_Healthy!N461,Patient36_Healthy!N461)</f>
        <v>0.77930813462112136</v>
      </c>
      <c r="U482" s="164">
        <f>STDEV(Patient1_Healthy!N461,Patient2_Healthy!N461,Patient5_Healthy!N461,Patient6_Healthy!N461,Patient8_Healthy!N461,Patient9_Healthy!N461,Patient10_Healthy!N461,Patient11_Healthy!N461,Patient12_Healthy!N461,Patient13_Healthy!N461,Patient14_Healthy!N461,Patient15_Healthy!N461,Patient16_Healthy!N461,Patient17_Healthy!N461,Patient18_Healthy!N461,Patient19_Healthy!N461,Patient21_Healthy!N461,Patient22_Healthy!N461,Patient23_Healthy!N461,Patient25_Healthy!N461,Patient26_Healthy!N461,Patient27_Healthy!N461,Patient28_Healthy!N461,Patient30_Healthy!N461,Patient31_Healthy!N461,Patient33_Healthy!N461,Patient34_Healthy!N461,Patient36_Healthy!N461)</f>
        <v>0.17352158252698086</v>
      </c>
      <c r="V482" s="132">
        <f>AVERAGE(Patient1_Healthy!O461,Patient2_Healthy!O461,Patient5_Healthy!O461,Patient6_Healthy!O461,Patient8_Healthy!O461,Patient9_Healthy!O461,Patient10_Healthy!O461,Patient11_Healthy!O461,Patient12_Healthy!O461,Patient13_Healthy!O461,Patient14_Healthy!O461,Patient15_Healthy!O461,Patient16_Healthy!O461,Patient17_Healthy!O461,Patient18_Healthy!O461,Patient19_Healthy!O461,Patient21_Healthy!O461,Patient22_Healthy!O461,Patient23_Healthy!O461,Patient25_Healthy!O461,Patient26_Healthy!O461,Patient27_Healthy!O461,Patient28_Healthy!O461,Patient30_Healthy!O461,Patient31_Healthy!O461,Patient33_Healthy!O461,Patient34_Healthy!O461,Patient36_Healthy!O461)</f>
        <v>0.63373570881949881</v>
      </c>
      <c r="W482" s="139">
        <f>STDEV(Patient1_Healthy!O461,Patient2_Healthy!O461,Patient5_Healthy!O461,Patient6_Healthy!O461,Patient8_Healthy!O461,Patient9_Healthy!O461,Patient10_Healthy!O461,Patient11_Healthy!O461,Patient12_Healthy!O461,Patient13_Healthy!O461,Patient14_Healthy!O461,Patient15_Healthy!O461,Patient16_Healthy!O461,Patient17_Healthy!O461,Patient18_Healthy!O461,Patient19_Healthy!O461,Patient21_Healthy!O461,Patient22_Healthy!O461,Patient23_Healthy!O461,Patient25_Healthy!O461,Patient26_Healthy!O461,Patient27_Healthy!O461,Patient28_Healthy!O461,Patient30_Healthy!O461,Patient31_Healthy!O461,Patient33_Healthy!O461,Patient34_Healthy!O461,Patient36_Healthy!O461)</f>
        <v>0.23661134083515109</v>
      </c>
      <c r="X482" s="132">
        <f>AVERAGE(Patient1_Healthy!P461,Patient2_Healthy!P461,Patient5_Healthy!P461,Patient6_Healthy!P461,Patient8_Healthy!P461,Patient9_Healthy!P461,Patient10_Healthy!P461,Patient11_Healthy!P461,Patient12_Healthy!P461,Patient13_Healthy!P461,Patient14_Healthy!P461,Patient15_Healthy!P461,Patient16_Healthy!P461,Patient17_Healthy!P461,Patient18_Healthy!P461,Patient19_Healthy!P461,Patient21_Healthy!P461,Patient22_Healthy!P461,Patient23_Healthy!P461,Patient25_Healthy!P461,Patient26_Healthy!P461,Patient27_Healthy!P461,Patient28_Healthy!P461,Patient30_Healthy!P461,Patient31_Healthy!P461,Patient33_Healthy!P461,Patient34_Healthy!P461,Patient36_Healthy!P461)</f>
        <v>0.64895816020397556</v>
      </c>
      <c r="Y482" s="139">
        <f>STDEV(Patient1_Healthy!P461,Patient2_Healthy!P461,Patient5_Healthy!P461,Patient6_Healthy!P461,Patient8_Healthy!P461,Patient9_Healthy!P461,Patient10_Healthy!P461,Patient11_Healthy!P461,Patient12_Healthy!P461,Patient13_Healthy!P461,Patient14_Healthy!P461,Patient15_Healthy!P461,Patient16_Healthy!P461,Patient17_Healthy!P461,Patient18_Healthy!P461,Patient19_Healthy!P461,Patient21_Healthy!P461,Patient22_Healthy!P461,Patient23_Healthy!P461,Patient25_Healthy!P461,Patient26_Healthy!P461,Patient27_Healthy!P461,Patient28_Healthy!P461,Patient30_Healthy!P461,Patient31_Healthy!P461,Patient33_Healthy!P461,Patient34_Healthy!P461,Patient36_Healthy!P461)</f>
        <v>0.22855358575874579</v>
      </c>
      <c r="Z482" s="132">
        <f>AVERAGE(Patient1_Healthy!Q461,Patient2_Healthy!Q461,Patient5_Healthy!Q461,Patient6_Healthy!Q461,Patient8_Healthy!Q461,Patient9_Healthy!Q461,Patient10_Healthy!Q461,Patient11_Healthy!Q461,Patient12_Healthy!Q461,Patient13_Healthy!Q461,Patient14_Healthy!Q461,Patient15_Healthy!Q461,Patient16_Healthy!Q461,Patient17_Healthy!Q461,Patient18_Healthy!Q461,Patient19_Healthy!Q461,Patient21_Healthy!Q461,Patient22_Healthy!Q461,Patient23_Healthy!Q461,Patient25_Healthy!Q461,Patient26_Healthy!Q461,Patient27_Healthy!Q461,Patient28_Healthy!Q461,Patient30_Healthy!Q461,Patient31_Healthy!Q461,Patient33_Healthy!Q461,Patient34_Healthy!Q461,Patient36_Healthy!Q461)</f>
        <v>0.45409815421987154</v>
      </c>
      <c r="AA482" s="139">
        <f>STDEV(Patient1_Healthy!Q461,Patient2_Healthy!Q461,Patient5_Healthy!Q461,Patient6_Healthy!Q461,Patient8_Healthy!Q461,Patient9_Healthy!Q461,Patient10_Healthy!Q461,Patient11_Healthy!Q461,Patient12_Healthy!Q461,Patient13_Healthy!Q461,Patient14_Healthy!Q461,Patient15_Healthy!Q461,Patient16_Healthy!Q461,Patient17_Healthy!Q461,Patient18_Healthy!Q461,Patient19_Healthy!Q461,Patient21_Healthy!Q461,Patient22_Healthy!Q461,Patient23_Healthy!Q461,Patient25_Healthy!Q461,Patient26_Healthy!Q461,Patient27_Healthy!Q461,Patient28_Healthy!Q461,Patient30_Healthy!Q461,Patient31_Healthy!Q461,Patient33_Healthy!Q461,Patient34_Healthy!Q461,Patient36_Healthy!Q461)</f>
        <v>0.36022852597015459</v>
      </c>
      <c r="AB482" s="132">
        <f>AVERAGE(Patient1_Healthy!R461,Patient2_Healthy!R461,Patient5_Healthy!R461,Patient6_Healthy!R461,Patient8_Healthy!R461,Patient9_Healthy!R461,Patient10_Healthy!R461,Patient11_Healthy!R461,Patient12_Healthy!R461,Patient12_Healthy!R461,Patient13_Healthy!R461,Patient14_Healthy!R461,Patient15_Healthy!R461,Patient16_Healthy!R461,Patient17_Healthy!R461,Patient18_Healthy!R461,Patient19_Healthy!R461,Patient21_Healthy!R461,Patient22_Healthy!R461,Patient23_Healthy!R461,Patient25_Healthy!R461,Patient26_Healthy!R461,Patient27_Healthy!R461,Patient28_Healthy!R461,Patient30_Healthy!R461,Patient31_Healthy!R461,Patient33_Healthy!R461,Patient34_Healthy!R461,Patient36_Healthy!R461)</f>
        <v>0.43165035803955565</v>
      </c>
      <c r="AC482" s="139">
        <f>STDEV(Patient1_Healthy!R461,Patient2_Healthy!R461,Patient5_Healthy!R461,Patient6_Healthy!R461,Patient8_Healthy!R461,Patient9_Healthy!R461,Patient10_Healthy!R461,Patient11_Healthy!R461,Patient12_Healthy!R461,Patient12_Healthy!R461,Patient13_Healthy!R461,Patient14_Healthy!R461,Patient15_Healthy!R461,Patient16_Healthy!R461,Patient17_Healthy!R461,Patient18_Healthy!R461,Patient19_Healthy!R461,Patient21_Healthy!R461,Patient22_Healthy!R461,Patient23_Healthy!R461,Patient25_Healthy!R461,Patient26_Healthy!R461,Patient27_Healthy!R461,Patient28_Healthy!R461,Patient30_Healthy!R461,Patient31_Healthy!R461,Patient33_Healthy!R461,Patient34_Healthy!R461,Patient36_Healthy!R461)</f>
        <v>0.27874904667979417</v>
      </c>
      <c r="AD482" s="132">
        <f>AVERAGE(Patient1_Healthy!S461,Patient2_Healthy!S461,Patient5_Healthy!S461,Patient6_Healthy!RS61,Patient8_Healthy!S461,Patient9_Healthy!S461,Patient10_Healthy!S461,Patient11_Healthy!S461,Patient12_Healthy!S461,Patient12_Healthy!S461,Patient13_Healthy!S461,Patient14_Healthy!S461,Patient15_Healthy!S461,Patient16_Healthy!S461,Patient17_Healthy!S461,Patient18_Healthy!S461,Patient19_Healthy!S461,Patient21_Healthy!S461,Patient22_Healthy!S461,Patient23_Healthy!S461,Patient25_Healthy!S461,Patient26_Healthy!RS61,Patient27_Healthy!S461,Patient28_Healthy!S461,Patient30_Healthy!S461,Patient31_Healthy!S461,Patient33_Healthy!S461,Patient34_Healthy!S461,Patient36_Healthy!S461)</f>
        <v>0.47170126697304099</v>
      </c>
      <c r="AE482" s="139">
        <f>STDEV(Patient1_Healthy!S461,Patient2_Healthy!S461,Patient5_Healthy!S461,Patient6_Healthy!RS61,Patient8_Healthy!S461,Patient9_Healthy!S461,Patient10_Healthy!S461,Patient11_Healthy!S461,Patient12_Healthy!S461,Patient12_Healthy!S461,Patient13_Healthy!S461,Patient14_Healthy!S461,Patient15_Healthy!S461,Patient16_Healthy!S461,Patient17_Healthy!S461,Patient18_Healthy!S461,Patient19_Healthy!S461,Patient21_Healthy!S461,Patient22_Healthy!S461,Patient23_Healthy!S461,Patient25_Healthy!S461,Patient26_Healthy!RS61,Patient27_Healthy!S461,Patient28_Healthy!S461,Patient30_Healthy!S461,Patient31_Healthy!S461,Patient33_Healthy!S461,Patient34_Healthy!S461,Patient36_Healthy!S461)</f>
        <v>0.2512148405220837</v>
      </c>
      <c r="AF482" s="164">
        <f>AVERAGE(Patient1_Healthy!T461,Patient2_Healthy!T461,Patient5_Healthy!T461,Patient6_Healthy!T461,Patient8_Healthy!T461,Patient9_Healthy!T461,Patient10_Healthy!T461,Patient11_Healthy!T461,Patient12_Healthy!T461,Patient12_Healthy!T461,Patient13_Healthy!T461,Patient14_Healthy!T461,Patient15_Healthy!T461,Patient16_Healthy!T461,Patient17_Healthy!T461,Patient18_Healthy!T461,Patient19_Healthy!T461,Patient21_Healthy!T461,Patient22_Healthy!T461,Patient23_Healthy!T461,Patient25_Healthy!T461,Patient26_Healthy!TS61,Patient27_Healthy!T461,Patient28_Healthy!T461,Patient30_Healthy!T461,Patient31_Healthy!T461,Patient33_Healthy!T461,Patient34_Healthy!T461,Patient36_Healthy!T461)</f>
        <v>0.50379120303297009</v>
      </c>
      <c r="AG482" s="164">
        <f>STDEV(Patient1_Healthy!T461,Patient2_Healthy!T461,Patient5_Healthy!T461,Patient6_Healthy!T461,Patient8_Healthy!T461,Patient9_Healthy!T461,Patient10_Healthy!T461,Patient11_Healthy!T461,Patient12_Healthy!T461,Patient12_Healthy!T461,Patient13_Healthy!T461,Patient14_Healthy!T461,Patient15_Healthy!T461,Patient16_Healthy!T461,Patient17_Healthy!T461,Patient18_Healthy!T461,Patient19_Healthy!T461,Patient21_Healthy!T461,Patient22_Healthy!T461,Patient23_Healthy!T461,Patient25_Healthy!T461,Patient26_Healthy!TS61,Patient27_Healthy!T461,Patient28_Healthy!T461,Patient30_Healthy!T461,Patient31_Healthy!T461,Patient33_Healthy!T461,Patient34_Healthy!T461,Patient36_Healthy!T461)</f>
        <v>0.2011810249865339</v>
      </c>
      <c r="AO482" s="165"/>
    </row>
    <row r="483" spans="1:41" x14ac:dyDescent="0.25">
      <c r="A483" s="140" t="s">
        <v>187</v>
      </c>
      <c r="B483" s="132">
        <f>AVERAGE(Patient1_Healthy!B462,Patient2_Healthy!B462,Patient5_Healthy!B462,Patient6_Healthy!B462,Patient8_Healthy!B462,Patient9_Healthy!B462,Patient10_Healthy!B462,Patient11_Healthy!B462,Patient12_Healthy!B462,Patient13_Healthy!B462,Patient14_Healthy!B462,Patient15_Healthy!B462,Patient16_Healthy!B462,Patient17_Healthy!B462,Patient18_Healthy!B462,Patient19_Healthy!B462,Patient21_Healthy!B462,Patient22_Healthy!B462,Patient23_Healthy!B462,Patient25_Healthy!B462,Patient26_Healthy!B462,Patient27_Healthy!B462,Patient28_Healthy!B462,Patient30_Healthy!B462,Patient31_Healthy!B462,Patient33_Healthy!B462,Patient34_Healthy!B462,Patient36_Healthy!B462)</f>
        <v>4.8875729036726874</v>
      </c>
      <c r="C483" s="139">
        <f>STDEV(Patient1_Healthy!B462,Patient2_Healthy!B462,Patient5_Healthy!B462,Patient6_Healthy!B462,Patient8_Healthy!B462,Patient9_Healthy!B462,Patient10_Healthy!B462,Patient11_Healthy!B462,Patient12_Healthy!B462,Patient13_Healthy!B462,Patient14_Healthy!B462,Patient15_Healthy!B462,Patient16_Healthy!B462,Patient17_Healthy!B462,Patient18_Healthy!B462,Patient19_Healthy!B462,Patient21_Healthy!B462,Patient22_Healthy!B462,Patient23_Healthy!B462,Patient25_Healthy!B462,Patient26_Healthy!B462,Patient27_Healthy!B462,Patient28_Healthy!B462,Patient30_Healthy!B462,Patient31_Healthy!B462,Patient33_Healthy!B462,Patient34_Healthy!B462,Patient36_Healthy!B462)</f>
        <v>8.4955334141728454</v>
      </c>
      <c r="D483" s="164">
        <f>AVERAGE(Patient1_Healthy!C462,Patient2_Healthy!C462,Patient5_Healthy!C462,Patient6_Healthy!C462,Patient8_Healthy!C462,Patient9_Healthy!C462,Patient10_Healthy!C462,Patient11_Healthy!C462,Patient12_Healthy!C462,Patient13_Healthy!C462,Patient14_Healthy!C462,Patient15_Healthy!C462,Patient16_Healthy!C462,Patient17_Healthy!C462,Patient18_Healthy!C462,Patient19_Healthy!C462,Patient21_Healthy!C462,Patient22_Healthy!C462,Patient23_Healthy!C462,Patient25_Healthy!C462,Patient26_Healthy!C462,Patient27_Healthy!C462,Patient28_Healthy!C462,Patient30_Healthy!C462,Patient31_Healthy!C462,Patient33_Healthy!C462,Patient34_Healthy!C462,Patient36_Healthy!C462)</f>
        <v>-5.846723207331463</v>
      </c>
      <c r="E483" s="139">
        <f>STDEV(Patient1_Healthy!C462,Patient2_Healthy!C462,Patient5_Healthy!C462,Patient6_Healthy!C462,Patient8_Healthy!C462,Patient9_Healthy!C462,Patient10_Healthy!C462,Patient11_Healthy!C462,Patient12_Healthy!C462,Patient13_Healthy!C462,Patient14_Healthy!C462,Patient15_Healthy!C462,Patient16_Healthy!C462,Patient17_Healthy!C462,Patient18_Healthy!C462,Patient19_Healthy!C462,Patient21_Healthy!C462,Patient22_Healthy!C462,Patient23_Healthy!C462,Patient25_Healthy!C462,Patient26_Healthy!C462,Patient27_Healthy!C462,Patient28_Healthy!C462,Patient30_Healthy!C462,Patient31_Healthy!C462,Patient33_Healthy!C462,Patient34_Healthy!C462,Patient36_Healthy!C462)</f>
        <v>20.408733123340337</v>
      </c>
      <c r="F483" s="132">
        <f>AVERAGE(Patient1_Healthy!D462,Patient2_Healthy!D462,Patient5_Healthy!D462,Patient6_Healthy!D462,Patient8_Healthy!D462,Patient9_Healthy!D462,Patient10_Healthy!D462,Patient11_Healthy!D462,Patient12_Healthy!D462,Patient13_Healthy!D462,Patient14_Healthy!D462,Patient15_Healthy!D462,Patient16_Healthy!D462,Patient17_Healthy!D462,Patient18_Healthy!D462,Patient19_Healthy!D462,Patient21_Healthy!D462,Patient22_Healthy!D462,Patient23_Healthy!D462,Patient25_Healthy!D462,Patient26_Healthy!D462,Patient27_Healthy!D462,Patient28_Healthy!D462,Patient30_Healthy!D462,Patient31_Healthy!D462,Patient33_Healthy!D462,Patient34_Healthy!D462,Patient36_Healthy!D462)</f>
        <v>5.7724675325861625</v>
      </c>
      <c r="G483" s="139">
        <f>STDEV(Patient1_Healthy!D462,Patient2_Healthy!D462,Patient5_Healthy!D462,Patient6_Healthy!D462,Patient8_Healthy!D462,Patient9_Healthy!D462,Patient10_Healthy!D462,Patient11_Healthy!D462,Patient12_Healthy!D462,Patient13_Healthy!D462,Patient14_Healthy!D462,Patient15_Healthy!D462,Patient16_Healthy!D462,Patient17_Healthy!D462,Patient18_Healthy!D462,Patient19_Healthy!D462,Patient21_Healthy!D462,Patient22_Healthy!D462,Patient23_Healthy!D462,Patient25_Healthy!D462,Patient26_Healthy!D462,Patient27_Healthy!D462,Patient28_Healthy!D462,Patient30_Healthy!D462,Patient31_Healthy!D462,Patient33_Healthy!D462,Patient34_Healthy!D462,Patient36_Healthy!D462)</f>
        <v>5.7108425562399647</v>
      </c>
      <c r="H483" s="164">
        <f>AVERAGE(Patient1_Healthy!E462,Patient2_Healthy!E462,Patient5_Healthy!E462,Patient6_Healthy!E462,Patient8_Healthy!E462,Patient9_Healthy!E462,Patient10_Healthy!E462,Patient11_Healthy!E462,Patient12_Healthy!E462,Patient13_Healthy!E462,Patient14_Healthy!E462,Patient15_Healthy!E462,Patient16_Healthy!E462,Patient17_Healthy!E462,Patient18_Healthy!E462,Patient19_Healthy!E462,Patient21_Healthy!E462,Patient22_Healthy!E462,Patient23_Healthy!E462,Patient25_Healthy!E462,Patient26_Healthy!E462,Patient27_Healthy!E462,Patient28_Healthy!E462,Patient30_Healthy!E462,Patient31_Healthy!E462,Patient33_Healthy!E462,Patient34_Healthy!E462,Patient36_Healthy!E462)</f>
        <v>3.7456484828687291</v>
      </c>
      <c r="I483" s="164">
        <f>STDEV(Patient1_Healthy!E462,Patient2_Healthy!E462,Patient5_Healthy!E462,Patient6_Healthy!E462,Patient8_Healthy!E462,Patient9_Healthy!E462,Patient10_Healthy!E462,Patient11_Healthy!E462,Patient12_Healthy!E462,Patient13_Healthy!E462,Patient14_Healthy!E462,Patient15_Healthy!E462,Patient16_Healthy!E462,Patient17_Healthy!E462,Patient18_Healthy!E462,Patient19_Healthy!E462,Patient21_Healthy!E462,Patient22_Healthy!E462,Patient23_Healthy!E462,Patient25_Healthy!E462,Patient26_Healthy!E462,Patient27_Healthy!E462,Patient28_Healthy!E462,Patient30_Healthy!E462,Patient31_Healthy!E462,Patient33_Healthy!E462,Patient34_Healthy!E462,Patient36_Healthy!E462)</f>
        <v>12.226876079287884</v>
      </c>
      <c r="M483" s="164"/>
      <c r="N483" s="164"/>
      <c r="Q483" s="147" t="s">
        <v>188</v>
      </c>
      <c r="R483" s="132">
        <f>AVERAGE(Patient1_Healthy!M462,Patient2_Healthy!M462,Patient5_Healthy!M462,Patient6_Healthy!M462,Patient8_Healthy!M462,Patient9_Healthy!M462,Patient10_Healthy!M462,Patient11_Healthy!M462,Patient12_Healthy!M462,Patient13_Healthy!M462,Patient14_Healthy!M462,Patient15_Healthy!M462,Patient16_Healthy!M462,Patient17_Healthy!M462,Patient18_Healthy!M462,Patient19_Healthy!M462,Patient21_Healthy!M462,Patient22_Healthy!M462,Patient23_Healthy!M462,Patient25_Healthy!M462,Patient26_Healthy!M462,Patient27_Healthy!M462,Patient28_Healthy!M462,Patient30_Healthy!M462,Patient31_Healthy!M462,Patient33_Healthy!M462,Patient34_Healthy!M462,Patient36_Healthy!M462)</f>
        <v>0.60442827538546018</v>
      </c>
      <c r="S483" s="139">
        <f>STDEV(Patient1_Healthy!M462,Patient2_Healthy!M462,Patient5_Healthy!M462,Patient6_Healthy!M462,Patient8_Healthy!M462,Patient9_Healthy!M462,Patient10_Healthy!M462,Patient11_Healthy!M462,Patient12_Healthy!M462,Patient13_Healthy!M462,Patient14_Healthy!M462,Patient15_Healthy!M462,Patient16_Healthy!M462,Patient17_Healthy!M462,Patient18_Healthy!M462,Patient19_Healthy!M462,Patient21_Healthy!M462,Patient22_Healthy!M462,Patient23_Healthy!M462,Patient25_Healthy!M462,Patient26_Healthy!M462,Patient27_Healthy!M462,Patient28_Healthy!M462,Patient30_Healthy!M462,Patient31_Healthy!M462,Patient33_Healthy!M462,Patient34_Healthy!M462,Patient36_Healthy!M462)</f>
        <v>0.21067289431036246</v>
      </c>
      <c r="T483" s="164">
        <f>AVERAGE(Patient1_Healthy!N462,Patient2_Healthy!N462,Patient5_Healthy!N462,Patient6_Healthy!N462,Patient8_Healthy!N462,Patient9_Healthy!N462,Patient10_Healthy!N462,Patient11_Healthy!N462,Patient12_Healthy!N462,Patient13_Healthy!N462,Patient14_Healthy!N462,Patient15_Healthy!N462,Patient16_Healthy!N462,Patient17_Healthy!N462,Patient18_Healthy!N462,Patient19_Healthy!N462,Patient21_Healthy!N462,Patient22_Healthy!N462,Patient23_Healthy!N462,Patient25_Healthy!N462,Patient26_Healthy!N462,Patient27_Healthy!N462,Patient28_Healthy!N462,Patient30_Healthy!N462,Patient31_Healthy!N462,Patient33_Healthy!N462,Patient34_Healthy!N462,Patient36_Healthy!N462)</f>
        <v>0.50548228845971976</v>
      </c>
      <c r="U483" s="164">
        <f>STDEV(Patient1_Healthy!N462,Patient2_Healthy!N462,Patient5_Healthy!N462,Patient6_Healthy!N462,Patient8_Healthy!N462,Patient9_Healthy!N462,Patient10_Healthy!N462,Patient11_Healthy!N462,Patient12_Healthy!N462,Patient13_Healthy!N462,Patient14_Healthy!N462,Patient15_Healthy!N462,Patient16_Healthy!N462,Patient17_Healthy!N462,Patient18_Healthy!N462,Patient19_Healthy!N462,Patient21_Healthy!N462,Patient22_Healthy!N462,Patient23_Healthy!N462,Patient25_Healthy!N462,Patient26_Healthy!N462,Patient27_Healthy!N462,Patient28_Healthy!N462,Patient30_Healthy!N462,Patient31_Healthy!N462,Patient33_Healthy!N462,Patient34_Healthy!N462,Patient36_Healthy!N462)</f>
        <v>0.10921081183956616</v>
      </c>
      <c r="V483" s="132">
        <f>AVERAGE(Patient1_Healthy!O462,Patient2_Healthy!O462,Patient5_Healthy!O462,Patient6_Healthy!O462,Patient8_Healthy!O462,Patient9_Healthy!O462,Patient10_Healthy!O462,Patient11_Healthy!O462,Patient12_Healthy!O462,Patient13_Healthy!O462,Patient14_Healthy!O462,Patient15_Healthy!O462,Patient16_Healthy!O462,Patient17_Healthy!O462,Patient18_Healthy!O462,Patient19_Healthy!O462,Patient21_Healthy!O462,Patient22_Healthy!O462,Patient23_Healthy!O462,Patient25_Healthy!O462,Patient26_Healthy!O462,Patient27_Healthy!O462,Patient28_Healthy!O462,Patient30_Healthy!O462,Patient31_Healthy!O462,Patient33_Healthy!O462,Patient34_Healthy!O462,Patient36_Healthy!O462)</f>
        <v>0.78638462975073686</v>
      </c>
      <c r="W483" s="139">
        <f>STDEV(Patient1_Healthy!O462,Patient2_Healthy!O462,Patient5_Healthy!O462,Patient6_Healthy!O462,Patient8_Healthy!O462,Patient9_Healthy!O462,Patient10_Healthy!O462,Patient11_Healthy!O462,Patient12_Healthy!O462,Patient13_Healthy!O462,Patient14_Healthy!O462,Patient15_Healthy!O462,Patient16_Healthy!O462,Patient17_Healthy!O462,Patient18_Healthy!O462,Patient19_Healthy!O462,Patient21_Healthy!O462,Patient22_Healthy!O462,Patient23_Healthy!O462,Patient25_Healthy!O462,Patient26_Healthy!O462,Patient27_Healthy!O462,Patient28_Healthy!O462,Patient30_Healthy!O462,Patient31_Healthy!O462,Patient33_Healthy!O462,Patient34_Healthy!O462,Patient36_Healthy!O462)</f>
        <v>3.1090026959214269E-3</v>
      </c>
      <c r="X483" s="132">
        <f>AVERAGE(Patient1_Healthy!P462,Patient2_Healthy!P462,Patient5_Healthy!P462,Patient6_Healthy!P462,Patient8_Healthy!P462,Patient9_Healthy!P462,Patient10_Healthy!P462,Patient11_Healthy!P462,Patient12_Healthy!P462,Patient13_Healthy!P462,Patient14_Healthy!P462,Patient15_Healthy!P462,Patient16_Healthy!P462,Patient17_Healthy!P462,Patient18_Healthy!P462,Patient19_Healthy!P462,Patient21_Healthy!P462,Patient22_Healthy!P462,Patient23_Healthy!P462,Patient25_Healthy!P462,Patient26_Healthy!P462,Patient27_Healthy!P462,Patient28_Healthy!P462,Patient30_Healthy!P462,Patient31_Healthy!P462,Patient33_Healthy!P462,Patient34_Healthy!P462,Patient36_Healthy!P462)</f>
        <v>0.52134787978510855</v>
      </c>
      <c r="Y483" s="139">
        <f>STDEV(Patient1_Healthy!P462,Patient2_Healthy!P462,Patient5_Healthy!P462,Patient6_Healthy!P462,Patient8_Healthy!P462,Patient9_Healthy!P462,Patient10_Healthy!P462,Patient11_Healthy!P462,Patient12_Healthy!P462,Patient13_Healthy!P462,Patient14_Healthy!P462,Patient15_Healthy!P462,Patient16_Healthy!P462,Patient17_Healthy!P462,Patient18_Healthy!P462,Patient19_Healthy!P462,Patient21_Healthy!P462,Patient22_Healthy!P462,Patient23_Healthy!P462,Patient25_Healthy!P462,Patient26_Healthy!P462,Patient27_Healthy!P462,Patient28_Healthy!P462,Patient30_Healthy!P462,Patient31_Healthy!P462,Patient33_Healthy!P462,Patient34_Healthy!P462,Patient36_Healthy!P462)</f>
        <v>0.30602343762000117</v>
      </c>
      <c r="Z483" s="132">
        <f>AVERAGE(Patient1_Healthy!Q462,Patient2_Healthy!Q462,Patient5_Healthy!Q462,Patient6_Healthy!Q462,Patient8_Healthy!Q462,Patient9_Healthy!Q462,Patient10_Healthy!Q462,Patient11_Healthy!Q462,Patient12_Healthy!Q462,Patient13_Healthy!Q462,Patient14_Healthy!Q462,Patient15_Healthy!Q462,Patient16_Healthy!Q462,Patient17_Healthy!Q462,Patient18_Healthy!Q462,Patient19_Healthy!Q462,Patient21_Healthy!Q462,Patient22_Healthy!Q462,Patient23_Healthy!Q462,Patient25_Healthy!Q462,Patient26_Healthy!Q462,Patient27_Healthy!Q462,Patient28_Healthy!Q462,Patient30_Healthy!Q462,Patient31_Healthy!Q462,Patient33_Healthy!Q462,Patient34_Healthy!Q462,Patient36_Healthy!Q462)</f>
        <v>0.56646799439628681</v>
      </c>
      <c r="AA483" s="139">
        <f>STDEV(Patient1_Healthy!Q462,Patient2_Healthy!Q462,Patient5_Healthy!Q462,Patient6_Healthy!Q462,Patient8_Healthy!Q462,Patient9_Healthy!Q462,Patient10_Healthy!Q462,Patient11_Healthy!Q462,Patient12_Healthy!Q462,Patient13_Healthy!Q462,Patient14_Healthy!Q462,Patient15_Healthy!Q462,Patient16_Healthy!Q462,Patient17_Healthy!Q462,Patient18_Healthy!Q462,Patient19_Healthy!Q462,Patient21_Healthy!Q462,Patient22_Healthy!Q462,Patient23_Healthy!Q462,Patient25_Healthy!Q462,Patient26_Healthy!Q462,Patient27_Healthy!Q462,Patient28_Healthy!Q462,Patient30_Healthy!Q462,Patient31_Healthy!Q462,Patient33_Healthy!Q462,Patient34_Healthy!Q462,Patient36_Healthy!Q462)</f>
        <v>0.57121410971141096</v>
      </c>
      <c r="AB483" s="132">
        <f>AVERAGE(Patient1_Healthy!R462,Patient2_Healthy!R462,Patient5_Healthy!R462,Patient6_Healthy!R462,Patient8_Healthy!R462,Patient9_Healthy!R462,Patient10_Healthy!R462,Patient11_Healthy!R462,Patient12_Healthy!R462,Patient12_Healthy!R462,Patient13_Healthy!R462,Patient14_Healthy!R462,Patient15_Healthy!R462,Patient16_Healthy!R462,Patient17_Healthy!R462,Patient18_Healthy!R462,Patient19_Healthy!R462,Patient21_Healthy!R462,Patient22_Healthy!R462,Patient23_Healthy!R462,Patient25_Healthy!R462,Patient26_Healthy!R462,Patient27_Healthy!R462,Patient28_Healthy!R462,Patient30_Healthy!R462,Patient31_Healthy!R462,Patient33_Healthy!R462,Patient34_Healthy!R462,Patient36_Healthy!R462)</f>
        <v>0.4580111130459783</v>
      </c>
      <c r="AC483" s="139">
        <f>STDEV(Patient1_Healthy!R462,Patient2_Healthy!R462,Patient5_Healthy!R462,Patient6_Healthy!R462,Patient8_Healthy!R462,Patient9_Healthy!R462,Patient10_Healthy!R462,Patient11_Healthy!R462,Patient12_Healthy!R462,Patient12_Healthy!R462,Patient13_Healthy!R462,Patient14_Healthy!R462,Patient15_Healthy!R462,Patient16_Healthy!R462,Patient17_Healthy!R462,Patient18_Healthy!R462,Patient19_Healthy!R462,Patient21_Healthy!R462,Patient22_Healthy!R462,Patient23_Healthy!R462,Patient25_Healthy!R462,Patient26_Healthy!R462,Patient27_Healthy!R462,Patient28_Healthy!R462,Patient30_Healthy!R462,Patient31_Healthy!R462,Patient33_Healthy!R462,Patient34_Healthy!R462,Patient36_Healthy!R462)</f>
        <v>0.29152860492058774</v>
      </c>
      <c r="AD483" s="132">
        <f>AVERAGE(Patient1_Healthy!S462,Patient2_Healthy!S462,Patient5_Healthy!S462,Patient6_Healthy!RS62,Patient8_Healthy!S462,Patient9_Healthy!S462,Patient10_Healthy!S462,Patient11_Healthy!S462,Patient12_Healthy!S462,Patient12_Healthy!S462,Patient13_Healthy!S462,Patient14_Healthy!S462,Patient15_Healthy!S462,Patient16_Healthy!S462,Patient17_Healthy!S462,Patient18_Healthy!S462,Patient19_Healthy!S462,Patient21_Healthy!S462,Patient22_Healthy!S462,Patient23_Healthy!S462,Patient25_Healthy!S462,Patient26_Healthy!RS62,Patient27_Healthy!S462,Patient28_Healthy!S462,Patient30_Healthy!S462,Patient31_Healthy!S462,Patient33_Healthy!S462,Patient34_Healthy!S462,Patient36_Healthy!S462)</f>
        <v>0.45055569769169462</v>
      </c>
      <c r="AE483" s="139" t="e">
        <f>STDEV(Patient1_Healthy!S462,Patient2_Healthy!S462,Patient5_Healthy!S462,Patient6_Healthy!RS62,Patient8_Healthy!S462,Patient9_Healthy!S462,Patient10_Healthy!S462,Patient11_Healthy!S462,Patient12_Healthy!S462,Patient12_Healthy!S462,Patient13_Healthy!S462,Patient14_Healthy!S462,Patient15_Healthy!S462,Patient16_Healthy!S462,Patient17_Healthy!S462,Patient18_Healthy!S462,Patient19_Healthy!S462,Patient21_Healthy!S462,Patient22_Healthy!S462,Patient23_Healthy!S462,Patient25_Healthy!S462,Patient26_Healthy!RS62,Patient27_Healthy!S462,Patient28_Healthy!S462,Patient30_Healthy!S462,Patient31_Healthy!S462,Patient33_Healthy!S462,Patient34_Healthy!S462,Patient36_Healthy!S462)</f>
        <v>#DIV/0!</v>
      </c>
      <c r="AF483" s="164">
        <f>AVERAGE(Patient1_Healthy!T462,Patient2_Healthy!T462,Patient5_Healthy!T462,Patient6_Healthy!T462,Patient8_Healthy!T462,Patient9_Healthy!T462,Patient10_Healthy!T462,Patient11_Healthy!T462,Patient12_Healthy!T462,Patient12_Healthy!T462,Patient13_Healthy!T462,Patient14_Healthy!T462,Patient15_Healthy!T462,Patient16_Healthy!T462,Patient17_Healthy!T462,Patient18_Healthy!T462,Patient19_Healthy!T462,Patient21_Healthy!T462,Patient22_Healthy!T462,Patient23_Healthy!T462,Patient25_Healthy!T462,Patient26_Healthy!TS62,Patient27_Healthy!T462,Patient28_Healthy!T462,Patient30_Healthy!T462,Patient31_Healthy!T462,Patient33_Healthy!T462,Patient34_Healthy!T462,Patient36_Healthy!T462)</f>
        <v>0.51685221916819235</v>
      </c>
      <c r="AG483" s="164">
        <f>STDEV(Patient1_Healthy!T462,Patient2_Healthy!T462,Patient5_Healthy!T462,Patient6_Healthy!T462,Patient8_Healthy!T462,Patient9_Healthy!T462,Patient10_Healthy!T462,Patient11_Healthy!T462,Patient12_Healthy!T462,Patient12_Healthy!T462,Patient13_Healthy!T462,Patient14_Healthy!T462,Patient15_Healthy!T462,Patient16_Healthy!T462,Patient17_Healthy!T462,Patient18_Healthy!T462,Patient19_Healthy!T462,Patient21_Healthy!T462,Patient22_Healthy!T462,Patient23_Healthy!T462,Patient25_Healthy!T462,Patient26_Healthy!TS62,Patient27_Healthy!T462,Patient28_Healthy!T462,Patient30_Healthy!T462,Patient31_Healthy!T462,Patient33_Healthy!T462,Patient34_Healthy!T462,Patient36_Healthy!T462)</f>
        <v>0.16316728837758984</v>
      </c>
      <c r="AO483" s="165"/>
    </row>
    <row r="484" spans="1:41" x14ac:dyDescent="0.25">
      <c r="A484" s="171"/>
      <c r="B484" s="171"/>
      <c r="C484" s="171"/>
      <c r="D484" s="171"/>
      <c r="E484" s="171"/>
      <c r="F484" s="171"/>
      <c r="G484" s="171"/>
      <c r="H484" s="171"/>
      <c r="I484" s="171"/>
      <c r="M484" s="164"/>
      <c r="N484" s="164"/>
      <c r="Q484" s="168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  <c r="AF484" s="169"/>
      <c r="AG484" s="169"/>
      <c r="AO484" s="165"/>
    </row>
    <row r="485" spans="1:41" x14ac:dyDescent="0.25">
      <c r="A485" s="171"/>
      <c r="B485" s="171"/>
      <c r="C485" s="171"/>
      <c r="D485" s="171"/>
      <c r="E485" s="171"/>
      <c r="F485" s="171"/>
      <c r="G485" s="171"/>
      <c r="H485" s="171"/>
      <c r="I485" s="171"/>
      <c r="M485" s="164"/>
      <c r="N485" s="164"/>
      <c r="Q485" s="168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  <c r="AF485" s="169"/>
      <c r="AG485" s="169"/>
      <c r="AO485" s="165"/>
    </row>
    <row r="486" spans="1:41" x14ac:dyDescent="0.25">
      <c r="A486" s="171"/>
      <c r="B486" s="171"/>
      <c r="C486" s="171"/>
      <c r="D486" s="171"/>
      <c r="E486" s="171"/>
      <c r="F486" s="171"/>
      <c r="G486" s="171"/>
      <c r="H486" s="171"/>
      <c r="I486" s="171"/>
      <c r="M486" s="164"/>
      <c r="N486" s="164"/>
      <c r="Q486" s="168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  <c r="AF486" s="169"/>
      <c r="AG486" s="169"/>
      <c r="AO486" s="165"/>
    </row>
    <row r="487" spans="1:41" x14ac:dyDescent="0.25">
      <c r="A487" s="171"/>
      <c r="B487" s="171"/>
      <c r="C487" s="171"/>
      <c r="D487" s="171"/>
      <c r="E487" s="171"/>
      <c r="F487" s="171"/>
      <c r="G487" s="171"/>
      <c r="H487" s="171"/>
      <c r="I487" s="171"/>
      <c r="M487" s="164"/>
      <c r="N487" s="164"/>
      <c r="Q487" s="168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  <c r="AG487" s="169"/>
      <c r="AO487" s="165"/>
    </row>
    <row r="488" spans="1:41" x14ac:dyDescent="0.25">
      <c r="A488" s="171"/>
      <c r="B488" s="171"/>
      <c r="C488" s="171"/>
      <c r="D488" s="171"/>
      <c r="E488" s="171"/>
      <c r="F488" s="171"/>
      <c r="G488" s="171"/>
      <c r="H488" s="171"/>
      <c r="I488" s="171"/>
      <c r="Q488" s="165"/>
      <c r="AO488" s="165"/>
    </row>
    <row r="489" spans="1:41" x14ac:dyDescent="0.25">
      <c r="A489" s="171"/>
      <c r="B489" s="171"/>
      <c r="C489" s="171"/>
      <c r="D489" s="171"/>
      <c r="E489" s="171"/>
      <c r="F489" s="171"/>
      <c r="G489" s="171"/>
      <c r="H489" s="171"/>
      <c r="I489" s="171"/>
      <c r="Q489" s="165"/>
      <c r="AO489" s="165"/>
    </row>
    <row r="490" spans="1:41" x14ac:dyDescent="0.25">
      <c r="Q490" s="165"/>
      <c r="AO490" s="165"/>
    </row>
    <row r="491" spans="1:41" x14ac:dyDescent="0.25">
      <c r="Q491" s="165"/>
      <c r="AO491" s="165"/>
    </row>
    <row r="492" spans="1:41" x14ac:dyDescent="0.25">
      <c r="Q492" s="165"/>
      <c r="AO492" s="165"/>
    </row>
    <row r="493" spans="1:41" x14ac:dyDescent="0.25">
      <c r="Q493" s="165"/>
      <c r="AO493" s="165"/>
    </row>
    <row r="494" spans="1:41" x14ac:dyDescent="0.25">
      <c r="AO494" s="165"/>
    </row>
    <row r="495" spans="1:41" x14ac:dyDescent="0.25">
      <c r="AO495" s="165"/>
    </row>
    <row r="496" spans="1:41" x14ac:dyDescent="0.25">
      <c r="A496" s="165" t="s">
        <v>163</v>
      </c>
      <c r="Q496" s="165" t="s">
        <v>166</v>
      </c>
      <c r="AO496" s="165"/>
    </row>
    <row r="497" spans="1:41" x14ac:dyDescent="0.25">
      <c r="A497" s="131"/>
      <c r="B497" s="200" t="s">
        <v>12</v>
      </c>
      <c r="C497" s="203"/>
      <c r="D497" s="203"/>
      <c r="E497" s="213"/>
      <c r="F497" s="203" t="s">
        <v>105</v>
      </c>
      <c r="G497" s="203"/>
      <c r="H497" s="203"/>
      <c r="I497" s="203"/>
      <c r="L497" s="204"/>
      <c r="M497" s="205" t="s">
        <v>130</v>
      </c>
      <c r="N497" s="205"/>
      <c r="Q497" s="135"/>
      <c r="R497" s="206" t="s">
        <v>131</v>
      </c>
      <c r="S497" s="207"/>
      <c r="T497" s="206" t="s">
        <v>132</v>
      </c>
      <c r="U497" s="207"/>
      <c r="V497" s="206" t="s">
        <v>133</v>
      </c>
      <c r="W497" s="207"/>
      <c r="X497" s="206" t="s">
        <v>134</v>
      </c>
      <c r="Y497" s="207"/>
      <c r="Z497" s="206" t="s">
        <v>135</v>
      </c>
      <c r="AA497" s="207"/>
      <c r="AB497" s="206" t="s">
        <v>136</v>
      </c>
      <c r="AC497" s="207"/>
      <c r="AD497" s="206" t="s">
        <v>137</v>
      </c>
      <c r="AE497" s="207"/>
      <c r="AF497" s="208" t="s">
        <v>138</v>
      </c>
      <c r="AG497" s="208"/>
      <c r="AO497" s="165"/>
    </row>
    <row r="498" spans="1:41" x14ac:dyDescent="0.25">
      <c r="A498" s="131"/>
      <c r="B498" s="209" t="s">
        <v>139</v>
      </c>
      <c r="C498" s="214"/>
      <c r="D498" s="211" t="s">
        <v>140</v>
      </c>
      <c r="E498" s="214"/>
      <c r="F498" s="209" t="s">
        <v>139</v>
      </c>
      <c r="G498" s="214"/>
      <c r="H498" s="211" t="s">
        <v>140</v>
      </c>
      <c r="I498" s="211"/>
      <c r="L498" s="204"/>
      <c r="M498" s="133" t="s">
        <v>241</v>
      </c>
      <c r="N498" s="133" t="s">
        <v>19</v>
      </c>
      <c r="Q498" s="135"/>
      <c r="R498" s="134" t="s">
        <v>241</v>
      </c>
      <c r="S498" s="136" t="s">
        <v>19</v>
      </c>
      <c r="T498" s="135" t="s">
        <v>241</v>
      </c>
      <c r="U498" s="135" t="s">
        <v>19</v>
      </c>
      <c r="V498" s="134" t="s">
        <v>241</v>
      </c>
      <c r="W498" s="136" t="s">
        <v>19</v>
      </c>
      <c r="X498" s="134" t="s">
        <v>241</v>
      </c>
      <c r="Y498" s="136" t="s">
        <v>19</v>
      </c>
      <c r="Z498" s="134" t="s">
        <v>241</v>
      </c>
      <c r="AA498" s="136" t="s">
        <v>19</v>
      </c>
      <c r="AB498" s="134" t="s">
        <v>241</v>
      </c>
      <c r="AC498" s="136" t="s">
        <v>19</v>
      </c>
      <c r="AD498" s="134" t="s">
        <v>241</v>
      </c>
      <c r="AE498" s="136" t="s">
        <v>19</v>
      </c>
      <c r="AF498" s="135" t="s">
        <v>241</v>
      </c>
      <c r="AG498" s="135" t="s">
        <v>19</v>
      </c>
      <c r="AO498" s="165"/>
    </row>
    <row r="499" spans="1:41" x14ac:dyDescent="0.25">
      <c r="A499" s="128"/>
      <c r="B499" s="129" t="s">
        <v>241</v>
      </c>
      <c r="C499" s="130" t="s">
        <v>19</v>
      </c>
      <c r="D499" s="131" t="s">
        <v>241</v>
      </c>
      <c r="E499" s="130" t="s">
        <v>19</v>
      </c>
      <c r="F499" s="129" t="s">
        <v>241</v>
      </c>
      <c r="G499" s="130" t="s">
        <v>19</v>
      </c>
      <c r="H499" s="131" t="s">
        <v>241</v>
      </c>
      <c r="I499" s="131" t="s">
        <v>19</v>
      </c>
      <c r="L499" s="140" t="s">
        <v>155</v>
      </c>
      <c r="M499" s="164">
        <f>AVERAGE(Patient1_Healthy!H478,Patient2_Healthy!H478,Patient5_Healthy!H478,Patient6_Healthy!H478,Patient8_Healthy!H478,Patient9_Healthy!H478,Patient10_Healthy!H478,Patient11_Healthy!H478,Patient12_Healthy!H478,Patient13_Healthy!H478,Patient14_Healthy!H478,Patient15_Healthy!H478,Patient16_Healthy!H478,Patient17_Healthy!H478,Patient18_Healthy!H478,Patient19_Healthy!H478,Patient21_Healthy!H478,Patient22_Healthy!H478,Patient23_Healthy!H478,Patient25_Healthy!H478,Patient26_Healthy!H478,Patient27_Healthy!H478,Patient28_Healthy!H478,Patient30_Healthy!H478,Patient31_Healthy!H478,Patient33_Healthy!H478,Patient34_Healthy!H478,Patient36_Healthy!H478)</f>
        <v>154.24271942031422</v>
      </c>
      <c r="N499" s="164">
        <f>STDEV(Patient1_Healthy!H478,Patient2_Healthy!H478,Patient5_Healthy!H478,Patient6_Healthy!H478,Patient8_Healthy!H478,Patient9_Healthy!H478,Patient10_Healthy!H478,Patient11_Healthy!H478,Patient12_Healthy!H478,Patient13_Healthy!H478,Patient14_Healthy!H478,Patient15_Healthy!H478,Patient16_Healthy!H478,Patient17_Healthy!H478,Patient18_Healthy!H478,Patient19_Healthy!H478,Patient21_Healthy!H478,Patient22_Healthy!H478,Patient23_Healthy!H478,Patient25_Healthy!H478,Patient26_Healthy!H478,Patient27_Healthy!H478,Patient28_Healthy!H478,Patient30_Healthy!H478,Patient31_Healthy!H478,Patient33_Healthy!H478,Patient34_Healthy!H478,Patient36_Healthy!H478)</f>
        <v>207.12651568897027</v>
      </c>
      <c r="Q499" s="135" t="s">
        <v>141</v>
      </c>
      <c r="R499" s="132">
        <f>AVERAGE(Patient1_Healthy!M501,Patient2_Healthy!M501,Patient5_Healthy!M478,Patient6_Healthy!M478,Patient8_Healthy!M478,Patient9_Healthy!M478,Patient10_Healthy!M478,Patient11_Healthy!M478,Patient12_Healthy!M478,Patient13_Healthy!M478,Patient14_Healthy!M478,Patient15_Healthy!M478,Patient16_Healthy!M478,Patient17_Healthy!M478,Patient18_Healthy!M478,Patient19_Healthy!M478,Patient21_Healthy!M478,Patient22_Healthy!M478,Patient23_Healthy!M478,Patient25_Healthy!M478,Patient26_Healthy!M478,Patient27_Healthy!M478,Patient28_Healthy!M478,Patient30_Healthy!M478,Patient31_Healthy!M478,Patient33_Healthy!M478,Patient34_Healthy!M478,Patient36_Healthy!M478)</f>
        <v>0.57580524544941958</v>
      </c>
      <c r="S499" s="139">
        <f>STDEV(Patient1_Healthy!M501,Patient2_Healthy!M501,Patient5_Healthy!M478,Patient6_Healthy!M478,Patient8_Healthy!M478,Patient9_Healthy!M478,Patient10_Healthy!M478,Patient11_Healthy!M478,Patient12_Healthy!M478,Patient13_Healthy!M478,Patient14_Healthy!M478,Patient15_Healthy!M478,Patient16_Healthy!M478,Patient17_Healthy!M478,Patient18_Healthy!M478,Patient19_Healthy!M478,Patient21_Healthy!M478,Patient22_Healthy!M478,Patient23_Healthy!M478,Patient25_Healthy!M478,Patient26_Healthy!M478,Patient27_Healthy!M478,Patient28_Healthy!M478,Patient30_Healthy!M478,Patient31_Healthy!M478,Patient33_Healthy!M478,Patient34_Healthy!M478,Patient36_Healthy!M478)</f>
        <v>0.29561413949116117</v>
      </c>
      <c r="T499" s="164">
        <f>AVERAGE(Patient1_Healthy!N501,Patient2_Healthy!N501,Patient5_Healthy!N478,Patient6_Healthy!N478,Patient8_Healthy!N478,Patient9_Healthy!N478,Patient10_Healthy!N478,Patient11_Healthy!N478,Patient12_Healthy!N478,Patient13_Healthy!N478,Patient14_Healthy!N478,Patient15_Healthy!N478,Patient16_Healthy!N478,Patient17_Healthy!N478,Patient18_Healthy!N478,Patient19_Healthy!N478,Patient21_Healthy!N478,Patient22_Healthy!N478,Patient23_Healthy!N478,Patient25_Healthy!N478,Patient26_Healthy!N478,Patient27_Healthy!N478,Patient28_Healthy!N478,Patient30_Healthy!N478,Patient31_Healthy!N478,Patient33_Healthy!N478,Patient34_Healthy!N478,Patient36_Healthy!N478)</f>
        <v>0.5975250815696681</v>
      </c>
      <c r="U499" s="164">
        <f>STDEV(Patient1_Healthy!N501,Patient2_Healthy!N501,Patient5_Healthy!N478,Patient6_Healthy!N478,Patient8_Healthy!N478,Patient9_Healthy!N478,Patient10_Healthy!N478,Patient11_Healthy!N478,Patient12_Healthy!N478,Patient13_Healthy!N478,Patient14_Healthy!N478,Patient15_Healthy!N478,Patient16_Healthy!N478,Patient17_Healthy!N478,Patient18_Healthy!N478,Patient19_Healthy!N478,Patient21_Healthy!N478,Patient22_Healthy!N478,Patient23_Healthy!N478,Patient25_Healthy!N478,Patient26_Healthy!N478,Patient27_Healthy!N478,Patient28_Healthy!N478,Patient30_Healthy!N478,Patient31_Healthy!N478,Patient33_Healthy!N478,Patient34_Healthy!N478,Patient36_Healthy!N478)</f>
        <v>0.27254766947710213</v>
      </c>
      <c r="V499" s="132">
        <f>AVERAGE(Patient1_Healthy!O501,Patient2_Healthy!O501,Patient5_Healthy!O478,Patient6_Healthy!O478,Patient8_Healthy!O478,Patient9_Healthy!O478,Patient10_Healthy!O478,Patient11_Healthy!O478,Patient12_Healthy!O478,Patient13_Healthy!O478,Patient14_Healthy!O478,Patient15_Healthy!O478,Patient16_Healthy!O478,Patient17_Healthy!O478,Patient18_Healthy!O478,Patient19_Healthy!O478,Patient21_Healthy!O478,Patient22_Healthy!O478,Patient23_Healthy!O478,Patient25_Healthy!O478,Patient26_Healthy!O478,Patient27_Healthy!O478,Patient28_Healthy!O478,Patient30_Healthy!O478,Patient31_Healthy!O478,Patient33_Healthy!O478,Patient34_Healthy!O478,Patient36_Healthy!O478)</f>
        <v>0.45285569780092799</v>
      </c>
      <c r="W499" s="139">
        <f>STDEV(Patient1_Healthy!O501,Patient2_Healthy!O501,Patient5_Healthy!O478,Patient6_Healthy!O478,Patient8_Healthy!O478,Patient9_Healthy!O478,Patient10_Healthy!O478,Patient11_Healthy!O478,Patient12_Healthy!O478,Patient13_Healthy!O478,Patient14_Healthy!O478,Patient15_Healthy!O478,Patient16_Healthy!O478,Patient17_Healthy!O478,Patient18_Healthy!O478,Patient19_Healthy!O478,Patient21_Healthy!O478,Patient22_Healthy!O478,Patient23_Healthy!O478,Patient25_Healthy!O478,Patient26_Healthy!O478,Patient27_Healthy!O478,Patient28_Healthy!O478,Patient30_Healthy!O478,Patient31_Healthy!O478,Patient33_Healthy!O478,Patient34_Healthy!O478,Patient36_Healthy!O478)</f>
        <v>0.22516564910088532</v>
      </c>
      <c r="X499" s="132">
        <f>AVERAGE(Patient1_Healthy!P501,Patient2_Healthy!P501,Patient5_Healthy!P478,Patient6_Healthy!P478,Patient8_Healthy!P478,Patient9_Healthy!P478,Patient10_Healthy!P478,Patient11_Healthy!P478,Patient12_Healthy!P478,Patient13_Healthy!P478,Patient14_Healthy!P478,Patient15_Healthy!P478,Patient16_Healthy!P478,Patient17_Healthy!P478,Patient18_Healthy!P478,Patient19_Healthy!P478,Patient21_Healthy!P478,Patient22_Healthy!P478,Patient23_Healthy!P478,Patient25_Healthy!P478,Patient26_Healthy!P478,Patient27_Healthy!P478,Patient28_Healthy!P478,Patient30_Healthy!P478,Patient31_Healthy!P478,Patient33_Healthy!P478,Patient34_Healthy!P478,Patient36_Healthy!P478)</f>
        <v>0.4536781335847091</v>
      </c>
      <c r="Y499" s="139">
        <f>STDEV(Patient1_Healthy!P501,Patient2_Healthy!P501,Patient5_Healthy!P478,Patient6_Healthy!P478,Patient8_Healthy!P478,Patient9_Healthy!P478,Patient10_Healthy!P478,Patient11_Healthy!P478,Patient12_Healthy!P478,Patient13_Healthy!P478,Patient14_Healthy!P478,Patient15_Healthy!P478,Patient16_Healthy!P478,Patient17_Healthy!P478,Patient18_Healthy!P478,Patient19_Healthy!P478,Patient21_Healthy!P478,Patient22_Healthy!P478,Patient23_Healthy!P478,Patient25_Healthy!P478,Patient26_Healthy!P478,Patient27_Healthy!P478,Patient28_Healthy!P478,Patient30_Healthy!P478,Patient31_Healthy!P478,Patient33_Healthy!P478,Patient34_Healthy!P478,Patient36_Healthy!P478)</f>
        <v>0.28329442019120948</v>
      </c>
      <c r="Z499" s="132">
        <f>AVERAGE(Patient1_Healthy!Q501,Patient2_Healthy!Q501,Patient5_Healthy!Q478,Patient6_Healthy!Q478,Patient8_Healthy!Q478,Patient9_Healthy!Q478,Patient10_Healthy!Q478,Patient11_Healthy!Q478,Patient12_Healthy!Q478,Patient13_Healthy!Q478,Patient14_Healthy!Q478,Patient15_Healthy!Q478,Patient16_Healthy!Q478,Patient17_Healthy!Q478,Patient18_Healthy!Q478,Patient19_Healthy!Q478,Patient21_Healthy!Q478,Patient22_Healthy!Q478,Patient23_Healthy!Q478,Patient25_Healthy!Q478,Patient26_Healthy!Q478,Patient27_Healthy!Q478,Patient28_Healthy!Q478,Patient30_Healthy!Q478,Patient31_Healthy!Q478,Patient33_Healthy!Q478,Patient34_Healthy!Q478,Patient36_Healthy!Q478)</f>
        <v>0.46927873773606937</v>
      </c>
      <c r="AA499" s="139">
        <f>STDEV(Patient1_Healthy!Q501,Patient2_Healthy!Q501,Patient5_Healthy!Q478,Patient6_Healthy!Q478,Patient8_Healthy!Q478,Patient9_Healthy!Q478,Patient10_Healthy!Q478,Patient11_Healthy!Q478,Patient12_Healthy!Q478,Patient13_Healthy!Q478,Patient14_Healthy!Q478,Patient15_Healthy!Q478,Patient16_Healthy!Q478,Patient17_Healthy!Q478,Patient18_Healthy!Q478,Patient19_Healthy!Q478,Patient21_Healthy!Q478,Patient22_Healthy!Q478,Patient23_Healthy!Q478,Patient25_Healthy!Q478,Patient26_Healthy!Q478,Patient27_Healthy!Q478,Patient28_Healthy!Q478,Patient30_Healthy!Q478,Patient31_Healthy!Q478,Patient33_Healthy!Q478,Patient34_Healthy!Q478,Patient36_Healthy!Q478)</f>
        <v>0.28025741435976959</v>
      </c>
      <c r="AB499" s="132">
        <f>AVERAGE(Patient1_Healthy!R501,Patient2_Healthy!R501,Patient5_Healthy!R478,Patient6_Healthy!R478,Patient8_Healthy!R478,Patient9_Healthy!R478,Patient10_Healthy!R478,Patient11_Healthy!R478,Patient12_Healthy!R478,Patient12_Healthy!R478,Patient13_Healthy!R478,Patient14_Healthy!R478,Patient15_Healthy!R478,Patient16_Healthy!R478,Patient17_Healthy!R478,Patient18_Healthy!R478,Patient19_Healthy!R478,Patient21_Healthy!R478,Patient22_Healthy!R478,Patient23_Healthy!R478,Patient25_Healthy!R478,Patient26_Healthy!R478,Patient27_Healthy!R478,Patient28_Healthy!R478,Patient30_Healthy!R478,Patient31_Healthy!R478,Patient33_Healthy!R478,Patient34_Healthy!R478,Patient36_Healthy!R478)</f>
        <v>0.47191097359733492</v>
      </c>
      <c r="AC499" s="139">
        <f>STDEV(Patient1_Healthy!R501,Patient2_Healthy!R501,Patient5_Healthy!R478,Patient6_Healthy!R478,Patient8_Healthy!R478,Patient9_Healthy!R478,Patient10_Healthy!R478,Patient11_Healthy!R478,Patient12_Healthy!R478,Patient12_Healthy!R478,Patient13_Healthy!R478,Patient14_Healthy!R478,Patient15_Healthy!R478,Patient16_Healthy!R478,Patient17_Healthy!R478,Patient18_Healthy!R478,Patient19_Healthy!R478,Patient21_Healthy!R478,Patient22_Healthy!R478,Patient23_Healthy!R478,Patient25_Healthy!R478,Patient26_Healthy!R478,Patient27_Healthy!R478,Patient28_Healthy!R478,Patient30_Healthy!R478,Patient31_Healthy!R478,Patient33_Healthy!R478,Patient34_Healthy!R478,Patient36_Healthy!R478)</f>
        <v>0.26474798356298179</v>
      </c>
      <c r="AD499" s="132">
        <f>AVERAGE(Patient1_Healthy!S501,Patient2_Healthy!S501,Patient5_Healthy!S478,Patient6_Healthy!RS78,Patient8_Healthy!S478,Patient9_Healthy!S478,Patient10_Healthy!S478,Patient11_Healthy!S478,Patient12_Healthy!S478,Patient12_Healthy!S478,Patient13_Healthy!S478,Patient14_Healthy!S478,Patient15_Healthy!S478,Patient16_Healthy!S478,Patient17_Healthy!S478,Patient18_Healthy!S478,Patient19_Healthy!S478,Patient21_Healthy!S478,Patient22_Healthy!S478,Patient23_Healthy!S478,Patient25_Healthy!S478,Patient26_Healthy!RS78,Patient27_Healthy!S478,Patient28_Healthy!S478,Patient30_Healthy!S478,Patient31_Healthy!S478,Patient33_Healthy!S478,Patient34_Healthy!S478,Patient36_Healthy!S478)</f>
        <v>0.49552921450551923</v>
      </c>
      <c r="AE499" s="139">
        <f>STDEV(Patient1_Healthy!S501,Patient2_Healthy!S501,Patient5_Healthy!S478,Patient6_Healthy!RS78,Patient8_Healthy!S478,Patient9_Healthy!S478,Patient10_Healthy!S478,Patient11_Healthy!S478,Patient12_Healthy!S478,Patient12_Healthy!S478,Patient13_Healthy!S478,Patient14_Healthy!S478,Patient15_Healthy!S478,Patient16_Healthy!S478,Patient17_Healthy!S478,Patient18_Healthy!S478,Patient19_Healthy!S478,Patient21_Healthy!S478,Patient22_Healthy!S478,Patient23_Healthy!S478,Patient25_Healthy!S478,Patient26_Healthy!RS78,Patient27_Healthy!S478,Patient28_Healthy!S478,Patient30_Healthy!S478,Patient31_Healthy!S478,Patient33_Healthy!S478,Patient34_Healthy!S478,Patient36_Healthy!S478)</f>
        <v>0.28239928783807466</v>
      </c>
      <c r="AF499" s="164">
        <f>AVERAGE(Patient1_Healthy!T501,Patient2_Healthy!T501,Patient5_Healthy!T478,Patient6_Healthy!T478,Patient8_Healthy!T478,Patient9_Healthy!T478,Patient10_Healthy!T478,Patient11_Healthy!T478,Patient12_Healthy!T478,Patient12_Healthy!T478,Patient13_Healthy!T478,Patient14_Healthy!T478,Patient15_Healthy!T478,Patient16_Healthy!T478,Patient17_Healthy!T478,Patient18_Healthy!T478,Patient19_Healthy!T478,Patient21_Healthy!T478,Patient22_Healthy!T478,Patient23_Healthy!T478,Patient25_Healthy!T478,Patient26_Healthy!TS78,Patient27_Healthy!T478,Patient28_Healthy!T478,Patient30_Healthy!T478,Patient31_Healthy!T478,Patient33_Healthy!T478,Patient34_Healthy!T478,Patient36_Healthy!T478)</f>
        <v>0.46991545454306838</v>
      </c>
      <c r="AG499" s="164">
        <f>STDEV(Patient1_Healthy!T501,Patient2_Healthy!T501,Patient5_Healthy!T478,Patient6_Healthy!T478,Patient8_Healthy!T478,Patient9_Healthy!T478,Patient10_Healthy!T478,Patient11_Healthy!T478,Patient12_Healthy!T478,Patient12_Healthy!T478,Patient13_Healthy!T478,Patient14_Healthy!T478,Patient15_Healthy!T478,Patient16_Healthy!T478,Patient17_Healthy!T478,Patient18_Healthy!T478,Patient19_Healthy!T478,Patient21_Healthy!T478,Patient22_Healthy!T478,Patient23_Healthy!T478,Patient25_Healthy!T478,Patient26_Healthy!TS78,Patient27_Healthy!T478,Patient28_Healthy!T478,Patient30_Healthy!T478,Patient31_Healthy!T478,Patient33_Healthy!T478,Patient34_Healthy!T478,Patient36_Healthy!T478)</f>
        <v>0.27074036372868776</v>
      </c>
      <c r="AO499" s="165"/>
    </row>
    <row r="500" spans="1:41" x14ac:dyDescent="0.25">
      <c r="A500" s="140" t="s">
        <v>155</v>
      </c>
      <c r="B500" s="132">
        <f>AVERAGE(Patient1_Healthy!B479,Patient2_Healthy!B479,Patient5_Healthy!B479,Patient6_Healthy!B479,Patient8_Healthy!B479,Patient9_Healthy!B479,Patient10_Healthy!B479,Patient11_Healthy!B479,Patient12_Healthy!B479,Patient13_Healthy!B479,Patient14_Healthy!B479,Patient15_Healthy!B479,Patient16_Healthy!B479,Patient17_Healthy!B479,Patient18_Healthy!B479,Patient19_Healthy!B479,Patient21_Healthy!B479,Patient22_Healthy!B479,Patient23_Healthy!B479,Patient25_Healthy!B479,Patient26_Healthy!B479,Patient27_Healthy!B479,Patient28_Healthy!B479,Patient30_Healthy!B479,Patient31_Healthy!B479,Patient33_Healthy!B479,Patient34_Healthy!B479,Patient36_Healthy!B479)</f>
        <v>4.5332593871134765</v>
      </c>
      <c r="C500" s="139">
        <f>STDEV(Patient1_Healthy!B479,Patient2_Healthy!B479,Patient5_Healthy!B479,Patient6_Healthy!B479,Patient8_Healthy!B479,Patient9_Healthy!B479,Patient10_Healthy!B479,Patient11_Healthy!B479,Patient12_Healthy!B479,Patient13_Healthy!B479,Patient14_Healthy!B479,Patient15_Healthy!B479,Patient16_Healthy!B479,Patient17_Healthy!B479,Patient18_Healthy!B479,Patient19_Healthy!B479,Patient21_Healthy!B479,Patient22_Healthy!B479,Patient23_Healthy!B479,Patient25_Healthy!B479,Patient26_Healthy!B479,Patient27_Healthy!B479,Patient28_Healthy!B479,Patient30_Healthy!B479,Patient31_Healthy!B479,Patient33_Healthy!B479,Patient34_Healthy!B479,Patient36_Healthy!B479)</f>
        <v>4.9243221692947809</v>
      </c>
      <c r="D500" s="164">
        <f>AVERAGE(Patient1_Healthy!C479,Patient2_Healthy!C479,Patient5_Healthy!C479,Patient6_Healthy!C479,Patient8_Healthy!C479,Patient9_Healthy!C479,Patient10_Healthy!C479,Patient11_Healthy!C479,Patient12_Healthy!C479,Patient13_Healthy!C479,Patient14_Healthy!C479,Patient15_Healthy!C479,Patient16_Healthy!C479,Patient17_Healthy!C479,Patient18_Healthy!C479,Patient19_Healthy!C479,Patient21_Healthy!C479,Patient22_Healthy!C479,Patient23_Healthy!C479,Patient25_Healthy!C479,Patient26_Healthy!C479,Patient27_Healthy!C479,Patient28_Healthy!C479,Patient30_Healthy!C479,Patient31_Healthy!C479,Patient33_Healthy!C479,Patient34_Healthy!C479,Patient36_Healthy!C479)</f>
        <v>-9.6788675995552946</v>
      </c>
      <c r="E500" s="139">
        <f>STDEV(Patient1_Healthy!C479,Patient2_Healthy!C479,Patient5_Healthy!C479,Patient6_Healthy!C479,Patient8_Healthy!C479,Patient9_Healthy!C479,Patient10_Healthy!C479,Patient11_Healthy!C479,Patient12_Healthy!C479,Patient13_Healthy!C479,Patient14_Healthy!C479,Patient15_Healthy!C479,Patient16_Healthy!C479,Patient17_Healthy!C479,Patient18_Healthy!C479,Patient19_Healthy!C479,Patient21_Healthy!C479,Patient22_Healthy!C479,Patient23_Healthy!C479,Patient25_Healthy!C479,Patient26_Healthy!C479,Patient27_Healthy!C479,Patient28_Healthy!C479,Patient30_Healthy!C479,Patient31_Healthy!C479,Patient33_Healthy!C479,Patient34_Healthy!C479,Patient36_Healthy!C479)</f>
        <v>14.414836466525966</v>
      </c>
      <c r="F500" s="132">
        <f>AVERAGE(Patient1_Healthy!D479,Patient2_Healthy!D479,Patient5_Healthy!D479,Patient6_Healthy!D479,Patient8_Healthy!D479,Patient9_Healthy!D479,Patient10_Healthy!D479,Patient11_Healthy!D479,Patient12_Healthy!D479,Patient13_Healthy!D479,Patient14_Healthy!D479,Patient15_Healthy!D479,Patient16_Healthy!D479,Patient17_Healthy!D479,Patient18_Healthy!D479,Patient19_Healthy!D479,Patient21_Healthy!D479,Patient22_Healthy!D479,Patient23_Healthy!D479,Patient25_Healthy!D479,Patient26_Healthy!D479,Patient27_Healthy!D479,Patient28_Healthy!D479,Patient30_Healthy!D479,Patient31_Healthy!D479,Patient33_Healthy!D479,Patient34_Healthy!D479,Patient36_Healthy!D479)</f>
        <v>10.621613165347041</v>
      </c>
      <c r="G500" s="139">
        <f>STDEV(Patient1_Healthy!D479,Patient2_Healthy!D479,Patient5_Healthy!D479,Patient6_Healthy!D479,Patient8_Healthy!D479,Patient9_Healthy!D479,Patient10_Healthy!D479,Patient11_Healthy!D479,Patient12_Healthy!D479,Patient13_Healthy!D479,Patient14_Healthy!D479,Patient15_Healthy!D479,Patient16_Healthy!D479,Patient17_Healthy!D479,Patient18_Healthy!D479,Patient19_Healthy!D479,Patient21_Healthy!D479,Patient22_Healthy!D479,Patient23_Healthy!D479,Patient25_Healthy!D479,Patient26_Healthy!D479,Patient27_Healthy!D479,Patient28_Healthy!D479,Patient30_Healthy!D479,Patient31_Healthy!D479,Patient33_Healthy!D479,Patient34_Healthy!D479,Patient36_Healthy!D479)</f>
        <v>13.044343177464283</v>
      </c>
      <c r="H500" s="164">
        <f>AVERAGE(Patient1_Healthy!E479,Patient2_Healthy!E479,Patient5_Healthy!E479,Patient6_Healthy!E479,Patient8_Healthy!E479,Patient9_Healthy!E479,Patient10_Healthy!E479,Patient11_Healthy!E479,Patient12_Healthy!E479,Patient13_Healthy!E479,Patient14_Healthy!E479,Patient15_Healthy!E479,Patient16_Healthy!E479,Patient17_Healthy!E479,Patient18_Healthy!E479,Patient19_Healthy!E479,Patient21_Healthy!E479,Patient22_Healthy!E479,Patient23_Healthy!E479,Patient25_Healthy!E479,Patient26_Healthy!E479,Patient27_Healthy!E479,Patient28_Healthy!E479,Patient30_Healthy!E479,Patient31_Healthy!E479,Patient33_Healthy!E479,Patient34_Healthy!E479,Patient36_Healthy!E479)</f>
        <v>23.675578810288421</v>
      </c>
      <c r="I500" s="164">
        <f>STDEV(Patient1_Healthy!E479,Patient2_Healthy!E479,Patient5_Healthy!E479,Patient6_Healthy!E479,Patient8_Healthy!E479,Patient9_Healthy!E479,Patient10_Healthy!E479,Patient11_Healthy!E479,Patient12_Healthy!E479,Patient13_Healthy!E479,Patient14_Healthy!E479,Patient15_Healthy!E479,Patient16_Healthy!E479,Patient17_Healthy!E479,Patient18_Healthy!E479,Patient19_Healthy!E479,Patient21_Healthy!E479,Patient22_Healthy!E479,Patient23_Healthy!E479,Patient25_Healthy!E479,Patient26_Healthy!E479,Patient27_Healthy!E479,Patient28_Healthy!E479,Patient30_Healthy!E479,Patient31_Healthy!E479,Patient33_Healthy!E479,Patient34_Healthy!E479,Patient36_Healthy!E479)</f>
        <v>36.703756618343</v>
      </c>
      <c r="L500" s="140" t="s">
        <v>156</v>
      </c>
      <c r="M500" s="164">
        <f>AVERAGE(Patient1_Healthy!H479,Patient2_Healthy!H479,Patient5_Healthy!H479,Patient6_Healthy!H479,Patient8_Healthy!H479,Patient9_Healthy!H479,Patient10_Healthy!H479,Patient11_Healthy!H479,Patient12_Healthy!H479,Patient13_Healthy!H479,Patient14_Healthy!H479,Patient15_Healthy!H479,Patient16_Healthy!H479,Patient17_Healthy!H479,Patient18_Healthy!H479,Patient19_Healthy!H479,Patient21_Healthy!H479,Patient22_Healthy!H479,Patient23_Healthy!H479,Patient25_Healthy!H479,Patient26_Healthy!H479,Patient27_Healthy!H479,Patient28_Healthy!H479,Patient30_Healthy!H479,Patient31_Healthy!H479,Patient33_Healthy!H479,Patient34_Healthy!H479,Patient36_Healthy!H479)</f>
        <v>409.90900094196189</v>
      </c>
      <c r="N500" s="164">
        <f>STDEV(Patient1_Healthy!H479,Patient2_Healthy!H479,Patient5_Healthy!H479,Patient6_Healthy!H479,Patient8_Healthy!H479,Patient9_Healthy!H479,Patient10_Healthy!H479,Patient11_Healthy!H479,Patient12_Healthy!H479,Patient13_Healthy!H479,Patient14_Healthy!H479,Patient15_Healthy!H479,Patient16_Healthy!H479,Patient17_Healthy!H479,Patient18_Healthy!H479,Patient19_Healthy!H479,Patient21_Healthy!H479,Patient22_Healthy!H479,Patient23_Healthy!H479,Patient25_Healthy!H479,Patient26_Healthy!H479,Patient27_Healthy!H479,Patient28_Healthy!H479,Patient30_Healthy!H479,Patient31_Healthy!H479,Patient33_Healthy!H479,Patient34_Healthy!H479,Patient36_Healthy!H479)</f>
        <v>363.29676564095053</v>
      </c>
      <c r="Q500" s="135" t="s">
        <v>142</v>
      </c>
      <c r="R500" s="132">
        <f>AVERAGE(Patient1_Healthy!M502,Patient2_Healthy!M502,Patient5_Healthy!M479,Patient6_Healthy!M479,Patient8_Healthy!M479,Patient9_Healthy!M479,Patient10_Healthy!M479,Patient11_Healthy!M479,Patient12_Healthy!M479,Patient13_Healthy!M479,Patient14_Healthy!M479,Patient15_Healthy!M479,Patient16_Healthy!M479,Patient17_Healthy!M479,Patient18_Healthy!M479,Patient19_Healthy!M479,Patient21_Healthy!M479,Patient22_Healthy!M479,Patient23_Healthy!M479,Patient25_Healthy!M479,Patient26_Healthy!M479,Patient27_Healthy!M479,Patient28_Healthy!M479,Patient30_Healthy!M479,Patient31_Healthy!M479,Patient33_Healthy!M479,Patient34_Healthy!M479,Patient36_Healthy!M479)</f>
        <v>0.60459662438819972</v>
      </c>
      <c r="S500" s="139">
        <f>STDEV(Patient1_Healthy!M502,Patient2_Healthy!M502,Patient5_Healthy!M479,Patient6_Healthy!M479,Patient8_Healthy!M479,Patient9_Healthy!M479,Patient10_Healthy!M479,Patient11_Healthy!M479,Patient12_Healthy!M479,Patient13_Healthy!M479,Patient14_Healthy!M479,Patient15_Healthy!M479,Patient16_Healthy!M479,Patient17_Healthy!M479,Patient18_Healthy!M479,Patient19_Healthy!M479,Patient21_Healthy!M479,Patient22_Healthy!M479,Patient23_Healthy!M479,Patient25_Healthy!M479,Patient26_Healthy!M479,Patient27_Healthy!M479,Patient28_Healthy!M479,Patient30_Healthy!M479,Patient31_Healthy!M479,Patient33_Healthy!M479,Patient34_Healthy!M479,Patient36_Healthy!M479)</f>
        <v>0.29012486715716695</v>
      </c>
      <c r="T500" s="164">
        <f>AVERAGE(Patient1_Healthy!N502,Patient2_Healthy!N502,Patient5_Healthy!N479,Patient6_Healthy!N479,Patient8_Healthy!N479,Patient9_Healthy!N479,Patient10_Healthy!N479,Patient11_Healthy!N479,Patient12_Healthy!N479,Patient13_Healthy!N479,Patient14_Healthy!N479,Patient15_Healthy!N479,Patient16_Healthy!N479,Patient17_Healthy!N479,Patient18_Healthy!N479,Patient19_Healthy!N479,Patient21_Healthy!N479,Patient22_Healthy!N479,Patient23_Healthy!N479,Patient25_Healthy!N479,Patient26_Healthy!N479,Patient27_Healthy!N479,Patient28_Healthy!N479,Patient30_Healthy!N479,Patient31_Healthy!N479,Patient33_Healthy!N479,Patient34_Healthy!N479,Patient36_Healthy!N479)</f>
        <v>0.64787762832911711</v>
      </c>
      <c r="U500" s="164">
        <f>STDEV(Patient1_Healthy!N502,Patient2_Healthy!N502,Patient5_Healthy!N479,Patient6_Healthy!N479,Patient8_Healthy!N479,Patient9_Healthy!N479,Patient10_Healthy!N479,Patient11_Healthy!N479,Patient12_Healthy!N479,Patient13_Healthy!N479,Patient14_Healthy!N479,Patient15_Healthy!N479,Patient16_Healthy!N479,Patient17_Healthy!N479,Patient18_Healthy!N479,Patient19_Healthy!N479,Patient21_Healthy!N479,Patient22_Healthy!N479,Patient23_Healthy!N479,Patient25_Healthy!N479,Patient26_Healthy!N479,Patient27_Healthy!N479,Patient28_Healthy!N479,Patient30_Healthy!N479,Patient31_Healthy!N479,Patient33_Healthy!N479,Patient34_Healthy!N479,Patient36_Healthy!N479)</f>
        <v>0.25906808686162996</v>
      </c>
      <c r="V500" s="132">
        <f>AVERAGE(Patient1_Healthy!O502,Patient2_Healthy!O502,Patient5_Healthy!O479,Patient6_Healthy!O479,Patient8_Healthy!O479,Patient9_Healthy!O479,Patient10_Healthy!O479,Patient11_Healthy!O479,Patient12_Healthy!O479,Patient13_Healthy!O479,Patient14_Healthy!O479,Patient15_Healthy!O479,Patient16_Healthy!O479,Patient17_Healthy!O479,Patient18_Healthy!O479,Patient19_Healthy!O479,Patient21_Healthy!O479,Patient22_Healthy!O479,Patient23_Healthy!O479,Patient25_Healthy!O479,Patient26_Healthy!O479,Patient27_Healthy!O479,Patient28_Healthy!O479,Patient30_Healthy!O479,Patient31_Healthy!O479,Patient33_Healthy!O479,Patient34_Healthy!O479,Patient36_Healthy!O479)</f>
        <v>0.51361275190614208</v>
      </c>
      <c r="W500" s="139">
        <f>STDEV(Patient1_Healthy!O502,Patient2_Healthy!O502,Patient5_Healthy!O479,Patient6_Healthy!O479,Patient8_Healthy!O479,Patient9_Healthy!O479,Patient10_Healthy!O479,Patient11_Healthy!O479,Patient12_Healthy!O479,Patient13_Healthy!O479,Patient14_Healthy!O479,Patient15_Healthy!O479,Patient16_Healthy!O479,Patient17_Healthy!O479,Patient18_Healthy!O479,Patient19_Healthy!O479,Patient21_Healthy!O479,Patient22_Healthy!O479,Patient23_Healthy!O479,Patient25_Healthy!O479,Patient26_Healthy!O479,Patient27_Healthy!O479,Patient28_Healthy!O479,Patient30_Healthy!O479,Patient31_Healthy!O479,Patient33_Healthy!O479,Patient34_Healthy!O479,Patient36_Healthy!O479)</f>
        <v>0.29986707108843641</v>
      </c>
      <c r="X500" s="132">
        <f>AVERAGE(Patient1_Healthy!P502,Patient2_Healthy!P502,Patient5_Healthy!P479,Patient6_Healthy!P479,Patient8_Healthy!P479,Patient9_Healthy!P479,Patient10_Healthy!P479,Patient11_Healthy!P479,Patient12_Healthy!P479,Patient13_Healthy!P479,Patient14_Healthy!P479,Patient15_Healthy!P479,Patient16_Healthy!P479,Patient17_Healthy!P479,Patient18_Healthy!P479,Patient19_Healthy!P479,Patient21_Healthy!P479,Patient22_Healthy!P479,Patient23_Healthy!P479,Patient25_Healthy!P479,Patient26_Healthy!P479,Patient27_Healthy!P479,Patient28_Healthy!P479,Patient30_Healthy!P479,Patient31_Healthy!P479,Patient33_Healthy!P479,Patient34_Healthy!P479,Patient36_Healthy!P479)</f>
        <v>0.50451645894891384</v>
      </c>
      <c r="Y500" s="139">
        <f>STDEV(Patient1_Healthy!P502,Patient2_Healthy!P502,Patient5_Healthy!P479,Patient6_Healthy!P479,Patient8_Healthy!P479,Patient9_Healthy!P479,Patient10_Healthy!P479,Patient11_Healthy!P479,Patient12_Healthy!P479,Patient13_Healthy!P479,Patient14_Healthy!P479,Patient15_Healthy!P479,Patient16_Healthy!P479,Patient17_Healthy!P479,Patient18_Healthy!P479,Patient19_Healthy!P479,Patient21_Healthy!P479,Patient22_Healthy!P479,Patient23_Healthy!P479,Patient25_Healthy!P479,Patient26_Healthy!P479,Patient27_Healthy!P479,Patient28_Healthy!P479,Patient30_Healthy!P479,Patient31_Healthy!P479,Patient33_Healthy!P479,Patient34_Healthy!P479,Patient36_Healthy!P479)</f>
        <v>0.28465082473666364</v>
      </c>
      <c r="Z500" s="132">
        <f>AVERAGE(Patient1_Healthy!Q502,Patient2_Healthy!Q502,Patient5_Healthy!Q479,Patient6_Healthy!Q479,Patient8_Healthy!Q479,Patient9_Healthy!Q479,Patient10_Healthy!Q479,Patient11_Healthy!Q479,Patient12_Healthy!Q479,Patient13_Healthy!Q479,Patient14_Healthy!Q479,Patient15_Healthy!Q479,Patient16_Healthy!Q479,Patient17_Healthy!Q479,Patient18_Healthy!Q479,Patient19_Healthy!Q479,Patient21_Healthy!Q479,Patient22_Healthy!Q479,Patient23_Healthy!Q479,Patient25_Healthy!Q479,Patient26_Healthy!Q479,Patient27_Healthy!Q479,Patient28_Healthy!Q479,Patient30_Healthy!Q479,Patient31_Healthy!Q479,Patient33_Healthy!Q479,Patient34_Healthy!Q479,Patient36_Healthy!Q479)</f>
        <v>0.49231467026511833</v>
      </c>
      <c r="AA500" s="139">
        <f>STDEV(Patient1_Healthy!Q502,Patient2_Healthy!Q502,Patient5_Healthy!Q479,Patient6_Healthy!Q479,Patient8_Healthy!Q479,Patient9_Healthy!Q479,Patient10_Healthy!Q479,Patient11_Healthy!Q479,Patient12_Healthy!Q479,Patient13_Healthy!Q479,Patient14_Healthy!Q479,Patient15_Healthy!Q479,Patient16_Healthy!Q479,Patient17_Healthy!Q479,Patient18_Healthy!Q479,Patient19_Healthy!Q479,Patient21_Healthy!Q479,Patient22_Healthy!Q479,Patient23_Healthy!Q479,Patient25_Healthy!Q479,Patient26_Healthy!Q479,Patient27_Healthy!Q479,Patient28_Healthy!Q479,Patient30_Healthy!Q479,Patient31_Healthy!Q479,Patient33_Healthy!Q479,Patient34_Healthy!Q479,Patient36_Healthy!Q479)</f>
        <v>0.27585740734337361</v>
      </c>
      <c r="AB500" s="132">
        <f>AVERAGE(Patient1_Healthy!R502,Patient2_Healthy!R502,Patient5_Healthy!R479,Patient6_Healthy!R479,Patient8_Healthy!R479,Patient9_Healthy!R479,Patient10_Healthy!R479,Patient11_Healthy!R479,Patient12_Healthy!R479,Patient12_Healthy!R479,Patient13_Healthy!R479,Patient14_Healthy!R479,Patient15_Healthy!R479,Patient16_Healthy!R479,Patient17_Healthy!R479,Patient18_Healthy!R479,Patient19_Healthy!R479,Patient21_Healthy!R479,Patient22_Healthy!R479,Patient23_Healthy!R479,Patient25_Healthy!R479,Patient26_Healthy!R479,Patient27_Healthy!R479,Patient28_Healthy!R479,Patient30_Healthy!R479,Patient31_Healthy!R479,Patient33_Healthy!R479,Patient34_Healthy!R479,Patient36_Healthy!R479)</f>
        <v>0.5506540492033889</v>
      </c>
      <c r="AC500" s="139">
        <f>STDEV(Patient1_Healthy!R502,Patient2_Healthy!R502,Patient5_Healthy!R479,Patient6_Healthy!R479,Patient8_Healthy!R479,Patient9_Healthy!R479,Patient10_Healthy!R479,Patient11_Healthy!R479,Patient12_Healthy!R479,Patient12_Healthy!R479,Patient13_Healthy!R479,Patient14_Healthy!R479,Patient15_Healthy!R479,Patient16_Healthy!R479,Patient17_Healthy!R479,Patient18_Healthy!R479,Patient19_Healthy!R479,Patient21_Healthy!R479,Patient22_Healthy!R479,Patient23_Healthy!R479,Patient25_Healthy!R479,Patient26_Healthy!R479,Patient27_Healthy!R479,Patient28_Healthy!R479,Patient30_Healthy!R479,Patient31_Healthy!R479,Patient33_Healthy!R479,Patient34_Healthy!R479,Patient36_Healthy!R479)</f>
        <v>0.26571137293502445</v>
      </c>
      <c r="AD500" s="132">
        <f>AVERAGE(Patient1_Healthy!S502,Patient2_Healthy!S502,Patient5_Healthy!S479,Patient6_Healthy!RS79,Patient8_Healthy!S479,Patient9_Healthy!S479,Patient10_Healthy!S479,Patient11_Healthy!S479,Patient12_Healthy!S479,Patient12_Healthy!S479,Patient13_Healthy!S479,Patient14_Healthy!S479,Patient15_Healthy!S479,Patient16_Healthy!S479,Patient17_Healthy!S479,Patient18_Healthy!S479,Patient19_Healthy!S479,Patient21_Healthy!S479,Patient22_Healthy!S479,Patient23_Healthy!S479,Patient25_Healthy!S479,Patient26_Healthy!RS79,Patient27_Healthy!S479,Patient28_Healthy!S479,Patient30_Healthy!S479,Patient31_Healthy!S479,Patient33_Healthy!S479,Patient34_Healthy!S479,Patient36_Healthy!S479)</f>
        <v>0.54976893938482885</v>
      </c>
      <c r="AE500" s="139">
        <f>STDEV(Patient1_Healthy!S502,Patient2_Healthy!S502,Patient5_Healthy!S479,Patient6_Healthy!RS79,Patient8_Healthy!S479,Patient9_Healthy!S479,Patient10_Healthy!S479,Patient11_Healthy!S479,Patient12_Healthy!S479,Patient12_Healthy!S479,Patient13_Healthy!S479,Patient14_Healthy!S479,Patient15_Healthy!S479,Patient16_Healthy!S479,Patient17_Healthy!S479,Patient18_Healthy!S479,Patient19_Healthy!S479,Patient21_Healthy!S479,Patient22_Healthy!S479,Patient23_Healthy!S479,Patient25_Healthy!S479,Patient26_Healthy!RS79,Patient27_Healthy!S479,Patient28_Healthy!S479,Patient30_Healthy!S479,Patient31_Healthy!S479,Patient33_Healthy!S479,Patient34_Healthy!S479,Patient36_Healthy!S479)</f>
        <v>0.29356325599534649</v>
      </c>
      <c r="AF500" s="164">
        <f>AVERAGE(Patient1_Healthy!T502,Patient2_Healthy!T502,Patient5_Healthy!T479,Patient6_Healthy!T479,Patient8_Healthy!T479,Patient9_Healthy!T479,Patient10_Healthy!T479,Patient11_Healthy!T479,Patient12_Healthy!T479,Patient12_Healthy!T479,Patient13_Healthy!T479,Patient14_Healthy!T479,Patient15_Healthy!T479,Patient16_Healthy!T479,Patient17_Healthy!T479,Patient18_Healthy!T479,Patient19_Healthy!T479,Patient21_Healthy!T479,Patient22_Healthy!T479,Patient23_Healthy!T479,Patient25_Healthy!T479,Patient26_Healthy!TS79,Patient27_Healthy!T479,Patient28_Healthy!T479,Patient30_Healthy!T479,Patient31_Healthy!T479,Patient33_Healthy!T479,Patient34_Healthy!T479,Patient36_Healthy!T479)</f>
        <v>0.54201943328086744</v>
      </c>
      <c r="AG500" s="164">
        <f>STDEV(Patient1_Healthy!T502,Patient2_Healthy!T502,Patient5_Healthy!T479,Patient6_Healthy!T479,Patient8_Healthy!T479,Patient9_Healthy!T479,Patient10_Healthy!T479,Patient11_Healthy!T479,Patient12_Healthy!T479,Patient12_Healthy!T479,Patient13_Healthy!T479,Patient14_Healthy!T479,Patient15_Healthy!T479,Patient16_Healthy!T479,Patient17_Healthy!T479,Patient18_Healthy!T479,Patient19_Healthy!T479,Patient21_Healthy!T479,Patient22_Healthy!T479,Patient23_Healthy!T479,Patient25_Healthy!T479,Patient26_Healthy!TS79,Patient27_Healthy!T479,Patient28_Healthy!T479,Patient30_Healthy!T479,Patient31_Healthy!T479,Patient33_Healthy!T479,Patient34_Healthy!T479,Patient36_Healthy!T479)</f>
        <v>0.27718527351993233</v>
      </c>
      <c r="AO500" s="165"/>
    </row>
    <row r="501" spans="1:41" x14ac:dyDescent="0.25">
      <c r="A501" s="140" t="s">
        <v>156</v>
      </c>
      <c r="B501" s="132">
        <f>AVERAGE(Patient1_Healthy!B480,Patient2_Healthy!B480,Patient5_Healthy!B480,Patient6_Healthy!B480,Patient8_Healthy!B480,Patient9_Healthy!B480,Patient10_Healthy!B480,Patient11_Healthy!B480,Patient12_Healthy!B480,Patient13_Healthy!B480,Patient14_Healthy!B480,Patient15_Healthy!B480,Patient16_Healthy!B480,Patient17_Healthy!B480,Patient18_Healthy!B480,Patient19_Healthy!B480,Patient21_Healthy!B480,Patient22_Healthy!B480,Patient23_Healthy!B480,Patient25_Healthy!B480,Patient26_Healthy!B480,Patient27_Healthy!B480,Patient28_Healthy!B480,Patient30_Healthy!B480,Patient31_Healthy!B480,Patient33_Healthy!B480,Patient34_Healthy!B480,Patient36_Healthy!B480)</f>
        <v>7.6273307764257785</v>
      </c>
      <c r="C501" s="139">
        <f>STDEV(Patient1_Healthy!B480,Patient2_Healthy!B480,Patient5_Healthy!B480,Patient6_Healthy!B480,Patient8_Healthy!B480,Patient9_Healthy!B480,Patient10_Healthy!B480,Patient11_Healthy!B480,Patient12_Healthy!B480,Patient13_Healthy!B480,Patient14_Healthy!B480,Patient15_Healthy!B480,Patient16_Healthy!B480,Patient17_Healthy!B480,Patient18_Healthy!B480,Patient19_Healthy!B480,Patient21_Healthy!B480,Patient22_Healthy!B480,Patient23_Healthy!B480,Patient25_Healthy!B480,Patient26_Healthy!B480,Patient27_Healthy!B480,Patient28_Healthy!B480,Patient30_Healthy!B480,Patient31_Healthy!B480,Patient33_Healthy!B480,Patient34_Healthy!B480,Patient36_Healthy!B480)</f>
        <v>5.6304336348680737</v>
      </c>
      <c r="D501" s="164">
        <f>AVERAGE(Patient1_Healthy!C480,Patient2_Healthy!C480,Patient5_Healthy!C480,Patient6_Healthy!C480,Patient8_Healthy!C480,Patient9_Healthy!C480,Patient10_Healthy!C480,Patient11_Healthy!C480,Patient12_Healthy!C480,Patient13_Healthy!C480,Patient14_Healthy!C480,Patient15_Healthy!C480,Patient16_Healthy!C480,Patient17_Healthy!C480,Patient18_Healthy!C480,Patient19_Healthy!C480,Patient21_Healthy!C480,Patient22_Healthy!C480,Patient23_Healthy!C480,Patient25_Healthy!C480,Patient26_Healthy!C480,Patient27_Healthy!C480,Patient28_Healthy!C480,Patient30_Healthy!C480,Patient31_Healthy!C480,Patient33_Healthy!C480,Patient34_Healthy!C480,Patient36_Healthy!C480)</f>
        <v>-2.0873864066797148</v>
      </c>
      <c r="E501" s="139">
        <f>STDEV(Patient1_Healthy!C480,Patient2_Healthy!C480,Patient5_Healthy!C480,Patient6_Healthy!C480,Patient8_Healthy!C480,Patient9_Healthy!C480,Patient10_Healthy!C480,Patient11_Healthy!C480,Patient12_Healthy!C480,Patient13_Healthy!C480,Patient14_Healthy!C480,Patient15_Healthy!C480,Patient16_Healthy!C480,Patient17_Healthy!C480,Patient18_Healthy!C480,Patient19_Healthy!C480,Patient21_Healthy!C480,Patient22_Healthy!C480,Patient23_Healthy!C480,Patient25_Healthy!C480,Patient26_Healthy!C480,Patient27_Healthy!C480,Patient28_Healthy!C480,Patient30_Healthy!C480,Patient31_Healthy!C480,Patient33_Healthy!C480,Patient34_Healthy!C480,Patient36_Healthy!C480)</f>
        <v>20.546665406452462</v>
      </c>
      <c r="F501" s="132">
        <f>AVERAGE(Patient1_Healthy!D480,Patient2_Healthy!D480,Patient5_Healthy!D480,Patient6_Healthy!D480,Patient8_Healthy!D480,Patient9_Healthy!D480,Patient10_Healthy!D480,Patient11_Healthy!D480,Patient12_Healthy!D480,Patient13_Healthy!D480,Patient14_Healthy!D480,Patient15_Healthy!D480,Patient16_Healthy!D480,Patient17_Healthy!D480,Patient18_Healthy!D480,Patient19_Healthy!D480,Patient21_Healthy!D480,Patient22_Healthy!D480,Patient23_Healthy!D480,Patient25_Healthy!D480,Patient26_Healthy!D480,Patient27_Healthy!D480,Patient28_Healthy!D480,Patient30_Healthy!D480,Patient31_Healthy!D480,Patient33_Healthy!D480,Patient34_Healthy!D480,Patient36_Healthy!D480)</f>
        <v>17.439845634995809</v>
      </c>
      <c r="G501" s="139">
        <f>STDEV(Patient1_Healthy!D480,Patient2_Healthy!D480,Patient5_Healthy!D480,Patient6_Healthy!D480,Patient8_Healthy!D480,Patient9_Healthy!D480,Patient10_Healthy!D480,Patient11_Healthy!D480,Patient12_Healthy!D480,Patient13_Healthy!D480,Patient14_Healthy!D480,Patient15_Healthy!D480,Patient16_Healthy!D480,Patient17_Healthy!D480,Patient18_Healthy!D480,Patient19_Healthy!D480,Patient21_Healthy!D480,Patient22_Healthy!D480,Patient23_Healthy!D480,Patient25_Healthy!D480,Patient26_Healthy!D480,Patient27_Healthy!D480,Patient28_Healthy!D480,Patient30_Healthy!D480,Patient31_Healthy!D480,Patient33_Healthy!D480,Patient34_Healthy!D480,Patient36_Healthy!D480)</f>
        <v>13.766601121483831</v>
      </c>
      <c r="H501" s="164">
        <f>AVERAGE(Patient1_Healthy!E480,Patient2_Healthy!E480,Patient5_Healthy!E480,Patient6_Healthy!E480,Patient8_Healthy!E480,Patient9_Healthy!E480,Patient10_Healthy!E480,Patient11_Healthy!E480,Patient12_Healthy!E480,Patient13_Healthy!E480,Patient14_Healthy!E480,Patient15_Healthy!E480,Patient16_Healthy!E480,Patient17_Healthy!E480,Patient18_Healthy!E480,Patient19_Healthy!E480,Patient21_Healthy!E480,Patient22_Healthy!E480,Patient23_Healthy!E480,Patient25_Healthy!E480,Patient26_Healthy!E480,Patient27_Healthy!E480,Patient28_Healthy!E480,Patient30_Healthy!E480,Patient31_Healthy!E480,Patient33_Healthy!E480,Patient34_Healthy!E480,Patient36_Healthy!E480)</f>
        <v>7.9787630959991054</v>
      </c>
      <c r="I501" s="164">
        <f>STDEV(Patient1_Healthy!E480,Patient2_Healthy!E480,Patient5_Healthy!E480,Patient6_Healthy!E480,Patient8_Healthy!E480,Patient9_Healthy!E480,Patient10_Healthy!E480,Patient11_Healthy!E480,Patient12_Healthy!E480,Patient13_Healthy!E480,Patient14_Healthy!E480,Patient15_Healthy!E480,Patient16_Healthy!E480,Patient17_Healthy!E480,Patient18_Healthy!E480,Patient19_Healthy!E480,Patient21_Healthy!E480,Patient22_Healthy!E480,Patient23_Healthy!E480,Patient25_Healthy!E480,Patient26_Healthy!E480,Patient27_Healthy!E480,Patient28_Healthy!E480,Patient30_Healthy!E480,Patient31_Healthy!E480,Patient33_Healthy!E480,Patient34_Healthy!E480,Patient36_Healthy!E480)</f>
        <v>50.635162988931853</v>
      </c>
      <c r="L501" s="140" t="s">
        <v>157</v>
      </c>
      <c r="M501" s="164">
        <f>AVERAGE(Patient1_Healthy!H480,Patient2_Healthy!H480,Patient5_Healthy!H480,Patient6_Healthy!H480,Patient8_Healthy!H480,Patient9_Healthy!H480,Patient10_Healthy!H480,Patient11_Healthy!H480,Patient12_Healthy!H480,Patient13_Healthy!H480,Patient14_Healthy!H480,Patient15_Healthy!H480,Patient16_Healthy!H480,Patient17_Healthy!H480,Patient18_Healthy!H480,Patient19_Healthy!H480,Patient21_Healthy!H480,Patient22_Healthy!H480,Patient23_Healthy!H480,Patient25_Healthy!H480,Patient26_Healthy!H480,Patient27_Healthy!H480,Patient28_Healthy!H480,Patient30_Healthy!H480,Patient31_Healthy!H480,Patient33_Healthy!H480,Patient34_Healthy!H480,Patient36_Healthy!H480)</f>
        <v>396.29300949769055</v>
      </c>
      <c r="N501" s="164">
        <f>STDEV(Patient1_Healthy!H480,Patient2_Healthy!H480,Patient5_Healthy!H480,Patient6_Healthy!H480,Patient8_Healthy!H480,Patient9_Healthy!H480,Patient10_Healthy!H480,Patient11_Healthy!H480,Patient12_Healthy!H480,Patient13_Healthy!H480,Patient14_Healthy!H480,Patient15_Healthy!H480,Patient16_Healthy!H480,Patient17_Healthy!H480,Patient18_Healthy!H480,Patient19_Healthy!H480,Patient21_Healthy!H480,Patient22_Healthy!H480,Patient23_Healthy!H480,Patient25_Healthy!H480,Patient26_Healthy!H480,Patient27_Healthy!H480,Patient28_Healthy!H480,Patient30_Healthy!H480,Patient31_Healthy!H480,Patient33_Healthy!H480,Patient34_Healthy!H480,Patient36_Healthy!H480)</f>
        <v>345.58955675434407</v>
      </c>
      <c r="Q501" s="135" t="s">
        <v>143</v>
      </c>
      <c r="R501" s="132">
        <f>AVERAGE(Patient1_Healthy!M503,Patient2_Healthy!M503,Patient5_Healthy!M480,Patient6_Healthy!M480,Patient8_Healthy!M480,Patient9_Healthy!M480,Patient10_Healthy!M480,Patient11_Healthy!M480,Patient12_Healthy!M480,Patient13_Healthy!M480,Patient14_Healthy!M480,Patient15_Healthy!M480,Patient16_Healthy!M480,Patient17_Healthy!M480,Patient18_Healthy!M480,Patient19_Healthy!M480,Patient21_Healthy!M480,Patient22_Healthy!M480,Patient23_Healthy!M480,Patient25_Healthy!M480,Patient26_Healthy!M480,Patient27_Healthy!M480,Patient28_Healthy!M480,Patient30_Healthy!M480,Patient31_Healthy!M480,Patient33_Healthy!M480,Patient34_Healthy!M480,Patient36_Healthy!M480)</f>
        <v>0.59887105685157938</v>
      </c>
      <c r="S501" s="139">
        <f>STDEV(Patient1_Healthy!M503,Patient2_Healthy!M503,Patient5_Healthy!M480,Patient6_Healthy!M480,Patient8_Healthy!M480,Patient9_Healthy!M480,Patient10_Healthy!M480,Patient11_Healthy!M480,Patient12_Healthy!M480,Patient13_Healthy!M480,Patient14_Healthy!M480,Patient15_Healthy!M480,Patient16_Healthy!M480,Patient17_Healthy!M480,Patient18_Healthy!M480,Patient19_Healthy!M480,Patient21_Healthy!M480,Patient22_Healthy!M480,Patient23_Healthy!M480,Patient25_Healthy!M480,Patient26_Healthy!M480,Patient27_Healthy!M480,Patient28_Healthy!M480,Patient30_Healthy!M480,Patient31_Healthy!M480,Patient33_Healthy!M480,Patient34_Healthy!M480,Patient36_Healthy!M480)</f>
        <v>0.29562189498166591</v>
      </c>
      <c r="T501" s="164">
        <f>AVERAGE(Patient1_Healthy!N503,Patient2_Healthy!N503,Patient5_Healthy!N480,Patient6_Healthy!N480,Patient8_Healthy!N480,Patient9_Healthy!N480,Patient10_Healthy!N480,Patient11_Healthy!N480,Patient12_Healthy!N480,Patient13_Healthy!N480,Patient14_Healthy!N480,Patient15_Healthy!N480,Patient16_Healthy!N480,Patient17_Healthy!N480,Patient18_Healthy!N480,Patient19_Healthy!N480,Patient21_Healthy!N480,Patient22_Healthy!N480,Patient23_Healthy!N480,Patient25_Healthy!N480,Patient26_Healthy!N480,Patient27_Healthy!N480,Patient28_Healthy!N480,Patient30_Healthy!N480,Patient31_Healthy!N480,Patient33_Healthy!N480,Patient34_Healthy!N480,Patient36_Healthy!N480)</f>
        <v>0.62968831616274978</v>
      </c>
      <c r="U501" s="164">
        <f>STDEV(Patient1_Healthy!N503,Patient2_Healthy!N503,Patient5_Healthy!N480,Patient6_Healthy!N480,Patient8_Healthy!N480,Patient9_Healthy!N480,Patient10_Healthy!N480,Patient11_Healthy!N480,Patient12_Healthy!N480,Patient13_Healthy!N480,Patient14_Healthy!N480,Patient15_Healthy!N480,Patient16_Healthy!N480,Patient17_Healthy!N480,Patient18_Healthy!N480,Patient19_Healthy!N480,Patient21_Healthy!N480,Patient22_Healthy!N480,Patient23_Healthy!N480,Patient25_Healthy!N480,Patient26_Healthy!N480,Patient27_Healthy!N480,Patient28_Healthy!N480,Patient30_Healthy!N480,Patient31_Healthy!N480,Patient33_Healthy!N480,Patient34_Healthy!N480,Patient36_Healthy!N480)</f>
        <v>0.29348619849342245</v>
      </c>
      <c r="V501" s="132">
        <f>AVERAGE(Patient1_Healthy!O503,Patient2_Healthy!O503,Patient5_Healthy!O480,Patient6_Healthy!O480,Patient8_Healthy!O480,Patient9_Healthy!O480,Patient10_Healthy!O480,Patient11_Healthy!O480,Patient12_Healthy!O480,Patient13_Healthy!O480,Patient14_Healthy!O480,Patient15_Healthy!O480,Patient16_Healthy!O480,Patient17_Healthy!O480,Patient18_Healthy!O480,Patient19_Healthy!O480,Patient21_Healthy!O480,Patient22_Healthy!O480,Patient23_Healthy!O480,Patient25_Healthy!O480,Patient26_Healthy!O480,Patient27_Healthy!O480,Patient28_Healthy!O480,Patient30_Healthy!O480,Patient31_Healthy!O480,Patient33_Healthy!O480,Patient34_Healthy!O480,Patient36_Healthy!O480)</f>
        <v>0.54308632908081733</v>
      </c>
      <c r="W501" s="139">
        <f>STDEV(Patient1_Healthy!O503,Patient2_Healthy!O503,Patient5_Healthy!O480,Patient6_Healthy!O480,Patient8_Healthy!O480,Patient9_Healthy!O480,Patient10_Healthy!O480,Patient11_Healthy!O480,Patient12_Healthy!O480,Patient13_Healthy!O480,Patient14_Healthy!O480,Patient15_Healthy!O480,Patient16_Healthy!O480,Patient17_Healthy!O480,Patient18_Healthy!O480,Patient19_Healthy!O480,Patient21_Healthy!O480,Patient22_Healthy!O480,Patient23_Healthy!O480,Patient25_Healthy!O480,Patient26_Healthy!O480,Patient27_Healthy!O480,Patient28_Healthy!O480,Patient30_Healthy!O480,Patient31_Healthy!O480,Patient33_Healthy!O480,Patient34_Healthy!O480,Patient36_Healthy!O480)</f>
        <v>0.27913865816377137</v>
      </c>
      <c r="X501" s="132">
        <f>AVERAGE(Patient1_Healthy!P503,Patient2_Healthy!P503,Patient5_Healthy!P480,Patient6_Healthy!P480,Patient8_Healthy!P480,Patient9_Healthy!P480,Patient10_Healthy!P480,Patient11_Healthy!P480,Patient12_Healthy!P480,Patient13_Healthy!P480,Patient14_Healthy!P480,Patient15_Healthy!P480,Patient16_Healthy!P480,Patient17_Healthy!P480,Patient18_Healthy!P480,Patient19_Healthy!P480,Patient21_Healthy!P480,Patient22_Healthy!P480,Patient23_Healthy!P480,Patient25_Healthy!P480,Patient26_Healthy!P480,Patient27_Healthy!P480,Patient28_Healthy!P480,Patient30_Healthy!P480,Patient31_Healthy!P480,Patient33_Healthy!P480,Patient34_Healthy!P480,Patient36_Healthy!P480)</f>
        <v>0.51512601577543926</v>
      </c>
      <c r="Y501" s="139">
        <f>STDEV(Patient1_Healthy!P503,Patient2_Healthy!P503,Patient5_Healthy!P480,Patient6_Healthy!P480,Patient8_Healthy!P480,Patient9_Healthy!P480,Patient10_Healthy!P480,Patient11_Healthy!P480,Patient12_Healthy!P480,Patient13_Healthy!P480,Patient14_Healthy!P480,Patient15_Healthy!P480,Patient16_Healthy!P480,Patient17_Healthy!P480,Patient18_Healthy!P480,Patient19_Healthy!P480,Patient21_Healthy!P480,Patient22_Healthy!P480,Patient23_Healthy!P480,Patient25_Healthy!P480,Patient26_Healthy!P480,Patient27_Healthy!P480,Patient28_Healthy!P480,Patient30_Healthy!P480,Patient31_Healthy!P480,Patient33_Healthy!P480,Patient34_Healthy!P480,Patient36_Healthy!P480)</f>
        <v>0.30920739299294087</v>
      </c>
      <c r="Z501" s="132">
        <f>AVERAGE(Patient1_Healthy!Q503,Patient2_Healthy!Q503,Patient5_Healthy!Q480,Patient6_Healthy!Q480,Patient8_Healthy!Q480,Patient9_Healthy!Q480,Patient10_Healthy!Q480,Patient11_Healthy!Q480,Patient12_Healthy!Q480,Patient13_Healthy!Q480,Patient14_Healthy!Q480,Patient15_Healthy!Q480,Patient16_Healthy!Q480,Patient17_Healthy!Q480,Patient18_Healthy!Q480,Patient19_Healthy!Q480,Patient21_Healthy!Q480,Patient22_Healthy!Q480,Patient23_Healthy!Q480,Patient25_Healthy!Q480,Patient26_Healthy!Q480,Patient27_Healthy!Q480,Patient28_Healthy!Q480,Patient30_Healthy!Q480,Patient31_Healthy!Q480,Patient33_Healthy!Q480,Patient34_Healthy!Q480,Patient36_Healthy!Q480)</f>
        <v>0.52878012901469673</v>
      </c>
      <c r="AA501" s="139">
        <f>STDEV(Patient1_Healthy!Q503,Patient2_Healthy!Q503,Patient5_Healthy!Q480,Patient6_Healthy!Q480,Patient8_Healthy!Q480,Patient9_Healthy!Q480,Patient10_Healthy!Q480,Patient11_Healthy!Q480,Patient12_Healthy!Q480,Patient13_Healthy!Q480,Patient14_Healthy!Q480,Patient15_Healthy!Q480,Patient16_Healthy!Q480,Patient17_Healthy!Q480,Patient18_Healthy!Q480,Patient19_Healthy!Q480,Patient21_Healthy!Q480,Patient22_Healthy!Q480,Patient23_Healthy!Q480,Patient25_Healthy!Q480,Patient26_Healthy!Q480,Patient27_Healthy!Q480,Patient28_Healthy!Q480,Patient30_Healthy!Q480,Patient31_Healthy!Q480,Patient33_Healthy!Q480,Patient34_Healthy!Q480,Patient36_Healthy!Q480)</f>
        <v>0.29805975443855182</v>
      </c>
      <c r="AB501" s="132">
        <f>AVERAGE(Patient1_Healthy!R503,Patient2_Healthy!R503,Patient5_Healthy!R480,Patient6_Healthy!R480,Patient8_Healthy!R480,Patient9_Healthy!R480,Patient10_Healthy!R480,Patient11_Healthy!R480,Patient12_Healthy!R480,Patient12_Healthy!R480,Patient13_Healthy!R480,Patient14_Healthy!R480,Patient15_Healthy!R480,Patient16_Healthy!R480,Patient17_Healthy!R480,Patient18_Healthy!R480,Patient19_Healthy!R480,Patient21_Healthy!R480,Patient22_Healthy!R480,Patient23_Healthy!R480,Patient25_Healthy!R480,Patient26_Healthy!R480,Patient27_Healthy!R480,Patient28_Healthy!R480,Patient30_Healthy!R480,Patient31_Healthy!R480,Patient33_Healthy!R480,Patient34_Healthy!R480,Patient36_Healthy!R480)</f>
        <v>0.57558737371997881</v>
      </c>
      <c r="AC501" s="139">
        <f>STDEV(Patient1_Healthy!R503,Patient2_Healthy!R503,Patient5_Healthy!R480,Patient6_Healthy!R480,Patient8_Healthy!R480,Patient9_Healthy!R480,Patient10_Healthy!R480,Patient11_Healthy!R480,Patient12_Healthy!R480,Patient12_Healthy!R480,Patient13_Healthy!R480,Patient14_Healthy!R480,Patient15_Healthy!R480,Patient16_Healthy!R480,Patient17_Healthy!R480,Patient18_Healthy!R480,Patient19_Healthy!R480,Patient21_Healthy!R480,Patient22_Healthy!R480,Patient23_Healthy!R480,Patient25_Healthy!R480,Patient26_Healthy!R480,Patient27_Healthy!R480,Patient28_Healthy!R480,Patient30_Healthy!R480,Patient31_Healthy!R480,Patient33_Healthy!R480,Patient34_Healthy!R480,Patient36_Healthy!R480)</f>
        <v>0.29928314199704431</v>
      </c>
      <c r="AD501" s="132">
        <f>AVERAGE(Patient1_Healthy!S503,Patient2_Healthy!S503,Patient5_Healthy!S480,Patient6_Healthy!RS80,Patient8_Healthy!S480,Patient9_Healthy!S480,Patient10_Healthy!S480,Patient11_Healthy!S480,Patient12_Healthy!S480,Patient12_Healthy!S480,Patient13_Healthy!S480,Patient14_Healthy!S480,Patient15_Healthy!S480,Patient16_Healthy!S480,Patient17_Healthy!S480,Patient18_Healthy!S480,Patient19_Healthy!S480,Patient21_Healthy!S480,Patient22_Healthy!S480,Patient23_Healthy!S480,Patient25_Healthy!S480,Patient26_Healthy!RS80,Patient27_Healthy!S480,Patient28_Healthy!S480,Patient30_Healthy!S480,Patient31_Healthy!S480,Patient33_Healthy!S480,Patient34_Healthy!S480,Patient36_Healthy!S480)</f>
        <v>0.57213275287445831</v>
      </c>
      <c r="AE501" s="139">
        <f>STDEV(Patient1_Healthy!S503,Patient2_Healthy!S503,Patient5_Healthy!S480,Patient6_Healthy!RS80,Patient8_Healthy!S480,Patient9_Healthy!S480,Patient10_Healthy!S480,Patient11_Healthy!S480,Patient12_Healthy!S480,Patient12_Healthy!S480,Patient13_Healthy!S480,Patient14_Healthy!S480,Patient15_Healthy!S480,Patient16_Healthy!S480,Patient17_Healthy!S480,Patient18_Healthy!S480,Patient19_Healthy!S480,Patient21_Healthy!S480,Patient22_Healthy!S480,Patient23_Healthy!S480,Patient25_Healthy!S480,Patient26_Healthy!RS80,Patient27_Healthy!S480,Patient28_Healthy!S480,Patient30_Healthy!S480,Patient31_Healthy!S480,Patient33_Healthy!S480,Patient34_Healthy!S480,Patient36_Healthy!S480)</f>
        <v>0.30567679532580122</v>
      </c>
      <c r="AF501" s="164">
        <f>AVERAGE(Patient1_Healthy!T503,Patient2_Healthy!T503,Patient5_Healthy!T480,Patient6_Healthy!T480,Patient8_Healthy!T480,Patient9_Healthy!T480,Patient10_Healthy!T480,Patient11_Healthy!T480,Patient12_Healthy!T480,Patient12_Healthy!T480,Patient13_Healthy!T480,Patient14_Healthy!T480,Patient15_Healthy!T480,Patient16_Healthy!T480,Patient17_Healthy!T480,Patient18_Healthy!T480,Patient19_Healthy!T480,Patient21_Healthy!T480,Patient22_Healthy!T480,Patient23_Healthy!T480,Patient25_Healthy!T480,Patient26_Healthy!TS80,Patient27_Healthy!T480,Patient28_Healthy!T480,Patient30_Healthy!T480,Patient31_Healthy!T480,Patient33_Healthy!T480,Patient34_Healthy!T480,Patient36_Healthy!T480)</f>
        <v>0.47714194094179491</v>
      </c>
      <c r="AG501" s="164">
        <f>STDEV(Patient1_Healthy!T503,Patient2_Healthy!T503,Patient5_Healthy!T480,Patient6_Healthy!T480,Patient8_Healthy!T480,Patient9_Healthy!T480,Patient10_Healthy!T480,Patient11_Healthy!T480,Patient12_Healthy!T480,Patient12_Healthy!T480,Patient13_Healthy!T480,Patient14_Healthy!T480,Patient15_Healthy!T480,Patient16_Healthy!T480,Patient17_Healthy!T480,Patient18_Healthy!T480,Patient19_Healthy!T480,Patient21_Healthy!T480,Patient22_Healthy!T480,Patient23_Healthy!T480,Patient25_Healthy!T480,Patient26_Healthy!TS80,Patient27_Healthy!T480,Patient28_Healthy!T480,Patient30_Healthy!T480,Patient31_Healthy!T480,Patient33_Healthy!T480,Patient34_Healthy!T480,Patient36_Healthy!T480)</f>
        <v>0.23944102470988729</v>
      </c>
      <c r="AO501" s="165"/>
    </row>
    <row r="502" spans="1:41" x14ac:dyDescent="0.25">
      <c r="A502" s="140" t="s">
        <v>157</v>
      </c>
      <c r="B502" s="132">
        <f>AVERAGE(Patient1_Healthy!B481,Patient2_Healthy!B481,Patient5_Healthy!B481,Patient6_Healthy!B481,Patient8_Healthy!B481,Patient9_Healthy!B481,Patient10_Healthy!B481,Patient11_Healthy!B481,Patient12_Healthy!B481,Patient13_Healthy!B481,Patient14_Healthy!B481,Patient15_Healthy!B481,Patient16_Healthy!B481,Patient17_Healthy!B481,Patient18_Healthy!B481,Patient19_Healthy!B481,Patient21_Healthy!B481,Patient22_Healthy!B481,Patient23_Healthy!B481,Patient25_Healthy!B481,Patient26_Healthy!B481,Patient27_Healthy!B481,Patient28_Healthy!B481,Patient30_Healthy!B481,Patient31_Healthy!B481,Patient33_Healthy!B481,Patient34_Healthy!B481,Patient36_Healthy!B481)</f>
        <v>8.343996443060707</v>
      </c>
      <c r="C502" s="139">
        <f>STDEV(Patient1_Healthy!B481,Patient2_Healthy!B481,Patient5_Healthy!B481,Patient6_Healthy!B481,Patient8_Healthy!B481,Patient9_Healthy!B481,Patient10_Healthy!B481,Patient11_Healthy!B481,Patient12_Healthy!B481,Patient13_Healthy!B481,Patient14_Healthy!B481,Patient15_Healthy!B481,Patient16_Healthy!B481,Patient17_Healthy!B481,Patient18_Healthy!B481,Patient19_Healthy!B481,Patient21_Healthy!B481,Patient22_Healthy!B481,Patient23_Healthy!B481,Patient25_Healthy!B481,Patient26_Healthy!B481,Patient27_Healthy!B481,Patient28_Healthy!B481,Patient30_Healthy!B481,Patient31_Healthy!B481,Patient33_Healthy!B481,Patient34_Healthy!B481,Patient36_Healthy!B481)</f>
        <v>4.9581862512691037</v>
      </c>
      <c r="D502" s="164">
        <f>AVERAGE(Patient1_Healthy!C481,Patient2_Healthy!C481,Patient5_Healthy!C481,Patient6_Healthy!C481,Patient8_Healthy!C481,Patient9_Healthy!C481,Patient10_Healthy!C481,Patient11_Healthy!C481,Patient12_Healthy!C481,Patient13_Healthy!C481,Patient14_Healthy!C481,Patient15_Healthy!C481,Patient16_Healthy!C481,Patient17_Healthy!C481,Patient18_Healthy!C481,Patient19_Healthy!C481,Patient21_Healthy!C481,Patient22_Healthy!C481,Patient23_Healthy!C481,Patient25_Healthy!C481,Patient26_Healthy!C481,Patient27_Healthy!C481,Patient28_Healthy!C481,Patient30_Healthy!C481,Patient31_Healthy!C481,Patient33_Healthy!C481,Patient34_Healthy!C481,Patient36_Healthy!C481)</f>
        <v>2.973600133280855</v>
      </c>
      <c r="E502" s="139">
        <f>STDEV(Patient1_Healthy!C481,Patient2_Healthy!C481,Patient5_Healthy!C481,Patient6_Healthy!C481,Patient8_Healthy!C481,Patient9_Healthy!C481,Patient10_Healthy!C481,Patient11_Healthy!C481,Patient12_Healthy!C481,Patient13_Healthy!C481,Patient14_Healthy!C481,Patient15_Healthy!C481,Patient16_Healthy!C481,Patient17_Healthy!C481,Patient18_Healthy!C481,Patient19_Healthy!C481,Patient21_Healthy!C481,Patient22_Healthy!C481,Patient23_Healthy!C481,Patient25_Healthy!C481,Patient26_Healthy!C481,Patient27_Healthy!C481,Patient28_Healthy!C481,Patient30_Healthy!C481,Patient31_Healthy!C481,Patient33_Healthy!C481,Patient34_Healthy!C481,Patient36_Healthy!C481)</f>
        <v>27.380173945699308</v>
      </c>
      <c r="F502" s="132">
        <f>AVERAGE(Patient1_Healthy!D481,Patient2_Healthy!D481,Patient5_Healthy!D481,Patient6_Healthy!D481,Patient8_Healthy!D481,Patient9_Healthy!D481,Patient10_Healthy!D481,Patient11_Healthy!D481,Patient12_Healthy!D481,Patient13_Healthy!D481,Patient14_Healthy!D481,Patient15_Healthy!D481,Patient16_Healthy!D481,Patient17_Healthy!D481,Patient18_Healthy!D481,Patient19_Healthy!D481,Patient21_Healthy!D481,Patient22_Healthy!D481,Patient23_Healthy!D481,Patient25_Healthy!D481,Patient26_Healthy!D481,Patient27_Healthy!D481,Patient28_Healthy!D481,Patient30_Healthy!D481,Patient31_Healthy!D481,Patient33_Healthy!D481,Patient34_Healthy!D481,Patient36_Healthy!D481)</f>
        <v>17.399129072116143</v>
      </c>
      <c r="G502" s="139">
        <f>STDEV(Patient1_Healthy!D481,Patient2_Healthy!D481,Patient5_Healthy!D481,Patient6_Healthy!D481,Patient8_Healthy!D481,Patient9_Healthy!D481,Patient10_Healthy!D481,Patient11_Healthy!D481,Patient12_Healthy!D481,Patient13_Healthy!D481,Patient14_Healthy!D481,Patient15_Healthy!D481,Patient16_Healthy!D481,Patient17_Healthy!D481,Patient18_Healthy!D481,Patient19_Healthy!D481,Patient21_Healthy!D481,Patient22_Healthy!D481,Patient23_Healthy!D481,Patient25_Healthy!D481,Patient26_Healthy!D481,Patient27_Healthy!D481,Patient28_Healthy!D481,Patient30_Healthy!D481,Patient31_Healthy!D481,Patient33_Healthy!D481,Patient34_Healthy!D481,Patient36_Healthy!D481)</f>
        <v>11.164584805858786</v>
      </c>
      <c r="H502" s="164">
        <f>AVERAGE(Patient1_Healthy!E481,Patient2_Healthy!E481,Patient5_Healthy!E481,Patient6_Healthy!E481,Patient8_Healthy!E481,Patient9_Healthy!E481,Patient10_Healthy!E481,Patient11_Healthy!E481,Patient12_Healthy!E481,Patient13_Healthy!E481,Patient14_Healthy!E481,Patient15_Healthy!E481,Patient16_Healthy!E481,Patient17_Healthy!E481,Patient18_Healthy!E481,Patient19_Healthy!E481,Patient21_Healthy!E481,Patient22_Healthy!E481,Patient23_Healthy!E481,Patient25_Healthy!E481,Patient26_Healthy!E481,Patient27_Healthy!E481,Patient28_Healthy!E481,Patient30_Healthy!E481,Patient31_Healthy!E481,Patient33_Healthy!E481,Patient34_Healthy!E481,Patient36_Healthy!E481)</f>
        <v>-14.380731629538186</v>
      </c>
      <c r="I502" s="164">
        <f>STDEV(Patient1_Healthy!E481,Patient2_Healthy!E481,Patient5_Healthy!E481,Patient6_Healthy!E481,Patient8_Healthy!E481,Patient9_Healthy!E481,Patient10_Healthy!E481,Patient11_Healthy!E481,Patient12_Healthy!E481,Patient13_Healthy!E481,Patient14_Healthy!E481,Patient15_Healthy!E481,Patient16_Healthy!E481,Patient17_Healthy!E481,Patient18_Healthy!E481,Patient19_Healthy!E481,Patient21_Healthy!E481,Patient22_Healthy!E481,Patient23_Healthy!E481,Patient25_Healthy!E481,Patient26_Healthy!E481,Patient27_Healthy!E481,Patient28_Healthy!E481,Patient30_Healthy!E481,Patient31_Healthy!E481,Patient33_Healthy!E481,Patient34_Healthy!E481,Patient36_Healthy!E481)</f>
        <v>57.523156157771865</v>
      </c>
      <c r="L502" s="140" t="s">
        <v>158</v>
      </c>
      <c r="M502" s="164">
        <f>AVERAGE(Patient1_Healthy!H481,Patient2_Healthy!H481,Patient5_Healthy!H481,Patient6_Healthy!H481,Patient8_Healthy!H481,Patient9_Healthy!H481,Patient10_Healthy!H481,Patient11_Healthy!H481,Patient12_Healthy!H481,Patient13_Healthy!H481,Patient14_Healthy!H481,Patient15_Healthy!H481,Patient16_Healthy!H481,Patient17_Healthy!H481,Patient18_Healthy!H481,Patient19_Healthy!H481,Patient21_Healthy!H481,Patient22_Healthy!H481,Patient23_Healthy!H481,Patient25_Healthy!H481,Patient26_Healthy!H481,Patient27_Healthy!H481,Patient28_Healthy!H481,Patient30_Healthy!H481,Patient31_Healthy!H481,Patient33_Healthy!H481,Patient34_Healthy!H481,Patient36_Healthy!H481)</f>
        <v>195.53135499400136</v>
      </c>
      <c r="N502" s="164">
        <f>STDEV(Patient1_Healthy!H481,Patient2_Healthy!H481,Patient5_Healthy!H481,Patient6_Healthy!H481,Patient8_Healthy!H481,Patient9_Healthy!H481,Patient10_Healthy!H481,Patient11_Healthy!H481,Patient12_Healthy!H481,Patient13_Healthy!H481,Patient14_Healthy!H481,Patient15_Healthy!H481,Patient16_Healthy!H481,Patient17_Healthy!H481,Patient18_Healthy!H481,Patient19_Healthy!H481,Patient21_Healthy!H481,Patient22_Healthy!H481,Patient23_Healthy!H481,Patient25_Healthy!H481,Patient26_Healthy!H481,Patient27_Healthy!H481,Patient28_Healthy!H481,Patient30_Healthy!H481,Patient31_Healthy!H481,Patient33_Healthy!H481,Patient34_Healthy!H481,Patient36_Healthy!H481)</f>
        <v>206.81141118027944</v>
      </c>
      <c r="Q502" s="135" t="s">
        <v>144</v>
      </c>
      <c r="R502" s="132">
        <f>AVERAGE(Patient1_Healthy!M504,Patient2_Healthy!M504,Patient5_Healthy!M481,Patient6_Healthy!M481,Patient8_Healthy!M481,Patient9_Healthy!M481,Patient10_Healthy!M481,Patient11_Healthy!M481,Patient12_Healthy!M481,Patient13_Healthy!M481,Patient14_Healthy!M481,Patient15_Healthy!M481,Patient16_Healthy!M481,Patient17_Healthy!M481,Patient18_Healthy!M481,Patient19_Healthy!M481,Patient21_Healthy!M481,Patient22_Healthy!M481,Patient23_Healthy!M481,Patient25_Healthy!M481,Patient26_Healthy!M481,Patient27_Healthy!M481,Patient28_Healthy!M481,Patient30_Healthy!M481,Patient31_Healthy!M481,Patient33_Healthy!M481,Patient34_Healthy!M481,Patient36_Healthy!M481)</f>
        <v>0.59672739115879203</v>
      </c>
      <c r="S502" s="139">
        <f>STDEV(Patient1_Healthy!M504,Patient2_Healthy!M504,Patient5_Healthy!M481,Patient6_Healthy!M481,Patient8_Healthy!M481,Patient9_Healthy!M481,Patient10_Healthy!M481,Patient11_Healthy!M481,Patient12_Healthy!M481,Patient13_Healthy!M481,Patient14_Healthy!M481,Patient15_Healthy!M481,Patient16_Healthy!M481,Patient17_Healthy!M481,Patient18_Healthy!M481,Patient19_Healthy!M481,Patient21_Healthy!M481,Patient22_Healthy!M481,Patient23_Healthy!M481,Patient25_Healthy!M481,Patient26_Healthy!M481,Patient27_Healthy!M481,Patient28_Healthy!M481,Patient30_Healthy!M481,Patient31_Healthy!M481,Patient33_Healthy!M481,Patient34_Healthy!M481,Patient36_Healthy!M481)</f>
        <v>0.29748117050279926</v>
      </c>
      <c r="T502" s="164">
        <f>AVERAGE(Patient1_Healthy!N504,Patient2_Healthy!N504,Patient5_Healthy!N481,Patient6_Healthy!N481,Patient8_Healthy!N481,Patient9_Healthy!N481,Patient10_Healthy!N481,Patient11_Healthy!N481,Patient12_Healthy!N481,Patient13_Healthy!N481,Patient14_Healthy!N481,Patient15_Healthy!N481,Patient16_Healthy!N481,Patient17_Healthy!N481,Patient18_Healthy!N481,Patient19_Healthy!N481,Patient21_Healthy!N481,Patient22_Healthy!N481,Patient23_Healthy!N481,Patient25_Healthy!N481,Patient26_Healthy!N481,Patient27_Healthy!N481,Patient28_Healthy!N481,Patient30_Healthy!N481,Patient31_Healthy!N481,Patient33_Healthy!N481,Patient34_Healthy!N481,Patient36_Healthy!N481)</f>
        <v>0.65442371514112707</v>
      </c>
      <c r="U502" s="164">
        <f>STDEV(Patient1_Healthy!N504,Patient2_Healthy!N504,Patient5_Healthy!N481,Patient6_Healthy!N481,Patient8_Healthy!N481,Patient9_Healthy!N481,Patient10_Healthy!N481,Patient11_Healthy!N481,Patient12_Healthy!N481,Patient13_Healthy!N481,Patient14_Healthy!N481,Patient15_Healthy!N481,Patient16_Healthy!N481,Patient17_Healthy!N481,Patient18_Healthy!N481,Patient19_Healthy!N481,Patient21_Healthy!N481,Patient22_Healthy!N481,Patient23_Healthy!N481,Patient25_Healthy!N481,Patient26_Healthy!N481,Patient27_Healthy!N481,Patient28_Healthy!N481,Patient30_Healthy!N481,Patient31_Healthy!N481,Patient33_Healthy!N481,Patient34_Healthy!N481,Patient36_Healthy!N481)</f>
        <v>0.28991441391174866</v>
      </c>
      <c r="V502" s="132">
        <f>AVERAGE(Patient1_Healthy!O504,Patient2_Healthy!O504,Patient5_Healthy!O481,Patient6_Healthy!O481,Patient8_Healthy!O481,Patient9_Healthy!O481,Patient10_Healthy!O481,Patient11_Healthy!O481,Patient12_Healthy!O481,Patient13_Healthy!O481,Patient14_Healthy!O481,Patient15_Healthy!O481,Patient16_Healthy!O481,Patient17_Healthy!O481,Patient18_Healthy!O481,Patient19_Healthy!O481,Patient21_Healthy!O481,Patient22_Healthy!O481,Patient23_Healthy!O481,Patient25_Healthy!O481,Patient26_Healthy!O481,Patient27_Healthy!O481,Patient28_Healthy!O481,Patient30_Healthy!O481,Patient31_Healthy!O481,Patient33_Healthy!O481,Patient34_Healthy!O481,Patient36_Healthy!O481)</f>
        <v>0.56976225344882425</v>
      </c>
      <c r="W502" s="139">
        <f>STDEV(Patient1_Healthy!O504,Patient2_Healthy!O504,Patient5_Healthy!O481,Patient6_Healthy!O481,Patient8_Healthy!O481,Patient9_Healthy!O481,Patient10_Healthy!O481,Patient11_Healthy!O481,Patient12_Healthy!O481,Patient13_Healthy!O481,Patient14_Healthy!O481,Patient15_Healthy!O481,Patient16_Healthy!O481,Patient17_Healthy!O481,Patient18_Healthy!O481,Patient19_Healthy!O481,Patient21_Healthy!O481,Patient22_Healthy!O481,Patient23_Healthy!O481,Patient25_Healthy!O481,Patient26_Healthy!O481,Patient27_Healthy!O481,Patient28_Healthy!O481,Patient30_Healthy!O481,Patient31_Healthy!O481,Patient33_Healthy!O481,Patient34_Healthy!O481,Patient36_Healthy!O481)</f>
        <v>0.31502407131217164</v>
      </c>
      <c r="X502" s="132">
        <f>AVERAGE(Patient1_Healthy!P504,Patient2_Healthy!P504,Patient5_Healthy!P481,Patient6_Healthy!P481,Patient8_Healthy!P481,Patient9_Healthy!P481,Patient10_Healthy!P481,Patient11_Healthy!P481,Patient12_Healthy!P481,Patient13_Healthy!P481,Patient14_Healthy!P481,Patient15_Healthy!P481,Patient16_Healthy!P481,Patient17_Healthy!P481,Patient18_Healthy!P481,Patient19_Healthy!P481,Patient21_Healthy!P481,Patient22_Healthy!P481,Patient23_Healthy!P481,Patient25_Healthy!P481,Patient26_Healthy!P481,Patient27_Healthy!P481,Patient28_Healthy!P481,Patient30_Healthy!P481,Patient31_Healthy!P481,Patient33_Healthy!P481,Patient34_Healthy!P481,Patient36_Healthy!P481)</f>
        <v>0.5311889720873878</v>
      </c>
      <c r="Y502" s="139">
        <f>STDEV(Patient1_Healthy!P504,Patient2_Healthy!P504,Patient5_Healthy!P481,Patient6_Healthy!P481,Patient8_Healthy!P481,Patient9_Healthy!P481,Patient10_Healthy!P481,Patient11_Healthy!P481,Patient12_Healthy!P481,Patient13_Healthy!P481,Patient14_Healthy!P481,Patient15_Healthy!P481,Patient16_Healthy!P481,Patient17_Healthy!P481,Patient18_Healthy!P481,Patient19_Healthy!P481,Patient21_Healthy!P481,Patient22_Healthy!P481,Patient23_Healthy!P481,Patient25_Healthy!P481,Patient26_Healthy!P481,Patient27_Healthy!P481,Patient28_Healthy!P481,Patient30_Healthy!P481,Patient31_Healthy!P481,Patient33_Healthy!P481,Patient34_Healthy!P481,Patient36_Healthy!P481)</f>
        <v>0.26874070394691546</v>
      </c>
      <c r="Z502" s="132">
        <f>AVERAGE(Patient1_Healthy!Q504,Patient2_Healthy!Q504,Patient5_Healthy!Q481,Patient6_Healthy!Q481,Patient8_Healthy!Q481,Patient9_Healthy!Q481,Patient10_Healthy!Q481,Patient11_Healthy!Q481,Patient12_Healthy!Q481,Patient13_Healthy!Q481,Patient14_Healthy!Q481,Patient15_Healthy!Q481,Patient16_Healthy!Q481,Patient17_Healthy!Q481,Patient18_Healthy!Q481,Patient19_Healthy!Q481,Patient21_Healthy!Q481,Patient22_Healthy!Q481,Patient23_Healthy!Q481,Patient25_Healthy!Q481,Patient26_Healthy!Q481,Patient27_Healthy!Q481,Patient28_Healthy!Q481,Patient30_Healthy!Q481,Patient31_Healthy!Q481,Patient33_Healthy!Q481,Patient34_Healthy!Q481,Patient36_Healthy!Q481)</f>
        <v>0.53495456661172935</v>
      </c>
      <c r="AA502" s="139">
        <f>STDEV(Patient1_Healthy!Q504,Patient2_Healthy!Q504,Patient5_Healthy!Q481,Patient6_Healthy!Q481,Patient8_Healthy!Q481,Patient9_Healthy!Q481,Patient10_Healthy!Q481,Patient11_Healthy!Q481,Patient12_Healthy!Q481,Patient13_Healthy!Q481,Patient14_Healthy!Q481,Patient15_Healthy!Q481,Patient16_Healthy!Q481,Patient17_Healthy!Q481,Patient18_Healthy!Q481,Patient19_Healthy!Q481,Patient21_Healthy!Q481,Patient22_Healthy!Q481,Patient23_Healthy!Q481,Patient25_Healthy!Q481,Patient26_Healthy!Q481,Patient27_Healthy!Q481,Patient28_Healthy!Q481,Patient30_Healthy!Q481,Patient31_Healthy!Q481,Patient33_Healthy!Q481,Patient34_Healthy!Q481,Patient36_Healthy!Q481)</f>
        <v>0.31198359841204837</v>
      </c>
      <c r="AB502" s="132">
        <f>AVERAGE(Patient1_Healthy!R504,Patient2_Healthy!R504,Patient5_Healthy!R481,Patient6_Healthy!R481,Patient8_Healthy!R481,Patient9_Healthy!R481,Patient10_Healthy!R481,Patient11_Healthy!R481,Patient12_Healthy!R481,Patient12_Healthy!R481,Patient13_Healthy!R481,Patient14_Healthy!R481,Patient15_Healthy!R481,Patient16_Healthy!R481,Patient17_Healthy!R481,Patient18_Healthy!R481,Patient19_Healthy!R481,Patient21_Healthy!R481,Patient22_Healthy!R481,Patient23_Healthy!R481,Patient25_Healthy!R481,Patient26_Healthy!R481,Patient27_Healthy!R481,Patient28_Healthy!R481,Patient30_Healthy!R481,Patient31_Healthy!R481,Patient33_Healthy!R481,Patient34_Healthy!R481,Patient36_Healthy!R481)</f>
        <v>0.54573480980113831</v>
      </c>
      <c r="AC502" s="139">
        <f>STDEV(Patient1_Healthy!R504,Patient2_Healthy!R504,Patient5_Healthy!R481,Patient6_Healthy!R481,Patient8_Healthy!R481,Patient9_Healthy!R481,Patient10_Healthy!R481,Patient11_Healthy!R481,Patient12_Healthy!R481,Patient12_Healthy!R481,Patient13_Healthy!R481,Patient14_Healthy!R481,Patient15_Healthy!R481,Patient16_Healthy!R481,Patient17_Healthy!R481,Patient18_Healthy!R481,Patient19_Healthy!R481,Patient21_Healthy!R481,Patient22_Healthy!R481,Patient23_Healthy!R481,Patient25_Healthy!R481,Patient26_Healthy!R481,Patient27_Healthy!R481,Patient28_Healthy!R481,Patient30_Healthy!R481,Patient31_Healthy!R481,Patient33_Healthy!R481,Patient34_Healthy!R481,Patient36_Healthy!R481)</f>
        <v>0.28333016732015098</v>
      </c>
      <c r="AD502" s="132">
        <f>AVERAGE(Patient1_Healthy!S504,Patient2_Healthy!S504,Patient5_Healthy!S481,Patient6_Healthy!RS81,Patient8_Healthy!S481,Patient9_Healthy!S481,Patient10_Healthy!S481,Patient11_Healthy!S481,Patient12_Healthy!S481,Patient12_Healthy!S481,Patient13_Healthy!S481,Patient14_Healthy!S481,Patient15_Healthy!S481,Patient16_Healthy!S481,Patient17_Healthy!S481,Patient18_Healthy!S481,Patient19_Healthy!S481,Patient21_Healthy!S481,Patient22_Healthy!S481,Patient23_Healthy!S481,Patient25_Healthy!S481,Patient26_Healthy!RS81,Patient27_Healthy!S481,Patient28_Healthy!S481,Patient30_Healthy!S481,Patient31_Healthy!S481,Patient33_Healthy!S481,Patient34_Healthy!S481,Patient36_Healthy!S481)</f>
        <v>0.53743203233596393</v>
      </c>
      <c r="AE502" s="139">
        <f>STDEV(Patient1_Healthy!S504,Patient2_Healthy!S504,Patient5_Healthy!S481,Patient6_Healthy!RS81,Patient8_Healthy!S481,Patient9_Healthy!S481,Patient10_Healthy!S481,Patient11_Healthy!S481,Patient12_Healthy!S481,Patient12_Healthy!S481,Patient13_Healthy!S481,Patient14_Healthy!S481,Patient15_Healthy!S481,Patient16_Healthy!S481,Patient17_Healthy!S481,Patient18_Healthy!S481,Patient19_Healthy!S481,Patient21_Healthy!S481,Patient22_Healthy!S481,Patient23_Healthy!S481,Patient25_Healthy!S481,Patient26_Healthy!RS81,Patient27_Healthy!S481,Patient28_Healthy!S481,Patient30_Healthy!S481,Patient31_Healthy!S481,Patient33_Healthy!S481,Patient34_Healthy!S481,Patient36_Healthy!S481)</f>
        <v>0.31016438060496965</v>
      </c>
      <c r="AF502" s="164">
        <f>AVERAGE(Patient1_Healthy!T504,Patient2_Healthy!T504,Patient5_Healthy!T481,Patient6_Healthy!T481,Patient8_Healthy!T481,Patient9_Healthy!T481,Patient10_Healthy!T481,Patient11_Healthy!T481,Patient12_Healthy!T481,Patient12_Healthy!T481,Patient13_Healthy!T481,Patient14_Healthy!T481,Patient15_Healthy!T481,Patient16_Healthy!T481,Patient17_Healthy!T481,Patient18_Healthy!T481,Patient19_Healthy!T481,Patient21_Healthy!T481,Patient22_Healthy!T481,Patient23_Healthy!T481,Patient25_Healthy!T481,Patient26_Healthy!TS81,Patient27_Healthy!T481,Patient28_Healthy!T481,Patient30_Healthy!T481,Patient31_Healthy!T481,Patient33_Healthy!T481,Patient34_Healthy!T481,Patient36_Healthy!T481)</f>
        <v>0.55241638027380546</v>
      </c>
      <c r="AG502" s="164">
        <f>STDEV(Patient1_Healthy!T504,Patient2_Healthy!T504,Patient5_Healthy!T481,Patient6_Healthy!T481,Patient8_Healthy!T481,Patient9_Healthy!T481,Patient10_Healthy!T481,Patient11_Healthy!T481,Patient12_Healthy!T481,Patient12_Healthy!T481,Patient13_Healthy!T481,Patient14_Healthy!T481,Patient15_Healthy!T481,Patient16_Healthy!T481,Patient17_Healthy!T481,Patient18_Healthy!T481,Patient19_Healthy!T481,Patient21_Healthy!T481,Patient22_Healthy!T481,Patient23_Healthy!T481,Patient25_Healthy!T481,Patient26_Healthy!TS81,Patient27_Healthy!T481,Patient28_Healthy!T481,Patient30_Healthy!T481,Patient31_Healthy!T481,Patient33_Healthy!T481,Patient34_Healthy!T481,Patient36_Healthy!T481)</f>
        <v>0.29771721267992396</v>
      </c>
      <c r="AO502" s="165"/>
    </row>
    <row r="503" spans="1:41" x14ac:dyDescent="0.25">
      <c r="A503" s="140" t="s">
        <v>158</v>
      </c>
      <c r="B503" s="132">
        <f>AVERAGE(Patient1_Healthy!B482,Patient2_Healthy!B482,Patient5_Healthy!B482,Patient6_Healthy!B482,Patient8_Healthy!B482,Patient9_Healthy!B482,Patient10_Healthy!B482,Patient11_Healthy!B482,Patient12_Healthy!B482,Patient13_Healthy!B482,Patient14_Healthy!B482,Patient15_Healthy!B482,Patient16_Healthy!B482,Patient17_Healthy!B482,Patient18_Healthy!B482,Patient19_Healthy!B482,Patient21_Healthy!B482,Patient22_Healthy!B482,Patient23_Healthy!B482,Patient25_Healthy!B482,Patient26_Healthy!B482,Patient27_Healthy!B482,Patient28_Healthy!B482,Patient30_Healthy!B482,Patient31_Healthy!B482,Patient33_Healthy!B482,Patient34_Healthy!B482,Patient36_Healthy!B482)</f>
        <v>5.4241338681353328</v>
      </c>
      <c r="C503" s="139">
        <f>STDEV(Patient1_Healthy!B482,Patient2_Healthy!B482,Patient5_Healthy!B482,Patient6_Healthy!B482,Patient8_Healthy!B482,Patient9_Healthy!B482,Patient10_Healthy!B482,Patient11_Healthy!B482,Patient12_Healthy!B482,Patient13_Healthy!B482,Patient14_Healthy!B482,Patient15_Healthy!B482,Patient16_Healthy!B482,Patient17_Healthy!B482,Patient18_Healthy!B482,Patient19_Healthy!B482,Patient21_Healthy!B482,Patient22_Healthy!B482,Patient23_Healthy!B482,Patient25_Healthy!B482,Patient26_Healthy!B482,Patient27_Healthy!B482,Patient28_Healthy!B482,Patient30_Healthy!B482,Patient31_Healthy!B482,Patient33_Healthy!B482,Patient34_Healthy!B482,Patient36_Healthy!B482)</f>
        <v>4.4934430545688944</v>
      </c>
      <c r="D503" s="164">
        <f>AVERAGE(Patient1_Healthy!C482,Patient2_Healthy!C482,Patient5_Healthy!C482,Patient6_Healthy!C482,Patient8_Healthy!C482,Patient9_Healthy!C482,Patient10_Healthy!C482,Patient11_Healthy!C482,Patient12_Healthy!C482,Patient13_Healthy!C482,Patient14_Healthy!C482,Patient15_Healthy!C482,Patient16_Healthy!C482,Patient17_Healthy!C482,Patient18_Healthy!C482,Patient19_Healthy!C482,Patient21_Healthy!C482,Patient22_Healthy!C482,Patient23_Healthy!C482,Patient25_Healthy!C482,Patient26_Healthy!C482,Patient27_Healthy!C482,Patient28_Healthy!C482,Patient30_Healthy!C482,Patient31_Healthy!C482,Patient33_Healthy!C482,Patient34_Healthy!C482,Patient36_Healthy!C482)</f>
        <v>8.5864365816406067</v>
      </c>
      <c r="E503" s="139">
        <f>STDEV(Patient1_Healthy!C482,Patient2_Healthy!C482,Patient5_Healthy!C482,Patient6_Healthy!C482,Patient8_Healthy!C482,Patient9_Healthy!C482,Patient10_Healthy!C482,Patient11_Healthy!C482,Patient12_Healthy!C482,Patient13_Healthy!C482,Patient14_Healthy!C482,Patient15_Healthy!C482,Patient16_Healthy!C482,Patient17_Healthy!C482,Patient18_Healthy!C482,Patient19_Healthy!C482,Patient21_Healthy!C482,Patient22_Healthy!C482,Patient23_Healthy!C482,Patient25_Healthy!C482,Patient26_Healthy!C482,Patient27_Healthy!C482,Patient28_Healthy!C482,Patient30_Healthy!C482,Patient31_Healthy!C482,Patient33_Healthy!C482,Patient34_Healthy!C482,Patient36_Healthy!C482)</f>
        <v>20.079257586021303</v>
      </c>
      <c r="F503" s="132">
        <f>AVERAGE(Patient1_Healthy!D482,Patient2_Healthy!D482,Patient5_Healthy!D482,Patient6_Healthy!D482,Patient8_Healthy!D482,Patient9_Healthy!D482,Patient10_Healthy!D482,Patient11_Healthy!D482,Patient12_Healthy!D482,Patient13_Healthy!D482,Patient14_Healthy!D482,Patient15_Healthy!D482,Patient16_Healthy!D482,Patient17_Healthy!D482,Patient18_Healthy!D482,Patient19_Healthy!D482,Patient21_Healthy!D482,Patient22_Healthy!D482,Patient23_Healthy!D482,Patient25_Healthy!D482,Patient26_Healthy!D482,Patient27_Healthy!D482,Patient28_Healthy!D482,Patient30_Healthy!D482,Patient31_Healthy!D482,Patient33_Healthy!D482,Patient34_Healthy!D482,Patient36_Healthy!D482)</f>
        <v>9.9080593184641419</v>
      </c>
      <c r="G503" s="139">
        <f>STDEV(Patient1_Healthy!D482,Patient2_Healthy!D482,Patient5_Healthy!D482,Patient6_Healthy!D482,Patient8_Healthy!D482,Patient9_Healthy!D482,Patient10_Healthy!D482,Patient11_Healthy!D482,Patient12_Healthy!D482,Patient13_Healthy!D482,Patient14_Healthy!D482,Patient15_Healthy!D482,Patient16_Healthy!D482,Patient17_Healthy!D482,Patient18_Healthy!D482,Patient19_Healthy!D482,Patient21_Healthy!D482,Patient22_Healthy!D482,Patient23_Healthy!D482,Patient25_Healthy!D482,Patient26_Healthy!D482,Patient27_Healthy!D482,Patient28_Healthy!D482,Patient30_Healthy!D482,Patient31_Healthy!D482,Patient33_Healthy!D482,Patient34_Healthy!D482,Patient36_Healthy!D482)</f>
        <v>8.8110583257576138</v>
      </c>
      <c r="H503" s="164">
        <f>AVERAGE(Patient1_Healthy!E482,Patient2_Healthy!E482,Patient5_Healthy!E482,Patient6_Healthy!E482,Patient8_Healthy!E482,Patient9_Healthy!E482,Patient10_Healthy!E482,Patient11_Healthy!E482,Patient12_Healthy!E482,Patient13_Healthy!E482,Patient14_Healthy!E482,Patient15_Healthy!E482,Patient16_Healthy!E482,Patient17_Healthy!E482,Patient18_Healthy!E482,Patient19_Healthy!E482,Patient21_Healthy!E482,Patient22_Healthy!E482,Patient23_Healthy!E482,Patient25_Healthy!E482,Patient26_Healthy!E482,Patient27_Healthy!E482,Patient28_Healthy!E482,Patient30_Healthy!E482,Patient31_Healthy!E482,Patient33_Healthy!E482,Patient34_Healthy!E482,Patient36_Healthy!E482)</f>
        <v>-15.258347149493655</v>
      </c>
      <c r="I503" s="164">
        <f>STDEV(Patient1_Healthy!E482,Patient2_Healthy!E482,Patient5_Healthy!E482,Patient6_Healthy!E482,Patient8_Healthy!E482,Patient9_Healthy!E482,Patient10_Healthy!E482,Patient11_Healthy!E482,Patient12_Healthy!E482,Patient13_Healthy!E482,Patient14_Healthy!E482,Patient15_Healthy!E482,Patient16_Healthy!E482,Patient17_Healthy!E482,Patient18_Healthy!E482,Patient19_Healthy!E482,Patient21_Healthy!E482,Patient22_Healthy!E482,Patient23_Healthy!E482,Patient25_Healthy!E482,Patient26_Healthy!E482,Patient27_Healthy!E482,Patient28_Healthy!E482,Patient30_Healthy!E482,Patient31_Healthy!E482,Patient33_Healthy!E482,Patient34_Healthy!E482,Patient36_Healthy!E482)</f>
        <v>39.636311351033399</v>
      </c>
      <c r="L503" s="140" t="s">
        <v>159</v>
      </c>
      <c r="M503" s="164">
        <f>AVERAGE(Patient1_Healthy!H482,Patient2_Healthy!H482,Patient5_Healthy!H482,Patient6_Healthy!H482,Patient8_Healthy!H482,Patient9_Healthy!H482,Patient10_Healthy!H482,Patient11_Healthy!H482,Patient12_Healthy!H482,Patient13_Healthy!H482,Patient14_Healthy!H482,Patient15_Healthy!H482,Patient16_Healthy!H482,Patient17_Healthy!H482,Patient18_Healthy!H482,Patient19_Healthy!H482,Patient21_Healthy!H482,Patient22_Healthy!H482,Patient23_Healthy!H482,Patient25_Healthy!H482,Patient26_Healthy!H482,Patient27_Healthy!H482,Patient28_Healthy!H482,Patient30_Healthy!H482,Patient31_Healthy!H482,Patient33_Healthy!H482,Patient34_Healthy!H482,Patient36_Healthy!H482)</f>
        <v>416.79763186525673</v>
      </c>
      <c r="N503" s="164">
        <f>STDEV(Patient1_Healthy!H482,Patient2_Healthy!H482,Patient5_Healthy!H482,Patient6_Healthy!H482,Patient8_Healthy!H482,Patient9_Healthy!H482,Patient10_Healthy!H482,Patient11_Healthy!H482,Patient12_Healthy!H482,Patient13_Healthy!H482,Patient14_Healthy!H482,Patient15_Healthy!H482,Patient16_Healthy!H482,Patient17_Healthy!H482,Patient18_Healthy!H482,Patient19_Healthy!H482,Patient21_Healthy!H482,Patient22_Healthy!H482,Patient23_Healthy!H482,Patient25_Healthy!H482,Patient26_Healthy!H482,Patient27_Healthy!H482,Patient28_Healthy!H482,Patient30_Healthy!H482,Patient31_Healthy!H482,Patient33_Healthy!H482,Patient34_Healthy!H482,Patient36_Healthy!H482)</f>
        <v>973.45372342289488</v>
      </c>
      <c r="Q503" s="135" t="s">
        <v>145</v>
      </c>
      <c r="R503" s="132">
        <f>AVERAGE(Patient1_Healthy!M505,Patient2_Healthy!M505,Patient5_Healthy!M482,Patient6_Healthy!M482,Patient8_Healthy!M482,Patient9_Healthy!M482,Patient10_Healthy!M482,Patient11_Healthy!M482,Patient12_Healthy!M482,Patient13_Healthy!M482,Patient14_Healthy!M482,Patient15_Healthy!M482,Patient16_Healthy!M482,Patient17_Healthy!M482,Patient18_Healthy!M482,Patient19_Healthy!M482,Patient21_Healthy!M482,Patient22_Healthy!M482,Patient23_Healthy!M482,Patient25_Healthy!M482,Patient26_Healthy!M482,Patient27_Healthy!M482,Patient28_Healthy!M482,Patient30_Healthy!M482,Patient31_Healthy!M482,Patient33_Healthy!M482,Patient34_Healthy!M482,Patient36_Healthy!M482)</f>
        <v>0.6217257977384324</v>
      </c>
      <c r="S503" s="139">
        <f>STDEV(Patient1_Healthy!M505,Patient2_Healthy!M505,Patient5_Healthy!M482,Patient6_Healthy!M482,Patient8_Healthy!M482,Patient9_Healthy!M482,Patient10_Healthy!M482,Patient11_Healthy!M482,Patient12_Healthy!M482,Patient13_Healthy!M482,Patient14_Healthy!M482,Patient15_Healthy!M482,Patient16_Healthy!M482,Patient17_Healthy!M482,Patient18_Healthy!M482,Patient19_Healthy!M482,Patient21_Healthy!M482,Patient22_Healthy!M482,Patient23_Healthy!M482,Patient25_Healthy!M482,Patient26_Healthy!M482,Patient27_Healthy!M482,Patient28_Healthy!M482,Patient30_Healthy!M482,Patient31_Healthy!M482,Patient33_Healthy!M482,Patient34_Healthy!M482,Patient36_Healthy!M482)</f>
        <v>0.26454069767980948</v>
      </c>
      <c r="T503" s="164">
        <f>AVERAGE(Patient1_Healthy!N505,Patient2_Healthy!N505,Patient5_Healthy!N482,Patient6_Healthy!N482,Patient8_Healthy!N482,Patient9_Healthy!N482,Patient10_Healthy!N482,Patient11_Healthy!N482,Patient12_Healthy!N482,Patient13_Healthy!N482,Patient14_Healthy!N482,Patient15_Healthy!N482,Patient16_Healthy!N482,Patient17_Healthy!N482,Patient18_Healthy!N482,Patient19_Healthy!N482,Patient21_Healthy!N482,Patient22_Healthy!N482,Patient23_Healthy!N482,Patient25_Healthy!N482,Patient26_Healthy!N482,Patient27_Healthy!N482,Patient28_Healthy!N482,Patient30_Healthy!N482,Patient31_Healthy!N482,Patient33_Healthy!N482,Patient34_Healthy!N482,Patient36_Healthy!N482)</f>
        <v>0.62728967517341994</v>
      </c>
      <c r="U503" s="164">
        <f>STDEV(Patient1_Healthy!N505,Patient2_Healthy!N505,Patient5_Healthy!N482,Patient6_Healthy!N482,Patient8_Healthy!N482,Patient9_Healthy!N482,Patient10_Healthy!N482,Patient11_Healthy!N482,Patient12_Healthy!N482,Patient13_Healthy!N482,Patient14_Healthy!N482,Patient15_Healthy!N482,Patient16_Healthy!N482,Patient17_Healthy!N482,Patient18_Healthy!N482,Patient19_Healthy!N482,Patient21_Healthy!N482,Patient22_Healthy!N482,Patient23_Healthy!N482,Patient25_Healthy!N482,Patient26_Healthy!N482,Patient27_Healthy!N482,Patient28_Healthy!N482,Patient30_Healthy!N482,Patient31_Healthy!N482,Patient33_Healthy!N482,Patient34_Healthy!N482,Patient36_Healthy!N482)</f>
        <v>0.24794881010941844</v>
      </c>
      <c r="V503" s="132">
        <f>AVERAGE(Patient1_Healthy!O505,Patient2_Healthy!O505,Patient5_Healthy!O482,Patient6_Healthy!O482,Patient8_Healthy!O482,Patient9_Healthy!O482,Patient10_Healthy!O482,Patient11_Healthy!O482,Patient12_Healthy!O482,Patient13_Healthy!O482,Patient14_Healthy!O482,Patient15_Healthy!O482,Patient16_Healthy!O482,Patient17_Healthy!O482,Patient18_Healthy!O482,Patient19_Healthy!O482,Patient21_Healthy!O482,Patient22_Healthy!O482,Patient23_Healthy!O482,Patient25_Healthy!O482,Patient26_Healthy!O482,Patient27_Healthy!O482,Patient28_Healthy!O482,Patient30_Healthy!O482,Patient31_Healthy!O482,Patient33_Healthy!O482,Patient34_Healthy!O482,Patient36_Healthy!O482)</f>
        <v>0.55325227780363018</v>
      </c>
      <c r="W503" s="139">
        <f>STDEV(Patient1_Healthy!O505,Patient2_Healthy!O505,Patient5_Healthy!O482,Patient6_Healthy!O482,Patient8_Healthy!O482,Patient9_Healthy!O482,Patient10_Healthy!O482,Patient11_Healthy!O482,Patient12_Healthy!O482,Patient13_Healthy!O482,Patient14_Healthy!O482,Patient15_Healthy!O482,Patient16_Healthy!O482,Patient17_Healthy!O482,Patient18_Healthy!O482,Patient19_Healthy!O482,Patient21_Healthy!O482,Patient22_Healthy!O482,Patient23_Healthy!O482,Patient25_Healthy!O482,Patient26_Healthy!O482,Patient27_Healthy!O482,Patient28_Healthy!O482,Patient30_Healthy!O482,Patient31_Healthy!O482,Patient33_Healthy!O482,Patient34_Healthy!O482,Patient36_Healthy!O482)</f>
        <v>0.23474106148709048</v>
      </c>
      <c r="X503" s="132">
        <f>AVERAGE(Patient1_Healthy!P505,Patient2_Healthy!P505,Patient5_Healthy!P482,Patient6_Healthy!P482,Patient8_Healthy!P482,Patient9_Healthy!P482,Patient10_Healthy!P482,Patient11_Healthy!P482,Patient12_Healthy!P482,Patient13_Healthy!P482,Patient14_Healthy!P482,Patient15_Healthy!P482,Patient16_Healthy!P482,Patient17_Healthy!P482,Patient18_Healthy!P482,Patient19_Healthy!P482,Patient21_Healthy!P482,Patient22_Healthy!P482,Patient23_Healthy!P482,Patient25_Healthy!P482,Patient26_Healthy!P482,Patient27_Healthy!P482,Patient28_Healthy!P482,Patient30_Healthy!P482,Patient31_Healthy!P482,Patient33_Healthy!P482,Patient34_Healthy!P482,Patient36_Healthy!P482)</f>
        <v>0.50901304191623697</v>
      </c>
      <c r="Y503" s="139">
        <f>STDEV(Patient1_Healthy!P505,Patient2_Healthy!P505,Patient5_Healthy!P482,Patient6_Healthy!P482,Patient8_Healthy!P482,Patient9_Healthy!P482,Patient10_Healthy!P482,Patient11_Healthy!P482,Patient12_Healthy!P482,Patient13_Healthy!P482,Patient14_Healthy!P482,Patient15_Healthy!P482,Patient16_Healthy!P482,Patient17_Healthy!P482,Patient18_Healthy!P482,Patient19_Healthy!P482,Patient21_Healthy!P482,Patient22_Healthy!P482,Patient23_Healthy!P482,Patient25_Healthy!P482,Patient26_Healthy!P482,Patient27_Healthy!P482,Patient28_Healthy!P482,Patient30_Healthy!P482,Patient31_Healthy!P482,Patient33_Healthy!P482,Patient34_Healthy!P482,Patient36_Healthy!P482)</f>
        <v>0.23275895071596531</v>
      </c>
      <c r="Z503" s="132">
        <f>AVERAGE(Patient1_Healthy!Q505,Patient2_Healthy!Q505,Patient5_Healthy!Q482,Patient6_Healthy!Q482,Patient8_Healthy!Q482,Patient9_Healthy!Q482,Patient10_Healthy!Q482,Patient11_Healthy!Q482,Patient12_Healthy!Q482,Patient13_Healthy!Q482,Patient14_Healthy!Q482,Patient15_Healthy!Q482,Patient16_Healthy!Q482,Patient17_Healthy!Q482,Patient18_Healthy!Q482,Patient19_Healthy!Q482,Patient21_Healthy!Q482,Patient22_Healthy!Q482,Patient23_Healthy!Q482,Patient25_Healthy!Q482,Patient26_Healthy!Q482,Patient27_Healthy!Q482,Patient28_Healthy!Q482,Patient30_Healthy!Q482,Patient31_Healthy!Q482,Patient33_Healthy!Q482,Patient34_Healthy!Q482,Patient36_Healthy!Q482)</f>
        <v>0.51031516411187405</v>
      </c>
      <c r="AA503" s="139">
        <f>STDEV(Patient1_Healthy!Q505,Patient2_Healthy!Q505,Patient5_Healthy!Q482,Patient6_Healthy!Q482,Patient8_Healthy!Q482,Patient9_Healthy!Q482,Patient10_Healthy!Q482,Patient11_Healthy!Q482,Patient12_Healthy!Q482,Patient13_Healthy!Q482,Patient14_Healthy!Q482,Patient15_Healthy!Q482,Patient16_Healthy!Q482,Patient17_Healthy!Q482,Patient18_Healthy!Q482,Patient19_Healthy!Q482,Patient21_Healthy!Q482,Patient22_Healthy!Q482,Patient23_Healthy!Q482,Patient25_Healthy!Q482,Patient26_Healthy!Q482,Patient27_Healthy!Q482,Patient28_Healthy!Q482,Patient30_Healthy!Q482,Patient31_Healthy!Q482,Patient33_Healthy!Q482,Patient34_Healthy!Q482,Patient36_Healthy!Q482)</f>
        <v>0.2663844520187123</v>
      </c>
      <c r="AB503" s="132">
        <f>AVERAGE(Patient1_Healthy!R505,Patient2_Healthy!R505,Patient5_Healthy!R482,Patient6_Healthy!R482,Patient8_Healthy!R482,Patient9_Healthy!R482,Patient10_Healthy!R482,Patient11_Healthy!R482,Patient12_Healthy!R482,Patient12_Healthy!R482,Patient13_Healthy!R482,Patient14_Healthy!R482,Patient15_Healthy!R482,Patient16_Healthy!R482,Patient17_Healthy!R482,Patient18_Healthy!R482,Patient19_Healthy!R482,Patient21_Healthy!R482,Patient22_Healthy!R482,Patient23_Healthy!R482,Patient25_Healthy!R482,Patient26_Healthy!R482,Patient27_Healthy!R482,Patient28_Healthy!R482,Patient30_Healthy!R482,Patient31_Healthy!R482,Patient33_Healthy!R482,Patient34_Healthy!R482,Patient36_Healthy!R482)</f>
        <v>0.54434867122344077</v>
      </c>
      <c r="AC503" s="139">
        <f>STDEV(Patient1_Healthy!R505,Patient2_Healthy!R505,Patient5_Healthy!R482,Patient6_Healthy!R482,Patient8_Healthy!R482,Patient9_Healthy!R482,Patient10_Healthy!R482,Patient11_Healthy!R482,Patient12_Healthy!R482,Patient12_Healthy!R482,Patient13_Healthy!R482,Patient14_Healthy!R482,Patient15_Healthy!R482,Patient16_Healthy!R482,Patient17_Healthy!R482,Patient18_Healthy!R482,Patient19_Healthy!R482,Patient21_Healthy!R482,Patient22_Healthy!R482,Patient23_Healthy!R482,Patient25_Healthy!R482,Patient26_Healthy!R482,Patient27_Healthy!R482,Patient28_Healthy!R482,Patient30_Healthy!R482,Patient31_Healthy!R482,Patient33_Healthy!R482,Patient34_Healthy!R482,Patient36_Healthy!R482)</f>
        <v>0.24023870854514731</v>
      </c>
      <c r="AD503" s="132">
        <f>AVERAGE(Patient1_Healthy!S505,Patient2_Healthy!S505,Patient5_Healthy!S482,Patient6_Healthy!RS82,Patient8_Healthy!S482,Patient9_Healthy!S482,Patient10_Healthy!S482,Patient11_Healthy!S482,Patient12_Healthy!S482,Patient12_Healthy!S482,Patient13_Healthy!S482,Patient14_Healthy!S482,Patient15_Healthy!S482,Patient16_Healthy!S482,Patient17_Healthy!S482,Patient18_Healthy!S482,Patient19_Healthy!S482,Patient21_Healthy!S482,Patient22_Healthy!S482,Patient23_Healthy!S482,Patient25_Healthy!S482,Patient26_Healthy!RS82,Patient27_Healthy!S482,Patient28_Healthy!S482,Patient30_Healthy!S482,Patient31_Healthy!S482,Patient33_Healthy!S482,Patient34_Healthy!S482,Patient36_Healthy!S482)</f>
        <v>0.51844283552145809</v>
      </c>
      <c r="AE503" s="139">
        <f>STDEV(Patient1_Healthy!S505,Patient2_Healthy!S505,Patient5_Healthy!S482,Patient6_Healthy!RS82,Patient8_Healthy!S482,Patient9_Healthy!S482,Patient10_Healthy!S482,Patient11_Healthy!S482,Patient12_Healthy!S482,Patient12_Healthy!S482,Patient13_Healthy!S482,Patient14_Healthy!S482,Patient15_Healthy!S482,Patient16_Healthy!S482,Patient17_Healthy!S482,Patient18_Healthy!S482,Patient19_Healthy!S482,Patient21_Healthy!S482,Patient22_Healthy!S482,Patient23_Healthy!S482,Patient25_Healthy!S482,Patient26_Healthy!RS82,Patient27_Healthy!S482,Patient28_Healthy!S482,Patient30_Healthy!S482,Patient31_Healthy!S482,Patient33_Healthy!S482,Patient34_Healthy!S482,Patient36_Healthy!S482)</f>
        <v>0.27116590833507798</v>
      </c>
      <c r="AF503" s="164">
        <f>AVERAGE(Patient1_Healthy!T505,Patient2_Healthy!T505,Patient5_Healthy!T482,Patient6_Healthy!T482,Patient8_Healthy!T482,Patient9_Healthy!T482,Patient10_Healthy!T482,Patient11_Healthy!T482,Patient12_Healthy!T482,Patient12_Healthy!T482,Patient13_Healthy!T482,Patient14_Healthy!T482,Patient15_Healthy!T482,Patient16_Healthy!T482,Patient17_Healthy!T482,Patient18_Healthy!T482,Patient19_Healthy!T482,Patient21_Healthy!T482,Patient22_Healthy!T482,Patient23_Healthy!T482,Patient25_Healthy!T482,Patient26_Healthy!TS82,Patient27_Healthy!T482,Patient28_Healthy!T482,Patient30_Healthy!T482,Patient31_Healthy!T482,Patient33_Healthy!T482,Patient34_Healthy!T482,Patient36_Healthy!T482)</f>
        <v>0.50411344129528712</v>
      </c>
      <c r="AG503" s="164">
        <f>STDEV(Patient1_Healthy!T505,Patient2_Healthy!T505,Patient5_Healthy!T482,Patient6_Healthy!T482,Patient8_Healthy!T482,Patient9_Healthy!T482,Patient10_Healthy!T482,Patient11_Healthy!T482,Patient12_Healthy!T482,Patient12_Healthy!T482,Patient13_Healthy!T482,Patient14_Healthy!T482,Patient15_Healthy!T482,Patient16_Healthy!T482,Patient17_Healthy!T482,Patient18_Healthy!T482,Patient19_Healthy!T482,Patient21_Healthy!T482,Patient22_Healthy!T482,Patient23_Healthy!T482,Patient25_Healthy!T482,Patient26_Healthy!TS82,Patient27_Healthy!T482,Patient28_Healthy!T482,Patient30_Healthy!T482,Patient31_Healthy!T482,Patient33_Healthy!T482,Patient34_Healthy!T482,Patient36_Healthy!T482)</f>
        <v>0.24504648019795819</v>
      </c>
      <c r="AO503" s="165"/>
    </row>
    <row r="504" spans="1:41" x14ac:dyDescent="0.25">
      <c r="A504" s="140" t="s">
        <v>159</v>
      </c>
      <c r="B504" s="132">
        <f>AVERAGE(Patient1_Healthy!B483,Patient2_Healthy!B483,Patient5_Healthy!B483,Patient6_Healthy!B483,Patient8_Healthy!B483,Patient9_Healthy!B483,Patient10_Healthy!B483,Patient11_Healthy!B483,Patient12_Healthy!B483,Patient13_Healthy!B483,Patient14_Healthy!B483,Patient15_Healthy!B483,Patient16_Healthy!B483,Patient17_Healthy!B483,Patient18_Healthy!B483,Patient19_Healthy!B483,Patient21_Healthy!B483,Patient22_Healthy!B483,Patient23_Healthy!B483,Patient25_Healthy!B483,Patient26_Healthy!B483,Patient27_Healthy!B483,Patient28_Healthy!B483,Patient30_Healthy!B483,Patient31_Healthy!B483,Patient33_Healthy!B483,Patient34_Healthy!B483,Patient36_Healthy!B483)</f>
        <v>5.62426788781183</v>
      </c>
      <c r="C504" s="139">
        <f>STDEV(Patient1_Healthy!B483,Patient2_Healthy!B483,Patient5_Healthy!B483,Patient6_Healthy!B483,Patient8_Healthy!B483,Patient9_Healthy!B483,Patient10_Healthy!B483,Patient11_Healthy!B483,Patient12_Healthy!B483,Patient13_Healthy!B483,Patient14_Healthy!B483,Patient15_Healthy!B483,Patient16_Healthy!B483,Patient17_Healthy!B483,Patient18_Healthy!B483,Patient19_Healthy!B483,Patient21_Healthy!B483,Patient22_Healthy!B483,Patient23_Healthy!B483,Patient25_Healthy!B483,Patient26_Healthy!B483,Patient27_Healthy!B483,Patient28_Healthy!B483,Patient30_Healthy!B483,Patient31_Healthy!B483,Patient33_Healthy!B483,Patient34_Healthy!B483,Patient36_Healthy!B483)</f>
        <v>6.4513676097455157</v>
      </c>
      <c r="D504" s="164">
        <f>AVERAGE(Patient1_Healthy!C483,Patient2_Healthy!C483,Patient5_Healthy!C483,Patient6_Healthy!C483,Patient8_Healthy!C483,Patient9_Healthy!C483,Patient10_Healthy!C483,Patient11_Healthy!C483,Patient12_Healthy!C483,Patient13_Healthy!C483,Patient14_Healthy!C483,Patient15_Healthy!C483,Patient16_Healthy!C483,Patient17_Healthy!C483,Patient18_Healthy!C483,Patient19_Healthy!C483,Patient21_Healthy!C483,Patient22_Healthy!C483,Patient23_Healthy!C483,Patient25_Healthy!C483,Patient26_Healthy!C483,Patient27_Healthy!C483,Patient28_Healthy!C483,Patient30_Healthy!C483,Patient31_Healthy!C483,Patient33_Healthy!C483,Patient34_Healthy!C483,Patient36_Healthy!C483)</f>
        <v>1.1059649722765801</v>
      </c>
      <c r="E504" s="139">
        <f>STDEV(Patient1_Healthy!C483,Patient2_Healthy!C483,Patient5_Healthy!C483,Patient6_Healthy!C483,Patient8_Healthy!C483,Patient9_Healthy!C483,Patient10_Healthy!C483,Patient11_Healthy!C483,Patient12_Healthy!C483,Patient13_Healthy!C483,Patient14_Healthy!C483,Patient15_Healthy!C483,Patient16_Healthy!C483,Patient17_Healthy!C483,Patient18_Healthy!C483,Patient19_Healthy!C483,Patient21_Healthy!C483,Patient22_Healthy!C483,Patient23_Healthy!C483,Patient25_Healthy!C483,Patient26_Healthy!C483,Patient27_Healthy!C483,Patient28_Healthy!C483,Patient30_Healthy!C483,Patient31_Healthy!C483,Patient33_Healthy!C483,Patient34_Healthy!C483,Patient36_Healthy!C483)</f>
        <v>16.354359912509793</v>
      </c>
      <c r="F504" s="132">
        <f>AVERAGE(Patient1_Healthy!D483,Patient2_Healthy!D483,Patient5_Healthy!D483,Patient6_Healthy!D483,Patient8_Healthy!D483,Patient9_Healthy!D483,Patient10_Healthy!D483,Patient11_Healthy!D483,Patient12_Healthy!D483,Patient13_Healthy!D483,Patient14_Healthy!D483,Patient15_Healthy!D483,Patient16_Healthy!D483,Patient17_Healthy!D483,Patient18_Healthy!D483,Patient19_Healthy!D483,Patient21_Healthy!D483,Patient22_Healthy!D483,Patient23_Healthy!D483,Patient25_Healthy!D483,Patient26_Healthy!D483,Patient27_Healthy!D483,Patient28_Healthy!D483,Patient30_Healthy!D483,Patient31_Healthy!D483,Patient33_Healthy!D483,Patient34_Healthy!D483,Patient36_Healthy!D483)</f>
        <v>8.3369823969259791</v>
      </c>
      <c r="G504" s="139">
        <f>STDEV(Patient1_Healthy!D483,Patient2_Healthy!D483,Patient5_Healthy!D483,Patient6_Healthy!D483,Patient8_Healthy!D483,Patient9_Healthy!D483,Patient10_Healthy!D483,Patient11_Healthy!D483,Patient12_Healthy!D483,Patient13_Healthy!D483,Patient14_Healthy!D483,Patient15_Healthy!D483,Patient16_Healthy!D483,Patient17_Healthy!D483,Patient18_Healthy!D483,Patient19_Healthy!D483,Patient21_Healthy!D483,Patient22_Healthy!D483,Patient23_Healthy!D483,Patient25_Healthy!D483,Patient26_Healthy!D483,Patient27_Healthy!D483,Patient28_Healthy!D483,Patient30_Healthy!D483,Patient31_Healthy!D483,Patient33_Healthy!D483,Patient34_Healthy!D483,Patient36_Healthy!D483)</f>
        <v>7.3762657520505011</v>
      </c>
      <c r="H504" s="164">
        <f>AVERAGE(Patient1_Healthy!E483,Patient2_Healthy!E483,Patient5_Healthy!E483,Patient6_Healthy!E483,Patient8_Healthy!E483,Patient9_Healthy!E483,Patient10_Healthy!E483,Patient11_Healthy!E483,Patient12_Healthy!E483,Patient13_Healthy!E483,Patient14_Healthy!E483,Patient15_Healthy!E483,Patient16_Healthy!E483,Patient17_Healthy!E483,Patient18_Healthy!E483,Patient19_Healthy!E483,Patient21_Healthy!E483,Patient22_Healthy!E483,Patient23_Healthy!E483,Patient25_Healthy!E483,Patient26_Healthy!E483,Patient27_Healthy!E483,Patient28_Healthy!E483,Patient30_Healthy!E483,Patient31_Healthy!E483,Patient33_Healthy!E483,Patient34_Healthy!E483,Patient36_Healthy!E483)</f>
        <v>1.2158619522047405</v>
      </c>
      <c r="I504" s="164">
        <f>STDEV(Patient1_Healthy!E483,Patient2_Healthy!E483,Patient5_Healthy!E483,Patient6_Healthy!E483,Patient8_Healthy!E483,Patient9_Healthy!E483,Patient10_Healthy!E483,Patient11_Healthy!E483,Patient12_Healthy!E483,Patient13_Healthy!E483,Patient14_Healthy!E483,Patient15_Healthy!E483,Patient16_Healthy!E483,Patient17_Healthy!E483,Patient18_Healthy!E483,Patient19_Healthy!E483,Patient21_Healthy!E483,Patient22_Healthy!E483,Patient23_Healthy!E483,Patient25_Healthy!E483,Patient26_Healthy!E483,Patient27_Healthy!E483,Patient28_Healthy!E483,Patient30_Healthy!E483,Patient31_Healthy!E483,Patient33_Healthy!E483,Patient34_Healthy!E483,Patient36_Healthy!E483)</f>
        <v>33.187532214512416</v>
      </c>
      <c r="L504" s="140" t="s">
        <v>160</v>
      </c>
      <c r="M504" s="164">
        <f>AVERAGE(Patient1_Healthy!H483,Patient2_Healthy!H483,Patient5_Healthy!H483,Patient6_Healthy!H483,Patient8_Healthy!H483,Patient9_Healthy!H483,Patient10_Healthy!H483,Patient11_Healthy!H483,Patient12_Healthy!H483,Patient13_Healthy!H483,Patient14_Healthy!H483,Patient15_Healthy!H483,Patient16_Healthy!H483,Patient17_Healthy!H483,Patient18_Healthy!H483,Patient19_Healthy!H483,Patient21_Healthy!H483,Patient22_Healthy!H483,Patient23_Healthy!H483,Patient25_Healthy!H483,Patient26_Healthy!H483,Patient27_Healthy!H483,Patient28_Healthy!H483,Patient30_Healthy!H483,Patient31_Healthy!H483,Patient33_Healthy!H483,Patient34_Healthy!H483,Patient36_Healthy!H483)</f>
        <v>397.59721604797818</v>
      </c>
      <c r="N504" s="164">
        <f>STDEV(Patient1_Healthy!H483,Patient2_Healthy!H483,Patient5_Healthy!H483,Patient6_Healthy!H483,Patient8_Healthy!H483,Patient9_Healthy!H483,Patient10_Healthy!H483,Patient11_Healthy!H483,Patient12_Healthy!H483,Patient13_Healthy!H483,Patient14_Healthy!H483,Patient15_Healthy!H483,Patient16_Healthy!H483,Patient17_Healthy!H483,Patient18_Healthy!H483,Patient19_Healthy!H483,Patient21_Healthy!H483,Patient22_Healthy!H483,Patient23_Healthy!H483,Patient25_Healthy!H483,Patient26_Healthy!H483,Patient27_Healthy!H483,Patient28_Healthy!H483,Patient30_Healthy!H483,Patient31_Healthy!H483,Patient33_Healthy!H483,Patient34_Healthy!H483,Patient36_Healthy!H483)</f>
        <v>877.00203148768742</v>
      </c>
      <c r="Q504" s="135" t="s">
        <v>146</v>
      </c>
      <c r="R504" s="132">
        <f>AVERAGE(Patient1_Healthy!M506,Patient2_Healthy!M506,Patient5_Healthy!M483,Patient6_Healthy!M483,Patient8_Healthy!M483,Patient9_Healthy!M483,Patient10_Healthy!M483,Patient11_Healthy!M483,Patient12_Healthy!M483,Patient13_Healthy!M483,Patient14_Healthy!M483,Patient15_Healthy!M483,Patient16_Healthy!M483,Patient17_Healthy!M483,Patient18_Healthy!M483,Patient19_Healthy!M483,Patient21_Healthy!M483,Patient22_Healthy!M483,Patient23_Healthy!M483,Patient25_Healthy!M483,Patient26_Healthy!M483,Patient27_Healthy!M483,Patient28_Healthy!M483,Patient30_Healthy!M483,Patient31_Healthy!M483,Patient33_Healthy!M483,Patient34_Healthy!M483,Patient36_Healthy!M483)</f>
        <v>0.56440752588119991</v>
      </c>
      <c r="S504" s="139">
        <f>STDEV(Patient1_Healthy!M506,Patient2_Healthy!M506,Patient5_Healthy!M483,Patient6_Healthy!M483,Patient8_Healthy!M483,Patient9_Healthy!M483,Patient10_Healthy!M483,Patient11_Healthy!M483,Patient12_Healthy!M483,Patient13_Healthy!M483,Patient14_Healthy!M483,Patient15_Healthy!M483,Patient16_Healthy!M483,Patient17_Healthy!M483,Patient18_Healthy!M483,Patient19_Healthy!M483,Patient21_Healthy!M483,Patient22_Healthy!M483,Patient23_Healthy!M483,Patient25_Healthy!M483,Patient26_Healthy!M483,Patient27_Healthy!M483,Patient28_Healthy!M483,Patient30_Healthy!M483,Patient31_Healthy!M483,Patient33_Healthy!M483,Patient34_Healthy!M483,Patient36_Healthy!M483)</f>
        <v>0.2662925094317703</v>
      </c>
      <c r="T504" s="164">
        <f>AVERAGE(Patient1_Healthy!N506,Patient2_Healthy!N506,Patient5_Healthy!N483,Patient6_Healthy!N483,Patient8_Healthy!N483,Patient9_Healthy!N483,Patient10_Healthy!N483,Patient11_Healthy!N483,Patient12_Healthy!N483,Patient13_Healthy!N483,Patient14_Healthy!N483,Patient15_Healthy!N483,Patient16_Healthy!N483,Patient17_Healthy!N483,Patient18_Healthy!N483,Patient19_Healthy!N483,Patient21_Healthy!N483,Patient22_Healthy!N483,Patient23_Healthy!N483,Patient25_Healthy!N483,Patient26_Healthy!N483,Patient27_Healthy!N483,Patient28_Healthy!N483,Patient30_Healthy!N483,Patient31_Healthy!N483,Patient33_Healthy!N483,Patient34_Healthy!N483,Patient36_Healthy!N483)</f>
        <v>0.57823527699339117</v>
      </c>
      <c r="U504" s="164">
        <f>STDEV(Patient1_Healthy!N506,Patient2_Healthy!N506,Patient5_Healthy!N483,Patient6_Healthy!N483,Patient8_Healthy!N483,Patient9_Healthy!N483,Patient10_Healthy!N483,Patient11_Healthy!N483,Patient12_Healthy!N483,Patient13_Healthy!N483,Patient14_Healthy!N483,Patient15_Healthy!N483,Patient16_Healthy!N483,Patient17_Healthy!N483,Patient18_Healthy!N483,Patient19_Healthy!N483,Patient21_Healthy!N483,Patient22_Healthy!N483,Patient23_Healthy!N483,Patient25_Healthy!N483,Patient26_Healthy!N483,Patient27_Healthy!N483,Patient28_Healthy!N483,Patient30_Healthy!N483,Patient31_Healthy!N483,Patient33_Healthy!N483,Patient34_Healthy!N483,Patient36_Healthy!N483)</f>
        <v>0.26291731477361518</v>
      </c>
      <c r="V504" s="132">
        <f>AVERAGE(Patient1_Healthy!O506,Patient2_Healthy!O506,Patient5_Healthy!O483,Patient6_Healthy!O483,Patient8_Healthy!O483,Patient9_Healthy!O483,Patient10_Healthy!O483,Patient11_Healthy!O483,Patient12_Healthy!O483,Patient13_Healthy!O483,Patient14_Healthy!O483,Patient15_Healthy!O483,Patient16_Healthy!O483,Patient17_Healthy!O483,Patient18_Healthy!O483,Patient19_Healthy!O483,Patient21_Healthy!O483,Patient22_Healthy!O483,Patient23_Healthy!O483,Patient25_Healthy!O483,Patient26_Healthy!O483,Patient27_Healthy!O483,Patient28_Healthy!O483,Patient30_Healthy!O483,Patient31_Healthy!O483,Patient33_Healthy!O483,Patient34_Healthy!O483,Patient36_Healthy!O483)</f>
        <v>0.4423084757719476</v>
      </c>
      <c r="W504" s="139">
        <f>STDEV(Patient1_Healthy!O506,Patient2_Healthy!O506,Patient5_Healthy!O483,Patient6_Healthy!O483,Patient8_Healthy!O483,Patient9_Healthy!O483,Patient10_Healthy!O483,Patient11_Healthy!O483,Patient12_Healthy!O483,Patient13_Healthy!O483,Patient14_Healthy!O483,Patient15_Healthy!O483,Patient16_Healthy!O483,Patient17_Healthy!O483,Patient18_Healthy!O483,Patient19_Healthy!O483,Patient21_Healthy!O483,Patient22_Healthy!O483,Patient23_Healthy!O483,Patient25_Healthy!O483,Patient26_Healthy!O483,Patient27_Healthy!O483,Patient28_Healthy!O483,Patient30_Healthy!O483,Patient31_Healthy!O483,Patient33_Healthy!O483,Patient34_Healthy!O483,Patient36_Healthy!O483)</f>
        <v>0.21820304178850619</v>
      </c>
      <c r="X504" s="132">
        <f>AVERAGE(Patient1_Healthy!P506,Patient2_Healthy!P506,Patient5_Healthy!P483,Patient6_Healthy!P483,Patient8_Healthy!P483,Patient9_Healthy!P483,Patient10_Healthy!P483,Patient11_Healthy!P483,Patient12_Healthy!P483,Patient13_Healthy!P483,Patient14_Healthy!P483,Patient15_Healthy!P483,Patient16_Healthy!P483,Patient17_Healthy!P483,Patient18_Healthy!P483,Patient19_Healthy!P483,Patient21_Healthy!P483,Patient22_Healthy!P483,Patient23_Healthy!P483,Patient25_Healthy!P483,Patient26_Healthy!P483,Patient27_Healthy!P483,Patient28_Healthy!P483,Patient30_Healthy!P483,Patient31_Healthy!P483,Patient33_Healthy!P483,Patient34_Healthy!P483,Patient36_Healthy!P483)</f>
        <v>0.45976902584112483</v>
      </c>
      <c r="Y504" s="139">
        <f>STDEV(Patient1_Healthy!P506,Patient2_Healthy!P506,Patient5_Healthy!P483,Patient6_Healthy!P483,Patient8_Healthy!P483,Patient9_Healthy!P483,Patient10_Healthy!P483,Patient11_Healthy!P483,Patient12_Healthy!P483,Patient13_Healthy!P483,Patient14_Healthy!P483,Patient15_Healthy!P483,Patient16_Healthy!P483,Patient17_Healthy!P483,Patient18_Healthy!P483,Patient19_Healthy!P483,Patient21_Healthy!P483,Patient22_Healthy!P483,Patient23_Healthy!P483,Patient25_Healthy!P483,Patient26_Healthy!P483,Patient27_Healthy!P483,Patient28_Healthy!P483,Patient30_Healthy!P483,Patient31_Healthy!P483,Patient33_Healthy!P483,Patient34_Healthy!P483,Patient36_Healthy!P483)</f>
        <v>0.23496814594628346</v>
      </c>
      <c r="Z504" s="132">
        <f>AVERAGE(Patient1_Healthy!Q506,Patient2_Healthy!Q506,Patient5_Healthy!Q483,Patient6_Healthy!Q483,Patient8_Healthy!Q483,Patient9_Healthy!Q483,Patient10_Healthy!Q483,Patient11_Healthy!Q483,Patient12_Healthy!Q483,Patient13_Healthy!Q483,Patient14_Healthy!Q483,Patient15_Healthy!Q483,Patient16_Healthy!Q483,Patient17_Healthy!Q483,Patient18_Healthy!Q483,Patient19_Healthy!Q483,Patient21_Healthy!Q483,Patient22_Healthy!Q483,Patient23_Healthy!Q483,Patient25_Healthy!Q483,Patient26_Healthy!Q483,Patient27_Healthy!Q483,Patient28_Healthy!Q483,Patient30_Healthy!Q483,Patient31_Healthy!Q483,Patient33_Healthy!Q483,Patient34_Healthy!Q483,Patient36_Healthy!Q483)</f>
        <v>0.48639705360648211</v>
      </c>
      <c r="AA504" s="139">
        <f>STDEV(Patient1_Healthy!Q506,Patient2_Healthy!Q506,Patient5_Healthy!Q483,Patient6_Healthy!Q483,Patient8_Healthy!Q483,Patient9_Healthy!Q483,Patient10_Healthy!Q483,Patient11_Healthy!Q483,Patient12_Healthy!Q483,Patient13_Healthy!Q483,Patient14_Healthy!Q483,Patient15_Healthy!Q483,Patient16_Healthy!Q483,Patient17_Healthy!Q483,Patient18_Healthy!Q483,Patient19_Healthy!Q483,Patient21_Healthy!Q483,Patient22_Healthy!Q483,Patient23_Healthy!Q483,Patient25_Healthy!Q483,Patient26_Healthy!Q483,Patient27_Healthy!Q483,Patient28_Healthy!Q483,Patient30_Healthy!Q483,Patient31_Healthy!Q483,Patient33_Healthy!Q483,Patient34_Healthy!Q483,Patient36_Healthy!Q483)</f>
        <v>0.26974949111354696</v>
      </c>
      <c r="AB504" s="132">
        <f>AVERAGE(Patient1_Healthy!R506,Patient2_Healthy!R506,Patient5_Healthy!R483,Patient6_Healthy!R483,Patient8_Healthy!R483,Patient9_Healthy!R483,Patient10_Healthy!R483,Patient11_Healthy!R483,Patient12_Healthy!R483,Patient12_Healthy!R483,Patient13_Healthy!R483,Patient14_Healthy!R483,Patient15_Healthy!R483,Patient16_Healthy!R483,Patient17_Healthy!R483,Patient18_Healthy!R483,Patient19_Healthy!R483,Patient21_Healthy!R483,Patient22_Healthy!R483,Patient23_Healthy!R483,Patient25_Healthy!R483,Patient26_Healthy!R483,Patient27_Healthy!R483,Patient28_Healthy!R483,Patient30_Healthy!R483,Patient31_Healthy!R483,Patient33_Healthy!R483,Patient34_Healthy!R483,Patient36_Healthy!R483)</f>
        <v>0.52655100931902066</v>
      </c>
      <c r="AC504" s="139">
        <f>STDEV(Patient1_Healthy!R506,Patient2_Healthy!R506,Patient5_Healthy!R483,Patient6_Healthy!R483,Patient8_Healthy!R483,Patient9_Healthy!R483,Patient10_Healthy!R483,Patient11_Healthy!R483,Patient12_Healthy!R483,Patient12_Healthy!R483,Patient13_Healthy!R483,Patient14_Healthy!R483,Patient15_Healthy!R483,Patient16_Healthy!R483,Patient17_Healthy!R483,Patient18_Healthy!R483,Patient19_Healthy!R483,Patient21_Healthy!R483,Patient22_Healthy!R483,Patient23_Healthy!R483,Patient25_Healthy!R483,Patient26_Healthy!R483,Patient27_Healthy!R483,Patient28_Healthy!R483,Patient30_Healthy!R483,Patient31_Healthy!R483,Patient33_Healthy!R483,Patient34_Healthy!R483,Patient36_Healthy!R483)</f>
        <v>0.26364415991386192</v>
      </c>
      <c r="AD504" s="132">
        <f>AVERAGE(Patient1_Healthy!S506,Patient2_Healthy!S506,Patient5_Healthy!S483,Patient6_Healthy!RS83,Patient8_Healthy!S483,Patient9_Healthy!S483,Patient10_Healthy!S483,Patient11_Healthy!S483,Patient12_Healthy!S483,Patient12_Healthy!S483,Patient13_Healthy!S483,Patient14_Healthy!S483,Patient15_Healthy!S483,Patient16_Healthy!S483,Patient17_Healthy!S483,Patient18_Healthy!S483,Patient19_Healthy!S483,Patient21_Healthy!S483,Patient22_Healthy!S483,Patient23_Healthy!S483,Patient25_Healthy!S483,Patient26_Healthy!RS83,Patient27_Healthy!S483,Patient28_Healthy!S483,Patient30_Healthy!S483,Patient31_Healthy!S483,Patient33_Healthy!S483,Patient34_Healthy!S483,Patient36_Healthy!S483)</f>
        <v>0.47465607607198268</v>
      </c>
      <c r="AE504" s="139">
        <f>STDEV(Patient1_Healthy!S506,Patient2_Healthy!S506,Patient5_Healthy!S483,Patient6_Healthy!RS83,Patient8_Healthy!S483,Patient9_Healthy!S483,Patient10_Healthy!S483,Patient11_Healthy!S483,Patient12_Healthy!S483,Patient12_Healthy!S483,Patient13_Healthy!S483,Patient14_Healthy!S483,Patient15_Healthy!S483,Patient16_Healthy!S483,Patient17_Healthy!S483,Patient18_Healthy!S483,Patient19_Healthy!S483,Patient21_Healthy!S483,Patient22_Healthy!S483,Patient23_Healthy!S483,Patient25_Healthy!S483,Patient26_Healthy!RS83,Patient27_Healthy!S483,Patient28_Healthy!S483,Patient30_Healthy!S483,Patient31_Healthy!S483,Patient33_Healthy!S483,Patient34_Healthy!S483,Patient36_Healthy!S483)</f>
        <v>0.26782016288982918</v>
      </c>
      <c r="AF504" s="164">
        <f>AVERAGE(Patient1_Healthy!T506,Patient2_Healthy!T506,Patient5_Healthy!T483,Patient6_Healthy!T483,Patient8_Healthy!T483,Patient9_Healthy!T483,Patient10_Healthy!T483,Patient11_Healthy!T483,Patient12_Healthy!T483,Patient12_Healthy!T483,Patient13_Healthy!T483,Patient14_Healthy!T483,Patient15_Healthy!T483,Patient16_Healthy!T483,Patient17_Healthy!T483,Patient18_Healthy!T483,Patient19_Healthy!T483,Patient21_Healthy!T483,Patient22_Healthy!T483,Patient23_Healthy!T483,Patient25_Healthy!T483,Patient26_Healthy!TS83,Patient27_Healthy!T483,Patient28_Healthy!T483,Patient30_Healthy!T483,Patient31_Healthy!T483,Patient33_Healthy!T483,Patient34_Healthy!T483,Patient36_Healthy!T483)</f>
        <v>0.47369532074495085</v>
      </c>
      <c r="AG504" s="164">
        <f>STDEV(Patient1_Healthy!T506,Patient2_Healthy!T506,Patient5_Healthy!T483,Patient6_Healthy!T483,Patient8_Healthy!T483,Patient9_Healthy!T483,Patient10_Healthy!T483,Patient11_Healthy!T483,Patient12_Healthy!T483,Patient12_Healthy!T483,Patient13_Healthy!T483,Patient14_Healthy!T483,Patient15_Healthy!T483,Patient16_Healthy!T483,Patient17_Healthy!T483,Patient18_Healthy!T483,Patient19_Healthy!T483,Patient21_Healthy!T483,Patient22_Healthy!T483,Patient23_Healthy!T483,Patient25_Healthy!T483,Patient26_Healthy!TS83,Patient27_Healthy!T483,Patient28_Healthy!T483,Patient30_Healthy!T483,Patient31_Healthy!T483,Patient33_Healthy!T483,Patient34_Healthy!T483,Patient36_Healthy!T483)</f>
        <v>0.25103173139280749</v>
      </c>
      <c r="AO504" s="165"/>
    </row>
    <row r="505" spans="1:41" x14ac:dyDescent="0.25">
      <c r="A505" s="140" t="s">
        <v>160</v>
      </c>
      <c r="B505" s="132">
        <f>AVERAGE(Patient1_Healthy!B484,Patient2_Healthy!B484,Patient5_Healthy!B484,Patient6_Healthy!B484,Patient8_Healthy!B484,Patient9_Healthy!B484,Patient10_Healthy!B484,Patient11_Healthy!B484,Patient12_Healthy!B484,Patient13_Healthy!B484,Patient14_Healthy!B484,Patient15_Healthy!B484,Patient16_Healthy!B484,Patient17_Healthy!B484,Patient18_Healthy!B484,Patient19_Healthy!B484,Patient21_Healthy!B484,Patient22_Healthy!B484,Patient23_Healthy!B484,Patient25_Healthy!B484,Patient26_Healthy!B484,Patient27_Healthy!B484,Patient28_Healthy!B484,Patient30_Healthy!B484,Patient31_Healthy!B484,Patient33_Healthy!B484,Patient34_Healthy!B484,Patient36_Healthy!B484)</f>
        <v>7.2136072056494527</v>
      </c>
      <c r="C505" s="139">
        <f>STDEV(Patient1_Healthy!B484,Patient2_Healthy!B484,Patient5_Healthy!B484,Patient6_Healthy!B484,Patient8_Healthy!B484,Patient9_Healthy!B484,Patient10_Healthy!B484,Patient11_Healthy!B484,Patient12_Healthy!B484,Patient13_Healthy!B484,Patient14_Healthy!B484,Patient15_Healthy!B484,Patient16_Healthy!B484,Patient17_Healthy!B484,Patient18_Healthy!B484,Patient19_Healthy!B484,Patient21_Healthy!B484,Patient22_Healthy!B484,Patient23_Healthy!B484,Patient25_Healthy!B484,Patient26_Healthy!B484,Patient27_Healthy!B484,Patient28_Healthy!B484,Patient30_Healthy!B484,Patient31_Healthy!B484,Patient33_Healthy!B484,Patient34_Healthy!B484,Patient36_Healthy!B484)</f>
        <v>9.4886483528589984</v>
      </c>
      <c r="D505" s="164">
        <f>AVERAGE(Patient1_Healthy!C484,Patient2_Healthy!C484,Patient5_Healthy!C484,Patient6_Healthy!C484,Patient8_Healthy!C484,Patient9_Healthy!C484,Patient10_Healthy!C484,Patient11_Healthy!C484,Patient12_Healthy!C484,Patient13_Healthy!C484,Patient14_Healthy!C484,Patient15_Healthy!C484,Patient16_Healthy!C484,Patient17_Healthy!C484,Patient18_Healthy!C484,Patient19_Healthy!C484,Patient21_Healthy!C484,Patient22_Healthy!C484,Patient23_Healthy!C484,Patient25_Healthy!C484,Patient26_Healthy!C484,Patient27_Healthy!C484,Patient28_Healthy!C484,Patient30_Healthy!C484,Patient31_Healthy!C484,Patient33_Healthy!C484,Patient34_Healthy!C484,Patient36_Healthy!C484)</f>
        <v>1.2763771656530281</v>
      </c>
      <c r="E505" s="139">
        <f>STDEV(Patient1_Healthy!C484,Patient2_Healthy!C484,Patient5_Healthy!C484,Patient6_Healthy!C484,Patient8_Healthy!C484,Patient9_Healthy!C484,Patient10_Healthy!C484,Patient11_Healthy!C484,Patient12_Healthy!C484,Patient13_Healthy!C484,Patient14_Healthy!C484,Patient15_Healthy!C484,Patient16_Healthy!C484,Patient17_Healthy!C484,Patient18_Healthy!C484,Patient19_Healthy!C484,Patient21_Healthy!C484,Patient22_Healthy!C484,Patient23_Healthy!C484,Patient25_Healthy!C484,Patient26_Healthy!C484,Patient27_Healthy!C484,Patient28_Healthy!C484,Patient30_Healthy!C484,Patient31_Healthy!C484,Patient33_Healthy!C484,Patient34_Healthy!C484,Patient36_Healthy!C484)</f>
        <v>24.108533659012949</v>
      </c>
      <c r="F505" s="132">
        <f>AVERAGE(Patient1_Healthy!D484,Patient2_Healthy!D484,Patient5_Healthy!D484,Patient6_Healthy!D484,Patient8_Healthy!D484,Patient9_Healthy!D484,Patient10_Healthy!D484,Patient11_Healthy!D484,Patient12_Healthy!D484,Patient13_Healthy!D484,Patient14_Healthy!D484,Patient15_Healthy!D484,Patient16_Healthy!D484,Patient17_Healthy!D484,Patient18_Healthy!D484,Patient19_Healthy!D484,Patient21_Healthy!D484,Patient22_Healthy!D484,Patient23_Healthy!D484,Patient25_Healthy!D484,Patient26_Healthy!D484,Patient27_Healthy!D484,Patient28_Healthy!D484,Patient30_Healthy!D484,Patient31_Healthy!D484,Patient33_Healthy!D484,Patient34_Healthy!D484,Patient36_Healthy!D484)</f>
        <v>7.2008356868355632</v>
      </c>
      <c r="G505" s="139">
        <f>STDEV(Patient1_Healthy!D484,Patient2_Healthy!D484,Patient5_Healthy!D484,Patient6_Healthy!D484,Patient8_Healthy!D484,Patient9_Healthy!D484,Patient10_Healthy!D484,Patient11_Healthy!D484,Patient12_Healthy!D484,Patient13_Healthy!D484,Patient14_Healthy!D484,Patient15_Healthy!D484,Patient16_Healthy!D484,Patient17_Healthy!D484,Patient18_Healthy!D484,Patient19_Healthy!D484,Patient21_Healthy!D484,Patient22_Healthy!D484,Patient23_Healthy!D484,Patient25_Healthy!D484,Patient26_Healthy!D484,Patient27_Healthy!D484,Patient28_Healthy!D484,Patient30_Healthy!D484,Patient31_Healthy!D484,Patient33_Healthy!D484,Patient34_Healthy!D484,Patient36_Healthy!D484)</f>
        <v>5.6038858144301216</v>
      </c>
      <c r="H505" s="164">
        <f>AVERAGE(Patient1_Healthy!E484,Patient2_Healthy!E484,Patient5_Healthy!E484,Patient6_Healthy!E484,Patient8_Healthy!E484,Patient9_Healthy!E484,Patient10_Healthy!E484,Patient11_Healthy!E484,Patient12_Healthy!E484,Patient13_Healthy!E484,Patient14_Healthy!E484,Patient15_Healthy!E484,Patient16_Healthy!E484,Patient17_Healthy!E484,Patient18_Healthy!E484,Patient19_Healthy!E484,Patient21_Healthy!E484,Patient22_Healthy!E484,Patient23_Healthy!E484,Patient25_Healthy!E484,Patient26_Healthy!E484,Patient27_Healthy!E484,Patient28_Healthy!E484,Patient30_Healthy!E484,Patient31_Healthy!E484,Patient33_Healthy!E484,Patient34_Healthy!E484,Patient36_Healthy!E484)</f>
        <v>-6.0260362688906897</v>
      </c>
      <c r="I505" s="164">
        <f>STDEV(Patient1_Healthy!E484,Patient2_Healthy!E484,Patient5_Healthy!E484,Patient6_Healthy!E484,Patient8_Healthy!E484,Patient9_Healthy!E484,Patient10_Healthy!E484,Patient11_Healthy!E484,Patient12_Healthy!E484,Patient13_Healthy!E484,Patient14_Healthy!E484,Patient15_Healthy!E484,Patient16_Healthy!E484,Patient17_Healthy!E484,Patient18_Healthy!E484,Patient19_Healthy!E484,Patient21_Healthy!E484,Patient22_Healthy!E484,Patient23_Healthy!E484,Patient25_Healthy!E484,Patient26_Healthy!E484,Patient27_Healthy!E484,Patient28_Healthy!E484,Patient30_Healthy!E484,Patient31_Healthy!E484,Patient33_Healthy!E484,Patient34_Healthy!E484,Patient36_Healthy!E484)</f>
        <v>28.091236840244175</v>
      </c>
      <c r="L505" s="140" t="s">
        <v>187</v>
      </c>
      <c r="M505" s="164">
        <f>AVERAGE(Patient1_Healthy!H484,Patient2_Healthy!H484,Patient5_Healthy!H484,Patient6_Healthy!H484,Patient8_Healthy!H484,Patient9_Healthy!H484,Patient10_Healthy!H484,Patient11_Healthy!H484,Patient12_Healthy!H484,Patient13_Healthy!H484,Patient14_Healthy!H484,Patient15_Healthy!H484,Patient16_Healthy!H484,Patient17_Healthy!H484,Patient18_Healthy!H484,Patient19_Healthy!H484,Patient21_Healthy!H484,Patient22_Healthy!H484,Patient23_Healthy!H484,Patient25_Healthy!H484,Patient26_Healthy!H484,Patient27_Healthy!H484,Patient28_Healthy!H484,Patient30_Healthy!H484,Patient31_Healthy!H484,Patient33_Healthy!H484,Patient34_Healthy!H484,Patient36_Healthy!H484)</f>
        <v>445.94844956275421</v>
      </c>
      <c r="N505" s="164">
        <f>STDEV(Patient1_Healthy!H484,Patient2_Healthy!H484,Patient5_Healthy!H484,Patient6_Healthy!H484,Patient8_Healthy!H484,Patient9_Healthy!H484,Patient10_Healthy!H484,Patient11_Healthy!H484,Patient12_Healthy!H484,Patient13_Healthy!H484,Patient14_Healthy!H484,Patient15_Healthy!H484,Patient16_Healthy!H484,Patient17_Healthy!H484,Patient18_Healthy!H484,Patient19_Healthy!H484,Patient21_Healthy!H484,Patient22_Healthy!H484,Patient23_Healthy!H484,Patient25_Healthy!H484,Patient26_Healthy!H484,Patient27_Healthy!H484,Patient28_Healthy!H484,Patient30_Healthy!H484,Patient31_Healthy!H484,Patient33_Healthy!H484,Patient34_Healthy!H484,Patient36_Healthy!H484)</f>
        <v>1009.9348464174647</v>
      </c>
      <c r="Q505" s="135" t="s">
        <v>147</v>
      </c>
      <c r="R505" s="132">
        <f>AVERAGE(Patient1_Healthy!M507,Patient2_Healthy!M507,Patient5_Healthy!M484,Patient6_Healthy!M484,Patient8_Healthy!M484,Patient9_Healthy!M484,Patient10_Healthy!M484,Patient11_Healthy!M484,Patient12_Healthy!M484,Patient13_Healthy!M484,Patient14_Healthy!M484,Patient15_Healthy!M484,Patient16_Healthy!M484,Patient17_Healthy!M484,Patient18_Healthy!M484,Patient19_Healthy!M484,Patient21_Healthy!M484,Patient22_Healthy!M484,Patient23_Healthy!M484,Patient25_Healthy!M484,Patient26_Healthy!M484,Patient27_Healthy!M484,Patient28_Healthy!M484,Patient30_Healthy!M484,Patient31_Healthy!M484,Patient33_Healthy!M484,Patient34_Healthy!M484,Patient36_Healthy!M484)</f>
        <v>0.58822999835097067</v>
      </c>
      <c r="S505" s="139">
        <f>STDEV(Patient1_Healthy!M507,Patient2_Healthy!M507,Patient5_Healthy!M484,Patient6_Healthy!M484,Patient8_Healthy!M484,Patient9_Healthy!M484,Patient10_Healthy!M484,Patient11_Healthy!M484,Patient12_Healthy!M484,Patient13_Healthy!M484,Patient14_Healthy!M484,Patient15_Healthy!M484,Patient16_Healthy!M484,Patient17_Healthy!M484,Patient18_Healthy!M484,Patient19_Healthy!M484,Patient21_Healthy!M484,Patient22_Healthy!M484,Patient23_Healthy!M484,Patient25_Healthy!M484,Patient26_Healthy!M484,Patient27_Healthy!M484,Patient28_Healthy!M484,Patient30_Healthy!M484,Patient31_Healthy!M484,Patient33_Healthy!M484,Patient34_Healthy!M484,Patient36_Healthy!M484)</f>
        <v>0.26298207685212421</v>
      </c>
      <c r="T505" s="164">
        <f>AVERAGE(Patient1_Healthy!N507,Patient2_Healthy!N507,Patient5_Healthy!N484,Patient6_Healthy!N484,Patient8_Healthy!N484,Patient9_Healthy!N484,Patient10_Healthy!N484,Patient11_Healthy!N484,Patient12_Healthy!N484,Patient13_Healthy!N484,Patient14_Healthy!N484,Patient15_Healthy!N484,Patient16_Healthy!N484,Patient17_Healthy!N484,Patient18_Healthy!N484,Patient19_Healthy!N484,Patient21_Healthy!N484,Patient22_Healthy!N484,Patient23_Healthy!N484,Patient25_Healthy!N484,Patient26_Healthy!N484,Patient27_Healthy!N484,Patient28_Healthy!N484,Patient30_Healthy!N484,Patient31_Healthy!N484,Patient33_Healthy!N484,Patient34_Healthy!N484,Patient36_Healthy!N484)</f>
        <v>0.60440813001756355</v>
      </c>
      <c r="U505" s="164">
        <f>STDEV(Patient1_Healthy!N507,Patient2_Healthy!N507,Patient5_Healthy!N484,Patient6_Healthy!N484,Patient8_Healthy!N484,Patient9_Healthy!N484,Patient10_Healthy!N484,Patient11_Healthy!N484,Patient12_Healthy!N484,Patient13_Healthy!N484,Patient14_Healthy!N484,Patient15_Healthy!N484,Patient16_Healthy!N484,Patient17_Healthy!N484,Patient18_Healthy!N484,Patient19_Healthy!N484,Patient21_Healthy!N484,Patient22_Healthy!N484,Patient23_Healthy!N484,Patient25_Healthy!N484,Patient26_Healthy!N484,Patient27_Healthy!N484,Patient28_Healthy!N484,Patient30_Healthy!N484,Patient31_Healthy!N484,Patient33_Healthy!N484,Patient34_Healthy!N484,Patient36_Healthy!N484)</f>
        <v>0.26382085627464896</v>
      </c>
      <c r="V505" s="132">
        <f>AVERAGE(Patient1_Healthy!O507,Patient2_Healthy!O507,Patient5_Healthy!O484,Patient6_Healthy!O484,Patient8_Healthy!O484,Patient9_Healthy!O484,Patient10_Healthy!O484,Patient11_Healthy!O484,Patient12_Healthy!O484,Patient13_Healthy!O484,Patient14_Healthy!O484,Patient15_Healthy!O484,Patient16_Healthy!O484,Patient17_Healthy!O484,Patient18_Healthy!O484,Patient19_Healthy!O484,Patient21_Healthy!O484,Patient22_Healthy!O484,Patient23_Healthy!O484,Patient25_Healthy!O484,Patient26_Healthy!O484,Patient27_Healthy!O484,Patient28_Healthy!O484,Patient30_Healthy!O484,Patient31_Healthy!O484,Patient33_Healthy!O484,Patient34_Healthy!O484,Patient36_Healthy!O484)</f>
        <v>0.54714838689554202</v>
      </c>
      <c r="W505" s="139">
        <f>STDEV(Patient1_Healthy!O507,Patient2_Healthy!O507,Patient5_Healthy!O484,Patient6_Healthy!O484,Patient8_Healthy!O484,Patient9_Healthy!O484,Patient10_Healthy!O484,Patient11_Healthy!O484,Patient12_Healthy!O484,Patient13_Healthy!O484,Patient14_Healthy!O484,Patient15_Healthy!O484,Patient16_Healthy!O484,Patient17_Healthy!O484,Patient18_Healthy!O484,Patient19_Healthy!O484,Patient21_Healthy!O484,Patient22_Healthy!O484,Patient23_Healthy!O484,Patient25_Healthy!O484,Patient26_Healthy!O484,Patient27_Healthy!O484,Patient28_Healthy!O484,Patient30_Healthy!O484,Patient31_Healthy!O484,Patient33_Healthy!O484,Patient34_Healthy!O484,Patient36_Healthy!O484)</f>
        <v>0.26486039039759818</v>
      </c>
      <c r="X505" s="132">
        <f>AVERAGE(Patient1_Healthy!P507,Patient2_Healthy!P507,Patient5_Healthy!P484,Patient6_Healthy!P484,Patient8_Healthy!P484,Patient9_Healthy!P484,Patient10_Healthy!P484,Patient11_Healthy!P484,Patient12_Healthy!P484,Patient13_Healthy!P484,Patient14_Healthy!P484,Patient15_Healthy!P484,Patient16_Healthy!P484,Patient17_Healthy!P484,Patient18_Healthy!P484,Patient19_Healthy!P484,Patient21_Healthy!P484,Patient22_Healthy!P484,Patient23_Healthy!P484,Patient25_Healthy!P484,Patient26_Healthy!P484,Patient27_Healthy!P484,Patient28_Healthy!P484,Patient30_Healthy!P484,Patient31_Healthy!P484,Patient33_Healthy!P484,Patient34_Healthy!P484,Patient36_Healthy!P484)</f>
        <v>0.49193011180233331</v>
      </c>
      <c r="Y505" s="139">
        <f>STDEV(Patient1_Healthy!P507,Patient2_Healthy!P507,Patient5_Healthy!P484,Patient6_Healthy!P484,Patient8_Healthy!P484,Patient9_Healthy!P484,Patient10_Healthy!P484,Patient11_Healthy!P484,Patient12_Healthy!P484,Patient13_Healthy!P484,Patient14_Healthy!P484,Patient15_Healthy!P484,Patient16_Healthy!P484,Patient17_Healthy!P484,Patient18_Healthy!P484,Patient19_Healthy!P484,Patient21_Healthy!P484,Patient22_Healthy!P484,Patient23_Healthy!P484,Patient25_Healthy!P484,Patient26_Healthy!P484,Patient27_Healthy!P484,Patient28_Healthy!P484,Patient30_Healthy!P484,Patient31_Healthy!P484,Patient33_Healthy!P484,Patient34_Healthy!P484,Patient36_Healthy!P484)</f>
        <v>0.27624813397711728</v>
      </c>
      <c r="Z505" s="132">
        <f>AVERAGE(Patient1_Healthy!Q507,Patient2_Healthy!Q507,Patient5_Healthy!Q484,Patient6_Healthy!Q484,Patient8_Healthy!Q484,Patient9_Healthy!Q484,Patient10_Healthy!Q484,Patient11_Healthy!Q484,Patient12_Healthy!Q484,Patient13_Healthy!Q484,Patient14_Healthy!Q484,Patient15_Healthy!Q484,Patient16_Healthy!Q484,Patient17_Healthy!Q484,Patient18_Healthy!Q484,Patient19_Healthy!Q484,Patient21_Healthy!Q484,Patient22_Healthy!Q484,Patient23_Healthy!Q484,Patient25_Healthy!Q484,Patient26_Healthy!Q484,Patient27_Healthy!Q484,Patient28_Healthy!Q484,Patient30_Healthy!Q484,Patient31_Healthy!Q484,Patient33_Healthy!Q484,Patient34_Healthy!Q484,Patient36_Healthy!Q484)</f>
        <v>0.54371091794236437</v>
      </c>
      <c r="AA505" s="139">
        <f>STDEV(Patient1_Healthy!Q507,Patient2_Healthy!Q507,Patient5_Healthy!Q484,Patient6_Healthy!Q484,Patient8_Healthy!Q484,Patient9_Healthy!Q484,Patient10_Healthy!Q484,Patient11_Healthy!Q484,Patient12_Healthy!Q484,Patient13_Healthy!Q484,Patient14_Healthy!Q484,Patient15_Healthy!Q484,Patient16_Healthy!Q484,Patient17_Healthy!Q484,Patient18_Healthy!Q484,Patient19_Healthy!Q484,Patient21_Healthy!Q484,Patient22_Healthy!Q484,Patient23_Healthy!Q484,Patient25_Healthy!Q484,Patient26_Healthy!Q484,Patient27_Healthy!Q484,Patient28_Healthy!Q484,Patient30_Healthy!Q484,Patient31_Healthy!Q484,Patient33_Healthy!Q484,Patient34_Healthy!Q484,Patient36_Healthy!Q484)</f>
        <v>0.30263289049795594</v>
      </c>
      <c r="AB505" s="132">
        <f>AVERAGE(Patient1_Healthy!R507,Patient2_Healthy!R507,Patient5_Healthy!R484,Patient6_Healthy!R484,Patient8_Healthy!R484,Patient9_Healthy!R484,Patient10_Healthy!R484,Patient11_Healthy!R484,Patient12_Healthy!R484,Patient12_Healthy!R484,Patient13_Healthy!R484,Patient14_Healthy!R484,Patient15_Healthy!R484,Patient16_Healthy!R484,Patient17_Healthy!R484,Patient18_Healthy!R484,Patient19_Healthy!R484,Patient21_Healthy!R484,Patient22_Healthy!R484,Patient23_Healthy!R484,Patient25_Healthy!R484,Patient26_Healthy!R484,Patient27_Healthy!R484,Patient28_Healthy!R484,Patient30_Healthy!R484,Patient31_Healthy!R484,Patient33_Healthy!R484,Patient34_Healthy!R484,Patient36_Healthy!R484)</f>
        <v>0.54015741380808813</v>
      </c>
      <c r="AC505" s="139">
        <f>STDEV(Patient1_Healthy!R507,Patient2_Healthy!R507,Patient5_Healthy!R484,Patient6_Healthy!R484,Patient8_Healthy!R484,Patient9_Healthy!R484,Patient10_Healthy!R484,Patient11_Healthy!R484,Patient12_Healthy!R484,Patient12_Healthy!R484,Patient13_Healthy!R484,Patient14_Healthy!R484,Patient15_Healthy!R484,Patient16_Healthy!R484,Patient17_Healthy!R484,Patient18_Healthy!R484,Patient19_Healthy!R484,Patient21_Healthy!R484,Patient22_Healthy!R484,Patient23_Healthy!R484,Patient25_Healthy!R484,Patient26_Healthy!R484,Patient27_Healthy!R484,Patient28_Healthy!R484,Patient30_Healthy!R484,Patient31_Healthy!R484,Patient33_Healthy!R484,Patient34_Healthy!R484,Patient36_Healthy!R484)</f>
        <v>0.2679070879753781</v>
      </c>
      <c r="AD505" s="132">
        <f>AVERAGE(Patient1_Healthy!S507,Patient2_Healthy!S507,Patient5_Healthy!S484,Patient6_Healthy!RS84,Patient8_Healthy!S484,Patient9_Healthy!S484,Patient10_Healthy!S484,Patient11_Healthy!S484,Patient12_Healthy!S484,Patient12_Healthy!S484,Patient13_Healthy!S484,Patient14_Healthy!S484,Patient15_Healthy!S484,Patient16_Healthy!S484,Patient17_Healthy!S484,Patient18_Healthy!S484,Patient19_Healthy!S484,Patient21_Healthy!S484,Patient22_Healthy!S484,Patient23_Healthy!S484,Patient25_Healthy!S484,Patient26_Healthy!RS84,Patient27_Healthy!S484,Patient28_Healthy!S484,Patient30_Healthy!S484,Patient31_Healthy!S484,Patient33_Healthy!S484,Patient34_Healthy!S484,Patient36_Healthy!S484)</f>
        <v>0.52474775237825599</v>
      </c>
      <c r="AE505" s="139">
        <f>STDEV(Patient1_Healthy!S507,Patient2_Healthy!S507,Patient5_Healthy!S484,Patient6_Healthy!RS84,Patient8_Healthy!S484,Patient9_Healthy!S484,Patient10_Healthy!S484,Patient11_Healthy!S484,Patient12_Healthy!S484,Patient12_Healthy!S484,Patient13_Healthy!S484,Patient14_Healthy!S484,Patient15_Healthy!S484,Patient16_Healthy!S484,Patient17_Healthy!S484,Patient18_Healthy!S484,Patient19_Healthy!S484,Patient21_Healthy!S484,Patient22_Healthy!S484,Patient23_Healthy!S484,Patient25_Healthy!S484,Patient26_Healthy!RS84,Patient27_Healthy!S484,Patient28_Healthy!S484,Patient30_Healthy!S484,Patient31_Healthy!S484,Patient33_Healthy!S484,Patient34_Healthy!S484,Patient36_Healthy!S484)</f>
        <v>0.26660167458959194</v>
      </c>
      <c r="AF505" s="164">
        <f>AVERAGE(Patient1_Healthy!T507,Patient2_Healthy!T507,Patient5_Healthy!T484,Patient6_Healthy!T484,Patient8_Healthy!T484,Patient9_Healthy!T484,Patient10_Healthy!T484,Patient11_Healthy!T484,Patient12_Healthy!T484,Patient12_Healthy!T484,Patient13_Healthy!T484,Patient14_Healthy!T484,Patient15_Healthy!T484,Patient16_Healthy!T484,Patient17_Healthy!T484,Patient18_Healthy!T484,Patient19_Healthy!T484,Patient21_Healthy!T484,Patient22_Healthy!T484,Patient23_Healthy!T484,Patient25_Healthy!T484,Patient26_Healthy!TS84,Patient27_Healthy!T484,Patient28_Healthy!T484,Patient30_Healthy!T484,Patient31_Healthy!T484,Patient33_Healthy!T484,Patient34_Healthy!T484,Patient36_Healthy!T484)</f>
        <v>0.50398395699217979</v>
      </c>
      <c r="AG505" s="164">
        <f>STDEV(Patient1_Healthy!T507,Patient2_Healthy!T507,Patient5_Healthy!T484,Patient6_Healthy!T484,Patient8_Healthy!T484,Patient9_Healthy!T484,Patient10_Healthy!T484,Patient11_Healthy!T484,Patient12_Healthy!T484,Patient12_Healthy!T484,Patient13_Healthy!T484,Patient14_Healthy!T484,Patient15_Healthy!T484,Patient16_Healthy!T484,Patient17_Healthy!T484,Patient18_Healthy!T484,Patient19_Healthy!T484,Patient21_Healthy!T484,Patient22_Healthy!T484,Patient23_Healthy!T484,Patient25_Healthy!T484,Patient26_Healthy!TS84,Patient27_Healthy!T484,Patient28_Healthy!T484,Patient30_Healthy!T484,Patient31_Healthy!T484,Patient33_Healthy!T484,Patient34_Healthy!T484,Patient36_Healthy!T484)</f>
        <v>0.27341220421267581</v>
      </c>
      <c r="AO505" s="165"/>
    </row>
    <row r="506" spans="1:41" x14ac:dyDescent="0.25">
      <c r="A506" s="140" t="s">
        <v>187</v>
      </c>
      <c r="B506" s="132">
        <f>AVERAGE(Patient1_Healthy!B485,Patient2_Healthy!B485,Patient5_Healthy!B485,Patient6_Healthy!B485,Patient8_Healthy!B485,Patient9_Healthy!B485,Patient10_Healthy!B485,Patient11_Healthy!B485,Patient12_Healthy!B485,Patient13_Healthy!B485,Patient14_Healthy!B485,Patient15_Healthy!B485,Patient16_Healthy!B485,Patient17_Healthy!B485,Patient18_Healthy!B485,Patient19_Healthy!B485,Patient21_Healthy!B485,Patient22_Healthy!B485,Patient23_Healthy!B485,Patient25_Healthy!B485,Patient26_Healthy!B485,Patient27_Healthy!B485,Patient28_Healthy!B485,Patient30_Healthy!B485,Patient31_Healthy!B485,Patient33_Healthy!B485,Patient34_Healthy!B485,Patient36_Healthy!B485)</f>
        <v>7.6548782667245909</v>
      </c>
      <c r="C506" s="139">
        <f>STDEV(Patient1_Healthy!B485,Patient2_Healthy!B485,Patient5_Healthy!B485,Patient6_Healthy!B485,Patient8_Healthy!B485,Patient9_Healthy!B485,Patient10_Healthy!B485,Patient11_Healthy!B485,Patient12_Healthy!B485,Patient13_Healthy!B485,Patient14_Healthy!B485,Patient15_Healthy!B485,Patient16_Healthy!B485,Patient17_Healthy!B485,Patient18_Healthy!B485,Patient19_Healthy!B485,Patient21_Healthy!B485,Patient22_Healthy!B485,Patient23_Healthy!B485,Patient25_Healthy!B485,Patient26_Healthy!B485,Patient27_Healthy!B485,Patient28_Healthy!B485,Patient30_Healthy!B485,Patient31_Healthy!B485,Patient33_Healthy!B485,Patient34_Healthy!B485,Patient36_Healthy!B485)</f>
        <v>13.794199553399753</v>
      </c>
      <c r="D506" s="164">
        <f>AVERAGE(Patient1_Healthy!C485,Patient2_Healthy!C485,Patient5_Healthy!C485,Patient6_Healthy!C485,Patient8_Healthy!C485,Patient9_Healthy!C485,Patient10_Healthy!C485,Patient11_Healthy!C485,Patient12_Healthy!C485,Patient13_Healthy!C485,Patient14_Healthy!C485,Patient15_Healthy!C485,Patient16_Healthy!C485,Patient17_Healthy!C485,Patient18_Healthy!C485,Patient19_Healthy!C485,Patient21_Healthy!C485,Patient22_Healthy!C485,Patient23_Healthy!C485,Patient25_Healthy!C485,Patient26_Healthy!C485,Patient27_Healthy!C485,Patient28_Healthy!C485,Patient30_Healthy!C485,Patient31_Healthy!C485,Patient33_Healthy!C485,Patient34_Healthy!C485,Patient36_Healthy!C485)</f>
        <v>-16.200996886524322</v>
      </c>
      <c r="E506" s="139">
        <f>STDEV(Patient1_Healthy!C485,Patient2_Healthy!C485,Patient5_Healthy!C485,Patient6_Healthy!C485,Patient8_Healthy!C485,Patient9_Healthy!C485,Patient10_Healthy!C485,Patient11_Healthy!C485,Patient12_Healthy!C485,Patient13_Healthy!C485,Patient14_Healthy!C485,Patient15_Healthy!C485,Patient16_Healthy!C485,Patient17_Healthy!C485,Patient18_Healthy!C485,Patient19_Healthy!C485,Patient21_Healthy!C485,Patient22_Healthy!C485,Patient23_Healthy!C485,Patient25_Healthy!C485,Patient26_Healthy!C485,Patient27_Healthy!C485,Patient28_Healthy!C485,Patient30_Healthy!C485,Patient31_Healthy!C485,Patient33_Healthy!C485,Patient34_Healthy!C485,Patient36_Healthy!C485)</f>
        <v>41.503208119405642</v>
      </c>
      <c r="F506" s="132">
        <f>AVERAGE(Patient1_Healthy!D485,Patient2_Healthy!D485,Patient5_Healthy!D485,Patient6_Healthy!D485,Patient8_Healthy!D485,Patient9_Healthy!D485,Patient10_Healthy!D485,Patient11_Healthy!D485,Patient12_Healthy!D485,Patient13_Healthy!D485,Patient14_Healthy!D485,Patient15_Healthy!D485,Patient16_Healthy!D485,Patient17_Healthy!D485,Patient18_Healthy!D485,Patient19_Healthy!D485,Patient21_Healthy!D485,Patient22_Healthy!D485,Patient23_Healthy!D485,Patient25_Healthy!D485,Patient26_Healthy!D485,Patient27_Healthy!D485,Patient28_Healthy!D485,Patient30_Healthy!D485,Patient31_Healthy!D485,Patient33_Healthy!D485,Patient34_Healthy!D485,Patient36_Healthy!D485)</f>
        <v>5.9136841168527914</v>
      </c>
      <c r="G506" s="139">
        <f>STDEV(Patient1_Healthy!D485,Patient2_Healthy!D485,Patient5_Healthy!D485,Patient6_Healthy!D485,Patient8_Healthy!D485,Patient9_Healthy!D485,Patient10_Healthy!D485,Patient11_Healthy!D485,Patient12_Healthy!D485,Patient13_Healthy!D485,Patient14_Healthy!D485,Patient15_Healthy!D485,Patient16_Healthy!D485,Patient17_Healthy!D485,Patient18_Healthy!D485,Patient19_Healthy!D485,Patient21_Healthy!D485,Patient22_Healthy!D485,Patient23_Healthy!D485,Patient25_Healthy!D485,Patient26_Healthy!D485,Patient27_Healthy!D485,Patient28_Healthy!D485,Patient30_Healthy!D485,Patient31_Healthy!D485,Patient33_Healthy!D485,Patient34_Healthy!D485,Patient36_Healthy!D485)</f>
        <v>5.7027861366138737</v>
      </c>
      <c r="H506" s="164">
        <f>AVERAGE(Patient1_Healthy!E485,Patient2_Healthy!E485,Patient5_Healthy!E485,Patient6_Healthy!E485,Patient8_Healthy!E485,Patient9_Healthy!E485,Patient10_Healthy!E485,Patient11_Healthy!E485,Patient12_Healthy!E485,Patient13_Healthy!E485,Patient14_Healthy!E485,Patient15_Healthy!E485,Patient16_Healthy!E485,Patient17_Healthy!E485,Patient18_Healthy!E485,Patient19_Healthy!E485,Patient21_Healthy!E485,Patient22_Healthy!E485,Patient23_Healthy!E485,Patient25_Healthy!E485,Patient26_Healthy!E485,Patient27_Healthy!E485,Patient28_Healthy!E485,Patient30_Healthy!E485,Patient31_Healthy!E485,Patient33_Healthy!E485,Patient34_Healthy!E485,Patient36_Healthy!E485)</f>
        <v>2.106310348245283</v>
      </c>
      <c r="I506" s="164">
        <f>STDEV(Patient1_Healthy!E485,Patient2_Healthy!E485,Patient5_Healthy!E485,Patient6_Healthy!E485,Patient8_Healthy!E485,Patient9_Healthy!E485,Patient10_Healthy!E485,Patient11_Healthy!E485,Patient12_Healthy!E485,Patient13_Healthy!E485,Patient14_Healthy!E485,Patient15_Healthy!E485,Patient16_Healthy!E485,Patient17_Healthy!E485,Patient18_Healthy!E485,Patient19_Healthy!E485,Patient21_Healthy!E485,Patient22_Healthy!E485,Patient23_Healthy!E485,Patient25_Healthy!E485,Patient26_Healthy!E485,Patient27_Healthy!E485,Patient28_Healthy!E485,Patient30_Healthy!E485,Patient31_Healthy!E485,Patient33_Healthy!E485,Patient34_Healthy!E485,Patient36_Healthy!E485)</f>
        <v>24.973735692022174</v>
      </c>
      <c r="Q506" s="135" t="s">
        <v>148</v>
      </c>
      <c r="R506" s="132">
        <f>AVERAGE(Patient1_Healthy!M508,Patient2_Healthy!M508,Patient5_Healthy!M485,Patient6_Healthy!M485,Patient8_Healthy!M485,Patient9_Healthy!M485,Patient10_Healthy!M485,Patient11_Healthy!M485,Patient12_Healthy!M485,Patient13_Healthy!M485,Patient14_Healthy!M485,Patient15_Healthy!M485,Patient16_Healthy!M485,Patient17_Healthy!M485,Patient18_Healthy!M485,Patient19_Healthy!M485,Patient21_Healthy!M485,Patient22_Healthy!M485,Patient23_Healthy!M485,Patient25_Healthy!M485,Patient26_Healthy!M485,Patient27_Healthy!M485,Patient28_Healthy!M485,Patient30_Healthy!M485,Patient31_Healthy!M485,Patient33_Healthy!M485,Patient34_Healthy!M485,Patient36_Healthy!M485)</f>
        <v>0.56489044123910881</v>
      </c>
      <c r="S506" s="139">
        <f>STDEV(Patient1_Healthy!M508,Patient2_Healthy!M508,Patient5_Healthy!M485,Patient6_Healthy!M485,Patient8_Healthy!M485,Patient9_Healthy!M485,Patient10_Healthy!M485,Patient11_Healthy!M485,Patient12_Healthy!M485,Patient13_Healthy!M485,Patient14_Healthy!M485,Patient15_Healthy!M485,Patient16_Healthy!M485,Patient17_Healthy!M485,Patient18_Healthy!M485,Patient19_Healthy!M485,Patient21_Healthy!M485,Patient22_Healthy!M485,Patient23_Healthy!M485,Patient25_Healthy!M485,Patient26_Healthy!M485,Patient27_Healthy!M485,Patient28_Healthy!M485,Patient30_Healthy!M485,Patient31_Healthy!M485,Patient33_Healthy!M485,Patient34_Healthy!M485,Patient36_Healthy!M485)</f>
        <v>0.26501832904623379</v>
      </c>
      <c r="T506" s="164">
        <f>AVERAGE(Patient1_Healthy!N508,Patient2_Healthy!N508,Patient5_Healthy!N485,Patient6_Healthy!N485,Patient8_Healthy!N485,Patient9_Healthy!N485,Patient10_Healthy!N485,Patient11_Healthy!N485,Patient12_Healthy!N485,Patient13_Healthy!N485,Patient14_Healthy!N485,Patient15_Healthy!N485,Patient16_Healthy!N485,Patient17_Healthy!N485,Patient18_Healthy!N485,Patient19_Healthy!N485,Patient21_Healthy!N485,Patient22_Healthy!N485,Patient23_Healthy!N485,Patient25_Healthy!N485,Patient26_Healthy!N485,Patient27_Healthy!N485,Patient28_Healthy!N485,Patient30_Healthy!N485,Patient31_Healthy!N485,Patient33_Healthy!N485,Patient34_Healthy!N485,Patient36_Healthy!N485)</f>
        <v>0.61589084238902114</v>
      </c>
      <c r="U506" s="164">
        <f>STDEV(Patient1_Healthy!N508,Patient2_Healthy!N508,Patient5_Healthy!N485,Patient6_Healthy!N485,Patient8_Healthy!N485,Patient9_Healthy!N485,Patient10_Healthy!N485,Patient11_Healthy!N485,Patient12_Healthy!N485,Patient13_Healthy!N485,Patient14_Healthy!N485,Patient15_Healthy!N485,Patient16_Healthy!N485,Patient17_Healthy!N485,Patient18_Healthy!N485,Patient19_Healthy!N485,Patient21_Healthy!N485,Patient22_Healthy!N485,Patient23_Healthy!N485,Patient25_Healthy!N485,Patient26_Healthy!N485,Patient27_Healthy!N485,Patient28_Healthy!N485,Patient30_Healthy!N485,Patient31_Healthy!N485,Patient33_Healthy!N485,Patient34_Healthy!N485,Patient36_Healthy!N485)</f>
        <v>0.27575229096585024</v>
      </c>
      <c r="V506" s="132">
        <f>AVERAGE(Patient1_Healthy!O508,Patient2_Healthy!O508,Patient5_Healthy!O485,Patient6_Healthy!O485,Patient8_Healthy!O485,Patient9_Healthy!O485,Patient10_Healthy!O485,Patient11_Healthy!O485,Patient12_Healthy!O485,Patient13_Healthy!O485,Patient14_Healthy!O485,Patient15_Healthy!O485,Patient16_Healthy!O485,Patient17_Healthy!O485,Patient18_Healthy!O485,Patient19_Healthy!O485,Patient21_Healthy!O485,Patient22_Healthy!O485,Patient23_Healthy!O485,Patient25_Healthy!O485,Patient26_Healthy!O485,Patient27_Healthy!O485,Patient28_Healthy!O485,Patient30_Healthy!O485,Patient31_Healthy!O485,Patient33_Healthy!O485,Patient34_Healthy!O485,Patient36_Healthy!O485)</f>
        <v>0.47239524411022821</v>
      </c>
      <c r="W506" s="139">
        <f>STDEV(Patient1_Healthy!O508,Patient2_Healthy!O508,Patient5_Healthy!O485,Patient6_Healthy!O485,Patient8_Healthy!O485,Patient9_Healthy!O485,Patient10_Healthy!O485,Patient11_Healthy!O485,Patient12_Healthy!O485,Patient13_Healthy!O485,Patient14_Healthy!O485,Patient15_Healthy!O485,Patient16_Healthy!O485,Patient17_Healthy!O485,Patient18_Healthy!O485,Patient19_Healthy!O485,Patient21_Healthy!O485,Patient22_Healthy!O485,Patient23_Healthy!O485,Patient25_Healthy!O485,Patient26_Healthy!O485,Patient27_Healthy!O485,Patient28_Healthy!O485,Patient30_Healthy!O485,Patient31_Healthy!O485,Patient33_Healthy!O485,Patient34_Healthy!O485,Patient36_Healthy!O485)</f>
        <v>0.20915692133184532</v>
      </c>
      <c r="X506" s="132">
        <f>AVERAGE(Patient1_Healthy!P508,Patient2_Healthy!P508,Patient5_Healthy!P485,Patient6_Healthy!P485,Patient8_Healthy!P485,Patient9_Healthy!P485,Patient10_Healthy!P485,Patient11_Healthy!P485,Patient12_Healthy!P485,Patient13_Healthy!P485,Patient14_Healthy!P485,Patient15_Healthy!P485,Patient16_Healthy!P485,Patient17_Healthy!P485,Patient18_Healthy!P485,Patient19_Healthy!P485,Patient21_Healthy!P485,Patient22_Healthy!P485,Patient23_Healthy!P485,Patient25_Healthy!P485,Patient26_Healthy!P485,Patient27_Healthy!P485,Patient28_Healthy!P485,Patient30_Healthy!P485,Patient31_Healthy!P485,Patient33_Healthy!P485,Patient34_Healthy!P485,Patient36_Healthy!P485)</f>
        <v>0.5093763386607334</v>
      </c>
      <c r="Y506" s="139">
        <f>STDEV(Patient1_Healthy!P508,Patient2_Healthy!P508,Patient5_Healthy!P485,Patient6_Healthy!P485,Patient8_Healthy!P485,Patient9_Healthy!P485,Patient10_Healthy!P485,Patient11_Healthy!P485,Patient12_Healthy!P485,Patient13_Healthy!P485,Patient14_Healthy!P485,Patient15_Healthy!P485,Patient16_Healthy!P485,Patient17_Healthy!P485,Patient18_Healthy!P485,Patient19_Healthy!P485,Patient21_Healthy!P485,Patient22_Healthy!P485,Patient23_Healthy!P485,Patient25_Healthy!P485,Patient26_Healthy!P485,Patient27_Healthy!P485,Patient28_Healthy!P485,Patient30_Healthy!P485,Patient31_Healthy!P485,Patient33_Healthy!P485,Patient34_Healthy!P485,Patient36_Healthy!P485)</f>
        <v>0.30678923510702893</v>
      </c>
      <c r="Z506" s="132">
        <f>AVERAGE(Patient1_Healthy!Q508,Patient2_Healthy!Q508,Patient5_Healthy!Q485,Patient6_Healthy!Q485,Patient8_Healthy!Q485,Patient9_Healthy!Q485,Patient10_Healthy!Q485,Patient11_Healthy!Q485,Patient12_Healthy!Q485,Patient13_Healthy!Q485,Patient14_Healthy!Q485,Patient15_Healthy!Q485,Patient16_Healthy!Q485,Patient17_Healthy!Q485,Patient18_Healthy!Q485,Patient19_Healthy!Q485,Patient21_Healthy!Q485,Patient22_Healthy!Q485,Patient23_Healthy!Q485,Patient25_Healthy!Q485,Patient26_Healthy!Q485,Patient27_Healthy!Q485,Patient28_Healthy!Q485,Patient30_Healthy!Q485,Patient31_Healthy!Q485,Patient33_Healthy!Q485,Patient34_Healthy!Q485,Patient36_Healthy!Q485)</f>
        <v>0.4948694195981822</v>
      </c>
      <c r="AA506" s="139">
        <f>STDEV(Patient1_Healthy!Q508,Patient2_Healthy!Q508,Patient5_Healthy!Q485,Patient6_Healthy!Q485,Patient8_Healthy!Q485,Patient9_Healthy!Q485,Patient10_Healthy!Q485,Patient11_Healthy!Q485,Patient12_Healthy!Q485,Patient13_Healthy!Q485,Patient14_Healthy!Q485,Patient15_Healthy!Q485,Patient16_Healthy!Q485,Patient17_Healthy!Q485,Patient18_Healthy!Q485,Patient19_Healthy!Q485,Patient21_Healthy!Q485,Patient22_Healthy!Q485,Patient23_Healthy!Q485,Patient25_Healthy!Q485,Patient26_Healthy!Q485,Patient27_Healthy!Q485,Patient28_Healthy!Q485,Patient30_Healthy!Q485,Patient31_Healthy!Q485,Patient33_Healthy!Q485,Patient34_Healthy!Q485,Patient36_Healthy!Q485)</f>
        <v>0.24005023804668707</v>
      </c>
      <c r="AB506" s="132">
        <f>AVERAGE(Patient1_Healthy!R508,Patient2_Healthy!R508,Patient5_Healthy!R485,Patient6_Healthy!R485,Patient8_Healthy!R485,Patient9_Healthy!R485,Patient10_Healthy!R485,Patient11_Healthy!R485,Patient12_Healthy!R485,Patient12_Healthy!R485,Patient13_Healthy!R485,Patient14_Healthy!R485,Patient15_Healthy!R485,Patient16_Healthy!R485,Patient17_Healthy!R485,Patient18_Healthy!R485,Patient19_Healthy!R485,Patient21_Healthy!R485,Patient22_Healthy!R485,Patient23_Healthy!R485,Patient25_Healthy!R485,Patient26_Healthy!R485,Patient27_Healthy!R485,Patient28_Healthy!R485,Patient30_Healthy!R485,Patient31_Healthy!R485,Patient33_Healthy!R485,Patient34_Healthy!R485,Patient36_Healthy!R485)</f>
        <v>0.55703718657392642</v>
      </c>
      <c r="AC506" s="139">
        <f>STDEV(Patient1_Healthy!R508,Patient2_Healthy!R508,Patient5_Healthy!R485,Patient6_Healthy!R485,Patient8_Healthy!R485,Patient9_Healthy!R485,Patient10_Healthy!R485,Patient11_Healthy!R485,Patient12_Healthy!R485,Patient12_Healthy!R485,Patient13_Healthy!R485,Patient14_Healthy!R485,Patient15_Healthy!R485,Patient16_Healthy!R485,Patient17_Healthy!R485,Patient18_Healthy!R485,Patient19_Healthy!R485,Patient21_Healthy!R485,Patient22_Healthy!R485,Patient23_Healthy!R485,Patient25_Healthy!R485,Patient26_Healthy!R485,Patient27_Healthy!R485,Patient28_Healthy!R485,Patient30_Healthy!R485,Patient31_Healthy!R485,Patient33_Healthy!R485,Patient34_Healthy!R485,Patient36_Healthy!R485)</f>
        <v>0.23642242788674772</v>
      </c>
      <c r="AD506" s="132">
        <f>AVERAGE(Patient1_Healthy!S508,Patient2_Healthy!S508,Patient5_Healthy!S485,Patient6_Healthy!RS85,Patient8_Healthy!S485,Patient9_Healthy!S485,Patient10_Healthy!S485,Patient11_Healthy!S485,Patient12_Healthy!S485,Patient12_Healthy!S485,Patient13_Healthy!S485,Patient14_Healthy!S485,Patient15_Healthy!S485,Patient16_Healthy!S485,Patient17_Healthy!S485,Patient18_Healthy!S485,Patient19_Healthy!S485,Patient21_Healthy!S485,Patient22_Healthy!S485,Patient23_Healthy!S485,Patient25_Healthy!S485,Patient26_Healthy!RS85,Patient27_Healthy!S485,Patient28_Healthy!S485,Patient30_Healthy!S485,Patient31_Healthy!S485,Patient33_Healthy!S485,Patient34_Healthy!S485,Patient36_Healthy!S485)</f>
        <v>0.50485859126714394</v>
      </c>
      <c r="AE506" s="139">
        <f>STDEV(Patient1_Healthy!S508,Patient2_Healthy!S508,Patient5_Healthy!S485,Patient6_Healthy!RS85,Patient8_Healthy!S485,Patient9_Healthy!S485,Patient10_Healthy!S485,Patient11_Healthy!S485,Patient12_Healthy!S485,Patient12_Healthy!S485,Patient13_Healthy!S485,Patient14_Healthy!S485,Patient15_Healthy!S485,Patient16_Healthy!S485,Patient17_Healthy!S485,Patient18_Healthy!S485,Patient19_Healthy!S485,Patient21_Healthy!S485,Patient22_Healthy!S485,Patient23_Healthy!S485,Patient25_Healthy!S485,Patient26_Healthy!RS85,Patient27_Healthy!S485,Patient28_Healthy!S485,Patient30_Healthy!S485,Patient31_Healthy!S485,Patient33_Healthy!S485,Patient34_Healthy!S485,Patient36_Healthy!S485)</f>
        <v>0.24280075894437572</v>
      </c>
      <c r="AF506" s="164">
        <f>AVERAGE(Patient1_Healthy!T508,Patient2_Healthy!T508,Patient5_Healthy!T485,Patient6_Healthy!T485,Patient8_Healthy!T485,Patient9_Healthy!T485,Patient10_Healthy!T485,Patient11_Healthy!T485,Patient12_Healthy!T485,Patient12_Healthy!T485,Patient13_Healthy!T485,Patient14_Healthy!T485,Patient15_Healthy!T485,Patient16_Healthy!T485,Patient17_Healthy!T485,Patient18_Healthy!T485,Patient19_Healthy!T485,Patient21_Healthy!T485,Patient22_Healthy!T485,Patient23_Healthy!T485,Patient25_Healthy!T485,Patient26_Healthy!TS85,Patient27_Healthy!T485,Patient28_Healthy!T485,Patient30_Healthy!T485,Patient31_Healthy!T485,Patient33_Healthy!T485,Patient34_Healthy!T485,Patient36_Healthy!T485)</f>
        <v>0.48576234686774666</v>
      </c>
      <c r="AG506" s="164">
        <f>STDEV(Patient1_Healthy!T508,Patient2_Healthy!T508,Patient5_Healthy!T485,Patient6_Healthy!T485,Patient8_Healthy!T485,Patient9_Healthy!T485,Patient10_Healthy!T485,Patient11_Healthy!T485,Patient12_Healthy!T485,Patient12_Healthy!T485,Patient13_Healthy!T485,Patient14_Healthy!T485,Patient15_Healthy!T485,Patient16_Healthy!T485,Patient17_Healthy!T485,Patient18_Healthy!T485,Patient19_Healthy!T485,Patient21_Healthy!T485,Patient22_Healthy!T485,Patient23_Healthy!T485,Patient25_Healthy!T485,Patient26_Healthy!TS85,Patient27_Healthy!T485,Patient28_Healthy!T485,Patient30_Healthy!T485,Patient31_Healthy!T485,Patient33_Healthy!T485,Patient34_Healthy!T485,Patient36_Healthy!T485)</f>
        <v>0.23931384223010524</v>
      </c>
      <c r="AO506" s="165"/>
    </row>
    <row r="507" spans="1:41" x14ac:dyDescent="0.25">
      <c r="Q507" s="135" t="s">
        <v>149</v>
      </c>
      <c r="R507" s="132">
        <f>AVERAGE(Patient1_Healthy!M509,Patient2_Healthy!M509,Patient5_Healthy!M486,Patient6_Healthy!M486,Patient8_Healthy!M486,Patient9_Healthy!M486,Patient10_Healthy!M486,Patient11_Healthy!M486,Patient12_Healthy!M486,Patient13_Healthy!M486,Patient14_Healthy!M486,Patient15_Healthy!M486,Patient16_Healthy!M486,Patient17_Healthy!M486,Patient18_Healthy!M486,Patient19_Healthy!M486,Patient21_Healthy!M486,Patient22_Healthy!M486,Patient23_Healthy!M486,Patient25_Healthy!M486,Patient26_Healthy!M486,Patient27_Healthy!M486,Patient28_Healthy!M486,Patient30_Healthy!M486,Patient31_Healthy!M486,Patient33_Healthy!M486,Patient34_Healthy!M486,Patient36_Healthy!M486)</f>
        <v>0.56270346259646409</v>
      </c>
      <c r="S507" s="139">
        <f>STDEV(Patient1_Healthy!M509,Patient2_Healthy!M509,Patient5_Healthy!M486,Patient6_Healthy!M486,Patient8_Healthy!M486,Patient9_Healthy!M486,Patient10_Healthy!M486,Patient11_Healthy!M486,Patient12_Healthy!M486,Patient13_Healthy!M486,Patient14_Healthy!M486,Patient15_Healthy!M486,Patient16_Healthy!M486,Patient17_Healthy!M486,Patient18_Healthy!M486,Patient19_Healthy!M486,Patient21_Healthy!M486,Patient22_Healthy!M486,Patient23_Healthy!M486,Patient25_Healthy!M486,Patient26_Healthy!M486,Patient27_Healthy!M486,Patient28_Healthy!M486,Patient30_Healthy!M486,Patient31_Healthy!M486,Patient33_Healthy!M486,Patient34_Healthy!M486,Patient36_Healthy!M486)</f>
        <v>0.25966504552043768</v>
      </c>
      <c r="T507" s="164">
        <f>AVERAGE(Patient1_Healthy!N509,Patient2_Healthy!N509,Patient5_Healthy!N486,Patient6_Healthy!N486,Patient8_Healthy!N486,Patient9_Healthy!N486,Patient10_Healthy!N486,Patient11_Healthy!N486,Patient12_Healthy!N486,Patient13_Healthy!N486,Patient14_Healthy!N486,Patient15_Healthy!N486,Patient16_Healthy!N486,Patient17_Healthy!N486,Patient18_Healthy!N486,Patient19_Healthy!N486,Patient21_Healthy!N486,Patient22_Healthy!N486,Patient23_Healthy!N486,Patient25_Healthy!N486,Patient26_Healthy!N486,Patient27_Healthy!N486,Patient28_Healthy!N486,Patient30_Healthy!N486,Patient31_Healthy!N486,Patient33_Healthy!N486,Patient34_Healthy!N486,Patient36_Healthy!N486)</f>
        <v>0.59916353227215413</v>
      </c>
      <c r="U507" s="164">
        <f>STDEV(Patient1_Healthy!N509,Patient2_Healthy!N509,Patient5_Healthy!N486,Patient6_Healthy!N486,Patient8_Healthy!N486,Patient9_Healthy!N486,Patient10_Healthy!N486,Patient11_Healthy!N486,Patient12_Healthy!N486,Patient13_Healthy!N486,Patient14_Healthy!N486,Patient15_Healthy!N486,Patient16_Healthy!N486,Patient17_Healthy!N486,Patient18_Healthy!N486,Patient19_Healthy!N486,Patient21_Healthy!N486,Patient22_Healthy!N486,Patient23_Healthy!N486,Patient25_Healthy!N486,Patient26_Healthy!N486,Patient27_Healthy!N486,Patient28_Healthy!N486,Patient30_Healthy!N486,Patient31_Healthy!N486,Patient33_Healthy!N486,Patient34_Healthy!N486,Patient36_Healthy!N486)</f>
        <v>0.23960955116492022</v>
      </c>
      <c r="V507" s="132">
        <f>AVERAGE(Patient1_Healthy!O509,Patient2_Healthy!O509,Patient5_Healthy!O486,Patient6_Healthy!O486,Patient8_Healthy!O486,Patient9_Healthy!O486,Patient10_Healthy!O486,Patient11_Healthy!O486,Patient12_Healthy!O486,Patient13_Healthy!O486,Patient14_Healthy!O486,Patient15_Healthy!O486,Patient16_Healthy!O486,Patient17_Healthy!O486,Patient18_Healthy!O486,Patient19_Healthy!O486,Patient21_Healthy!O486,Patient22_Healthy!O486,Patient23_Healthy!O486,Patient25_Healthy!O486,Patient26_Healthy!O486,Patient27_Healthy!O486,Patient28_Healthy!O486,Patient30_Healthy!O486,Patient31_Healthy!O486,Patient33_Healthy!O486,Patient34_Healthy!O486,Patient36_Healthy!O486)</f>
        <v>0.53218713102623472</v>
      </c>
      <c r="W507" s="139">
        <f>STDEV(Patient1_Healthy!O509,Patient2_Healthy!O509,Patient5_Healthy!O486,Patient6_Healthy!O486,Patient8_Healthy!O486,Patient9_Healthy!O486,Patient10_Healthy!O486,Patient11_Healthy!O486,Patient12_Healthy!O486,Patient13_Healthy!O486,Patient14_Healthy!O486,Patient15_Healthy!O486,Patient16_Healthy!O486,Patient17_Healthy!O486,Patient18_Healthy!O486,Patient19_Healthy!O486,Patient21_Healthy!O486,Patient22_Healthy!O486,Patient23_Healthy!O486,Patient25_Healthy!O486,Patient26_Healthy!O486,Patient27_Healthy!O486,Patient28_Healthy!O486,Patient30_Healthy!O486,Patient31_Healthy!O486,Patient33_Healthy!O486,Patient34_Healthy!O486,Patient36_Healthy!O486)</f>
        <v>0.26823624374350691</v>
      </c>
      <c r="X507" s="132">
        <f>AVERAGE(Patient1_Healthy!P509,Patient2_Healthy!P509,Patient5_Healthy!P486,Patient6_Healthy!P486,Patient8_Healthy!P486,Patient9_Healthy!P486,Patient10_Healthy!P486,Patient11_Healthy!P486,Patient12_Healthy!P486,Patient13_Healthy!P486,Patient14_Healthy!P486,Patient15_Healthy!P486,Patient16_Healthy!P486,Patient17_Healthy!P486,Patient18_Healthy!P486,Patient19_Healthy!P486,Patient21_Healthy!P486,Patient22_Healthy!P486,Patient23_Healthy!P486,Patient25_Healthy!P486,Patient26_Healthy!P486,Patient27_Healthy!P486,Patient28_Healthy!P486,Patient30_Healthy!P486,Patient31_Healthy!P486,Patient33_Healthy!P486,Patient34_Healthy!P486,Patient36_Healthy!P486)</f>
        <v>0.52768745796744898</v>
      </c>
      <c r="Y507" s="139">
        <f>STDEV(Patient1_Healthy!P509,Patient2_Healthy!P509,Patient5_Healthy!P486,Patient6_Healthy!P486,Patient8_Healthy!P486,Patient9_Healthy!P486,Patient10_Healthy!P486,Patient11_Healthy!P486,Patient12_Healthy!P486,Patient13_Healthy!P486,Patient14_Healthy!P486,Patient15_Healthy!P486,Patient16_Healthy!P486,Patient17_Healthy!P486,Patient18_Healthy!P486,Patient19_Healthy!P486,Patient21_Healthy!P486,Patient22_Healthy!P486,Patient23_Healthy!P486,Patient25_Healthy!P486,Patient26_Healthy!P486,Patient27_Healthy!P486,Patient28_Healthy!P486,Patient30_Healthy!P486,Patient31_Healthy!P486,Patient33_Healthy!P486,Patient34_Healthy!P486,Patient36_Healthy!P486)</f>
        <v>0.27041504401904765</v>
      </c>
      <c r="Z507" s="132">
        <f>AVERAGE(Patient1_Healthy!Q509,Patient2_Healthy!Q509,Patient5_Healthy!Q486,Patient6_Healthy!Q486,Patient8_Healthy!Q486,Patient9_Healthy!Q486,Patient10_Healthy!Q486,Patient11_Healthy!Q486,Patient12_Healthy!Q486,Patient13_Healthy!Q486,Patient14_Healthy!Q486,Patient15_Healthy!Q486,Patient16_Healthy!Q486,Patient17_Healthy!Q486,Patient18_Healthy!Q486,Patient19_Healthy!Q486,Patient21_Healthy!Q486,Patient22_Healthy!Q486,Patient23_Healthy!Q486,Patient25_Healthy!Q486,Patient26_Healthy!Q486,Patient27_Healthy!Q486,Patient28_Healthy!Q486,Patient30_Healthy!Q486,Patient31_Healthy!Q486,Patient33_Healthy!Q486,Patient34_Healthy!Q486,Patient36_Healthy!Q486)</f>
        <v>0.5364183679374519</v>
      </c>
      <c r="AA507" s="139">
        <f>STDEV(Patient1_Healthy!Q509,Patient2_Healthy!Q509,Patient5_Healthy!Q486,Patient6_Healthy!Q486,Patient8_Healthy!Q486,Patient9_Healthy!Q486,Patient10_Healthy!Q486,Patient11_Healthy!Q486,Patient12_Healthy!Q486,Patient13_Healthy!Q486,Patient14_Healthy!Q486,Patient15_Healthy!Q486,Patient16_Healthy!Q486,Patient17_Healthy!Q486,Patient18_Healthy!Q486,Patient19_Healthy!Q486,Patient21_Healthy!Q486,Patient22_Healthy!Q486,Patient23_Healthy!Q486,Patient25_Healthy!Q486,Patient26_Healthy!Q486,Patient27_Healthy!Q486,Patient28_Healthy!Q486,Patient30_Healthy!Q486,Patient31_Healthy!Q486,Patient33_Healthy!Q486,Patient34_Healthy!Q486,Patient36_Healthy!Q486)</f>
        <v>0.23025217407923398</v>
      </c>
      <c r="AB507" s="132">
        <f>AVERAGE(Patient1_Healthy!R509,Patient2_Healthy!R509,Patient5_Healthy!R486,Patient6_Healthy!R486,Patient8_Healthy!R486,Patient9_Healthy!R486,Patient10_Healthy!R486,Patient11_Healthy!R486,Patient12_Healthy!R486,Patient12_Healthy!R486,Patient13_Healthy!R486,Patient14_Healthy!R486,Patient15_Healthy!R486,Patient16_Healthy!R486,Patient17_Healthy!R486,Patient18_Healthy!R486,Patient19_Healthy!R486,Patient21_Healthy!R486,Patient22_Healthy!R486,Patient23_Healthy!R486,Patient25_Healthy!R486,Patient26_Healthy!R486,Patient27_Healthy!R486,Patient28_Healthy!R486,Patient30_Healthy!R486,Patient31_Healthy!R486,Patient33_Healthy!R486,Patient34_Healthy!R486,Patient36_Healthy!R486)</f>
        <v>0.57756433003412677</v>
      </c>
      <c r="AC507" s="139">
        <f>STDEV(Patient1_Healthy!R509,Patient2_Healthy!R509,Patient5_Healthy!R486,Patient6_Healthy!R486,Patient8_Healthy!R486,Patient9_Healthy!R486,Patient10_Healthy!R486,Patient11_Healthy!R486,Patient12_Healthy!R486,Patient12_Healthy!R486,Patient13_Healthy!R486,Patient14_Healthy!R486,Patient15_Healthy!R486,Patient16_Healthy!R486,Patient17_Healthy!R486,Patient18_Healthy!R486,Patient19_Healthy!R486,Patient21_Healthy!R486,Patient22_Healthy!R486,Patient23_Healthy!R486,Patient25_Healthy!R486,Patient26_Healthy!R486,Patient27_Healthy!R486,Patient28_Healthy!R486,Patient30_Healthy!R486,Patient31_Healthy!R486,Patient33_Healthy!R486,Patient34_Healthy!R486,Patient36_Healthy!R486)</f>
        <v>0.26549355272391079</v>
      </c>
      <c r="AD507" s="132">
        <f>AVERAGE(Patient1_Healthy!S509,Patient2_Healthy!S509,Patient5_Healthy!S486,Patient6_Healthy!RS86,Patient8_Healthy!S486,Patient9_Healthy!S486,Patient10_Healthy!S486,Patient11_Healthy!S486,Patient12_Healthy!S486,Patient12_Healthy!S486,Patient13_Healthy!S486,Patient14_Healthy!S486,Patient15_Healthy!S486,Patient16_Healthy!S486,Patient17_Healthy!S486,Patient18_Healthy!S486,Patient19_Healthy!S486,Patient21_Healthy!S486,Patient22_Healthy!S486,Patient23_Healthy!S486,Patient25_Healthy!S486,Patient26_Healthy!RS86,Patient27_Healthy!S486,Patient28_Healthy!S486,Patient30_Healthy!S486,Patient31_Healthy!S486,Patient33_Healthy!S486,Patient34_Healthy!S486,Patient36_Healthy!S486)</f>
        <v>0.54722980074322436</v>
      </c>
      <c r="AE507" s="139">
        <f>STDEV(Patient1_Healthy!S509,Patient2_Healthy!S509,Patient5_Healthy!S486,Patient6_Healthy!RS86,Patient8_Healthy!S486,Patient9_Healthy!S486,Patient10_Healthy!S486,Patient11_Healthy!S486,Patient12_Healthy!S486,Patient12_Healthy!S486,Patient13_Healthy!S486,Patient14_Healthy!S486,Patient15_Healthy!S486,Patient16_Healthy!S486,Patient17_Healthy!S486,Patient18_Healthy!S486,Patient19_Healthy!S486,Patient21_Healthy!S486,Patient22_Healthy!S486,Patient23_Healthy!S486,Patient25_Healthy!S486,Patient26_Healthy!RS86,Patient27_Healthy!S486,Patient28_Healthy!S486,Patient30_Healthy!S486,Patient31_Healthy!S486,Patient33_Healthy!S486,Patient34_Healthy!S486,Patient36_Healthy!S486)</f>
        <v>0.2743369064786963</v>
      </c>
      <c r="AF507" s="164">
        <f>AVERAGE(Patient1_Healthy!T509,Patient2_Healthy!T509,Patient5_Healthy!T486,Patient6_Healthy!T486,Patient8_Healthy!T486,Patient9_Healthy!T486,Patient10_Healthy!T486,Patient11_Healthy!T486,Patient12_Healthy!T486,Patient12_Healthy!T486,Patient13_Healthy!T486,Patient14_Healthy!T486,Patient15_Healthy!T486,Patient16_Healthy!T486,Patient17_Healthy!T486,Patient18_Healthy!T486,Patient19_Healthy!T486,Patient21_Healthy!T486,Patient22_Healthy!T486,Patient23_Healthy!T486,Patient25_Healthy!T486,Patient26_Healthy!TS86,Patient27_Healthy!T486,Patient28_Healthy!T486,Patient30_Healthy!T486,Patient31_Healthy!T486,Patient33_Healthy!T486,Patient34_Healthy!T486,Patient36_Healthy!T486)</f>
        <v>0.5590968707481202</v>
      </c>
      <c r="AG507" s="164">
        <f>STDEV(Patient1_Healthy!T509,Patient2_Healthy!T509,Patient5_Healthy!T486,Patient6_Healthy!T486,Patient8_Healthy!T486,Patient9_Healthy!T486,Patient10_Healthy!T486,Patient11_Healthy!T486,Patient12_Healthy!T486,Patient12_Healthy!T486,Patient13_Healthy!T486,Patient14_Healthy!T486,Patient15_Healthy!T486,Patient16_Healthy!T486,Patient17_Healthy!T486,Patient18_Healthy!T486,Patient19_Healthy!T486,Patient21_Healthy!T486,Patient22_Healthy!T486,Patient23_Healthy!T486,Patient25_Healthy!T486,Patient26_Healthy!TS86,Patient27_Healthy!T486,Patient28_Healthy!T486,Patient30_Healthy!T486,Patient31_Healthy!T486,Patient33_Healthy!T486,Patient34_Healthy!T486,Patient36_Healthy!T486)</f>
        <v>0.28001578340983518</v>
      </c>
      <c r="AO507" s="165"/>
    </row>
    <row r="508" spans="1:41" x14ac:dyDescent="0.25">
      <c r="Q508" s="135" t="s">
        <v>150</v>
      </c>
      <c r="R508" s="132">
        <f>AVERAGE(Patient1_Healthy!M510,Patient2_Healthy!M510,Patient5_Healthy!M487,Patient6_Healthy!M487,Patient8_Healthy!M487,Patient9_Healthy!M487,Patient10_Healthy!M487,Patient11_Healthy!M487,Patient12_Healthy!M487,Patient13_Healthy!M487,Patient14_Healthy!M487,Patient15_Healthy!M487,Patient16_Healthy!M487,Patient17_Healthy!M487,Patient18_Healthy!M487,Patient19_Healthy!M487,Patient21_Healthy!M487,Patient22_Healthy!M487,Patient23_Healthy!M487,Patient25_Healthy!M487,Patient26_Healthy!M487,Patient27_Healthy!M487,Patient28_Healthy!M487,Patient30_Healthy!M487,Patient31_Healthy!M487,Patient33_Healthy!M487,Patient34_Healthy!M487,Patient36_Healthy!M487)</f>
        <v>0.5852451163411645</v>
      </c>
      <c r="S508" s="139">
        <f>STDEV(Patient1_Healthy!M510,Patient2_Healthy!M510,Patient5_Healthy!M487,Patient6_Healthy!M487,Patient8_Healthy!M487,Patient9_Healthy!M487,Patient10_Healthy!M487,Patient11_Healthy!M487,Patient12_Healthy!M487,Patient13_Healthy!M487,Patient14_Healthy!M487,Patient15_Healthy!M487,Patient16_Healthy!M487,Patient17_Healthy!M487,Patient18_Healthy!M487,Patient19_Healthy!M487,Patient21_Healthy!M487,Patient22_Healthy!M487,Patient23_Healthy!M487,Patient25_Healthy!M487,Patient26_Healthy!M487,Patient27_Healthy!M487,Patient28_Healthy!M487,Patient30_Healthy!M487,Patient31_Healthy!M487,Patient33_Healthy!M487,Patient34_Healthy!M487,Patient36_Healthy!M487)</f>
        <v>0.26933711405941163</v>
      </c>
      <c r="T508" s="164">
        <f>AVERAGE(Patient1_Healthy!N510,Patient2_Healthy!N510,Patient5_Healthy!N487,Patient6_Healthy!N487,Patient8_Healthy!N487,Patient9_Healthy!N487,Patient10_Healthy!N487,Patient11_Healthy!N487,Patient12_Healthy!N487,Patient13_Healthy!N487,Patient14_Healthy!N487,Patient15_Healthy!N487,Patient16_Healthy!N487,Patient17_Healthy!N487,Patient18_Healthy!N487,Patient19_Healthy!N487,Patient21_Healthy!N487,Patient22_Healthy!N487,Patient23_Healthy!N487,Patient25_Healthy!N487,Patient26_Healthy!N487,Patient27_Healthy!N487,Patient28_Healthy!N487,Patient30_Healthy!N487,Patient31_Healthy!N487,Patient33_Healthy!N487,Patient34_Healthy!N487,Patient36_Healthy!N487)</f>
        <v>0.59807262749339118</v>
      </c>
      <c r="U508" s="164">
        <f>STDEV(Patient1_Healthy!N510,Patient2_Healthy!N510,Patient5_Healthy!N487,Patient6_Healthy!N487,Patient8_Healthy!N487,Patient9_Healthy!N487,Patient10_Healthy!N487,Patient11_Healthy!N487,Patient12_Healthy!N487,Patient13_Healthy!N487,Patient14_Healthy!N487,Patient15_Healthy!N487,Patient16_Healthy!N487,Patient17_Healthy!N487,Patient18_Healthy!N487,Patient19_Healthy!N487,Patient21_Healthy!N487,Patient22_Healthy!N487,Patient23_Healthy!N487,Patient25_Healthy!N487,Patient26_Healthy!N487,Patient27_Healthy!N487,Patient28_Healthy!N487,Patient30_Healthy!N487,Patient31_Healthy!N487,Patient33_Healthy!N487,Patient34_Healthy!N487,Patient36_Healthy!N487)</f>
        <v>0.24431775129713909</v>
      </c>
      <c r="V508" s="132">
        <f>AVERAGE(Patient1_Healthy!O510,Patient2_Healthy!O510,Patient5_Healthy!O487,Patient6_Healthy!O487,Patient8_Healthy!O487,Patient9_Healthy!O487,Patient10_Healthy!O487,Patient11_Healthy!O487,Patient12_Healthy!O487,Patient13_Healthy!O487,Patient14_Healthy!O487,Patient15_Healthy!O487,Patient16_Healthy!O487,Patient17_Healthy!O487,Patient18_Healthy!O487,Patient19_Healthy!O487,Patient21_Healthy!O487,Patient22_Healthy!O487,Patient23_Healthy!O487,Patient25_Healthy!O487,Patient26_Healthy!O487,Patient27_Healthy!O487,Patient28_Healthy!O487,Patient30_Healthy!O487,Patient31_Healthy!O487,Patient33_Healthy!O487,Patient34_Healthy!O487,Patient36_Healthy!O487)</f>
        <v>0.52417595109095594</v>
      </c>
      <c r="W508" s="139">
        <f>STDEV(Patient1_Healthy!O510,Patient2_Healthy!O510,Patient5_Healthy!O487,Patient6_Healthy!O487,Patient8_Healthy!O487,Patient9_Healthy!O487,Patient10_Healthy!O487,Patient11_Healthy!O487,Patient12_Healthy!O487,Patient13_Healthy!O487,Patient14_Healthy!O487,Patient15_Healthy!O487,Patient16_Healthy!O487,Patient17_Healthy!O487,Patient18_Healthy!O487,Patient19_Healthy!O487,Patient21_Healthy!O487,Patient22_Healthy!O487,Patient23_Healthy!O487,Patient25_Healthy!O487,Patient26_Healthy!O487,Patient27_Healthy!O487,Patient28_Healthy!O487,Patient30_Healthy!O487,Patient31_Healthy!O487,Patient33_Healthy!O487,Patient34_Healthy!O487,Patient36_Healthy!O487)</f>
        <v>0.27052171699503574</v>
      </c>
      <c r="X508" s="132">
        <f>AVERAGE(Patient1_Healthy!P510,Patient2_Healthy!P510,Patient5_Healthy!P487,Patient6_Healthy!P487,Patient8_Healthy!P487,Patient9_Healthy!P487,Patient10_Healthy!P487,Patient11_Healthy!P487,Patient12_Healthy!P487,Patient13_Healthy!P487,Patient14_Healthy!P487,Patient15_Healthy!P487,Patient16_Healthy!P487,Patient17_Healthy!P487,Patient18_Healthy!P487,Patient19_Healthy!P487,Patient21_Healthy!P487,Patient22_Healthy!P487,Patient23_Healthy!P487,Patient25_Healthy!P487,Patient26_Healthy!P487,Patient27_Healthy!P487,Patient28_Healthy!P487,Patient30_Healthy!P487,Patient31_Healthy!P487,Patient33_Healthy!P487,Patient34_Healthy!P487,Patient36_Healthy!P487)</f>
        <v>0.48642378219363114</v>
      </c>
      <c r="Y508" s="139">
        <f>STDEV(Patient1_Healthy!P510,Patient2_Healthy!P510,Patient5_Healthy!P487,Patient6_Healthy!P487,Patient8_Healthy!P487,Patient9_Healthy!P487,Patient10_Healthy!P487,Patient11_Healthy!P487,Patient12_Healthy!P487,Patient13_Healthy!P487,Patient14_Healthy!P487,Patient15_Healthy!P487,Patient16_Healthy!P487,Patient17_Healthy!P487,Patient18_Healthy!P487,Patient19_Healthy!P487,Patient21_Healthy!P487,Patient22_Healthy!P487,Patient23_Healthy!P487,Patient25_Healthy!P487,Patient26_Healthy!P487,Patient27_Healthy!P487,Patient28_Healthy!P487,Patient30_Healthy!P487,Patient31_Healthy!P487,Patient33_Healthy!P487,Patient34_Healthy!P487,Patient36_Healthy!P487)</f>
        <v>0.25520274575672675</v>
      </c>
      <c r="Z508" s="132">
        <f>AVERAGE(Patient1_Healthy!Q510,Patient2_Healthy!Q510,Patient5_Healthy!Q487,Patient6_Healthy!Q487,Patient8_Healthy!Q487,Patient9_Healthy!Q487,Patient10_Healthy!Q487,Patient11_Healthy!Q487,Patient12_Healthy!Q487,Patient13_Healthy!Q487,Patient14_Healthy!Q487,Patient15_Healthy!Q487,Patient16_Healthy!Q487,Patient17_Healthy!Q487,Patient18_Healthy!Q487,Patient19_Healthy!Q487,Patient21_Healthy!Q487,Patient22_Healthy!Q487,Patient23_Healthy!Q487,Patient25_Healthy!Q487,Patient26_Healthy!Q487,Patient27_Healthy!Q487,Patient28_Healthy!Q487,Patient30_Healthy!Q487,Patient31_Healthy!Q487,Patient33_Healthy!Q487,Patient34_Healthy!Q487,Patient36_Healthy!Q487)</f>
        <v>0.55730773290629232</v>
      </c>
      <c r="AA508" s="139">
        <f>STDEV(Patient1_Healthy!Q510,Patient2_Healthy!Q510,Patient5_Healthy!Q487,Patient6_Healthy!Q487,Patient8_Healthy!Q487,Patient9_Healthy!Q487,Patient10_Healthy!Q487,Patient11_Healthy!Q487,Patient12_Healthy!Q487,Patient13_Healthy!Q487,Patient14_Healthy!Q487,Patient15_Healthy!Q487,Patient16_Healthy!Q487,Patient17_Healthy!Q487,Patient18_Healthy!Q487,Patient19_Healthy!Q487,Patient21_Healthy!Q487,Patient22_Healthy!Q487,Patient23_Healthy!Q487,Patient25_Healthy!Q487,Patient26_Healthy!Q487,Patient27_Healthy!Q487,Patient28_Healthy!Q487,Patient30_Healthy!Q487,Patient31_Healthy!Q487,Patient33_Healthy!Q487,Patient34_Healthy!Q487,Patient36_Healthy!Q487)</f>
        <v>0.26909436331713038</v>
      </c>
      <c r="AB508" s="132">
        <f>AVERAGE(Patient1_Healthy!R510,Patient2_Healthy!R510,Patient5_Healthy!R487,Patient6_Healthy!R487,Patient8_Healthy!R487,Patient9_Healthy!R487,Patient10_Healthy!R487,Patient11_Healthy!R487,Patient12_Healthy!R487,Patient12_Healthy!R487,Patient13_Healthy!R487,Patient14_Healthy!R487,Patient15_Healthy!R487,Patient16_Healthy!R487,Patient17_Healthy!R487,Patient18_Healthy!R487,Patient19_Healthy!R487,Patient21_Healthy!R487,Patient22_Healthy!R487,Patient23_Healthy!R487,Patient25_Healthy!R487,Patient26_Healthy!R487,Patient27_Healthy!R487,Patient28_Healthy!R487,Patient30_Healthy!R487,Patient31_Healthy!R487,Patient33_Healthy!R487,Patient34_Healthy!R487,Patient36_Healthy!R487)</f>
        <v>0.53137485221942593</v>
      </c>
      <c r="AC508" s="139">
        <f>STDEV(Patient1_Healthy!R510,Patient2_Healthy!R510,Patient5_Healthy!R487,Patient6_Healthy!R487,Patient8_Healthy!R487,Patient9_Healthy!R487,Patient10_Healthy!R487,Patient11_Healthy!R487,Patient12_Healthy!R487,Patient12_Healthy!R487,Patient13_Healthy!R487,Patient14_Healthy!R487,Patient15_Healthy!R487,Patient16_Healthy!R487,Patient17_Healthy!R487,Patient18_Healthy!R487,Patient19_Healthy!R487,Patient21_Healthy!R487,Patient22_Healthy!R487,Patient23_Healthy!R487,Patient25_Healthy!R487,Patient26_Healthy!R487,Patient27_Healthy!R487,Patient28_Healthy!R487,Patient30_Healthy!R487,Patient31_Healthy!R487,Patient33_Healthy!R487,Patient34_Healthy!R487,Patient36_Healthy!R487)</f>
        <v>0.25206525875008667</v>
      </c>
      <c r="AD508" s="132">
        <f>AVERAGE(Patient1_Healthy!S510,Patient2_Healthy!S510,Patient5_Healthy!S487,Patient6_Healthy!RS87,Patient8_Healthy!S487,Patient9_Healthy!S487,Patient10_Healthy!S487,Patient11_Healthy!S487,Patient12_Healthy!S487,Patient12_Healthy!S487,Patient13_Healthy!S487,Patient14_Healthy!S487,Patient15_Healthy!S487,Patient16_Healthy!S487,Patient17_Healthy!S487,Patient18_Healthy!S487,Patient19_Healthy!S487,Patient21_Healthy!S487,Patient22_Healthy!S487,Patient23_Healthy!S487,Patient25_Healthy!S487,Patient26_Healthy!RS87,Patient27_Healthy!S487,Patient28_Healthy!S487,Patient30_Healthy!S487,Patient31_Healthy!S487,Patient33_Healthy!S487,Patient34_Healthy!S487,Patient36_Healthy!S487)</f>
        <v>0.56186779926216079</v>
      </c>
      <c r="AE508" s="139">
        <f>STDEV(Patient1_Healthy!S510,Patient2_Healthy!S510,Patient5_Healthy!S487,Patient6_Healthy!RS87,Patient8_Healthy!S487,Patient9_Healthy!S487,Patient10_Healthy!S487,Patient11_Healthy!S487,Patient12_Healthy!S487,Patient12_Healthy!S487,Patient13_Healthy!S487,Patient14_Healthy!S487,Patient15_Healthy!S487,Patient16_Healthy!S487,Patient17_Healthy!S487,Patient18_Healthy!S487,Patient19_Healthy!S487,Patient21_Healthy!S487,Patient22_Healthy!S487,Patient23_Healthy!S487,Patient25_Healthy!S487,Patient26_Healthy!RS87,Patient27_Healthy!S487,Patient28_Healthy!S487,Patient30_Healthy!S487,Patient31_Healthy!S487,Patient33_Healthy!S487,Patient34_Healthy!S487,Patient36_Healthy!S487)</f>
        <v>0.25849339426042883</v>
      </c>
      <c r="AF508" s="164">
        <f>AVERAGE(Patient1_Healthy!T510,Patient2_Healthy!T510,Patient5_Healthy!T487,Patient6_Healthy!T487,Patient8_Healthy!T487,Patient9_Healthy!T487,Patient10_Healthy!T487,Patient11_Healthy!T487,Patient12_Healthy!T487,Patient12_Healthy!T487,Patient13_Healthy!T487,Patient14_Healthy!T487,Patient15_Healthy!T487,Patient16_Healthy!T487,Patient17_Healthy!T487,Patient18_Healthy!T487,Patient19_Healthy!T487,Patient21_Healthy!T487,Patient22_Healthy!T487,Patient23_Healthy!T487,Patient25_Healthy!T487,Patient26_Healthy!TS87,Patient27_Healthy!T487,Patient28_Healthy!T487,Patient30_Healthy!T487,Patient31_Healthy!T487,Patient33_Healthy!T487,Patient34_Healthy!T487,Patient36_Healthy!T487)</f>
        <v>0.53540021521183978</v>
      </c>
      <c r="AG508" s="164">
        <f>STDEV(Patient1_Healthy!T510,Patient2_Healthy!T510,Patient5_Healthy!T487,Patient6_Healthy!T487,Patient8_Healthy!T487,Patient9_Healthy!T487,Patient10_Healthy!T487,Patient11_Healthy!T487,Patient12_Healthy!T487,Patient12_Healthy!T487,Patient13_Healthy!T487,Patient14_Healthy!T487,Patient15_Healthy!T487,Patient16_Healthy!T487,Patient17_Healthy!T487,Patient18_Healthy!T487,Patient19_Healthy!T487,Patient21_Healthy!T487,Patient22_Healthy!T487,Patient23_Healthy!T487,Patient25_Healthy!T487,Patient26_Healthy!TS87,Patient27_Healthy!T487,Patient28_Healthy!T487,Patient30_Healthy!T487,Patient31_Healthy!T487,Patient33_Healthy!T487,Patient34_Healthy!T487,Patient36_Healthy!T487)</f>
        <v>0.25788840666597268</v>
      </c>
      <c r="AO508" s="165"/>
    </row>
    <row r="509" spans="1:41" x14ac:dyDescent="0.25">
      <c r="Q509" s="135" t="s">
        <v>151</v>
      </c>
      <c r="R509" s="132">
        <f>AVERAGE(Patient1_Healthy!M511,Patient2_Healthy!M511,Patient5_Healthy!M488,Patient6_Healthy!M488,Patient8_Healthy!M488,Patient9_Healthy!M488,Patient10_Healthy!M488,Patient11_Healthy!M488,Patient12_Healthy!M488,Patient13_Healthy!M488,Patient14_Healthy!M488,Patient15_Healthy!M488,Patient16_Healthy!M488,Patient17_Healthy!M488,Patient18_Healthy!M488,Patient19_Healthy!M488,Patient21_Healthy!M488,Patient22_Healthy!M488,Patient23_Healthy!M488,Patient25_Healthy!M488,Patient26_Healthy!M488,Patient27_Healthy!M488,Patient28_Healthy!M488,Patient30_Healthy!M488,Patient31_Healthy!M488,Patient33_Healthy!M488,Patient34_Healthy!M488,Patient36_Healthy!M488)</f>
        <v>0.62306642123310563</v>
      </c>
      <c r="S509" s="139">
        <f>STDEV(Patient1_Healthy!M511,Patient2_Healthy!M511,Patient5_Healthy!M488,Patient6_Healthy!M488,Patient8_Healthy!M488,Patient9_Healthy!M488,Patient10_Healthy!M488,Patient11_Healthy!M488,Patient12_Healthy!M488,Patient13_Healthy!M488,Patient14_Healthy!M488,Patient15_Healthy!M488,Patient16_Healthy!M488,Patient17_Healthy!M488,Patient18_Healthy!M488,Patient19_Healthy!M488,Patient21_Healthy!M488,Patient22_Healthy!M488,Patient23_Healthy!M488,Patient25_Healthy!M488,Patient26_Healthy!M488,Patient27_Healthy!M488,Patient28_Healthy!M488,Patient30_Healthy!M488,Patient31_Healthy!M488,Patient33_Healthy!M488,Patient34_Healthy!M488,Patient36_Healthy!M488)</f>
        <v>0.27081011414790029</v>
      </c>
      <c r="T509" s="164">
        <f>AVERAGE(Patient1_Healthy!N511,Patient2_Healthy!N511,Patient5_Healthy!N488,Patient6_Healthy!N488,Patient8_Healthy!N488,Patient9_Healthy!N488,Patient10_Healthy!N488,Patient11_Healthy!N488,Patient12_Healthy!N488,Patient13_Healthy!N488,Patient14_Healthy!N488,Patient15_Healthy!N488,Patient16_Healthy!N488,Patient17_Healthy!N488,Patient18_Healthy!N488,Patient19_Healthy!N488,Patient21_Healthy!N488,Patient22_Healthy!N488,Patient23_Healthy!N488,Patient25_Healthy!N488,Patient26_Healthy!N488,Patient27_Healthy!N488,Patient28_Healthy!N488,Patient30_Healthy!N488,Patient31_Healthy!N488,Patient33_Healthy!N488,Patient34_Healthy!N488,Patient36_Healthy!N488)</f>
        <v>0.68988216801402269</v>
      </c>
      <c r="U509" s="164">
        <f>STDEV(Patient1_Healthy!N511,Patient2_Healthy!N511,Patient5_Healthy!N488,Patient6_Healthy!N488,Patient8_Healthy!N488,Patient9_Healthy!N488,Patient10_Healthy!N488,Patient11_Healthy!N488,Patient12_Healthy!N488,Patient13_Healthy!N488,Patient14_Healthy!N488,Patient15_Healthy!N488,Patient16_Healthy!N488,Patient17_Healthy!N488,Patient18_Healthy!N488,Patient19_Healthy!N488,Patient21_Healthy!N488,Patient22_Healthy!N488,Patient23_Healthy!N488,Patient25_Healthy!N488,Patient26_Healthy!N488,Patient27_Healthy!N488,Patient28_Healthy!N488,Patient30_Healthy!N488,Patient31_Healthy!N488,Patient33_Healthy!N488,Patient34_Healthy!N488,Patient36_Healthy!N488)</f>
        <v>0.24898352396535792</v>
      </c>
      <c r="V509" s="132">
        <f>AVERAGE(Patient1_Healthy!O511,Patient2_Healthy!O511,Patient5_Healthy!O488,Patient6_Healthy!O488,Patient8_Healthy!O488,Patient9_Healthy!O488,Patient10_Healthy!O488,Patient11_Healthy!O488,Patient12_Healthy!O488,Patient13_Healthy!O488,Patient14_Healthy!O488,Patient15_Healthy!O488,Patient16_Healthy!O488,Patient17_Healthy!O488,Patient18_Healthy!O488,Patient19_Healthy!O488,Patient21_Healthy!O488,Patient22_Healthy!O488,Patient23_Healthy!O488,Patient25_Healthy!O488,Patient26_Healthy!O488,Patient27_Healthy!O488,Patient28_Healthy!O488,Patient30_Healthy!O488,Patient31_Healthy!O488,Patient33_Healthy!O488,Patient34_Healthy!O488,Patient36_Healthy!O488)</f>
        <v>0.52233219973356204</v>
      </c>
      <c r="W509" s="139">
        <f>STDEV(Patient1_Healthy!O511,Patient2_Healthy!O511,Patient5_Healthy!O488,Patient6_Healthy!O488,Patient8_Healthy!O488,Patient9_Healthy!O488,Patient10_Healthy!O488,Patient11_Healthy!O488,Patient12_Healthy!O488,Patient13_Healthy!O488,Patient14_Healthy!O488,Patient15_Healthy!O488,Patient16_Healthy!O488,Patient17_Healthy!O488,Patient18_Healthy!O488,Patient19_Healthy!O488,Patient21_Healthy!O488,Patient22_Healthy!O488,Patient23_Healthy!O488,Patient25_Healthy!O488,Patient26_Healthy!O488,Patient27_Healthy!O488,Patient28_Healthy!O488,Patient30_Healthy!O488,Patient31_Healthy!O488,Patient33_Healthy!O488,Patient34_Healthy!O488,Patient36_Healthy!O488)</f>
        <v>0.25508114831784084</v>
      </c>
      <c r="X509" s="132">
        <f>AVERAGE(Patient1_Healthy!P511,Patient2_Healthy!P511,Patient5_Healthy!P488,Patient6_Healthy!P488,Patient8_Healthy!P488,Patient9_Healthy!P488,Patient10_Healthy!P488,Patient11_Healthy!P488,Patient12_Healthy!P488,Patient13_Healthy!P488,Patient14_Healthy!P488,Patient15_Healthy!P488,Patient16_Healthy!P488,Patient17_Healthy!P488,Patient18_Healthy!P488,Patient19_Healthy!P488,Patient21_Healthy!P488,Patient22_Healthy!P488,Patient23_Healthy!P488,Patient25_Healthy!P488,Patient26_Healthy!P488,Patient27_Healthy!P488,Patient28_Healthy!P488,Patient30_Healthy!P488,Patient31_Healthy!P488,Patient33_Healthy!P488,Patient34_Healthy!P488,Patient36_Healthy!P488)</f>
        <v>0.52734329000190339</v>
      </c>
      <c r="Y509" s="139">
        <f>STDEV(Patient1_Healthy!P511,Patient2_Healthy!P511,Patient5_Healthy!P488,Patient6_Healthy!P488,Patient8_Healthy!P488,Patient9_Healthy!P488,Patient10_Healthy!P488,Patient11_Healthy!P488,Patient12_Healthy!P488,Patient13_Healthy!P488,Patient14_Healthy!P488,Patient15_Healthy!P488,Patient16_Healthy!P488,Patient17_Healthy!P488,Patient18_Healthy!P488,Patient19_Healthy!P488,Patient21_Healthy!P488,Patient22_Healthy!P488,Patient23_Healthy!P488,Patient25_Healthy!P488,Patient26_Healthy!P488,Patient27_Healthy!P488,Patient28_Healthy!P488,Patient30_Healthy!P488,Patient31_Healthy!P488,Patient33_Healthy!P488,Patient34_Healthy!P488,Patient36_Healthy!P488)</f>
        <v>0.2351150736535369</v>
      </c>
      <c r="Z509" s="132">
        <f>AVERAGE(Patient1_Healthy!Q511,Patient2_Healthy!Q511,Patient5_Healthy!Q488,Patient6_Healthy!Q488,Patient8_Healthy!Q488,Patient9_Healthy!Q488,Patient10_Healthy!Q488,Patient11_Healthy!Q488,Patient12_Healthy!Q488,Patient13_Healthy!Q488,Patient14_Healthy!Q488,Patient15_Healthy!Q488,Patient16_Healthy!Q488,Patient17_Healthy!Q488,Patient18_Healthy!Q488,Patient19_Healthy!Q488,Patient21_Healthy!Q488,Patient22_Healthy!Q488,Patient23_Healthy!Q488,Patient25_Healthy!Q488,Patient26_Healthy!Q488,Patient27_Healthy!Q488,Patient28_Healthy!Q488,Patient30_Healthy!Q488,Patient31_Healthy!Q488,Patient33_Healthy!Q488,Patient34_Healthy!Q488,Patient36_Healthy!Q488)</f>
        <v>0.59224544805167934</v>
      </c>
      <c r="AA509" s="139">
        <f>STDEV(Patient1_Healthy!Q511,Patient2_Healthy!Q511,Patient5_Healthy!Q488,Patient6_Healthy!Q488,Patient8_Healthy!Q488,Patient9_Healthy!Q488,Patient10_Healthy!Q488,Patient11_Healthy!Q488,Patient12_Healthy!Q488,Patient13_Healthy!Q488,Patient14_Healthy!Q488,Patient15_Healthy!Q488,Patient16_Healthy!Q488,Patient17_Healthy!Q488,Patient18_Healthy!Q488,Patient19_Healthy!Q488,Patient21_Healthy!Q488,Patient22_Healthy!Q488,Patient23_Healthy!Q488,Patient25_Healthy!Q488,Patient26_Healthy!Q488,Patient27_Healthy!Q488,Patient28_Healthy!Q488,Patient30_Healthy!Q488,Patient31_Healthy!Q488,Patient33_Healthy!Q488,Patient34_Healthy!Q488,Patient36_Healthy!Q488)</f>
        <v>0.29177455270130048</v>
      </c>
      <c r="AB509" s="132">
        <f>AVERAGE(Patient1_Healthy!R511,Patient2_Healthy!R511,Patient5_Healthy!R488,Patient6_Healthy!R488,Patient8_Healthy!R488,Patient9_Healthy!R488,Patient10_Healthy!R488,Patient11_Healthy!R488,Patient12_Healthy!R488,Patient12_Healthy!R488,Patient13_Healthy!R488,Patient14_Healthy!R488,Patient15_Healthy!R488,Patient16_Healthy!R488,Patient17_Healthy!R488,Patient18_Healthy!R488,Patient19_Healthy!R488,Patient21_Healthy!R488,Patient22_Healthy!R488,Patient23_Healthy!R488,Patient25_Healthy!R488,Patient26_Healthy!R488,Patient27_Healthy!R488,Patient28_Healthy!R488,Patient30_Healthy!R488,Patient31_Healthy!R488,Patient33_Healthy!R488,Patient34_Healthy!R488,Patient36_Healthy!R488)</f>
        <v>0.56314479946020179</v>
      </c>
      <c r="AC509" s="139">
        <f>STDEV(Patient1_Healthy!R511,Patient2_Healthy!R511,Patient5_Healthy!R488,Patient6_Healthy!R488,Patient8_Healthy!R488,Patient9_Healthy!R488,Patient10_Healthy!R488,Patient11_Healthy!R488,Patient12_Healthy!R488,Patient12_Healthy!R488,Patient13_Healthy!R488,Patient14_Healthy!R488,Patient15_Healthy!R488,Patient16_Healthy!R488,Patient17_Healthy!R488,Patient18_Healthy!R488,Patient19_Healthy!R488,Patient21_Healthy!R488,Patient22_Healthy!R488,Patient23_Healthy!R488,Patient25_Healthy!R488,Patient26_Healthy!R488,Patient27_Healthy!R488,Patient28_Healthy!R488,Patient30_Healthy!R488,Patient31_Healthy!R488,Patient33_Healthy!R488,Patient34_Healthy!R488,Patient36_Healthy!R488)</f>
        <v>0.28700504337697658</v>
      </c>
      <c r="AD509" s="132">
        <f>AVERAGE(Patient1_Healthy!S511,Patient2_Healthy!S511,Patient5_Healthy!S488,Patient6_Healthy!RS88,Patient8_Healthy!S488,Patient9_Healthy!S488,Patient10_Healthy!S488,Patient11_Healthy!S488,Patient12_Healthy!S488,Patient12_Healthy!S488,Patient13_Healthy!S488,Patient14_Healthy!S488,Patient15_Healthy!S488,Patient16_Healthy!S488,Patient17_Healthy!S488,Patient18_Healthy!S488,Patient19_Healthy!S488,Patient21_Healthy!S488,Patient22_Healthy!S488,Patient23_Healthy!S488,Patient25_Healthy!S488,Patient26_Healthy!RS88,Patient27_Healthy!S488,Patient28_Healthy!S488,Patient30_Healthy!S488,Patient31_Healthy!S488,Patient33_Healthy!S488,Patient34_Healthy!S488,Patient36_Healthy!S488)</f>
        <v>0.49616142627405108</v>
      </c>
      <c r="AE509" s="139">
        <f>STDEV(Patient1_Healthy!S511,Patient2_Healthy!S511,Patient5_Healthy!S488,Patient6_Healthy!RS88,Patient8_Healthy!S488,Patient9_Healthy!S488,Patient10_Healthy!S488,Patient11_Healthy!S488,Patient12_Healthy!S488,Patient12_Healthy!S488,Patient13_Healthy!S488,Patient14_Healthy!S488,Patient15_Healthy!S488,Patient16_Healthy!S488,Patient17_Healthy!S488,Patient18_Healthy!S488,Patient19_Healthy!S488,Patient21_Healthy!S488,Patient22_Healthy!S488,Patient23_Healthy!S488,Patient25_Healthy!S488,Patient26_Healthy!RS88,Patient27_Healthy!S488,Patient28_Healthy!S488,Patient30_Healthy!S488,Patient31_Healthy!S488,Patient33_Healthy!S488,Patient34_Healthy!S488,Patient36_Healthy!S488)</f>
        <v>0.25132450480493557</v>
      </c>
      <c r="AF509" s="164">
        <f>AVERAGE(Patient1_Healthy!T511,Patient2_Healthy!T511,Patient5_Healthy!T488,Patient6_Healthy!T488,Patient8_Healthy!T488,Patient9_Healthy!T488,Patient10_Healthy!T488,Patient11_Healthy!T488,Patient12_Healthy!T488,Patient12_Healthy!T488,Patient13_Healthy!T488,Patient14_Healthy!T488,Patient15_Healthy!T488,Patient16_Healthy!T488,Patient17_Healthy!T488,Patient18_Healthy!T488,Patient19_Healthy!T488,Patient21_Healthy!T488,Patient22_Healthy!T488,Patient23_Healthy!T488,Patient25_Healthy!T488,Patient26_Healthy!TS88,Patient27_Healthy!T488,Patient28_Healthy!T488,Patient30_Healthy!T488,Patient31_Healthy!T488,Patient33_Healthy!T488,Patient34_Healthy!T488,Patient36_Healthy!T488)</f>
        <v>0.54810799922494768</v>
      </c>
      <c r="AG509" s="164">
        <f>STDEV(Patient1_Healthy!T511,Patient2_Healthy!T511,Patient5_Healthy!T488,Patient6_Healthy!T488,Patient8_Healthy!T488,Patient9_Healthy!T488,Patient10_Healthy!T488,Patient11_Healthy!T488,Patient12_Healthy!T488,Patient12_Healthy!T488,Patient13_Healthy!T488,Patient14_Healthy!T488,Patient15_Healthy!T488,Patient16_Healthy!T488,Patient17_Healthy!T488,Patient18_Healthy!T488,Patient19_Healthy!T488,Patient21_Healthy!T488,Patient22_Healthy!T488,Patient23_Healthy!T488,Patient25_Healthy!T488,Patient26_Healthy!TS88,Patient27_Healthy!T488,Patient28_Healthy!T488,Patient30_Healthy!T488,Patient31_Healthy!T488,Patient33_Healthy!T488,Patient34_Healthy!T488,Patient36_Healthy!T488)</f>
        <v>0.30328455981551317</v>
      </c>
      <c r="AO509" s="165"/>
    </row>
    <row r="510" spans="1:41" x14ac:dyDescent="0.25">
      <c r="Q510" s="135" t="s">
        <v>152</v>
      </c>
      <c r="R510" s="132">
        <f>AVERAGE(Patient1_Healthy!M512,Patient2_Healthy!M512,Patient5_Healthy!M489,Patient6_Healthy!M489,Patient8_Healthy!M489,Patient9_Healthy!M489,Patient10_Healthy!M489,Patient11_Healthy!M489,Patient12_Healthy!M489,Patient13_Healthy!M489,Patient14_Healthy!M489,Patient15_Healthy!M489,Patient16_Healthy!M489,Patient17_Healthy!M489,Patient18_Healthy!M489,Patient19_Healthy!M489,Patient21_Healthy!M489,Patient22_Healthy!M489,Patient23_Healthy!M489,Patient25_Healthy!M489,Patient26_Healthy!M489,Patient27_Healthy!M489,Patient28_Healthy!M489,Patient30_Healthy!M489,Patient31_Healthy!M489,Patient33_Healthy!M489,Patient34_Healthy!M489,Patient36_Healthy!M489)</f>
        <v>0.60373440162468117</v>
      </c>
      <c r="S510" s="139">
        <f>STDEV(Patient1_Healthy!M512,Patient2_Healthy!M512,Patient5_Healthy!M489,Patient6_Healthy!M489,Patient8_Healthy!M489,Patient9_Healthy!M489,Patient10_Healthy!M489,Patient11_Healthy!M489,Patient12_Healthy!M489,Patient13_Healthy!M489,Patient14_Healthy!M489,Patient15_Healthy!M489,Patient16_Healthy!M489,Patient17_Healthy!M489,Patient18_Healthy!M489,Patient19_Healthy!M489,Patient21_Healthy!M489,Patient22_Healthy!M489,Patient23_Healthy!M489,Patient25_Healthy!M489,Patient26_Healthy!M489,Patient27_Healthy!M489,Patient28_Healthy!M489,Patient30_Healthy!M489,Patient31_Healthy!M489,Patient33_Healthy!M489,Patient34_Healthy!M489,Patient36_Healthy!M489)</f>
        <v>0.30755791659458959</v>
      </c>
      <c r="T510" s="164">
        <f>AVERAGE(Patient1_Healthy!N512,Patient2_Healthy!N512,Patient5_Healthy!N489,Patient6_Healthy!N489,Patient8_Healthy!N489,Patient9_Healthy!N489,Patient10_Healthy!N489,Patient11_Healthy!N489,Patient12_Healthy!N489,Patient13_Healthy!N489,Patient14_Healthy!N489,Patient15_Healthy!N489,Patient16_Healthy!N489,Patient17_Healthy!N489,Patient18_Healthy!N489,Patient19_Healthy!N489,Patient21_Healthy!N489,Patient22_Healthy!N489,Patient23_Healthy!N489,Patient25_Healthy!N489,Patient26_Healthy!N489,Patient27_Healthy!N489,Patient28_Healthy!N489,Patient30_Healthy!N489,Patient31_Healthy!N489,Patient33_Healthy!N489,Patient34_Healthy!N489,Patient36_Healthy!N489)</f>
        <v>0.63133208395415297</v>
      </c>
      <c r="U510" s="164">
        <f>STDEV(Patient1_Healthy!N512,Patient2_Healthy!N512,Patient5_Healthy!N489,Patient6_Healthy!N489,Patient8_Healthy!N489,Patient9_Healthy!N489,Patient10_Healthy!N489,Patient11_Healthy!N489,Patient12_Healthy!N489,Patient13_Healthy!N489,Patient14_Healthy!N489,Patient15_Healthy!N489,Patient16_Healthy!N489,Patient17_Healthy!N489,Patient18_Healthy!N489,Patient19_Healthy!N489,Patient21_Healthy!N489,Patient22_Healthy!N489,Patient23_Healthy!N489,Patient25_Healthy!N489,Patient26_Healthy!N489,Patient27_Healthy!N489,Patient28_Healthy!N489,Patient30_Healthy!N489,Patient31_Healthy!N489,Patient33_Healthy!N489,Patient34_Healthy!N489,Patient36_Healthy!N489)</f>
        <v>0.26922014003221251</v>
      </c>
      <c r="V510" s="132">
        <f>AVERAGE(Patient1_Healthy!O512,Patient2_Healthy!O512,Patient5_Healthy!O489,Patient6_Healthy!O489,Patient8_Healthy!O489,Patient9_Healthy!O489,Patient10_Healthy!O489,Patient11_Healthy!O489,Patient12_Healthy!O489,Patient13_Healthy!O489,Patient14_Healthy!O489,Patient15_Healthy!O489,Patient16_Healthy!O489,Patient17_Healthy!O489,Patient18_Healthy!O489,Patient19_Healthy!O489,Patient21_Healthy!O489,Patient22_Healthy!O489,Patient23_Healthy!O489,Patient25_Healthy!O489,Patient26_Healthy!O489,Patient27_Healthy!O489,Patient28_Healthy!O489,Patient30_Healthy!O489,Patient31_Healthy!O489,Patient33_Healthy!O489,Patient34_Healthy!O489,Patient36_Healthy!O489)</f>
        <v>0.54785994639695579</v>
      </c>
      <c r="W510" s="139">
        <f>STDEV(Patient1_Healthy!O512,Patient2_Healthy!O512,Patient5_Healthy!O489,Patient6_Healthy!O489,Patient8_Healthy!O489,Patient9_Healthy!O489,Patient10_Healthy!O489,Patient11_Healthy!O489,Patient12_Healthy!O489,Patient13_Healthy!O489,Patient14_Healthy!O489,Patient15_Healthy!O489,Patient16_Healthy!O489,Patient17_Healthy!O489,Patient18_Healthy!O489,Patient19_Healthy!O489,Patient21_Healthy!O489,Patient22_Healthy!O489,Patient23_Healthy!O489,Patient25_Healthy!O489,Patient26_Healthy!O489,Patient27_Healthy!O489,Patient28_Healthy!O489,Patient30_Healthy!O489,Patient31_Healthy!O489,Patient33_Healthy!O489,Patient34_Healthy!O489,Patient36_Healthy!O489)</f>
        <v>0.31088978148116792</v>
      </c>
      <c r="X510" s="132">
        <f>AVERAGE(Patient1_Healthy!P512,Patient2_Healthy!P512,Patient5_Healthy!P489,Patient6_Healthy!P489,Patient8_Healthy!P489,Patient9_Healthy!P489,Patient10_Healthy!P489,Patient11_Healthy!P489,Patient12_Healthy!P489,Patient13_Healthy!P489,Patient14_Healthy!P489,Patient15_Healthy!P489,Patient16_Healthy!P489,Patient17_Healthy!P489,Patient18_Healthy!P489,Patient19_Healthy!P489,Patient21_Healthy!P489,Patient22_Healthy!P489,Patient23_Healthy!P489,Patient25_Healthy!P489,Patient26_Healthy!P489,Patient27_Healthy!P489,Patient28_Healthy!P489,Patient30_Healthy!P489,Patient31_Healthy!P489,Patient33_Healthy!P489,Patient34_Healthy!P489,Patient36_Healthy!P489)</f>
        <v>0.48384184973673572</v>
      </c>
      <c r="Y510" s="139">
        <f>STDEV(Patient1_Healthy!P512,Patient2_Healthy!P512,Patient5_Healthy!P489,Patient6_Healthy!P489,Patient8_Healthy!P489,Patient9_Healthy!P489,Patient10_Healthy!P489,Patient11_Healthy!P489,Patient12_Healthy!P489,Patient13_Healthy!P489,Patient14_Healthy!P489,Patient15_Healthy!P489,Patient16_Healthy!P489,Patient17_Healthy!P489,Patient18_Healthy!P489,Patient19_Healthy!P489,Patient21_Healthy!P489,Patient22_Healthy!P489,Patient23_Healthy!P489,Patient25_Healthy!P489,Patient26_Healthy!P489,Patient27_Healthy!P489,Patient28_Healthy!P489,Patient30_Healthy!P489,Patient31_Healthy!P489,Patient33_Healthy!P489,Patient34_Healthy!P489,Patient36_Healthy!P489)</f>
        <v>0.2392247031084084</v>
      </c>
      <c r="Z510" s="132">
        <f>AVERAGE(Patient1_Healthy!Q512,Patient2_Healthy!Q512,Patient5_Healthy!Q489,Patient6_Healthy!Q489,Patient8_Healthy!Q489,Patient9_Healthy!Q489,Patient10_Healthy!Q489,Patient11_Healthy!Q489,Patient12_Healthy!Q489,Patient13_Healthy!Q489,Patient14_Healthy!Q489,Patient15_Healthy!Q489,Patient16_Healthy!Q489,Patient17_Healthy!Q489,Patient18_Healthy!Q489,Patient19_Healthy!Q489,Patient21_Healthy!Q489,Patient22_Healthy!Q489,Patient23_Healthy!Q489,Patient25_Healthy!Q489,Patient26_Healthy!Q489,Patient27_Healthy!Q489,Patient28_Healthy!Q489,Patient30_Healthy!Q489,Patient31_Healthy!Q489,Patient33_Healthy!Q489,Patient34_Healthy!Q489,Patient36_Healthy!Q489)</f>
        <v>0.5723506798851814</v>
      </c>
      <c r="AA510" s="139">
        <f>STDEV(Patient1_Healthy!Q512,Patient2_Healthy!Q512,Patient5_Healthy!Q489,Patient6_Healthy!Q489,Patient8_Healthy!Q489,Patient9_Healthy!Q489,Patient10_Healthy!Q489,Patient11_Healthy!Q489,Patient12_Healthy!Q489,Patient13_Healthy!Q489,Patient14_Healthy!Q489,Patient15_Healthy!Q489,Patient16_Healthy!Q489,Patient17_Healthy!Q489,Patient18_Healthy!Q489,Patient19_Healthy!Q489,Patient21_Healthy!Q489,Patient22_Healthy!Q489,Patient23_Healthy!Q489,Patient25_Healthy!Q489,Patient26_Healthy!Q489,Patient27_Healthy!Q489,Patient28_Healthy!Q489,Patient30_Healthy!Q489,Patient31_Healthy!Q489,Patient33_Healthy!Q489,Patient34_Healthy!Q489,Patient36_Healthy!Q489)</f>
        <v>0.29970391606509356</v>
      </c>
      <c r="AB510" s="132">
        <f>AVERAGE(Patient1_Healthy!R512,Patient2_Healthy!R512,Patient5_Healthy!R489,Patient6_Healthy!R489,Patient8_Healthy!R489,Patient9_Healthy!R489,Patient10_Healthy!R489,Patient11_Healthy!R489,Patient12_Healthy!R489,Patient12_Healthy!R489,Patient13_Healthy!R489,Patient14_Healthy!R489,Patient15_Healthy!R489,Patient16_Healthy!R489,Patient17_Healthy!R489,Patient18_Healthy!R489,Patient19_Healthy!R489,Patient21_Healthy!R489,Patient22_Healthy!R489,Patient23_Healthy!R489,Patient25_Healthy!R489,Patient26_Healthy!R489,Patient27_Healthy!R489,Patient28_Healthy!R489,Patient30_Healthy!R489,Patient31_Healthy!R489,Patient33_Healthy!R489,Patient34_Healthy!R489,Patient36_Healthy!R489)</f>
        <v>0.5985399763058904</v>
      </c>
      <c r="AC510" s="139">
        <f>STDEV(Patient1_Healthy!R512,Patient2_Healthy!R512,Patient5_Healthy!R489,Patient6_Healthy!R489,Patient8_Healthy!R489,Patient9_Healthy!R489,Patient10_Healthy!R489,Patient11_Healthy!R489,Patient12_Healthy!R489,Patient12_Healthy!R489,Patient13_Healthy!R489,Patient14_Healthy!R489,Patient15_Healthy!R489,Patient16_Healthy!R489,Patient17_Healthy!R489,Patient18_Healthy!R489,Patient19_Healthy!R489,Patient21_Healthy!R489,Patient22_Healthy!R489,Patient23_Healthy!R489,Patient25_Healthy!R489,Patient26_Healthy!R489,Patient27_Healthy!R489,Patient28_Healthy!R489,Patient30_Healthy!R489,Patient31_Healthy!R489,Patient33_Healthy!R489,Patient34_Healthy!R489,Patient36_Healthy!R489)</f>
        <v>0.29833433985927849</v>
      </c>
      <c r="AD510" s="132">
        <f>AVERAGE(Patient1_Healthy!S512,Patient2_Healthy!S512,Patient5_Healthy!S489,Patient6_Healthy!RS89,Patient8_Healthy!S489,Patient9_Healthy!S489,Patient10_Healthy!S489,Patient11_Healthy!S489,Patient12_Healthy!S489,Patient12_Healthy!S489,Patient13_Healthy!S489,Patient14_Healthy!S489,Patient15_Healthy!S489,Patient16_Healthy!S489,Patient17_Healthy!S489,Patient18_Healthy!S489,Patient19_Healthy!S489,Patient21_Healthy!S489,Patient22_Healthy!S489,Patient23_Healthy!S489,Patient25_Healthy!S489,Patient26_Healthy!RS89,Patient27_Healthy!S489,Patient28_Healthy!S489,Patient30_Healthy!S489,Patient31_Healthy!S489,Patient33_Healthy!S489,Patient34_Healthy!S489,Patient36_Healthy!S489)</f>
        <v>0.5271788806869796</v>
      </c>
      <c r="AE510" s="139">
        <f>STDEV(Patient1_Healthy!S512,Patient2_Healthy!S512,Patient5_Healthy!S489,Patient6_Healthy!RS89,Patient8_Healthy!S489,Patient9_Healthy!S489,Patient10_Healthy!S489,Patient11_Healthy!S489,Patient12_Healthy!S489,Patient12_Healthy!S489,Patient13_Healthy!S489,Patient14_Healthy!S489,Patient15_Healthy!S489,Patient16_Healthy!S489,Patient17_Healthy!S489,Patient18_Healthy!S489,Patient19_Healthy!S489,Patient21_Healthy!S489,Patient22_Healthy!S489,Patient23_Healthy!S489,Patient25_Healthy!S489,Patient26_Healthy!RS89,Patient27_Healthy!S489,Patient28_Healthy!S489,Patient30_Healthy!S489,Patient31_Healthy!S489,Patient33_Healthy!S489,Patient34_Healthy!S489,Patient36_Healthy!S489)</f>
        <v>0.25864405274263286</v>
      </c>
      <c r="AF510" s="164">
        <f>AVERAGE(Patient1_Healthy!T512,Patient2_Healthy!T512,Patient5_Healthy!T489,Patient6_Healthy!T489,Patient8_Healthy!T489,Patient9_Healthy!T489,Patient10_Healthy!T489,Patient11_Healthy!T489,Patient12_Healthy!T489,Patient12_Healthy!T489,Patient13_Healthy!T489,Patient14_Healthy!T489,Patient15_Healthy!T489,Patient16_Healthy!T489,Patient17_Healthy!T489,Patient18_Healthy!T489,Patient19_Healthy!T489,Patient21_Healthy!T489,Patient22_Healthy!T489,Patient23_Healthy!T489,Patient25_Healthy!T489,Patient26_Healthy!TS89,Patient27_Healthy!T489,Patient28_Healthy!T489,Patient30_Healthy!T489,Patient31_Healthy!T489,Patient33_Healthy!T489,Patient34_Healthy!T489,Patient36_Healthy!T489)</f>
        <v>0.56397706410019854</v>
      </c>
      <c r="AG510" s="164">
        <f>STDEV(Patient1_Healthy!T512,Patient2_Healthy!T512,Patient5_Healthy!T489,Patient6_Healthy!T489,Patient8_Healthy!T489,Patient9_Healthy!T489,Patient10_Healthy!T489,Patient11_Healthy!T489,Patient12_Healthy!T489,Patient12_Healthy!T489,Patient13_Healthy!T489,Patient14_Healthy!T489,Patient15_Healthy!T489,Patient16_Healthy!T489,Patient17_Healthy!T489,Patient18_Healthy!T489,Patient19_Healthy!T489,Patient21_Healthy!T489,Patient22_Healthy!T489,Patient23_Healthy!T489,Patient25_Healthy!T489,Patient26_Healthy!TS89,Patient27_Healthy!T489,Patient28_Healthy!T489,Patient30_Healthy!T489,Patient31_Healthy!T489,Patient33_Healthy!T489,Patient34_Healthy!T489,Patient36_Healthy!T489)</f>
        <v>0.29607956174969197</v>
      </c>
      <c r="AO510" s="165"/>
    </row>
    <row r="511" spans="1:41" x14ac:dyDescent="0.25">
      <c r="Q511" s="165"/>
      <c r="AO511" s="165"/>
    </row>
    <row r="512" spans="1:41" x14ac:dyDescent="0.25">
      <c r="AO512" s="165"/>
    </row>
    <row r="513" spans="1:41" x14ac:dyDescent="0.25">
      <c r="Q513" s="165"/>
      <c r="AO513" s="165"/>
    </row>
    <row r="514" spans="1:41" x14ac:dyDescent="0.25">
      <c r="Q514" s="165"/>
      <c r="AO514" s="165"/>
    </row>
    <row r="515" spans="1:41" x14ac:dyDescent="0.25">
      <c r="Q515" s="165"/>
      <c r="AO515" s="165"/>
    </row>
    <row r="516" spans="1:41" x14ac:dyDescent="0.25">
      <c r="AO516" s="165"/>
    </row>
    <row r="517" spans="1:41" x14ac:dyDescent="0.25">
      <c r="AO517" s="165"/>
    </row>
    <row r="518" spans="1:41" x14ac:dyDescent="0.25">
      <c r="AO518" s="165"/>
    </row>
    <row r="519" spans="1:41" x14ac:dyDescent="0.25">
      <c r="A519" s="165" t="s">
        <v>167</v>
      </c>
      <c r="Q519" s="165" t="s">
        <v>168</v>
      </c>
      <c r="AO519" s="165"/>
    </row>
    <row r="520" spans="1:41" x14ac:dyDescent="0.25">
      <c r="A520" s="198"/>
      <c r="B520" s="200" t="s">
        <v>12</v>
      </c>
      <c r="C520" s="201"/>
      <c r="D520" s="201"/>
      <c r="E520" s="202"/>
      <c r="F520" s="203" t="s">
        <v>105</v>
      </c>
      <c r="G520" s="201"/>
      <c r="H520" s="201"/>
      <c r="I520" s="201"/>
      <c r="L520" s="204"/>
      <c r="M520" s="205" t="s">
        <v>130</v>
      </c>
      <c r="N520" s="205"/>
      <c r="Q520" s="135"/>
      <c r="R520" s="206" t="s">
        <v>131</v>
      </c>
      <c r="S520" s="207"/>
      <c r="T520" s="206" t="s">
        <v>132</v>
      </c>
      <c r="U520" s="207"/>
      <c r="V520" s="206" t="s">
        <v>133</v>
      </c>
      <c r="W520" s="207"/>
      <c r="X520" s="206" t="s">
        <v>134</v>
      </c>
      <c r="Y520" s="207"/>
      <c r="Z520" s="206" t="s">
        <v>135</v>
      </c>
      <c r="AA520" s="207"/>
      <c r="AB520" s="206" t="s">
        <v>136</v>
      </c>
      <c r="AC520" s="207"/>
      <c r="AD520" s="206" t="s">
        <v>137</v>
      </c>
      <c r="AE520" s="207"/>
      <c r="AF520" s="208" t="s">
        <v>138</v>
      </c>
      <c r="AG520" s="208"/>
      <c r="AO520" s="165"/>
    </row>
    <row r="521" spans="1:41" x14ac:dyDescent="0.25">
      <c r="A521" s="198"/>
      <c r="B521" s="209" t="s">
        <v>139</v>
      </c>
      <c r="C521" s="210"/>
      <c r="D521" s="211" t="s">
        <v>140</v>
      </c>
      <c r="E521" s="210"/>
      <c r="F521" s="209" t="s">
        <v>139</v>
      </c>
      <c r="G521" s="210"/>
      <c r="H521" s="211" t="s">
        <v>140</v>
      </c>
      <c r="I521" s="212"/>
      <c r="L521" s="204"/>
      <c r="M521" s="133" t="s">
        <v>241</v>
      </c>
      <c r="N521" s="133" t="s">
        <v>19</v>
      </c>
      <c r="Q521" s="135"/>
      <c r="R521" s="134" t="s">
        <v>241</v>
      </c>
      <c r="S521" s="136" t="s">
        <v>19</v>
      </c>
      <c r="T521" s="135" t="s">
        <v>241</v>
      </c>
      <c r="U521" s="135" t="s">
        <v>19</v>
      </c>
      <c r="V521" s="134" t="s">
        <v>241</v>
      </c>
      <c r="W521" s="136" t="s">
        <v>19</v>
      </c>
      <c r="X521" s="134" t="s">
        <v>241</v>
      </c>
      <c r="Y521" s="136" t="s">
        <v>19</v>
      </c>
      <c r="Z521" s="134" t="s">
        <v>241</v>
      </c>
      <c r="AA521" s="136" t="s">
        <v>19</v>
      </c>
      <c r="AB521" s="134" t="s">
        <v>241</v>
      </c>
      <c r="AC521" s="136" t="s">
        <v>19</v>
      </c>
      <c r="AD521" s="134" t="s">
        <v>241</v>
      </c>
      <c r="AE521" s="136" t="s">
        <v>19</v>
      </c>
      <c r="AF521" s="135" t="s">
        <v>241</v>
      </c>
      <c r="AG521" s="135" t="s">
        <v>19</v>
      </c>
      <c r="AO521" s="165"/>
    </row>
    <row r="522" spans="1:41" x14ac:dyDescent="0.25">
      <c r="A522" s="199"/>
      <c r="B522" s="129" t="s">
        <v>241</v>
      </c>
      <c r="C522" s="130" t="s">
        <v>19</v>
      </c>
      <c r="D522" s="131" t="s">
        <v>241</v>
      </c>
      <c r="E522" s="130" t="s">
        <v>19</v>
      </c>
      <c r="F522" s="129" t="s">
        <v>241</v>
      </c>
      <c r="G522" s="130" t="s">
        <v>19</v>
      </c>
      <c r="H522" s="131" t="s">
        <v>241</v>
      </c>
      <c r="I522" s="131" t="s">
        <v>19</v>
      </c>
      <c r="L522" s="133" t="s">
        <v>141</v>
      </c>
      <c r="M522" s="164">
        <f>AVERAGE(Patient1_Healthy!H524,Patient2_Healthy!H501,Patient5_Healthy!H501,Patient6_Healthy!H501,Patient8_Healthy!H501,Patient9_Healthy!H501,Patient10_Healthy!H501,Patient11_Healthy!H501,Patient12_Healthy!H501,Patient13_Healthy!H501,Patient14_Healthy!H501,Patient15_Healthy!H501,Patient16_Healthy!H501,Patient17_Healthy!H501,Patient18_Healthy!H501,Patient19_Healthy!H501,Patient21_Healthy!H501,Patient22_Healthy!H501,Patient23_Healthy!H501,Patient25_Healthy!H501,Patient26_Healthy!H501,Patient27_Healthy!H501,Patient28_Healthy!H501,Patient30_Healthy!H501,Patient31_Healthy!H501,Patient33_Healthy!H501,Patient34_Healthy!H501,Patient36_Healthy!H501)</f>
        <v>1236.6270480762137</v>
      </c>
      <c r="N522" s="164">
        <f>STDEV(Patient1_Healthy!H524,Patient2_Healthy!H501,Patient5_Healthy!H501,Patient6_Healthy!H501,Patient8_Healthy!H501,Patient9_Healthy!H501,Patient10_Healthy!H501,Patient11_Healthy!H501,Patient12_Healthy!H501,Patient13_Healthy!H501,Patient14_Healthy!H501,Patient15_Healthy!H501,Patient16_Healthy!H501,Patient17_Healthy!H501,Patient18_Healthy!H501,Patient19_Healthy!H501,Patient21_Healthy!H501,Patient22_Healthy!H501,Patient23_Healthy!H501,Patient25_Healthy!H501,Patient26_Healthy!H501,Patient27_Healthy!H501,Patient28_Healthy!H501,Patient30_Healthy!H501,Patient31_Healthy!H501,Patient33_Healthy!H501,Patient34_Healthy!H501,Patient36_Healthy!H501)</f>
        <v>2852.6164231522794</v>
      </c>
      <c r="Q522" s="135" t="s">
        <v>141</v>
      </c>
      <c r="R522" s="132">
        <f>AVERAGE(Patient1_Healthy!M524,Patient2_Healthy!M524,Patient5_Healthy!M501,Patient6_Healthy!M501,Patient8_Healthy!M501,Patient9_Healthy!M501,Patient10_Healthy!M501,Patient11_Healthy!M501,Patient12_Healthy!M501,Patient13_Healthy!M501,Patient14_Healthy!M501,Patient15_Healthy!M501,Patient16_Healthy!M501,Patient17_Healthy!M501,Patient18_Healthy!M501,Patient19_Healthy!M501,Patient21_Healthy!M501,Patient22_Healthy!M501,Patient23_Healthy!M501,Patient25_Healthy!M501,Patient26_Healthy!M501,Patient27_Healthy!M501,Patient28_Healthy!M501,Patient30_Healthy!M501,Patient31_Healthy!M501,Patient33_Healthy!M501,Patient34_Healthy!M501,Patient36_Healthy!M501)</f>
        <v>0.80534806489893163</v>
      </c>
      <c r="S522" s="139">
        <f>STDEV(Patient1_Healthy!M524,Patient2_Healthy!M524,Patient5_Healthy!M501,Patient6_Healthy!M501,Patient8_Healthy!M501,Patient9_Healthy!M501,Patient10_Healthy!M501,Patient11_Healthy!M501,Patient12_Healthy!M501,Patient13_Healthy!M501,Patient14_Healthy!M501,Patient15_Healthy!M501,Patient16_Healthy!M501,Patient17_Healthy!M501,Patient18_Healthy!M501,Patient19_Healthy!M501,Patient21_Healthy!M501,Patient22_Healthy!M501,Patient23_Healthy!M501,Patient25_Healthy!M501,Patient26_Healthy!M501,Patient27_Healthy!M501,Patient28_Healthy!M501,Patient30_Healthy!M501,Patient31_Healthy!M501,Patient33_Healthy!M501,Patient34_Healthy!M501,Patient36_Healthy!M501)</f>
        <v>0.22034038527035882</v>
      </c>
      <c r="T522" s="164">
        <f>AVERAGE(Patient1_Healthy!N524,Patient2_Healthy!N524,Patient5_Healthy!N501,Patient6_Healthy!N501,Patient8_Healthy!N501,Patient9_Healthy!N501,Patient10_Healthy!N501,Patient11_Healthy!N501,Patient12_Healthy!N501,Patient13_Healthy!N501,Patient14_Healthy!N501,Patient15_Healthy!N501,Patient16_Healthy!N501,Patient17_Healthy!N501,Patient18_Healthy!N501,Patient19_Healthy!N501,Patient21_Healthy!N501,Patient22_Healthy!N501,Patient23_Healthy!N501,Patient25_Healthy!N501,Patient26_Healthy!N501,Patient27_Healthy!N501,Patient28_Healthy!N501,Patient30_Healthy!N501,Patient31_Healthy!N501,Patient33_Healthy!N501,Patient34_Healthy!N501,Patient36_Healthy!N501)</f>
        <v>0.80187385669225553</v>
      </c>
      <c r="U522" s="164">
        <f>STDEV(Patient1_Healthy!N524,Patient2_Healthy!N524,Patient5_Healthy!N501,Patient6_Healthy!N501,Patient8_Healthy!N501,Patient9_Healthy!N501,Patient10_Healthy!N501,Patient11_Healthy!N501,Patient12_Healthy!N501,Patient13_Healthy!N501,Patient14_Healthy!N501,Patient15_Healthy!N501,Patient16_Healthy!N501,Patient17_Healthy!N501,Patient18_Healthy!N501,Patient19_Healthy!N501,Patient21_Healthy!N501,Patient22_Healthy!N501,Patient23_Healthy!N501,Patient25_Healthy!N501,Patient26_Healthy!N501,Patient27_Healthy!N501,Patient28_Healthy!N501,Patient30_Healthy!N501,Patient31_Healthy!N501,Patient33_Healthy!N501,Patient34_Healthy!N501,Patient36_Healthy!N501)</f>
        <v>0.2428823288719448</v>
      </c>
      <c r="V522" s="132">
        <f>AVERAGE(Patient1_Healthy!O524,Patient2_Healthy!O524,Patient5_Healthy!O501,Patient6_Healthy!O501,Patient8_Healthy!O501,Patient9_Healthy!O501,Patient10_Healthy!O501,Patient11_Healthy!O501,Patient12_Healthy!O501,Patient13_Healthy!O501,Patient14_Healthy!O501,Patient15_Healthy!O501,Patient16_Healthy!O501,Patient17_Healthy!O501,Patient18_Healthy!O501,Patient19_Healthy!O501,Patient21_Healthy!O501,Patient22_Healthy!O501,Patient23_Healthy!O501,Patient25_Healthy!O501,Patient26_Healthy!O501,Patient27_Healthy!O501,Patient28_Healthy!O501,Patient30_Healthy!O501,Patient31_Healthy!O501,Patient33_Healthy!O501,Patient34_Healthy!O501,Patient36_Healthy!O501)</f>
        <v>0.77039191053609601</v>
      </c>
      <c r="W522" s="139">
        <f>STDEV(Patient1_Healthy!O524,Patient2_Healthy!O524,Patient5_Healthy!O501,Patient6_Healthy!O501,Patient8_Healthy!O501,Patient9_Healthy!O501,Patient10_Healthy!O501,Patient11_Healthy!O501,Patient12_Healthy!O501,Patient13_Healthy!O501,Patient14_Healthy!O501,Patient15_Healthy!O501,Patient16_Healthy!O501,Patient17_Healthy!O501,Patient18_Healthy!O501,Patient19_Healthy!O501,Patient21_Healthy!O501,Patient22_Healthy!O501,Patient23_Healthy!O501,Patient25_Healthy!O501,Patient26_Healthy!O501,Patient27_Healthy!O501,Patient28_Healthy!O501,Patient30_Healthy!O501,Patient31_Healthy!O501,Patient33_Healthy!O501,Patient34_Healthy!O501,Patient36_Healthy!O501)</f>
        <v>0.24477818066116361</v>
      </c>
      <c r="X522" s="132">
        <f>AVERAGE(Patient1_Healthy!P524,Patient2_Healthy!P524,Patient5_Healthy!P501,Patient6_Healthy!P501,Patient8_Healthy!P501,Patient9_Healthy!P501,Patient10_Healthy!P501,Patient11_Healthy!P501,Patient12_Healthy!P501,Patient13_Healthy!P501,Patient14_Healthy!P501,Patient15_Healthy!P501,Patient16_Healthy!P501,Patient17_Healthy!P501,Patient18_Healthy!P501,Patient19_Healthy!P501,Patient21_Healthy!P501,Patient22_Healthy!P501,Patient23_Healthy!P501,Patient25_Healthy!P501,Patient26_Healthy!P501,Patient27_Healthy!P501,Patient28_Healthy!P501,Patient30_Healthy!P501,Patient31_Healthy!P501,Patient33_Healthy!P501,Patient34_Healthy!P501,Patient36_Healthy!P501)</f>
        <v>0.79134880713835121</v>
      </c>
      <c r="Y522" s="139">
        <f>STDEV(Patient1_Healthy!P524,Patient2_Healthy!P524,Patient5_Healthy!P501,Patient6_Healthy!P501,Patient8_Healthy!P501,Patient9_Healthy!P501,Patient10_Healthy!P501,Patient11_Healthy!P501,Patient12_Healthy!P501,Patient13_Healthy!P501,Patient14_Healthy!P501,Patient15_Healthy!P501,Patient16_Healthy!P501,Patient17_Healthy!P501,Patient18_Healthy!P501,Patient19_Healthy!P501,Patient21_Healthy!P501,Patient22_Healthy!P501,Patient23_Healthy!P501,Patient25_Healthy!P501,Patient26_Healthy!P501,Patient27_Healthy!P501,Patient28_Healthy!P501,Patient30_Healthy!P501,Patient31_Healthy!P501,Patient33_Healthy!P501,Patient34_Healthy!P501,Patient36_Healthy!P501)</f>
        <v>0.19995514458789473</v>
      </c>
      <c r="Z522" s="132">
        <f>AVERAGE(Patient1_Healthy!Q524,Patient2_Healthy!Q524,Patient5_Healthy!Q501,Patient6_Healthy!Q501,Patient8_Healthy!Q501,Patient9_Healthy!Q501,Patient10_Healthy!Q501,Patient11_Healthy!Q501,Patient12_Healthy!Q501,Patient13_Healthy!Q501,Patient14_Healthy!Q501,Patient15_Healthy!Q501,Patient16_Healthy!Q501,Patient17_Healthy!Q501,Patient18_Healthy!Q501,Patient19_Healthy!Q501,Patient21_Healthy!Q501,Patient22_Healthy!Q501,Patient23_Healthy!Q501,Patient25_Healthy!Q501,Patient26_Healthy!Q501,Patient27_Healthy!Q501,Patient28_Healthy!Q501,Patient30_Healthy!Q501,Patient31_Healthy!Q501,Patient33_Healthy!Q501,Patient34_Healthy!Q501,Patient36_Healthy!Q501)</f>
        <v>0.83047190679854221</v>
      </c>
      <c r="AA522" s="139">
        <f>STDEV(Patient1_Healthy!Q524,Patient2_Healthy!Q524,Patient5_Healthy!Q501,Patient6_Healthy!Q501,Patient8_Healthy!Q501,Patient9_Healthy!Q501,Patient10_Healthy!Q501,Patient11_Healthy!Q501,Patient12_Healthy!Q501,Patient13_Healthy!Q501,Patient14_Healthy!Q501,Patient15_Healthy!Q501,Patient16_Healthy!Q501,Patient17_Healthy!Q501,Patient18_Healthy!Q501,Patient19_Healthy!Q501,Patient21_Healthy!Q501,Patient22_Healthy!Q501,Patient23_Healthy!Q501,Patient25_Healthy!Q501,Patient26_Healthy!Q501,Patient27_Healthy!Q501,Patient28_Healthy!Q501,Patient30_Healthy!Q501,Patient31_Healthy!Q501,Patient33_Healthy!Q501,Patient34_Healthy!Q501,Patient36_Healthy!Q501)</f>
        <v>0.21609096504146358</v>
      </c>
      <c r="AB522" s="132">
        <f>AVERAGE(Patient1_Healthy!R524,Patient2_Healthy!R524,Patient5_Healthy!R501,Patient6_Healthy!R501,Patient8_Healthy!R501,Patient9_Healthy!R501,Patient10_Healthy!R501,Patient11_Healthy!R501,Patient12_Healthy!R501,Patient12_Healthy!R501,Patient13_Healthy!R501,Patient14_Healthy!R501,Patient15_Healthy!R501,Patient16_Healthy!R501,Patient17_Healthy!R501,Patient18_Healthy!R501,Patient19_Healthy!R501,Patient21_Healthy!R501,Patient22_Healthy!R501,Patient23_Healthy!R501,Patient25_Healthy!R501,Patient26_Healthy!R501,Patient27_Healthy!R501,Patient28_Healthy!R501,Patient30_Healthy!R501,Patient31_Healthy!R501,Patient33_Healthy!R501,Patient34_Healthy!R501,Patient36_Healthy!R501)</f>
        <v>0.83934458868291706</v>
      </c>
      <c r="AC522" s="139">
        <f>STDEV(Patient1_Healthy!R524,Patient2_Healthy!R524,Patient5_Healthy!R501,Patient6_Healthy!R501,Patient8_Healthy!R501,Patient9_Healthy!R501,Patient10_Healthy!R501,Patient11_Healthy!R501,Patient12_Healthy!R501,Patient12_Healthy!R501,Patient13_Healthy!R501,Patient14_Healthy!R501,Patient15_Healthy!R501,Patient16_Healthy!R501,Patient17_Healthy!R501,Patient18_Healthy!R501,Patient19_Healthy!R501,Patient21_Healthy!R501,Patient22_Healthy!R501,Patient23_Healthy!R501,Patient25_Healthy!R501,Patient26_Healthy!R501,Patient27_Healthy!R501,Patient28_Healthy!R501,Patient30_Healthy!R501,Patient31_Healthy!R501,Patient33_Healthy!R501,Patient34_Healthy!R501,Patient36_Healthy!R501)</f>
        <v>0.22386141868803905</v>
      </c>
      <c r="AD522" s="132">
        <f>AVERAGE(Patient1_Healthy!S524,Patient2_Healthy!S524,Patient5_Healthy!S501,Patient6_Healthy!RS101,Patient8_Healthy!S501,Patient9_Healthy!S501,Patient10_Healthy!S501,Patient11_Healthy!S501,Patient12_Healthy!S501,Patient12_Healthy!S501,Patient13_Healthy!S501,Patient14_Healthy!S501,Patient15_Healthy!S501,Patient16_Healthy!S501,Patient17_Healthy!S501,Patient18_Healthy!S501,Patient19_Healthy!S501,Patient21_Healthy!S501,Patient22_Healthy!S501,Patient23_Healthy!S501,Patient25_Healthy!S501,Patient26_Healthy!RS101,Patient27_Healthy!S501,Patient28_Healthy!S501,Patient30_Healthy!S501,Patient31_Healthy!S501,Patient33_Healthy!S501,Patient34_Healthy!S501,Patient36_Healthy!S501)</f>
        <v>0.79350447180845929</v>
      </c>
      <c r="AE522" s="139">
        <f>STDEV(Patient1_Healthy!S524,Patient2_Healthy!S524,Patient5_Healthy!S501,Patient6_Healthy!RS101,Patient8_Healthy!S501,Patient9_Healthy!S501,Patient10_Healthy!S501,Patient11_Healthy!S501,Patient12_Healthy!S501,Patient12_Healthy!S501,Patient13_Healthy!S501,Patient14_Healthy!S501,Patient15_Healthy!S501,Patient16_Healthy!S501,Patient17_Healthy!S501,Patient18_Healthy!S501,Patient19_Healthy!S501,Patient21_Healthy!S501,Patient22_Healthy!S501,Patient23_Healthy!S501,Patient25_Healthy!S501,Patient26_Healthy!RS101,Patient27_Healthy!S501,Patient28_Healthy!S501,Patient30_Healthy!S501,Patient31_Healthy!S501,Patient33_Healthy!S501,Patient34_Healthy!S501,Patient36_Healthy!S501)</f>
        <v>0.20374745630560617</v>
      </c>
      <c r="AF522" s="164">
        <f>AVERAGE(Patient1_Healthy!T524,Patient2_Healthy!T524,Patient5_Healthy!T501,Patient6_Healthy!T501,Patient8_Healthy!T501,Patient9_Healthy!T501,Patient10_Healthy!T501,Patient11_Healthy!T501,Patient12_Healthy!T501,Patient12_Healthy!T501,Patient13_Healthy!T501,Patient14_Healthy!T501,Patient15_Healthy!T501,Patient16_Healthy!T501,Patient17_Healthy!T501,Patient18_Healthy!T501,Patient19_Healthy!T501,Patient21_Healthy!T501,Patient22_Healthy!T501,Patient23_Healthy!T501,Patient25_Healthy!T501,Patient26_Healthy!TS101,Patient27_Healthy!T501,Patient28_Healthy!T501,Patient30_Healthy!T501,Patient31_Healthy!T501,Patient33_Healthy!T501,Patient34_Healthy!T501,Patient36_Healthy!T501)</f>
        <v>0.68605043466264426</v>
      </c>
      <c r="AG522" s="164">
        <f>STDEV(Patient1_Healthy!T524,Patient2_Healthy!T524,Patient5_Healthy!T501,Patient6_Healthy!T501,Patient8_Healthy!T501,Patient9_Healthy!T501,Patient10_Healthy!T501,Patient11_Healthy!T501,Patient12_Healthy!T501,Patient12_Healthy!T501,Patient13_Healthy!T501,Patient14_Healthy!T501,Patient15_Healthy!T501,Patient16_Healthy!T501,Patient17_Healthy!T501,Patient18_Healthy!T501,Patient19_Healthy!T501,Patient21_Healthy!T501,Patient22_Healthy!T501,Patient23_Healthy!T501,Patient25_Healthy!T501,Patient26_Healthy!TS101,Patient27_Healthy!T501,Patient28_Healthy!T501,Patient30_Healthy!T501,Patient31_Healthy!T501,Patient33_Healthy!T501,Patient34_Healthy!T501,Patient36_Healthy!T501)</f>
        <v>0.26268379759362531</v>
      </c>
      <c r="AO522" s="165"/>
    </row>
    <row r="523" spans="1:41" x14ac:dyDescent="0.25">
      <c r="A523" s="131" t="s">
        <v>141</v>
      </c>
      <c r="B523" s="132">
        <f>AVERAGE(Patient1_Healthy!B525,Patient2_Healthy!B525,Patient5_Healthy!B502,Patient6_Healthy!B502,Patient8_Healthy!B502,Patient9_Healthy!B502,Patient10_Healthy!B502,Patient11_Healthy!B502,Patient12_Healthy!B502,Patient13_Healthy!B502,Patient14_Healthy!B502,Patient15_Healthy!B502,Patient16_Healthy!B502,Patient17_Healthy!B502,Patient18_Healthy!B502,Patient19_Healthy!B502,Patient21_Healthy!B502,Patient22_Healthy!B502,Patient23_Healthy!B502,Patient25_Healthy!B502,Patient26_Healthy!B502,Patient27_Healthy!B502,Patient28_Healthy!B502,Patient30_Healthy!B502,Patient31_Healthy!B502,Patient33_Healthy!B502,Patient34_Healthy!B502,Patient36_Healthy!B502)</f>
        <v>10.393518710631325</v>
      </c>
      <c r="C523" s="139">
        <f>STDEV(Patient1_Healthy!B525,Patient2_Healthy!B525,Patient5_Healthy!B502,Patient6_Healthy!B502,Patient8_Healthy!B502,Patient9_Healthy!B502,Patient10_Healthy!B502,Patient11_Healthy!B502,Patient12_Healthy!B502,Patient13_Healthy!B502,Patient14_Healthy!B502,Patient15_Healthy!B502,Patient16_Healthy!B502,Patient17_Healthy!B502,Patient18_Healthy!B502,Patient19_Healthy!B502,Patient21_Healthy!B502,Patient22_Healthy!B502,Patient23_Healthy!B502,Patient25_Healthy!B502,Patient26_Healthy!B502,Patient27_Healthy!B502,Patient28_Healthy!B502,Patient30_Healthy!B502,Patient31_Healthy!B502,Patient33_Healthy!B502,Patient34_Healthy!B502,Patient36_Healthy!B502)</f>
        <v>9.3540378515907516</v>
      </c>
      <c r="D523" s="164">
        <f>AVERAGE(Patient1_Healthy!C525,Patient2_Healthy!C525,Patient5_Healthy!C502,Patient6_Healthy!C502,Patient8_Healthy!C502,Patient9_Healthy!C502,Patient10_Healthy!C502,Patient11_Healthy!C502,Patient12_Healthy!C502,Patient13_Healthy!C502,Patient14_Healthy!C502,Patient15_Healthy!C502,Patient16_Healthy!C502,Patient17_Healthy!C502,Patient18_Healthy!C502,Patient19_Healthy!C502,Patient21_Healthy!C502,Patient22_Healthy!C502,Patient23_Healthy!C502,Patient25_Healthy!C502,Patient26_Healthy!C502,Patient27_Healthy!C502,Patient28_Healthy!C502,Patient30_Healthy!C502,Patient31_Healthy!C502,Patient33_Healthy!C502,Patient34_Healthy!C502,Patient36_Healthy!C502)</f>
        <v>0.60841174101488271</v>
      </c>
      <c r="E523" s="139">
        <f>STDEV(Patient1_Healthy!C525,Patient2_Healthy!C525,Patient5_Healthy!C502,Patient6_Healthy!C502,Patient8_Healthy!C502,Patient9_Healthy!C502,Patient10_Healthy!C502,Patient11_Healthy!C502,Patient12_Healthy!C502,Patient13_Healthy!C502,Patient14_Healthy!C502,Patient15_Healthy!C502,Patient16_Healthy!C502,Patient17_Healthy!C502,Patient18_Healthy!C502,Patient19_Healthy!C502,Patient21_Healthy!C502,Patient22_Healthy!C502,Patient23_Healthy!C502,Patient25_Healthy!C502,Patient26_Healthy!C502,Patient27_Healthy!C502,Patient28_Healthy!C502,Patient30_Healthy!C502,Patient31_Healthy!C502,Patient33_Healthy!C502,Patient34_Healthy!C502,Patient36_Healthy!C502)</f>
        <v>11.854264702955582</v>
      </c>
      <c r="F523" s="132">
        <f>AVERAGE(Patient1_Healthy!D525,Patient2_Healthy!D525,Patient5_Healthy!D502,Patient6_Healthy!D502,Patient8_Healthy!D502,Patient9_Healthy!D502,Patient10_Healthy!D502,Patient11_Healthy!D502,Patient12_Healthy!D502,Patient13_Healthy!D502,Patient14_Healthy!D502,Patient15_Healthy!D502,Patient16_Healthy!D502,Patient17_Healthy!D502,Patient18_Healthy!D502,Patient19_Healthy!D502,Patient21_Healthy!D502,Patient22_Healthy!D502,Patient23_Healthy!D502,Patient25_Healthy!D502,Patient26_Healthy!D502,Patient27_Healthy!D502,Patient28_Healthy!D502,Patient30_Healthy!D502,Patient31_Healthy!D502,Patient33_Healthy!D502,Patient34_Healthy!D502,Patient36_Healthy!D502)</f>
        <v>12.409692380454571</v>
      </c>
      <c r="G523" s="139">
        <f>STDEV(Patient1_Healthy!D525,Patient2_Healthy!D525,Patient5_Healthy!D502,Patient6_Healthy!D502,Patient8_Healthy!D502,Patient9_Healthy!D502,Patient10_Healthy!D502,Patient11_Healthy!D502,Patient12_Healthy!D502,Patient13_Healthy!D502,Patient14_Healthy!D502,Patient15_Healthy!D502,Patient16_Healthy!D502,Patient17_Healthy!D502,Patient18_Healthy!D502,Patient19_Healthy!D502,Patient21_Healthy!D502,Patient22_Healthy!D502,Patient23_Healthy!D502,Patient25_Healthy!D502,Patient26_Healthy!D502,Patient27_Healthy!D502,Patient28_Healthy!D502,Patient30_Healthy!D502,Patient31_Healthy!D502,Patient33_Healthy!D502,Patient34_Healthy!D502,Patient36_Healthy!D502)</f>
        <v>8.5481776452443974</v>
      </c>
      <c r="H523" s="164">
        <f>AVERAGE(Patient1_Healthy!E525,Patient2_Healthy!E525,Patient5_Healthy!E502,Patient6_Healthy!E502,Patient8_Healthy!E502,Patient9_Healthy!E502,Patient10_Healthy!E502,Patient11_Healthy!E502,Patient12_Healthy!E502,Patient13_Healthy!E502,Patient14_Healthy!E502,Patient15_Healthy!E502,Patient16_Healthy!E502,Patient17_Healthy!E502,Patient18_Healthy!E502,Patient19_Healthy!E502,Patient21_Healthy!E502,Patient22_Healthy!E502,Patient23_Healthy!E502,Patient25_Healthy!E502,Patient26_Healthy!E502,Patient27_Healthy!E502,Patient28_Healthy!E502,Patient30_Healthy!E502,Patient31_Healthy!E502,Patient33_Healthy!E502,Patient34_Healthy!E502,Patient36_Healthy!E502)</f>
        <v>6.0785585471157182</v>
      </c>
      <c r="I523" s="164">
        <f>STDEV(Patient1_Healthy!E525,Patient2_Healthy!E525,Patient5_Healthy!E502,Patient6_Healthy!E502,Patient8_Healthy!E502,Patient9_Healthy!E502,Patient10_Healthy!E502,Patient11_Healthy!E502,Patient12_Healthy!E502,Patient13_Healthy!E502,Patient14_Healthy!E502,Patient15_Healthy!E502,Patient16_Healthy!E502,Patient17_Healthy!E502,Patient18_Healthy!E502,Patient19_Healthy!E502,Patient21_Healthy!E502,Patient22_Healthy!E502,Patient23_Healthy!E502,Patient25_Healthy!E502,Patient26_Healthy!E502,Patient27_Healthy!E502,Patient28_Healthy!E502,Patient30_Healthy!E502,Patient31_Healthy!E502,Patient33_Healthy!E502,Patient34_Healthy!E502,Patient36_Healthy!E502)</f>
        <v>12.232842289764628</v>
      </c>
      <c r="L523" s="133" t="s">
        <v>142</v>
      </c>
      <c r="M523" s="164">
        <f>AVERAGE(Patient1_Healthy!H525,Patient2_Healthy!H502,Patient5_Healthy!H502,Patient6_Healthy!H502,Patient8_Healthy!H502,Patient9_Healthy!H502,Patient10_Healthy!H502,Patient11_Healthy!H502,Patient12_Healthy!H502,Patient13_Healthy!H502,Patient14_Healthy!H502,Patient15_Healthy!H502,Patient16_Healthy!H502,Patient17_Healthy!H502,Patient18_Healthy!H502,Patient19_Healthy!H502,Patient21_Healthy!H502,Patient22_Healthy!H502,Patient23_Healthy!H502,Patient25_Healthy!H502,Patient26_Healthy!H502,Patient27_Healthy!H502,Patient28_Healthy!H502,Patient30_Healthy!H502,Patient31_Healthy!H502,Patient33_Healthy!H502,Patient34_Healthy!H502,Patient36_Healthy!H502)</f>
        <v>1342.5098753352213</v>
      </c>
      <c r="N523" s="164">
        <f>STDEV(Patient1_Healthy!H525,Patient2_Healthy!H502,Patient5_Healthy!H502,Patient6_Healthy!H502,Patient8_Healthy!H502,Patient9_Healthy!H502,Patient10_Healthy!H502,Patient11_Healthy!H502,Patient12_Healthy!H502,Patient13_Healthy!H502,Patient14_Healthy!H502,Patient15_Healthy!H502,Patient16_Healthy!H502,Patient17_Healthy!H502,Patient18_Healthy!H502,Patient19_Healthy!H502,Patient21_Healthy!H502,Patient22_Healthy!H502,Patient23_Healthy!H502,Patient25_Healthy!H502,Patient26_Healthy!H502,Patient27_Healthy!H502,Patient28_Healthy!H502,Patient30_Healthy!H502,Patient31_Healthy!H502,Patient33_Healthy!H502,Patient34_Healthy!H502,Patient36_Healthy!H502)</f>
        <v>2295.7236467392254</v>
      </c>
      <c r="Q523" s="135" t="s">
        <v>142</v>
      </c>
      <c r="R523" s="132">
        <f>AVERAGE(Patient1_Healthy!M525,Patient2_Healthy!M525,Patient5_Healthy!M502,Patient6_Healthy!M502,Patient8_Healthy!M502,Patient9_Healthy!M502,Patient10_Healthy!M502,Patient11_Healthy!M502,Patient12_Healthy!M502,Patient13_Healthy!M502,Patient14_Healthy!M502,Patient15_Healthy!M502,Patient16_Healthy!M502,Patient17_Healthy!M502,Patient18_Healthy!M502,Patient19_Healthy!M502,Patient21_Healthy!M502,Patient22_Healthy!M502,Patient23_Healthy!M502,Patient25_Healthy!M502,Patient26_Healthy!M502,Patient27_Healthy!M502,Patient28_Healthy!M502,Patient30_Healthy!M502,Patient31_Healthy!M502,Patient33_Healthy!M502,Patient34_Healthy!M502,Patient36_Healthy!M502)</f>
        <v>0.77578805100602055</v>
      </c>
      <c r="S523" s="139">
        <f>STDEV(Patient1_Healthy!M525,Patient2_Healthy!M525,Patient5_Healthy!M502,Patient6_Healthy!M502,Patient8_Healthy!M502,Patient9_Healthy!M502,Patient10_Healthy!M502,Patient11_Healthy!M502,Patient12_Healthy!M502,Patient13_Healthy!M502,Patient14_Healthy!M502,Patient15_Healthy!M502,Patient16_Healthy!M502,Patient17_Healthy!M502,Patient18_Healthy!M502,Patient19_Healthy!M502,Patient21_Healthy!M502,Patient22_Healthy!M502,Patient23_Healthy!M502,Patient25_Healthy!M502,Patient26_Healthy!M502,Patient27_Healthy!M502,Patient28_Healthy!M502,Patient30_Healthy!M502,Patient31_Healthy!M502,Patient33_Healthy!M502,Patient34_Healthy!M502,Patient36_Healthy!M502)</f>
        <v>0.25211284970901998</v>
      </c>
      <c r="T523" s="164">
        <f>AVERAGE(Patient1_Healthy!N525,Patient2_Healthy!N525,Patient5_Healthy!N502,Patient6_Healthy!N502,Patient8_Healthy!N502,Patient9_Healthy!N502,Patient10_Healthy!N502,Patient11_Healthy!N502,Patient12_Healthy!N502,Patient13_Healthy!N502,Patient14_Healthy!N502,Patient15_Healthy!N502,Patient16_Healthy!N502,Patient17_Healthy!N502,Patient18_Healthy!N502,Patient19_Healthy!N502,Patient21_Healthy!N502,Patient22_Healthy!N502,Patient23_Healthy!N502,Patient25_Healthy!N502,Patient26_Healthy!N502,Patient27_Healthy!N502,Patient28_Healthy!N502,Patient30_Healthy!N502,Patient31_Healthy!N502,Patient33_Healthy!N502,Patient34_Healthy!N502,Patient36_Healthy!N502)</f>
        <v>0.71963674434492275</v>
      </c>
      <c r="U523" s="164">
        <f>STDEV(Patient1_Healthy!N525,Patient2_Healthy!N525,Patient5_Healthy!N502,Patient6_Healthy!N502,Patient8_Healthy!N502,Patient9_Healthy!N502,Patient10_Healthy!N502,Patient11_Healthy!N502,Patient12_Healthy!N502,Patient13_Healthy!N502,Patient14_Healthy!N502,Patient15_Healthy!N502,Patient16_Healthy!N502,Patient17_Healthy!N502,Patient18_Healthy!N502,Patient19_Healthy!N502,Patient21_Healthy!N502,Patient22_Healthy!N502,Patient23_Healthy!N502,Patient25_Healthy!N502,Patient26_Healthy!N502,Patient27_Healthy!N502,Patient28_Healthy!N502,Patient30_Healthy!N502,Patient31_Healthy!N502,Patient33_Healthy!N502,Patient34_Healthy!N502,Patient36_Healthy!N502)</f>
        <v>0.25528465616606583</v>
      </c>
      <c r="V523" s="132">
        <f>AVERAGE(Patient1_Healthy!O525,Patient2_Healthy!O525,Patient5_Healthy!O502,Patient6_Healthy!O502,Patient8_Healthy!O502,Patient9_Healthy!O502,Patient10_Healthy!O502,Patient11_Healthy!O502,Patient12_Healthy!O502,Patient13_Healthy!O502,Patient14_Healthy!O502,Patient15_Healthy!O502,Patient16_Healthy!O502,Patient17_Healthy!O502,Patient18_Healthy!O502,Patient19_Healthy!O502,Patient21_Healthy!O502,Patient22_Healthy!O502,Patient23_Healthy!O502,Patient25_Healthy!O502,Patient26_Healthy!O502,Patient27_Healthy!O502,Patient28_Healthy!O502,Patient30_Healthy!O502,Patient31_Healthy!O502,Patient33_Healthy!O502,Patient34_Healthy!O502,Patient36_Healthy!O502)</f>
        <v>0.66976442135673675</v>
      </c>
      <c r="W523" s="139">
        <f>STDEV(Patient1_Healthy!O525,Patient2_Healthy!O525,Patient5_Healthy!O502,Patient6_Healthy!O502,Patient8_Healthy!O502,Patient9_Healthy!O502,Patient10_Healthy!O502,Patient11_Healthy!O502,Patient12_Healthy!O502,Patient13_Healthy!O502,Patient14_Healthy!O502,Patient15_Healthy!O502,Patient16_Healthy!O502,Patient17_Healthy!O502,Patient18_Healthy!O502,Patient19_Healthy!O502,Patient21_Healthy!O502,Patient22_Healthy!O502,Patient23_Healthy!O502,Patient25_Healthy!O502,Patient26_Healthy!O502,Patient27_Healthy!O502,Patient28_Healthy!O502,Patient30_Healthy!O502,Patient31_Healthy!O502,Patient33_Healthy!O502,Patient34_Healthy!O502,Patient36_Healthy!O502)</f>
        <v>0.2353801910987611</v>
      </c>
      <c r="X523" s="132">
        <f>AVERAGE(Patient1_Healthy!P525,Patient2_Healthy!P525,Patient5_Healthy!P502,Patient6_Healthy!P502,Patient8_Healthy!P502,Patient9_Healthy!P502,Patient10_Healthy!P502,Patient11_Healthy!P502,Patient12_Healthy!P502,Patient13_Healthy!P502,Patient14_Healthy!P502,Patient15_Healthy!P502,Patient16_Healthy!P502,Patient17_Healthy!P502,Patient18_Healthy!P502,Patient19_Healthy!P502,Patient21_Healthy!P502,Patient22_Healthy!P502,Patient23_Healthy!P502,Patient25_Healthy!P502,Patient26_Healthy!P502,Patient27_Healthy!P502,Patient28_Healthy!P502,Patient30_Healthy!P502,Patient31_Healthy!P502,Patient33_Healthy!P502,Patient34_Healthy!P502,Patient36_Healthy!P502)</f>
        <v>0.64224716060574505</v>
      </c>
      <c r="Y523" s="139">
        <f>STDEV(Patient1_Healthy!P525,Patient2_Healthy!P525,Patient5_Healthy!P502,Patient6_Healthy!P502,Patient8_Healthy!P502,Patient9_Healthy!P502,Patient10_Healthy!P502,Patient11_Healthy!P502,Patient12_Healthy!P502,Patient13_Healthy!P502,Patient14_Healthy!P502,Patient15_Healthy!P502,Patient16_Healthy!P502,Patient17_Healthy!P502,Patient18_Healthy!P502,Patient19_Healthy!P502,Patient21_Healthy!P502,Patient22_Healthy!P502,Patient23_Healthy!P502,Patient25_Healthy!P502,Patient26_Healthy!P502,Patient27_Healthy!P502,Patient28_Healthy!P502,Patient30_Healthy!P502,Patient31_Healthy!P502,Patient33_Healthy!P502,Patient34_Healthy!P502,Patient36_Healthy!P502)</f>
        <v>0.18585291647460375</v>
      </c>
      <c r="Z523" s="132">
        <f>AVERAGE(Patient1_Healthy!Q525,Patient2_Healthy!Q525,Patient5_Healthy!Q502,Patient6_Healthy!Q502,Patient8_Healthy!Q502,Patient9_Healthy!Q502,Patient10_Healthy!Q502,Patient11_Healthy!Q502,Patient12_Healthy!Q502,Patient13_Healthy!Q502,Patient14_Healthy!Q502,Patient15_Healthy!Q502,Patient16_Healthy!Q502,Patient17_Healthy!Q502,Patient18_Healthy!Q502,Patient19_Healthy!Q502,Patient21_Healthy!Q502,Patient22_Healthy!Q502,Patient23_Healthy!Q502,Patient25_Healthy!Q502,Patient26_Healthy!Q502,Patient27_Healthy!Q502,Patient28_Healthy!Q502,Patient30_Healthy!Q502,Patient31_Healthy!Q502,Patient33_Healthy!Q502,Patient34_Healthy!Q502,Patient36_Healthy!Q502)</f>
        <v>0.7149354277122143</v>
      </c>
      <c r="AA523" s="139">
        <f>STDEV(Patient1_Healthy!Q525,Patient2_Healthy!Q525,Patient5_Healthy!Q502,Patient6_Healthy!Q502,Patient8_Healthy!Q502,Patient9_Healthy!Q502,Patient10_Healthy!Q502,Patient11_Healthy!Q502,Patient12_Healthy!Q502,Patient13_Healthy!Q502,Patient14_Healthy!Q502,Patient15_Healthy!Q502,Patient16_Healthy!Q502,Patient17_Healthy!Q502,Patient18_Healthy!Q502,Patient19_Healthy!Q502,Patient21_Healthy!Q502,Patient22_Healthy!Q502,Patient23_Healthy!Q502,Patient25_Healthy!Q502,Patient26_Healthy!Q502,Patient27_Healthy!Q502,Patient28_Healthy!Q502,Patient30_Healthy!Q502,Patient31_Healthy!Q502,Patient33_Healthy!Q502,Patient34_Healthy!Q502,Patient36_Healthy!Q502)</f>
        <v>0.22047287602452473</v>
      </c>
      <c r="AB523" s="132">
        <f>AVERAGE(Patient1_Healthy!R525,Patient2_Healthy!R525,Patient5_Healthy!R502,Patient6_Healthy!R502,Patient8_Healthy!R502,Patient9_Healthy!R502,Patient10_Healthy!R502,Patient11_Healthy!R502,Patient12_Healthy!R502,Patient12_Healthy!R502,Patient13_Healthy!R502,Patient14_Healthy!R502,Patient15_Healthy!R502,Patient16_Healthy!R502,Patient17_Healthy!R502,Patient18_Healthy!R502,Patient19_Healthy!R502,Patient21_Healthy!R502,Patient22_Healthy!R502,Patient23_Healthy!R502,Patient25_Healthy!R502,Patient26_Healthy!R502,Patient27_Healthy!R502,Patient28_Healthy!R502,Patient30_Healthy!R502,Patient31_Healthy!R502,Patient33_Healthy!R502,Patient34_Healthy!R502,Patient36_Healthy!R502)</f>
        <v>0.7269943837360775</v>
      </c>
      <c r="AC523" s="139">
        <f>STDEV(Patient1_Healthy!R525,Patient2_Healthy!R525,Patient5_Healthy!R502,Patient6_Healthy!R502,Patient8_Healthy!R502,Patient9_Healthy!R502,Patient10_Healthy!R502,Patient11_Healthy!R502,Patient12_Healthy!R502,Patient12_Healthy!R502,Patient13_Healthy!R502,Patient14_Healthy!R502,Patient15_Healthy!R502,Patient16_Healthy!R502,Patient17_Healthy!R502,Patient18_Healthy!R502,Patient19_Healthy!R502,Patient21_Healthy!R502,Patient22_Healthy!R502,Patient23_Healthy!R502,Patient25_Healthy!R502,Patient26_Healthy!R502,Patient27_Healthy!R502,Patient28_Healthy!R502,Patient30_Healthy!R502,Patient31_Healthy!R502,Patient33_Healthy!R502,Patient34_Healthy!R502,Patient36_Healthy!R502)</f>
        <v>0.20460001931839514</v>
      </c>
      <c r="AD523" s="132">
        <f>AVERAGE(Patient1_Healthy!S525,Patient2_Healthy!S525,Patient5_Healthy!S502,Patient6_Healthy!RS102,Patient8_Healthy!S502,Patient9_Healthy!S502,Patient10_Healthy!S502,Patient11_Healthy!S502,Patient12_Healthy!S502,Patient12_Healthy!S502,Patient13_Healthy!S502,Patient14_Healthy!S502,Patient15_Healthy!S502,Patient16_Healthy!S502,Patient17_Healthy!S502,Patient18_Healthy!S502,Patient19_Healthy!S502,Patient21_Healthy!S502,Patient22_Healthy!S502,Patient23_Healthy!S502,Patient25_Healthy!S502,Patient26_Healthy!RS102,Patient27_Healthy!S502,Patient28_Healthy!S502,Patient30_Healthy!S502,Patient31_Healthy!S502,Patient33_Healthy!S502,Patient34_Healthy!S502,Patient36_Healthy!S502)</f>
        <v>0.67574923292369504</v>
      </c>
      <c r="AE523" s="139">
        <f>STDEV(Patient1_Healthy!S525,Patient2_Healthy!S525,Patient5_Healthy!S502,Patient6_Healthy!RS102,Patient8_Healthy!S502,Patient9_Healthy!S502,Patient10_Healthy!S502,Patient11_Healthy!S502,Patient12_Healthy!S502,Patient12_Healthy!S502,Patient13_Healthy!S502,Patient14_Healthy!S502,Patient15_Healthy!S502,Patient16_Healthy!S502,Patient17_Healthy!S502,Patient18_Healthy!S502,Patient19_Healthy!S502,Patient21_Healthy!S502,Patient22_Healthy!S502,Patient23_Healthy!S502,Patient25_Healthy!S502,Patient26_Healthy!RS102,Patient27_Healthy!S502,Patient28_Healthy!S502,Patient30_Healthy!S502,Patient31_Healthy!S502,Patient33_Healthy!S502,Patient34_Healthy!S502,Patient36_Healthy!S502)</f>
        <v>0.22061327359147703</v>
      </c>
      <c r="AF523" s="164">
        <f>AVERAGE(Patient1_Healthy!T525,Patient2_Healthy!T525,Patient5_Healthy!T502,Patient6_Healthy!T502,Patient8_Healthy!T502,Patient9_Healthy!T502,Patient10_Healthy!T502,Patient11_Healthy!T502,Patient12_Healthy!T502,Patient12_Healthy!T502,Patient13_Healthy!T502,Patient14_Healthy!T502,Patient15_Healthy!T502,Patient16_Healthy!T502,Patient17_Healthy!T502,Patient18_Healthy!T502,Patient19_Healthy!T502,Patient21_Healthy!T502,Patient22_Healthy!T502,Patient23_Healthy!T502,Patient25_Healthy!T502,Patient26_Healthy!TS102,Patient27_Healthy!T502,Patient28_Healthy!T502,Patient30_Healthy!T502,Patient31_Healthy!T502,Patient33_Healthy!T502,Patient34_Healthy!T502,Patient36_Healthy!T502)</f>
        <v>0.62772816482687865</v>
      </c>
      <c r="AG523" s="164">
        <f>STDEV(Patient1_Healthy!T525,Patient2_Healthy!T525,Patient5_Healthy!T502,Patient6_Healthy!T502,Patient8_Healthy!T502,Patient9_Healthy!T502,Patient10_Healthy!T502,Patient11_Healthy!T502,Patient12_Healthy!T502,Patient12_Healthy!T502,Patient13_Healthy!T502,Patient14_Healthy!T502,Patient15_Healthy!T502,Patient16_Healthy!T502,Patient17_Healthy!T502,Patient18_Healthy!T502,Patient19_Healthy!T502,Patient21_Healthy!T502,Patient22_Healthy!T502,Patient23_Healthy!T502,Patient25_Healthy!T502,Patient26_Healthy!TS102,Patient27_Healthy!T502,Patient28_Healthy!T502,Patient30_Healthy!T502,Patient31_Healthy!T502,Patient33_Healthy!T502,Patient34_Healthy!T502,Patient36_Healthy!T502)</f>
        <v>0.27891078374385875</v>
      </c>
      <c r="AO523" s="165"/>
    </row>
    <row r="524" spans="1:41" x14ac:dyDescent="0.25">
      <c r="A524" s="131" t="s">
        <v>142</v>
      </c>
      <c r="B524" s="132">
        <f>AVERAGE(Patient1_Healthy!B526,Patient2_Healthy!B526,Patient5_Healthy!B503,Patient6_Healthy!B503,Patient8_Healthy!B503,Patient9_Healthy!B503,Patient10_Healthy!B503,Patient11_Healthy!B503,Patient12_Healthy!B503,Patient13_Healthy!B503,Patient14_Healthy!B503,Patient15_Healthy!B503,Patient16_Healthy!B503,Patient17_Healthy!B503,Patient18_Healthy!B503,Patient19_Healthy!B503,Patient21_Healthy!B503,Patient22_Healthy!B503,Patient23_Healthy!B503,Patient25_Healthy!B503,Patient26_Healthy!B503,Patient27_Healthy!B503,Patient28_Healthy!B503,Patient30_Healthy!B503,Patient31_Healthy!B503,Patient33_Healthy!B503,Patient34_Healthy!B503,Patient36_Healthy!B503)</f>
        <v>10.624430083350182</v>
      </c>
      <c r="C524" s="139">
        <f>STDEV(Patient1_Healthy!B526,Patient2_Healthy!B526,Patient5_Healthy!B503,Patient6_Healthy!B503,Patient8_Healthy!B503,Patient9_Healthy!B503,Patient10_Healthy!B503,Patient11_Healthy!B503,Patient12_Healthy!B503,Patient13_Healthy!B503,Patient14_Healthy!B503,Patient15_Healthy!B503,Patient16_Healthy!B503,Patient17_Healthy!B503,Patient18_Healthy!B503,Patient19_Healthy!B503,Patient21_Healthy!B503,Patient22_Healthy!B503,Patient23_Healthy!B503,Patient25_Healthy!B503,Patient26_Healthy!B503,Patient27_Healthy!B503,Patient28_Healthy!B503,Patient30_Healthy!B503,Patient31_Healthy!B503,Patient33_Healthy!B503,Patient34_Healthy!B503,Patient36_Healthy!B503)</f>
        <v>8.6629716224940765</v>
      </c>
      <c r="D524" s="164">
        <f>AVERAGE(Patient1_Healthy!C526,Patient2_Healthy!C526,Patient5_Healthy!C503,Patient6_Healthy!C503,Patient8_Healthy!C503,Patient9_Healthy!C503,Patient10_Healthy!C503,Patient11_Healthy!C503,Patient12_Healthy!C503,Patient13_Healthy!C503,Patient14_Healthy!C503,Patient15_Healthy!C503,Patient16_Healthy!C503,Patient17_Healthy!C503,Patient18_Healthy!C503,Patient19_Healthy!C503,Patient21_Healthy!C503,Patient22_Healthy!C503,Patient23_Healthy!C503,Patient25_Healthy!C503,Patient26_Healthy!C503,Patient27_Healthy!C503,Patient28_Healthy!C503,Patient30_Healthy!C503,Patient31_Healthy!C503,Patient33_Healthy!C503,Patient34_Healthy!C503,Patient36_Healthy!C503)</f>
        <v>0.57849398278969766</v>
      </c>
      <c r="E524" s="139">
        <f>STDEV(Patient1_Healthy!C526,Patient2_Healthy!C526,Patient5_Healthy!C503,Patient6_Healthy!C503,Patient8_Healthy!C503,Patient9_Healthy!C503,Patient10_Healthy!C503,Patient11_Healthy!C503,Patient12_Healthy!C503,Patient13_Healthy!C503,Patient14_Healthy!C503,Patient15_Healthy!C503,Patient16_Healthy!C503,Patient17_Healthy!C503,Patient18_Healthy!C503,Patient19_Healthy!C503,Patient21_Healthy!C503,Patient22_Healthy!C503,Patient23_Healthy!C503,Patient25_Healthy!C503,Patient26_Healthy!C503,Patient27_Healthy!C503,Patient28_Healthy!C503,Patient30_Healthy!C503,Patient31_Healthy!C503,Patient33_Healthy!C503,Patient34_Healthy!C503,Patient36_Healthy!C503)</f>
        <v>9.2695713982157208</v>
      </c>
      <c r="F524" s="132">
        <f>AVERAGE(Patient1_Healthy!D526,Patient2_Healthy!D526,Patient5_Healthy!D503,Patient6_Healthy!D503,Patient8_Healthy!D503,Patient9_Healthy!D503,Patient10_Healthy!D503,Patient11_Healthy!D503,Patient12_Healthy!D503,Patient13_Healthy!D503,Patient14_Healthy!D503,Patient15_Healthy!D503,Patient16_Healthy!D503,Patient17_Healthy!D503,Patient18_Healthy!D503,Patient19_Healthy!D503,Patient21_Healthy!D503,Patient22_Healthy!D503,Patient23_Healthy!D503,Patient25_Healthy!D503,Patient26_Healthy!D503,Patient27_Healthy!D503,Patient28_Healthy!D503,Patient30_Healthy!D503,Patient31_Healthy!D503,Patient33_Healthy!D503,Patient34_Healthy!D503,Patient36_Healthy!D503)</f>
        <v>13.013688310180425</v>
      </c>
      <c r="G524" s="139">
        <f>STDEV(Patient1_Healthy!D526,Patient2_Healthy!D526,Patient5_Healthy!D503,Patient6_Healthy!D503,Patient8_Healthy!D503,Patient9_Healthy!D503,Patient10_Healthy!D503,Patient11_Healthy!D503,Patient12_Healthy!D503,Patient13_Healthy!D503,Patient14_Healthy!D503,Patient15_Healthy!D503,Patient16_Healthy!D503,Patient17_Healthy!D503,Patient18_Healthy!D503,Patient19_Healthy!D503,Patient21_Healthy!D503,Patient22_Healthy!D503,Patient23_Healthy!D503,Patient25_Healthy!D503,Patient26_Healthy!D503,Patient27_Healthy!D503,Patient28_Healthy!D503,Patient30_Healthy!D503,Patient31_Healthy!D503,Patient33_Healthy!D503,Patient34_Healthy!D503,Patient36_Healthy!D503)</f>
        <v>8.3255370749225026</v>
      </c>
      <c r="H524" s="164">
        <f>AVERAGE(Patient1_Healthy!E526,Patient2_Healthy!E526,Patient5_Healthy!E503,Patient6_Healthy!E503,Patient8_Healthy!E503,Patient9_Healthy!E503,Patient10_Healthy!E503,Patient11_Healthy!E503,Patient12_Healthy!E503,Patient13_Healthy!E503,Patient14_Healthy!E503,Patient15_Healthy!E503,Patient16_Healthy!E503,Patient17_Healthy!E503,Patient18_Healthy!E503,Patient19_Healthy!E503,Patient21_Healthy!E503,Patient22_Healthy!E503,Patient23_Healthy!E503,Patient25_Healthy!E503,Patient26_Healthy!E503,Patient27_Healthy!E503,Patient28_Healthy!E503,Patient30_Healthy!E503,Patient31_Healthy!E503,Patient33_Healthy!E503,Patient34_Healthy!E503,Patient36_Healthy!E503)</f>
        <v>-2.6398487558873582</v>
      </c>
      <c r="I524" s="164">
        <f>STDEV(Patient1_Healthy!E526,Patient2_Healthy!E526,Patient5_Healthy!E503,Patient6_Healthy!E503,Patient8_Healthy!E503,Patient9_Healthy!E503,Patient10_Healthy!E503,Patient11_Healthy!E503,Patient12_Healthy!E503,Patient13_Healthy!E503,Patient14_Healthy!E503,Patient15_Healthy!E503,Patient16_Healthy!E503,Patient17_Healthy!E503,Patient18_Healthy!E503,Patient19_Healthy!E503,Patient21_Healthy!E503,Patient22_Healthy!E503,Patient23_Healthy!E503,Patient25_Healthy!E503,Patient26_Healthy!E503,Patient27_Healthy!E503,Patient28_Healthy!E503,Patient30_Healthy!E503,Patient31_Healthy!E503,Patient33_Healthy!E503,Patient34_Healthy!E503,Patient36_Healthy!E503)</f>
        <v>12.799130492823531</v>
      </c>
      <c r="L524" s="133" t="s">
        <v>143</v>
      </c>
      <c r="M524" s="164">
        <f>AVERAGE(Patient1_Healthy!H526,Patient2_Healthy!H503,Patient5_Healthy!H503,Patient6_Healthy!H503,Patient8_Healthy!H503,Patient9_Healthy!H503,Patient10_Healthy!H503,Patient11_Healthy!H503,Patient12_Healthy!H503,Patient13_Healthy!H503,Patient14_Healthy!H503,Patient15_Healthy!H503,Patient16_Healthy!H503,Patient17_Healthy!H503,Patient18_Healthy!H503,Patient19_Healthy!H503,Patient21_Healthy!H503,Patient22_Healthy!H503,Patient23_Healthy!H503,Patient25_Healthy!H503,Patient26_Healthy!H503,Patient27_Healthy!H503,Patient28_Healthy!H503,Patient30_Healthy!H503,Patient31_Healthy!H503,Patient33_Healthy!H503,Patient34_Healthy!H503,Patient36_Healthy!H503)</f>
        <v>890.68002234658377</v>
      </c>
      <c r="N524" s="164">
        <f>STDEV(Patient1_Healthy!H526,Patient2_Healthy!H503,Patient5_Healthy!H503,Patient6_Healthy!H503,Patient8_Healthy!H503,Patient9_Healthy!H503,Patient10_Healthy!H503,Patient11_Healthy!H503,Patient12_Healthy!H503,Patient13_Healthy!H503,Patient14_Healthy!H503,Patient15_Healthy!H503,Patient16_Healthy!H503,Patient17_Healthy!H503,Patient18_Healthy!H503,Patient19_Healthy!H503,Patient21_Healthy!H503,Patient22_Healthy!H503,Patient23_Healthy!H503,Patient25_Healthy!H503,Patient26_Healthy!H503,Patient27_Healthy!H503,Patient28_Healthy!H503,Patient30_Healthy!H503,Patient31_Healthy!H503,Patient33_Healthy!H503,Patient34_Healthy!H503,Patient36_Healthy!H503)</f>
        <v>982.00509977710419</v>
      </c>
      <c r="Q524" s="135" t="s">
        <v>143</v>
      </c>
      <c r="R524" s="132">
        <f>AVERAGE(Patient1_Healthy!M526,Patient2_Healthy!M526,Patient5_Healthy!M503,Patient6_Healthy!M503,Patient8_Healthy!M503,Patient9_Healthy!M503,Patient10_Healthy!M503,Patient11_Healthy!M503,Patient12_Healthy!M503,Patient13_Healthy!M503,Patient14_Healthy!M503,Patient15_Healthy!M503,Patient16_Healthy!M503,Patient17_Healthy!M503,Patient18_Healthy!M503,Patient19_Healthy!M503,Patient21_Healthy!M503,Patient22_Healthy!M503,Patient23_Healthy!M503,Patient25_Healthy!M503,Patient26_Healthy!M503,Patient27_Healthy!M503,Patient28_Healthy!M503,Patient30_Healthy!M503,Patient31_Healthy!M503,Patient33_Healthy!M503,Patient34_Healthy!M503,Patient36_Healthy!M503)</f>
        <v>0.77794469716126347</v>
      </c>
      <c r="S524" s="139">
        <f>STDEV(Patient1_Healthy!M526,Patient2_Healthy!M526,Patient5_Healthy!M503,Patient6_Healthy!M503,Patient8_Healthy!M503,Patient9_Healthy!M503,Patient10_Healthy!M503,Patient11_Healthy!M503,Patient12_Healthy!M503,Patient13_Healthy!M503,Patient14_Healthy!M503,Patient15_Healthy!M503,Patient16_Healthy!M503,Patient17_Healthy!M503,Patient18_Healthy!M503,Patient19_Healthy!M503,Patient21_Healthy!M503,Patient22_Healthy!M503,Patient23_Healthy!M503,Patient25_Healthy!M503,Patient26_Healthy!M503,Patient27_Healthy!M503,Patient28_Healthy!M503,Patient30_Healthy!M503,Patient31_Healthy!M503,Patient33_Healthy!M503,Patient34_Healthy!M503,Patient36_Healthy!M503)</f>
        <v>0.17415467473949067</v>
      </c>
      <c r="T524" s="164">
        <f>AVERAGE(Patient1_Healthy!N526,Patient2_Healthy!N526,Patient5_Healthy!N503,Patient6_Healthy!N503,Patient8_Healthy!N503,Patient9_Healthy!N503,Patient10_Healthy!N503,Patient11_Healthy!N503,Patient12_Healthy!N503,Patient13_Healthy!N503,Patient14_Healthy!N503,Patient15_Healthy!N503,Patient16_Healthy!N503,Patient17_Healthy!N503,Patient18_Healthy!N503,Patient19_Healthy!N503,Patient21_Healthy!N503,Patient22_Healthy!N503,Patient23_Healthy!N503,Patient25_Healthy!N503,Patient26_Healthy!N503,Patient27_Healthy!N503,Patient28_Healthy!N503,Patient30_Healthy!N503,Patient31_Healthy!N503,Patient33_Healthy!N503,Patient34_Healthy!N503,Patient36_Healthy!N503)</f>
        <v>0.7563073935368706</v>
      </c>
      <c r="U524" s="164">
        <f>STDEV(Patient1_Healthy!N526,Patient2_Healthy!N526,Patient5_Healthy!N503,Patient6_Healthy!N503,Patient8_Healthy!N503,Patient9_Healthy!N503,Patient10_Healthy!N503,Patient11_Healthy!N503,Patient12_Healthy!N503,Patient13_Healthy!N503,Patient14_Healthy!N503,Patient15_Healthy!N503,Patient16_Healthy!N503,Patient17_Healthy!N503,Patient18_Healthy!N503,Patient19_Healthy!N503,Patient21_Healthy!N503,Patient22_Healthy!N503,Patient23_Healthy!N503,Patient25_Healthy!N503,Patient26_Healthy!N503,Patient27_Healthy!N503,Patient28_Healthy!N503,Patient30_Healthy!N503,Patient31_Healthy!N503,Patient33_Healthy!N503,Patient34_Healthy!N503,Patient36_Healthy!N503)</f>
        <v>0.22580844283105081</v>
      </c>
      <c r="V524" s="132">
        <f>AVERAGE(Patient1_Healthy!O526,Patient2_Healthy!O526,Patient5_Healthy!O503,Patient6_Healthy!O503,Patient8_Healthy!O503,Patient9_Healthy!O503,Patient10_Healthy!O503,Patient11_Healthy!O503,Patient12_Healthy!O503,Patient13_Healthy!O503,Patient14_Healthy!O503,Patient15_Healthy!O503,Patient16_Healthy!O503,Patient17_Healthy!O503,Patient18_Healthy!O503,Patient19_Healthy!O503,Patient21_Healthy!O503,Patient22_Healthy!O503,Patient23_Healthy!O503,Patient25_Healthy!O503,Patient26_Healthy!O503,Patient27_Healthy!O503,Patient28_Healthy!O503,Patient30_Healthy!O503,Patient31_Healthy!O503,Patient33_Healthy!O503,Patient34_Healthy!O503,Patient36_Healthy!O503)</f>
        <v>0.64045203024085151</v>
      </c>
      <c r="W524" s="139">
        <f>STDEV(Patient1_Healthy!O526,Patient2_Healthy!O526,Patient5_Healthy!O503,Patient6_Healthy!O503,Patient8_Healthy!O503,Patient9_Healthy!O503,Patient10_Healthy!O503,Patient11_Healthy!O503,Patient12_Healthy!O503,Patient13_Healthy!O503,Patient14_Healthy!O503,Patient15_Healthy!O503,Patient16_Healthy!O503,Patient17_Healthy!O503,Patient18_Healthy!O503,Patient19_Healthy!O503,Patient21_Healthy!O503,Patient22_Healthy!O503,Patient23_Healthy!O503,Patient25_Healthy!O503,Patient26_Healthy!O503,Patient27_Healthy!O503,Patient28_Healthy!O503,Patient30_Healthy!O503,Patient31_Healthy!O503,Patient33_Healthy!O503,Patient34_Healthy!O503,Patient36_Healthy!O503)</f>
        <v>0.19966201654553067</v>
      </c>
      <c r="X524" s="132">
        <f>AVERAGE(Patient1_Healthy!P526,Patient2_Healthy!P526,Patient5_Healthy!P503,Patient6_Healthy!P503,Patient8_Healthy!P503,Patient9_Healthy!P503,Patient10_Healthy!P503,Patient11_Healthy!P503,Patient12_Healthy!P503,Patient13_Healthy!P503,Patient14_Healthy!P503,Patient15_Healthy!P503,Patient16_Healthy!P503,Patient17_Healthy!P503,Patient18_Healthy!P503,Patient19_Healthy!P503,Patient21_Healthy!P503,Patient22_Healthy!P503,Patient23_Healthy!P503,Patient25_Healthy!P503,Patient26_Healthy!P503,Patient27_Healthy!P503,Patient28_Healthy!P503,Patient30_Healthy!P503,Patient31_Healthy!P503,Patient33_Healthy!P503,Patient34_Healthy!P503,Patient36_Healthy!P503)</f>
        <v>0.61662874224571429</v>
      </c>
      <c r="Y524" s="139">
        <f>STDEV(Patient1_Healthy!P526,Patient2_Healthy!P526,Patient5_Healthy!P503,Patient6_Healthy!P503,Patient8_Healthy!P503,Patient9_Healthy!P503,Patient10_Healthy!P503,Patient11_Healthy!P503,Patient12_Healthy!P503,Patient13_Healthy!P503,Patient14_Healthy!P503,Patient15_Healthy!P503,Patient16_Healthy!P503,Patient17_Healthy!P503,Patient18_Healthy!P503,Patient19_Healthy!P503,Patient21_Healthy!P503,Patient22_Healthy!P503,Patient23_Healthy!P503,Patient25_Healthy!P503,Patient26_Healthy!P503,Patient27_Healthy!P503,Patient28_Healthy!P503,Patient30_Healthy!P503,Patient31_Healthy!P503,Patient33_Healthy!P503,Patient34_Healthy!P503,Patient36_Healthy!P503)</f>
        <v>0.22659901335582716</v>
      </c>
      <c r="Z524" s="132">
        <f>AVERAGE(Patient1_Healthy!Q526,Patient2_Healthy!Q526,Patient5_Healthy!Q503,Patient6_Healthy!Q503,Patient8_Healthy!Q503,Patient9_Healthy!Q503,Patient10_Healthy!Q503,Patient11_Healthy!Q503,Patient12_Healthy!Q503,Patient13_Healthy!Q503,Patient14_Healthy!Q503,Patient15_Healthy!Q503,Patient16_Healthy!Q503,Patient17_Healthy!Q503,Patient18_Healthy!Q503,Patient19_Healthy!Q503,Patient21_Healthy!Q503,Patient22_Healthy!Q503,Patient23_Healthy!Q503,Patient25_Healthy!Q503,Patient26_Healthy!Q503,Patient27_Healthy!Q503,Patient28_Healthy!Q503,Patient30_Healthy!Q503,Patient31_Healthy!Q503,Patient33_Healthy!Q503,Patient34_Healthy!Q503,Patient36_Healthy!Q503)</f>
        <v>0.67837413605551899</v>
      </c>
      <c r="AA524" s="139">
        <f>STDEV(Patient1_Healthy!Q526,Patient2_Healthy!Q526,Patient5_Healthy!Q503,Patient6_Healthy!Q503,Patient8_Healthy!Q503,Patient9_Healthy!Q503,Patient10_Healthy!Q503,Patient11_Healthy!Q503,Patient12_Healthy!Q503,Patient13_Healthy!Q503,Patient14_Healthy!Q503,Patient15_Healthy!Q503,Patient16_Healthy!Q503,Patient17_Healthy!Q503,Patient18_Healthy!Q503,Patient19_Healthy!Q503,Patient21_Healthy!Q503,Patient22_Healthy!Q503,Patient23_Healthy!Q503,Patient25_Healthy!Q503,Patient26_Healthy!Q503,Patient27_Healthy!Q503,Patient28_Healthy!Q503,Patient30_Healthy!Q503,Patient31_Healthy!Q503,Patient33_Healthy!Q503,Patient34_Healthy!Q503,Patient36_Healthy!Q503)</f>
        <v>0.22763578693839751</v>
      </c>
      <c r="AB524" s="132">
        <f>AVERAGE(Patient1_Healthy!R526,Patient2_Healthy!R526,Patient5_Healthy!R503,Patient6_Healthy!R503,Patient8_Healthy!R503,Patient9_Healthy!R503,Patient10_Healthy!R503,Patient11_Healthy!R503,Patient12_Healthy!R503,Patient12_Healthy!R503,Patient13_Healthy!R503,Patient14_Healthy!R503,Patient15_Healthy!R503,Patient16_Healthy!R503,Patient17_Healthy!R503,Patient18_Healthy!R503,Patient19_Healthy!R503,Patient21_Healthy!R503,Patient22_Healthy!R503,Patient23_Healthy!R503,Patient25_Healthy!R503,Patient26_Healthy!R503,Patient27_Healthy!R503,Patient28_Healthy!R503,Patient30_Healthy!R503,Patient31_Healthy!R503,Patient33_Healthy!R503,Patient34_Healthy!R503,Patient36_Healthy!R503)</f>
        <v>0.68035168469849305</v>
      </c>
      <c r="AC524" s="139">
        <f>STDEV(Patient1_Healthy!R526,Patient2_Healthy!R526,Patient5_Healthy!R503,Patient6_Healthy!R503,Patient8_Healthy!R503,Patient9_Healthy!R503,Patient10_Healthy!R503,Patient11_Healthy!R503,Patient12_Healthy!R503,Patient12_Healthy!R503,Patient13_Healthy!R503,Patient14_Healthy!R503,Patient15_Healthy!R503,Patient16_Healthy!R503,Patient17_Healthy!R503,Patient18_Healthy!R503,Patient19_Healthy!R503,Patient21_Healthy!R503,Patient22_Healthy!R503,Patient23_Healthy!R503,Patient25_Healthy!R503,Patient26_Healthy!R503,Patient27_Healthy!R503,Patient28_Healthy!R503,Patient30_Healthy!R503,Patient31_Healthy!R503,Patient33_Healthy!R503,Patient34_Healthy!R503,Patient36_Healthy!R503)</f>
        <v>0.22819327753330232</v>
      </c>
      <c r="AD524" s="132">
        <f>AVERAGE(Patient1_Healthy!S526,Patient2_Healthy!S526,Patient5_Healthy!S503,Patient6_Healthy!RS103,Patient8_Healthy!S503,Patient9_Healthy!S503,Patient10_Healthy!S503,Patient11_Healthy!S503,Patient12_Healthy!S503,Patient12_Healthy!S503,Patient13_Healthy!S503,Patient14_Healthy!S503,Patient15_Healthy!S503,Patient16_Healthy!S503,Patient17_Healthy!S503,Patient18_Healthy!S503,Patient19_Healthy!S503,Patient21_Healthy!S503,Patient22_Healthy!S503,Patient23_Healthy!S503,Patient25_Healthy!S503,Patient26_Healthy!RS103,Patient27_Healthy!S503,Patient28_Healthy!S503,Patient30_Healthy!S503,Patient31_Healthy!S503,Patient33_Healthy!S503,Patient34_Healthy!S503,Patient36_Healthy!S503)</f>
        <v>0.57071441576124149</v>
      </c>
      <c r="AE524" s="139">
        <f>STDEV(Patient1_Healthy!S526,Patient2_Healthy!S526,Patient5_Healthy!S503,Patient6_Healthy!RS103,Patient8_Healthy!S503,Patient9_Healthy!S503,Patient10_Healthy!S503,Patient11_Healthy!S503,Patient12_Healthy!S503,Patient12_Healthy!S503,Patient13_Healthy!S503,Patient14_Healthy!S503,Patient15_Healthy!S503,Patient16_Healthy!S503,Patient17_Healthy!S503,Patient18_Healthy!S503,Patient19_Healthy!S503,Patient21_Healthy!S503,Patient22_Healthy!S503,Patient23_Healthy!S503,Patient25_Healthy!S503,Patient26_Healthy!RS103,Patient27_Healthy!S503,Patient28_Healthy!S503,Patient30_Healthy!S503,Patient31_Healthy!S503,Patient33_Healthy!S503,Patient34_Healthy!S503,Patient36_Healthy!S503)</f>
        <v>0.22649047216985951</v>
      </c>
      <c r="AF524" s="164">
        <f>AVERAGE(Patient1_Healthy!T526,Patient2_Healthy!T526,Patient5_Healthy!T503,Patient6_Healthy!T503,Patient8_Healthy!T503,Patient9_Healthy!T503,Patient10_Healthy!T503,Patient11_Healthy!T503,Patient12_Healthy!T503,Patient12_Healthy!T503,Patient13_Healthy!T503,Patient14_Healthy!T503,Patient15_Healthy!T503,Patient16_Healthy!T503,Patient17_Healthy!T503,Patient18_Healthy!T503,Patient19_Healthy!T503,Patient21_Healthy!T503,Patient22_Healthy!T503,Patient23_Healthy!T503,Patient25_Healthy!T503,Patient26_Healthy!TS103,Patient27_Healthy!T503,Patient28_Healthy!T503,Patient30_Healthy!T503,Patient31_Healthy!T503,Patient33_Healthy!T503,Patient34_Healthy!T503,Patient36_Healthy!T503)</f>
        <v>0.57842275404396515</v>
      </c>
      <c r="AG524" s="164">
        <f>STDEV(Patient1_Healthy!T526,Patient2_Healthy!T526,Patient5_Healthy!T503,Patient6_Healthy!T503,Patient8_Healthy!T503,Patient9_Healthy!T503,Patient10_Healthy!T503,Patient11_Healthy!T503,Patient12_Healthy!T503,Patient12_Healthy!T503,Patient13_Healthy!T503,Patient14_Healthy!T503,Patient15_Healthy!T503,Patient16_Healthy!T503,Patient17_Healthy!T503,Patient18_Healthy!T503,Patient19_Healthy!T503,Patient21_Healthy!T503,Patient22_Healthy!T503,Patient23_Healthy!T503,Patient25_Healthy!T503,Patient26_Healthy!TS103,Patient27_Healthy!T503,Patient28_Healthy!T503,Patient30_Healthy!T503,Patient31_Healthy!T503,Patient33_Healthy!T503,Patient34_Healthy!T503,Patient36_Healthy!T503)</f>
        <v>0.2699180038663852</v>
      </c>
      <c r="AO524" s="165"/>
    </row>
    <row r="525" spans="1:41" x14ac:dyDescent="0.25">
      <c r="A525" s="131" t="s">
        <v>143</v>
      </c>
      <c r="B525" s="132">
        <f>AVERAGE(Patient1_Healthy!B527,Patient2_Healthy!B527,Patient5_Healthy!B504,Patient6_Healthy!B504,Patient8_Healthy!B504,Patient9_Healthy!B504,Patient10_Healthy!B504,Patient11_Healthy!B504,Patient12_Healthy!B504,Patient13_Healthy!B504,Patient14_Healthy!B504,Patient15_Healthy!B504,Patient16_Healthy!B504,Patient17_Healthy!B504,Patient18_Healthy!B504,Patient19_Healthy!B504,Patient21_Healthy!B504,Patient22_Healthy!B504,Patient23_Healthy!B504,Patient25_Healthy!B504,Patient26_Healthy!B504,Patient27_Healthy!B504,Patient28_Healthy!B504,Patient30_Healthy!B504,Patient31_Healthy!B504,Patient33_Healthy!B504,Patient34_Healthy!B504,Patient36_Healthy!B504)</f>
        <v>9.6669330436121843</v>
      </c>
      <c r="C525" s="139">
        <f>STDEV(Patient1_Healthy!B527,Patient2_Healthy!B527,Patient5_Healthy!B504,Patient6_Healthy!B504,Patient8_Healthy!B504,Patient9_Healthy!B504,Patient10_Healthy!B504,Patient11_Healthy!B504,Patient12_Healthy!B504,Patient13_Healthy!B504,Patient14_Healthy!B504,Patient15_Healthy!B504,Patient16_Healthy!B504,Patient17_Healthy!B504,Patient18_Healthy!B504,Patient19_Healthy!B504,Patient21_Healthy!B504,Patient22_Healthy!B504,Patient23_Healthy!B504,Patient25_Healthy!B504,Patient26_Healthy!B504,Patient27_Healthy!B504,Patient28_Healthy!B504,Patient30_Healthy!B504,Patient31_Healthy!B504,Patient33_Healthy!B504,Patient34_Healthy!B504,Patient36_Healthy!B504)</f>
        <v>6.1281797655054104</v>
      </c>
      <c r="D525" s="164">
        <f>AVERAGE(Patient1_Healthy!C527,Patient2_Healthy!C527,Patient5_Healthy!C504,Patient6_Healthy!C504,Patient8_Healthy!C504,Patient9_Healthy!C504,Patient10_Healthy!C504,Patient11_Healthy!C504,Patient12_Healthy!C504,Patient13_Healthy!C504,Patient14_Healthy!C504,Patient15_Healthy!C504,Patient16_Healthy!C504,Patient17_Healthy!C504,Patient18_Healthy!C504,Patient19_Healthy!C504,Patient21_Healthy!C504,Patient22_Healthy!C504,Patient23_Healthy!C504,Patient25_Healthy!C504,Patient26_Healthy!C504,Patient27_Healthy!C504,Patient28_Healthy!C504,Patient30_Healthy!C504,Patient31_Healthy!C504,Patient33_Healthy!C504,Patient34_Healthy!C504,Patient36_Healthy!C504)</f>
        <v>-0.59845363295890408</v>
      </c>
      <c r="E525" s="139">
        <f>STDEV(Patient1_Healthy!C527,Patient2_Healthy!C527,Patient5_Healthy!C504,Patient6_Healthy!C504,Patient8_Healthy!C504,Patient9_Healthy!C504,Patient10_Healthy!C504,Patient11_Healthy!C504,Patient12_Healthy!C504,Patient13_Healthy!C504,Patient14_Healthy!C504,Patient15_Healthy!C504,Patient16_Healthy!C504,Patient17_Healthy!C504,Patient18_Healthy!C504,Patient19_Healthy!C504,Patient21_Healthy!C504,Patient22_Healthy!C504,Patient23_Healthy!C504,Patient25_Healthy!C504,Patient26_Healthy!C504,Patient27_Healthy!C504,Patient28_Healthy!C504,Patient30_Healthy!C504,Patient31_Healthy!C504,Patient33_Healthy!C504,Patient34_Healthy!C504,Patient36_Healthy!C504)</f>
        <v>7.0079413954973058</v>
      </c>
      <c r="F525" s="132">
        <f>AVERAGE(Patient1_Healthy!D527,Patient2_Healthy!D527,Patient5_Healthy!D504,Patient6_Healthy!D504,Patient8_Healthy!D504,Patient9_Healthy!D504,Patient10_Healthy!D504,Patient11_Healthy!D504,Patient12_Healthy!D504,Patient13_Healthy!D504,Patient14_Healthy!D504,Patient15_Healthy!D504,Patient16_Healthy!D504,Patient17_Healthy!D504,Patient18_Healthy!D504,Patient19_Healthy!D504,Patient21_Healthy!D504,Patient22_Healthy!D504,Patient23_Healthy!D504,Patient25_Healthy!D504,Patient26_Healthy!D504,Patient27_Healthy!D504,Patient28_Healthy!D504,Patient30_Healthy!D504,Patient31_Healthy!D504,Patient33_Healthy!D504,Patient34_Healthy!D504,Patient36_Healthy!D504)</f>
        <v>13.541213613040437</v>
      </c>
      <c r="G525" s="139">
        <f>STDEV(Patient1_Healthy!D527,Patient2_Healthy!D527,Patient5_Healthy!D504,Patient6_Healthy!D504,Patient8_Healthy!D504,Patient9_Healthy!D504,Patient10_Healthy!D504,Patient11_Healthy!D504,Patient12_Healthy!D504,Patient13_Healthy!D504,Patient14_Healthy!D504,Patient15_Healthy!D504,Patient16_Healthy!D504,Patient17_Healthy!D504,Patient18_Healthy!D504,Patient19_Healthy!D504,Patient21_Healthy!D504,Patient22_Healthy!D504,Patient23_Healthy!D504,Patient25_Healthy!D504,Patient26_Healthy!D504,Patient27_Healthy!D504,Patient28_Healthy!D504,Patient30_Healthy!D504,Patient31_Healthy!D504,Patient33_Healthy!D504,Patient34_Healthy!D504,Patient36_Healthy!D504)</f>
        <v>9.4632442827626981</v>
      </c>
      <c r="H525" s="164">
        <f>AVERAGE(Patient1_Healthy!E527,Patient2_Healthy!E527,Patient5_Healthy!E504,Patient6_Healthy!E504,Patient8_Healthy!E504,Patient9_Healthy!E504,Patient10_Healthy!E504,Patient11_Healthy!E504,Patient12_Healthy!E504,Patient13_Healthy!E504,Patient14_Healthy!E504,Patient15_Healthy!E504,Patient16_Healthy!E504,Patient17_Healthy!E504,Patient18_Healthy!E504,Patient19_Healthy!E504,Patient21_Healthy!E504,Patient22_Healthy!E504,Patient23_Healthy!E504,Patient25_Healthy!E504,Patient26_Healthy!E504,Patient27_Healthy!E504,Patient28_Healthy!E504,Patient30_Healthy!E504,Patient31_Healthy!E504,Patient33_Healthy!E504,Patient34_Healthy!E504,Patient36_Healthy!E504)</f>
        <v>-1.9543026932799994</v>
      </c>
      <c r="I525" s="164">
        <f>STDEV(Patient1_Healthy!E527,Patient2_Healthy!E527,Patient5_Healthy!E504,Patient6_Healthy!E504,Patient8_Healthy!E504,Patient9_Healthy!E504,Patient10_Healthy!E504,Patient11_Healthy!E504,Patient12_Healthy!E504,Patient13_Healthy!E504,Patient14_Healthy!E504,Patient15_Healthy!E504,Patient16_Healthy!E504,Patient17_Healthy!E504,Patient18_Healthy!E504,Patient19_Healthy!E504,Patient21_Healthy!E504,Patient22_Healthy!E504,Patient23_Healthy!E504,Patient25_Healthy!E504,Patient26_Healthy!E504,Patient27_Healthy!E504,Patient28_Healthy!E504,Patient30_Healthy!E504,Patient31_Healthy!E504,Patient33_Healthy!E504,Patient34_Healthy!E504,Patient36_Healthy!E504)</f>
        <v>11.740129395721437</v>
      </c>
      <c r="L525" s="133" t="s">
        <v>144</v>
      </c>
      <c r="M525" s="164">
        <f>AVERAGE(Patient1_Healthy!H527,Patient2_Healthy!H504,Patient5_Healthy!H504,Patient6_Healthy!H504,Patient8_Healthy!H504,Patient9_Healthy!H504,Patient10_Healthy!H504,Patient11_Healthy!H504,Patient12_Healthy!H504,Patient13_Healthy!H504,Patient14_Healthy!H504,Patient15_Healthy!H504,Patient16_Healthy!H504,Patient17_Healthy!H504,Patient18_Healthy!H504,Patient19_Healthy!H504,Patient21_Healthy!H504,Patient22_Healthy!H504,Patient23_Healthy!H504,Patient25_Healthy!H504,Patient26_Healthy!H504,Patient27_Healthy!H504,Patient28_Healthy!H504,Patient30_Healthy!H504,Patient31_Healthy!H504,Patient33_Healthy!H504,Patient34_Healthy!H504,Patient36_Healthy!H504)</f>
        <v>1209.8132990182939</v>
      </c>
      <c r="N525" s="164">
        <f>STDEV(Patient1_Healthy!H527,Patient2_Healthy!H504,Patient5_Healthy!H504,Patient6_Healthy!H504,Patient8_Healthy!H504,Patient9_Healthy!H504,Patient10_Healthy!H504,Patient11_Healthy!H504,Patient12_Healthy!H504,Patient13_Healthy!H504,Patient14_Healthy!H504,Patient15_Healthy!H504,Patient16_Healthy!H504,Patient17_Healthy!H504,Patient18_Healthy!H504,Patient19_Healthy!H504,Patient21_Healthy!H504,Patient22_Healthy!H504,Patient23_Healthy!H504,Patient25_Healthy!H504,Patient26_Healthy!H504,Patient27_Healthy!H504,Patient28_Healthy!H504,Patient30_Healthy!H504,Patient31_Healthy!H504,Patient33_Healthy!H504,Patient34_Healthy!H504,Patient36_Healthy!H504)</f>
        <v>1543.407965565435</v>
      </c>
      <c r="Q525" s="135" t="s">
        <v>144</v>
      </c>
      <c r="R525" s="132">
        <f>AVERAGE(Patient1_Healthy!M527,Patient2_Healthy!M527,Patient5_Healthy!M504,Patient6_Healthy!M504,Patient8_Healthy!M504,Patient9_Healthy!M504,Patient10_Healthy!M504,Patient11_Healthy!M504,Patient12_Healthy!M504,Patient13_Healthy!M504,Patient14_Healthy!M504,Patient15_Healthy!M504,Patient16_Healthy!M504,Patient17_Healthy!M504,Patient18_Healthy!M504,Patient19_Healthy!M504,Patient21_Healthy!M504,Patient22_Healthy!M504,Patient23_Healthy!M504,Patient25_Healthy!M504,Patient26_Healthy!M504,Patient27_Healthy!M504,Patient28_Healthy!M504,Patient30_Healthy!M504,Patient31_Healthy!M504,Patient33_Healthy!M504,Patient34_Healthy!M504,Patient36_Healthy!M504)</f>
        <v>0.79894683606786032</v>
      </c>
      <c r="S525" s="139">
        <f>STDEV(Patient1_Healthy!M527,Patient2_Healthy!M527,Patient5_Healthy!M504,Patient6_Healthy!M504,Patient8_Healthy!M504,Patient9_Healthy!M504,Patient10_Healthy!M504,Patient11_Healthy!M504,Patient12_Healthy!M504,Patient13_Healthy!M504,Patient14_Healthy!M504,Patient15_Healthy!M504,Patient16_Healthy!M504,Patient17_Healthy!M504,Patient18_Healthy!M504,Patient19_Healthy!M504,Patient21_Healthy!M504,Patient22_Healthy!M504,Patient23_Healthy!M504,Patient25_Healthy!M504,Patient26_Healthy!M504,Patient27_Healthy!M504,Patient28_Healthy!M504,Patient30_Healthy!M504,Patient31_Healthy!M504,Patient33_Healthy!M504,Patient34_Healthy!M504,Patient36_Healthy!M504)</f>
        <v>0.19398762629701169</v>
      </c>
      <c r="T525" s="164">
        <f>AVERAGE(Patient1_Healthy!N527,Patient2_Healthy!N527,Patient5_Healthy!N504,Patient6_Healthy!N504,Patient8_Healthy!N504,Patient9_Healthy!N504,Patient10_Healthy!N504,Patient11_Healthy!N504,Patient12_Healthy!N504,Patient13_Healthy!N504,Patient14_Healthy!N504,Patient15_Healthy!N504,Patient16_Healthy!N504,Patient17_Healthy!N504,Patient18_Healthy!N504,Patient19_Healthy!N504,Patient21_Healthy!N504,Patient22_Healthy!N504,Patient23_Healthy!N504,Patient25_Healthy!N504,Patient26_Healthy!N504,Patient27_Healthy!N504,Patient28_Healthy!N504,Patient30_Healthy!N504,Patient31_Healthy!N504,Patient33_Healthy!N504,Patient34_Healthy!N504,Patient36_Healthy!N504)</f>
        <v>0.76957214687929876</v>
      </c>
      <c r="U525" s="164">
        <f>STDEV(Patient1_Healthy!N527,Patient2_Healthy!N527,Patient5_Healthy!N504,Patient6_Healthy!N504,Patient8_Healthy!N504,Patient9_Healthy!N504,Patient10_Healthy!N504,Patient11_Healthy!N504,Patient12_Healthy!N504,Patient13_Healthy!N504,Patient14_Healthy!N504,Patient15_Healthy!N504,Patient16_Healthy!N504,Patient17_Healthy!N504,Patient18_Healthy!N504,Patient19_Healthy!N504,Patient21_Healthy!N504,Patient22_Healthy!N504,Patient23_Healthy!N504,Patient25_Healthy!N504,Patient26_Healthy!N504,Patient27_Healthy!N504,Patient28_Healthy!N504,Patient30_Healthy!N504,Patient31_Healthy!N504,Patient33_Healthy!N504,Patient34_Healthy!N504,Patient36_Healthy!N504)</f>
        <v>0.22263297839984963</v>
      </c>
      <c r="V525" s="132">
        <f>AVERAGE(Patient1_Healthy!O527,Patient2_Healthy!O527,Patient5_Healthy!O504,Patient6_Healthy!O504,Patient8_Healthy!O504,Patient9_Healthy!O504,Patient10_Healthy!O504,Patient11_Healthy!O504,Patient12_Healthy!O504,Patient13_Healthy!O504,Patient14_Healthy!O504,Patient15_Healthy!O504,Patient16_Healthy!O504,Patient17_Healthy!O504,Patient18_Healthy!O504,Patient19_Healthy!O504,Patient21_Healthy!O504,Patient22_Healthy!O504,Patient23_Healthy!O504,Patient25_Healthy!O504,Patient26_Healthy!O504,Patient27_Healthy!O504,Patient28_Healthy!O504,Patient30_Healthy!O504,Patient31_Healthy!O504,Patient33_Healthy!O504,Patient34_Healthy!O504,Patient36_Healthy!O504)</f>
        <v>0.66921499440666188</v>
      </c>
      <c r="W525" s="139">
        <f>STDEV(Patient1_Healthy!O527,Patient2_Healthy!O527,Patient5_Healthy!O504,Patient6_Healthy!O504,Patient8_Healthy!O504,Patient9_Healthy!O504,Patient10_Healthy!O504,Patient11_Healthy!O504,Patient12_Healthy!O504,Patient13_Healthy!O504,Patient14_Healthy!O504,Patient15_Healthy!O504,Patient16_Healthy!O504,Patient17_Healthy!O504,Patient18_Healthy!O504,Patient19_Healthy!O504,Patient21_Healthy!O504,Patient22_Healthy!O504,Patient23_Healthy!O504,Patient25_Healthy!O504,Patient26_Healthy!O504,Patient27_Healthy!O504,Patient28_Healthy!O504,Patient30_Healthy!O504,Patient31_Healthy!O504,Patient33_Healthy!O504,Patient34_Healthy!O504,Patient36_Healthy!O504)</f>
        <v>0.21058169774201288</v>
      </c>
      <c r="X525" s="132">
        <f>AVERAGE(Patient1_Healthy!P527,Patient2_Healthy!P527,Patient5_Healthy!P504,Patient6_Healthy!P504,Patient8_Healthy!P504,Patient9_Healthy!P504,Patient10_Healthy!P504,Patient11_Healthy!P504,Patient12_Healthy!P504,Patient13_Healthy!P504,Patient14_Healthy!P504,Patient15_Healthy!P504,Patient16_Healthy!P504,Patient17_Healthy!P504,Patient18_Healthy!P504,Patient19_Healthy!P504,Patient21_Healthy!P504,Patient22_Healthy!P504,Patient23_Healthy!P504,Patient25_Healthy!P504,Patient26_Healthy!P504,Patient27_Healthy!P504,Patient28_Healthy!P504,Patient30_Healthy!P504,Patient31_Healthy!P504,Patient33_Healthy!P504,Patient34_Healthy!P504,Patient36_Healthy!P504)</f>
        <v>0.63816753516024038</v>
      </c>
      <c r="Y525" s="139">
        <f>STDEV(Patient1_Healthy!P527,Patient2_Healthy!P527,Patient5_Healthy!P504,Patient6_Healthy!P504,Patient8_Healthy!P504,Patient9_Healthy!P504,Patient10_Healthy!P504,Patient11_Healthy!P504,Patient12_Healthy!P504,Patient13_Healthy!P504,Patient14_Healthy!P504,Patient15_Healthy!P504,Patient16_Healthy!P504,Patient17_Healthy!P504,Patient18_Healthy!P504,Patient19_Healthy!P504,Patient21_Healthy!P504,Patient22_Healthy!P504,Patient23_Healthy!P504,Patient25_Healthy!P504,Patient26_Healthy!P504,Patient27_Healthy!P504,Patient28_Healthy!P504,Patient30_Healthy!P504,Patient31_Healthy!P504,Patient33_Healthy!P504,Patient34_Healthy!P504,Patient36_Healthy!P504)</f>
        <v>0.20931086690767409</v>
      </c>
      <c r="Z525" s="132">
        <f>AVERAGE(Patient1_Healthy!Q527,Patient2_Healthy!Q527,Patient5_Healthy!Q504,Patient6_Healthy!Q504,Patient8_Healthy!Q504,Patient9_Healthy!Q504,Patient10_Healthy!Q504,Patient11_Healthy!Q504,Patient12_Healthy!Q504,Patient13_Healthy!Q504,Patient14_Healthy!Q504,Patient15_Healthy!Q504,Patient16_Healthy!Q504,Patient17_Healthy!Q504,Patient18_Healthy!Q504,Patient19_Healthy!Q504,Patient21_Healthy!Q504,Patient22_Healthy!Q504,Patient23_Healthy!Q504,Patient25_Healthy!Q504,Patient26_Healthy!Q504,Patient27_Healthy!Q504,Patient28_Healthy!Q504,Patient30_Healthy!Q504,Patient31_Healthy!Q504,Patient33_Healthy!Q504,Patient34_Healthy!Q504,Patient36_Healthy!Q504)</f>
        <v>0.65613399561390373</v>
      </c>
      <c r="AA525" s="139">
        <f>STDEV(Patient1_Healthy!Q527,Patient2_Healthy!Q527,Patient5_Healthy!Q504,Patient6_Healthy!Q504,Patient8_Healthy!Q504,Patient9_Healthy!Q504,Patient10_Healthy!Q504,Patient11_Healthy!Q504,Patient12_Healthy!Q504,Patient13_Healthy!Q504,Patient14_Healthy!Q504,Patient15_Healthy!Q504,Patient16_Healthy!Q504,Patient17_Healthy!Q504,Patient18_Healthy!Q504,Patient19_Healthy!Q504,Patient21_Healthy!Q504,Patient22_Healthy!Q504,Patient23_Healthy!Q504,Patient25_Healthy!Q504,Patient26_Healthy!Q504,Patient27_Healthy!Q504,Patient28_Healthy!Q504,Patient30_Healthy!Q504,Patient31_Healthy!Q504,Patient33_Healthy!Q504,Patient34_Healthy!Q504,Patient36_Healthy!Q504)</f>
        <v>0.25434794813963368</v>
      </c>
      <c r="AB525" s="132">
        <f>AVERAGE(Patient1_Healthy!R527,Patient2_Healthy!R527,Patient5_Healthy!R504,Patient6_Healthy!R504,Patient8_Healthy!R504,Patient9_Healthy!R504,Patient10_Healthy!R504,Patient11_Healthy!R504,Patient12_Healthy!R504,Patient12_Healthy!R504,Patient13_Healthy!R504,Patient14_Healthy!R504,Patient15_Healthy!R504,Patient16_Healthy!R504,Patient17_Healthy!R504,Patient18_Healthy!R504,Patient19_Healthy!R504,Patient21_Healthy!R504,Patient22_Healthy!R504,Patient23_Healthy!R504,Patient25_Healthy!R504,Patient26_Healthy!R504,Patient27_Healthy!R504,Patient28_Healthy!R504,Patient30_Healthy!R504,Patient31_Healthy!R504,Patient33_Healthy!R504,Patient34_Healthy!R504,Patient36_Healthy!R504)</f>
        <v>0.65370010842423643</v>
      </c>
      <c r="AC525" s="139">
        <f>STDEV(Patient1_Healthy!R527,Patient2_Healthy!R527,Patient5_Healthy!R504,Patient6_Healthy!R504,Patient8_Healthy!R504,Patient9_Healthy!R504,Patient10_Healthy!R504,Patient11_Healthy!R504,Patient12_Healthy!R504,Patient12_Healthy!R504,Patient13_Healthy!R504,Patient14_Healthy!R504,Patient15_Healthy!R504,Patient16_Healthy!R504,Patient17_Healthy!R504,Patient18_Healthy!R504,Patient19_Healthy!R504,Patient21_Healthy!R504,Patient22_Healthy!R504,Patient23_Healthy!R504,Patient25_Healthy!R504,Patient26_Healthy!R504,Patient27_Healthy!R504,Patient28_Healthy!R504,Patient30_Healthy!R504,Patient31_Healthy!R504,Patient33_Healthy!R504,Patient34_Healthy!R504,Patient36_Healthy!R504)</f>
        <v>0.20745126383434007</v>
      </c>
      <c r="AD525" s="132">
        <f>AVERAGE(Patient1_Healthy!S527,Patient2_Healthy!S527,Patient5_Healthy!S504,Patient6_Healthy!RS104,Patient8_Healthy!S504,Patient9_Healthy!S504,Patient10_Healthy!S504,Patient11_Healthy!S504,Patient12_Healthy!S504,Patient12_Healthy!S504,Patient13_Healthy!S504,Patient14_Healthy!S504,Patient15_Healthy!S504,Patient16_Healthy!S504,Patient17_Healthy!S504,Patient18_Healthy!S504,Patient19_Healthy!S504,Patient21_Healthy!S504,Patient22_Healthy!S504,Patient23_Healthy!S504,Patient25_Healthy!S504,Patient26_Healthy!RS104,Patient27_Healthy!S504,Patient28_Healthy!S504,Patient30_Healthy!S504,Patient31_Healthy!S504,Patient33_Healthy!S504,Patient34_Healthy!S504,Patient36_Healthy!S504)</f>
        <v>0.64246333235822783</v>
      </c>
      <c r="AE525" s="139">
        <f>STDEV(Patient1_Healthy!S527,Patient2_Healthy!S527,Patient5_Healthy!S504,Patient6_Healthy!RS104,Patient8_Healthy!S504,Patient9_Healthy!S504,Patient10_Healthy!S504,Patient11_Healthy!S504,Patient12_Healthy!S504,Patient12_Healthy!S504,Patient13_Healthy!S504,Patient14_Healthy!S504,Patient15_Healthy!S504,Patient16_Healthy!S504,Patient17_Healthy!S504,Patient18_Healthy!S504,Patient19_Healthy!S504,Patient21_Healthy!S504,Patient22_Healthy!S504,Patient23_Healthy!S504,Patient25_Healthy!S504,Patient26_Healthy!RS104,Patient27_Healthy!S504,Patient28_Healthy!S504,Patient30_Healthy!S504,Patient31_Healthy!S504,Patient33_Healthy!S504,Patient34_Healthy!S504,Patient36_Healthy!S504)</f>
        <v>0.24188100941546684</v>
      </c>
      <c r="AF525" s="164">
        <f>AVERAGE(Patient1_Healthy!T527,Patient2_Healthy!T527,Patient5_Healthy!T504,Patient6_Healthy!T504,Patient8_Healthy!T504,Patient9_Healthy!T504,Patient10_Healthy!T504,Patient11_Healthy!T504,Patient12_Healthy!T504,Patient12_Healthy!T504,Patient13_Healthy!T504,Patient14_Healthy!T504,Patient15_Healthy!T504,Patient16_Healthy!T504,Patient17_Healthy!T504,Patient18_Healthy!T504,Patient19_Healthy!T504,Patient21_Healthy!T504,Patient22_Healthy!T504,Patient23_Healthy!T504,Patient25_Healthy!T504,Patient26_Healthy!TS104,Patient27_Healthy!T504,Patient28_Healthy!T504,Patient30_Healthy!T504,Patient31_Healthy!T504,Patient33_Healthy!T504,Patient34_Healthy!T504,Patient36_Healthy!T504)</f>
        <v>0.61885195333826137</v>
      </c>
      <c r="AG525" s="164">
        <f>STDEV(Patient1_Healthy!T527,Patient2_Healthy!T527,Patient5_Healthy!T504,Patient6_Healthy!T504,Patient8_Healthy!T504,Patient9_Healthy!T504,Patient10_Healthy!T504,Patient11_Healthy!T504,Patient12_Healthy!T504,Patient12_Healthy!T504,Patient13_Healthy!T504,Patient14_Healthy!T504,Patient15_Healthy!T504,Patient16_Healthy!T504,Patient17_Healthy!T504,Patient18_Healthy!T504,Patient19_Healthy!T504,Patient21_Healthy!T504,Patient22_Healthy!T504,Patient23_Healthy!T504,Patient25_Healthy!T504,Patient26_Healthy!TS104,Patient27_Healthy!T504,Patient28_Healthy!T504,Patient30_Healthy!T504,Patient31_Healthy!T504,Patient33_Healthy!T504,Patient34_Healthy!T504,Patient36_Healthy!T504)</f>
        <v>0.29083584891360154</v>
      </c>
      <c r="AO525" s="165"/>
    </row>
    <row r="526" spans="1:41" x14ac:dyDescent="0.25">
      <c r="A526" s="131" t="s">
        <v>144</v>
      </c>
      <c r="B526" s="132">
        <f>AVERAGE(Patient1_Healthy!B528,Patient2_Healthy!B528,Patient5_Healthy!B505,Patient6_Healthy!B505,Patient8_Healthy!B505,Patient9_Healthy!B505,Patient10_Healthy!B505,Patient11_Healthy!B505,Patient12_Healthy!B505,Patient13_Healthy!B505,Patient14_Healthy!B505,Patient15_Healthy!B505,Patient16_Healthy!B505,Patient17_Healthy!B505,Patient18_Healthy!B505,Patient19_Healthy!B505,Patient21_Healthy!B505,Patient22_Healthy!B505,Patient23_Healthy!B505,Patient25_Healthy!B505,Patient26_Healthy!B505,Patient27_Healthy!B505,Patient28_Healthy!B505,Patient30_Healthy!B505,Patient31_Healthy!B505,Patient33_Healthy!B505,Patient34_Healthy!B505,Patient36_Healthy!B505)</f>
        <v>10.770431728897643</v>
      </c>
      <c r="C526" s="139">
        <f>STDEV(Patient1_Healthy!B528,Patient2_Healthy!B528,Patient5_Healthy!B505,Patient6_Healthy!B505,Patient8_Healthy!B505,Patient9_Healthy!B505,Patient10_Healthy!B505,Patient11_Healthy!B505,Patient12_Healthy!B505,Patient13_Healthy!B505,Patient14_Healthy!B505,Patient15_Healthy!B505,Patient16_Healthy!B505,Patient17_Healthy!B505,Patient18_Healthy!B505,Patient19_Healthy!B505,Patient21_Healthy!B505,Patient22_Healthy!B505,Patient23_Healthy!B505,Patient25_Healthy!B505,Patient26_Healthy!B505,Patient27_Healthy!B505,Patient28_Healthy!B505,Patient30_Healthy!B505,Patient31_Healthy!B505,Patient33_Healthy!B505,Patient34_Healthy!B505,Patient36_Healthy!B505)</f>
        <v>7.4122884274868905</v>
      </c>
      <c r="D526" s="164">
        <f>AVERAGE(Patient1_Healthy!C528,Patient2_Healthy!C528,Patient5_Healthy!C505,Patient6_Healthy!C505,Patient8_Healthy!C505,Patient9_Healthy!C505,Patient10_Healthy!C505,Patient11_Healthy!C505,Patient12_Healthy!C505,Patient13_Healthy!C505,Patient14_Healthy!C505,Patient15_Healthy!C505,Patient16_Healthy!C505,Patient17_Healthy!C505,Patient18_Healthy!C505,Patient19_Healthy!C505,Patient21_Healthy!C505,Patient22_Healthy!C505,Patient23_Healthy!C505,Patient25_Healthy!C505,Patient26_Healthy!C505,Patient27_Healthy!C505,Patient28_Healthy!C505,Patient30_Healthy!C505,Patient31_Healthy!C505,Patient33_Healthy!C505,Patient34_Healthy!C505,Patient36_Healthy!C505)</f>
        <v>-0.3892709315647318</v>
      </c>
      <c r="E526" s="139">
        <f>STDEV(Patient1_Healthy!C528,Patient2_Healthy!C528,Patient5_Healthy!C505,Patient6_Healthy!C505,Patient8_Healthy!C505,Patient9_Healthy!C505,Patient10_Healthy!C505,Patient11_Healthy!C505,Patient12_Healthy!C505,Patient13_Healthy!C505,Patient14_Healthy!C505,Patient15_Healthy!C505,Patient16_Healthy!C505,Patient17_Healthy!C505,Patient18_Healthy!C505,Patient19_Healthy!C505,Patient21_Healthy!C505,Patient22_Healthy!C505,Patient23_Healthy!C505,Patient25_Healthy!C505,Patient26_Healthy!C505,Patient27_Healthy!C505,Patient28_Healthy!C505,Patient30_Healthy!C505,Patient31_Healthy!C505,Patient33_Healthy!C505,Patient34_Healthy!C505,Patient36_Healthy!C505)</f>
        <v>7.1454683565959014</v>
      </c>
      <c r="F526" s="132">
        <f>AVERAGE(Patient1_Healthy!D528,Patient2_Healthy!D528,Patient5_Healthy!D505,Patient6_Healthy!D505,Patient8_Healthy!D505,Patient9_Healthy!D505,Patient10_Healthy!D505,Patient11_Healthy!D505,Patient12_Healthy!D505,Patient13_Healthy!D505,Patient14_Healthy!D505,Patient15_Healthy!D505,Patient16_Healthy!D505,Patient17_Healthy!D505,Patient18_Healthy!D505,Patient19_Healthy!D505,Patient21_Healthy!D505,Patient22_Healthy!D505,Patient23_Healthy!D505,Patient25_Healthy!D505,Patient26_Healthy!D505,Patient27_Healthy!D505,Patient28_Healthy!D505,Patient30_Healthy!D505,Patient31_Healthy!D505,Patient33_Healthy!D505,Patient34_Healthy!D505,Patient36_Healthy!D505)</f>
        <v>15.736084097523886</v>
      </c>
      <c r="G526" s="139">
        <f>STDEV(Patient1_Healthy!D528,Patient2_Healthy!D528,Patient5_Healthy!D505,Patient6_Healthy!D505,Patient8_Healthy!D505,Patient9_Healthy!D505,Patient10_Healthy!D505,Patient11_Healthy!D505,Patient12_Healthy!D505,Patient13_Healthy!D505,Patient14_Healthy!D505,Patient15_Healthy!D505,Patient16_Healthy!D505,Patient17_Healthy!D505,Patient18_Healthy!D505,Patient19_Healthy!D505,Patient21_Healthy!D505,Patient22_Healthy!D505,Patient23_Healthy!D505,Patient25_Healthy!D505,Patient26_Healthy!D505,Patient27_Healthy!D505,Patient28_Healthy!D505,Patient30_Healthy!D505,Patient31_Healthy!D505,Patient33_Healthy!D505,Patient34_Healthy!D505,Patient36_Healthy!D505)</f>
        <v>13.356790231023874</v>
      </c>
      <c r="H526" s="164">
        <f>AVERAGE(Patient1_Healthy!E528,Patient2_Healthy!E528,Patient5_Healthy!E505,Patient6_Healthy!E505,Patient8_Healthy!E505,Patient9_Healthy!E505,Patient10_Healthy!E505,Patient11_Healthy!E505,Patient12_Healthy!E505,Patient13_Healthy!E505,Patient14_Healthy!E505,Patient15_Healthy!E505,Patient16_Healthy!E505,Patient17_Healthy!E505,Patient18_Healthy!E505,Patient19_Healthy!E505,Patient21_Healthy!E505,Patient22_Healthy!E505,Patient23_Healthy!E505,Patient25_Healthy!E505,Patient26_Healthy!E505,Patient27_Healthy!E505,Patient28_Healthy!E505,Patient30_Healthy!E505,Patient31_Healthy!E505,Patient33_Healthy!E505,Patient34_Healthy!E505,Patient36_Healthy!E505)</f>
        <v>2.1683543837283117</v>
      </c>
      <c r="I526" s="164">
        <f>STDEV(Patient1_Healthy!E528,Patient2_Healthy!E528,Patient5_Healthy!E505,Patient6_Healthy!E505,Patient8_Healthy!E505,Patient9_Healthy!E505,Patient10_Healthy!E505,Patient11_Healthy!E505,Patient12_Healthy!E505,Patient13_Healthy!E505,Patient14_Healthy!E505,Patient15_Healthy!E505,Patient16_Healthy!E505,Patient17_Healthy!E505,Patient18_Healthy!E505,Patient19_Healthy!E505,Patient21_Healthy!E505,Patient22_Healthy!E505,Patient23_Healthy!E505,Patient25_Healthy!E505,Patient26_Healthy!E505,Patient27_Healthy!E505,Patient28_Healthy!E505,Patient30_Healthy!E505,Patient31_Healthy!E505,Patient33_Healthy!E505,Patient34_Healthy!E505,Patient36_Healthy!E505)</f>
        <v>11.908516893290528</v>
      </c>
      <c r="L526" s="133" t="s">
        <v>145</v>
      </c>
      <c r="M526" s="164">
        <f>AVERAGE(Patient1_Healthy!H528,Patient2_Healthy!H505,Patient5_Healthy!H505,Patient6_Healthy!H505,Patient8_Healthy!H505,Patient9_Healthy!H505,Patient10_Healthy!H505,Patient11_Healthy!H505,Patient12_Healthy!H505,Patient13_Healthy!H505,Patient14_Healthy!H505,Patient15_Healthy!H505,Patient16_Healthy!H505,Patient17_Healthy!H505,Patient18_Healthy!H505,Patient19_Healthy!H505,Patient21_Healthy!H505,Patient22_Healthy!H505,Patient23_Healthy!H505,Patient25_Healthy!H505,Patient26_Healthy!H505,Patient27_Healthy!H505,Patient28_Healthy!H505,Patient30_Healthy!H505,Patient31_Healthy!H505,Patient33_Healthy!H505,Patient34_Healthy!H505,Patient36_Healthy!H505)</f>
        <v>1107.2255339513342</v>
      </c>
      <c r="N526" s="164">
        <f>STDEV(Patient1_Healthy!H528,Patient2_Healthy!H505,Patient5_Healthy!H505,Patient6_Healthy!H505,Patient8_Healthy!H505,Patient9_Healthy!H505,Patient10_Healthy!H505,Patient11_Healthy!H505,Patient12_Healthy!H505,Patient13_Healthy!H505,Patient14_Healthy!H505,Patient15_Healthy!H505,Patient16_Healthy!H505,Patient17_Healthy!H505,Patient18_Healthy!H505,Patient19_Healthy!H505,Patient21_Healthy!H505,Patient22_Healthy!H505,Patient23_Healthy!H505,Patient25_Healthy!H505,Patient26_Healthy!H505,Patient27_Healthy!H505,Patient28_Healthy!H505,Patient30_Healthy!H505,Patient31_Healthy!H505,Patient33_Healthy!H505,Patient34_Healthy!H505,Patient36_Healthy!H505)</f>
        <v>1320.01861181043</v>
      </c>
      <c r="Q526" s="135" t="s">
        <v>145</v>
      </c>
      <c r="R526" s="132">
        <f>AVERAGE(Patient1_Healthy!M528,Patient2_Healthy!M528,Patient5_Healthy!M505,Patient6_Healthy!M505,Patient8_Healthy!M505,Patient9_Healthy!M505,Patient10_Healthy!M505,Patient11_Healthy!M505,Patient12_Healthy!M505,Patient13_Healthy!M505,Patient14_Healthy!M505,Patient15_Healthy!M505,Patient16_Healthy!M505,Patient17_Healthy!M505,Patient18_Healthy!M505,Patient19_Healthy!M505,Patient21_Healthy!M505,Patient22_Healthy!M505,Patient23_Healthy!M505,Patient25_Healthy!M505,Patient26_Healthy!M505,Patient27_Healthy!M505,Patient28_Healthy!M505,Patient30_Healthy!M505,Patient31_Healthy!M505,Patient33_Healthy!M505,Patient34_Healthy!M505,Patient36_Healthy!M505)</f>
        <v>0.77317199478180743</v>
      </c>
      <c r="S526" s="139">
        <f>STDEV(Patient1_Healthy!M528,Patient2_Healthy!M528,Patient5_Healthy!M505,Patient6_Healthy!M505,Patient8_Healthy!M505,Patient9_Healthy!M505,Patient10_Healthy!M505,Patient11_Healthy!M505,Patient12_Healthy!M505,Patient13_Healthy!M505,Patient14_Healthy!M505,Patient15_Healthy!M505,Patient16_Healthy!M505,Patient17_Healthy!M505,Patient18_Healthy!M505,Patient19_Healthy!M505,Patient21_Healthy!M505,Patient22_Healthy!M505,Patient23_Healthy!M505,Patient25_Healthy!M505,Patient26_Healthy!M505,Patient27_Healthy!M505,Patient28_Healthy!M505,Patient30_Healthy!M505,Patient31_Healthy!M505,Patient33_Healthy!M505,Patient34_Healthy!M505,Patient36_Healthy!M505)</f>
        <v>0.17750498138645557</v>
      </c>
      <c r="T526" s="164">
        <f>AVERAGE(Patient1_Healthy!N528,Patient2_Healthy!N528,Patient5_Healthy!N505,Patient6_Healthy!N505,Patient8_Healthy!N505,Patient9_Healthy!N505,Patient10_Healthy!N505,Patient11_Healthy!N505,Patient12_Healthy!N505,Patient13_Healthy!N505,Patient14_Healthy!N505,Patient15_Healthy!N505,Patient16_Healthy!N505,Patient17_Healthy!N505,Patient18_Healthy!N505,Patient19_Healthy!N505,Patient21_Healthy!N505,Patient22_Healthy!N505,Patient23_Healthy!N505,Patient25_Healthy!N505,Patient26_Healthy!N505,Patient27_Healthy!N505,Patient28_Healthy!N505,Patient30_Healthy!N505,Patient31_Healthy!N505,Patient33_Healthy!N505,Patient34_Healthy!N505,Patient36_Healthy!N505)</f>
        <v>0.77580295371516406</v>
      </c>
      <c r="U526" s="164">
        <f>STDEV(Patient1_Healthy!N528,Patient2_Healthy!N528,Patient5_Healthy!N505,Patient6_Healthy!N505,Patient8_Healthy!N505,Patient9_Healthy!N505,Patient10_Healthy!N505,Patient11_Healthy!N505,Patient12_Healthy!N505,Patient13_Healthy!N505,Patient14_Healthy!N505,Patient15_Healthy!N505,Patient16_Healthy!N505,Patient17_Healthy!N505,Patient18_Healthy!N505,Patient19_Healthy!N505,Patient21_Healthy!N505,Patient22_Healthy!N505,Patient23_Healthy!N505,Patient25_Healthy!N505,Patient26_Healthy!N505,Patient27_Healthy!N505,Patient28_Healthy!N505,Patient30_Healthy!N505,Patient31_Healthy!N505,Patient33_Healthy!N505,Patient34_Healthy!N505,Patient36_Healthy!N505)</f>
        <v>0.24283018870563611</v>
      </c>
      <c r="V526" s="132">
        <f>AVERAGE(Patient1_Healthy!O528,Patient2_Healthy!O528,Patient5_Healthy!O505,Patient6_Healthy!O505,Patient8_Healthy!O505,Patient9_Healthy!O505,Patient10_Healthy!O505,Patient11_Healthy!O505,Patient12_Healthy!O505,Patient13_Healthy!O505,Patient14_Healthy!O505,Patient15_Healthy!O505,Patient16_Healthy!O505,Patient17_Healthy!O505,Patient18_Healthy!O505,Patient19_Healthy!O505,Patient21_Healthy!O505,Patient22_Healthy!O505,Patient23_Healthy!O505,Patient25_Healthy!O505,Patient26_Healthy!O505,Patient27_Healthy!O505,Patient28_Healthy!O505,Patient30_Healthy!O505,Patient31_Healthy!O505,Patient33_Healthy!O505,Patient34_Healthy!O505,Patient36_Healthy!O505)</f>
        <v>0.64955781603419338</v>
      </c>
      <c r="W526" s="139">
        <f>STDEV(Patient1_Healthy!O528,Patient2_Healthy!O528,Patient5_Healthy!O505,Patient6_Healthy!O505,Patient8_Healthy!O505,Patient9_Healthy!O505,Patient10_Healthy!O505,Patient11_Healthy!O505,Patient12_Healthy!O505,Patient13_Healthy!O505,Patient14_Healthy!O505,Patient15_Healthy!O505,Patient16_Healthy!O505,Patient17_Healthy!O505,Patient18_Healthy!O505,Patient19_Healthy!O505,Patient21_Healthy!O505,Patient22_Healthy!O505,Patient23_Healthy!O505,Patient25_Healthy!O505,Patient26_Healthy!O505,Patient27_Healthy!O505,Patient28_Healthy!O505,Patient30_Healthy!O505,Patient31_Healthy!O505,Patient33_Healthy!O505,Patient34_Healthy!O505,Patient36_Healthy!O505)</f>
        <v>0.20762490628936733</v>
      </c>
      <c r="X526" s="132">
        <f>AVERAGE(Patient1_Healthy!P528,Patient2_Healthy!P528,Patient5_Healthy!P505,Patient6_Healthy!P505,Patient8_Healthy!P505,Patient9_Healthy!P505,Patient10_Healthy!P505,Patient11_Healthy!P505,Patient12_Healthy!P505,Patient13_Healthy!P505,Patient14_Healthy!P505,Patient15_Healthy!P505,Patient16_Healthy!P505,Patient17_Healthy!P505,Patient18_Healthy!P505,Patient19_Healthy!P505,Patient21_Healthy!P505,Patient22_Healthy!P505,Patient23_Healthy!P505,Patient25_Healthy!P505,Patient26_Healthy!P505,Patient27_Healthy!P505,Patient28_Healthy!P505,Patient30_Healthy!P505,Patient31_Healthy!P505,Patient33_Healthy!P505,Patient34_Healthy!P505,Patient36_Healthy!P505)</f>
        <v>0.60247660570038375</v>
      </c>
      <c r="Y526" s="139">
        <f>STDEV(Patient1_Healthy!P528,Patient2_Healthy!P528,Patient5_Healthy!P505,Patient6_Healthy!P505,Patient8_Healthy!P505,Patient9_Healthy!P505,Patient10_Healthy!P505,Patient11_Healthy!P505,Patient12_Healthy!P505,Patient13_Healthy!P505,Patient14_Healthy!P505,Patient15_Healthy!P505,Patient16_Healthy!P505,Patient17_Healthy!P505,Patient18_Healthy!P505,Patient19_Healthy!P505,Patient21_Healthy!P505,Patient22_Healthy!P505,Patient23_Healthy!P505,Patient25_Healthy!P505,Patient26_Healthy!P505,Patient27_Healthy!P505,Patient28_Healthy!P505,Patient30_Healthy!P505,Patient31_Healthy!P505,Patient33_Healthy!P505,Patient34_Healthy!P505,Patient36_Healthy!P505)</f>
        <v>0.21294292398766246</v>
      </c>
      <c r="Z526" s="132">
        <f>AVERAGE(Patient1_Healthy!Q528,Patient2_Healthy!Q528,Patient5_Healthy!Q505,Patient6_Healthy!Q505,Patient8_Healthy!Q505,Patient9_Healthy!Q505,Patient10_Healthy!Q505,Patient11_Healthy!Q505,Patient12_Healthy!Q505,Patient13_Healthy!Q505,Patient14_Healthy!Q505,Patient15_Healthy!Q505,Patient16_Healthy!Q505,Patient17_Healthy!Q505,Patient18_Healthy!Q505,Patient19_Healthy!Q505,Patient21_Healthy!Q505,Patient22_Healthy!Q505,Patient23_Healthy!Q505,Patient25_Healthy!Q505,Patient26_Healthy!Q505,Patient27_Healthy!Q505,Patient28_Healthy!Q505,Patient30_Healthy!Q505,Patient31_Healthy!Q505,Patient33_Healthy!Q505,Patient34_Healthy!Q505,Patient36_Healthy!Q505)</f>
        <v>0.63797686024156519</v>
      </c>
      <c r="AA526" s="139">
        <f>STDEV(Patient1_Healthy!Q528,Patient2_Healthy!Q528,Patient5_Healthy!Q505,Patient6_Healthy!Q505,Patient8_Healthy!Q505,Patient9_Healthy!Q505,Patient10_Healthy!Q505,Patient11_Healthy!Q505,Patient12_Healthy!Q505,Patient13_Healthy!Q505,Patient14_Healthy!Q505,Patient15_Healthy!Q505,Patient16_Healthy!Q505,Patient17_Healthy!Q505,Patient18_Healthy!Q505,Patient19_Healthy!Q505,Patient21_Healthy!Q505,Patient22_Healthy!Q505,Patient23_Healthy!Q505,Patient25_Healthy!Q505,Patient26_Healthy!Q505,Patient27_Healthy!Q505,Patient28_Healthy!Q505,Patient30_Healthy!Q505,Patient31_Healthy!Q505,Patient33_Healthy!Q505,Patient34_Healthy!Q505,Patient36_Healthy!Q505)</f>
        <v>0.23381828450025582</v>
      </c>
      <c r="AB526" s="132">
        <f>AVERAGE(Patient1_Healthy!R528,Patient2_Healthy!R528,Patient5_Healthy!R505,Patient6_Healthy!R505,Patient8_Healthy!R505,Patient9_Healthy!R505,Patient10_Healthy!R505,Patient11_Healthy!R505,Patient12_Healthy!R505,Patient12_Healthy!R505,Patient13_Healthy!R505,Patient14_Healthy!R505,Patient15_Healthy!R505,Patient16_Healthy!R505,Patient17_Healthy!R505,Patient18_Healthy!R505,Patient19_Healthy!R505,Patient21_Healthy!R505,Patient22_Healthy!R505,Patient23_Healthy!R505,Patient25_Healthy!R505,Patient26_Healthy!R505,Patient27_Healthy!R505,Patient28_Healthy!R505,Patient30_Healthy!R505,Patient31_Healthy!R505,Patient33_Healthy!R505,Patient34_Healthy!R505,Patient36_Healthy!R505)</f>
        <v>0.67521909500687816</v>
      </c>
      <c r="AC526" s="139">
        <f>STDEV(Patient1_Healthy!R528,Patient2_Healthy!R528,Patient5_Healthy!R505,Patient6_Healthy!R505,Patient8_Healthy!R505,Patient9_Healthy!R505,Patient10_Healthy!R505,Patient11_Healthy!R505,Patient12_Healthy!R505,Patient12_Healthy!R505,Patient13_Healthy!R505,Patient14_Healthy!R505,Patient15_Healthy!R505,Patient16_Healthy!R505,Patient17_Healthy!R505,Patient18_Healthy!R505,Patient19_Healthy!R505,Patient21_Healthy!R505,Patient22_Healthy!R505,Patient23_Healthy!R505,Patient25_Healthy!R505,Patient26_Healthy!R505,Patient27_Healthy!R505,Patient28_Healthy!R505,Patient30_Healthy!R505,Patient31_Healthy!R505,Patient33_Healthy!R505,Patient34_Healthy!R505,Patient36_Healthy!R505)</f>
        <v>0.23975258171135272</v>
      </c>
      <c r="AD526" s="132">
        <f>AVERAGE(Patient1_Healthy!S528,Patient2_Healthy!S528,Patient5_Healthy!S505,Patient6_Healthy!RS105,Patient8_Healthy!S505,Patient9_Healthy!S505,Patient10_Healthy!S505,Patient11_Healthy!S505,Patient12_Healthy!S505,Patient12_Healthy!S505,Patient13_Healthy!S505,Patient14_Healthy!S505,Patient15_Healthy!S505,Patient16_Healthy!S505,Patient17_Healthy!S505,Patient18_Healthy!S505,Patient19_Healthy!S505,Patient21_Healthy!S505,Patient22_Healthy!S505,Patient23_Healthy!S505,Patient25_Healthy!S505,Patient26_Healthy!RS105,Patient27_Healthy!S505,Patient28_Healthy!S505,Patient30_Healthy!S505,Patient31_Healthy!S505,Patient33_Healthy!S505,Patient34_Healthy!S505,Patient36_Healthy!S505)</f>
        <v>0.6142481552551442</v>
      </c>
      <c r="AE526" s="139">
        <f>STDEV(Patient1_Healthy!S528,Patient2_Healthy!S528,Patient5_Healthy!S505,Patient6_Healthy!RS105,Patient8_Healthy!S505,Patient9_Healthy!S505,Patient10_Healthy!S505,Patient11_Healthy!S505,Patient12_Healthy!S505,Patient12_Healthy!S505,Patient13_Healthy!S505,Patient14_Healthy!S505,Patient15_Healthy!S505,Patient16_Healthy!S505,Patient17_Healthy!S505,Patient18_Healthy!S505,Patient19_Healthy!S505,Patient21_Healthy!S505,Patient22_Healthy!S505,Patient23_Healthy!S505,Patient25_Healthy!S505,Patient26_Healthy!RS105,Patient27_Healthy!S505,Patient28_Healthy!S505,Patient30_Healthy!S505,Patient31_Healthy!S505,Patient33_Healthy!S505,Patient34_Healthy!S505,Patient36_Healthy!S505)</f>
        <v>0.22088907163590121</v>
      </c>
      <c r="AF526" s="164">
        <f>AVERAGE(Patient1_Healthy!T528,Patient2_Healthy!T528,Patient5_Healthy!T505,Patient6_Healthy!T505,Patient8_Healthy!T505,Patient9_Healthy!T505,Patient10_Healthy!T505,Patient11_Healthy!T505,Patient12_Healthy!T505,Patient12_Healthy!T505,Patient13_Healthy!T505,Patient14_Healthy!T505,Patient15_Healthy!T505,Patient16_Healthy!T505,Patient17_Healthy!T505,Patient18_Healthy!T505,Patient19_Healthy!T505,Patient21_Healthy!T505,Patient22_Healthy!T505,Patient23_Healthy!T505,Patient25_Healthy!T505,Patient26_Healthy!TS105,Patient27_Healthy!T505,Patient28_Healthy!T505,Patient30_Healthy!T505,Patient31_Healthy!T505,Patient33_Healthy!T505,Patient34_Healthy!T505,Patient36_Healthy!T505)</f>
        <v>0.60079966285953124</v>
      </c>
      <c r="AG526" s="164">
        <f>STDEV(Patient1_Healthy!T528,Patient2_Healthy!T528,Patient5_Healthy!T505,Patient6_Healthy!T505,Patient8_Healthy!T505,Patient9_Healthy!T505,Patient10_Healthy!T505,Patient11_Healthy!T505,Patient12_Healthy!T505,Patient12_Healthy!T505,Patient13_Healthy!T505,Patient14_Healthy!T505,Patient15_Healthy!T505,Patient16_Healthy!T505,Patient17_Healthy!T505,Patient18_Healthy!T505,Patient19_Healthy!T505,Patient21_Healthy!T505,Patient22_Healthy!T505,Patient23_Healthy!T505,Patient25_Healthy!T505,Patient26_Healthy!TS105,Patient27_Healthy!T505,Patient28_Healthy!T505,Patient30_Healthy!T505,Patient31_Healthy!T505,Patient33_Healthy!T505,Patient34_Healthy!T505,Patient36_Healthy!T505)</f>
        <v>0.25449056060116737</v>
      </c>
      <c r="AO526" s="165"/>
    </row>
    <row r="527" spans="1:41" x14ac:dyDescent="0.25">
      <c r="A527" s="131" t="s">
        <v>145</v>
      </c>
      <c r="B527" s="132">
        <f>AVERAGE(Patient1_Healthy!B529,Patient2_Healthy!B529,Patient5_Healthy!B506,Patient6_Healthy!B506,Patient8_Healthy!B506,Patient9_Healthy!B506,Patient10_Healthy!B506,Patient11_Healthy!B506,Patient12_Healthy!B506,Patient13_Healthy!B506,Patient14_Healthy!B506,Patient15_Healthy!B506,Patient16_Healthy!B506,Patient17_Healthy!B506,Patient18_Healthy!B506,Patient19_Healthy!B506,Patient21_Healthy!B506,Patient22_Healthy!B506,Patient23_Healthy!B506,Patient25_Healthy!B506,Patient26_Healthy!B506,Patient27_Healthy!B506,Patient28_Healthy!B506,Patient30_Healthy!B506,Patient31_Healthy!B506,Patient33_Healthy!B506,Patient34_Healthy!B506,Patient36_Healthy!B506)</f>
        <v>12.207063082807746</v>
      </c>
      <c r="C527" s="139">
        <f>STDEV(Patient1_Healthy!B529,Patient2_Healthy!B529,Patient5_Healthy!B506,Patient6_Healthy!B506,Patient8_Healthy!B506,Patient9_Healthy!B506,Patient10_Healthy!B506,Patient11_Healthy!B506,Patient12_Healthy!B506,Patient13_Healthy!B506,Patient14_Healthy!B506,Patient15_Healthy!B506,Patient16_Healthy!B506,Patient17_Healthy!B506,Patient18_Healthy!B506,Patient19_Healthy!B506,Patient21_Healthy!B506,Patient22_Healthy!B506,Patient23_Healthy!B506,Patient25_Healthy!B506,Patient26_Healthy!B506,Patient27_Healthy!B506,Patient28_Healthy!B506,Patient30_Healthy!B506,Patient31_Healthy!B506,Patient33_Healthy!B506,Patient34_Healthy!B506,Patient36_Healthy!B506)</f>
        <v>9.5365366231631352</v>
      </c>
      <c r="D527" s="164">
        <f>AVERAGE(Patient1_Healthy!C529,Patient2_Healthy!C529,Patient5_Healthy!C506,Patient6_Healthy!C506,Patient8_Healthy!C506,Patient9_Healthy!C506,Patient10_Healthy!C506,Patient11_Healthy!C506,Patient12_Healthy!C506,Patient13_Healthy!C506,Patient14_Healthy!C506,Patient15_Healthy!C506,Patient16_Healthy!C506,Patient17_Healthy!C506,Patient18_Healthy!C506,Patient19_Healthy!C506,Patient21_Healthy!C506,Patient22_Healthy!C506,Patient23_Healthy!C506,Patient25_Healthy!C506,Patient26_Healthy!C506,Patient27_Healthy!C506,Patient28_Healthy!C506,Patient30_Healthy!C506,Patient31_Healthy!C506,Patient33_Healthy!C506,Patient34_Healthy!C506,Patient36_Healthy!C506)</f>
        <v>-1.2167167887107695</v>
      </c>
      <c r="E527" s="139">
        <f>STDEV(Patient1_Healthy!C529,Patient2_Healthy!C529,Patient5_Healthy!C506,Patient6_Healthy!C506,Patient8_Healthy!C506,Patient9_Healthy!C506,Patient10_Healthy!C506,Patient11_Healthy!C506,Patient12_Healthy!C506,Patient13_Healthy!C506,Patient14_Healthy!C506,Patient15_Healthy!C506,Patient16_Healthy!C506,Patient17_Healthy!C506,Patient18_Healthy!C506,Patient19_Healthy!C506,Patient21_Healthy!C506,Patient22_Healthy!C506,Patient23_Healthy!C506,Patient25_Healthy!C506,Patient26_Healthy!C506,Patient27_Healthy!C506,Patient28_Healthy!C506,Patient30_Healthy!C506,Patient31_Healthy!C506,Patient33_Healthy!C506,Patient34_Healthy!C506,Patient36_Healthy!C506)</f>
        <v>7.7705138116270893</v>
      </c>
      <c r="F527" s="132">
        <f>AVERAGE(Patient1_Healthy!D529,Patient2_Healthy!D529,Patient5_Healthy!D506,Patient6_Healthy!D506,Patient8_Healthy!D506,Patient9_Healthy!D506,Patient10_Healthy!D506,Patient11_Healthy!D506,Patient12_Healthy!D506,Patient13_Healthy!D506,Patient14_Healthy!D506,Patient15_Healthy!D506,Patient16_Healthy!D506,Patient17_Healthy!D506,Patient18_Healthy!D506,Patient19_Healthy!D506,Patient21_Healthy!D506,Patient22_Healthy!D506,Patient23_Healthy!D506,Patient25_Healthy!D506,Patient26_Healthy!D506,Patient27_Healthy!D506,Patient28_Healthy!D506,Patient30_Healthy!D506,Patient31_Healthy!D506,Patient33_Healthy!D506,Patient34_Healthy!D506,Patient36_Healthy!D506)</f>
        <v>15.028123548572589</v>
      </c>
      <c r="G527" s="139">
        <f>STDEV(Patient1_Healthy!D529,Patient2_Healthy!D529,Patient5_Healthy!D506,Patient6_Healthy!D506,Patient8_Healthy!D506,Patient9_Healthy!D506,Patient10_Healthy!D506,Patient11_Healthy!D506,Patient12_Healthy!D506,Patient13_Healthy!D506,Patient14_Healthy!D506,Patient15_Healthy!D506,Patient16_Healthy!D506,Patient17_Healthy!D506,Patient18_Healthy!D506,Patient19_Healthy!D506,Patient21_Healthy!D506,Patient22_Healthy!D506,Patient23_Healthy!D506,Patient25_Healthy!D506,Patient26_Healthy!D506,Patient27_Healthy!D506,Patient28_Healthy!D506,Patient30_Healthy!D506,Patient31_Healthy!D506,Patient33_Healthy!D506,Patient34_Healthy!D506,Patient36_Healthy!D506)</f>
        <v>8.7902228028713303</v>
      </c>
      <c r="H527" s="164">
        <f>AVERAGE(Patient1_Healthy!E529,Patient2_Healthy!E529,Patient5_Healthy!E506,Patient6_Healthy!E506,Patient8_Healthy!E506,Patient9_Healthy!E506,Patient10_Healthy!E506,Patient11_Healthy!E506,Patient12_Healthy!E506,Patient13_Healthy!E506,Patient14_Healthy!E506,Patient15_Healthy!E506,Patient16_Healthy!E506,Patient17_Healthy!E506,Patient18_Healthy!E506,Patient19_Healthy!E506,Patient21_Healthy!E506,Patient22_Healthy!E506,Patient23_Healthy!E506,Patient25_Healthy!E506,Patient26_Healthy!E506,Patient27_Healthy!E506,Patient28_Healthy!E506,Patient30_Healthy!E506,Patient31_Healthy!E506,Patient33_Healthy!E506,Patient34_Healthy!E506,Patient36_Healthy!E506)</f>
        <v>-2.3658852740951142</v>
      </c>
      <c r="I527" s="164">
        <f>STDEV(Patient1_Healthy!E529,Patient2_Healthy!E529,Patient5_Healthy!E506,Patient6_Healthy!E506,Patient8_Healthy!E506,Patient9_Healthy!E506,Patient10_Healthy!E506,Patient11_Healthy!E506,Patient12_Healthy!E506,Patient13_Healthy!E506,Patient14_Healthy!E506,Patient15_Healthy!E506,Patient16_Healthy!E506,Patient17_Healthy!E506,Patient18_Healthy!E506,Patient19_Healthy!E506,Patient21_Healthy!E506,Patient22_Healthy!E506,Patient23_Healthy!E506,Patient25_Healthy!E506,Patient26_Healthy!E506,Patient27_Healthy!E506,Patient28_Healthy!E506,Patient30_Healthy!E506,Patient31_Healthy!E506,Patient33_Healthy!E506,Patient34_Healthy!E506,Patient36_Healthy!E506)</f>
        <v>10.457422930739146</v>
      </c>
      <c r="L527" s="133" t="s">
        <v>146</v>
      </c>
      <c r="M527" s="164">
        <f>AVERAGE(Patient1_Healthy!H529,Patient2_Healthy!H506,Patient5_Healthy!H506,Patient6_Healthy!H506,Patient8_Healthy!H506,Patient9_Healthy!H506,Patient10_Healthy!H506,Patient11_Healthy!H506,Patient12_Healthy!H506,Patient13_Healthy!H506,Patient14_Healthy!H506,Patient15_Healthy!H506,Patient16_Healthy!H506,Patient17_Healthy!H506,Patient18_Healthy!H506,Patient19_Healthy!H506,Patient21_Healthy!H506,Patient22_Healthy!H506,Patient23_Healthy!H506,Patient25_Healthy!H506,Patient26_Healthy!H506,Patient27_Healthy!H506,Patient28_Healthy!H506,Patient30_Healthy!H506,Patient31_Healthy!H506,Patient33_Healthy!H506,Patient34_Healthy!H506,Patient36_Healthy!H506)</f>
        <v>890.53244015607504</v>
      </c>
      <c r="N527" s="164">
        <f>STDEV(Patient1_Healthy!H529,Patient2_Healthy!H506,Patient5_Healthy!H506,Patient6_Healthy!H506,Patient8_Healthy!H506,Patient9_Healthy!H506,Patient10_Healthy!H506,Patient11_Healthy!H506,Patient12_Healthy!H506,Patient13_Healthy!H506,Patient14_Healthy!H506,Patient15_Healthy!H506,Patient16_Healthy!H506,Patient17_Healthy!H506,Patient18_Healthy!H506,Patient19_Healthy!H506,Patient21_Healthy!H506,Patient22_Healthy!H506,Patient23_Healthy!H506,Patient25_Healthy!H506,Patient26_Healthy!H506,Patient27_Healthy!H506,Patient28_Healthy!H506,Patient30_Healthy!H506,Patient31_Healthy!H506,Patient33_Healthy!H506,Patient34_Healthy!H506,Patient36_Healthy!H506)</f>
        <v>1323.8824471431064</v>
      </c>
      <c r="Q527" s="135" t="s">
        <v>146</v>
      </c>
      <c r="R527" s="132">
        <f>AVERAGE(Patient1_Healthy!M529,Patient2_Healthy!M529,Patient5_Healthy!M506,Patient6_Healthy!M506,Patient8_Healthy!M506,Patient9_Healthy!M506,Patient10_Healthy!M506,Patient11_Healthy!M506,Patient12_Healthy!M506,Patient13_Healthy!M506,Patient14_Healthy!M506,Patient15_Healthy!M506,Patient16_Healthy!M506,Patient17_Healthy!M506,Patient18_Healthy!M506,Patient19_Healthy!M506,Patient21_Healthy!M506,Patient22_Healthy!M506,Patient23_Healthy!M506,Patient25_Healthy!M506,Patient26_Healthy!M506,Patient27_Healthy!M506,Patient28_Healthy!M506,Patient30_Healthy!M506,Patient31_Healthy!M506,Patient33_Healthy!M506,Patient34_Healthy!M506,Patient36_Healthy!M506)</f>
        <v>0.78552818077695385</v>
      </c>
      <c r="S527" s="139">
        <f>STDEV(Patient1_Healthy!M529,Patient2_Healthy!M529,Patient5_Healthy!M506,Patient6_Healthy!M506,Patient8_Healthy!M506,Patient9_Healthy!M506,Patient10_Healthy!M506,Patient11_Healthy!M506,Patient12_Healthy!M506,Patient13_Healthy!M506,Patient14_Healthy!M506,Patient15_Healthy!M506,Patient16_Healthy!M506,Patient17_Healthy!M506,Patient18_Healthy!M506,Patient19_Healthy!M506,Patient21_Healthy!M506,Patient22_Healthy!M506,Patient23_Healthy!M506,Patient25_Healthy!M506,Patient26_Healthy!M506,Patient27_Healthy!M506,Patient28_Healthy!M506,Patient30_Healthy!M506,Patient31_Healthy!M506,Patient33_Healthy!M506,Patient34_Healthy!M506,Patient36_Healthy!M506)</f>
        <v>0.19133299582874616</v>
      </c>
      <c r="T527" s="164">
        <f>AVERAGE(Patient1_Healthy!N529,Patient2_Healthy!N529,Patient5_Healthy!N506,Patient6_Healthy!N506,Patient8_Healthy!N506,Patient9_Healthy!N506,Patient10_Healthy!N506,Patient11_Healthy!N506,Patient12_Healthy!N506,Patient13_Healthy!N506,Patient14_Healthy!N506,Patient15_Healthy!N506,Patient16_Healthy!N506,Patient17_Healthy!N506,Patient18_Healthy!N506,Patient19_Healthy!N506,Patient21_Healthy!N506,Patient22_Healthy!N506,Patient23_Healthy!N506,Patient25_Healthy!N506,Patient26_Healthy!N506,Patient27_Healthy!N506,Patient28_Healthy!N506,Patient30_Healthy!N506,Patient31_Healthy!N506,Patient33_Healthy!N506,Patient34_Healthy!N506,Patient36_Healthy!N506)</f>
        <v>0.7596940901332343</v>
      </c>
      <c r="U527" s="164">
        <f>STDEV(Patient1_Healthy!N529,Patient2_Healthy!N529,Patient5_Healthy!N506,Patient6_Healthy!N506,Patient8_Healthy!N506,Patient9_Healthy!N506,Patient10_Healthy!N506,Patient11_Healthy!N506,Patient12_Healthy!N506,Patient13_Healthy!N506,Patient14_Healthy!N506,Patient15_Healthy!N506,Patient16_Healthy!N506,Patient17_Healthy!N506,Patient18_Healthy!N506,Patient19_Healthy!N506,Patient21_Healthy!N506,Patient22_Healthy!N506,Patient23_Healthy!N506,Patient25_Healthy!N506,Patient26_Healthy!N506,Patient27_Healthy!N506,Patient28_Healthy!N506,Patient30_Healthy!N506,Patient31_Healthy!N506,Patient33_Healthy!N506,Patient34_Healthy!N506,Patient36_Healthy!N506)</f>
        <v>0.20612871467413132</v>
      </c>
      <c r="V527" s="132">
        <f>AVERAGE(Patient1_Healthy!O529,Patient2_Healthy!O529,Patient5_Healthy!O506,Patient6_Healthy!O506,Patient8_Healthy!O506,Patient9_Healthy!O506,Patient10_Healthy!O506,Patient11_Healthy!O506,Patient12_Healthy!O506,Patient13_Healthy!O506,Patient14_Healthy!O506,Patient15_Healthy!O506,Patient16_Healthy!O506,Patient17_Healthy!O506,Patient18_Healthy!O506,Patient19_Healthy!O506,Patient21_Healthy!O506,Patient22_Healthy!O506,Patient23_Healthy!O506,Patient25_Healthy!O506,Patient26_Healthy!O506,Patient27_Healthy!O506,Patient28_Healthy!O506,Patient30_Healthy!O506,Patient31_Healthy!O506,Patient33_Healthy!O506,Patient34_Healthy!O506,Patient36_Healthy!O506)</f>
        <v>0.6319759601187187</v>
      </c>
      <c r="W527" s="139">
        <f>STDEV(Patient1_Healthy!O529,Patient2_Healthy!O529,Patient5_Healthy!O506,Patient6_Healthy!O506,Patient8_Healthy!O506,Patient9_Healthy!O506,Patient10_Healthy!O506,Patient11_Healthy!O506,Patient12_Healthy!O506,Patient13_Healthy!O506,Patient14_Healthy!O506,Patient15_Healthy!O506,Patient16_Healthy!O506,Patient17_Healthy!O506,Patient18_Healthy!O506,Patient19_Healthy!O506,Patient21_Healthy!O506,Patient22_Healthy!O506,Patient23_Healthy!O506,Patient25_Healthy!O506,Patient26_Healthy!O506,Patient27_Healthy!O506,Patient28_Healthy!O506,Patient30_Healthy!O506,Patient31_Healthy!O506,Patient33_Healthy!O506,Patient34_Healthy!O506,Patient36_Healthy!O506)</f>
        <v>0.18400974668221423</v>
      </c>
      <c r="X527" s="132">
        <f>AVERAGE(Patient1_Healthy!P529,Patient2_Healthy!P529,Patient5_Healthy!P506,Patient6_Healthy!P506,Patient8_Healthy!P506,Patient9_Healthy!P506,Patient10_Healthy!P506,Patient11_Healthy!P506,Patient12_Healthy!P506,Patient13_Healthy!P506,Patient14_Healthy!P506,Patient15_Healthy!P506,Patient16_Healthy!P506,Patient17_Healthy!P506,Patient18_Healthy!P506,Patient19_Healthy!P506,Patient21_Healthy!P506,Patient22_Healthy!P506,Patient23_Healthy!P506,Patient25_Healthy!P506,Patient26_Healthy!P506,Patient27_Healthy!P506,Patient28_Healthy!P506,Patient30_Healthy!P506,Patient31_Healthy!P506,Patient33_Healthy!P506,Patient34_Healthy!P506,Patient36_Healthy!P506)</f>
        <v>0.60504637214105672</v>
      </c>
      <c r="Y527" s="139">
        <f>STDEV(Patient1_Healthy!P529,Patient2_Healthy!P529,Patient5_Healthy!P506,Patient6_Healthy!P506,Patient8_Healthy!P506,Patient9_Healthy!P506,Patient10_Healthy!P506,Patient11_Healthy!P506,Patient12_Healthy!P506,Patient13_Healthy!P506,Patient14_Healthy!P506,Patient15_Healthy!P506,Patient16_Healthy!P506,Patient17_Healthy!P506,Patient18_Healthy!P506,Patient19_Healthy!P506,Patient21_Healthy!P506,Patient22_Healthy!P506,Patient23_Healthy!P506,Patient25_Healthy!P506,Patient26_Healthy!P506,Patient27_Healthy!P506,Patient28_Healthy!P506,Patient30_Healthy!P506,Patient31_Healthy!P506,Patient33_Healthy!P506,Patient34_Healthy!P506,Patient36_Healthy!P506)</f>
        <v>0.19311256143435337</v>
      </c>
      <c r="Z527" s="132">
        <f>AVERAGE(Patient1_Healthy!Q529,Patient2_Healthy!Q529,Patient5_Healthy!Q506,Patient6_Healthy!Q506,Patient8_Healthy!Q506,Patient9_Healthy!Q506,Patient10_Healthy!Q506,Patient11_Healthy!Q506,Patient12_Healthy!Q506,Patient13_Healthy!Q506,Patient14_Healthy!Q506,Patient15_Healthy!Q506,Patient16_Healthy!Q506,Patient17_Healthy!Q506,Patient18_Healthy!Q506,Patient19_Healthy!Q506,Patient21_Healthy!Q506,Patient22_Healthy!Q506,Patient23_Healthy!Q506,Patient25_Healthy!Q506,Patient26_Healthy!Q506,Patient27_Healthy!Q506,Patient28_Healthy!Q506,Patient30_Healthy!Q506,Patient31_Healthy!Q506,Patient33_Healthy!Q506,Patient34_Healthy!Q506,Patient36_Healthy!Q506)</f>
        <v>0.64375711307008399</v>
      </c>
      <c r="AA527" s="139">
        <f>STDEV(Patient1_Healthy!Q529,Patient2_Healthy!Q529,Patient5_Healthy!Q506,Patient6_Healthy!Q506,Patient8_Healthy!Q506,Patient9_Healthy!Q506,Patient10_Healthy!Q506,Patient11_Healthy!Q506,Patient12_Healthy!Q506,Patient13_Healthy!Q506,Patient14_Healthy!Q506,Patient15_Healthy!Q506,Patient16_Healthy!Q506,Patient17_Healthy!Q506,Patient18_Healthy!Q506,Patient19_Healthy!Q506,Patient21_Healthy!Q506,Patient22_Healthy!Q506,Patient23_Healthy!Q506,Patient25_Healthy!Q506,Patient26_Healthy!Q506,Patient27_Healthy!Q506,Patient28_Healthy!Q506,Patient30_Healthy!Q506,Patient31_Healthy!Q506,Patient33_Healthy!Q506,Patient34_Healthy!Q506,Patient36_Healthy!Q506)</f>
        <v>0.22941679625811023</v>
      </c>
      <c r="AB527" s="132">
        <f>AVERAGE(Patient1_Healthy!R529,Patient2_Healthy!R529,Patient5_Healthy!R506,Patient6_Healthy!R506,Patient8_Healthy!R506,Patient9_Healthy!R506,Patient10_Healthy!R506,Patient11_Healthy!R506,Patient12_Healthy!R506,Patient12_Healthy!R506,Patient13_Healthy!R506,Patient14_Healthy!R506,Patient15_Healthy!R506,Patient16_Healthy!R506,Patient17_Healthy!R506,Patient18_Healthy!R506,Patient19_Healthy!R506,Patient21_Healthy!R506,Patient22_Healthy!R506,Patient23_Healthy!R506,Patient25_Healthy!R506,Patient26_Healthy!R506,Patient27_Healthy!R506,Patient28_Healthy!R506,Patient30_Healthy!R506,Patient31_Healthy!R506,Patient33_Healthy!R506,Patient34_Healthy!R506,Patient36_Healthy!R506)</f>
        <v>0.69281868233025345</v>
      </c>
      <c r="AC527" s="139">
        <f>STDEV(Patient1_Healthy!R529,Patient2_Healthy!R529,Patient5_Healthy!R506,Patient6_Healthy!R506,Patient8_Healthy!R506,Patient9_Healthy!R506,Patient10_Healthy!R506,Patient11_Healthy!R506,Patient12_Healthy!R506,Patient12_Healthy!R506,Patient13_Healthy!R506,Patient14_Healthy!R506,Patient15_Healthy!R506,Patient16_Healthy!R506,Patient17_Healthy!R506,Patient18_Healthy!R506,Patient19_Healthy!R506,Patient21_Healthy!R506,Patient22_Healthy!R506,Patient23_Healthy!R506,Patient25_Healthy!R506,Patient26_Healthy!R506,Patient27_Healthy!R506,Patient28_Healthy!R506,Patient30_Healthy!R506,Patient31_Healthy!R506,Patient33_Healthy!R506,Patient34_Healthy!R506,Patient36_Healthy!R506)</f>
        <v>0.22393158372955851</v>
      </c>
      <c r="AD527" s="132">
        <f>AVERAGE(Patient1_Healthy!S529,Patient2_Healthy!S529,Patient5_Healthy!S506,Patient6_Healthy!RS106,Patient8_Healthy!S506,Patient9_Healthy!S506,Patient10_Healthy!S506,Patient11_Healthy!S506,Patient12_Healthy!S506,Patient12_Healthy!S506,Patient13_Healthy!S506,Patient14_Healthy!S506,Patient15_Healthy!S506,Patient16_Healthy!S506,Patient17_Healthy!S506,Patient18_Healthy!S506,Patient19_Healthy!S506,Patient21_Healthy!S506,Patient22_Healthy!S506,Patient23_Healthy!S506,Patient25_Healthy!S506,Patient26_Healthy!RS106,Patient27_Healthy!S506,Patient28_Healthy!S506,Patient30_Healthy!S506,Patient31_Healthy!S506,Patient33_Healthy!S506,Patient34_Healthy!S506,Patient36_Healthy!S506)</f>
        <v>0.60956691138534269</v>
      </c>
      <c r="AE527" s="139">
        <f>STDEV(Patient1_Healthy!S529,Patient2_Healthy!S529,Patient5_Healthy!S506,Patient6_Healthy!RS106,Patient8_Healthy!S506,Patient9_Healthy!S506,Patient10_Healthy!S506,Patient11_Healthy!S506,Patient12_Healthy!S506,Patient12_Healthy!S506,Patient13_Healthy!S506,Patient14_Healthy!S506,Patient15_Healthy!S506,Patient16_Healthy!S506,Patient17_Healthy!S506,Patient18_Healthy!S506,Patient19_Healthy!S506,Patient21_Healthy!S506,Patient22_Healthy!S506,Patient23_Healthy!S506,Patient25_Healthy!S506,Patient26_Healthy!RS106,Patient27_Healthy!S506,Patient28_Healthy!S506,Patient30_Healthy!S506,Patient31_Healthy!S506,Patient33_Healthy!S506,Patient34_Healthy!S506,Patient36_Healthy!S506)</f>
        <v>0.22237666999392108</v>
      </c>
      <c r="AF527" s="164">
        <f>AVERAGE(Patient1_Healthy!T529,Patient2_Healthy!T529,Patient5_Healthy!T506,Patient6_Healthy!T506,Patient8_Healthy!T506,Patient9_Healthy!T506,Patient10_Healthy!T506,Patient11_Healthy!T506,Patient12_Healthy!T506,Patient12_Healthy!T506,Patient13_Healthy!T506,Patient14_Healthy!T506,Patient15_Healthy!T506,Patient16_Healthy!T506,Patient17_Healthy!T506,Patient18_Healthy!T506,Patient19_Healthy!T506,Patient21_Healthy!T506,Patient22_Healthy!T506,Patient23_Healthy!T506,Patient25_Healthy!T506,Patient26_Healthy!TS106,Patient27_Healthy!T506,Patient28_Healthy!T506,Patient30_Healthy!T506,Patient31_Healthy!T506,Patient33_Healthy!T506,Patient34_Healthy!T506,Patient36_Healthy!T506)</f>
        <v>0.63340794609075901</v>
      </c>
      <c r="AG527" s="164">
        <f>STDEV(Patient1_Healthy!T529,Patient2_Healthy!T529,Patient5_Healthy!T506,Patient6_Healthy!T506,Patient8_Healthy!T506,Patient9_Healthy!T506,Patient10_Healthy!T506,Patient11_Healthy!T506,Patient12_Healthy!T506,Patient12_Healthy!T506,Patient13_Healthy!T506,Patient14_Healthy!T506,Patient15_Healthy!T506,Patient16_Healthy!T506,Patient17_Healthy!T506,Patient18_Healthy!T506,Patient19_Healthy!T506,Patient21_Healthy!T506,Patient22_Healthy!T506,Patient23_Healthy!T506,Patient25_Healthy!T506,Patient26_Healthy!TS106,Patient27_Healthy!T506,Patient28_Healthy!T506,Patient30_Healthy!T506,Patient31_Healthy!T506,Patient33_Healthy!T506,Patient34_Healthy!T506,Patient36_Healthy!T506)</f>
        <v>0.26872767327283709</v>
      </c>
      <c r="AO527" s="165"/>
    </row>
    <row r="528" spans="1:41" x14ac:dyDescent="0.25">
      <c r="A528" s="131" t="s">
        <v>146</v>
      </c>
      <c r="B528" s="132">
        <f>AVERAGE(Patient1_Healthy!B530,Patient2_Healthy!B530,Patient5_Healthy!B507,Patient6_Healthy!B507,Patient8_Healthy!B507,Patient9_Healthy!B507,Patient10_Healthy!B507,Patient11_Healthy!B507,Patient12_Healthy!B507,Patient13_Healthy!B507,Patient14_Healthy!B507,Patient15_Healthy!B507,Patient16_Healthy!B507,Patient17_Healthy!B507,Patient18_Healthy!B507,Patient19_Healthy!B507,Patient21_Healthy!B507,Patient22_Healthy!B507,Patient23_Healthy!B507,Patient25_Healthy!B507,Patient26_Healthy!B507,Patient27_Healthy!B507,Patient28_Healthy!B507,Patient30_Healthy!B507,Patient31_Healthy!B507,Patient33_Healthy!B507,Patient34_Healthy!B507,Patient36_Healthy!B507)</f>
        <v>9.9230157306181432</v>
      </c>
      <c r="C528" s="139">
        <f>STDEV(Patient1_Healthy!B530,Patient2_Healthy!B530,Patient5_Healthy!B507,Patient6_Healthy!B507,Patient8_Healthy!B507,Patient9_Healthy!B507,Patient10_Healthy!B507,Patient11_Healthy!B507,Patient12_Healthy!B507,Patient13_Healthy!B507,Patient14_Healthy!B507,Patient15_Healthy!B507,Patient16_Healthy!B507,Patient17_Healthy!B507,Patient18_Healthy!B507,Patient19_Healthy!B507,Patient21_Healthy!B507,Patient22_Healthy!B507,Patient23_Healthy!B507,Patient25_Healthy!B507,Patient26_Healthy!B507,Patient27_Healthy!B507,Patient28_Healthy!B507,Patient30_Healthy!B507,Patient31_Healthy!B507,Patient33_Healthy!B507,Patient34_Healthy!B507,Patient36_Healthy!B507)</f>
        <v>7.269701545190296</v>
      </c>
      <c r="D528" s="164">
        <f>AVERAGE(Patient1_Healthy!C530,Patient2_Healthy!C530,Patient5_Healthy!C507,Patient6_Healthy!C507,Patient8_Healthy!C507,Patient9_Healthy!C507,Patient10_Healthy!C507,Patient11_Healthy!C507,Patient12_Healthy!C507,Patient13_Healthy!C507,Patient14_Healthy!C507,Patient15_Healthy!C507,Patient16_Healthy!C507,Patient17_Healthy!C507,Patient18_Healthy!C507,Patient19_Healthy!C507,Patient21_Healthy!C507,Patient22_Healthy!C507,Patient23_Healthy!C507,Patient25_Healthy!C507,Patient26_Healthy!C507,Patient27_Healthy!C507,Patient28_Healthy!C507,Patient30_Healthy!C507,Patient31_Healthy!C507,Patient33_Healthy!C507,Patient34_Healthy!C507,Patient36_Healthy!C507)</f>
        <v>1.7359333416951641</v>
      </c>
      <c r="E528" s="139">
        <f>STDEV(Patient1_Healthy!C530,Patient2_Healthy!C530,Patient5_Healthy!C507,Patient6_Healthy!C507,Patient8_Healthy!C507,Patient9_Healthy!C507,Patient10_Healthy!C507,Patient11_Healthy!C507,Patient12_Healthy!C507,Patient13_Healthy!C507,Patient14_Healthy!C507,Patient15_Healthy!C507,Patient16_Healthy!C507,Patient17_Healthy!C507,Patient18_Healthy!C507,Patient19_Healthy!C507,Patient21_Healthy!C507,Patient22_Healthy!C507,Patient23_Healthy!C507,Patient25_Healthy!C507,Patient26_Healthy!C507,Patient27_Healthy!C507,Patient28_Healthy!C507,Patient30_Healthy!C507,Patient31_Healthy!C507,Patient33_Healthy!C507,Patient34_Healthy!C507,Patient36_Healthy!C507)</f>
        <v>7.6726969601279142</v>
      </c>
      <c r="F528" s="132">
        <f>AVERAGE(Patient1_Healthy!D530,Patient2_Healthy!D530,Patient5_Healthy!D507,Patient6_Healthy!D507,Patient8_Healthy!D507,Patient9_Healthy!D507,Patient10_Healthy!D507,Patient11_Healthy!D507,Patient12_Healthy!D507,Patient13_Healthy!D507,Patient14_Healthy!D507,Patient15_Healthy!D507,Patient16_Healthy!D507,Patient17_Healthy!D507,Patient18_Healthy!D507,Patient19_Healthy!D507,Patient21_Healthy!D507,Patient22_Healthy!D507,Patient23_Healthy!D507,Patient25_Healthy!D507,Patient26_Healthy!D507,Patient27_Healthy!D507,Patient28_Healthy!D507,Patient30_Healthy!D507,Patient31_Healthy!D507,Patient33_Healthy!D507,Patient34_Healthy!D507,Patient36_Healthy!D507)</f>
        <v>12.146122039927087</v>
      </c>
      <c r="G528" s="139">
        <f>STDEV(Patient1_Healthy!D530,Patient2_Healthy!D530,Patient5_Healthy!D507,Patient6_Healthy!D507,Patient8_Healthy!D507,Patient9_Healthy!D507,Patient10_Healthy!D507,Patient11_Healthy!D507,Patient12_Healthy!D507,Patient13_Healthy!D507,Patient14_Healthy!D507,Patient15_Healthy!D507,Patient16_Healthy!D507,Patient17_Healthy!D507,Patient18_Healthy!D507,Patient19_Healthy!D507,Patient21_Healthy!D507,Patient22_Healthy!D507,Patient23_Healthy!D507,Patient25_Healthy!D507,Patient26_Healthy!D507,Patient27_Healthy!D507,Patient28_Healthy!D507,Patient30_Healthy!D507,Patient31_Healthy!D507,Patient33_Healthy!D507,Patient34_Healthy!D507,Patient36_Healthy!D507)</f>
        <v>8.5643779525692221</v>
      </c>
      <c r="H528" s="164">
        <f>AVERAGE(Patient1_Healthy!E530,Patient2_Healthy!E530,Patient5_Healthy!E507,Patient6_Healthy!E507,Patient8_Healthy!E507,Patient9_Healthy!E507,Patient10_Healthy!E507,Patient11_Healthy!E507,Patient12_Healthy!E507,Patient13_Healthy!E507,Patient14_Healthy!E507,Patient15_Healthy!E507,Patient16_Healthy!E507,Patient17_Healthy!E507,Patient18_Healthy!E507,Patient19_Healthy!E507,Patient21_Healthy!E507,Patient22_Healthy!E507,Patient23_Healthy!E507,Patient25_Healthy!E507,Patient26_Healthy!E507,Patient27_Healthy!E507,Patient28_Healthy!E507,Patient30_Healthy!E507,Patient31_Healthy!E507,Patient33_Healthy!E507,Patient34_Healthy!E507,Patient36_Healthy!E507)</f>
        <v>-0.6251738137778986</v>
      </c>
      <c r="I528" s="164">
        <f>STDEV(Patient1_Healthy!E530,Patient2_Healthy!E530,Patient5_Healthy!E507,Patient6_Healthy!E507,Patient8_Healthy!E507,Patient9_Healthy!E507,Patient10_Healthy!E507,Patient11_Healthy!E507,Patient12_Healthy!E507,Patient13_Healthy!E507,Patient14_Healthy!E507,Patient15_Healthy!E507,Patient16_Healthy!E507,Patient17_Healthy!E507,Patient18_Healthy!E507,Patient19_Healthy!E507,Patient21_Healthy!E507,Patient22_Healthy!E507,Patient23_Healthy!E507,Patient25_Healthy!E507,Patient26_Healthy!E507,Patient27_Healthy!E507,Patient28_Healthy!E507,Patient30_Healthy!E507,Patient31_Healthy!E507,Patient33_Healthy!E507,Patient34_Healthy!E507,Patient36_Healthy!E507)</f>
        <v>8.5803481196080327</v>
      </c>
      <c r="L528" s="133" t="s">
        <v>147</v>
      </c>
      <c r="M528" s="164">
        <f>AVERAGE(Patient1_Healthy!H530,Patient2_Healthy!H507,Patient5_Healthy!H507,Patient6_Healthy!H507,Patient8_Healthy!H507,Patient9_Healthy!H507,Patient10_Healthy!H507,Patient11_Healthy!H507,Patient12_Healthy!H507,Patient13_Healthy!H507,Patient14_Healthy!H507,Patient15_Healthy!H507,Patient16_Healthy!H507,Patient17_Healthy!H507,Patient18_Healthy!H507,Patient19_Healthy!H507,Patient21_Healthy!H507,Patient22_Healthy!H507,Patient23_Healthy!H507,Patient25_Healthy!H507,Patient26_Healthy!H507,Patient27_Healthy!H507,Patient28_Healthy!H507,Patient30_Healthy!H507,Patient31_Healthy!H507,Patient33_Healthy!H507,Patient34_Healthy!H507,Patient36_Healthy!H507)</f>
        <v>713.648988505175</v>
      </c>
      <c r="N528" s="164">
        <f>STDEV(Patient1_Healthy!H530,Patient2_Healthy!H507,Patient5_Healthy!H507,Patient6_Healthy!H507,Patient8_Healthy!H507,Patient9_Healthy!H507,Patient10_Healthy!H507,Patient11_Healthy!H507,Patient12_Healthy!H507,Patient13_Healthy!H507,Patient14_Healthy!H507,Patient15_Healthy!H507,Patient16_Healthy!H507,Patient17_Healthy!H507,Patient18_Healthy!H507,Patient19_Healthy!H507,Patient21_Healthy!H507,Patient22_Healthy!H507,Patient23_Healthy!H507,Patient25_Healthy!H507,Patient26_Healthy!H507,Patient27_Healthy!H507,Patient28_Healthy!H507,Patient30_Healthy!H507,Patient31_Healthy!H507,Patient33_Healthy!H507,Patient34_Healthy!H507,Patient36_Healthy!H507)</f>
        <v>624.76653670370933</v>
      </c>
      <c r="Q528" s="135" t="s">
        <v>147</v>
      </c>
      <c r="R528" s="132">
        <f>AVERAGE(Patient1_Healthy!M530,Patient2_Healthy!M530,Patient5_Healthy!M507,Patient6_Healthy!M507,Patient8_Healthy!M507,Patient9_Healthy!M507,Patient10_Healthy!M507,Patient11_Healthy!M507,Patient12_Healthy!M507,Patient13_Healthy!M507,Patient14_Healthy!M507,Patient15_Healthy!M507,Patient16_Healthy!M507,Patient17_Healthy!M507,Patient18_Healthy!M507,Patient19_Healthy!M507,Patient21_Healthy!M507,Patient22_Healthy!M507,Patient23_Healthy!M507,Patient25_Healthy!M507,Patient26_Healthy!M507,Patient27_Healthy!M507,Patient28_Healthy!M507,Patient30_Healthy!M507,Patient31_Healthy!M507,Patient33_Healthy!M507,Patient34_Healthy!M507,Patient36_Healthy!M507)</f>
        <v>0.80183503400489264</v>
      </c>
      <c r="S528" s="139">
        <f>STDEV(Patient1_Healthy!M530,Patient2_Healthy!M530,Patient5_Healthy!M507,Patient6_Healthy!M507,Patient8_Healthy!M507,Patient9_Healthy!M507,Patient10_Healthy!M507,Patient11_Healthy!M507,Patient12_Healthy!M507,Patient13_Healthy!M507,Patient14_Healthy!M507,Patient15_Healthy!M507,Patient16_Healthy!M507,Patient17_Healthy!M507,Patient18_Healthy!M507,Patient19_Healthy!M507,Patient21_Healthy!M507,Patient22_Healthy!M507,Patient23_Healthy!M507,Patient25_Healthy!M507,Patient26_Healthy!M507,Patient27_Healthy!M507,Patient28_Healthy!M507,Patient30_Healthy!M507,Patient31_Healthy!M507,Patient33_Healthy!M507,Patient34_Healthy!M507,Patient36_Healthy!M507)</f>
        <v>0.16906511587978718</v>
      </c>
      <c r="T528" s="164">
        <f>AVERAGE(Patient1_Healthy!N530,Patient2_Healthy!N530,Patient5_Healthy!N507,Patient6_Healthy!N507,Patient8_Healthy!N507,Patient9_Healthy!N507,Patient10_Healthy!N507,Patient11_Healthy!N507,Patient12_Healthy!N507,Patient13_Healthy!N507,Patient14_Healthy!N507,Patient15_Healthy!N507,Patient16_Healthy!N507,Patient17_Healthy!N507,Patient18_Healthy!N507,Patient19_Healthy!N507,Patient21_Healthy!N507,Patient22_Healthy!N507,Patient23_Healthy!N507,Patient25_Healthy!N507,Patient26_Healthy!N507,Patient27_Healthy!N507,Patient28_Healthy!N507,Patient30_Healthy!N507,Patient31_Healthy!N507,Patient33_Healthy!N507,Patient34_Healthy!N507,Patient36_Healthy!N507)</f>
        <v>0.78758021554171576</v>
      </c>
      <c r="U528" s="164">
        <f>STDEV(Patient1_Healthy!N530,Patient2_Healthy!N530,Patient5_Healthy!N507,Patient6_Healthy!N507,Patient8_Healthy!N507,Patient9_Healthy!N507,Patient10_Healthy!N507,Patient11_Healthy!N507,Patient12_Healthy!N507,Patient13_Healthy!N507,Patient14_Healthy!N507,Patient15_Healthy!N507,Patient16_Healthy!N507,Patient17_Healthy!N507,Patient18_Healthy!N507,Patient19_Healthy!N507,Patient21_Healthy!N507,Patient22_Healthy!N507,Patient23_Healthy!N507,Patient25_Healthy!N507,Patient26_Healthy!N507,Patient27_Healthy!N507,Patient28_Healthy!N507,Patient30_Healthy!N507,Patient31_Healthy!N507,Patient33_Healthy!N507,Patient34_Healthy!N507,Patient36_Healthy!N507)</f>
        <v>0.15062966125258506</v>
      </c>
      <c r="V528" s="132">
        <f>AVERAGE(Patient1_Healthy!O530,Patient2_Healthy!O530,Patient5_Healthy!O507,Patient6_Healthy!O507,Patient8_Healthy!O507,Patient9_Healthy!O507,Patient10_Healthy!O507,Patient11_Healthy!O507,Patient12_Healthy!O507,Patient13_Healthy!O507,Patient14_Healthy!O507,Patient15_Healthy!O507,Patient16_Healthy!O507,Patient17_Healthy!O507,Patient18_Healthy!O507,Patient19_Healthy!O507,Patient21_Healthy!O507,Patient22_Healthy!O507,Patient23_Healthy!O507,Patient25_Healthy!O507,Patient26_Healthy!O507,Patient27_Healthy!O507,Patient28_Healthy!O507,Patient30_Healthy!O507,Patient31_Healthy!O507,Patient33_Healthy!O507,Patient34_Healthy!O507,Patient36_Healthy!O507)</f>
        <v>0.66370786533171322</v>
      </c>
      <c r="W528" s="139">
        <f>STDEV(Patient1_Healthy!O530,Patient2_Healthy!O530,Patient5_Healthy!O507,Patient6_Healthy!O507,Patient8_Healthy!O507,Patient9_Healthy!O507,Patient10_Healthy!O507,Patient11_Healthy!O507,Patient12_Healthy!O507,Patient13_Healthy!O507,Patient14_Healthy!O507,Patient15_Healthy!O507,Patient16_Healthy!O507,Patient17_Healthy!O507,Patient18_Healthy!O507,Patient19_Healthy!O507,Patient21_Healthy!O507,Patient22_Healthy!O507,Patient23_Healthy!O507,Patient25_Healthy!O507,Patient26_Healthy!O507,Patient27_Healthy!O507,Patient28_Healthy!O507,Patient30_Healthy!O507,Patient31_Healthy!O507,Patient33_Healthy!O507,Patient34_Healthy!O507,Patient36_Healthy!O507)</f>
        <v>0.21206683172645369</v>
      </c>
      <c r="X528" s="132">
        <f>AVERAGE(Patient1_Healthy!P530,Patient2_Healthy!P530,Patient5_Healthy!P507,Patient6_Healthy!P507,Patient8_Healthy!P507,Patient9_Healthy!P507,Patient10_Healthy!P507,Patient11_Healthy!P507,Patient12_Healthy!P507,Patient13_Healthy!P507,Patient14_Healthy!P507,Patient15_Healthy!P507,Patient16_Healthy!P507,Patient17_Healthy!P507,Patient18_Healthy!P507,Patient19_Healthy!P507,Patient21_Healthy!P507,Patient22_Healthy!P507,Patient23_Healthy!P507,Patient25_Healthy!P507,Patient26_Healthy!P507,Patient27_Healthy!P507,Patient28_Healthy!P507,Patient30_Healthy!P507,Patient31_Healthy!P507,Patient33_Healthy!P507,Patient34_Healthy!P507,Patient36_Healthy!P507)</f>
        <v>0.66101206355026343</v>
      </c>
      <c r="Y528" s="139">
        <f>STDEV(Patient1_Healthy!P530,Patient2_Healthy!P530,Patient5_Healthy!P507,Patient6_Healthy!P507,Patient8_Healthy!P507,Patient9_Healthy!P507,Patient10_Healthy!P507,Patient11_Healthy!P507,Patient12_Healthy!P507,Patient13_Healthy!P507,Patient14_Healthy!P507,Patient15_Healthy!P507,Patient16_Healthy!P507,Patient17_Healthy!P507,Patient18_Healthy!P507,Patient19_Healthy!P507,Patient21_Healthy!P507,Patient22_Healthy!P507,Patient23_Healthy!P507,Patient25_Healthy!P507,Patient26_Healthy!P507,Patient27_Healthy!P507,Patient28_Healthy!P507,Patient30_Healthy!P507,Patient31_Healthy!P507,Patient33_Healthy!P507,Patient34_Healthy!P507,Patient36_Healthy!P507)</f>
        <v>0.21868214678310535</v>
      </c>
      <c r="Z528" s="132">
        <f>AVERAGE(Patient1_Healthy!Q530,Patient2_Healthy!Q530,Patient5_Healthy!Q507,Patient6_Healthy!Q507,Patient8_Healthy!Q507,Patient9_Healthy!Q507,Patient10_Healthy!Q507,Patient11_Healthy!Q507,Patient12_Healthy!Q507,Patient13_Healthy!Q507,Patient14_Healthy!Q507,Patient15_Healthy!Q507,Patient16_Healthy!Q507,Patient17_Healthy!Q507,Patient18_Healthy!Q507,Patient19_Healthy!Q507,Patient21_Healthy!Q507,Patient22_Healthy!Q507,Patient23_Healthy!Q507,Patient25_Healthy!Q507,Patient26_Healthy!Q507,Patient27_Healthy!Q507,Patient28_Healthy!Q507,Patient30_Healthy!Q507,Patient31_Healthy!Q507,Patient33_Healthy!Q507,Patient34_Healthy!Q507,Patient36_Healthy!Q507)</f>
        <v>0.67163239750288339</v>
      </c>
      <c r="AA528" s="139">
        <f>STDEV(Patient1_Healthy!Q530,Patient2_Healthy!Q530,Patient5_Healthy!Q507,Patient6_Healthy!Q507,Patient8_Healthy!Q507,Patient9_Healthy!Q507,Patient10_Healthy!Q507,Patient11_Healthy!Q507,Patient12_Healthy!Q507,Patient13_Healthy!Q507,Patient14_Healthy!Q507,Patient15_Healthy!Q507,Patient16_Healthy!Q507,Patient17_Healthy!Q507,Patient18_Healthy!Q507,Patient19_Healthy!Q507,Patient21_Healthy!Q507,Patient22_Healthy!Q507,Patient23_Healthy!Q507,Patient25_Healthy!Q507,Patient26_Healthy!Q507,Patient27_Healthy!Q507,Patient28_Healthy!Q507,Patient30_Healthy!Q507,Patient31_Healthy!Q507,Patient33_Healthy!Q507,Patient34_Healthy!Q507,Patient36_Healthy!Q507)</f>
        <v>0.2664503021139431</v>
      </c>
      <c r="AB528" s="132">
        <f>AVERAGE(Patient1_Healthy!R530,Patient2_Healthy!R530,Patient5_Healthy!R507,Patient6_Healthy!R507,Patient8_Healthy!R507,Patient9_Healthy!R507,Patient10_Healthy!R507,Patient11_Healthy!R507,Patient12_Healthy!R507,Patient12_Healthy!R507,Patient13_Healthy!R507,Patient14_Healthy!R507,Patient15_Healthy!R507,Patient16_Healthy!R507,Patient17_Healthy!R507,Patient18_Healthy!R507,Patient19_Healthy!R507,Patient21_Healthy!R507,Patient22_Healthy!R507,Patient23_Healthy!R507,Patient25_Healthy!R507,Patient26_Healthy!R507,Patient27_Healthy!R507,Patient28_Healthy!R507,Patient30_Healthy!R507,Patient31_Healthy!R507,Patient33_Healthy!R507,Patient34_Healthy!R507,Patient36_Healthy!R507)</f>
        <v>0.65671770509232452</v>
      </c>
      <c r="AC528" s="139">
        <f>STDEV(Patient1_Healthy!R530,Patient2_Healthy!R530,Patient5_Healthy!R507,Patient6_Healthy!R507,Patient8_Healthy!R507,Patient9_Healthy!R507,Patient10_Healthy!R507,Patient11_Healthy!R507,Patient12_Healthy!R507,Patient12_Healthy!R507,Patient13_Healthy!R507,Patient14_Healthy!R507,Patient15_Healthy!R507,Patient16_Healthy!R507,Patient17_Healthy!R507,Patient18_Healthy!R507,Patient19_Healthy!R507,Patient21_Healthy!R507,Patient22_Healthy!R507,Patient23_Healthy!R507,Patient25_Healthy!R507,Patient26_Healthy!R507,Patient27_Healthy!R507,Patient28_Healthy!R507,Patient30_Healthy!R507,Patient31_Healthy!R507,Patient33_Healthy!R507,Patient34_Healthy!R507,Patient36_Healthy!R507)</f>
        <v>0.21087981095102892</v>
      </c>
      <c r="AD528" s="132">
        <f>AVERAGE(Patient1_Healthy!S530,Patient2_Healthy!S530,Patient5_Healthy!S507,Patient6_Healthy!RS107,Patient8_Healthy!S507,Patient9_Healthy!S507,Patient10_Healthy!S507,Patient11_Healthy!S507,Patient12_Healthy!S507,Patient12_Healthy!S507,Patient13_Healthy!S507,Patient14_Healthy!S507,Patient15_Healthy!S507,Patient16_Healthy!S507,Patient17_Healthy!S507,Patient18_Healthy!S507,Patient19_Healthy!S507,Patient21_Healthy!S507,Patient22_Healthy!S507,Patient23_Healthy!S507,Patient25_Healthy!S507,Patient26_Healthy!RS107,Patient27_Healthy!S507,Patient28_Healthy!S507,Patient30_Healthy!S507,Patient31_Healthy!S507,Patient33_Healthy!S507,Patient34_Healthy!S507,Patient36_Healthy!S507)</f>
        <v>0.59718893765731262</v>
      </c>
      <c r="AE528" s="139">
        <f>STDEV(Patient1_Healthy!S530,Patient2_Healthy!S530,Patient5_Healthy!S507,Patient6_Healthy!RS107,Patient8_Healthy!S507,Patient9_Healthy!S507,Patient10_Healthy!S507,Patient11_Healthy!S507,Patient12_Healthy!S507,Patient12_Healthy!S507,Patient13_Healthy!S507,Patient14_Healthy!S507,Patient15_Healthy!S507,Patient16_Healthy!S507,Patient17_Healthy!S507,Patient18_Healthy!S507,Patient19_Healthy!S507,Patient21_Healthy!S507,Patient22_Healthy!S507,Patient23_Healthy!S507,Patient25_Healthy!S507,Patient26_Healthy!RS107,Patient27_Healthy!S507,Patient28_Healthy!S507,Patient30_Healthy!S507,Patient31_Healthy!S507,Patient33_Healthy!S507,Patient34_Healthy!S507,Patient36_Healthy!S507)</f>
        <v>0.2310550335373367</v>
      </c>
      <c r="AF528" s="164">
        <f>AVERAGE(Patient1_Healthy!T530,Patient2_Healthy!T530,Patient5_Healthy!T507,Patient6_Healthy!T507,Patient8_Healthy!T507,Patient9_Healthy!T507,Patient10_Healthy!T507,Patient11_Healthy!T507,Patient12_Healthy!T507,Patient12_Healthy!T507,Patient13_Healthy!T507,Patient14_Healthy!T507,Patient15_Healthy!T507,Patient16_Healthy!T507,Patient17_Healthy!T507,Patient18_Healthy!T507,Patient19_Healthy!T507,Patient21_Healthy!T507,Patient22_Healthy!T507,Patient23_Healthy!T507,Patient25_Healthy!T507,Patient26_Healthy!TS107,Patient27_Healthy!T507,Patient28_Healthy!T507,Patient30_Healthy!T507,Patient31_Healthy!T507,Patient33_Healthy!T507,Patient34_Healthy!T507,Patient36_Healthy!T507)</f>
        <v>0.61706611376686948</v>
      </c>
      <c r="AG528" s="164">
        <f>STDEV(Patient1_Healthy!T530,Patient2_Healthy!T530,Patient5_Healthy!T507,Patient6_Healthy!T507,Patient8_Healthy!T507,Patient9_Healthy!T507,Patient10_Healthy!T507,Patient11_Healthy!T507,Patient12_Healthy!T507,Patient12_Healthy!T507,Patient13_Healthy!T507,Patient14_Healthy!T507,Patient15_Healthy!T507,Patient16_Healthy!T507,Patient17_Healthy!T507,Patient18_Healthy!T507,Patient19_Healthy!T507,Patient21_Healthy!T507,Patient22_Healthy!T507,Patient23_Healthy!T507,Patient25_Healthy!T507,Patient26_Healthy!TS107,Patient27_Healthy!T507,Patient28_Healthy!T507,Patient30_Healthy!T507,Patient31_Healthy!T507,Patient33_Healthy!T507,Patient34_Healthy!T507,Patient36_Healthy!T507)</f>
        <v>0.2901420878428006</v>
      </c>
      <c r="AO528" s="165"/>
    </row>
    <row r="529" spans="1:41" x14ac:dyDescent="0.25">
      <c r="A529" s="131" t="s">
        <v>147</v>
      </c>
      <c r="B529" s="132">
        <f>AVERAGE(Patient1_Healthy!B531,Patient2_Healthy!B531,Patient5_Healthy!B508,Patient6_Healthy!B508,Patient8_Healthy!B508,Patient9_Healthy!B508,Patient10_Healthy!B508,Patient11_Healthy!B508,Patient12_Healthy!B508,Patient13_Healthy!B508,Patient14_Healthy!B508,Patient15_Healthy!B508,Patient16_Healthy!B508,Patient17_Healthy!B508,Patient18_Healthy!B508,Patient19_Healthy!B508,Patient21_Healthy!B508,Patient22_Healthy!B508,Patient23_Healthy!B508,Patient25_Healthy!B508,Patient26_Healthy!B508,Patient27_Healthy!B508,Patient28_Healthy!B508,Patient30_Healthy!B508,Patient31_Healthy!B508,Patient33_Healthy!B508,Patient34_Healthy!B508,Patient36_Healthy!B508)</f>
        <v>8.8507061656060291</v>
      </c>
      <c r="C529" s="139">
        <f>STDEV(Patient1_Healthy!B531,Patient2_Healthy!B531,Patient5_Healthy!B508,Patient6_Healthy!B508,Patient8_Healthy!B508,Patient9_Healthy!B508,Patient10_Healthy!B508,Patient11_Healthy!B508,Patient12_Healthy!B508,Patient13_Healthy!B508,Patient14_Healthy!B508,Patient15_Healthy!B508,Patient16_Healthy!B508,Patient17_Healthy!B508,Patient18_Healthy!B508,Patient19_Healthy!B508,Patient21_Healthy!B508,Patient22_Healthy!B508,Patient23_Healthy!B508,Patient25_Healthy!B508,Patient26_Healthy!B508,Patient27_Healthy!B508,Patient28_Healthy!B508,Patient30_Healthy!B508,Patient31_Healthy!B508,Patient33_Healthy!B508,Patient34_Healthy!B508,Patient36_Healthy!B508)</f>
        <v>4.0337491839865143</v>
      </c>
      <c r="D529" s="164">
        <f>AVERAGE(Patient1_Healthy!C531,Patient2_Healthy!C531,Patient5_Healthy!C508,Patient6_Healthy!C508,Patient8_Healthy!C508,Patient9_Healthy!C508,Patient10_Healthy!C508,Patient11_Healthy!C508,Patient12_Healthy!C508,Patient13_Healthy!C508,Patient14_Healthy!C508,Patient15_Healthy!C508,Patient16_Healthy!C508,Patient17_Healthy!C508,Patient18_Healthy!C508,Patient19_Healthy!C508,Patient21_Healthy!C508,Patient22_Healthy!C508,Patient23_Healthy!C508,Patient25_Healthy!C508,Patient26_Healthy!C508,Patient27_Healthy!C508,Patient28_Healthy!C508,Patient30_Healthy!C508,Patient31_Healthy!C508,Patient33_Healthy!C508,Patient34_Healthy!C508,Patient36_Healthy!C508)</f>
        <v>-2.2225962560277899</v>
      </c>
      <c r="E529" s="139">
        <f>STDEV(Patient1_Healthy!C531,Patient2_Healthy!C531,Patient5_Healthy!C508,Patient6_Healthy!C508,Patient8_Healthy!C508,Patient9_Healthy!C508,Patient10_Healthy!C508,Patient11_Healthy!C508,Patient12_Healthy!C508,Patient13_Healthy!C508,Patient14_Healthy!C508,Patient15_Healthy!C508,Patient16_Healthy!C508,Patient17_Healthy!C508,Patient18_Healthy!C508,Patient19_Healthy!C508,Patient21_Healthy!C508,Patient22_Healthy!C508,Patient23_Healthy!C508,Patient25_Healthy!C508,Patient26_Healthy!C508,Patient27_Healthy!C508,Patient28_Healthy!C508,Patient30_Healthy!C508,Patient31_Healthy!C508,Patient33_Healthy!C508,Patient34_Healthy!C508,Patient36_Healthy!C508)</f>
        <v>4.4719988597238922</v>
      </c>
      <c r="F529" s="132">
        <f>AVERAGE(Patient1_Healthy!D531,Patient2_Healthy!D531,Patient5_Healthy!D508,Patient6_Healthy!D508,Patient8_Healthy!D508,Patient9_Healthy!D508,Patient10_Healthy!D508,Patient11_Healthy!D508,Patient12_Healthy!D508,Patient13_Healthy!D508,Patient14_Healthy!D508,Patient15_Healthy!D508,Patient16_Healthy!D508,Patient17_Healthy!D508,Patient18_Healthy!D508,Patient19_Healthy!D508,Patient21_Healthy!D508,Patient22_Healthy!D508,Patient23_Healthy!D508,Patient25_Healthy!D508,Patient26_Healthy!D508,Patient27_Healthy!D508,Patient28_Healthy!D508,Patient30_Healthy!D508,Patient31_Healthy!D508,Patient33_Healthy!D508,Patient34_Healthy!D508,Patient36_Healthy!D508)</f>
        <v>13.190944239642858</v>
      </c>
      <c r="G529" s="139">
        <f>STDEV(Patient1_Healthy!D531,Patient2_Healthy!D531,Patient5_Healthy!D508,Patient6_Healthy!D508,Patient8_Healthy!D508,Patient9_Healthy!D508,Patient10_Healthy!D508,Patient11_Healthy!D508,Patient12_Healthy!D508,Patient13_Healthy!D508,Patient14_Healthy!D508,Patient15_Healthy!D508,Patient16_Healthy!D508,Patient17_Healthy!D508,Patient18_Healthy!D508,Patient19_Healthy!D508,Patient21_Healthy!D508,Patient22_Healthy!D508,Patient23_Healthy!D508,Patient25_Healthy!D508,Patient26_Healthy!D508,Patient27_Healthy!D508,Patient28_Healthy!D508,Patient30_Healthy!D508,Patient31_Healthy!D508,Patient33_Healthy!D508,Patient34_Healthy!D508,Patient36_Healthy!D508)</f>
        <v>7.5110009210435527</v>
      </c>
      <c r="H529" s="164">
        <f>AVERAGE(Patient1_Healthy!E531,Patient2_Healthy!E531,Patient5_Healthy!E508,Patient6_Healthy!E508,Patient8_Healthy!E508,Patient9_Healthy!E508,Patient10_Healthy!E508,Patient11_Healthy!E508,Patient12_Healthy!E508,Patient13_Healthy!E508,Patient14_Healthy!E508,Patient15_Healthy!E508,Patient16_Healthy!E508,Patient17_Healthy!E508,Patient18_Healthy!E508,Patient19_Healthy!E508,Patient21_Healthy!E508,Patient22_Healthy!E508,Patient23_Healthy!E508,Patient25_Healthy!E508,Patient26_Healthy!E508,Patient27_Healthy!E508,Patient28_Healthy!E508,Patient30_Healthy!E508,Patient31_Healthy!E508,Patient33_Healthy!E508,Patient34_Healthy!E508,Patient36_Healthy!E508)</f>
        <v>2.4618113189351307</v>
      </c>
      <c r="I529" s="164">
        <f>STDEV(Patient1_Healthy!E531,Patient2_Healthy!E531,Patient5_Healthy!E508,Patient6_Healthy!E508,Patient8_Healthy!E508,Patient9_Healthy!E508,Patient10_Healthy!E508,Patient11_Healthy!E508,Patient12_Healthy!E508,Patient13_Healthy!E508,Patient14_Healthy!E508,Patient15_Healthy!E508,Patient16_Healthy!E508,Patient17_Healthy!E508,Patient18_Healthy!E508,Patient19_Healthy!E508,Patient21_Healthy!E508,Patient22_Healthy!E508,Patient23_Healthy!E508,Patient25_Healthy!E508,Patient26_Healthy!E508,Patient27_Healthy!E508,Patient28_Healthy!E508,Patient30_Healthy!E508,Patient31_Healthy!E508,Patient33_Healthy!E508,Patient34_Healthy!E508,Patient36_Healthy!E508)</f>
        <v>7.9141810457238684</v>
      </c>
      <c r="L529" s="133" t="s">
        <v>148</v>
      </c>
      <c r="M529" s="164">
        <f>AVERAGE(Patient1_Healthy!H531,Patient2_Healthy!H508,Patient5_Healthy!H508,Patient6_Healthy!H508,Patient8_Healthy!H508,Patient9_Healthy!H508,Patient10_Healthy!H508,Patient11_Healthy!H508,Patient12_Healthy!H508,Patient13_Healthy!H508,Patient14_Healthy!H508,Patient15_Healthy!H508,Patient16_Healthy!H508,Patient17_Healthy!H508,Patient18_Healthy!H508,Patient19_Healthy!H508,Patient21_Healthy!H508,Patient22_Healthy!H508,Patient23_Healthy!H508,Patient25_Healthy!H508,Patient26_Healthy!H508,Patient27_Healthy!H508,Patient28_Healthy!H508,Patient30_Healthy!H508,Patient31_Healthy!H508,Patient33_Healthy!H508,Patient34_Healthy!H508,Patient36_Healthy!H508)</f>
        <v>945.19663949083588</v>
      </c>
      <c r="N529" s="164">
        <f>STDEV(Patient1_Healthy!H531,Patient2_Healthy!H508,Patient5_Healthy!H508,Patient6_Healthy!H508,Patient8_Healthy!H508,Patient9_Healthy!H508,Patient10_Healthy!H508,Patient11_Healthy!H508,Patient12_Healthy!H508,Patient13_Healthy!H508,Patient14_Healthy!H508,Patient15_Healthy!H508,Patient16_Healthy!H508,Patient17_Healthy!H508,Patient18_Healthy!H508,Patient19_Healthy!H508,Patient21_Healthy!H508,Patient22_Healthy!H508,Patient23_Healthy!H508,Patient25_Healthy!H508,Patient26_Healthy!H508,Patient27_Healthy!H508,Patient28_Healthy!H508,Patient30_Healthy!H508,Patient31_Healthy!H508,Patient33_Healthy!H508,Patient34_Healthy!H508,Patient36_Healthy!H508)</f>
        <v>1382.6938675371364</v>
      </c>
      <c r="Q529" s="135" t="s">
        <v>148</v>
      </c>
      <c r="R529" s="132">
        <f>AVERAGE(Patient1_Healthy!M531,Patient2_Healthy!M531,Patient5_Healthy!M508,Patient6_Healthy!M508,Patient8_Healthy!M508,Patient9_Healthy!M508,Patient10_Healthy!M508,Patient11_Healthy!M508,Patient12_Healthy!M508,Patient13_Healthy!M508,Patient14_Healthy!M508,Patient15_Healthy!M508,Patient16_Healthy!M508,Patient17_Healthy!M508,Patient18_Healthy!M508,Patient19_Healthy!M508,Patient21_Healthy!M508,Patient22_Healthy!M508,Patient23_Healthy!M508,Patient25_Healthy!M508,Patient26_Healthy!M508,Patient27_Healthy!M508,Patient28_Healthy!M508,Patient30_Healthy!M508,Patient31_Healthy!M508,Patient33_Healthy!M508,Patient34_Healthy!M508,Patient36_Healthy!M508)</f>
        <v>0.788150667087404</v>
      </c>
      <c r="S529" s="139">
        <f>STDEV(Patient1_Healthy!M531,Patient2_Healthy!M531,Patient5_Healthy!M508,Patient6_Healthy!M508,Patient8_Healthy!M508,Patient9_Healthy!M508,Patient10_Healthy!M508,Patient11_Healthy!M508,Patient12_Healthy!M508,Patient13_Healthy!M508,Patient14_Healthy!M508,Patient15_Healthy!M508,Patient16_Healthy!M508,Patient17_Healthy!M508,Patient18_Healthy!M508,Patient19_Healthy!M508,Patient21_Healthy!M508,Patient22_Healthy!M508,Patient23_Healthy!M508,Patient25_Healthy!M508,Patient26_Healthy!M508,Patient27_Healthy!M508,Patient28_Healthy!M508,Patient30_Healthy!M508,Patient31_Healthy!M508,Patient33_Healthy!M508,Patient34_Healthy!M508,Patient36_Healthy!M508)</f>
        <v>0.19811790715108868</v>
      </c>
      <c r="T529" s="164">
        <f>AVERAGE(Patient1_Healthy!N531,Patient2_Healthy!N531,Patient5_Healthy!N508,Patient6_Healthy!N508,Patient8_Healthy!N508,Patient9_Healthy!N508,Patient10_Healthy!N508,Patient11_Healthy!N508,Patient12_Healthy!N508,Patient13_Healthy!N508,Patient14_Healthy!N508,Patient15_Healthy!N508,Patient16_Healthy!N508,Patient17_Healthy!N508,Patient18_Healthy!N508,Patient19_Healthy!N508,Patient21_Healthy!N508,Patient22_Healthy!N508,Patient23_Healthy!N508,Patient25_Healthy!N508,Patient26_Healthy!N508,Patient27_Healthy!N508,Patient28_Healthy!N508,Patient30_Healthy!N508,Patient31_Healthy!N508,Patient33_Healthy!N508,Patient34_Healthy!N508,Patient36_Healthy!N508)</f>
        <v>0.79279264225254176</v>
      </c>
      <c r="U529" s="164">
        <f>STDEV(Patient1_Healthy!N531,Patient2_Healthy!N531,Patient5_Healthy!N508,Patient6_Healthy!N508,Patient8_Healthy!N508,Patient9_Healthy!N508,Patient10_Healthy!N508,Patient11_Healthy!N508,Patient12_Healthy!N508,Patient13_Healthy!N508,Patient14_Healthy!N508,Patient15_Healthy!N508,Patient16_Healthy!N508,Patient17_Healthy!N508,Patient18_Healthy!N508,Patient19_Healthy!N508,Patient21_Healthy!N508,Patient22_Healthy!N508,Patient23_Healthy!N508,Patient25_Healthy!N508,Patient26_Healthy!N508,Patient27_Healthy!N508,Patient28_Healthy!N508,Patient30_Healthy!N508,Patient31_Healthy!N508,Patient33_Healthy!N508,Patient34_Healthy!N508,Patient36_Healthy!N508)</f>
        <v>0.18550407013372988</v>
      </c>
      <c r="V529" s="132">
        <f>AVERAGE(Patient1_Healthy!O531,Patient2_Healthy!O531,Patient5_Healthy!O508,Patient6_Healthy!O508,Patient8_Healthy!O508,Patient9_Healthy!O508,Patient10_Healthy!O508,Patient11_Healthy!O508,Patient12_Healthy!O508,Patient13_Healthy!O508,Patient14_Healthy!O508,Patient15_Healthy!O508,Patient16_Healthy!O508,Patient17_Healthy!O508,Patient18_Healthy!O508,Patient19_Healthy!O508,Patient21_Healthy!O508,Patient22_Healthy!O508,Patient23_Healthy!O508,Patient25_Healthy!O508,Patient26_Healthy!O508,Patient27_Healthy!O508,Patient28_Healthy!O508,Patient30_Healthy!O508,Patient31_Healthy!O508,Patient33_Healthy!O508,Patient34_Healthy!O508,Patient36_Healthy!O508)</f>
        <v>0.65195058531637007</v>
      </c>
      <c r="W529" s="139">
        <f>STDEV(Patient1_Healthy!O531,Patient2_Healthy!O531,Patient5_Healthy!O508,Patient6_Healthy!O508,Patient8_Healthy!O508,Patient9_Healthy!O508,Patient10_Healthy!O508,Patient11_Healthy!O508,Patient12_Healthy!O508,Patient13_Healthy!O508,Patient14_Healthy!O508,Patient15_Healthy!O508,Patient16_Healthy!O508,Patient17_Healthy!O508,Patient18_Healthy!O508,Patient19_Healthy!O508,Patient21_Healthy!O508,Patient22_Healthy!O508,Patient23_Healthy!O508,Patient25_Healthy!O508,Patient26_Healthy!O508,Patient27_Healthy!O508,Patient28_Healthy!O508,Patient30_Healthy!O508,Patient31_Healthy!O508,Patient33_Healthy!O508,Patient34_Healthy!O508,Patient36_Healthy!O508)</f>
        <v>0.2282313515989759</v>
      </c>
      <c r="X529" s="132">
        <f>AVERAGE(Patient1_Healthy!P531,Patient2_Healthy!P531,Patient5_Healthy!P508,Patient6_Healthy!P508,Patient8_Healthy!P508,Patient9_Healthy!P508,Patient10_Healthy!P508,Patient11_Healthy!P508,Patient12_Healthy!P508,Patient13_Healthy!P508,Patient14_Healthy!P508,Patient15_Healthy!P508,Patient16_Healthy!P508,Patient17_Healthy!P508,Patient18_Healthy!P508,Patient19_Healthy!P508,Patient21_Healthy!P508,Patient22_Healthy!P508,Patient23_Healthy!P508,Patient25_Healthy!P508,Patient26_Healthy!P508,Patient27_Healthy!P508,Patient28_Healthy!P508,Patient30_Healthy!P508,Patient31_Healthy!P508,Patient33_Healthy!P508,Patient34_Healthy!P508,Patient36_Healthy!P508)</f>
        <v>0.654837462219935</v>
      </c>
      <c r="Y529" s="139">
        <f>STDEV(Patient1_Healthy!P531,Patient2_Healthy!P531,Patient5_Healthy!P508,Patient6_Healthy!P508,Patient8_Healthy!P508,Patient9_Healthy!P508,Patient10_Healthy!P508,Patient11_Healthy!P508,Patient12_Healthy!P508,Patient13_Healthy!P508,Patient14_Healthy!P508,Patient15_Healthy!P508,Patient16_Healthy!P508,Patient17_Healthy!P508,Patient18_Healthy!P508,Patient19_Healthy!P508,Patient21_Healthy!P508,Patient22_Healthy!P508,Patient23_Healthy!P508,Patient25_Healthy!P508,Patient26_Healthy!P508,Patient27_Healthy!P508,Patient28_Healthy!P508,Patient30_Healthy!P508,Patient31_Healthy!P508,Patient33_Healthy!P508,Patient34_Healthy!P508,Patient36_Healthy!P508)</f>
        <v>0.22073245031338273</v>
      </c>
      <c r="Z529" s="132">
        <f>AVERAGE(Patient1_Healthy!Q531,Patient2_Healthy!Q531,Patient5_Healthy!Q508,Patient6_Healthy!Q508,Patient8_Healthy!Q508,Patient9_Healthy!Q508,Patient10_Healthy!Q508,Patient11_Healthy!Q508,Patient12_Healthy!Q508,Patient13_Healthy!Q508,Patient14_Healthy!Q508,Patient15_Healthy!Q508,Patient16_Healthy!Q508,Patient17_Healthy!Q508,Patient18_Healthy!Q508,Patient19_Healthy!Q508,Patient21_Healthy!Q508,Patient22_Healthy!Q508,Patient23_Healthy!Q508,Patient25_Healthy!Q508,Patient26_Healthy!Q508,Patient27_Healthy!Q508,Patient28_Healthy!Q508,Patient30_Healthy!Q508,Patient31_Healthy!Q508,Patient33_Healthy!Q508,Patient34_Healthy!Q508,Patient36_Healthy!Q508)</f>
        <v>0.64613189540669969</v>
      </c>
      <c r="AA529" s="139">
        <f>STDEV(Patient1_Healthy!Q531,Patient2_Healthy!Q531,Patient5_Healthy!Q508,Patient6_Healthy!Q508,Patient8_Healthy!Q508,Patient9_Healthy!Q508,Patient10_Healthy!Q508,Patient11_Healthy!Q508,Patient12_Healthy!Q508,Patient13_Healthy!Q508,Patient14_Healthy!Q508,Patient15_Healthy!Q508,Patient16_Healthy!Q508,Patient17_Healthy!Q508,Patient18_Healthy!Q508,Patient19_Healthy!Q508,Patient21_Healthy!Q508,Patient22_Healthy!Q508,Patient23_Healthy!Q508,Patient25_Healthy!Q508,Patient26_Healthy!Q508,Patient27_Healthy!Q508,Patient28_Healthy!Q508,Patient30_Healthy!Q508,Patient31_Healthy!Q508,Patient33_Healthy!Q508,Patient34_Healthy!Q508,Patient36_Healthy!Q508)</f>
        <v>0.22501998983536073</v>
      </c>
      <c r="AB529" s="132">
        <f>AVERAGE(Patient1_Healthy!R531,Patient2_Healthy!R531,Patient5_Healthy!R508,Patient6_Healthy!R508,Patient8_Healthy!R508,Patient9_Healthy!R508,Patient10_Healthy!R508,Patient11_Healthy!R508,Patient12_Healthy!R508,Patient12_Healthy!R508,Patient13_Healthy!R508,Patient14_Healthy!R508,Patient15_Healthy!R508,Patient16_Healthy!R508,Patient17_Healthy!R508,Patient18_Healthy!R508,Patient19_Healthy!R508,Patient21_Healthy!R508,Patient22_Healthy!R508,Patient23_Healthy!R508,Patient25_Healthy!R508,Patient26_Healthy!R508,Patient27_Healthy!R508,Patient28_Healthy!R508,Patient30_Healthy!R508,Patient31_Healthy!R508,Patient33_Healthy!R508,Patient34_Healthy!R508,Patient36_Healthy!R508)</f>
        <v>0.64201622201891995</v>
      </c>
      <c r="AC529" s="139">
        <f>STDEV(Patient1_Healthy!R531,Patient2_Healthy!R531,Patient5_Healthy!R508,Patient6_Healthy!R508,Patient8_Healthy!R508,Patient9_Healthy!R508,Patient10_Healthy!R508,Patient11_Healthy!R508,Patient12_Healthy!R508,Patient12_Healthy!R508,Patient13_Healthy!R508,Patient14_Healthy!R508,Patient15_Healthy!R508,Patient16_Healthy!R508,Patient17_Healthy!R508,Patient18_Healthy!R508,Patient19_Healthy!R508,Patient21_Healthy!R508,Patient22_Healthy!R508,Patient23_Healthy!R508,Patient25_Healthy!R508,Patient26_Healthy!R508,Patient27_Healthy!R508,Patient28_Healthy!R508,Patient30_Healthy!R508,Patient31_Healthy!R508,Patient33_Healthy!R508,Patient34_Healthy!R508,Patient36_Healthy!R508)</f>
        <v>0.20905446539033895</v>
      </c>
      <c r="AD529" s="132">
        <f>AVERAGE(Patient1_Healthy!S531,Patient2_Healthy!S531,Patient5_Healthy!S508,Patient6_Healthy!RS108,Patient8_Healthy!S508,Patient9_Healthy!S508,Patient10_Healthy!S508,Patient11_Healthy!S508,Patient12_Healthy!S508,Patient12_Healthy!S508,Patient13_Healthy!S508,Patient14_Healthy!S508,Patient15_Healthy!S508,Patient16_Healthy!S508,Patient17_Healthy!S508,Patient18_Healthy!S508,Patient19_Healthy!S508,Patient21_Healthy!S508,Patient22_Healthy!S508,Patient23_Healthy!S508,Patient25_Healthy!S508,Patient26_Healthy!RS108,Patient27_Healthy!S508,Patient28_Healthy!S508,Patient30_Healthy!S508,Patient31_Healthy!S508,Patient33_Healthy!S508,Patient34_Healthy!S508,Patient36_Healthy!S508)</f>
        <v>0.66367669121032269</v>
      </c>
      <c r="AE529" s="139">
        <f>STDEV(Patient1_Healthy!S531,Patient2_Healthy!S531,Patient5_Healthy!S508,Patient6_Healthy!RS108,Patient8_Healthy!S508,Patient9_Healthy!S508,Patient10_Healthy!S508,Patient11_Healthy!S508,Patient12_Healthy!S508,Patient12_Healthy!S508,Patient13_Healthy!S508,Patient14_Healthy!S508,Patient15_Healthy!S508,Patient16_Healthy!S508,Patient17_Healthy!S508,Patient18_Healthy!S508,Patient19_Healthy!S508,Patient21_Healthy!S508,Patient22_Healthy!S508,Patient23_Healthy!S508,Patient25_Healthy!S508,Patient26_Healthy!RS108,Patient27_Healthy!S508,Patient28_Healthy!S508,Patient30_Healthy!S508,Patient31_Healthy!S508,Patient33_Healthy!S508,Patient34_Healthy!S508,Patient36_Healthy!S508)</f>
        <v>0.23057566026769852</v>
      </c>
      <c r="AF529" s="164">
        <f>AVERAGE(Patient1_Healthy!T531,Patient2_Healthy!T531,Patient5_Healthy!T508,Patient6_Healthy!T508,Patient8_Healthy!T508,Patient9_Healthy!T508,Patient10_Healthy!T508,Patient11_Healthy!T508,Patient12_Healthy!T508,Patient12_Healthy!T508,Patient13_Healthy!T508,Patient14_Healthy!T508,Patient15_Healthy!T508,Patient16_Healthy!T508,Patient17_Healthy!T508,Patient18_Healthy!T508,Patient19_Healthy!T508,Patient21_Healthy!T508,Patient22_Healthy!T508,Patient23_Healthy!T508,Patient25_Healthy!T508,Patient26_Healthy!TS108,Patient27_Healthy!T508,Patient28_Healthy!T508,Patient30_Healthy!T508,Patient31_Healthy!T508,Patient33_Healthy!T508,Patient34_Healthy!T508,Patient36_Healthy!T508)</f>
        <v>0.62006536233730203</v>
      </c>
      <c r="AG529" s="164">
        <f>STDEV(Patient1_Healthy!T531,Patient2_Healthy!T531,Patient5_Healthy!T508,Patient6_Healthy!T508,Patient8_Healthy!T508,Patient9_Healthy!T508,Patient10_Healthy!T508,Patient11_Healthy!T508,Patient12_Healthy!T508,Patient12_Healthy!T508,Patient13_Healthy!T508,Patient14_Healthy!T508,Patient15_Healthy!T508,Patient16_Healthy!T508,Patient17_Healthy!T508,Patient18_Healthy!T508,Patient19_Healthy!T508,Patient21_Healthy!T508,Patient22_Healthy!T508,Patient23_Healthy!T508,Patient25_Healthy!T508,Patient26_Healthy!TS108,Patient27_Healthy!T508,Patient28_Healthy!T508,Patient30_Healthy!T508,Patient31_Healthy!T508,Patient33_Healthy!T508,Patient34_Healthy!T508,Patient36_Healthy!T508)</f>
        <v>0.25547266436412697</v>
      </c>
      <c r="AO529" s="165"/>
    </row>
    <row r="530" spans="1:41" x14ac:dyDescent="0.25">
      <c r="A530" s="131" t="s">
        <v>148</v>
      </c>
      <c r="B530" s="132">
        <f>AVERAGE(Patient1_Healthy!B532,Patient2_Healthy!B532,Patient5_Healthy!B509,Patient6_Healthy!B509,Patient8_Healthy!B509,Patient9_Healthy!B509,Patient10_Healthy!B509,Patient11_Healthy!B509,Patient12_Healthy!B509,Patient13_Healthy!B509,Patient14_Healthy!B509,Patient15_Healthy!B509,Patient16_Healthy!B509,Patient17_Healthy!B509,Patient18_Healthy!B509,Patient19_Healthy!B509,Patient21_Healthy!B509,Patient22_Healthy!B509,Patient23_Healthy!B509,Patient25_Healthy!B509,Patient26_Healthy!B509,Patient27_Healthy!B509,Patient28_Healthy!B509,Patient30_Healthy!B509,Patient31_Healthy!B509,Patient33_Healthy!B509,Patient34_Healthy!B509,Patient36_Healthy!B509)</f>
        <v>10.302638547995857</v>
      </c>
      <c r="C530" s="139">
        <f>STDEV(Patient1_Healthy!B532,Patient2_Healthy!B532,Patient5_Healthy!B509,Patient6_Healthy!B509,Patient8_Healthy!B509,Patient9_Healthy!B509,Patient10_Healthy!B509,Patient11_Healthy!B509,Patient12_Healthy!B509,Patient13_Healthy!B509,Patient14_Healthy!B509,Patient15_Healthy!B509,Patient16_Healthy!B509,Patient17_Healthy!B509,Patient18_Healthy!B509,Patient19_Healthy!B509,Patient21_Healthy!B509,Patient22_Healthy!B509,Patient23_Healthy!B509,Patient25_Healthy!B509,Patient26_Healthy!B509,Patient27_Healthy!B509,Patient28_Healthy!B509,Patient30_Healthy!B509,Patient31_Healthy!B509,Patient33_Healthy!B509,Patient34_Healthy!B509,Patient36_Healthy!B509)</f>
        <v>8.0898623320573506</v>
      </c>
      <c r="D530" s="164">
        <f>AVERAGE(Patient1_Healthy!C532,Patient2_Healthy!C532,Patient5_Healthy!C509,Patient6_Healthy!C509,Patient8_Healthy!C509,Patient9_Healthy!C509,Patient10_Healthy!C509,Patient11_Healthy!C509,Patient12_Healthy!C509,Patient13_Healthy!C509,Patient14_Healthy!C509,Patient15_Healthy!C509,Patient16_Healthy!C509,Patient17_Healthy!C509,Patient18_Healthy!C509,Patient19_Healthy!C509,Patient21_Healthy!C509,Patient22_Healthy!C509,Patient23_Healthy!C509,Patient25_Healthy!C509,Patient26_Healthy!C509,Patient27_Healthy!C509,Patient28_Healthy!C509,Patient30_Healthy!C509,Patient31_Healthy!C509,Patient33_Healthy!C509,Patient34_Healthy!C509,Patient36_Healthy!C509)</f>
        <v>-1.3348404730818775</v>
      </c>
      <c r="E530" s="139">
        <f>STDEV(Patient1_Healthy!C532,Patient2_Healthy!C532,Patient5_Healthy!C509,Patient6_Healthy!C509,Patient8_Healthy!C509,Patient9_Healthy!C509,Patient10_Healthy!C509,Patient11_Healthy!C509,Patient12_Healthy!C509,Patient13_Healthy!C509,Patient14_Healthy!C509,Patient15_Healthy!C509,Patient16_Healthy!C509,Patient17_Healthy!C509,Patient18_Healthy!C509,Patient19_Healthy!C509,Patient21_Healthy!C509,Patient22_Healthy!C509,Patient23_Healthy!C509,Patient25_Healthy!C509,Patient26_Healthy!C509,Patient27_Healthy!C509,Patient28_Healthy!C509,Patient30_Healthy!C509,Patient31_Healthy!C509,Patient33_Healthy!C509,Patient34_Healthy!C509,Patient36_Healthy!C509)</f>
        <v>6.6180603267848701</v>
      </c>
      <c r="F530" s="132">
        <f>AVERAGE(Patient1_Healthy!D532,Patient2_Healthy!D532,Patient5_Healthy!D509,Patient6_Healthy!D509,Patient8_Healthy!D509,Patient9_Healthy!D509,Patient10_Healthy!D509,Patient11_Healthy!D509,Patient12_Healthy!D509,Patient13_Healthy!D509,Patient14_Healthy!D509,Patient15_Healthy!D509,Patient16_Healthy!D509,Patient17_Healthy!D509,Patient18_Healthy!D509,Patient19_Healthy!D509,Patient21_Healthy!D509,Patient22_Healthy!D509,Patient23_Healthy!D509,Patient25_Healthy!D509,Patient26_Healthy!D509,Patient27_Healthy!D509,Patient28_Healthy!D509,Patient30_Healthy!D509,Patient31_Healthy!D509,Patient33_Healthy!D509,Patient34_Healthy!D509,Patient36_Healthy!D509)</f>
        <v>14.306837178420709</v>
      </c>
      <c r="G530" s="139">
        <f>STDEV(Patient1_Healthy!D532,Patient2_Healthy!D532,Patient5_Healthy!D509,Patient6_Healthy!D509,Patient8_Healthy!D509,Patient9_Healthy!D509,Patient10_Healthy!D509,Patient11_Healthy!D509,Patient12_Healthy!D509,Patient13_Healthy!D509,Patient14_Healthy!D509,Patient15_Healthy!D509,Patient16_Healthy!D509,Patient17_Healthy!D509,Patient18_Healthy!D509,Patient19_Healthy!D509,Patient21_Healthy!D509,Patient22_Healthy!D509,Patient23_Healthy!D509,Patient25_Healthy!D509,Patient26_Healthy!D509,Patient27_Healthy!D509,Patient28_Healthy!D509,Patient30_Healthy!D509,Patient31_Healthy!D509,Patient33_Healthy!D509,Patient34_Healthy!D509,Patient36_Healthy!D509)</f>
        <v>10.706533781742717</v>
      </c>
      <c r="H530" s="164">
        <f>AVERAGE(Patient1_Healthy!E532,Patient2_Healthy!E532,Patient5_Healthy!E509,Patient6_Healthy!E509,Patient8_Healthy!E509,Patient9_Healthy!E509,Patient10_Healthy!E509,Patient11_Healthy!E509,Patient12_Healthy!E509,Patient13_Healthy!E509,Patient14_Healthy!E509,Patient15_Healthy!E509,Patient16_Healthy!E509,Patient17_Healthy!E509,Patient18_Healthy!E509,Patient19_Healthy!E509,Patient21_Healthy!E509,Patient22_Healthy!E509,Patient23_Healthy!E509,Patient25_Healthy!E509,Patient26_Healthy!E509,Patient27_Healthy!E509,Patient28_Healthy!E509,Patient30_Healthy!E509,Patient31_Healthy!E509,Patient33_Healthy!E509,Patient34_Healthy!E509,Patient36_Healthy!E509)</f>
        <v>0.62875856845294953</v>
      </c>
      <c r="I530" s="164">
        <f>STDEV(Patient1_Healthy!E532,Patient2_Healthy!E532,Patient5_Healthy!E509,Patient6_Healthy!E509,Patient8_Healthy!E509,Patient9_Healthy!E509,Patient10_Healthy!E509,Patient11_Healthy!E509,Patient12_Healthy!E509,Patient13_Healthy!E509,Patient14_Healthy!E509,Patient15_Healthy!E509,Patient16_Healthy!E509,Patient17_Healthy!E509,Patient18_Healthy!E509,Patient19_Healthy!E509,Patient21_Healthy!E509,Patient22_Healthy!E509,Patient23_Healthy!E509,Patient25_Healthy!E509,Patient26_Healthy!E509,Patient27_Healthy!E509,Patient28_Healthy!E509,Patient30_Healthy!E509,Patient31_Healthy!E509,Patient33_Healthy!E509,Patient34_Healthy!E509,Patient36_Healthy!E509)</f>
        <v>8.1568190880290601</v>
      </c>
      <c r="L530" s="133" t="s">
        <v>149</v>
      </c>
      <c r="M530" s="164">
        <f>AVERAGE(Patient1_Healthy!H532,Patient2_Healthy!H509,Patient5_Healthy!H509,Patient6_Healthy!H509,Patient8_Healthy!H509,Patient9_Healthy!H509,Patient10_Healthy!H509,Patient11_Healthy!H509,Patient12_Healthy!H509,Patient13_Healthy!H509,Patient14_Healthy!H509,Patient15_Healthy!H509,Patient16_Healthy!H509,Patient17_Healthy!H509,Patient18_Healthy!H509,Patient19_Healthy!H509,Patient21_Healthy!H509,Patient22_Healthy!H509,Patient23_Healthy!H509,Patient25_Healthy!H509,Patient26_Healthy!H509,Patient27_Healthy!H509,Patient28_Healthy!H509,Patient30_Healthy!H509,Patient31_Healthy!H509,Patient33_Healthy!H509,Patient34_Healthy!H509,Patient36_Healthy!H509)</f>
        <v>1042.2356230193634</v>
      </c>
      <c r="N530" s="164">
        <f>STDEV(Patient1_Healthy!H532,Patient2_Healthy!H509,Patient5_Healthy!H509,Patient6_Healthy!H509,Patient8_Healthy!H509,Patient9_Healthy!H509,Patient10_Healthy!H509,Patient11_Healthy!H509,Patient12_Healthy!H509,Patient13_Healthy!H509,Patient14_Healthy!H509,Patient15_Healthy!H509,Patient16_Healthy!H509,Patient17_Healthy!H509,Patient18_Healthy!H509,Patient19_Healthy!H509,Patient21_Healthy!H509,Patient22_Healthy!H509,Patient23_Healthy!H509,Patient25_Healthy!H509,Patient26_Healthy!H509,Patient27_Healthy!H509,Patient28_Healthy!H509,Patient30_Healthy!H509,Patient31_Healthy!H509,Patient33_Healthy!H509,Patient34_Healthy!H509,Patient36_Healthy!H509)</f>
        <v>1550.0792425124962</v>
      </c>
      <c r="Q530" s="135" t="s">
        <v>149</v>
      </c>
      <c r="R530" s="132">
        <f>AVERAGE(Patient1_Healthy!M532,Patient2_Healthy!M532,Patient5_Healthy!M509,Patient6_Healthy!M509,Patient8_Healthy!M509,Patient9_Healthy!M509,Patient10_Healthy!M509,Patient11_Healthy!M509,Patient12_Healthy!M509,Patient13_Healthy!M509,Patient14_Healthy!M509,Patient15_Healthy!M509,Patient16_Healthy!M509,Patient17_Healthy!M509,Patient18_Healthy!M509,Patient19_Healthy!M509,Patient21_Healthy!M509,Patient22_Healthy!M509,Patient23_Healthy!M509,Patient25_Healthy!M509,Patient26_Healthy!M509,Patient27_Healthy!M509,Patient28_Healthy!M509,Patient30_Healthy!M509,Patient31_Healthy!M509,Patient33_Healthy!M509,Patient34_Healthy!M509,Patient36_Healthy!M509)</f>
        <v>0.7619266518604958</v>
      </c>
      <c r="S530" s="139">
        <f>STDEV(Patient1_Healthy!M532,Patient2_Healthy!M532,Patient5_Healthy!M509,Patient6_Healthy!M509,Patient8_Healthy!M509,Patient9_Healthy!M509,Patient10_Healthy!M509,Patient11_Healthy!M509,Patient12_Healthy!M509,Patient13_Healthy!M509,Patient14_Healthy!M509,Patient15_Healthy!M509,Patient16_Healthy!M509,Patient17_Healthy!M509,Patient18_Healthy!M509,Patient19_Healthy!M509,Patient21_Healthy!M509,Patient22_Healthy!M509,Patient23_Healthy!M509,Patient25_Healthy!M509,Patient26_Healthy!M509,Patient27_Healthy!M509,Patient28_Healthy!M509,Patient30_Healthy!M509,Patient31_Healthy!M509,Patient33_Healthy!M509,Patient34_Healthy!M509,Patient36_Healthy!M509)</f>
        <v>0.19757824214105216</v>
      </c>
      <c r="T530" s="164">
        <f>AVERAGE(Patient1_Healthy!N532,Patient2_Healthy!N532,Patient5_Healthy!N509,Patient6_Healthy!N509,Patient8_Healthy!N509,Patient9_Healthy!N509,Patient10_Healthy!N509,Patient11_Healthy!N509,Patient12_Healthy!N509,Patient13_Healthy!N509,Patient14_Healthy!N509,Patient15_Healthy!N509,Patient16_Healthy!N509,Patient17_Healthy!N509,Patient18_Healthy!N509,Patient19_Healthy!N509,Patient21_Healthy!N509,Patient22_Healthy!N509,Patient23_Healthy!N509,Patient25_Healthy!N509,Patient26_Healthy!N509,Patient27_Healthy!N509,Patient28_Healthy!N509,Patient30_Healthy!N509,Patient31_Healthy!N509,Patient33_Healthy!N509,Patient34_Healthy!N509,Patient36_Healthy!N509)</f>
        <v>0.75768417401491495</v>
      </c>
      <c r="U530" s="164">
        <f>STDEV(Patient1_Healthy!N532,Patient2_Healthy!N532,Patient5_Healthy!N509,Patient6_Healthy!N509,Patient8_Healthy!N509,Patient9_Healthy!N509,Patient10_Healthy!N509,Patient11_Healthy!N509,Patient12_Healthy!N509,Patient13_Healthy!N509,Patient14_Healthy!N509,Patient15_Healthy!N509,Patient16_Healthy!N509,Patient17_Healthy!N509,Patient18_Healthy!N509,Patient19_Healthy!N509,Patient21_Healthy!N509,Patient22_Healthy!N509,Patient23_Healthy!N509,Patient25_Healthy!N509,Patient26_Healthy!N509,Patient27_Healthy!N509,Patient28_Healthy!N509,Patient30_Healthy!N509,Patient31_Healthy!N509,Patient33_Healthy!N509,Patient34_Healthy!N509,Patient36_Healthy!N509)</f>
        <v>0.18808865834026964</v>
      </c>
      <c r="V530" s="132">
        <f>AVERAGE(Patient1_Healthy!O532,Patient2_Healthy!O532,Patient5_Healthy!O509,Patient6_Healthy!O509,Patient8_Healthy!O509,Patient9_Healthy!O509,Patient10_Healthy!O509,Patient11_Healthy!O509,Patient12_Healthy!O509,Patient13_Healthy!O509,Patient14_Healthy!O509,Patient15_Healthy!O509,Patient16_Healthy!O509,Patient17_Healthy!O509,Patient18_Healthy!O509,Patient19_Healthy!O509,Patient21_Healthy!O509,Patient22_Healthy!O509,Patient23_Healthy!O509,Patient25_Healthy!O509,Patient26_Healthy!O509,Patient27_Healthy!O509,Patient28_Healthy!O509,Patient30_Healthy!O509,Patient31_Healthy!O509,Patient33_Healthy!O509,Patient34_Healthy!O509,Patient36_Healthy!O509)</f>
        <v>0.6039658671535203</v>
      </c>
      <c r="W530" s="139">
        <f>STDEV(Patient1_Healthy!O532,Patient2_Healthy!O532,Patient5_Healthy!O509,Patient6_Healthy!O509,Patient8_Healthy!O509,Patient9_Healthy!O509,Patient10_Healthy!O509,Patient11_Healthy!O509,Patient12_Healthy!O509,Patient13_Healthy!O509,Patient14_Healthy!O509,Patient15_Healthy!O509,Patient16_Healthy!O509,Patient17_Healthy!O509,Patient18_Healthy!O509,Patient19_Healthy!O509,Patient21_Healthy!O509,Patient22_Healthy!O509,Patient23_Healthy!O509,Patient25_Healthy!O509,Patient26_Healthy!O509,Patient27_Healthy!O509,Patient28_Healthy!O509,Patient30_Healthy!O509,Patient31_Healthy!O509,Patient33_Healthy!O509,Patient34_Healthy!O509,Patient36_Healthy!O509)</f>
        <v>0.22724103591202283</v>
      </c>
      <c r="X530" s="132">
        <f>AVERAGE(Patient1_Healthy!P532,Patient2_Healthy!P532,Patient5_Healthy!P509,Patient6_Healthy!P509,Patient8_Healthy!P509,Patient9_Healthy!P509,Patient10_Healthy!P509,Patient11_Healthy!P509,Patient12_Healthy!P509,Patient13_Healthy!P509,Patient14_Healthy!P509,Patient15_Healthy!P509,Patient16_Healthy!P509,Patient17_Healthy!P509,Patient18_Healthy!P509,Patient19_Healthy!P509,Patient21_Healthy!P509,Patient22_Healthy!P509,Patient23_Healthy!P509,Patient25_Healthy!P509,Patient26_Healthy!P509,Patient27_Healthy!P509,Patient28_Healthy!P509,Patient30_Healthy!P509,Patient31_Healthy!P509,Patient33_Healthy!P509,Patient34_Healthy!P509,Patient36_Healthy!P509)</f>
        <v>0.59224045877028175</v>
      </c>
      <c r="Y530" s="139">
        <f>STDEV(Patient1_Healthy!P532,Patient2_Healthy!P532,Patient5_Healthy!P509,Patient6_Healthy!P509,Patient8_Healthy!P509,Patient9_Healthy!P509,Patient10_Healthy!P509,Patient11_Healthy!P509,Patient12_Healthy!P509,Patient13_Healthy!P509,Patient14_Healthy!P509,Patient15_Healthy!P509,Patient16_Healthy!P509,Patient17_Healthy!P509,Patient18_Healthy!P509,Patient19_Healthy!P509,Patient21_Healthy!P509,Patient22_Healthy!P509,Patient23_Healthy!P509,Patient25_Healthy!P509,Patient26_Healthy!P509,Patient27_Healthy!P509,Patient28_Healthy!P509,Patient30_Healthy!P509,Patient31_Healthy!P509,Patient33_Healthy!P509,Patient34_Healthy!P509,Patient36_Healthy!P509)</f>
        <v>0.22331640018890195</v>
      </c>
      <c r="Z530" s="132">
        <f>AVERAGE(Patient1_Healthy!Q532,Patient2_Healthy!Q532,Patient5_Healthy!Q509,Patient6_Healthy!Q509,Patient8_Healthy!Q509,Patient9_Healthy!Q509,Patient10_Healthy!Q509,Patient11_Healthy!Q509,Patient12_Healthy!Q509,Patient13_Healthy!Q509,Patient14_Healthy!Q509,Patient15_Healthy!Q509,Patient16_Healthy!Q509,Patient17_Healthy!Q509,Patient18_Healthy!Q509,Patient19_Healthy!Q509,Patient21_Healthy!Q509,Patient22_Healthy!Q509,Patient23_Healthy!Q509,Patient25_Healthy!Q509,Patient26_Healthy!Q509,Patient27_Healthy!Q509,Patient28_Healthy!Q509,Patient30_Healthy!Q509,Patient31_Healthy!Q509,Patient33_Healthy!Q509,Patient34_Healthy!Q509,Patient36_Healthy!Q509)</f>
        <v>0.63246734518841718</v>
      </c>
      <c r="AA530" s="139">
        <f>STDEV(Patient1_Healthy!Q532,Patient2_Healthy!Q532,Patient5_Healthy!Q509,Patient6_Healthy!Q509,Patient8_Healthy!Q509,Patient9_Healthy!Q509,Patient10_Healthy!Q509,Patient11_Healthy!Q509,Patient12_Healthy!Q509,Patient13_Healthy!Q509,Patient14_Healthy!Q509,Patient15_Healthy!Q509,Patient16_Healthy!Q509,Patient17_Healthy!Q509,Patient18_Healthy!Q509,Patient19_Healthy!Q509,Patient21_Healthy!Q509,Patient22_Healthy!Q509,Patient23_Healthy!Q509,Patient25_Healthy!Q509,Patient26_Healthy!Q509,Patient27_Healthy!Q509,Patient28_Healthy!Q509,Patient30_Healthy!Q509,Patient31_Healthy!Q509,Patient33_Healthy!Q509,Patient34_Healthy!Q509,Patient36_Healthy!Q509)</f>
        <v>0.24094136014519002</v>
      </c>
      <c r="AB530" s="132">
        <f>AVERAGE(Patient1_Healthy!R532,Patient2_Healthy!R532,Patient5_Healthy!R509,Patient6_Healthy!R509,Patient8_Healthy!R509,Patient9_Healthy!R509,Patient10_Healthy!R509,Patient11_Healthy!R509,Patient12_Healthy!R509,Patient12_Healthy!R509,Patient13_Healthy!R509,Patient14_Healthy!R509,Patient15_Healthy!R509,Patient16_Healthy!R509,Patient17_Healthy!R509,Patient18_Healthy!R509,Patient19_Healthy!R509,Patient21_Healthy!R509,Patient22_Healthy!R509,Patient23_Healthy!R509,Patient25_Healthy!R509,Patient26_Healthy!R509,Patient27_Healthy!R509,Patient28_Healthy!R509,Patient30_Healthy!R509,Patient31_Healthy!R509,Patient33_Healthy!R509,Patient34_Healthy!R509,Patient36_Healthy!R509)</f>
        <v>0.6434863754344986</v>
      </c>
      <c r="AC530" s="139">
        <f>STDEV(Patient1_Healthy!R532,Patient2_Healthy!R532,Patient5_Healthy!R509,Patient6_Healthy!R509,Patient8_Healthy!R509,Patient9_Healthy!R509,Patient10_Healthy!R509,Patient11_Healthy!R509,Patient12_Healthy!R509,Patient12_Healthy!R509,Patient13_Healthy!R509,Patient14_Healthy!R509,Patient15_Healthy!R509,Patient16_Healthy!R509,Patient17_Healthy!R509,Patient18_Healthy!R509,Patient19_Healthy!R509,Patient21_Healthy!R509,Patient22_Healthy!R509,Patient23_Healthy!R509,Patient25_Healthy!R509,Patient26_Healthy!R509,Patient27_Healthy!R509,Patient28_Healthy!R509,Patient30_Healthy!R509,Patient31_Healthy!R509,Patient33_Healthy!R509,Patient34_Healthy!R509,Patient36_Healthy!R509)</f>
        <v>0.19997594063608123</v>
      </c>
      <c r="AD530" s="132">
        <f>AVERAGE(Patient1_Healthy!S532,Patient2_Healthy!S532,Patient5_Healthy!S509,Patient6_Healthy!RS109,Patient8_Healthy!S509,Patient9_Healthy!S509,Patient10_Healthy!S509,Patient11_Healthy!S509,Patient12_Healthy!S509,Patient12_Healthy!S509,Patient13_Healthy!S509,Patient14_Healthy!S509,Patient15_Healthy!S509,Patient16_Healthy!S509,Patient17_Healthy!S509,Patient18_Healthy!S509,Patient19_Healthy!S509,Patient21_Healthy!S509,Patient22_Healthy!S509,Patient23_Healthy!S509,Patient25_Healthy!S509,Patient26_Healthy!RS109,Patient27_Healthy!S509,Patient28_Healthy!S509,Patient30_Healthy!S509,Patient31_Healthy!S509,Patient33_Healthy!S509,Patient34_Healthy!S509,Patient36_Healthy!S509)</f>
        <v>0.60009817208787497</v>
      </c>
      <c r="AE530" s="139">
        <f>STDEV(Patient1_Healthy!S532,Patient2_Healthy!S532,Patient5_Healthy!S509,Patient6_Healthy!RS109,Patient8_Healthy!S509,Patient9_Healthy!S509,Patient10_Healthy!S509,Patient11_Healthy!S509,Patient12_Healthy!S509,Patient12_Healthy!S509,Patient13_Healthy!S509,Patient14_Healthy!S509,Patient15_Healthy!S509,Patient16_Healthy!S509,Patient17_Healthy!S509,Patient18_Healthy!S509,Patient19_Healthy!S509,Patient21_Healthy!S509,Patient22_Healthy!S509,Patient23_Healthy!S509,Patient25_Healthy!S509,Patient26_Healthy!RS109,Patient27_Healthy!S509,Patient28_Healthy!S509,Patient30_Healthy!S509,Patient31_Healthy!S509,Patient33_Healthy!S509,Patient34_Healthy!S509,Patient36_Healthy!S509)</f>
        <v>0.24840894355098017</v>
      </c>
      <c r="AF530" s="164">
        <f>AVERAGE(Patient1_Healthy!T532,Patient2_Healthy!T532,Patient5_Healthy!T509,Patient6_Healthy!T509,Patient8_Healthy!T509,Patient9_Healthy!T509,Patient10_Healthy!T509,Patient11_Healthy!T509,Patient12_Healthy!T509,Patient12_Healthy!T509,Patient13_Healthy!T509,Patient14_Healthy!T509,Patient15_Healthy!T509,Patient16_Healthy!T509,Patient17_Healthy!T509,Patient18_Healthy!T509,Patient19_Healthy!T509,Patient21_Healthy!T509,Patient22_Healthy!T509,Patient23_Healthy!T509,Patient25_Healthy!T509,Patient26_Healthy!TS109,Patient27_Healthy!T509,Patient28_Healthy!T509,Patient30_Healthy!T509,Patient31_Healthy!T509,Patient33_Healthy!T509,Patient34_Healthy!T509,Patient36_Healthy!T509)</f>
        <v>0.6321159905788265</v>
      </c>
      <c r="AG530" s="164">
        <f>STDEV(Patient1_Healthy!T532,Patient2_Healthy!T532,Patient5_Healthy!T509,Patient6_Healthy!T509,Patient8_Healthy!T509,Patient9_Healthy!T509,Patient10_Healthy!T509,Patient11_Healthy!T509,Patient12_Healthy!T509,Patient12_Healthy!T509,Patient13_Healthy!T509,Patient14_Healthy!T509,Patient15_Healthy!T509,Patient16_Healthy!T509,Patient17_Healthy!T509,Patient18_Healthy!T509,Patient19_Healthy!T509,Patient21_Healthy!T509,Patient22_Healthy!T509,Patient23_Healthy!T509,Patient25_Healthy!T509,Patient26_Healthy!TS109,Patient27_Healthy!T509,Patient28_Healthy!T509,Patient30_Healthy!T509,Patient31_Healthy!T509,Patient33_Healthy!T509,Patient34_Healthy!T509,Patient36_Healthy!T509)</f>
        <v>0.24134462789267688</v>
      </c>
      <c r="AO530" s="165"/>
    </row>
    <row r="531" spans="1:41" x14ac:dyDescent="0.25">
      <c r="A531" s="131" t="s">
        <v>149</v>
      </c>
      <c r="B531" s="132">
        <f>AVERAGE(Patient1_Healthy!B533,Patient2_Healthy!B533,Patient5_Healthy!B510,Patient6_Healthy!B510,Patient8_Healthy!B510,Patient9_Healthy!B510,Patient10_Healthy!B510,Patient11_Healthy!B510,Patient12_Healthy!B510,Patient13_Healthy!B510,Patient14_Healthy!B510,Patient15_Healthy!B510,Patient16_Healthy!B510,Patient17_Healthy!B510,Patient18_Healthy!B510,Patient19_Healthy!B510,Patient21_Healthy!B510,Patient22_Healthy!B510,Patient23_Healthy!B510,Patient25_Healthy!B510,Patient26_Healthy!B510,Patient27_Healthy!B510,Patient28_Healthy!B510,Patient30_Healthy!B510,Patient31_Healthy!B510,Patient33_Healthy!B510,Patient34_Healthy!B510,Patient36_Healthy!B510)</f>
        <v>9.8945112215950868</v>
      </c>
      <c r="C531" s="139">
        <f>STDEV(Patient1_Healthy!B533,Patient2_Healthy!B533,Patient5_Healthy!B510,Patient6_Healthy!B510,Patient8_Healthy!B510,Patient9_Healthy!B510,Patient10_Healthy!B510,Patient11_Healthy!B510,Patient12_Healthy!B510,Patient13_Healthy!B510,Patient14_Healthy!B510,Patient15_Healthy!B510,Patient16_Healthy!B510,Patient17_Healthy!B510,Patient18_Healthy!B510,Patient19_Healthy!B510,Patient21_Healthy!B510,Patient22_Healthy!B510,Patient23_Healthy!B510,Patient25_Healthy!B510,Patient26_Healthy!B510,Patient27_Healthy!B510,Patient28_Healthy!B510,Patient30_Healthy!B510,Patient31_Healthy!B510,Patient33_Healthy!B510,Patient34_Healthy!B510,Patient36_Healthy!B510)</f>
        <v>5.4895857278194242</v>
      </c>
      <c r="D531" s="164">
        <f>AVERAGE(Patient1_Healthy!C533,Patient2_Healthy!C533,Patient5_Healthy!C510,Patient6_Healthy!C510,Patient8_Healthy!C510,Patient9_Healthy!C510,Patient10_Healthy!C510,Patient11_Healthy!C510,Patient12_Healthy!C510,Patient13_Healthy!C510,Patient14_Healthy!C510,Patient15_Healthy!C510,Patient16_Healthy!C510,Patient17_Healthy!C510,Patient18_Healthy!C510,Patient19_Healthy!C510,Patient21_Healthy!C510,Patient22_Healthy!C510,Patient23_Healthy!C510,Patient25_Healthy!C510,Patient26_Healthy!C510,Patient27_Healthy!C510,Patient28_Healthy!C510,Patient30_Healthy!C510,Patient31_Healthy!C510,Patient33_Healthy!C510,Patient34_Healthy!C510,Patient36_Healthy!C510)</f>
        <v>-1.3318631135916346</v>
      </c>
      <c r="E531" s="139">
        <f>STDEV(Patient1_Healthy!C533,Patient2_Healthy!C533,Patient5_Healthy!C510,Patient6_Healthy!C510,Patient8_Healthy!C510,Patient9_Healthy!C510,Patient10_Healthy!C510,Patient11_Healthy!C510,Patient12_Healthy!C510,Patient13_Healthy!C510,Patient14_Healthy!C510,Patient15_Healthy!C510,Patient16_Healthy!C510,Patient17_Healthy!C510,Patient18_Healthy!C510,Patient19_Healthy!C510,Patient21_Healthy!C510,Patient22_Healthy!C510,Patient23_Healthy!C510,Patient25_Healthy!C510,Patient26_Healthy!C510,Patient27_Healthy!C510,Patient28_Healthy!C510,Patient30_Healthy!C510,Patient31_Healthy!C510,Patient33_Healthy!C510,Patient34_Healthy!C510,Patient36_Healthy!C510)</f>
        <v>7.4467607056562368</v>
      </c>
      <c r="F531" s="132">
        <f>AVERAGE(Patient1_Healthy!D533,Patient2_Healthy!D533,Patient5_Healthy!D510,Patient6_Healthy!D510,Patient8_Healthy!D510,Patient9_Healthy!D510,Patient10_Healthy!D510,Patient11_Healthy!D510,Patient12_Healthy!D510,Patient13_Healthy!D510,Patient14_Healthy!D510,Patient15_Healthy!D510,Patient16_Healthy!D510,Patient17_Healthy!D510,Patient18_Healthy!D510,Patient19_Healthy!D510,Patient21_Healthy!D510,Patient22_Healthy!D510,Patient23_Healthy!D510,Patient25_Healthy!D510,Patient26_Healthy!D510,Patient27_Healthy!D510,Patient28_Healthy!D510,Patient30_Healthy!D510,Patient31_Healthy!D510,Patient33_Healthy!D510,Patient34_Healthy!D510,Patient36_Healthy!D510)</f>
        <v>12.887735780711246</v>
      </c>
      <c r="G531" s="139">
        <f>STDEV(Patient1_Healthy!D533,Patient2_Healthy!D533,Patient5_Healthy!D510,Patient6_Healthy!D510,Patient8_Healthy!D510,Patient9_Healthy!D510,Patient10_Healthy!D510,Patient11_Healthy!D510,Patient12_Healthy!D510,Patient13_Healthy!D510,Patient14_Healthy!D510,Patient15_Healthy!D510,Patient16_Healthy!D510,Patient17_Healthy!D510,Patient18_Healthy!D510,Patient19_Healthy!D510,Patient21_Healthy!D510,Patient22_Healthy!D510,Patient23_Healthy!D510,Patient25_Healthy!D510,Patient26_Healthy!D510,Patient27_Healthy!D510,Patient28_Healthy!D510,Patient30_Healthy!D510,Patient31_Healthy!D510,Patient33_Healthy!D510,Patient34_Healthy!D510,Patient36_Healthy!D510)</f>
        <v>9.4366993985519709</v>
      </c>
      <c r="H531" s="164">
        <f>AVERAGE(Patient1_Healthy!E533,Patient2_Healthy!E533,Patient5_Healthy!E510,Patient6_Healthy!E510,Patient8_Healthy!E510,Patient9_Healthy!E510,Patient10_Healthy!E510,Patient11_Healthy!E510,Patient12_Healthy!E510,Patient13_Healthy!E510,Patient14_Healthy!E510,Patient15_Healthy!E510,Patient16_Healthy!E510,Patient17_Healthy!E510,Patient18_Healthy!E510,Patient19_Healthy!E510,Patient21_Healthy!E510,Patient22_Healthy!E510,Patient23_Healthy!E510,Patient25_Healthy!E510,Patient26_Healthy!E510,Patient27_Healthy!E510,Patient28_Healthy!E510,Patient30_Healthy!E510,Patient31_Healthy!E510,Patient33_Healthy!E510,Patient34_Healthy!E510,Patient36_Healthy!E510)</f>
        <v>0.63054518889971689</v>
      </c>
      <c r="I531" s="164">
        <f>STDEV(Patient1_Healthy!E533,Patient2_Healthy!E533,Patient5_Healthy!E510,Patient6_Healthy!E510,Patient8_Healthy!E510,Patient9_Healthy!E510,Patient10_Healthy!E510,Patient11_Healthy!E510,Patient12_Healthy!E510,Patient13_Healthy!E510,Patient14_Healthy!E510,Patient15_Healthy!E510,Patient16_Healthy!E510,Patient17_Healthy!E510,Patient18_Healthy!E510,Patient19_Healthy!E510,Patient21_Healthy!E510,Patient22_Healthy!E510,Patient23_Healthy!E510,Patient25_Healthy!E510,Patient26_Healthy!E510,Patient27_Healthy!E510,Patient28_Healthy!E510,Patient30_Healthy!E510,Patient31_Healthy!E510,Patient33_Healthy!E510,Patient34_Healthy!E510,Patient36_Healthy!E510)</f>
        <v>13.549025982598721</v>
      </c>
      <c r="L531" s="133" t="s">
        <v>150</v>
      </c>
      <c r="M531" s="164">
        <f>AVERAGE(Patient1_Healthy!H533,Patient2_Healthy!H510,Patient5_Healthy!H510,Patient6_Healthy!H510,Patient8_Healthy!H510,Patient9_Healthy!H510,Patient10_Healthy!H510,Patient11_Healthy!H510,Patient12_Healthy!H510,Patient13_Healthy!H510,Patient14_Healthy!H510,Patient15_Healthy!H510,Patient16_Healthy!H510,Patient17_Healthy!H510,Patient18_Healthy!H510,Patient19_Healthy!H510,Patient21_Healthy!H510,Patient22_Healthy!H510,Patient23_Healthy!H510,Patient25_Healthy!H510,Patient26_Healthy!H510,Patient27_Healthy!H510,Patient28_Healthy!H510,Patient30_Healthy!H510,Patient31_Healthy!H510,Patient33_Healthy!H510,Patient34_Healthy!H510,Patient36_Healthy!H510)</f>
        <v>733.4696731090321</v>
      </c>
      <c r="N531" s="164">
        <f>STDEV(Patient1_Healthy!H533,Patient2_Healthy!H510,Patient5_Healthy!H510,Patient6_Healthy!H510,Patient8_Healthy!H510,Patient9_Healthy!H510,Patient10_Healthy!H510,Patient11_Healthy!H510,Patient12_Healthy!H510,Patient13_Healthy!H510,Patient14_Healthy!H510,Patient15_Healthy!H510,Patient16_Healthy!H510,Patient17_Healthy!H510,Patient18_Healthy!H510,Patient19_Healthy!H510,Patient21_Healthy!H510,Patient22_Healthy!H510,Patient23_Healthy!H510,Patient25_Healthy!H510,Patient26_Healthy!H510,Patient27_Healthy!H510,Patient28_Healthy!H510,Patient30_Healthy!H510,Patient31_Healthy!H510,Patient33_Healthy!H510,Patient34_Healthy!H510,Patient36_Healthy!H510)</f>
        <v>718.99073976821512</v>
      </c>
      <c r="Q531" s="135" t="s">
        <v>150</v>
      </c>
      <c r="R531" s="132">
        <f>AVERAGE(Patient1_Healthy!M533,Patient2_Healthy!M533,Patient5_Healthy!M510,Patient6_Healthy!M510,Patient8_Healthy!M510,Patient9_Healthy!M510,Patient10_Healthy!M510,Patient11_Healthy!M510,Patient12_Healthy!M510,Patient13_Healthy!M510,Patient14_Healthy!M510,Patient15_Healthy!M510,Patient16_Healthy!M510,Patient17_Healthy!M510,Patient18_Healthy!M510,Patient19_Healthy!M510,Patient21_Healthy!M510,Patient22_Healthy!M510,Patient23_Healthy!M510,Patient25_Healthy!M510,Patient26_Healthy!M510,Patient27_Healthy!M510,Patient28_Healthy!M510,Patient30_Healthy!M510,Patient31_Healthy!M510,Patient33_Healthy!M510,Patient34_Healthy!M510,Patient36_Healthy!M510)</f>
        <v>0.77208858853929796</v>
      </c>
      <c r="S531" s="139">
        <f>STDEV(Patient1_Healthy!M533,Patient2_Healthy!M533,Patient5_Healthy!M510,Patient6_Healthy!M510,Patient8_Healthy!M510,Patient9_Healthy!M510,Patient10_Healthy!M510,Patient11_Healthy!M510,Patient12_Healthy!M510,Patient13_Healthy!M510,Patient14_Healthy!M510,Patient15_Healthy!M510,Patient16_Healthy!M510,Patient17_Healthy!M510,Patient18_Healthy!M510,Patient19_Healthy!M510,Patient21_Healthy!M510,Patient22_Healthy!M510,Patient23_Healthy!M510,Patient25_Healthy!M510,Patient26_Healthy!M510,Patient27_Healthy!M510,Patient28_Healthy!M510,Patient30_Healthy!M510,Patient31_Healthy!M510,Patient33_Healthy!M510,Patient34_Healthy!M510,Patient36_Healthy!M510)</f>
        <v>0.20440192097862137</v>
      </c>
      <c r="T531" s="164">
        <f>AVERAGE(Patient1_Healthy!N533,Patient2_Healthy!N533,Patient5_Healthy!N510,Patient6_Healthy!N510,Patient8_Healthy!N510,Patient9_Healthy!N510,Patient10_Healthy!N510,Patient11_Healthy!N510,Patient12_Healthy!N510,Patient13_Healthy!N510,Patient14_Healthy!N510,Patient15_Healthy!N510,Patient16_Healthy!N510,Patient17_Healthy!N510,Patient18_Healthy!N510,Patient19_Healthy!N510,Patient21_Healthy!N510,Patient22_Healthy!N510,Patient23_Healthy!N510,Patient25_Healthy!N510,Patient26_Healthy!N510,Patient27_Healthy!N510,Patient28_Healthy!N510,Patient30_Healthy!N510,Patient31_Healthy!N510,Patient33_Healthy!N510,Patient34_Healthy!N510,Patient36_Healthy!N510)</f>
        <v>0.77512814360278148</v>
      </c>
      <c r="U531" s="164">
        <f>STDEV(Patient1_Healthy!N533,Patient2_Healthy!N533,Patient5_Healthy!N510,Patient6_Healthy!N510,Patient8_Healthy!N510,Patient9_Healthy!N510,Patient10_Healthy!N510,Patient11_Healthy!N510,Patient12_Healthy!N510,Patient13_Healthy!N510,Patient14_Healthy!N510,Patient15_Healthy!N510,Patient16_Healthy!N510,Patient17_Healthy!N510,Patient18_Healthy!N510,Patient19_Healthy!N510,Patient21_Healthy!N510,Patient22_Healthy!N510,Patient23_Healthy!N510,Patient25_Healthy!N510,Patient26_Healthy!N510,Patient27_Healthy!N510,Patient28_Healthy!N510,Patient30_Healthy!N510,Patient31_Healthy!N510,Patient33_Healthy!N510,Patient34_Healthy!N510,Patient36_Healthy!N510)</f>
        <v>0.20942671967915719</v>
      </c>
      <c r="V531" s="132">
        <f>AVERAGE(Patient1_Healthy!O533,Patient2_Healthy!O533,Patient5_Healthy!O510,Patient6_Healthy!O510,Patient8_Healthy!O510,Patient9_Healthy!O510,Patient10_Healthy!O510,Patient11_Healthy!O510,Patient12_Healthy!O510,Patient13_Healthy!O510,Patient14_Healthy!O510,Patient15_Healthy!O510,Patient16_Healthy!O510,Patient17_Healthy!O510,Patient18_Healthy!O510,Patient19_Healthy!O510,Patient21_Healthy!O510,Patient22_Healthy!O510,Patient23_Healthy!O510,Patient25_Healthy!O510,Patient26_Healthy!O510,Patient27_Healthy!O510,Patient28_Healthy!O510,Patient30_Healthy!O510,Patient31_Healthy!O510,Patient33_Healthy!O510,Patient34_Healthy!O510,Patient36_Healthy!O510)</f>
        <v>0.62006640417775005</v>
      </c>
      <c r="W531" s="139">
        <f>STDEV(Patient1_Healthy!O533,Patient2_Healthy!O533,Patient5_Healthy!O510,Patient6_Healthy!O510,Patient8_Healthy!O510,Patient9_Healthy!O510,Patient10_Healthy!O510,Patient11_Healthy!O510,Patient12_Healthy!O510,Patient13_Healthy!O510,Patient14_Healthy!O510,Patient15_Healthy!O510,Patient16_Healthy!O510,Patient17_Healthy!O510,Patient18_Healthy!O510,Patient19_Healthy!O510,Patient21_Healthy!O510,Patient22_Healthy!O510,Patient23_Healthy!O510,Patient25_Healthy!O510,Patient26_Healthy!O510,Patient27_Healthy!O510,Patient28_Healthy!O510,Patient30_Healthy!O510,Patient31_Healthy!O510,Patient33_Healthy!O510,Patient34_Healthy!O510,Patient36_Healthy!O510)</f>
        <v>0.20001755283100187</v>
      </c>
      <c r="X531" s="132">
        <f>AVERAGE(Patient1_Healthy!P533,Patient2_Healthy!P533,Patient5_Healthy!P510,Patient6_Healthy!P510,Patient8_Healthy!P510,Patient9_Healthy!P510,Patient10_Healthy!P510,Patient11_Healthy!P510,Patient12_Healthy!P510,Patient13_Healthy!P510,Patient14_Healthy!P510,Patient15_Healthy!P510,Patient16_Healthy!P510,Patient17_Healthy!P510,Patient18_Healthy!P510,Patient19_Healthy!P510,Patient21_Healthy!P510,Patient22_Healthy!P510,Patient23_Healthy!P510,Patient25_Healthy!P510,Patient26_Healthy!P510,Patient27_Healthy!P510,Patient28_Healthy!P510,Patient30_Healthy!P510,Patient31_Healthy!P510,Patient33_Healthy!P510,Patient34_Healthy!P510,Patient36_Healthy!P510)</f>
        <v>0.59043434518898463</v>
      </c>
      <c r="Y531" s="139">
        <f>STDEV(Patient1_Healthy!P533,Patient2_Healthy!P533,Patient5_Healthy!P510,Patient6_Healthy!P510,Patient8_Healthy!P510,Patient9_Healthy!P510,Patient10_Healthy!P510,Patient11_Healthy!P510,Patient12_Healthy!P510,Patient13_Healthy!P510,Patient14_Healthy!P510,Patient15_Healthy!P510,Patient16_Healthy!P510,Patient17_Healthy!P510,Patient18_Healthy!P510,Patient19_Healthy!P510,Patient21_Healthy!P510,Patient22_Healthy!P510,Patient23_Healthy!P510,Patient25_Healthy!P510,Patient26_Healthy!P510,Patient27_Healthy!P510,Patient28_Healthy!P510,Patient30_Healthy!P510,Patient31_Healthy!P510,Patient33_Healthy!P510,Patient34_Healthy!P510,Patient36_Healthy!P510)</f>
        <v>0.21475908329018611</v>
      </c>
      <c r="Z531" s="132">
        <f>AVERAGE(Patient1_Healthy!Q533,Patient2_Healthy!Q533,Patient5_Healthy!Q510,Patient6_Healthy!Q510,Patient8_Healthy!Q510,Patient9_Healthy!Q510,Patient10_Healthy!Q510,Patient11_Healthy!Q510,Patient12_Healthy!Q510,Patient13_Healthy!Q510,Patient14_Healthy!Q510,Patient15_Healthy!Q510,Patient16_Healthy!Q510,Patient17_Healthy!Q510,Patient18_Healthy!Q510,Patient19_Healthy!Q510,Patient21_Healthy!Q510,Patient22_Healthy!Q510,Patient23_Healthy!Q510,Patient25_Healthy!Q510,Patient26_Healthy!Q510,Patient27_Healthy!Q510,Patient28_Healthy!Q510,Patient30_Healthy!Q510,Patient31_Healthy!Q510,Patient33_Healthy!Q510,Patient34_Healthy!Q510,Patient36_Healthy!Q510)</f>
        <v>0.6336283988332988</v>
      </c>
      <c r="AA531" s="139">
        <f>STDEV(Patient1_Healthy!Q533,Patient2_Healthy!Q533,Patient5_Healthy!Q510,Patient6_Healthy!Q510,Patient8_Healthy!Q510,Patient9_Healthy!Q510,Patient10_Healthy!Q510,Patient11_Healthy!Q510,Patient12_Healthy!Q510,Patient13_Healthy!Q510,Patient14_Healthy!Q510,Patient15_Healthy!Q510,Patient16_Healthy!Q510,Patient17_Healthy!Q510,Patient18_Healthy!Q510,Patient19_Healthy!Q510,Patient21_Healthy!Q510,Patient22_Healthy!Q510,Patient23_Healthy!Q510,Patient25_Healthy!Q510,Patient26_Healthy!Q510,Patient27_Healthy!Q510,Patient28_Healthy!Q510,Patient30_Healthy!Q510,Patient31_Healthy!Q510,Patient33_Healthy!Q510,Patient34_Healthy!Q510,Patient36_Healthy!Q510)</f>
        <v>0.23348991736204835</v>
      </c>
      <c r="AB531" s="132">
        <f>AVERAGE(Patient1_Healthy!R533,Patient2_Healthy!R533,Patient5_Healthy!R510,Patient6_Healthy!R510,Patient8_Healthy!R510,Patient9_Healthy!R510,Patient10_Healthy!R510,Patient11_Healthy!R510,Patient12_Healthy!R510,Patient12_Healthy!R510,Patient13_Healthy!R510,Patient14_Healthy!R510,Patient15_Healthy!R510,Patient16_Healthy!R510,Patient17_Healthy!R510,Patient18_Healthy!R510,Patient19_Healthy!R510,Patient21_Healthy!R510,Patient22_Healthy!R510,Patient23_Healthy!R510,Patient25_Healthy!R510,Patient26_Healthy!R510,Patient27_Healthy!R510,Patient28_Healthy!R510,Patient30_Healthy!R510,Patient31_Healthy!R510,Patient33_Healthy!R510,Patient34_Healthy!R510,Patient36_Healthy!R510)</f>
        <v>0.67517155420131125</v>
      </c>
      <c r="AC531" s="139">
        <f>STDEV(Patient1_Healthy!R533,Patient2_Healthy!R533,Patient5_Healthy!R510,Patient6_Healthy!R510,Patient8_Healthy!R510,Patient9_Healthy!R510,Patient10_Healthy!R510,Patient11_Healthy!R510,Patient12_Healthy!R510,Patient12_Healthy!R510,Patient13_Healthy!R510,Patient14_Healthy!R510,Patient15_Healthy!R510,Patient16_Healthy!R510,Patient17_Healthy!R510,Patient18_Healthy!R510,Patient19_Healthy!R510,Patient21_Healthy!R510,Patient22_Healthy!R510,Patient23_Healthy!R510,Patient25_Healthy!R510,Patient26_Healthy!R510,Patient27_Healthy!R510,Patient28_Healthy!R510,Patient30_Healthy!R510,Patient31_Healthy!R510,Patient33_Healthy!R510,Patient34_Healthy!R510,Patient36_Healthy!R510)</f>
        <v>0.21736637603242853</v>
      </c>
      <c r="AD531" s="132">
        <f>AVERAGE(Patient1_Healthy!S533,Patient2_Healthy!S533,Patient5_Healthy!S510,Patient6_Healthy!RS110,Patient8_Healthy!S510,Patient9_Healthy!S510,Patient10_Healthy!S510,Patient11_Healthy!S510,Patient12_Healthy!S510,Patient12_Healthy!S510,Patient13_Healthy!S510,Patient14_Healthy!S510,Patient15_Healthy!S510,Patient16_Healthy!S510,Patient17_Healthy!S510,Patient18_Healthy!S510,Patient19_Healthy!S510,Patient21_Healthy!S510,Patient22_Healthy!S510,Patient23_Healthy!S510,Patient25_Healthy!S510,Patient26_Healthy!RS110,Patient27_Healthy!S510,Patient28_Healthy!S510,Patient30_Healthy!S510,Patient31_Healthy!S510,Patient33_Healthy!S510,Patient34_Healthy!S510,Patient36_Healthy!S510)</f>
        <v>0.6063557779124108</v>
      </c>
      <c r="AE531" s="139">
        <f>STDEV(Patient1_Healthy!S533,Patient2_Healthy!S533,Patient5_Healthy!S510,Patient6_Healthy!RS110,Patient8_Healthy!S510,Patient9_Healthy!S510,Patient10_Healthy!S510,Patient11_Healthy!S510,Patient12_Healthy!S510,Patient12_Healthy!S510,Patient13_Healthy!S510,Patient14_Healthy!S510,Patient15_Healthy!S510,Patient16_Healthy!S510,Patient17_Healthy!S510,Patient18_Healthy!S510,Patient19_Healthy!S510,Patient21_Healthy!S510,Patient22_Healthy!S510,Patient23_Healthy!S510,Patient25_Healthy!S510,Patient26_Healthy!RS110,Patient27_Healthy!S510,Patient28_Healthy!S510,Patient30_Healthy!S510,Patient31_Healthy!S510,Patient33_Healthy!S510,Patient34_Healthy!S510,Patient36_Healthy!S510)</f>
        <v>0.23279330708617482</v>
      </c>
      <c r="AF531" s="164">
        <f>AVERAGE(Patient1_Healthy!T533,Patient2_Healthy!T533,Patient5_Healthy!T510,Patient6_Healthy!T510,Patient8_Healthy!T510,Patient9_Healthy!T510,Patient10_Healthy!T510,Patient11_Healthy!T510,Patient12_Healthy!T510,Patient12_Healthy!T510,Patient13_Healthy!T510,Patient14_Healthy!T510,Patient15_Healthy!T510,Patient16_Healthy!T510,Patient17_Healthy!T510,Patient18_Healthy!T510,Patient19_Healthy!T510,Patient21_Healthy!T510,Patient22_Healthy!T510,Patient23_Healthy!T510,Patient25_Healthy!T510,Patient26_Healthy!TS110,Patient27_Healthy!T510,Patient28_Healthy!T510,Patient30_Healthy!T510,Patient31_Healthy!T510,Patient33_Healthy!T510,Patient34_Healthy!T510,Patient36_Healthy!T510)</f>
        <v>0.62961294892244746</v>
      </c>
      <c r="AG531" s="164">
        <f>STDEV(Patient1_Healthy!T533,Patient2_Healthy!T533,Patient5_Healthy!T510,Patient6_Healthy!T510,Patient8_Healthy!T510,Patient9_Healthy!T510,Patient10_Healthy!T510,Patient11_Healthy!T510,Patient12_Healthy!T510,Patient12_Healthy!T510,Patient13_Healthy!T510,Patient14_Healthy!T510,Patient15_Healthy!T510,Patient16_Healthy!T510,Patient17_Healthy!T510,Patient18_Healthy!T510,Patient19_Healthy!T510,Patient21_Healthy!T510,Patient22_Healthy!T510,Patient23_Healthy!T510,Patient25_Healthy!T510,Patient26_Healthy!TS110,Patient27_Healthy!T510,Patient28_Healthy!T510,Patient30_Healthy!T510,Patient31_Healthy!T510,Patient33_Healthy!T510,Patient34_Healthy!T510,Patient36_Healthy!T510)</f>
        <v>0.22464133908071096</v>
      </c>
      <c r="AO531" s="165"/>
    </row>
    <row r="532" spans="1:41" x14ac:dyDescent="0.25">
      <c r="A532" s="131" t="s">
        <v>150</v>
      </c>
      <c r="B532" s="132">
        <f>AVERAGE(Patient1_Healthy!B534,Patient2_Healthy!B534,Patient5_Healthy!B511,Patient6_Healthy!B511,Patient8_Healthy!B511,Patient9_Healthy!B511,Patient10_Healthy!B511,Patient11_Healthy!B511,Patient12_Healthy!B511,Patient13_Healthy!B511,Patient14_Healthy!B511,Patient15_Healthy!B511,Patient16_Healthy!B511,Patient17_Healthy!B511,Patient18_Healthy!B511,Patient19_Healthy!B511,Patient21_Healthy!B511,Patient22_Healthy!B511,Patient23_Healthy!B511,Patient25_Healthy!B511,Patient26_Healthy!B511,Patient27_Healthy!B511,Patient28_Healthy!B511,Patient30_Healthy!B511,Patient31_Healthy!B511,Patient33_Healthy!B511,Patient34_Healthy!B511,Patient36_Healthy!B511)</f>
        <v>8.326157630372423</v>
      </c>
      <c r="C532" s="139">
        <f>STDEV(Patient1_Healthy!B534,Patient2_Healthy!B534,Patient5_Healthy!B511,Patient6_Healthy!B511,Patient8_Healthy!B511,Patient9_Healthy!B511,Patient10_Healthy!B511,Patient11_Healthy!B511,Patient12_Healthy!B511,Patient13_Healthy!B511,Patient14_Healthy!B511,Patient15_Healthy!B511,Patient16_Healthy!B511,Patient17_Healthy!B511,Patient18_Healthy!B511,Patient19_Healthy!B511,Patient21_Healthy!B511,Patient22_Healthy!B511,Patient23_Healthy!B511,Patient25_Healthy!B511,Patient26_Healthy!B511,Patient27_Healthy!B511,Patient28_Healthy!B511,Patient30_Healthy!B511,Patient31_Healthy!B511,Patient33_Healthy!B511,Patient34_Healthy!B511,Patient36_Healthy!B511)</f>
        <v>3.8407027755906658</v>
      </c>
      <c r="D532" s="164">
        <f>AVERAGE(Patient1_Healthy!C534,Patient2_Healthy!C534,Patient5_Healthy!C511,Patient6_Healthy!C511,Patient8_Healthy!C511,Patient9_Healthy!C511,Patient10_Healthy!C511,Patient11_Healthy!C511,Patient12_Healthy!C511,Patient13_Healthy!C511,Patient14_Healthy!C511,Patient15_Healthy!C511,Patient16_Healthy!C511,Patient17_Healthy!C511,Patient18_Healthy!C511,Patient19_Healthy!C511,Patient21_Healthy!C511,Patient22_Healthy!C511,Patient23_Healthy!C511,Patient25_Healthy!C511,Patient26_Healthy!C511,Patient27_Healthy!C511,Patient28_Healthy!C511,Patient30_Healthy!C511,Patient31_Healthy!C511,Patient33_Healthy!C511,Patient34_Healthy!C511,Patient36_Healthy!C511)</f>
        <v>1.4550531553925541</v>
      </c>
      <c r="E532" s="139">
        <f>STDEV(Patient1_Healthy!C534,Patient2_Healthy!C534,Patient5_Healthy!C511,Patient6_Healthy!C511,Patient8_Healthy!C511,Patient9_Healthy!C511,Patient10_Healthy!C511,Patient11_Healthy!C511,Patient12_Healthy!C511,Patient13_Healthy!C511,Patient14_Healthy!C511,Patient15_Healthy!C511,Patient16_Healthy!C511,Patient17_Healthy!C511,Patient18_Healthy!C511,Patient19_Healthy!C511,Patient21_Healthy!C511,Patient22_Healthy!C511,Patient23_Healthy!C511,Patient25_Healthy!C511,Patient26_Healthy!C511,Patient27_Healthy!C511,Patient28_Healthy!C511,Patient30_Healthy!C511,Patient31_Healthy!C511,Patient33_Healthy!C511,Patient34_Healthy!C511,Patient36_Healthy!C511)</f>
        <v>5.3373346761636178</v>
      </c>
      <c r="F532" s="132">
        <f>AVERAGE(Patient1_Healthy!D534,Patient2_Healthy!D534,Patient5_Healthy!D511,Patient6_Healthy!D511,Patient8_Healthy!D511,Patient9_Healthy!D511,Patient10_Healthy!D511,Patient11_Healthy!D511,Patient12_Healthy!D511,Patient13_Healthy!D511,Patient14_Healthy!D511,Patient15_Healthy!D511,Patient16_Healthy!D511,Patient17_Healthy!D511,Patient18_Healthy!D511,Patient19_Healthy!D511,Patient21_Healthy!D511,Patient22_Healthy!D511,Patient23_Healthy!D511,Patient25_Healthy!D511,Patient26_Healthy!D511,Patient27_Healthy!D511,Patient28_Healthy!D511,Patient30_Healthy!D511,Patient31_Healthy!D511,Patient33_Healthy!D511,Patient34_Healthy!D511,Patient36_Healthy!D511)</f>
        <v>11.398419134128092</v>
      </c>
      <c r="G532" s="139">
        <f>STDEV(Patient1_Healthy!D534,Patient2_Healthy!D534,Patient5_Healthy!D511,Patient6_Healthy!D511,Patient8_Healthy!D511,Patient9_Healthy!D511,Patient10_Healthy!D511,Patient11_Healthy!D511,Patient12_Healthy!D511,Patient13_Healthy!D511,Patient14_Healthy!D511,Patient15_Healthy!D511,Patient16_Healthy!D511,Patient17_Healthy!D511,Patient18_Healthy!D511,Patient19_Healthy!D511,Patient21_Healthy!D511,Patient22_Healthy!D511,Patient23_Healthy!D511,Patient25_Healthy!D511,Patient26_Healthy!D511,Patient27_Healthy!D511,Patient28_Healthy!D511,Patient30_Healthy!D511,Patient31_Healthy!D511,Patient33_Healthy!D511,Patient34_Healthy!D511,Patient36_Healthy!D511)</f>
        <v>6.7161951542830138</v>
      </c>
      <c r="H532" s="164">
        <f>AVERAGE(Patient1_Healthy!E534,Patient2_Healthy!E534,Patient5_Healthy!E511,Patient6_Healthy!E511,Patient8_Healthy!E511,Patient9_Healthy!E511,Patient10_Healthy!E511,Patient11_Healthy!E511,Patient12_Healthy!E511,Patient13_Healthy!E511,Patient14_Healthy!E511,Patient15_Healthy!E511,Patient16_Healthy!E511,Patient17_Healthy!E511,Patient18_Healthy!E511,Patient19_Healthy!E511,Patient21_Healthy!E511,Patient22_Healthy!E511,Patient23_Healthy!E511,Patient25_Healthy!E511,Patient26_Healthy!E511,Patient27_Healthy!E511,Patient28_Healthy!E511,Patient30_Healthy!E511,Patient31_Healthy!E511,Patient33_Healthy!E511,Patient34_Healthy!E511,Patient36_Healthy!E511)</f>
        <v>-3.1635865309359774</v>
      </c>
      <c r="I532" s="164">
        <f>STDEV(Patient1_Healthy!E534,Patient2_Healthy!E534,Patient5_Healthy!E511,Patient6_Healthy!E511,Patient8_Healthy!E511,Patient9_Healthy!E511,Patient10_Healthy!E511,Patient11_Healthy!E511,Patient12_Healthy!E511,Patient13_Healthy!E511,Patient14_Healthy!E511,Patient15_Healthy!E511,Patient16_Healthy!E511,Patient17_Healthy!E511,Patient18_Healthy!E511,Patient19_Healthy!E511,Patient21_Healthy!E511,Patient22_Healthy!E511,Patient23_Healthy!E511,Patient25_Healthy!E511,Patient26_Healthy!E511,Patient27_Healthy!E511,Patient28_Healthy!E511,Patient30_Healthy!E511,Patient31_Healthy!E511,Patient33_Healthy!E511,Patient34_Healthy!E511,Patient36_Healthy!E511)</f>
        <v>9.6935386756426603</v>
      </c>
      <c r="L532" s="133" t="s">
        <v>151</v>
      </c>
      <c r="M532" s="164">
        <f>AVERAGE(Patient1_Healthy!H534,Patient2_Healthy!H511,Patient5_Healthy!H511,Patient6_Healthy!H511,Patient8_Healthy!H511,Patient9_Healthy!H511,Patient10_Healthy!H511,Patient11_Healthy!H511,Patient12_Healthy!H511,Patient13_Healthy!H511,Patient14_Healthy!H511,Patient15_Healthy!H511,Patient16_Healthy!H511,Patient17_Healthy!H511,Patient18_Healthy!H511,Patient19_Healthy!H511,Patient21_Healthy!H511,Patient22_Healthy!H511,Patient23_Healthy!H511,Patient25_Healthy!H511,Patient26_Healthy!H511,Patient27_Healthy!H511,Patient28_Healthy!H511,Patient30_Healthy!H511,Patient31_Healthy!H511,Patient33_Healthy!H511,Patient34_Healthy!H511,Patient36_Healthy!H511)</f>
        <v>995.57114420375058</v>
      </c>
      <c r="N532" s="164">
        <f>STDEV(Patient1_Healthy!H534,Patient2_Healthy!H511,Patient5_Healthy!H511,Patient6_Healthy!H511,Patient8_Healthy!H511,Patient9_Healthy!H511,Patient10_Healthy!H511,Patient11_Healthy!H511,Patient12_Healthy!H511,Patient13_Healthy!H511,Patient14_Healthy!H511,Patient15_Healthy!H511,Patient16_Healthy!H511,Patient17_Healthy!H511,Patient18_Healthy!H511,Patient19_Healthy!H511,Patient21_Healthy!H511,Patient22_Healthy!H511,Patient23_Healthy!H511,Patient25_Healthy!H511,Patient26_Healthy!H511,Patient27_Healthy!H511,Patient28_Healthy!H511,Patient30_Healthy!H511,Patient31_Healthy!H511,Patient33_Healthy!H511,Patient34_Healthy!H511,Patient36_Healthy!H511)</f>
        <v>2026.368163564154</v>
      </c>
      <c r="Q532" s="135" t="s">
        <v>151</v>
      </c>
      <c r="R532" s="132">
        <f>AVERAGE(Patient1_Healthy!M534,Patient2_Healthy!M534,Patient5_Healthy!M511,Patient6_Healthy!M511,Patient8_Healthy!M511,Patient9_Healthy!M511,Patient10_Healthy!M511,Patient11_Healthy!M511,Patient12_Healthy!M511,Patient13_Healthy!M511,Patient14_Healthy!M511,Patient15_Healthy!M511,Patient16_Healthy!M511,Patient17_Healthy!M511,Patient18_Healthy!M511,Patient19_Healthy!M511,Patient21_Healthy!M511,Patient22_Healthy!M511,Patient23_Healthy!M511,Patient25_Healthy!M511,Patient26_Healthy!M511,Patient27_Healthy!M511,Patient28_Healthy!M511,Patient30_Healthy!M511,Patient31_Healthy!M511,Patient33_Healthy!M511,Patient34_Healthy!M511,Patient36_Healthy!M511)</f>
        <v>0.77703716888679297</v>
      </c>
      <c r="S532" s="139">
        <f>STDEV(Patient1_Healthy!M534,Patient2_Healthy!M534,Patient5_Healthy!M511,Patient6_Healthy!M511,Patient8_Healthy!M511,Patient9_Healthy!M511,Patient10_Healthy!M511,Patient11_Healthy!M511,Patient12_Healthy!M511,Patient13_Healthy!M511,Patient14_Healthy!M511,Patient15_Healthy!M511,Patient16_Healthy!M511,Patient17_Healthy!M511,Patient18_Healthy!M511,Patient19_Healthy!M511,Patient21_Healthy!M511,Patient22_Healthy!M511,Patient23_Healthy!M511,Patient25_Healthy!M511,Patient26_Healthy!M511,Patient27_Healthy!M511,Patient28_Healthy!M511,Patient30_Healthy!M511,Patient31_Healthy!M511,Patient33_Healthy!M511,Patient34_Healthy!M511,Patient36_Healthy!M511)</f>
        <v>0.19967905485660578</v>
      </c>
      <c r="T532" s="164">
        <f>AVERAGE(Patient1_Healthy!N534,Patient2_Healthy!N534,Patient5_Healthy!N511,Patient6_Healthy!N511,Patient8_Healthy!N511,Patient9_Healthy!N511,Patient10_Healthy!N511,Patient11_Healthy!N511,Patient12_Healthy!N511,Patient13_Healthy!N511,Patient14_Healthy!N511,Patient15_Healthy!N511,Patient16_Healthy!N511,Patient17_Healthy!N511,Patient18_Healthy!N511,Patient19_Healthy!N511,Patient21_Healthy!N511,Patient22_Healthy!N511,Patient23_Healthy!N511,Patient25_Healthy!N511,Patient26_Healthy!N511,Patient27_Healthy!N511,Patient28_Healthy!N511,Patient30_Healthy!N511,Patient31_Healthy!N511,Patient33_Healthy!N511,Patient34_Healthy!N511,Patient36_Healthy!N511)</f>
        <v>0.81125780285342286</v>
      </c>
      <c r="U532" s="164">
        <f>STDEV(Patient1_Healthy!N534,Patient2_Healthy!N534,Patient5_Healthy!N511,Patient6_Healthy!N511,Patient8_Healthy!N511,Patient9_Healthy!N511,Patient10_Healthy!N511,Patient11_Healthy!N511,Patient12_Healthy!N511,Patient13_Healthy!N511,Patient14_Healthy!N511,Patient15_Healthy!N511,Patient16_Healthy!N511,Patient17_Healthy!N511,Patient18_Healthy!N511,Patient19_Healthy!N511,Patient21_Healthy!N511,Patient22_Healthy!N511,Patient23_Healthy!N511,Patient25_Healthy!N511,Patient26_Healthy!N511,Patient27_Healthy!N511,Patient28_Healthy!N511,Patient30_Healthy!N511,Patient31_Healthy!N511,Patient33_Healthy!N511,Patient34_Healthy!N511,Patient36_Healthy!N511)</f>
        <v>0.20016422966092737</v>
      </c>
      <c r="V532" s="132">
        <f>AVERAGE(Patient1_Healthy!O534,Patient2_Healthy!O534,Patient5_Healthy!O511,Patient6_Healthy!O511,Patient8_Healthy!O511,Patient9_Healthy!O511,Patient10_Healthy!O511,Patient11_Healthy!O511,Patient12_Healthy!O511,Patient13_Healthy!O511,Patient14_Healthy!O511,Patient15_Healthy!O511,Patient16_Healthy!O511,Patient17_Healthy!O511,Patient18_Healthy!O511,Patient19_Healthy!O511,Patient21_Healthy!O511,Patient22_Healthy!O511,Patient23_Healthy!O511,Patient25_Healthy!O511,Patient26_Healthy!O511,Patient27_Healthy!O511,Patient28_Healthy!O511,Patient30_Healthy!O511,Patient31_Healthy!O511,Patient33_Healthy!O511,Patient34_Healthy!O511,Patient36_Healthy!O511)</f>
        <v>0.6659830166015559</v>
      </c>
      <c r="W532" s="139">
        <f>STDEV(Patient1_Healthy!O534,Patient2_Healthy!O534,Patient5_Healthy!O511,Patient6_Healthy!O511,Patient8_Healthy!O511,Patient9_Healthy!O511,Patient10_Healthy!O511,Patient11_Healthy!O511,Patient12_Healthy!O511,Patient13_Healthy!O511,Patient14_Healthy!O511,Patient15_Healthy!O511,Patient16_Healthy!O511,Patient17_Healthy!O511,Patient18_Healthy!O511,Patient19_Healthy!O511,Patient21_Healthy!O511,Patient22_Healthy!O511,Patient23_Healthy!O511,Patient25_Healthy!O511,Patient26_Healthy!O511,Patient27_Healthy!O511,Patient28_Healthy!O511,Patient30_Healthy!O511,Patient31_Healthy!O511,Patient33_Healthy!O511,Patient34_Healthy!O511,Patient36_Healthy!O511)</f>
        <v>0.2205787894708334</v>
      </c>
      <c r="X532" s="132">
        <f>AVERAGE(Patient1_Healthy!P534,Patient2_Healthy!P534,Patient5_Healthy!P511,Patient6_Healthy!P511,Patient8_Healthy!P511,Patient9_Healthy!P511,Patient10_Healthy!P511,Patient11_Healthy!P511,Patient12_Healthy!P511,Patient13_Healthy!P511,Patient14_Healthy!P511,Patient15_Healthy!P511,Patient16_Healthy!P511,Patient17_Healthy!P511,Patient18_Healthy!P511,Patient19_Healthy!P511,Patient21_Healthy!P511,Patient22_Healthy!P511,Patient23_Healthy!P511,Patient25_Healthy!P511,Patient26_Healthy!P511,Patient27_Healthy!P511,Patient28_Healthy!P511,Patient30_Healthy!P511,Patient31_Healthy!P511,Patient33_Healthy!P511,Patient34_Healthy!P511,Patient36_Healthy!P511)</f>
        <v>0.65331901743337828</v>
      </c>
      <c r="Y532" s="139">
        <f>STDEV(Patient1_Healthy!P534,Patient2_Healthy!P534,Patient5_Healthy!P511,Patient6_Healthy!P511,Patient8_Healthy!P511,Patient9_Healthy!P511,Patient10_Healthy!P511,Patient11_Healthy!P511,Patient12_Healthy!P511,Patient13_Healthy!P511,Patient14_Healthy!P511,Patient15_Healthy!P511,Patient16_Healthy!P511,Patient17_Healthy!P511,Patient18_Healthy!P511,Patient19_Healthy!P511,Patient21_Healthy!P511,Patient22_Healthy!P511,Patient23_Healthy!P511,Patient25_Healthy!P511,Patient26_Healthy!P511,Patient27_Healthy!P511,Patient28_Healthy!P511,Patient30_Healthy!P511,Patient31_Healthy!P511,Patient33_Healthy!P511,Patient34_Healthy!P511,Patient36_Healthy!P511)</f>
        <v>0.21415127851081464</v>
      </c>
      <c r="Z532" s="132">
        <f>AVERAGE(Patient1_Healthy!Q534,Patient2_Healthy!Q534,Patient5_Healthy!Q511,Patient6_Healthy!Q511,Patient8_Healthy!Q511,Patient9_Healthy!Q511,Patient10_Healthy!Q511,Patient11_Healthy!Q511,Patient12_Healthy!Q511,Patient13_Healthy!Q511,Patient14_Healthy!Q511,Patient15_Healthy!Q511,Patient16_Healthy!Q511,Patient17_Healthy!Q511,Patient18_Healthy!Q511,Patient19_Healthy!Q511,Patient21_Healthy!Q511,Patient22_Healthy!Q511,Patient23_Healthy!Q511,Patient25_Healthy!Q511,Patient26_Healthy!Q511,Patient27_Healthy!Q511,Patient28_Healthy!Q511,Patient30_Healthy!Q511,Patient31_Healthy!Q511,Patient33_Healthy!Q511,Patient34_Healthy!Q511,Patient36_Healthy!Q511)</f>
        <v>0.67746730040205683</v>
      </c>
      <c r="AA532" s="139">
        <f>STDEV(Patient1_Healthy!Q534,Patient2_Healthy!Q534,Patient5_Healthy!Q511,Patient6_Healthy!Q511,Patient8_Healthy!Q511,Patient9_Healthy!Q511,Patient10_Healthy!Q511,Patient11_Healthy!Q511,Patient12_Healthy!Q511,Patient13_Healthy!Q511,Patient14_Healthy!Q511,Patient15_Healthy!Q511,Patient16_Healthy!Q511,Patient17_Healthy!Q511,Patient18_Healthy!Q511,Patient19_Healthy!Q511,Patient21_Healthy!Q511,Patient22_Healthy!Q511,Patient23_Healthy!Q511,Patient25_Healthy!Q511,Patient26_Healthy!Q511,Patient27_Healthy!Q511,Patient28_Healthy!Q511,Patient30_Healthy!Q511,Patient31_Healthy!Q511,Patient33_Healthy!Q511,Patient34_Healthy!Q511,Patient36_Healthy!Q511)</f>
        <v>0.21664911469752943</v>
      </c>
      <c r="AB532" s="132">
        <f>AVERAGE(Patient1_Healthy!R534,Patient2_Healthy!R534,Patient5_Healthy!R511,Patient6_Healthy!R511,Patient8_Healthy!R511,Patient9_Healthy!R511,Patient10_Healthy!R511,Patient11_Healthy!R511,Patient12_Healthy!R511,Patient12_Healthy!R511,Patient13_Healthy!R511,Patient14_Healthy!R511,Patient15_Healthy!R511,Patient16_Healthy!R511,Patient17_Healthy!R511,Patient18_Healthy!R511,Patient19_Healthy!R511,Patient21_Healthy!R511,Patient22_Healthy!R511,Patient23_Healthy!R511,Patient25_Healthy!R511,Patient26_Healthy!R511,Patient27_Healthy!R511,Patient28_Healthy!R511,Patient30_Healthy!R511,Patient31_Healthy!R511,Patient33_Healthy!R511,Patient34_Healthy!R511,Patient36_Healthy!R511)</f>
        <v>0.6679759188600608</v>
      </c>
      <c r="AC532" s="139">
        <f>STDEV(Patient1_Healthy!R534,Patient2_Healthy!R534,Patient5_Healthy!R511,Patient6_Healthy!R511,Patient8_Healthy!R511,Patient9_Healthy!R511,Patient10_Healthy!R511,Patient11_Healthy!R511,Patient12_Healthy!R511,Patient12_Healthy!R511,Patient13_Healthy!R511,Patient14_Healthy!R511,Patient15_Healthy!R511,Patient16_Healthy!R511,Patient17_Healthy!R511,Patient18_Healthy!R511,Patient19_Healthy!R511,Patient21_Healthy!R511,Patient22_Healthy!R511,Patient23_Healthy!R511,Patient25_Healthy!R511,Patient26_Healthy!R511,Patient27_Healthy!R511,Patient28_Healthy!R511,Patient30_Healthy!R511,Patient31_Healthy!R511,Patient33_Healthy!R511,Patient34_Healthy!R511,Patient36_Healthy!R511)</f>
        <v>0.21195533393709676</v>
      </c>
      <c r="AD532" s="132">
        <f>AVERAGE(Patient1_Healthy!S534,Patient2_Healthy!S534,Patient5_Healthy!S511,Patient6_Healthy!RS111,Patient8_Healthy!S511,Patient9_Healthy!S511,Patient10_Healthy!S511,Patient11_Healthy!S511,Patient12_Healthy!S511,Patient12_Healthy!S511,Patient13_Healthy!S511,Patient14_Healthy!S511,Patient15_Healthy!S511,Patient16_Healthy!S511,Patient17_Healthy!S511,Patient18_Healthy!S511,Patient19_Healthy!S511,Patient21_Healthy!S511,Patient22_Healthy!S511,Patient23_Healthy!S511,Patient25_Healthy!S511,Patient26_Healthy!RS111,Patient27_Healthy!S511,Patient28_Healthy!S511,Patient30_Healthy!S511,Patient31_Healthy!S511,Patient33_Healthy!S511,Patient34_Healthy!S511,Patient36_Healthy!S511)</f>
        <v>0.62617531534586557</v>
      </c>
      <c r="AE532" s="139">
        <f>STDEV(Patient1_Healthy!S534,Patient2_Healthy!S534,Patient5_Healthy!S511,Patient6_Healthy!RS111,Patient8_Healthy!S511,Patient9_Healthy!S511,Patient10_Healthy!S511,Patient11_Healthy!S511,Patient12_Healthy!S511,Patient12_Healthy!S511,Patient13_Healthy!S511,Patient14_Healthy!S511,Patient15_Healthy!S511,Patient16_Healthy!S511,Patient17_Healthy!S511,Patient18_Healthy!S511,Patient19_Healthy!S511,Patient21_Healthy!S511,Patient22_Healthy!S511,Patient23_Healthy!S511,Patient25_Healthy!S511,Patient26_Healthy!RS111,Patient27_Healthy!S511,Patient28_Healthy!S511,Patient30_Healthy!S511,Patient31_Healthy!S511,Patient33_Healthy!S511,Patient34_Healthy!S511,Patient36_Healthy!S511)</f>
        <v>0.2234929648793183</v>
      </c>
      <c r="AF532" s="164">
        <f>AVERAGE(Patient1_Healthy!T534,Patient2_Healthy!T534,Patient5_Healthy!T511,Patient6_Healthy!T511,Patient8_Healthy!T511,Patient9_Healthy!T511,Patient10_Healthy!T511,Patient11_Healthy!T511,Patient12_Healthy!T511,Patient12_Healthy!T511,Patient13_Healthy!T511,Patient14_Healthy!T511,Patient15_Healthy!T511,Patient16_Healthy!T511,Patient17_Healthy!T511,Patient18_Healthy!T511,Patient19_Healthy!T511,Patient21_Healthy!T511,Patient22_Healthy!T511,Patient23_Healthy!T511,Patient25_Healthy!T511,Patient26_Healthy!TS111,Patient27_Healthy!T511,Patient28_Healthy!T511,Patient30_Healthy!T511,Patient31_Healthy!T511,Patient33_Healthy!T511,Patient34_Healthy!T511,Patient36_Healthy!T511)</f>
        <v>0.63917921410356027</v>
      </c>
      <c r="AG532" s="164">
        <f>STDEV(Patient1_Healthy!T534,Patient2_Healthy!T534,Patient5_Healthy!T511,Patient6_Healthy!T511,Patient8_Healthy!T511,Patient9_Healthy!T511,Patient10_Healthy!T511,Patient11_Healthy!T511,Patient12_Healthy!T511,Patient12_Healthy!T511,Patient13_Healthy!T511,Patient14_Healthy!T511,Patient15_Healthy!T511,Patient16_Healthy!T511,Patient17_Healthy!T511,Patient18_Healthy!T511,Patient19_Healthy!T511,Patient21_Healthy!T511,Patient22_Healthy!T511,Patient23_Healthy!T511,Patient25_Healthy!T511,Patient26_Healthy!TS111,Patient27_Healthy!T511,Patient28_Healthy!T511,Patient30_Healthy!T511,Patient31_Healthy!T511,Patient33_Healthy!T511,Patient34_Healthy!T511,Patient36_Healthy!T511)</f>
        <v>0.27278618635371932</v>
      </c>
      <c r="AO532" s="165"/>
    </row>
    <row r="533" spans="1:41" x14ac:dyDescent="0.25">
      <c r="A533" s="131" t="s">
        <v>151</v>
      </c>
      <c r="B533" s="132">
        <f>AVERAGE(Patient1_Healthy!B535,Patient2_Healthy!B535,Patient5_Healthy!B512,Patient6_Healthy!B512,Patient8_Healthy!B512,Patient9_Healthy!B512,Patient10_Healthy!B512,Patient11_Healthy!B512,Patient12_Healthy!B512,Patient13_Healthy!B512,Patient14_Healthy!B512,Patient15_Healthy!B512,Patient16_Healthy!B512,Patient17_Healthy!B512,Patient18_Healthy!B512,Patient19_Healthy!B512,Patient21_Healthy!B512,Patient22_Healthy!B512,Patient23_Healthy!B512,Patient25_Healthy!B512,Patient26_Healthy!B512,Patient27_Healthy!B512,Patient28_Healthy!B512,Patient30_Healthy!B512,Patient31_Healthy!B512,Patient33_Healthy!B512,Patient34_Healthy!B512,Patient36_Healthy!B512)</f>
        <v>8.8578864806446589</v>
      </c>
      <c r="C533" s="139">
        <f>STDEV(Patient1_Healthy!B535,Patient2_Healthy!B535,Patient5_Healthy!B512,Patient6_Healthy!B512,Patient8_Healthy!B512,Patient9_Healthy!B512,Patient10_Healthy!B512,Patient11_Healthy!B512,Patient12_Healthy!B512,Patient13_Healthy!B512,Patient14_Healthy!B512,Patient15_Healthy!B512,Patient16_Healthy!B512,Patient17_Healthy!B512,Patient18_Healthy!B512,Patient19_Healthy!B512,Patient21_Healthy!B512,Patient22_Healthy!B512,Patient23_Healthy!B512,Patient25_Healthy!B512,Patient26_Healthy!B512,Patient27_Healthy!B512,Patient28_Healthy!B512,Patient30_Healthy!B512,Patient31_Healthy!B512,Patient33_Healthy!B512,Patient34_Healthy!B512,Patient36_Healthy!B512)</f>
        <v>6.3787864984517784</v>
      </c>
      <c r="D533" s="164">
        <f>AVERAGE(Patient1_Healthy!C535,Patient2_Healthy!C535,Patient5_Healthy!C512,Patient6_Healthy!C512,Patient8_Healthy!C512,Patient9_Healthy!C512,Patient10_Healthy!C512,Patient11_Healthy!C512,Patient12_Healthy!C512,Patient13_Healthy!C512,Patient14_Healthy!C512,Patient15_Healthy!C512,Patient16_Healthy!C512,Patient17_Healthy!C512,Patient18_Healthy!C512,Patient19_Healthy!C512,Patient21_Healthy!C512,Patient22_Healthy!C512,Patient23_Healthy!C512,Patient25_Healthy!C512,Patient26_Healthy!C512,Patient27_Healthy!C512,Patient28_Healthy!C512,Patient30_Healthy!C512,Patient31_Healthy!C512,Patient33_Healthy!C512,Patient34_Healthy!C512,Patient36_Healthy!C512)</f>
        <v>-0.83504010259527861</v>
      </c>
      <c r="E533" s="139">
        <f>STDEV(Patient1_Healthy!C535,Patient2_Healthy!C535,Patient5_Healthy!C512,Patient6_Healthy!C512,Patient8_Healthy!C512,Patient9_Healthy!C512,Patient10_Healthy!C512,Patient11_Healthy!C512,Patient12_Healthy!C512,Patient13_Healthy!C512,Patient14_Healthy!C512,Patient15_Healthy!C512,Patient16_Healthy!C512,Patient17_Healthy!C512,Patient18_Healthy!C512,Patient19_Healthy!C512,Patient21_Healthy!C512,Patient22_Healthy!C512,Patient23_Healthy!C512,Patient25_Healthy!C512,Patient26_Healthy!C512,Patient27_Healthy!C512,Patient28_Healthy!C512,Patient30_Healthy!C512,Patient31_Healthy!C512,Patient33_Healthy!C512,Patient34_Healthy!C512,Patient36_Healthy!C512)</f>
        <v>8.0580897028960283</v>
      </c>
      <c r="F533" s="132">
        <f>AVERAGE(Patient1_Healthy!D535,Patient2_Healthy!D535,Patient5_Healthy!D512,Patient6_Healthy!D512,Patient8_Healthy!D512,Patient9_Healthy!D512,Patient10_Healthy!D512,Patient11_Healthy!D512,Patient12_Healthy!D512,Patient13_Healthy!D512,Patient14_Healthy!D512,Patient15_Healthy!D512,Patient16_Healthy!D512,Patient17_Healthy!D512,Patient18_Healthy!D512,Patient19_Healthy!D512,Patient21_Healthy!D512,Patient22_Healthy!D512,Patient23_Healthy!D512,Patient25_Healthy!D512,Patient26_Healthy!D512,Patient27_Healthy!D512,Patient28_Healthy!D512,Patient30_Healthy!D512,Patient31_Healthy!D512,Patient33_Healthy!D512,Patient34_Healthy!D512,Patient36_Healthy!D512)</f>
        <v>11.995242460170166</v>
      </c>
      <c r="G533" s="139">
        <f>STDEV(Patient1_Healthy!D535,Patient2_Healthy!D535,Patient5_Healthy!D512,Patient6_Healthy!D512,Patient8_Healthy!D512,Patient9_Healthy!D512,Patient10_Healthy!D512,Patient11_Healthy!D512,Patient12_Healthy!D512,Patient13_Healthy!D512,Patient14_Healthy!D512,Patient15_Healthy!D512,Patient16_Healthy!D512,Patient17_Healthy!D512,Patient18_Healthy!D512,Patient19_Healthy!D512,Patient21_Healthy!D512,Patient22_Healthy!D512,Patient23_Healthy!D512,Patient25_Healthy!D512,Patient26_Healthy!D512,Patient27_Healthy!D512,Patient28_Healthy!D512,Patient30_Healthy!D512,Patient31_Healthy!D512,Patient33_Healthy!D512,Patient34_Healthy!D512,Patient36_Healthy!D512)</f>
        <v>8.5112790227670221</v>
      </c>
      <c r="H533" s="164">
        <f>AVERAGE(Patient1_Healthy!E535,Patient2_Healthy!E535,Patient5_Healthy!E512,Patient6_Healthy!E512,Patient8_Healthy!E512,Patient9_Healthy!E512,Patient10_Healthy!E512,Patient11_Healthy!E512,Patient12_Healthy!E512,Patient13_Healthy!E512,Patient14_Healthy!E512,Patient15_Healthy!E512,Patient16_Healthy!E512,Patient17_Healthy!E512,Patient18_Healthy!E512,Patient19_Healthy!E512,Patient21_Healthy!E512,Patient22_Healthy!E512,Patient23_Healthy!E512,Patient25_Healthy!E512,Patient26_Healthy!E512,Patient27_Healthy!E512,Patient28_Healthy!E512,Patient30_Healthy!E512,Patient31_Healthy!E512,Patient33_Healthy!E512,Patient34_Healthy!E512,Patient36_Healthy!E512)</f>
        <v>-0.56250934310824074</v>
      </c>
      <c r="I533" s="164">
        <f>STDEV(Patient1_Healthy!E535,Patient2_Healthy!E535,Patient5_Healthy!E512,Patient6_Healthy!E512,Patient8_Healthy!E512,Patient9_Healthy!E512,Patient10_Healthy!E512,Patient11_Healthy!E512,Patient12_Healthy!E512,Patient13_Healthy!E512,Patient14_Healthy!E512,Patient15_Healthy!E512,Patient16_Healthy!E512,Patient17_Healthy!E512,Patient18_Healthy!E512,Patient19_Healthy!E512,Patient21_Healthy!E512,Patient22_Healthy!E512,Patient23_Healthy!E512,Patient25_Healthy!E512,Patient26_Healthy!E512,Patient27_Healthy!E512,Patient28_Healthy!E512,Patient30_Healthy!E512,Patient31_Healthy!E512,Patient33_Healthy!E512,Patient34_Healthy!E512,Patient36_Healthy!E512)</f>
        <v>9.9046885674143113</v>
      </c>
      <c r="L533" s="133" t="s">
        <v>152</v>
      </c>
      <c r="M533" s="164">
        <f>AVERAGE(Patient1_Healthy!H535,Patient2_Healthy!H512,Patient5_Healthy!H512,Patient6_Healthy!H512,Patient8_Healthy!H512,Patient9_Healthy!H512,Patient10_Healthy!H512,Patient11_Healthy!H512,Patient12_Healthy!H512,Patient13_Healthy!H512,Patient14_Healthy!H512,Patient15_Healthy!H512,Patient16_Healthy!H512,Patient17_Healthy!H512,Patient18_Healthy!H512,Patient19_Healthy!H512,Patient21_Healthy!H512,Patient22_Healthy!H512,Patient23_Healthy!H512,Patient25_Healthy!H512,Patient26_Healthy!H512,Patient27_Healthy!H512,Patient28_Healthy!H512,Patient30_Healthy!H512,Patient31_Healthy!H512,Patient33_Healthy!H512,Patient34_Healthy!H512,Patient36_Healthy!H512)</f>
        <v>1253.6517532628793</v>
      </c>
      <c r="N533" s="164">
        <f>STDEV(Patient1_Healthy!H535,Patient2_Healthy!H512,Patient5_Healthy!H512,Patient6_Healthy!H512,Patient8_Healthy!H512,Patient9_Healthy!H512,Patient10_Healthy!H512,Patient11_Healthy!H512,Patient12_Healthy!H512,Patient13_Healthy!H512,Patient14_Healthy!H512,Patient15_Healthy!H512,Patient16_Healthy!H512,Patient17_Healthy!H512,Patient18_Healthy!H512,Patient19_Healthy!H512,Patient21_Healthy!H512,Patient22_Healthy!H512,Patient23_Healthy!H512,Patient25_Healthy!H512,Patient26_Healthy!H512,Patient27_Healthy!H512,Patient28_Healthy!H512,Patient30_Healthy!H512,Patient31_Healthy!H512,Patient33_Healthy!H512,Patient34_Healthy!H512,Patient36_Healthy!H512)</f>
        <v>1444.8388958096659</v>
      </c>
      <c r="Q533" s="135" t="s">
        <v>152</v>
      </c>
      <c r="R533" s="132">
        <f>AVERAGE(Patient1_Healthy!M535,Patient2_Healthy!M535,Patient5_Healthy!M512,Patient6_Healthy!M512,Patient8_Healthy!M512,Patient9_Healthy!M512,Patient10_Healthy!M512,Patient11_Healthy!M512,Patient12_Healthy!M512,Patient13_Healthy!M512,Patient14_Healthy!M512,Patient15_Healthy!M512,Patient16_Healthy!M512,Patient17_Healthy!M512,Patient18_Healthy!M512,Patient19_Healthy!M512,Patient21_Healthy!M512,Patient22_Healthy!M512,Patient23_Healthy!M512,Patient25_Healthy!M512,Patient26_Healthy!M512,Patient27_Healthy!M512,Patient28_Healthy!M512,Patient30_Healthy!M512,Patient31_Healthy!M512,Patient33_Healthy!M512,Patient34_Healthy!M512,Patient36_Healthy!M512)</f>
        <v>0.75541524858420539</v>
      </c>
      <c r="S533" s="139">
        <f>STDEV(Patient1_Healthy!M535,Patient2_Healthy!M535,Patient5_Healthy!M512,Patient6_Healthy!M512,Patient8_Healthy!M512,Patient9_Healthy!M512,Patient10_Healthy!M512,Patient11_Healthy!M512,Patient12_Healthy!M512,Patient13_Healthy!M512,Patient14_Healthy!M512,Patient15_Healthy!M512,Patient16_Healthy!M512,Patient17_Healthy!M512,Patient18_Healthy!M512,Patient19_Healthy!M512,Patient21_Healthy!M512,Patient22_Healthy!M512,Patient23_Healthy!M512,Patient25_Healthy!M512,Patient26_Healthy!M512,Patient27_Healthy!M512,Patient28_Healthy!M512,Patient30_Healthy!M512,Patient31_Healthy!M512,Patient33_Healthy!M512,Patient34_Healthy!M512,Patient36_Healthy!M512)</f>
        <v>0.20747354714187327</v>
      </c>
      <c r="T533" s="164">
        <f>AVERAGE(Patient1_Healthy!N535,Patient2_Healthy!N535,Patient5_Healthy!N512,Patient6_Healthy!N512,Patient8_Healthy!N512,Patient9_Healthy!N512,Patient10_Healthy!N512,Patient11_Healthy!N512,Patient12_Healthy!N512,Patient13_Healthy!N512,Patient14_Healthy!N512,Patient15_Healthy!N512,Patient16_Healthy!N512,Patient17_Healthy!N512,Patient18_Healthy!N512,Patient19_Healthy!N512,Patient21_Healthy!N512,Patient22_Healthy!N512,Patient23_Healthy!N512,Patient25_Healthy!N512,Patient26_Healthy!N512,Patient27_Healthy!N512,Patient28_Healthy!N512,Patient30_Healthy!N512,Patient31_Healthy!N512,Patient33_Healthy!N512,Patient34_Healthy!N512,Patient36_Healthy!N512)</f>
        <v>0.76697351582021311</v>
      </c>
      <c r="U533" s="164">
        <f>STDEV(Patient1_Healthy!N535,Patient2_Healthy!N535,Patient5_Healthy!N512,Patient6_Healthy!N512,Patient8_Healthy!N512,Patient9_Healthy!N512,Patient10_Healthy!N512,Patient11_Healthy!N512,Patient12_Healthy!N512,Patient13_Healthy!N512,Patient14_Healthy!N512,Patient15_Healthy!N512,Patient16_Healthy!N512,Patient17_Healthy!N512,Patient18_Healthy!N512,Patient19_Healthy!N512,Patient21_Healthy!N512,Patient22_Healthy!N512,Patient23_Healthy!N512,Patient25_Healthy!N512,Patient26_Healthy!N512,Patient27_Healthy!N512,Patient28_Healthy!N512,Patient30_Healthy!N512,Patient31_Healthy!N512,Patient33_Healthy!N512,Patient34_Healthy!N512,Patient36_Healthy!N512)</f>
        <v>0.21311822860963339</v>
      </c>
      <c r="V533" s="132">
        <f>AVERAGE(Patient1_Healthy!O535,Patient2_Healthy!O535,Patient5_Healthy!O512,Patient6_Healthy!O512,Patient8_Healthy!O512,Patient9_Healthy!O512,Patient10_Healthy!O512,Patient11_Healthy!O512,Patient12_Healthy!O512,Patient13_Healthy!O512,Patient14_Healthy!O512,Patient15_Healthy!O512,Patient16_Healthy!O512,Patient17_Healthy!O512,Patient18_Healthy!O512,Patient19_Healthy!O512,Patient21_Healthy!O512,Patient22_Healthy!O512,Patient23_Healthy!O512,Patient25_Healthy!O512,Patient26_Healthy!O512,Patient27_Healthy!O512,Patient28_Healthy!O512,Patient30_Healthy!O512,Patient31_Healthy!O512,Patient33_Healthy!O512,Patient34_Healthy!O512,Patient36_Healthy!O512)</f>
        <v>0.57985582390208201</v>
      </c>
      <c r="W533" s="139">
        <f>STDEV(Patient1_Healthy!O535,Patient2_Healthy!O535,Patient5_Healthy!O512,Patient6_Healthy!O512,Patient8_Healthy!O512,Patient9_Healthy!O512,Patient10_Healthy!O512,Patient11_Healthy!O512,Patient12_Healthy!O512,Patient13_Healthy!O512,Patient14_Healthy!O512,Patient15_Healthy!O512,Patient16_Healthy!O512,Patient17_Healthy!O512,Patient18_Healthy!O512,Patient19_Healthy!O512,Patient21_Healthy!O512,Patient22_Healthy!O512,Patient23_Healthy!O512,Patient25_Healthy!O512,Patient26_Healthy!O512,Patient27_Healthy!O512,Patient28_Healthy!O512,Patient30_Healthy!O512,Patient31_Healthy!O512,Patient33_Healthy!O512,Patient34_Healthy!O512,Patient36_Healthy!O512)</f>
        <v>0.22605238342232198</v>
      </c>
      <c r="X533" s="132">
        <f>AVERAGE(Patient1_Healthy!P535,Patient2_Healthy!P535,Patient5_Healthy!P512,Patient6_Healthy!P512,Patient8_Healthy!P512,Patient9_Healthy!P512,Patient10_Healthy!P512,Patient11_Healthy!P512,Patient12_Healthy!P512,Patient13_Healthy!P512,Patient14_Healthy!P512,Patient15_Healthy!P512,Patient16_Healthy!P512,Patient17_Healthy!P512,Patient18_Healthy!P512,Patient19_Healthy!P512,Patient21_Healthy!P512,Patient22_Healthy!P512,Patient23_Healthy!P512,Patient25_Healthy!P512,Patient26_Healthy!P512,Patient27_Healthy!P512,Patient28_Healthy!P512,Patient30_Healthy!P512,Patient31_Healthy!P512,Patient33_Healthy!P512,Patient34_Healthy!P512,Patient36_Healthy!P512)</f>
        <v>0.6456060325157954</v>
      </c>
      <c r="Y533" s="139">
        <f>STDEV(Patient1_Healthy!P535,Patient2_Healthy!P535,Patient5_Healthy!P512,Patient6_Healthy!P512,Patient8_Healthy!P512,Patient9_Healthy!P512,Patient10_Healthy!P512,Patient11_Healthy!P512,Patient12_Healthy!P512,Patient13_Healthy!P512,Patient14_Healthy!P512,Patient15_Healthy!P512,Patient16_Healthy!P512,Patient17_Healthy!P512,Patient18_Healthy!P512,Patient19_Healthy!P512,Patient21_Healthy!P512,Patient22_Healthy!P512,Patient23_Healthy!P512,Patient25_Healthy!P512,Patient26_Healthy!P512,Patient27_Healthy!P512,Patient28_Healthy!P512,Patient30_Healthy!P512,Patient31_Healthy!P512,Patient33_Healthy!P512,Patient34_Healthy!P512,Patient36_Healthy!P512)</f>
        <v>0.22356235022150375</v>
      </c>
      <c r="Z533" s="132">
        <f>AVERAGE(Patient1_Healthy!Q535,Patient2_Healthy!Q535,Patient5_Healthy!Q512,Patient6_Healthy!Q512,Patient8_Healthy!Q512,Patient9_Healthy!Q512,Patient10_Healthy!Q512,Patient11_Healthy!Q512,Patient12_Healthy!Q512,Patient13_Healthy!Q512,Patient14_Healthy!Q512,Patient15_Healthy!Q512,Patient16_Healthy!Q512,Patient17_Healthy!Q512,Patient18_Healthy!Q512,Patient19_Healthy!Q512,Patient21_Healthy!Q512,Patient22_Healthy!Q512,Patient23_Healthy!Q512,Patient25_Healthy!Q512,Patient26_Healthy!Q512,Patient27_Healthy!Q512,Patient28_Healthy!Q512,Patient30_Healthy!Q512,Patient31_Healthy!Q512,Patient33_Healthy!Q512,Patient34_Healthy!Q512,Patient36_Healthy!Q512)</f>
        <v>0.62595874465160517</v>
      </c>
      <c r="AA533" s="139">
        <f>STDEV(Patient1_Healthy!Q535,Patient2_Healthy!Q535,Patient5_Healthy!Q512,Patient6_Healthy!Q512,Patient8_Healthy!Q512,Patient9_Healthy!Q512,Patient10_Healthy!Q512,Patient11_Healthy!Q512,Patient12_Healthy!Q512,Patient13_Healthy!Q512,Patient14_Healthy!Q512,Patient15_Healthy!Q512,Patient16_Healthy!Q512,Patient17_Healthy!Q512,Patient18_Healthy!Q512,Patient19_Healthy!Q512,Patient21_Healthy!Q512,Patient22_Healthy!Q512,Patient23_Healthy!Q512,Patient25_Healthy!Q512,Patient26_Healthy!Q512,Patient27_Healthy!Q512,Patient28_Healthy!Q512,Patient30_Healthy!Q512,Patient31_Healthy!Q512,Patient33_Healthy!Q512,Patient34_Healthy!Q512,Patient36_Healthy!Q512)</f>
        <v>0.25286107774132666</v>
      </c>
      <c r="AB533" s="132">
        <f>AVERAGE(Patient1_Healthy!R535,Patient2_Healthy!R535,Patient5_Healthy!R512,Patient6_Healthy!R512,Patient8_Healthy!R512,Patient9_Healthy!R512,Patient10_Healthy!R512,Patient11_Healthy!R512,Patient12_Healthy!R512,Patient12_Healthy!R512,Patient13_Healthy!R512,Patient14_Healthy!R512,Patient15_Healthy!R512,Patient16_Healthy!R512,Patient17_Healthy!R512,Patient18_Healthy!R512,Patient19_Healthy!R512,Patient21_Healthy!R512,Patient22_Healthy!R512,Patient23_Healthy!R512,Patient25_Healthy!R512,Patient26_Healthy!R512,Patient27_Healthy!R512,Patient28_Healthy!R512,Patient30_Healthy!R512,Patient31_Healthy!R512,Patient33_Healthy!R512,Patient34_Healthy!R512,Patient36_Healthy!R512)</f>
        <v>0.65604782000701956</v>
      </c>
      <c r="AC533" s="139">
        <f>STDEV(Patient1_Healthy!R535,Patient2_Healthy!R535,Patient5_Healthy!R512,Patient6_Healthy!R512,Patient8_Healthy!R512,Patient9_Healthy!R512,Patient10_Healthy!R512,Patient11_Healthy!R512,Patient12_Healthy!R512,Patient12_Healthy!R512,Patient13_Healthy!R512,Patient14_Healthy!R512,Patient15_Healthy!R512,Patient16_Healthy!R512,Patient17_Healthy!R512,Patient18_Healthy!R512,Patient19_Healthy!R512,Patient21_Healthy!R512,Patient22_Healthy!R512,Patient23_Healthy!R512,Patient25_Healthy!R512,Patient26_Healthy!R512,Patient27_Healthy!R512,Patient28_Healthy!R512,Patient30_Healthy!R512,Patient31_Healthy!R512,Patient33_Healthy!R512,Patient34_Healthy!R512,Patient36_Healthy!R512)</f>
        <v>0.22939899007170703</v>
      </c>
      <c r="AD533" s="132">
        <f>AVERAGE(Patient1_Healthy!S535,Patient2_Healthy!S535,Patient5_Healthy!S512,Patient6_Healthy!RS112,Patient8_Healthy!S512,Patient9_Healthy!S512,Patient10_Healthy!S512,Patient11_Healthy!S512,Patient12_Healthy!S512,Patient12_Healthy!S512,Patient13_Healthy!S512,Patient14_Healthy!S512,Patient15_Healthy!S512,Patient16_Healthy!S512,Patient17_Healthy!S512,Patient18_Healthy!S512,Patient19_Healthy!S512,Patient21_Healthy!S512,Patient22_Healthy!S512,Patient23_Healthy!S512,Patient25_Healthy!S512,Patient26_Healthy!RS112,Patient27_Healthy!S512,Patient28_Healthy!S512,Patient30_Healthy!S512,Patient31_Healthy!S512,Patient33_Healthy!S512,Patient34_Healthy!S512,Patient36_Healthy!S512)</f>
        <v>0.56426950117428243</v>
      </c>
      <c r="AE533" s="139">
        <f>STDEV(Patient1_Healthy!S535,Patient2_Healthy!S535,Patient5_Healthy!S512,Patient6_Healthy!RS112,Patient8_Healthy!S512,Patient9_Healthy!S512,Patient10_Healthy!S512,Patient11_Healthy!S512,Patient12_Healthy!S512,Patient12_Healthy!S512,Patient13_Healthy!S512,Patient14_Healthy!S512,Patient15_Healthy!S512,Patient16_Healthy!S512,Patient17_Healthy!S512,Patient18_Healthy!S512,Patient19_Healthy!S512,Patient21_Healthy!S512,Patient22_Healthy!S512,Patient23_Healthy!S512,Patient25_Healthy!S512,Patient26_Healthy!RS112,Patient27_Healthy!S512,Patient28_Healthy!S512,Patient30_Healthy!S512,Patient31_Healthy!S512,Patient33_Healthy!S512,Patient34_Healthy!S512,Patient36_Healthy!S512)</f>
        <v>0.22301820193026328</v>
      </c>
      <c r="AF533" s="164">
        <f>AVERAGE(Patient1_Healthy!T535,Patient2_Healthy!T535,Patient5_Healthy!T512,Patient6_Healthy!T512,Patient8_Healthy!T512,Patient9_Healthy!T512,Patient10_Healthy!T512,Patient11_Healthy!T512,Patient12_Healthy!T512,Patient12_Healthy!T512,Patient13_Healthy!T512,Patient14_Healthy!T512,Patient15_Healthy!T512,Patient16_Healthy!T512,Patient17_Healthy!T512,Patient18_Healthy!T512,Patient19_Healthy!T512,Patient21_Healthy!T512,Patient22_Healthy!T512,Patient23_Healthy!T512,Patient25_Healthy!T512,Patient26_Healthy!TS112,Patient27_Healthy!T512,Patient28_Healthy!T512,Patient30_Healthy!T512,Patient31_Healthy!T512,Patient33_Healthy!T512,Patient34_Healthy!T512,Patient36_Healthy!T512)</f>
        <v>0.6589270377568206</v>
      </c>
      <c r="AG533" s="164">
        <f>STDEV(Patient1_Healthy!T535,Patient2_Healthy!T535,Patient5_Healthy!T512,Patient6_Healthy!T512,Patient8_Healthy!T512,Patient9_Healthy!T512,Patient10_Healthy!T512,Patient11_Healthy!T512,Patient12_Healthy!T512,Patient12_Healthy!T512,Patient13_Healthy!T512,Patient14_Healthy!T512,Patient15_Healthy!T512,Patient16_Healthy!T512,Patient17_Healthy!T512,Patient18_Healthy!T512,Patient19_Healthy!T512,Patient21_Healthy!T512,Patient22_Healthy!T512,Patient23_Healthy!T512,Patient25_Healthy!T512,Patient26_Healthy!TS112,Patient27_Healthy!T512,Patient28_Healthy!T512,Patient30_Healthy!T512,Patient31_Healthy!T512,Patient33_Healthy!T512,Patient34_Healthy!T512,Patient36_Healthy!T512)</f>
        <v>0.28571298810973367</v>
      </c>
      <c r="AO533" s="165"/>
    </row>
    <row r="534" spans="1:41" x14ac:dyDescent="0.25">
      <c r="A534" s="131" t="s">
        <v>152</v>
      </c>
      <c r="B534" s="132">
        <f>AVERAGE(Patient1_Healthy!B536,Patient2_Healthy!B536,Patient5_Healthy!B513,Patient6_Healthy!B513,Patient8_Healthy!B513,Patient9_Healthy!B513,Patient10_Healthy!B513,Patient11_Healthy!B513,Patient12_Healthy!B513,Patient13_Healthy!B513,Patient14_Healthy!B513,Patient15_Healthy!B513,Patient16_Healthy!B513,Patient17_Healthy!B513,Patient18_Healthy!B513,Patient19_Healthy!B513,Patient21_Healthy!B513,Patient22_Healthy!B513,Patient23_Healthy!B513,Patient25_Healthy!B513,Patient26_Healthy!B513,Patient27_Healthy!B513,Patient28_Healthy!B513,Patient30_Healthy!B513,Patient31_Healthy!B513,Patient33_Healthy!B513,Patient34_Healthy!B513,Patient36_Healthy!B513)</f>
        <v>11.351653379931411</v>
      </c>
      <c r="C534" s="139">
        <f>STDEV(Patient1_Healthy!B536,Patient2_Healthy!B536,Patient5_Healthy!B513,Patient6_Healthy!B513,Patient8_Healthy!B513,Patient9_Healthy!B513,Patient10_Healthy!B513,Patient11_Healthy!B513,Patient12_Healthy!B513,Patient13_Healthy!B513,Patient14_Healthy!B513,Patient15_Healthy!B513,Patient16_Healthy!B513,Patient17_Healthy!B513,Patient18_Healthy!B513,Patient19_Healthy!B513,Patient21_Healthy!B513,Patient22_Healthy!B513,Patient23_Healthy!B513,Patient25_Healthy!B513,Patient26_Healthy!B513,Patient27_Healthy!B513,Patient28_Healthy!B513,Patient30_Healthy!B513,Patient31_Healthy!B513,Patient33_Healthy!B513,Patient34_Healthy!B513,Patient36_Healthy!B513)</f>
        <v>8.6315102038651137</v>
      </c>
      <c r="D534" s="164">
        <f>AVERAGE(Patient1_Healthy!C536,Patient2_Healthy!C536,Patient5_Healthy!C513,Patient6_Healthy!C513,Patient8_Healthy!C513,Patient9_Healthy!C513,Patient10_Healthy!C513,Patient11_Healthy!C513,Patient12_Healthy!C513,Patient13_Healthy!C513,Patient14_Healthy!C513,Patient15_Healthy!C513,Patient16_Healthy!C513,Patient17_Healthy!C513,Patient18_Healthy!C513,Patient19_Healthy!C513,Patient21_Healthy!C513,Patient22_Healthy!C513,Patient23_Healthy!C513,Patient25_Healthy!C513,Patient26_Healthy!C513,Patient27_Healthy!C513,Patient28_Healthy!C513,Patient30_Healthy!C513,Patient31_Healthy!C513,Patient33_Healthy!C513,Patient34_Healthy!C513,Patient36_Healthy!C513)</f>
        <v>-0.74258953426639451</v>
      </c>
      <c r="E534" s="139">
        <f>STDEV(Patient1_Healthy!C536,Patient2_Healthy!C536,Patient5_Healthy!C513,Patient6_Healthy!C513,Patient8_Healthy!C513,Patient9_Healthy!C513,Patient10_Healthy!C513,Patient11_Healthy!C513,Patient12_Healthy!C513,Patient13_Healthy!C513,Patient14_Healthy!C513,Patient15_Healthy!C513,Patient16_Healthy!C513,Patient17_Healthy!C513,Patient18_Healthy!C513,Patient19_Healthy!C513,Patient21_Healthy!C513,Patient22_Healthy!C513,Patient23_Healthy!C513,Patient25_Healthy!C513,Patient26_Healthy!C513,Patient27_Healthy!C513,Patient28_Healthy!C513,Patient30_Healthy!C513,Patient31_Healthy!C513,Patient33_Healthy!C513,Patient34_Healthy!C513,Patient36_Healthy!C513)</f>
        <v>7.7743351343795393</v>
      </c>
      <c r="F534" s="132">
        <f>AVERAGE(Patient1_Healthy!D536,Patient2_Healthy!D536,Patient5_Healthy!D513,Patient6_Healthy!D513,Patient8_Healthy!D513,Patient9_Healthy!D513,Patient10_Healthy!D513,Patient11_Healthy!D513,Patient12_Healthy!D513,Patient13_Healthy!D513,Patient14_Healthy!D513,Patient15_Healthy!D513,Patient16_Healthy!D513,Patient17_Healthy!D513,Patient18_Healthy!D513,Patient19_Healthy!D513,Patient21_Healthy!D513,Patient22_Healthy!D513,Patient23_Healthy!D513,Patient25_Healthy!D513,Patient26_Healthy!D513,Patient27_Healthy!D513,Patient28_Healthy!D513,Patient30_Healthy!D513,Patient31_Healthy!D513,Patient33_Healthy!D513,Patient34_Healthy!D513,Patient36_Healthy!D513)</f>
        <v>16.403715881055302</v>
      </c>
      <c r="G534" s="139">
        <f>STDEV(Patient1_Healthy!D536,Patient2_Healthy!D536,Patient5_Healthy!D513,Patient6_Healthy!D513,Patient8_Healthy!D513,Patient9_Healthy!D513,Patient10_Healthy!D513,Patient11_Healthy!D513,Patient12_Healthy!D513,Patient13_Healthy!D513,Patient14_Healthy!D513,Patient15_Healthy!D513,Patient16_Healthy!D513,Patient17_Healthy!D513,Patient18_Healthy!D513,Patient19_Healthy!D513,Patient21_Healthy!D513,Patient22_Healthy!D513,Patient23_Healthy!D513,Patient25_Healthy!D513,Patient26_Healthy!D513,Patient27_Healthy!D513,Patient28_Healthy!D513,Patient30_Healthy!D513,Patient31_Healthy!D513,Patient33_Healthy!D513,Patient34_Healthy!D513,Patient36_Healthy!D513)</f>
        <v>13.923753027350106</v>
      </c>
      <c r="H534" s="164">
        <f>AVERAGE(Patient1_Healthy!E536,Patient2_Healthy!E536,Patient5_Healthy!E513,Patient6_Healthy!E513,Patient8_Healthy!E513,Patient9_Healthy!E513,Patient10_Healthy!E513,Patient11_Healthy!E513,Patient12_Healthy!E513,Patient13_Healthy!E513,Patient14_Healthy!E513,Patient15_Healthy!E513,Patient16_Healthy!E513,Patient17_Healthy!E513,Patient18_Healthy!E513,Patient19_Healthy!E513,Patient21_Healthy!E513,Patient22_Healthy!E513,Patient23_Healthy!E513,Patient25_Healthy!E513,Patient26_Healthy!E513,Patient27_Healthy!E513,Patient28_Healthy!E513,Patient30_Healthy!E513,Patient31_Healthy!E513,Patient33_Healthy!E513,Patient34_Healthy!E513,Patient36_Healthy!E513)</f>
        <v>-2.4882414992305284</v>
      </c>
      <c r="I534" s="164">
        <f>STDEV(Patient1_Healthy!E536,Patient2_Healthy!E536,Patient5_Healthy!E513,Patient6_Healthy!E513,Patient8_Healthy!E513,Patient9_Healthy!E513,Patient10_Healthy!E513,Patient11_Healthy!E513,Patient12_Healthy!E513,Patient13_Healthy!E513,Patient14_Healthy!E513,Patient15_Healthy!E513,Patient16_Healthy!E513,Patient17_Healthy!E513,Patient18_Healthy!E513,Patient19_Healthy!E513,Patient21_Healthy!E513,Patient22_Healthy!E513,Patient23_Healthy!E513,Patient25_Healthy!E513,Patient26_Healthy!E513,Patient27_Healthy!E513,Patient28_Healthy!E513,Patient30_Healthy!E513,Patient31_Healthy!E513,Patient33_Healthy!E513,Patient34_Healthy!E513,Patient36_Healthy!E513)</f>
        <v>13.336483752468364</v>
      </c>
      <c r="AO534" s="165"/>
    </row>
    <row r="535" spans="1:41" x14ac:dyDescent="0.25">
      <c r="A535" s="165"/>
      <c r="AO535" s="165"/>
    </row>
    <row r="536" spans="1:41" x14ac:dyDescent="0.25">
      <c r="A536" s="165"/>
      <c r="AO536" s="165"/>
    </row>
    <row r="537" spans="1:41" x14ac:dyDescent="0.25">
      <c r="A537" s="165"/>
      <c r="AO537" s="165"/>
    </row>
    <row r="538" spans="1:41" x14ac:dyDescent="0.25">
      <c r="A538" s="165"/>
      <c r="AO538" s="165"/>
    </row>
    <row r="539" spans="1:41" x14ac:dyDescent="0.25">
      <c r="A539" s="165"/>
      <c r="AO539" s="165"/>
    </row>
    <row r="540" spans="1:41" x14ac:dyDescent="0.25">
      <c r="A540" s="165"/>
      <c r="AO540" s="165"/>
    </row>
    <row r="541" spans="1:41" x14ac:dyDescent="0.25">
      <c r="AO541" s="165"/>
    </row>
    <row r="542" spans="1:41" x14ac:dyDescent="0.25">
      <c r="A542" s="165" t="s">
        <v>169</v>
      </c>
      <c r="Q542" s="165" t="s">
        <v>170</v>
      </c>
      <c r="AO542" s="165"/>
    </row>
    <row r="543" spans="1:41" x14ac:dyDescent="0.25">
      <c r="A543" s="198"/>
      <c r="B543" s="200" t="s">
        <v>12</v>
      </c>
      <c r="C543" s="201"/>
      <c r="D543" s="201"/>
      <c r="E543" s="202"/>
      <c r="F543" s="203" t="s">
        <v>105</v>
      </c>
      <c r="G543" s="201"/>
      <c r="H543" s="201"/>
      <c r="I543" s="201"/>
      <c r="L543" s="204"/>
      <c r="M543" s="205" t="s">
        <v>130</v>
      </c>
      <c r="N543" s="205"/>
      <c r="Q543" s="135"/>
      <c r="R543" s="206" t="s">
        <v>131</v>
      </c>
      <c r="S543" s="207"/>
      <c r="T543" s="206" t="s">
        <v>132</v>
      </c>
      <c r="U543" s="207"/>
      <c r="V543" s="206" t="s">
        <v>133</v>
      </c>
      <c r="W543" s="207"/>
      <c r="X543" s="206" t="s">
        <v>134</v>
      </c>
      <c r="Y543" s="207"/>
      <c r="Z543" s="206" t="s">
        <v>135</v>
      </c>
      <c r="AA543" s="207"/>
      <c r="AB543" s="206" t="s">
        <v>136</v>
      </c>
      <c r="AC543" s="207"/>
      <c r="AD543" s="206" t="s">
        <v>137</v>
      </c>
      <c r="AE543" s="207"/>
      <c r="AF543" s="208" t="s">
        <v>138</v>
      </c>
      <c r="AG543" s="208"/>
      <c r="AO543" s="165"/>
    </row>
    <row r="544" spans="1:41" x14ac:dyDescent="0.25">
      <c r="A544" s="198"/>
      <c r="B544" s="209" t="s">
        <v>139</v>
      </c>
      <c r="C544" s="210"/>
      <c r="D544" s="211" t="s">
        <v>140</v>
      </c>
      <c r="E544" s="210"/>
      <c r="F544" s="209" t="s">
        <v>139</v>
      </c>
      <c r="G544" s="210"/>
      <c r="H544" s="211" t="s">
        <v>140</v>
      </c>
      <c r="I544" s="212"/>
      <c r="L544" s="204"/>
      <c r="M544" s="133" t="s">
        <v>241</v>
      </c>
      <c r="N544" s="133" t="s">
        <v>19</v>
      </c>
      <c r="Q544" s="135"/>
      <c r="R544" s="134" t="s">
        <v>241</v>
      </c>
      <c r="S544" s="136" t="s">
        <v>19</v>
      </c>
      <c r="T544" s="135" t="s">
        <v>241</v>
      </c>
      <c r="U544" s="135" t="s">
        <v>19</v>
      </c>
      <c r="V544" s="134" t="s">
        <v>241</v>
      </c>
      <c r="W544" s="136" t="s">
        <v>19</v>
      </c>
      <c r="X544" s="134" t="s">
        <v>241</v>
      </c>
      <c r="Y544" s="136" t="s">
        <v>19</v>
      </c>
      <c r="Z544" s="134" t="s">
        <v>241</v>
      </c>
      <c r="AA544" s="136" t="s">
        <v>19</v>
      </c>
      <c r="AB544" s="134" t="s">
        <v>241</v>
      </c>
      <c r="AC544" s="136" t="s">
        <v>19</v>
      </c>
      <c r="AD544" s="134" t="s">
        <v>241</v>
      </c>
      <c r="AE544" s="136" t="s">
        <v>19</v>
      </c>
      <c r="AF544" s="135" t="s">
        <v>241</v>
      </c>
      <c r="AG544" s="135" t="s">
        <v>19</v>
      </c>
      <c r="AO544" s="165"/>
    </row>
    <row r="545" spans="1:41" x14ac:dyDescent="0.25">
      <c r="A545" s="199"/>
      <c r="B545" s="129" t="s">
        <v>241</v>
      </c>
      <c r="C545" s="130" t="s">
        <v>19</v>
      </c>
      <c r="D545" s="131" t="s">
        <v>241</v>
      </c>
      <c r="E545" s="130" t="s">
        <v>19</v>
      </c>
      <c r="F545" s="129" t="s">
        <v>241</v>
      </c>
      <c r="G545" s="130" t="s">
        <v>19</v>
      </c>
      <c r="H545" s="131" t="s">
        <v>241</v>
      </c>
      <c r="I545" s="131" t="s">
        <v>19</v>
      </c>
      <c r="L545" s="133" t="s">
        <v>141</v>
      </c>
      <c r="M545" s="164">
        <f>AVERAGE(Patient1_Healthy!H547,Patient2_Healthy!H524,Patient5_Healthy!H524,Patient6_Healthy!H524,Patient8_Healthy!H524,Patient9_Healthy!H524,Patient10_Healthy!H524,Patient11_Healthy!H524,Patient12_Healthy!H524,Patient13_Healthy!H524,Patient14_Healthy!H524,Patient15_Healthy!H524,Patient16_Healthy!H524,Patient17_Healthy!H524,Patient18_Healthy!H524,Patient19_Healthy!H524,Patient21_Healthy!H524,Patient22_Healthy!H524,Patient23_Healthy!H524,Patient25_Healthy!H524,Patient26_Healthy!H524,Patient27_Healthy!H524,Patient28_Healthy!H524,Patient30_Healthy!H524,Patient31_Healthy!H524,Patient33_Healthy!H524,Patient34_Healthy!H524,Patient36_Healthy!H524)</f>
        <v>84.53955590234942</v>
      </c>
      <c r="N545" s="164">
        <f>STDEV(Patient1_Healthy!H547,Patient2_Healthy!H524,Patient5_Healthy!H524,Patient6_Healthy!H524,Patient8_Healthy!H524,Patient9_Healthy!H524,Patient10_Healthy!H524,Patient11_Healthy!H524,Patient12_Healthy!H524,Patient13_Healthy!H524,Patient14_Healthy!H524,Patient15_Healthy!H524,Patient16_Healthy!H524,Patient17_Healthy!H524,Patient18_Healthy!H524,Patient19_Healthy!H524,Patient21_Healthy!H524,Patient22_Healthy!H524,Patient23_Healthy!H524,Patient25_Healthy!H524,Patient26_Healthy!H524,Patient27_Healthy!H524,Patient28_Healthy!H524,Patient30_Healthy!H524,Patient31_Healthy!H524,Patient33_Healthy!H524,Patient34_Healthy!H524,Patient36_Healthy!H524)</f>
        <v>116.62665956111468</v>
      </c>
      <c r="Q545" s="135" t="s">
        <v>141</v>
      </c>
      <c r="R545" s="132">
        <f>AVERAGE(Patient1_Healthy!M547,Patient2_Healthy!M547,Patient5_Healthy!M524,Patient6_Healthy!M524,Patient8_Healthy!M524,Patient9_Healthy!M524,Patient10_Healthy!M524,Patient11_Healthy!M524,Patient12_Healthy!M524,Patient13_Healthy!M524,Patient14_Healthy!M524,Patient15_Healthy!M524,Patient16_Healthy!M524,Patient17_Healthy!M524,Patient18_Healthy!M524,Patient19_Healthy!M524,Patient21_Healthy!M524,Patient22_Healthy!M524,Patient23_Healthy!M524,Patient25_Healthy!M524,Patient26_Healthy!M524,Patient27_Healthy!M524,Patient28_Healthy!M524,Patient30_Healthy!M524,Patient31_Healthy!M524,Patient33_Healthy!M524,Patient34_Healthy!M524,Patient36_Healthy!M524)</f>
        <v>0.9004231429922237</v>
      </c>
      <c r="S545" s="139">
        <f>STDEV(Patient1_Healthy!M547,Patient2_Healthy!M547,Patient5_Healthy!M524,Patient6_Healthy!M524,Patient8_Healthy!M524,Patient9_Healthy!M524,Patient10_Healthy!M524,Patient11_Healthy!M524,Patient12_Healthy!M524,Patient13_Healthy!M524,Patient14_Healthy!M524,Patient15_Healthy!M524,Patient16_Healthy!M524,Patient17_Healthy!M524,Patient18_Healthy!M524,Patient19_Healthy!M524,Patient21_Healthy!M524,Patient22_Healthy!M524,Patient23_Healthy!M524,Patient25_Healthy!M524,Patient26_Healthy!M524,Patient27_Healthy!M524,Patient28_Healthy!M524,Patient30_Healthy!M524,Patient31_Healthy!M524,Patient33_Healthy!M524,Patient34_Healthy!M524,Patient36_Healthy!M524)</f>
        <v>0.14836855064539767</v>
      </c>
      <c r="T545" s="164">
        <f>AVERAGE(Patient1_Healthy!N547,Patient2_Healthy!N547,Patient5_Healthy!N524,Patient6_Healthy!N524,Patient8_Healthy!N524,Patient9_Healthy!N524,Patient10_Healthy!N524,Patient11_Healthy!N524,Patient12_Healthy!N524,Patient13_Healthy!N524,Patient14_Healthy!N524,Patient15_Healthy!N524,Patient16_Healthy!N524,Patient17_Healthy!N524,Patient18_Healthy!N524,Patient19_Healthy!N524,Patient21_Healthy!N524,Patient22_Healthy!N524,Patient23_Healthy!N524,Patient25_Healthy!N524,Patient26_Healthy!N524,Patient27_Healthy!N524,Patient28_Healthy!N524,Patient30_Healthy!N524,Patient31_Healthy!N524,Patient33_Healthy!N524,Patient34_Healthy!N524,Patient36_Healthy!N524)</f>
        <v>0.90041257536750874</v>
      </c>
      <c r="U545" s="164">
        <f>STDEV(Patient1_Healthy!N547,Patient2_Healthy!N547,Patient5_Healthy!N524,Patient6_Healthy!N524,Patient8_Healthy!N524,Patient9_Healthy!N524,Patient10_Healthy!N524,Patient11_Healthy!N524,Patient12_Healthy!N524,Patient13_Healthy!N524,Patient14_Healthy!N524,Patient15_Healthy!N524,Patient16_Healthy!N524,Patient17_Healthy!N524,Patient18_Healthy!N524,Patient19_Healthy!N524,Patient21_Healthy!N524,Patient22_Healthy!N524,Patient23_Healthy!N524,Patient25_Healthy!N524,Patient26_Healthy!N524,Patient27_Healthy!N524,Patient28_Healthy!N524,Patient30_Healthy!N524,Patient31_Healthy!N524,Patient33_Healthy!N524,Patient34_Healthy!N524,Patient36_Healthy!N524)</f>
        <v>9.9609474947134999E-2</v>
      </c>
      <c r="V545" s="132">
        <f>AVERAGE(Patient1_Healthy!O547,Patient2_Healthy!O547,Patient5_Healthy!O524,Patient6_Healthy!O524,Patient8_Healthy!O524,Patient9_Healthy!O524,Patient10_Healthy!O524,Patient11_Healthy!O524,Patient12_Healthy!O524,Patient13_Healthy!O524,Patient14_Healthy!O524,Patient15_Healthy!O524,Patient16_Healthy!O524,Patient17_Healthy!O524,Patient18_Healthy!O524,Patient19_Healthy!O524,Patient21_Healthy!O524,Patient22_Healthy!O524,Patient23_Healthy!O524,Patient25_Healthy!O524,Patient26_Healthy!O524,Patient27_Healthy!O524,Patient28_Healthy!O524,Patient30_Healthy!O524,Patient31_Healthy!O524,Patient33_Healthy!O524,Patient34_Healthy!O524,Patient36_Healthy!O524)</f>
        <v>0.86737767924063935</v>
      </c>
      <c r="W545" s="139">
        <f>STDEV(Patient1_Healthy!O547,Patient2_Healthy!O547,Patient5_Healthy!O524,Patient6_Healthy!O524,Patient8_Healthy!O524,Patient9_Healthy!O524,Patient10_Healthy!O524,Patient11_Healthy!O524,Patient12_Healthy!O524,Patient13_Healthy!O524,Patient14_Healthy!O524,Patient15_Healthy!O524,Patient16_Healthy!O524,Patient17_Healthy!O524,Patient18_Healthy!O524,Patient19_Healthy!O524,Patient21_Healthy!O524,Patient22_Healthy!O524,Patient23_Healthy!O524,Patient25_Healthy!O524,Patient26_Healthy!O524,Patient27_Healthy!O524,Patient28_Healthy!O524,Patient30_Healthy!O524,Patient31_Healthy!O524,Patient33_Healthy!O524,Patient34_Healthy!O524,Patient36_Healthy!O524)</f>
        <v>0.15938953161270022</v>
      </c>
      <c r="X545" s="132">
        <f>AVERAGE(Patient1_Healthy!P547,Patient2_Healthy!P547,Patient5_Healthy!P524,Patient6_Healthy!P524,Patient8_Healthy!P524,Patient9_Healthy!P524,Patient10_Healthy!P524,Patient11_Healthy!P524,Patient12_Healthy!P524,Patient13_Healthy!P524,Patient14_Healthy!P524,Patient15_Healthy!P524,Patient16_Healthy!P524,Patient17_Healthy!P524,Patient18_Healthy!P524,Patient19_Healthy!P524,Patient21_Healthy!P524,Patient22_Healthy!P524,Patient23_Healthy!P524,Patient25_Healthy!P524,Patient26_Healthy!P524,Patient27_Healthy!P524,Patient28_Healthy!P524,Patient30_Healthy!P524,Patient31_Healthy!P524,Patient33_Healthy!P524,Patient34_Healthy!P524,Patient36_Healthy!P524)</f>
        <v>0.85200328723229324</v>
      </c>
      <c r="Y545" s="139">
        <f>STDEV(Patient1_Healthy!P547,Patient2_Healthy!P547,Patient5_Healthy!P524,Patient6_Healthy!P524,Patient8_Healthy!P524,Patient9_Healthy!P524,Patient10_Healthy!P524,Patient11_Healthy!P524,Patient12_Healthy!P524,Patient13_Healthy!P524,Patient14_Healthy!P524,Patient15_Healthy!P524,Patient16_Healthy!P524,Patient17_Healthy!P524,Patient18_Healthy!P524,Patient19_Healthy!P524,Patient21_Healthy!P524,Patient22_Healthy!P524,Patient23_Healthy!P524,Patient25_Healthy!P524,Patient26_Healthy!P524,Patient27_Healthy!P524,Patient28_Healthy!P524,Patient30_Healthy!P524,Patient31_Healthy!P524,Patient33_Healthy!P524,Patient34_Healthy!P524,Patient36_Healthy!P524)</f>
        <v>0.1216824773230178</v>
      </c>
      <c r="Z545" s="132">
        <f>AVERAGE(Patient1_Healthy!Q547,Patient2_Healthy!Q547,Patient5_Healthy!Q524,Patient6_Healthy!Q524,Patient8_Healthy!Q524,Patient9_Healthy!Q524,Patient10_Healthy!Q524,Patient11_Healthy!Q524,Patient12_Healthy!Q524,Patient13_Healthy!Q524,Patient14_Healthy!Q524,Patient15_Healthy!Q524,Patient16_Healthy!Q524,Patient17_Healthy!Q524,Patient18_Healthy!Q524,Patient19_Healthy!Q524,Patient21_Healthy!Q524,Patient22_Healthy!Q524,Patient23_Healthy!Q524,Patient25_Healthy!Q524,Patient26_Healthy!Q524,Patient27_Healthy!Q524,Patient28_Healthy!Q524,Patient30_Healthy!Q524,Patient31_Healthy!Q524,Patient33_Healthy!Q524,Patient34_Healthy!Q524,Patient36_Healthy!Q524)</f>
        <v>0.8800864307741979</v>
      </c>
      <c r="AA545" s="139">
        <f>STDEV(Patient1_Healthy!Q547,Patient2_Healthy!Q547,Patient5_Healthy!Q524,Patient6_Healthy!Q524,Patient8_Healthy!Q524,Patient9_Healthy!Q524,Patient10_Healthy!Q524,Patient11_Healthy!Q524,Patient12_Healthy!Q524,Patient13_Healthy!Q524,Patient14_Healthy!Q524,Patient15_Healthy!Q524,Patient16_Healthy!Q524,Patient17_Healthy!Q524,Patient18_Healthy!Q524,Patient19_Healthy!Q524,Patient21_Healthy!Q524,Patient22_Healthy!Q524,Patient23_Healthy!Q524,Patient25_Healthy!Q524,Patient26_Healthy!Q524,Patient27_Healthy!Q524,Patient28_Healthy!Q524,Patient30_Healthy!Q524,Patient31_Healthy!Q524,Patient33_Healthy!Q524,Patient34_Healthy!Q524,Patient36_Healthy!Q524)</f>
        <v>0.17223496938501051</v>
      </c>
      <c r="AB545" s="132">
        <f>AVERAGE(Patient1_Healthy!R547,Patient2_Healthy!R547,Patient5_Healthy!R524,Patient6_Healthy!R524,Patient8_Healthy!R524,Patient9_Healthy!R524,Patient10_Healthy!R524,Patient11_Healthy!R524,Patient12_Healthy!R524,Patient12_Healthy!R524,Patient13_Healthy!R524,Patient14_Healthy!R524,Patient15_Healthy!R524,Patient16_Healthy!R524,Patient17_Healthy!R524,Patient18_Healthy!R524,Patient19_Healthy!R524,Patient21_Healthy!R524,Patient22_Healthy!R524,Patient23_Healthy!R524,Patient25_Healthy!R524,Patient26_Healthy!R524,Patient27_Healthy!R524,Patient28_Healthy!R524,Patient30_Healthy!R524,Patient31_Healthy!R524,Patient33_Healthy!R524,Patient34_Healthy!R524,Patient36_Healthy!R524)</f>
        <v>0.91272764340653911</v>
      </c>
      <c r="AC545" s="139">
        <f>STDEV(Patient1_Healthy!R547,Patient2_Healthy!R547,Patient5_Healthy!R524,Patient6_Healthy!R524,Patient8_Healthy!R524,Patient9_Healthy!R524,Patient10_Healthy!R524,Patient11_Healthy!R524,Patient12_Healthy!R524,Patient12_Healthy!R524,Patient13_Healthy!R524,Patient14_Healthy!R524,Patient15_Healthy!R524,Patient16_Healthy!R524,Patient17_Healthy!R524,Patient18_Healthy!R524,Patient19_Healthy!R524,Patient21_Healthy!R524,Patient22_Healthy!R524,Patient23_Healthy!R524,Patient25_Healthy!R524,Patient26_Healthy!R524,Patient27_Healthy!R524,Patient28_Healthy!R524,Patient30_Healthy!R524,Patient31_Healthy!R524,Patient33_Healthy!R524,Patient34_Healthy!R524,Patient36_Healthy!R524)</f>
        <v>0.10023845531815892</v>
      </c>
      <c r="AD545" s="132">
        <f>AVERAGE(Patient1_Healthy!S547,Patient2_Healthy!S547,Patient5_Healthy!S524,Patient6_Healthy!RS124,Patient8_Healthy!S524,Patient9_Healthy!S524,Patient10_Healthy!S524,Patient11_Healthy!S524,Patient12_Healthy!S524,Patient12_Healthy!S524,Patient13_Healthy!S524,Patient14_Healthy!S524,Patient15_Healthy!S524,Patient16_Healthy!S524,Patient17_Healthy!S524,Patient18_Healthy!S524,Patient19_Healthy!S524,Patient21_Healthy!S524,Patient22_Healthy!S524,Patient23_Healthy!S524,Patient25_Healthy!S524,Patient26_Healthy!RS124,Patient27_Healthy!S524,Patient28_Healthy!S524,Patient30_Healthy!S524,Patient31_Healthy!S524,Patient33_Healthy!S524,Patient34_Healthy!S524,Patient36_Healthy!S524)</f>
        <v>0.88914268702743227</v>
      </c>
      <c r="AE545" s="139">
        <f>STDEV(Patient1_Healthy!S547,Patient2_Healthy!S547,Patient5_Healthy!S524,Patient6_Healthy!RS124,Patient8_Healthy!S524,Patient9_Healthy!S524,Patient10_Healthy!S524,Patient11_Healthy!S524,Patient12_Healthy!S524,Patient12_Healthy!S524,Patient13_Healthy!S524,Patient14_Healthy!S524,Patient15_Healthy!S524,Patient16_Healthy!S524,Patient17_Healthy!S524,Patient18_Healthy!S524,Patient19_Healthy!S524,Patient21_Healthy!S524,Patient22_Healthy!S524,Patient23_Healthy!S524,Patient25_Healthy!S524,Patient26_Healthy!RS124,Patient27_Healthy!S524,Patient28_Healthy!S524,Patient30_Healthy!S524,Patient31_Healthy!S524,Patient33_Healthy!S524,Patient34_Healthy!S524,Patient36_Healthy!S524)</f>
        <v>0.14571955305272835</v>
      </c>
      <c r="AF545" s="164">
        <f>AVERAGE(Patient1_Healthy!T547,Patient2_Healthy!T547,Patient5_Healthy!T524,Patient6_Healthy!T524,Patient8_Healthy!T524,Patient9_Healthy!T524,Patient10_Healthy!T524,Patient11_Healthy!T524,Patient12_Healthy!T524,Patient12_Healthy!T524,Patient13_Healthy!T524,Patient14_Healthy!T524,Patient15_Healthy!T524,Patient16_Healthy!T524,Patient17_Healthy!T524,Patient18_Healthy!T524,Patient19_Healthy!T524,Patient21_Healthy!T524,Patient22_Healthy!T524,Patient23_Healthy!T524,Patient25_Healthy!T524,Patient26_Healthy!TS124,Patient27_Healthy!T524,Patient28_Healthy!T524,Patient30_Healthy!T524,Patient31_Healthy!T524,Patient33_Healthy!T524,Patient34_Healthy!T524,Patient36_Healthy!T524)</f>
        <v>0.88755017514564472</v>
      </c>
      <c r="AG545" s="164">
        <f>STDEV(Patient1_Healthy!T547,Patient2_Healthy!T547,Patient5_Healthy!T524,Patient6_Healthy!T524,Patient8_Healthy!T524,Patient9_Healthy!T524,Patient10_Healthy!T524,Patient11_Healthy!T524,Patient12_Healthy!T524,Patient12_Healthy!T524,Patient13_Healthy!T524,Patient14_Healthy!T524,Patient15_Healthy!T524,Patient16_Healthy!T524,Patient17_Healthy!T524,Patient18_Healthy!T524,Patient19_Healthy!T524,Patient21_Healthy!T524,Patient22_Healthy!T524,Patient23_Healthy!T524,Patient25_Healthy!T524,Patient26_Healthy!TS124,Patient27_Healthy!T524,Patient28_Healthy!T524,Patient30_Healthy!T524,Patient31_Healthy!T524,Patient33_Healthy!T524,Patient34_Healthy!T524,Patient36_Healthy!T524)</f>
        <v>0.1499280812522811</v>
      </c>
      <c r="AO545" s="165"/>
    </row>
    <row r="546" spans="1:41" x14ac:dyDescent="0.25">
      <c r="A546" s="131" t="s">
        <v>141</v>
      </c>
      <c r="B546" s="132">
        <f>AVERAGE(Patient1_Healthy!B548,Patient2_Healthy!B548,Patient5_Healthy!B525,Patient6_Healthy!B525,Patient8_Healthy!B525,Patient9_Healthy!B525,Patient10_Healthy!B525,Patient11_Healthy!B525,Patient12_Healthy!B525,Patient13_Healthy!B525,Patient14_Healthy!B525,Patient15_Healthy!B525,Patient16_Healthy!B525,Patient17_Healthy!B525,Patient18_Healthy!B525,Patient19_Healthy!B525,Patient21_Healthy!B525,Patient22_Healthy!B525,Patient23_Healthy!B525,Patient25_Healthy!B525,Patient26_Healthy!B525,Patient27_Healthy!B525,Patient28_Healthy!B525,Patient30_Healthy!B525,Patient31_Healthy!B525,Patient33_Healthy!B525,Patient34_Healthy!B525,Patient36_Healthy!B525)</f>
        <v>2.4451792389661273</v>
      </c>
      <c r="C546" s="139">
        <f>STDEV(Patient1_Healthy!B548,Patient2_Healthy!B548,Patient5_Healthy!B525,Patient6_Healthy!B525,Patient8_Healthy!B525,Patient9_Healthy!B525,Patient10_Healthy!B525,Patient11_Healthy!B525,Patient12_Healthy!B525,Patient13_Healthy!B525,Patient14_Healthy!B525,Patient15_Healthy!B525,Patient16_Healthy!B525,Patient17_Healthy!B525,Patient18_Healthy!B525,Patient19_Healthy!B525,Patient21_Healthy!B525,Patient22_Healthy!B525,Patient23_Healthy!B525,Patient25_Healthy!B525,Patient26_Healthy!B525,Patient27_Healthy!B525,Patient28_Healthy!B525,Patient30_Healthy!B525,Patient31_Healthy!B525,Patient33_Healthy!B525,Patient34_Healthy!B525,Patient36_Healthy!B525)</f>
        <v>1.1101125065878354</v>
      </c>
      <c r="D546" s="164">
        <f>AVERAGE(Patient1_Healthy!C548,Patient2_Healthy!C548,Patient5_Healthy!C525,Patient6_Healthy!C525,Patient8_Healthy!C525,Patient9_Healthy!C525,Patient10_Healthy!C525,Patient11_Healthy!C525,Patient12_Healthy!C525,Patient13_Healthy!C525,Patient14_Healthy!C525,Patient15_Healthy!C525,Patient16_Healthy!C525,Patient17_Healthy!C525,Patient18_Healthy!C525,Patient19_Healthy!C525,Patient21_Healthy!C525,Patient22_Healthy!C525,Patient23_Healthy!C525,Patient25_Healthy!C525,Patient26_Healthy!C525,Patient27_Healthy!C525,Patient28_Healthy!C525,Patient30_Healthy!C525,Patient31_Healthy!C525,Patient33_Healthy!C525,Patient34_Healthy!C525,Patient36_Healthy!C525)</f>
        <v>-3.2044876859673818E-2</v>
      </c>
      <c r="E546" s="139">
        <f>STDEV(Patient1_Healthy!C548,Patient2_Healthy!C548,Patient5_Healthy!C525,Patient6_Healthy!C525,Patient8_Healthy!C525,Patient9_Healthy!C525,Patient10_Healthy!C525,Patient11_Healthy!C525,Patient12_Healthy!C525,Patient13_Healthy!C525,Patient14_Healthy!C525,Patient15_Healthy!C525,Patient16_Healthy!C525,Patient17_Healthy!C525,Patient18_Healthy!C525,Patient19_Healthy!C525,Patient21_Healthy!C525,Patient22_Healthy!C525,Patient23_Healthy!C525,Patient25_Healthy!C525,Patient26_Healthy!C525,Patient27_Healthy!C525,Patient28_Healthy!C525,Patient30_Healthy!C525,Patient31_Healthy!C525,Patient33_Healthy!C525,Patient34_Healthy!C525,Patient36_Healthy!C525)</f>
        <v>2.2279473551243232</v>
      </c>
      <c r="F546" s="132">
        <f>AVERAGE(Patient1_Healthy!D548,Patient2_Healthy!D548,Patient5_Healthy!D525,Patient6_Healthy!D525,Patient8_Healthy!D525,Patient9_Healthy!D525,Patient10_Healthy!D525,Patient11_Healthy!D525,Patient12_Healthy!D525,Patient13_Healthy!D525,Patient14_Healthy!D525,Patient15_Healthy!D525,Patient16_Healthy!D525,Patient17_Healthy!D525,Patient18_Healthy!D525,Patient19_Healthy!D525,Patient21_Healthy!D525,Patient22_Healthy!D525,Patient23_Healthy!D525,Patient25_Healthy!D525,Patient26_Healthy!D525,Patient27_Healthy!D525,Patient28_Healthy!D525,Patient30_Healthy!D525,Patient31_Healthy!D525,Patient33_Healthy!D525,Patient34_Healthy!D525,Patient36_Healthy!D525)</f>
        <v>3.8262024168699229</v>
      </c>
      <c r="G546" s="139">
        <f>STDEV(Patient1_Healthy!D548,Patient2_Healthy!D548,Patient5_Healthy!D525,Patient6_Healthy!D525,Patient8_Healthy!D525,Patient9_Healthy!D525,Patient10_Healthy!D525,Patient11_Healthy!D525,Patient12_Healthy!D525,Patient13_Healthy!D525,Patient14_Healthy!D525,Patient15_Healthy!D525,Patient16_Healthy!D525,Patient17_Healthy!D525,Patient18_Healthy!D525,Patient19_Healthy!D525,Patient21_Healthy!D525,Patient22_Healthy!D525,Patient23_Healthy!D525,Patient25_Healthy!D525,Patient26_Healthy!D525,Patient27_Healthy!D525,Patient28_Healthy!D525,Patient30_Healthy!D525,Patient31_Healthy!D525,Patient33_Healthy!D525,Patient34_Healthy!D525,Patient36_Healthy!D525)</f>
        <v>1.5447310209411755</v>
      </c>
      <c r="H546" s="164">
        <f>AVERAGE(Patient1_Healthy!E548,Patient2_Healthy!E548,Patient5_Healthy!E525,Patient6_Healthy!E525,Patient8_Healthy!E525,Patient9_Healthy!E525,Patient10_Healthy!E525,Patient11_Healthy!E525,Patient12_Healthy!E525,Patient13_Healthy!E525,Patient14_Healthy!E525,Patient15_Healthy!E525,Patient16_Healthy!E525,Patient17_Healthy!E525,Patient18_Healthy!E525,Patient19_Healthy!E525,Patient21_Healthy!E525,Patient22_Healthy!E525,Patient23_Healthy!E525,Patient25_Healthy!E525,Patient26_Healthy!E525,Patient27_Healthy!E525,Patient28_Healthy!E525,Patient30_Healthy!E525,Patient31_Healthy!E525,Patient33_Healthy!E525,Patient34_Healthy!E525,Patient36_Healthy!E525)</f>
        <v>0.89079317391921387</v>
      </c>
      <c r="I546" s="164">
        <f>STDEV(Patient1_Healthy!E548,Patient2_Healthy!E548,Patient5_Healthy!E525,Patient6_Healthy!E525,Patient8_Healthy!E525,Patient9_Healthy!E525,Patient10_Healthy!E525,Patient11_Healthy!E525,Patient12_Healthy!E525,Patient13_Healthy!E525,Patient14_Healthy!E525,Patient15_Healthy!E525,Patient16_Healthy!E525,Patient17_Healthy!E525,Patient18_Healthy!E525,Patient19_Healthy!E525,Patient21_Healthy!E525,Patient22_Healthy!E525,Patient23_Healthy!E525,Patient25_Healthy!E525,Patient26_Healthy!E525,Patient27_Healthy!E525,Patient28_Healthy!E525,Patient30_Healthy!E525,Patient31_Healthy!E525,Patient33_Healthy!E525,Patient34_Healthy!E525,Patient36_Healthy!E525)</f>
        <v>3.2921082661852972</v>
      </c>
      <c r="L546" s="133" t="s">
        <v>142</v>
      </c>
      <c r="M546" s="164">
        <f>AVERAGE(Patient1_Healthy!H548,Patient2_Healthy!H525,Patient5_Healthy!H525,Patient6_Healthy!H525,Patient8_Healthy!H525,Patient9_Healthy!H525,Patient10_Healthy!H525,Patient11_Healthy!H525,Patient12_Healthy!H525,Patient13_Healthy!H525,Patient14_Healthy!H525,Patient15_Healthy!H525,Patient16_Healthy!H525,Patient17_Healthy!H525,Patient18_Healthy!H525,Patient19_Healthy!H525,Patient21_Healthy!H525,Patient22_Healthy!H525,Patient23_Healthy!H525,Patient25_Healthy!H525,Patient26_Healthy!H525,Patient27_Healthy!H525,Patient28_Healthy!H525,Patient30_Healthy!H525,Patient31_Healthy!H525,Patient33_Healthy!H525,Patient34_Healthy!H525,Patient36_Healthy!H525)</f>
        <v>62.210473062372742</v>
      </c>
      <c r="N546" s="164">
        <f>STDEV(Patient1_Healthy!H548,Patient2_Healthy!H525,Patient5_Healthy!H525,Patient6_Healthy!H525,Patient8_Healthy!H525,Patient9_Healthy!H525,Patient10_Healthy!H525,Patient11_Healthy!H525,Patient12_Healthy!H525,Patient13_Healthy!H525,Patient14_Healthy!H525,Patient15_Healthy!H525,Patient16_Healthy!H525,Patient17_Healthy!H525,Patient18_Healthy!H525,Patient19_Healthy!H525,Patient21_Healthy!H525,Patient22_Healthy!H525,Patient23_Healthy!H525,Patient25_Healthy!H525,Patient26_Healthy!H525,Patient27_Healthy!H525,Patient28_Healthy!H525,Patient30_Healthy!H525,Patient31_Healthy!H525,Patient33_Healthy!H525,Patient34_Healthy!H525,Patient36_Healthy!H525)</f>
        <v>131.85332442660473</v>
      </c>
      <c r="Q546" s="135" t="s">
        <v>142</v>
      </c>
      <c r="R546" s="132">
        <f>AVERAGE(Patient1_Healthy!M548,Patient2_Healthy!M548,Patient5_Healthy!M525,Patient6_Healthy!M525,Patient8_Healthy!M525,Patient9_Healthy!M525,Patient10_Healthy!M525,Patient11_Healthy!M525,Patient12_Healthy!M525,Patient13_Healthy!M525,Patient14_Healthy!M525,Patient15_Healthy!M525,Patient16_Healthy!M525,Patient17_Healthy!M525,Patient18_Healthy!M525,Patient19_Healthy!M525,Patient21_Healthy!M525,Patient22_Healthy!M525,Patient23_Healthy!M525,Patient25_Healthy!M525,Patient26_Healthy!M525,Patient27_Healthy!M525,Patient28_Healthy!M525,Patient30_Healthy!M525,Patient31_Healthy!M525,Patient33_Healthy!M525,Patient34_Healthy!M525,Patient36_Healthy!M525)</f>
        <v>0.8788807488244379</v>
      </c>
      <c r="S546" s="139">
        <f>STDEV(Patient1_Healthy!M548,Patient2_Healthy!M548,Patient5_Healthy!M525,Patient6_Healthy!M525,Patient8_Healthy!M525,Patient9_Healthy!M525,Patient10_Healthy!M525,Patient11_Healthy!M525,Patient12_Healthy!M525,Patient13_Healthy!M525,Patient14_Healthy!M525,Patient15_Healthy!M525,Patient16_Healthy!M525,Patient17_Healthy!M525,Patient18_Healthy!M525,Patient19_Healthy!M525,Patient21_Healthy!M525,Patient22_Healthy!M525,Patient23_Healthy!M525,Patient25_Healthy!M525,Patient26_Healthy!M525,Patient27_Healthy!M525,Patient28_Healthy!M525,Patient30_Healthy!M525,Patient31_Healthy!M525,Patient33_Healthy!M525,Patient34_Healthy!M525,Patient36_Healthy!M525)</f>
        <v>0.15170654229811972</v>
      </c>
      <c r="T546" s="164">
        <f>AVERAGE(Patient1_Healthy!N548,Patient2_Healthy!N548,Patient5_Healthy!N525,Patient6_Healthy!N525,Patient8_Healthy!N525,Patient9_Healthy!N525,Patient10_Healthy!N525,Patient11_Healthy!N525,Patient12_Healthy!N525,Patient13_Healthy!N525,Patient14_Healthy!N525,Patient15_Healthy!N525,Patient16_Healthy!N525,Patient17_Healthy!N525,Patient18_Healthy!N525,Patient19_Healthy!N525,Patient21_Healthy!N525,Patient22_Healthy!N525,Patient23_Healthy!N525,Patient25_Healthy!N525,Patient26_Healthy!N525,Patient27_Healthy!N525,Patient28_Healthy!N525,Patient30_Healthy!N525,Patient31_Healthy!N525,Patient33_Healthy!N525,Patient34_Healthy!N525,Patient36_Healthy!N525)</f>
        <v>0.89259727664864275</v>
      </c>
      <c r="U546" s="164">
        <f>STDEV(Patient1_Healthy!N548,Patient2_Healthy!N548,Patient5_Healthy!N525,Patient6_Healthy!N525,Patient8_Healthy!N525,Patient9_Healthy!N525,Patient10_Healthy!N525,Patient11_Healthy!N525,Patient12_Healthy!N525,Patient13_Healthy!N525,Patient14_Healthy!N525,Patient15_Healthy!N525,Patient16_Healthy!N525,Patient17_Healthy!N525,Patient18_Healthy!N525,Patient19_Healthy!N525,Patient21_Healthy!N525,Patient22_Healthy!N525,Patient23_Healthy!N525,Patient25_Healthy!N525,Patient26_Healthy!N525,Patient27_Healthy!N525,Patient28_Healthy!N525,Patient30_Healthy!N525,Patient31_Healthy!N525,Patient33_Healthy!N525,Patient34_Healthy!N525,Patient36_Healthy!N525)</f>
        <v>9.5455982668801495E-2</v>
      </c>
      <c r="V546" s="132">
        <f>AVERAGE(Patient1_Healthy!O548,Patient2_Healthy!O548,Patient5_Healthy!O525,Patient6_Healthy!O525,Patient8_Healthy!O525,Patient9_Healthy!O525,Patient10_Healthy!O525,Patient11_Healthy!O525,Patient12_Healthy!O525,Patient13_Healthy!O525,Patient14_Healthy!O525,Patient15_Healthy!O525,Patient16_Healthy!O525,Patient17_Healthy!O525,Patient18_Healthy!O525,Patient19_Healthy!O525,Patient21_Healthy!O525,Patient22_Healthy!O525,Patient23_Healthy!O525,Patient25_Healthy!O525,Patient26_Healthy!O525,Patient27_Healthy!O525,Patient28_Healthy!O525,Patient30_Healthy!O525,Patient31_Healthy!O525,Patient33_Healthy!O525,Patient34_Healthy!O525,Patient36_Healthy!O525)</f>
        <v>0.78506529281989934</v>
      </c>
      <c r="W546" s="139">
        <f>STDEV(Patient1_Healthy!O548,Patient2_Healthy!O548,Patient5_Healthy!O525,Patient6_Healthy!O525,Patient8_Healthy!O525,Patient9_Healthy!O525,Patient10_Healthy!O525,Patient11_Healthy!O525,Patient12_Healthy!O525,Patient13_Healthy!O525,Patient14_Healthy!O525,Patient15_Healthy!O525,Patient16_Healthy!O525,Patient17_Healthy!O525,Patient18_Healthy!O525,Patient19_Healthy!O525,Patient21_Healthy!O525,Patient22_Healthy!O525,Patient23_Healthy!O525,Patient25_Healthy!O525,Patient26_Healthy!O525,Patient27_Healthy!O525,Patient28_Healthy!O525,Patient30_Healthy!O525,Patient31_Healthy!O525,Patient33_Healthy!O525,Patient34_Healthy!O525,Patient36_Healthy!O525)</f>
        <v>0.17231338897335105</v>
      </c>
      <c r="X546" s="132">
        <f>AVERAGE(Patient1_Healthy!P548,Patient2_Healthy!P548,Patient5_Healthy!P525,Patient6_Healthy!P525,Patient8_Healthy!P525,Patient9_Healthy!P525,Patient10_Healthy!P525,Patient11_Healthy!P525,Patient12_Healthy!P525,Patient13_Healthy!P525,Patient14_Healthy!P525,Patient15_Healthy!P525,Patient16_Healthy!P525,Patient17_Healthy!P525,Patient18_Healthy!P525,Patient19_Healthy!P525,Patient21_Healthy!P525,Patient22_Healthy!P525,Patient23_Healthy!P525,Patient25_Healthy!P525,Patient26_Healthy!P525,Patient27_Healthy!P525,Patient28_Healthy!P525,Patient30_Healthy!P525,Patient31_Healthy!P525,Patient33_Healthy!P525,Patient34_Healthy!P525,Patient36_Healthy!P525)</f>
        <v>0.78619769314976928</v>
      </c>
      <c r="Y546" s="139">
        <f>STDEV(Patient1_Healthy!P548,Patient2_Healthy!P548,Patient5_Healthy!P525,Patient6_Healthy!P525,Patient8_Healthy!P525,Patient9_Healthy!P525,Patient10_Healthy!P525,Patient11_Healthy!P525,Patient12_Healthy!P525,Patient13_Healthy!P525,Patient14_Healthy!P525,Patient15_Healthy!P525,Patient16_Healthy!P525,Patient17_Healthy!P525,Patient18_Healthy!P525,Patient19_Healthy!P525,Patient21_Healthy!P525,Patient22_Healthy!P525,Patient23_Healthy!P525,Patient25_Healthy!P525,Patient26_Healthy!P525,Patient27_Healthy!P525,Patient28_Healthy!P525,Patient30_Healthy!P525,Patient31_Healthy!P525,Patient33_Healthy!P525,Patient34_Healthy!P525,Patient36_Healthy!P525)</f>
        <v>0.12732581371038054</v>
      </c>
      <c r="Z546" s="132">
        <f>AVERAGE(Patient1_Healthy!Q548,Patient2_Healthy!Q548,Patient5_Healthy!Q525,Patient6_Healthy!Q525,Patient8_Healthy!Q525,Patient9_Healthy!Q525,Patient10_Healthy!Q525,Patient11_Healthy!Q525,Patient12_Healthy!Q525,Patient13_Healthy!Q525,Patient14_Healthy!Q525,Patient15_Healthy!Q525,Patient16_Healthy!Q525,Patient17_Healthy!Q525,Patient18_Healthy!Q525,Patient19_Healthy!Q525,Patient21_Healthy!Q525,Patient22_Healthy!Q525,Patient23_Healthy!Q525,Patient25_Healthy!Q525,Patient26_Healthy!Q525,Patient27_Healthy!Q525,Patient28_Healthy!Q525,Patient30_Healthy!Q525,Patient31_Healthy!Q525,Patient33_Healthy!Q525,Patient34_Healthy!Q525,Patient36_Healthy!Q525)</f>
        <v>0.84842886560559816</v>
      </c>
      <c r="AA546" s="139">
        <f>STDEV(Patient1_Healthy!Q548,Patient2_Healthy!Q548,Patient5_Healthy!Q525,Patient6_Healthy!Q525,Patient8_Healthy!Q525,Patient9_Healthy!Q525,Patient10_Healthy!Q525,Patient11_Healthy!Q525,Patient12_Healthy!Q525,Patient13_Healthy!Q525,Patient14_Healthy!Q525,Patient15_Healthy!Q525,Patient16_Healthy!Q525,Patient17_Healthy!Q525,Patient18_Healthy!Q525,Patient19_Healthy!Q525,Patient21_Healthy!Q525,Patient22_Healthy!Q525,Patient23_Healthy!Q525,Patient25_Healthy!Q525,Patient26_Healthy!Q525,Patient27_Healthy!Q525,Patient28_Healthy!Q525,Patient30_Healthy!Q525,Patient31_Healthy!Q525,Patient33_Healthy!Q525,Patient34_Healthy!Q525,Patient36_Healthy!Q525)</f>
        <v>0.16707003901403922</v>
      </c>
      <c r="AB546" s="132">
        <f>AVERAGE(Patient1_Healthy!R548,Patient2_Healthy!R548,Patient5_Healthy!R525,Patient6_Healthy!R525,Patient8_Healthy!R525,Patient9_Healthy!R525,Patient10_Healthy!R525,Patient11_Healthy!R525,Patient12_Healthy!R525,Patient12_Healthy!R525,Patient13_Healthy!R525,Patient14_Healthy!R525,Patient15_Healthy!R525,Patient16_Healthy!R525,Patient17_Healthy!R525,Patient18_Healthy!R525,Patient19_Healthy!R525,Patient21_Healthy!R525,Patient22_Healthy!R525,Patient23_Healthy!R525,Patient25_Healthy!R525,Patient26_Healthy!R525,Patient27_Healthy!R525,Patient28_Healthy!R525,Patient30_Healthy!R525,Patient31_Healthy!R525,Patient33_Healthy!R525,Patient34_Healthy!R525,Patient36_Healthy!R525)</f>
        <v>0.85291869671326548</v>
      </c>
      <c r="AC546" s="139">
        <f>STDEV(Patient1_Healthy!R548,Patient2_Healthy!R548,Patient5_Healthy!R525,Patient6_Healthy!R525,Patient8_Healthy!R525,Patient9_Healthy!R525,Patient10_Healthy!R525,Patient11_Healthy!R525,Patient12_Healthy!R525,Patient12_Healthy!R525,Patient13_Healthy!R525,Patient14_Healthy!R525,Patient15_Healthy!R525,Patient16_Healthy!R525,Patient17_Healthy!R525,Patient18_Healthy!R525,Patient19_Healthy!R525,Patient21_Healthy!R525,Patient22_Healthy!R525,Patient23_Healthy!R525,Patient25_Healthy!R525,Patient26_Healthy!R525,Patient27_Healthy!R525,Patient28_Healthy!R525,Patient30_Healthy!R525,Patient31_Healthy!R525,Patient33_Healthy!R525,Patient34_Healthy!R525,Patient36_Healthy!R525)</f>
        <v>0.13245770613649446</v>
      </c>
      <c r="AD546" s="132">
        <f>AVERAGE(Patient1_Healthy!S548,Patient2_Healthy!S548,Patient5_Healthy!S525,Patient6_Healthy!RS125,Patient8_Healthy!S525,Patient9_Healthy!S525,Patient10_Healthy!S525,Patient11_Healthy!S525,Patient12_Healthy!S525,Patient12_Healthy!S525,Patient13_Healthy!S525,Patient14_Healthy!S525,Patient15_Healthy!S525,Patient16_Healthy!S525,Patient17_Healthy!S525,Patient18_Healthy!S525,Patient19_Healthy!S525,Patient21_Healthy!S525,Patient22_Healthy!S525,Patient23_Healthy!S525,Patient25_Healthy!S525,Patient26_Healthy!RS125,Patient27_Healthy!S525,Patient28_Healthy!S525,Patient30_Healthy!S525,Patient31_Healthy!S525,Patient33_Healthy!S525,Patient34_Healthy!S525,Patient36_Healthy!S525)</f>
        <v>0.85295035265193686</v>
      </c>
      <c r="AE546" s="139">
        <f>STDEV(Patient1_Healthy!S548,Patient2_Healthy!S548,Patient5_Healthy!S525,Patient6_Healthy!RS125,Patient8_Healthy!S525,Patient9_Healthy!S525,Patient10_Healthy!S525,Patient11_Healthy!S525,Patient12_Healthy!S525,Patient12_Healthy!S525,Patient13_Healthy!S525,Patient14_Healthy!S525,Patient15_Healthy!S525,Patient16_Healthy!S525,Patient17_Healthy!S525,Patient18_Healthy!S525,Patient19_Healthy!S525,Patient21_Healthy!S525,Patient22_Healthy!S525,Patient23_Healthy!S525,Patient25_Healthy!S525,Patient26_Healthy!RS125,Patient27_Healthy!S525,Patient28_Healthy!S525,Patient30_Healthy!S525,Patient31_Healthy!S525,Patient33_Healthy!S525,Patient34_Healthy!S525,Patient36_Healthy!S525)</f>
        <v>0.13281996615075284</v>
      </c>
      <c r="AF546" s="164">
        <f>AVERAGE(Patient1_Healthy!T548,Patient2_Healthy!T548,Patient5_Healthy!T525,Patient6_Healthy!T525,Patient8_Healthy!T525,Patient9_Healthy!T525,Patient10_Healthy!T525,Patient11_Healthy!T525,Patient12_Healthy!T525,Patient12_Healthy!T525,Patient13_Healthy!T525,Patient14_Healthy!T525,Patient15_Healthy!T525,Patient16_Healthy!T525,Patient17_Healthy!T525,Patient18_Healthy!T525,Patient19_Healthy!T525,Patient21_Healthy!T525,Patient22_Healthy!T525,Patient23_Healthy!T525,Patient25_Healthy!T525,Patient26_Healthy!TS125,Patient27_Healthy!T525,Patient28_Healthy!T525,Patient30_Healthy!T525,Patient31_Healthy!T525,Patient33_Healthy!T525,Patient34_Healthy!T525,Patient36_Healthy!T525)</f>
        <v>0.81053092947128735</v>
      </c>
      <c r="AG546" s="164">
        <f>STDEV(Patient1_Healthy!T548,Patient2_Healthy!T548,Patient5_Healthy!T525,Patient6_Healthy!T525,Patient8_Healthy!T525,Patient9_Healthy!T525,Patient10_Healthy!T525,Patient11_Healthy!T525,Patient12_Healthy!T525,Patient12_Healthy!T525,Patient13_Healthy!T525,Patient14_Healthy!T525,Patient15_Healthy!T525,Patient16_Healthy!T525,Patient17_Healthy!T525,Patient18_Healthy!T525,Patient19_Healthy!T525,Patient21_Healthy!T525,Patient22_Healthy!T525,Patient23_Healthy!T525,Patient25_Healthy!T525,Patient26_Healthy!TS125,Patient27_Healthy!T525,Patient28_Healthy!T525,Patient30_Healthy!T525,Patient31_Healthy!T525,Patient33_Healthy!T525,Patient34_Healthy!T525,Patient36_Healthy!T525)</f>
        <v>0.18636591525399343</v>
      </c>
      <c r="AO546" s="165"/>
    </row>
    <row r="547" spans="1:41" x14ac:dyDescent="0.25">
      <c r="A547" s="131" t="s">
        <v>142</v>
      </c>
      <c r="B547" s="132">
        <f>AVERAGE(Patient1_Healthy!B549,Patient2_Healthy!B549,Patient5_Healthy!B526,Patient6_Healthy!B526,Patient8_Healthy!B526,Patient9_Healthy!B526,Patient10_Healthy!B526,Patient11_Healthy!B526,Patient12_Healthy!B526,Patient13_Healthy!B526,Patient14_Healthy!B526,Patient15_Healthy!B526,Patient16_Healthy!B526,Patient17_Healthy!B526,Patient18_Healthy!B526,Patient19_Healthy!B526,Patient21_Healthy!B526,Patient22_Healthy!B526,Patient23_Healthy!B526,Patient25_Healthy!B526,Patient26_Healthy!B526,Patient27_Healthy!B526,Patient28_Healthy!B526,Patient30_Healthy!B526,Patient31_Healthy!B526,Patient33_Healthy!B526,Patient34_Healthy!B526,Patient36_Healthy!B526)</f>
        <v>1.9925510305832876</v>
      </c>
      <c r="C547" s="139">
        <f>STDEV(Patient1_Healthy!B549,Patient2_Healthy!B549,Patient5_Healthy!B526,Patient6_Healthy!B526,Patient8_Healthy!B526,Patient9_Healthy!B526,Patient10_Healthy!B526,Patient11_Healthy!B526,Patient12_Healthy!B526,Patient13_Healthy!B526,Patient14_Healthy!B526,Patient15_Healthy!B526,Patient16_Healthy!B526,Patient17_Healthy!B526,Patient18_Healthy!B526,Patient19_Healthy!B526,Patient21_Healthy!B526,Patient22_Healthy!B526,Patient23_Healthy!B526,Patient25_Healthy!B526,Patient26_Healthy!B526,Patient27_Healthy!B526,Patient28_Healthy!B526,Patient30_Healthy!B526,Patient31_Healthy!B526,Patient33_Healthy!B526,Patient34_Healthy!B526,Patient36_Healthy!B526)</f>
        <v>0.85494165260551824</v>
      </c>
      <c r="D547" s="164">
        <f>AVERAGE(Patient1_Healthy!C549,Patient2_Healthy!C549,Patient5_Healthy!C526,Patient6_Healthy!C526,Patient8_Healthy!C526,Patient9_Healthy!C526,Patient10_Healthy!C526,Patient11_Healthy!C526,Patient12_Healthy!C526,Patient13_Healthy!C526,Patient14_Healthy!C526,Patient15_Healthy!C526,Patient16_Healthy!C526,Patient17_Healthy!C526,Patient18_Healthy!C526,Patient19_Healthy!C526,Patient21_Healthy!C526,Patient22_Healthy!C526,Patient23_Healthy!C526,Patient25_Healthy!C526,Patient26_Healthy!C526,Patient27_Healthy!C526,Patient28_Healthy!C526,Patient30_Healthy!C526,Patient31_Healthy!C526,Patient33_Healthy!C526,Patient34_Healthy!C526,Patient36_Healthy!C526)</f>
        <v>-6.4556121227894919E-2</v>
      </c>
      <c r="E547" s="139">
        <f>STDEV(Patient1_Healthy!C549,Patient2_Healthy!C549,Patient5_Healthy!C526,Patient6_Healthy!C526,Patient8_Healthy!C526,Patient9_Healthy!C526,Patient10_Healthy!C526,Patient11_Healthy!C526,Patient12_Healthy!C526,Patient13_Healthy!C526,Patient14_Healthy!C526,Patient15_Healthy!C526,Patient16_Healthy!C526,Patient17_Healthy!C526,Patient18_Healthy!C526,Patient19_Healthy!C526,Patient21_Healthy!C526,Patient22_Healthy!C526,Patient23_Healthy!C526,Patient25_Healthy!C526,Patient26_Healthy!C526,Patient27_Healthy!C526,Patient28_Healthy!C526,Patient30_Healthy!C526,Patient31_Healthy!C526,Patient33_Healthy!C526,Patient34_Healthy!C526,Patient36_Healthy!C526)</f>
        <v>1.8446828913555318</v>
      </c>
      <c r="F547" s="132">
        <f>AVERAGE(Patient1_Healthy!D549,Patient2_Healthy!D549,Patient5_Healthy!D526,Patient6_Healthy!D526,Patient8_Healthy!D526,Patient9_Healthy!D526,Patient10_Healthy!D526,Patient11_Healthy!D526,Patient12_Healthy!D526,Patient13_Healthy!D526,Patient14_Healthy!D526,Patient15_Healthy!D526,Patient16_Healthy!D526,Patient17_Healthy!D526,Patient18_Healthy!D526,Patient19_Healthy!D526,Patient21_Healthy!D526,Patient22_Healthy!D526,Patient23_Healthy!D526,Patient25_Healthy!D526,Patient26_Healthy!D526,Patient27_Healthy!D526,Patient28_Healthy!D526,Patient30_Healthy!D526,Patient31_Healthy!D526,Patient33_Healthy!D526,Patient34_Healthy!D526,Patient36_Healthy!D526)</f>
        <v>3.0589492126981921</v>
      </c>
      <c r="G547" s="139">
        <f>STDEV(Patient1_Healthy!D549,Patient2_Healthy!D549,Patient5_Healthy!D526,Patient6_Healthy!D526,Patient8_Healthy!D526,Patient9_Healthy!D526,Patient10_Healthy!D526,Patient11_Healthy!D526,Patient12_Healthy!D526,Patient13_Healthy!D526,Patient14_Healthy!D526,Patient15_Healthy!D526,Patient16_Healthy!D526,Patient17_Healthy!D526,Patient18_Healthy!D526,Patient19_Healthy!D526,Patient21_Healthy!D526,Patient22_Healthy!D526,Patient23_Healthy!D526,Patient25_Healthy!D526,Patient26_Healthy!D526,Patient27_Healthy!D526,Patient28_Healthy!D526,Patient30_Healthy!D526,Patient31_Healthy!D526,Patient33_Healthy!D526,Patient34_Healthy!D526,Patient36_Healthy!D526)</f>
        <v>1.4182926353969898</v>
      </c>
      <c r="H547" s="164">
        <f>AVERAGE(Patient1_Healthy!E549,Patient2_Healthy!E549,Patient5_Healthy!E526,Patient6_Healthy!E526,Patient8_Healthy!E526,Patient9_Healthy!E526,Patient10_Healthy!E526,Patient11_Healthy!E526,Patient12_Healthy!E526,Patient13_Healthy!E526,Patient14_Healthy!E526,Patient15_Healthy!E526,Patient16_Healthy!E526,Patient17_Healthy!E526,Patient18_Healthy!E526,Patient19_Healthy!E526,Patient21_Healthy!E526,Patient22_Healthy!E526,Patient23_Healthy!E526,Patient25_Healthy!E526,Patient26_Healthy!E526,Patient27_Healthy!E526,Patient28_Healthy!E526,Patient30_Healthy!E526,Patient31_Healthy!E526,Patient33_Healthy!E526,Patient34_Healthy!E526,Patient36_Healthy!E526)</f>
        <v>-0.57128580720651911</v>
      </c>
      <c r="I547" s="164">
        <f>STDEV(Patient1_Healthy!E549,Patient2_Healthy!E549,Patient5_Healthy!E526,Patient6_Healthy!E526,Patient8_Healthy!E526,Patient9_Healthy!E526,Patient10_Healthy!E526,Patient11_Healthy!E526,Patient12_Healthy!E526,Patient13_Healthy!E526,Patient14_Healthy!E526,Patient15_Healthy!E526,Patient16_Healthy!E526,Patient17_Healthy!E526,Patient18_Healthy!E526,Patient19_Healthy!E526,Patient21_Healthy!E526,Patient22_Healthy!E526,Patient23_Healthy!E526,Patient25_Healthy!E526,Patient26_Healthy!E526,Patient27_Healthy!E526,Patient28_Healthy!E526,Patient30_Healthy!E526,Patient31_Healthy!E526,Patient33_Healthy!E526,Patient34_Healthy!E526,Patient36_Healthy!E526)</f>
        <v>3.2718461491548378</v>
      </c>
      <c r="L547" s="133" t="s">
        <v>143</v>
      </c>
      <c r="M547" s="164">
        <f>AVERAGE(Patient1_Healthy!H549,Patient2_Healthy!H526,Patient5_Healthy!H526,Patient6_Healthy!H526,Patient8_Healthy!H526,Patient9_Healthy!H526,Patient10_Healthy!H526,Patient11_Healthy!H526,Patient12_Healthy!H526,Patient13_Healthy!H526,Patient14_Healthy!H526,Patient15_Healthy!H526,Patient16_Healthy!H526,Patient17_Healthy!H526,Patient18_Healthy!H526,Patient19_Healthy!H526,Patient21_Healthy!H526,Patient22_Healthy!H526,Patient23_Healthy!H526,Patient25_Healthy!H526,Patient26_Healthy!H526,Patient27_Healthy!H526,Patient28_Healthy!H526,Patient30_Healthy!H526,Patient31_Healthy!H526,Patient33_Healthy!H526,Patient34_Healthy!H526,Patient36_Healthy!H526)</f>
        <v>61.194442392359448</v>
      </c>
      <c r="N547" s="164">
        <f>STDEV(Patient1_Healthy!H549,Patient2_Healthy!H526,Patient5_Healthy!H526,Patient6_Healthy!H526,Patient8_Healthy!H526,Patient9_Healthy!H526,Patient10_Healthy!H526,Patient11_Healthy!H526,Patient12_Healthy!H526,Patient13_Healthy!H526,Patient14_Healthy!H526,Patient15_Healthy!H526,Patient16_Healthy!H526,Patient17_Healthy!H526,Patient18_Healthy!H526,Patient19_Healthy!H526,Patient21_Healthy!H526,Patient22_Healthy!H526,Patient23_Healthy!H526,Patient25_Healthy!H526,Patient26_Healthy!H526,Patient27_Healthy!H526,Patient28_Healthy!H526,Patient30_Healthy!H526,Patient31_Healthy!H526,Patient33_Healthy!H526,Patient34_Healthy!H526,Patient36_Healthy!H526)</f>
        <v>145.35168250582126</v>
      </c>
      <c r="Q547" s="135" t="s">
        <v>143</v>
      </c>
      <c r="R547" s="132">
        <f>AVERAGE(Patient1_Healthy!M549,Patient2_Healthy!M549,Patient5_Healthy!M526,Patient6_Healthy!M526,Patient8_Healthy!M526,Patient9_Healthy!M526,Patient10_Healthy!M526,Patient11_Healthy!M526,Patient12_Healthy!M526,Patient13_Healthy!M526,Patient14_Healthy!M526,Patient15_Healthy!M526,Patient16_Healthy!M526,Patient17_Healthy!M526,Patient18_Healthy!M526,Patient19_Healthy!M526,Patient21_Healthy!M526,Patient22_Healthy!M526,Patient23_Healthy!M526,Patient25_Healthy!M526,Patient26_Healthy!M526,Patient27_Healthy!M526,Patient28_Healthy!M526,Patient30_Healthy!M526,Patient31_Healthy!M526,Patient33_Healthy!M526,Patient34_Healthy!M526,Patient36_Healthy!M526)</f>
        <v>0.85362045978083145</v>
      </c>
      <c r="S547" s="139">
        <f>STDEV(Patient1_Healthy!M549,Patient2_Healthy!M549,Patient5_Healthy!M526,Patient6_Healthy!M526,Patient8_Healthy!M526,Patient9_Healthy!M526,Patient10_Healthy!M526,Patient11_Healthy!M526,Patient12_Healthy!M526,Patient13_Healthy!M526,Patient14_Healthy!M526,Patient15_Healthy!M526,Patient16_Healthy!M526,Patient17_Healthy!M526,Patient18_Healthy!M526,Patient19_Healthy!M526,Patient21_Healthy!M526,Patient22_Healthy!M526,Patient23_Healthy!M526,Patient25_Healthy!M526,Patient26_Healthy!M526,Patient27_Healthy!M526,Patient28_Healthy!M526,Patient30_Healthy!M526,Patient31_Healthy!M526,Patient33_Healthy!M526,Patient34_Healthy!M526,Patient36_Healthy!M526)</f>
        <v>0.14564770365908408</v>
      </c>
      <c r="T547" s="164">
        <f>AVERAGE(Patient1_Healthy!N549,Patient2_Healthy!N549,Patient5_Healthy!N526,Patient6_Healthy!N526,Patient8_Healthy!N526,Patient9_Healthy!N526,Patient10_Healthy!N526,Patient11_Healthy!N526,Patient12_Healthy!N526,Patient13_Healthy!N526,Patient14_Healthy!N526,Patient15_Healthy!N526,Patient16_Healthy!N526,Patient17_Healthy!N526,Patient18_Healthy!N526,Patient19_Healthy!N526,Patient21_Healthy!N526,Patient22_Healthy!N526,Patient23_Healthy!N526,Patient25_Healthy!N526,Patient26_Healthy!N526,Patient27_Healthy!N526,Patient28_Healthy!N526,Patient30_Healthy!N526,Patient31_Healthy!N526,Patient33_Healthy!N526,Patient34_Healthy!N526,Patient36_Healthy!N526)</f>
        <v>0.89073515371337741</v>
      </c>
      <c r="U547" s="164">
        <f>STDEV(Patient1_Healthy!N549,Patient2_Healthy!N549,Patient5_Healthy!N526,Patient6_Healthy!N526,Patient8_Healthy!N526,Patient9_Healthy!N526,Patient10_Healthy!N526,Patient11_Healthy!N526,Patient12_Healthy!N526,Patient13_Healthy!N526,Patient14_Healthy!N526,Patient15_Healthy!N526,Patient16_Healthy!N526,Patient17_Healthy!N526,Patient18_Healthy!N526,Patient19_Healthy!N526,Patient21_Healthy!N526,Patient22_Healthy!N526,Patient23_Healthy!N526,Patient25_Healthy!N526,Patient26_Healthy!N526,Patient27_Healthy!N526,Patient28_Healthy!N526,Patient30_Healthy!N526,Patient31_Healthy!N526,Patient33_Healthy!N526,Patient34_Healthy!N526,Patient36_Healthy!N526)</f>
        <v>9.0431269984786317E-2</v>
      </c>
      <c r="V547" s="132">
        <f>AVERAGE(Patient1_Healthy!O549,Patient2_Healthy!O549,Patient5_Healthy!O526,Patient6_Healthy!O526,Patient8_Healthy!O526,Patient9_Healthy!O526,Patient10_Healthy!O526,Patient11_Healthy!O526,Patient12_Healthy!O526,Patient13_Healthy!O526,Patient14_Healthy!O526,Patient15_Healthy!O526,Patient16_Healthy!O526,Patient17_Healthy!O526,Patient18_Healthy!O526,Patient19_Healthy!O526,Patient21_Healthy!O526,Patient22_Healthy!O526,Patient23_Healthy!O526,Patient25_Healthy!O526,Patient26_Healthy!O526,Patient27_Healthy!O526,Patient28_Healthy!O526,Patient30_Healthy!O526,Patient31_Healthy!O526,Patient33_Healthy!O526,Patient34_Healthy!O526,Patient36_Healthy!O526)</f>
        <v>0.79567355013003616</v>
      </c>
      <c r="W547" s="139">
        <f>STDEV(Patient1_Healthy!O549,Patient2_Healthy!O549,Patient5_Healthy!O526,Patient6_Healthy!O526,Patient8_Healthy!O526,Patient9_Healthy!O526,Patient10_Healthy!O526,Patient11_Healthy!O526,Patient12_Healthy!O526,Patient13_Healthy!O526,Patient14_Healthy!O526,Patient15_Healthy!O526,Patient16_Healthy!O526,Patient17_Healthy!O526,Patient18_Healthy!O526,Patient19_Healthy!O526,Patient21_Healthy!O526,Patient22_Healthy!O526,Patient23_Healthy!O526,Patient25_Healthy!O526,Patient26_Healthy!O526,Patient27_Healthy!O526,Patient28_Healthy!O526,Patient30_Healthy!O526,Patient31_Healthy!O526,Patient33_Healthy!O526,Patient34_Healthy!O526,Patient36_Healthy!O526)</f>
        <v>0.19854683642204082</v>
      </c>
      <c r="X547" s="132">
        <f>AVERAGE(Patient1_Healthy!P549,Patient2_Healthy!P549,Patient5_Healthy!P526,Patient6_Healthy!P526,Patient8_Healthy!P526,Patient9_Healthy!P526,Patient10_Healthy!P526,Patient11_Healthy!P526,Patient12_Healthy!P526,Patient13_Healthy!P526,Patient14_Healthy!P526,Patient15_Healthy!P526,Patient16_Healthy!P526,Patient17_Healthy!P526,Patient18_Healthy!P526,Patient19_Healthy!P526,Patient21_Healthy!P526,Patient22_Healthy!P526,Patient23_Healthy!P526,Patient25_Healthy!P526,Patient26_Healthy!P526,Patient27_Healthy!P526,Patient28_Healthy!P526,Patient30_Healthy!P526,Patient31_Healthy!P526,Patient33_Healthy!P526,Patient34_Healthy!P526,Patient36_Healthy!P526)</f>
        <v>0.79807041497450137</v>
      </c>
      <c r="Y547" s="139">
        <f>STDEV(Patient1_Healthy!P549,Patient2_Healthy!P549,Patient5_Healthy!P526,Patient6_Healthy!P526,Patient8_Healthy!P526,Patient9_Healthy!P526,Patient10_Healthy!P526,Patient11_Healthy!P526,Patient12_Healthy!P526,Patient13_Healthy!P526,Patient14_Healthy!P526,Patient15_Healthy!P526,Patient16_Healthy!P526,Patient17_Healthy!P526,Patient18_Healthy!P526,Patient19_Healthy!P526,Patient21_Healthy!P526,Patient22_Healthy!P526,Patient23_Healthy!P526,Patient25_Healthy!P526,Patient26_Healthy!P526,Patient27_Healthy!P526,Patient28_Healthy!P526,Patient30_Healthy!P526,Patient31_Healthy!P526,Patient33_Healthy!P526,Patient34_Healthy!P526,Patient36_Healthy!P526)</f>
        <v>0.14841268282093531</v>
      </c>
      <c r="Z547" s="132">
        <f>AVERAGE(Patient1_Healthy!Q549,Patient2_Healthy!Q549,Patient5_Healthy!Q526,Patient6_Healthy!Q526,Patient8_Healthy!Q526,Patient9_Healthy!Q526,Patient10_Healthy!Q526,Patient11_Healthy!Q526,Patient12_Healthy!Q526,Patient13_Healthy!Q526,Patient14_Healthy!Q526,Patient15_Healthy!Q526,Patient16_Healthy!Q526,Patient17_Healthy!Q526,Patient18_Healthy!Q526,Patient19_Healthy!Q526,Patient21_Healthy!Q526,Patient22_Healthy!Q526,Patient23_Healthy!Q526,Patient25_Healthy!Q526,Patient26_Healthy!Q526,Patient27_Healthy!Q526,Patient28_Healthy!Q526,Patient30_Healthy!Q526,Patient31_Healthy!Q526,Patient33_Healthy!Q526,Patient34_Healthy!Q526,Patient36_Healthy!Q526)</f>
        <v>0.76206368504963518</v>
      </c>
      <c r="AA547" s="139">
        <f>STDEV(Patient1_Healthy!Q549,Patient2_Healthy!Q549,Patient5_Healthy!Q526,Patient6_Healthy!Q526,Patient8_Healthy!Q526,Patient9_Healthy!Q526,Patient10_Healthy!Q526,Patient11_Healthy!Q526,Patient12_Healthy!Q526,Patient13_Healthy!Q526,Patient14_Healthy!Q526,Patient15_Healthy!Q526,Patient16_Healthy!Q526,Patient17_Healthy!Q526,Patient18_Healthy!Q526,Patient19_Healthy!Q526,Patient21_Healthy!Q526,Patient22_Healthy!Q526,Patient23_Healthy!Q526,Patient25_Healthy!Q526,Patient26_Healthy!Q526,Patient27_Healthy!Q526,Patient28_Healthy!Q526,Patient30_Healthy!Q526,Patient31_Healthy!Q526,Patient33_Healthy!Q526,Patient34_Healthy!Q526,Patient36_Healthy!Q526)</f>
        <v>0.23216492908377168</v>
      </c>
      <c r="AB547" s="132">
        <f>AVERAGE(Patient1_Healthy!R549,Patient2_Healthy!R549,Patient5_Healthy!R526,Patient6_Healthy!R526,Patient8_Healthy!R526,Patient9_Healthy!R526,Patient10_Healthy!R526,Patient11_Healthy!R526,Patient12_Healthy!R526,Patient12_Healthy!R526,Patient13_Healthy!R526,Patient14_Healthy!R526,Patient15_Healthy!R526,Patient16_Healthy!R526,Patient17_Healthy!R526,Patient18_Healthy!R526,Patient19_Healthy!R526,Patient21_Healthy!R526,Patient22_Healthy!R526,Patient23_Healthy!R526,Patient25_Healthy!R526,Patient26_Healthy!R526,Patient27_Healthy!R526,Patient28_Healthy!R526,Patient30_Healthy!R526,Patient31_Healthy!R526,Patient33_Healthy!R526,Patient34_Healthy!R526,Patient36_Healthy!R526)</f>
        <v>0.77355880888084516</v>
      </c>
      <c r="AC547" s="139">
        <f>STDEV(Patient1_Healthy!R549,Patient2_Healthy!R549,Patient5_Healthy!R526,Patient6_Healthy!R526,Patient8_Healthy!R526,Patient9_Healthy!R526,Patient10_Healthy!R526,Patient11_Healthy!R526,Patient12_Healthy!R526,Patient12_Healthy!R526,Patient13_Healthy!R526,Patient14_Healthy!R526,Patient15_Healthy!R526,Patient16_Healthy!R526,Patient17_Healthy!R526,Patient18_Healthy!R526,Patient19_Healthy!R526,Patient21_Healthy!R526,Patient22_Healthy!R526,Patient23_Healthy!R526,Patient25_Healthy!R526,Patient26_Healthy!R526,Patient27_Healthy!R526,Patient28_Healthy!R526,Patient30_Healthy!R526,Patient31_Healthy!R526,Patient33_Healthy!R526,Patient34_Healthy!R526,Patient36_Healthy!R526)</f>
        <v>0.19859180734999923</v>
      </c>
      <c r="AD547" s="132">
        <f>AVERAGE(Patient1_Healthy!S549,Patient2_Healthy!S549,Patient5_Healthy!S526,Patient6_Healthy!RS126,Patient8_Healthy!S526,Patient9_Healthy!S526,Patient10_Healthy!S526,Patient11_Healthy!S526,Patient12_Healthy!S526,Patient12_Healthy!S526,Patient13_Healthy!S526,Patient14_Healthy!S526,Patient15_Healthy!S526,Patient16_Healthy!S526,Patient17_Healthy!S526,Patient18_Healthy!S526,Patient19_Healthy!S526,Patient21_Healthy!S526,Patient22_Healthy!S526,Patient23_Healthy!S526,Patient25_Healthy!S526,Patient26_Healthy!RS126,Patient27_Healthy!S526,Patient28_Healthy!S526,Patient30_Healthy!S526,Patient31_Healthy!S526,Patient33_Healthy!S526,Patient34_Healthy!S526,Patient36_Healthy!S526)</f>
        <v>0.81974848468235872</v>
      </c>
      <c r="AE547" s="139">
        <f>STDEV(Patient1_Healthy!S549,Patient2_Healthy!S549,Patient5_Healthy!S526,Patient6_Healthy!RS126,Patient8_Healthy!S526,Patient9_Healthy!S526,Patient10_Healthy!S526,Patient11_Healthy!S526,Patient12_Healthy!S526,Patient12_Healthy!S526,Patient13_Healthy!S526,Patient14_Healthy!S526,Patient15_Healthy!S526,Patient16_Healthy!S526,Patient17_Healthy!S526,Patient18_Healthy!S526,Patient19_Healthy!S526,Patient21_Healthy!S526,Patient22_Healthy!S526,Patient23_Healthy!S526,Patient25_Healthy!S526,Patient26_Healthy!RS126,Patient27_Healthy!S526,Patient28_Healthy!S526,Patient30_Healthy!S526,Patient31_Healthy!S526,Patient33_Healthy!S526,Patient34_Healthy!S526,Patient36_Healthy!S526)</f>
        <v>0.17785708546762746</v>
      </c>
      <c r="AF547" s="164">
        <f>AVERAGE(Patient1_Healthy!T549,Patient2_Healthy!T549,Patient5_Healthy!T526,Patient6_Healthy!T526,Patient8_Healthy!T526,Patient9_Healthy!T526,Patient10_Healthy!T526,Patient11_Healthy!T526,Patient12_Healthy!T526,Patient12_Healthy!T526,Patient13_Healthy!T526,Patient14_Healthy!T526,Patient15_Healthy!T526,Patient16_Healthy!T526,Patient17_Healthy!T526,Patient18_Healthy!T526,Patient19_Healthy!T526,Patient21_Healthy!T526,Patient22_Healthy!T526,Patient23_Healthy!T526,Patient25_Healthy!T526,Patient26_Healthy!TS126,Patient27_Healthy!T526,Patient28_Healthy!T526,Patient30_Healthy!T526,Patient31_Healthy!T526,Patient33_Healthy!T526,Patient34_Healthy!T526,Patient36_Healthy!T526)</f>
        <v>0.77964076020969519</v>
      </c>
      <c r="AG547" s="164">
        <f>STDEV(Patient1_Healthy!T549,Patient2_Healthy!T549,Patient5_Healthy!T526,Patient6_Healthy!T526,Patient8_Healthy!T526,Patient9_Healthy!T526,Patient10_Healthy!T526,Patient11_Healthy!T526,Patient12_Healthy!T526,Patient12_Healthy!T526,Patient13_Healthy!T526,Patient14_Healthy!T526,Patient15_Healthy!T526,Patient16_Healthy!T526,Patient17_Healthy!T526,Patient18_Healthy!T526,Patient19_Healthy!T526,Patient21_Healthy!T526,Patient22_Healthy!T526,Patient23_Healthy!T526,Patient25_Healthy!T526,Patient26_Healthy!TS126,Patient27_Healthy!T526,Patient28_Healthy!T526,Patient30_Healthy!T526,Patient31_Healthy!T526,Patient33_Healthy!T526,Patient34_Healthy!T526,Patient36_Healthy!T526)</f>
        <v>0.17517620602511225</v>
      </c>
      <c r="AO547" s="165"/>
    </row>
    <row r="548" spans="1:41" x14ac:dyDescent="0.25">
      <c r="A548" s="131" t="s">
        <v>143</v>
      </c>
      <c r="B548" s="132">
        <f>AVERAGE(Patient1_Healthy!B550,Patient2_Healthy!B550,Patient5_Healthy!B527,Patient6_Healthy!B527,Patient8_Healthy!B527,Patient9_Healthy!B527,Patient10_Healthy!B527,Patient11_Healthy!B527,Patient12_Healthy!B527,Patient13_Healthy!B527,Patient14_Healthy!B527,Patient15_Healthy!B527,Patient16_Healthy!B527,Patient17_Healthy!B527,Patient18_Healthy!B527,Patient19_Healthy!B527,Patient21_Healthy!B527,Patient22_Healthy!B527,Patient23_Healthy!B527,Patient25_Healthy!B527,Patient26_Healthy!B527,Patient27_Healthy!B527,Patient28_Healthy!B527,Patient30_Healthy!B527,Patient31_Healthy!B527,Patient33_Healthy!B527,Patient34_Healthy!B527,Patient36_Healthy!B527)</f>
        <v>1.8283410312637085</v>
      </c>
      <c r="C548" s="139">
        <f>STDEV(Patient1_Healthy!B550,Patient2_Healthy!B550,Patient5_Healthy!B527,Patient6_Healthy!B527,Patient8_Healthy!B527,Patient9_Healthy!B527,Patient10_Healthy!B527,Patient11_Healthy!B527,Patient12_Healthy!B527,Patient13_Healthy!B527,Patient14_Healthy!B527,Patient15_Healthy!B527,Patient16_Healthy!B527,Patient17_Healthy!B527,Patient18_Healthy!B527,Patient19_Healthy!B527,Patient21_Healthy!B527,Patient22_Healthy!B527,Patient23_Healthy!B527,Patient25_Healthy!B527,Patient26_Healthy!B527,Patient27_Healthy!B527,Patient28_Healthy!B527,Patient30_Healthy!B527,Patient31_Healthy!B527,Patient33_Healthy!B527,Patient34_Healthy!B527,Patient36_Healthy!B527)</f>
        <v>0.80448977795014265</v>
      </c>
      <c r="D548" s="164">
        <f>AVERAGE(Patient1_Healthy!C550,Patient2_Healthy!C550,Patient5_Healthy!C527,Patient6_Healthy!C527,Patient8_Healthy!C527,Patient9_Healthy!C527,Patient10_Healthy!C527,Patient11_Healthy!C527,Patient12_Healthy!C527,Patient13_Healthy!C527,Patient14_Healthy!C527,Patient15_Healthy!C527,Patient16_Healthy!C527,Patient17_Healthy!C527,Patient18_Healthy!C527,Patient19_Healthy!C527,Patient21_Healthy!C527,Patient22_Healthy!C527,Patient23_Healthy!C527,Patient25_Healthy!C527,Patient26_Healthy!C527,Patient27_Healthy!C527,Patient28_Healthy!C527,Patient30_Healthy!C527,Patient31_Healthy!C527,Patient33_Healthy!C527,Patient34_Healthy!C527,Patient36_Healthy!C527)</f>
        <v>-0.15383571688449083</v>
      </c>
      <c r="E548" s="139">
        <f>STDEV(Patient1_Healthy!C550,Patient2_Healthy!C550,Patient5_Healthy!C527,Patient6_Healthy!C527,Patient8_Healthy!C527,Patient9_Healthy!C527,Patient10_Healthy!C527,Patient11_Healthy!C527,Patient12_Healthy!C527,Patient13_Healthy!C527,Patient14_Healthy!C527,Patient15_Healthy!C527,Patient16_Healthy!C527,Patient17_Healthy!C527,Patient18_Healthy!C527,Patient19_Healthy!C527,Patient21_Healthy!C527,Patient22_Healthy!C527,Patient23_Healthy!C527,Patient25_Healthy!C527,Patient26_Healthy!C527,Patient27_Healthy!C527,Patient28_Healthy!C527,Patient30_Healthy!C527,Patient31_Healthy!C527,Patient33_Healthy!C527,Patient34_Healthy!C527,Patient36_Healthy!C527)</f>
        <v>1.5841444743003845</v>
      </c>
      <c r="F548" s="132">
        <f>AVERAGE(Patient1_Healthy!D550,Patient2_Healthy!D550,Patient5_Healthy!D527,Patient6_Healthy!D527,Patient8_Healthy!D527,Patient9_Healthy!D527,Patient10_Healthy!D527,Patient11_Healthy!D527,Patient12_Healthy!D527,Patient13_Healthy!D527,Patient14_Healthy!D527,Patient15_Healthy!D527,Patient16_Healthy!D527,Patient17_Healthy!D527,Patient18_Healthy!D527,Patient19_Healthy!D527,Patient21_Healthy!D527,Patient22_Healthy!D527,Patient23_Healthy!D527,Patient25_Healthy!D527,Patient26_Healthy!D527,Patient27_Healthy!D527,Patient28_Healthy!D527,Patient30_Healthy!D527,Patient31_Healthy!D527,Patient33_Healthy!D527,Patient34_Healthy!D527,Patient36_Healthy!D527)</f>
        <v>3.0170594183277935</v>
      </c>
      <c r="G548" s="139">
        <f>STDEV(Patient1_Healthy!D550,Patient2_Healthy!D550,Patient5_Healthy!D527,Patient6_Healthy!D527,Patient8_Healthy!D527,Patient9_Healthy!D527,Patient10_Healthy!D527,Patient11_Healthy!D527,Patient12_Healthy!D527,Patient13_Healthy!D527,Patient14_Healthy!D527,Patient15_Healthy!D527,Patient16_Healthy!D527,Patient17_Healthy!D527,Patient18_Healthy!D527,Patient19_Healthy!D527,Patient21_Healthy!D527,Patient22_Healthy!D527,Patient23_Healthy!D527,Patient25_Healthy!D527,Patient26_Healthy!D527,Patient27_Healthy!D527,Patient28_Healthy!D527,Patient30_Healthy!D527,Patient31_Healthy!D527,Patient33_Healthy!D527,Patient34_Healthy!D527,Patient36_Healthy!D527)</f>
        <v>1.6094499367409001</v>
      </c>
      <c r="H548" s="164">
        <f>AVERAGE(Patient1_Healthy!E550,Patient2_Healthy!E550,Patient5_Healthy!E527,Patient6_Healthy!E527,Patient8_Healthy!E527,Patient9_Healthy!E527,Patient10_Healthy!E527,Patient11_Healthy!E527,Patient12_Healthy!E527,Patient13_Healthy!E527,Patient14_Healthy!E527,Patient15_Healthy!E527,Patient16_Healthy!E527,Patient17_Healthy!E527,Patient18_Healthy!E527,Patient19_Healthy!E527,Patient21_Healthy!E527,Patient22_Healthy!E527,Patient23_Healthy!E527,Patient25_Healthy!E527,Patient26_Healthy!E527,Patient27_Healthy!E527,Patient28_Healthy!E527,Patient30_Healthy!E527,Patient31_Healthy!E527,Patient33_Healthy!E527,Patient34_Healthy!E527,Patient36_Healthy!E527)</f>
        <v>0.19421130353412691</v>
      </c>
      <c r="I548" s="164">
        <f>STDEV(Patient1_Healthy!E550,Patient2_Healthy!E550,Patient5_Healthy!E527,Patient6_Healthy!E527,Patient8_Healthy!E527,Patient9_Healthy!E527,Patient10_Healthy!E527,Patient11_Healthy!E527,Patient12_Healthy!E527,Patient13_Healthy!E527,Patient14_Healthy!E527,Patient15_Healthy!E527,Patient16_Healthy!E527,Patient17_Healthy!E527,Patient18_Healthy!E527,Patient19_Healthy!E527,Patient21_Healthy!E527,Patient22_Healthy!E527,Patient23_Healthy!E527,Patient25_Healthy!E527,Patient26_Healthy!E527,Patient27_Healthy!E527,Patient28_Healthy!E527,Patient30_Healthy!E527,Patient31_Healthy!E527,Patient33_Healthy!E527,Patient34_Healthy!E527,Patient36_Healthy!E527)</f>
        <v>2.7453073698633421</v>
      </c>
      <c r="L548" s="133" t="s">
        <v>144</v>
      </c>
      <c r="M548" s="164">
        <f>AVERAGE(Patient1_Healthy!H550,Patient2_Healthy!H527,Patient5_Healthy!H527,Patient6_Healthy!H527,Patient8_Healthy!H527,Patient9_Healthy!H527,Patient10_Healthy!H527,Patient11_Healthy!H527,Patient12_Healthy!H527,Patient13_Healthy!H527,Patient14_Healthy!H527,Patient15_Healthy!H527,Patient16_Healthy!H527,Patient17_Healthy!H527,Patient18_Healthy!H527,Patient19_Healthy!H527,Patient21_Healthy!H527,Patient22_Healthy!H527,Patient23_Healthy!H527,Patient25_Healthy!H527,Patient26_Healthy!H527,Patient27_Healthy!H527,Patient28_Healthy!H527,Patient30_Healthy!H527,Patient31_Healthy!H527,Patient33_Healthy!H527,Patient34_Healthy!H527,Patient36_Healthy!H527)</f>
        <v>63.67117232337705</v>
      </c>
      <c r="N548" s="164">
        <f>STDEV(Patient1_Healthy!H550,Patient2_Healthy!H527,Patient5_Healthy!H527,Patient6_Healthy!H527,Patient8_Healthy!H527,Patient9_Healthy!H527,Patient10_Healthy!H527,Patient11_Healthy!H527,Patient12_Healthy!H527,Patient13_Healthy!H527,Patient14_Healthy!H527,Patient15_Healthy!H527,Patient16_Healthy!H527,Patient17_Healthy!H527,Patient18_Healthy!H527,Patient19_Healthy!H527,Patient21_Healthy!H527,Patient22_Healthy!H527,Patient23_Healthy!H527,Patient25_Healthy!H527,Patient26_Healthy!H527,Patient27_Healthy!H527,Patient28_Healthy!H527,Patient30_Healthy!H527,Patient31_Healthy!H527,Patient33_Healthy!H527,Patient34_Healthy!H527,Patient36_Healthy!H527)</f>
        <v>140.24294273817512</v>
      </c>
      <c r="Q548" s="135" t="s">
        <v>144</v>
      </c>
      <c r="R548" s="132">
        <f>AVERAGE(Patient1_Healthy!M550,Patient2_Healthy!M550,Patient5_Healthy!M527,Patient6_Healthy!M527,Patient8_Healthy!M527,Patient9_Healthy!M527,Patient10_Healthy!M527,Patient11_Healthy!M527,Patient12_Healthy!M527,Patient13_Healthy!M527,Patient14_Healthy!M527,Patient15_Healthy!M527,Patient16_Healthy!M527,Patient17_Healthy!M527,Patient18_Healthy!M527,Patient19_Healthy!M527,Patient21_Healthy!M527,Patient22_Healthy!M527,Patient23_Healthy!M527,Patient25_Healthy!M527,Patient26_Healthy!M527,Patient27_Healthy!M527,Patient28_Healthy!M527,Patient30_Healthy!M527,Patient31_Healthy!M527,Patient33_Healthy!M527,Patient34_Healthy!M527,Patient36_Healthy!M527)</f>
        <v>0.8472840621433283</v>
      </c>
      <c r="S548" s="139">
        <f>STDEV(Patient1_Healthy!M550,Patient2_Healthy!M550,Patient5_Healthy!M527,Patient6_Healthy!M527,Patient8_Healthy!M527,Patient9_Healthy!M527,Patient10_Healthy!M527,Patient11_Healthy!M527,Patient12_Healthy!M527,Patient13_Healthy!M527,Patient14_Healthy!M527,Patient15_Healthy!M527,Patient16_Healthy!M527,Patient17_Healthy!M527,Patient18_Healthy!M527,Patient19_Healthy!M527,Patient21_Healthy!M527,Patient22_Healthy!M527,Patient23_Healthy!M527,Patient25_Healthy!M527,Patient26_Healthy!M527,Patient27_Healthy!M527,Patient28_Healthy!M527,Patient30_Healthy!M527,Patient31_Healthy!M527,Patient33_Healthy!M527,Patient34_Healthy!M527,Patient36_Healthy!M527)</f>
        <v>0.14710874163383389</v>
      </c>
      <c r="T548" s="164">
        <f>AVERAGE(Patient1_Healthy!N550,Patient2_Healthy!N550,Patient5_Healthy!N527,Patient6_Healthy!N527,Patient8_Healthy!N527,Patient9_Healthy!N527,Patient10_Healthy!N527,Patient11_Healthy!N527,Patient12_Healthy!N527,Patient13_Healthy!N527,Patient14_Healthy!N527,Patient15_Healthy!N527,Patient16_Healthy!N527,Patient17_Healthy!N527,Patient18_Healthy!N527,Patient19_Healthy!N527,Patient21_Healthy!N527,Patient22_Healthy!N527,Patient23_Healthy!N527,Patient25_Healthy!N527,Patient26_Healthy!N527,Patient27_Healthy!N527,Patient28_Healthy!N527,Patient30_Healthy!N527,Patient31_Healthy!N527,Patient33_Healthy!N527,Patient34_Healthy!N527,Patient36_Healthy!N527)</f>
        <v>0.88494695586534367</v>
      </c>
      <c r="U548" s="164">
        <f>STDEV(Patient1_Healthy!N550,Patient2_Healthy!N550,Patient5_Healthy!N527,Patient6_Healthy!N527,Patient8_Healthy!N527,Patient9_Healthy!N527,Patient10_Healthy!N527,Patient11_Healthy!N527,Patient12_Healthy!N527,Patient13_Healthy!N527,Patient14_Healthy!N527,Patient15_Healthy!N527,Patient16_Healthy!N527,Patient17_Healthy!N527,Patient18_Healthy!N527,Patient19_Healthy!N527,Patient21_Healthy!N527,Patient22_Healthy!N527,Patient23_Healthy!N527,Patient25_Healthy!N527,Patient26_Healthy!N527,Patient27_Healthy!N527,Patient28_Healthy!N527,Patient30_Healthy!N527,Patient31_Healthy!N527,Patient33_Healthy!N527,Patient34_Healthy!N527,Patient36_Healthy!N527)</f>
        <v>8.0988373892749196E-2</v>
      </c>
      <c r="V548" s="132">
        <f>AVERAGE(Patient1_Healthy!O550,Patient2_Healthy!O550,Patient5_Healthy!O527,Patient6_Healthy!O527,Patient8_Healthy!O527,Patient9_Healthy!O527,Patient10_Healthy!O527,Patient11_Healthy!O527,Patient12_Healthy!O527,Patient13_Healthy!O527,Patient14_Healthy!O527,Patient15_Healthy!O527,Patient16_Healthy!O527,Patient17_Healthy!O527,Patient18_Healthy!O527,Patient19_Healthy!O527,Patient21_Healthy!O527,Patient22_Healthy!O527,Patient23_Healthy!O527,Patient25_Healthy!O527,Patient26_Healthy!O527,Patient27_Healthy!O527,Patient28_Healthy!O527,Patient30_Healthy!O527,Patient31_Healthy!O527,Patient33_Healthy!O527,Patient34_Healthy!O527,Patient36_Healthy!O527)</f>
        <v>0.75572825016031298</v>
      </c>
      <c r="W548" s="139">
        <f>STDEV(Patient1_Healthy!O550,Patient2_Healthy!O550,Patient5_Healthy!O527,Patient6_Healthy!O527,Patient8_Healthy!O527,Patient9_Healthy!O527,Patient10_Healthy!O527,Patient11_Healthy!O527,Patient12_Healthy!O527,Patient13_Healthy!O527,Patient14_Healthy!O527,Patient15_Healthy!O527,Patient16_Healthy!O527,Patient17_Healthy!O527,Patient18_Healthy!O527,Patient19_Healthy!O527,Patient21_Healthy!O527,Patient22_Healthy!O527,Patient23_Healthy!O527,Patient25_Healthy!O527,Patient26_Healthy!O527,Patient27_Healthy!O527,Patient28_Healthy!O527,Patient30_Healthy!O527,Patient31_Healthy!O527,Patient33_Healthy!O527,Patient34_Healthy!O527,Patient36_Healthy!O527)</f>
        <v>0.18759931616161174</v>
      </c>
      <c r="X548" s="132">
        <f>AVERAGE(Patient1_Healthy!P550,Patient2_Healthy!P550,Patient5_Healthy!P527,Patient6_Healthy!P527,Patient8_Healthy!P527,Patient9_Healthy!P527,Patient10_Healthy!P527,Patient11_Healthy!P527,Patient12_Healthy!P527,Patient13_Healthy!P527,Patient14_Healthy!P527,Patient15_Healthy!P527,Patient16_Healthy!P527,Patient17_Healthy!P527,Patient18_Healthy!P527,Patient19_Healthy!P527,Patient21_Healthy!P527,Patient22_Healthy!P527,Patient23_Healthy!P527,Patient25_Healthy!P527,Patient26_Healthy!P527,Patient27_Healthy!P527,Patient28_Healthy!P527,Patient30_Healthy!P527,Patient31_Healthy!P527,Patient33_Healthy!P527,Patient34_Healthy!P527,Patient36_Healthy!P527)</f>
        <v>0.80275324739898934</v>
      </c>
      <c r="Y548" s="139">
        <f>STDEV(Patient1_Healthy!P550,Patient2_Healthy!P550,Patient5_Healthy!P527,Patient6_Healthy!P527,Patient8_Healthy!P527,Patient9_Healthy!P527,Patient10_Healthy!P527,Patient11_Healthy!P527,Patient12_Healthy!P527,Patient13_Healthy!P527,Patient14_Healthy!P527,Patient15_Healthy!P527,Patient16_Healthy!P527,Patient17_Healthy!P527,Patient18_Healthy!P527,Patient19_Healthy!P527,Patient21_Healthy!P527,Patient22_Healthy!P527,Patient23_Healthy!P527,Patient25_Healthy!P527,Patient26_Healthy!P527,Patient27_Healthy!P527,Patient28_Healthy!P527,Patient30_Healthy!P527,Patient31_Healthy!P527,Patient33_Healthy!P527,Patient34_Healthy!P527,Patient36_Healthy!P527)</f>
        <v>0.15484900658456396</v>
      </c>
      <c r="Z548" s="132">
        <f>AVERAGE(Patient1_Healthy!Q550,Patient2_Healthy!Q550,Patient5_Healthy!Q527,Patient6_Healthy!Q527,Patient8_Healthy!Q527,Patient9_Healthy!Q527,Patient10_Healthy!Q527,Patient11_Healthy!Q527,Patient12_Healthy!Q527,Patient13_Healthy!Q527,Patient14_Healthy!Q527,Patient15_Healthy!Q527,Patient16_Healthy!Q527,Patient17_Healthy!Q527,Patient18_Healthy!Q527,Patient19_Healthy!Q527,Patient21_Healthy!Q527,Patient22_Healthy!Q527,Patient23_Healthy!Q527,Patient25_Healthy!Q527,Patient26_Healthy!Q527,Patient27_Healthy!Q527,Patient28_Healthy!Q527,Patient30_Healthy!Q527,Patient31_Healthy!Q527,Patient33_Healthy!Q527,Patient34_Healthy!Q527,Patient36_Healthy!Q527)</f>
        <v>0.74197305402401603</v>
      </c>
      <c r="AA548" s="139">
        <f>STDEV(Patient1_Healthy!Q550,Patient2_Healthy!Q550,Patient5_Healthy!Q527,Patient6_Healthy!Q527,Patient8_Healthy!Q527,Patient9_Healthy!Q527,Patient10_Healthy!Q527,Patient11_Healthy!Q527,Patient12_Healthy!Q527,Patient13_Healthy!Q527,Patient14_Healthy!Q527,Patient15_Healthy!Q527,Patient16_Healthy!Q527,Patient17_Healthy!Q527,Patient18_Healthy!Q527,Patient19_Healthy!Q527,Patient21_Healthy!Q527,Patient22_Healthy!Q527,Patient23_Healthy!Q527,Patient25_Healthy!Q527,Patient26_Healthy!Q527,Patient27_Healthy!Q527,Patient28_Healthy!Q527,Patient30_Healthy!Q527,Patient31_Healthy!Q527,Patient33_Healthy!Q527,Patient34_Healthy!Q527,Patient36_Healthy!Q527)</f>
        <v>0.22868649231378863</v>
      </c>
      <c r="AB548" s="132">
        <f>AVERAGE(Patient1_Healthy!R550,Patient2_Healthy!R550,Patient5_Healthy!R527,Patient6_Healthy!R527,Patient8_Healthy!R527,Patient9_Healthy!R527,Patient10_Healthy!R527,Patient11_Healthy!R527,Patient12_Healthy!R527,Patient12_Healthy!R527,Patient13_Healthy!R527,Patient14_Healthy!R527,Patient15_Healthy!R527,Patient16_Healthy!R527,Patient17_Healthy!R527,Patient18_Healthy!R527,Patient19_Healthy!R527,Patient21_Healthy!R527,Patient22_Healthy!R527,Patient23_Healthy!R527,Patient25_Healthy!R527,Patient26_Healthy!R527,Patient27_Healthy!R527,Patient28_Healthy!R527,Patient30_Healthy!R527,Patient31_Healthy!R527,Patient33_Healthy!R527,Patient34_Healthy!R527,Patient36_Healthy!R527)</f>
        <v>0.73512400648081833</v>
      </c>
      <c r="AC548" s="139">
        <f>STDEV(Patient1_Healthy!R550,Patient2_Healthy!R550,Patient5_Healthy!R527,Patient6_Healthy!R527,Patient8_Healthy!R527,Patient9_Healthy!R527,Patient10_Healthy!R527,Patient11_Healthy!R527,Patient12_Healthy!R527,Patient12_Healthy!R527,Patient13_Healthy!R527,Patient14_Healthy!R527,Patient15_Healthy!R527,Patient16_Healthy!R527,Patient17_Healthy!R527,Patient18_Healthy!R527,Patient19_Healthy!R527,Patient21_Healthy!R527,Patient22_Healthy!R527,Patient23_Healthy!R527,Patient25_Healthy!R527,Patient26_Healthy!R527,Patient27_Healthy!R527,Patient28_Healthy!R527,Patient30_Healthy!R527,Patient31_Healthy!R527,Patient33_Healthy!R527,Patient34_Healthy!R527,Patient36_Healthy!R527)</f>
        <v>0.19434679435567306</v>
      </c>
      <c r="AD548" s="132">
        <f>AVERAGE(Patient1_Healthy!S550,Patient2_Healthy!S550,Patient5_Healthy!S527,Patient6_Healthy!RS127,Patient8_Healthy!S527,Patient9_Healthy!S527,Patient10_Healthy!S527,Patient11_Healthy!S527,Patient12_Healthy!S527,Patient12_Healthy!S527,Patient13_Healthy!S527,Patient14_Healthy!S527,Patient15_Healthy!S527,Patient16_Healthy!S527,Patient17_Healthy!S527,Patient18_Healthy!S527,Patient19_Healthy!S527,Patient21_Healthy!S527,Patient22_Healthy!S527,Patient23_Healthy!S527,Patient25_Healthy!S527,Patient26_Healthy!RS127,Patient27_Healthy!S527,Patient28_Healthy!S527,Patient30_Healthy!S527,Patient31_Healthy!S527,Patient33_Healthy!S527,Patient34_Healthy!S527,Patient36_Healthy!S527)</f>
        <v>0.83044801983062355</v>
      </c>
      <c r="AE548" s="139">
        <f>STDEV(Patient1_Healthy!S550,Patient2_Healthy!S550,Patient5_Healthy!S527,Patient6_Healthy!RS127,Patient8_Healthy!S527,Patient9_Healthy!S527,Patient10_Healthy!S527,Patient11_Healthy!S527,Patient12_Healthy!S527,Patient12_Healthy!S527,Patient13_Healthy!S527,Patient14_Healthy!S527,Patient15_Healthy!S527,Patient16_Healthy!S527,Patient17_Healthy!S527,Patient18_Healthy!S527,Patient19_Healthy!S527,Patient21_Healthy!S527,Patient22_Healthy!S527,Patient23_Healthy!S527,Patient25_Healthy!S527,Patient26_Healthy!RS127,Patient27_Healthy!S527,Patient28_Healthy!S527,Patient30_Healthy!S527,Patient31_Healthy!S527,Patient33_Healthy!S527,Patient34_Healthy!S527,Patient36_Healthy!S527)</f>
        <v>0.19169428901409763</v>
      </c>
      <c r="AF548" s="164">
        <f>AVERAGE(Patient1_Healthy!T550,Patient2_Healthy!T550,Patient5_Healthy!T527,Patient6_Healthy!T527,Patient8_Healthy!T527,Patient9_Healthy!T527,Patient10_Healthy!T527,Patient11_Healthy!T527,Patient12_Healthy!T527,Patient12_Healthy!T527,Patient13_Healthy!T527,Patient14_Healthy!T527,Patient15_Healthy!T527,Patient16_Healthy!T527,Patient17_Healthy!T527,Patient18_Healthy!T527,Patient19_Healthy!T527,Patient21_Healthy!T527,Patient22_Healthy!T527,Patient23_Healthy!T527,Patient25_Healthy!T527,Patient26_Healthy!TS127,Patient27_Healthy!T527,Patient28_Healthy!T527,Patient30_Healthy!T527,Patient31_Healthy!T527,Patient33_Healthy!T527,Patient34_Healthy!T527,Patient36_Healthy!T527)</f>
        <v>0.76336821949625633</v>
      </c>
      <c r="AG548" s="164">
        <f>STDEV(Patient1_Healthy!T550,Patient2_Healthy!T550,Patient5_Healthy!T527,Patient6_Healthy!T527,Patient8_Healthy!T527,Patient9_Healthy!T527,Patient10_Healthy!T527,Patient11_Healthy!T527,Patient12_Healthy!T527,Patient12_Healthy!T527,Patient13_Healthy!T527,Patient14_Healthy!T527,Patient15_Healthy!T527,Patient16_Healthy!T527,Patient17_Healthy!T527,Patient18_Healthy!T527,Patient19_Healthy!T527,Patient21_Healthy!T527,Patient22_Healthy!T527,Patient23_Healthy!T527,Patient25_Healthy!T527,Patient26_Healthy!TS127,Patient27_Healthy!T527,Patient28_Healthy!T527,Patient30_Healthy!T527,Patient31_Healthy!T527,Patient33_Healthy!T527,Patient34_Healthy!T527,Patient36_Healthy!T527)</f>
        <v>0.20418335855703082</v>
      </c>
      <c r="AO548" s="165"/>
    </row>
    <row r="549" spans="1:41" x14ac:dyDescent="0.25">
      <c r="A549" s="131" t="s">
        <v>144</v>
      </c>
      <c r="B549" s="132">
        <f>AVERAGE(Patient1_Healthy!B551,Patient2_Healthy!B551,Patient5_Healthy!B528,Patient6_Healthy!B528,Patient8_Healthy!B528,Patient9_Healthy!B528,Patient10_Healthy!B528,Patient11_Healthy!B528,Patient12_Healthy!B528,Patient13_Healthy!B528,Patient14_Healthy!B528,Patient15_Healthy!B528,Patient16_Healthy!B528,Patient17_Healthy!B528,Patient18_Healthy!B528,Patient19_Healthy!B528,Patient21_Healthy!B528,Patient22_Healthy!B528,Patient23_Healthy!B528,Patient25_Healthy!B528,Patient26_Healthy!B528,Patient27_Healthy!B528,Patient28_Healthy!B528,Patient30_Healthy!B528,Patient31_Healthy!B528,Patient33_Healthy!B528,Patient34_Healthy!B528,Patient36_Healthy!B528)</f>
        <v>1.5615549985063932</v>
      </c>
      <c r="C549" s="139">
        <f>STDEV(Patient1_Healthy!B551,Patient2_Healthy!B551,Patient5_Healthy!B528,Patient6_Healthy!B528,Patient8_Healthy!B528,Patient9_Healthy!B528,Patient10_Healthy!B528,Patient11_Healthy!B528,Patient12_Healthy!B528,Patient13_Healthy!B528,Patient14_Healthy!B528,Patient15_Healthy!B528,Patient16_Healthy!B528,Patient17_Healthy!B528,Patient18_Healthy!B528,Patient19_Healthy!B528,Patient21_Healthy!B528,Patient22_Healthy!B528,Patient23_Healthy!B528,Patient25_Healthy!B528,Patient26_Healthy!B528,Patient27_Healthy!B528,Patient28_Healthy!B528,Patient30_Healthy!B528,Patient31_Healthy!B528,Patient33_Healthy!B528,Patient34_Healthy!B528,Patient36_Healthy!B528)</f>
        <v>0.86053234438391502</v>
      </c>
      <c r="D549" s="164">
        <f>AVERAGE(Patient1_Healthy!C551,Patient2_Healthy!C551,Patient5_Healthy!C528,Patient6_Healthy!C528,Patient8_Healthy!C528,Patient9_Healthy!C528,Patient10_Healthy!C528,Patient11_Healthy!C528,Patient12_Healthy!C528,Patient13_Healthy!C528,Patient14_Healthy!C528,Patient15_Healthy!C528,Patient16_Healthy!C528,Patient17_Healthy!C528,Patient18_Healthy!C528,Patient19_Healthy!C528,Patient21_Healthy!C528,Patient22_Healthy!C528,Patient23_Healthy!C528,Patient25_Healthy!C528,Patient26_Healthy!C528,Patient27_Healthy!C528,Patient28_Healthy!C528,Patient30_Healthy!C528,Patient31_Healthy!C528,Patient33_Healthy!C528,Patient34_Healthy!C528,Patient36_Healthy!C528)</f>
        <v>1.3573487170406502E-2</v>
      </c>
      <c r="E549" s="139">
        <f>STDEV(Patient1_Healthy!C551,Patient2_Healthy!C551,Patient5_Healthy!C528,Patient6_Healthy!C528,Patient8_Healthy!C528,Patient9_Healthy!C528,Patient10_Healthy!C528,Patient11_Healthy!C528,Patient12_Healthy!C528,Patient13_Healthy!C528,Patient14_Healthy!C528,Patient15_Healthy!C528,Patient16_Healthy!C528,Patient17_Healthy!C528,Patient18_Healthy!C528,Patient19_Healthy!C528,Patient21_Healthy!C528,Patient22_Healthy!C528,Patient23_Healthy!C528,Patient25_Healthy!C528,Patient26_Healthy!C528,Patient27_Healthy!C528,Patient28_Healthy!C528,Patient30_Healthy!C528,Patient31_Healthy!C528,Patient33_Healthy!C528,Patient34_Healthy!C528,Patient36_Healthy!C528)</f>
        <v>1.4299803789426648</v>
      </c>
      <c r="F549" s="132">
        <f>AVERAGE(Patient1_Healthy!D551,Patient2_Healthy!D551,Patient5_Healthy!D528,Patient6_Healthy!D528,Patient8_Healthy!D528,Patient9_Healthy!D528,Patient10_Healthy!D528,Patient11_Healthy!D528,Patient12_Healthy!D528,Patient13_Healthy!D528,Patient14_Healthy!D528,Patient15_Healthy!D528,Patient16_Healthy!D528,Patient17_Healthy!D528,Patient18_Healthy!D528,Patient19_Healthy!D528,Patient21_Healthy!D528,Patient22_Healthy!D528,Patient23_Healthy!D528,Patient25_Healthy!D528,Patient26_Healthy!D528,Patient27_Healthy!D528,Patient28_Healthy!D528,Patient30_Healthy!D528,Patient31_Healthy!D528,Patient33_Healthy!D528,Patient34_Healthy!D528,Patient36_Healthy!D528)</f>
        <v>2.6983127905136821</v>
      </c>
      <c r="G549" s="139">
        <f>STDEV(Patient1_Healthy!D551,Patient2_Healthy!D551,Patient5_Healthy!D528,Patient6_Healthy!D528,Patient8_Healthy!D528,Patient9_Healthy!D528,Patient10_Healthy!D528,Patient11_Healthy!D528,Patient12_Healthy!D528,Patient13_Healthy!D528,Patient14_Healthy!D528,Patient15_Healthy!D528,Patient16_Healthy!D528,Patient17_Healthy!D528,Patient18_Healthy!D528,Patient19_Healthy!D528,Patient21_Healthy!D528,Patient22_Healthy!D528,Patient23_Healthy!D528,Patient25_Healthy!D528,Patient26_Healthy!D528,Patient27_Healthy!D528,Patient28_Healthy!D528,Patient30_Healthy!D528,Patient31_Healthy!D528,Patient33_Healthy!D528,Patient34_Healthy!D528,Patient36_Healthy!D528)</f>
        <v>1.6304467111480472</v>
      </c>
      <c r="H549" s="164">
        <f>AVERAGE(Patient1_Healthy!E551,Patient2_Healthy!E551,Patient5_Healthy!E528,Patient6_Healthy!E528,Patient8_Healthy!E528,Patient9_Healthy!E528,Patient10_Healthy!E528,Patient11_Healthy!E528,Patient12_Healthy!E528,Patient13_Healthy!E528,Patient14_Healthy!E528,Patient15_Healthy!E528,Patient16_Healthy!E528,Patient17_Healthy!E528,Patient18_Healthy!E528,Patient19_Healthy!E528,Patient21_Healthy!E528,Patient22_Healthy!E528,Patient23_Healthy!E528,Patient25_Healthy!E528,Patient26_Healthy!E528,Patient27_Healthy!E528,Patient28_Healthy!E528,Patient30_Healthy!E528,Patient31_Healthy!E528,Patient33_Healthy!E528,Patient34_Healthy!E528,Patient36_Healthy!E528)</f>
        <v>8.3020905816515417E-2</v>
      </c>
      <c r="I549" s="164">
        <f>STDEV(Patient1_Healthy!E551,Patient2_Healthy!E551,Patient5_Healthy!E528,Patient6_Healthy!E528,Patient8_Healthy!E528,Patient9_Healthy!E528,Patient10_Healthy!E528,Patient11_Healthy!E528,Patient12_Healthy!E528,Patient13_Healthy!E528,Patient14_Healthy!E528,Patient15_Healthy!E528,Patient16_Healthy!E528,Patient17_Healthy!E528,Patient18_Healthy!E528,Patient19_Healthy!E528,Patient21_Healthy!E528,Patient22_Healthy!E528,Patient23_Healthy!E528,Patient25_Healthy!E528,Patient26_Healthy!E528,Patient27_Healthy!E528,Patient28_Healthy!E528,Patient30_Healthy!E528,Patient31_Healthy!E528,Patient33_Healthy!E528,Patient34_Healthy!E528,Patient36_Healthy!E528)</f>
        <v>2.9130944768618217</v>
      </c>
      <c r="L549" s="133" t="s">
        <v>145</v>
      </c>
      <c r="M549" s="164">
        <f>AVERAGE(Patient1_Healthy!H551,Patient2_Healthy!H528,Patient5_Healthy!H528,Patient6_Healthy!H528,Patient8_Healthy!H528,Patient9_Healthy!H528,Patient10_Healthy!H528,Patient11_Healthy!H528,Patient12_Healthy!H528,Patient13_Healthy!H528,Patient14_Healthy!H528,Patient15_Healthy!H528,Patient16_Healthy!H528,Patient17_Healthy!H528,Patient18_Healthy!H528,Patient19_Healthy!H528,Patient21_Healthy!H528,Patient22_Healthy!H528,Patient23_Healthy!H528,Patient25_Healthy!H528,Patient26_Healthy!H528,Patient27_Healthy!H528,Patient28_Healthy!H528,Patient30_Healthy!H528,Patient31_Healthy!H528,Patient33_Healthy!H528,Patient34_Healthy!H528,Patient36_Healthy!H528)</f>
        <v>66.708902082078239</v>
      </c>
      <c r="N549" s="164">
        <f>STDEV(Patient1_Healthy!H551,Patient2_Healthy!H528,Patient5_Healthy!H528,Patient6_Healthy!H528,Patient8_Healthy!H528,Patient9_Healthy!H528,Patient10_Healthy!H528,Patient11_Healthy!H528,Patient12_Healthy!H528,Patient13_Healthy!H528,Patient14_Healthy!H528,Patient15_Healthy!H528,Patient16_Healthy!H528,Patient17_Healthy!H528,Patient18_Healthy!H528,Patient19_Healthy!H528,Patient21_Healthy!H528,Patient22_Healthy!H528,Patient23_Healthy!H528,Patient25_Healthy!H528,Patient26_Healthy!H528,Patient27_Healthy!H528,Patient28_Healthy!H528,Patient30_Healthy!H528,Patient31_Healthy!H528,Patient33_Healthy!H528,Patient34_Healthy!H528,Patient36_Healthy!H528)</f>
        <v>173.20895022632021</v>
      </c>
      <c r="Q549" s="135" t="s">
        <v>145</v>
      </c>
      <c r="R549" s="132">
        <f>AVERAGE(Patient1_Healthy!M551,Patient2_Healthy!M551,Patient5_Healthy!M528,Patient6_Healthy!M528,Patient8_Healthy!M528,Patient9_Healthy!M528,Patient10_Healthy!M528,Patient11_Healthy!M528,Patient12_Healthy!M528,Patient13_Healthy!M528,Patient14_Healthy!M528,Patient15_Healthy!M528,Patient16_Healthy!M528,Patient17_Healthy!M528,Patient18_Healthy!M528,Patient19_Healthy!M528,Patient21_Healthy!M528,Patient22_Healthy!M528,Patient23_Healthy!M528,Patient25_Healthy!M528,Patient26_Healthy!M528,Patient27_Healthy!M528,Patient28_Healthy!M528,Patient30_Healthy!M528,Patient31_Healthy!M528,Patient33_Healthy!M528,Patient34_Healthy!M528,Patient36_Healthy!M528)</f>
        <v>0.83825301589519174</v>
      </c>
      <c r="S549" s="139">
        <f>STDEV(Patient1_Healthy!M551,Patient2_Healthy!M551,Patient5_Healthy!M528,Patient6_Healthy!M528,Patient8_Healthy!M528,Patient9_Healthy!M528,Patient10_Healthy!M528,Patient11_Healthy!M528,Patient12_Healthy!M528,Patient13_Healthy!M528,Patient14_Healthy!M528,Patient15_Healthy!M528,Patient16_Healthy!M528,Patient17_Healthy!M528,Patient18_Healthy!M528,Patient19_Healthy!M528,Patient21_Healthy!M528,Patient22_Healthy!M528,Patient23_Healthy!M528,Patient25_Healthy!M528,Patient26_Healthy!M528,Patient27_Healthy!M528,Patient28_Healthy!M528,Patient30_Healthy!M528,Patient31_Healthy!M528,Patient33_Healthy!M528,Patient34_Healthy!M528,Patient36_Healthy!M528)</f>
        <v>0.13654557740273079</v>
      </c>
      <c r="T549" s="164">
        <f>AVERAGE(Patient1_Healthy!N551,Patient2_Healthy!N551,Patient5_Healthy!N528,Patient6_Healthy!N528,Patient8_Healthy!N528,Patient9_Healthy!N528,Patient10_Healthy!N528,Patient11_Healthy!N528,Patient12_Healthy!N528,Patient13_Healthy!N528,Patient14_Healthy!N528,Patient15_Healthy!N528,Patient16_Healthy!N528,Patient17_Healthy!N528,Patient18_Healthy!N528,Patient19_Healthy!N528,Patient21_Healthy!N528,Patient22_Healthy!N528,Patient23_Healthy!N528,Patient25_Healthy!N528,Patient26_Healthy!N528,Patient27_Healthy!N528,Patient28_Healthy!N528,Patient30_Healthy!N528,Patient31_Healthy!N528,Patient33_Healthy!N528,Patient34_Healthy!N528,Patient36_Healthy!N528)</f>
        <v>0.8583662084649778</v>
      </c>
      <c r="U549" s="164">
        <f>STDEV(Patient1_Healthy!N551,Patient2_Healthy!N551,Patient5_Healthy!N528,Patient6_Healthy!N528,Patient8_Healthy!N528,Patient9_Healthy!N528,Patient10_Healthy!N528,Patient11_Healthy!N528,Patient12_Healthy!N528,Patient13_Healthy!N528,Patient14_Healthy!N528,Patient15_Healthy!N528,Patient16_Healthy!N528,Patient17_Healthy!N528,Patient18_Healthy!N528,Patient19_Healthy!N528,Patient21_Healthy!N528,Patient22_Healthy!N528,Patient23_Healthy!N528,Patient25_Healthy!N528,Patient26_Healthy!N528,Patient27_Healthy!N528,Patient28_Healthy!N528,Patient30_Healthy!N528,Patient31_Healthy!N528,Patient33_Healthy!N528,Patient34_Healthy!N528,Patient36_Healthy!N528)</f>
        <v>9.9714498693107279E-2</v>
      </c>
      <c r="V549" s="132">
        <f>AVERAGE(Patient1_Healthy!O551,Patient2_Healthy!O551,Patient5_Healthy!O528,Patient6_Healthy!O528,Patient8_Healthy!O528,Patient9_Healthy!O528,Patient10_Healthy!O528,Patient11_Healthy!O528,Patient12_Healthy!O528,Patient13_Healthy!O528,Patient14_Healthy!O528,Patient15_Healthy!O528,Patient16_Healthy!O528,Patient17_Healthy!O528,Patient18_Healthy!O528,Patient19_Healthy!O528,Patient21_Healthy!O528,Patient22_Healthy!O528,Patient23_Healthy!O528,Patient25_Healthy!O528,Patient26_Healthy!O528,Patient27_Healthy!O528,Patient28_Healthy!O528,Patient30_Healthy!O528,Patient31_Healthy!O528,Patient33_Healthy!O528,Patient34_Healthy!O528,Patient36_Healthy!O528)</f>
        <v>0.79465067395764355</v>
      </c>
      <c r="W549" s="139">
        <f>STDEV(Patient1_Healthy!O551,Patient2_Healthy!O551,Patient5_Healthy!O528,Patient6_Healthy!O528,Patient8_Healthy!O528,Patient9_Healthy!O528,Patient10_Healthy!O528,Patient11_Healthy!O528,Patient12_Healthy!O528,Patient13_Healthy!O528,Patient14_Healthy!O528,Patient15_Healthy!O528,Patient16_Healthy!O528,Patient17_Healthy!O528,Patient18_Healthy!O528,Patient19_Healthy!O528,Patient21_Healthy!O528,Patient22_Healthy!O528,Patient23_Healthy!O528,Patient25_Healthy!O528,Patient26_Healthy!O528,Patient27_Healthy!O528,Patient28_Healthy!O528,Patient30_Healthy!O528,Patient31_Healthy!O528,Patient33_Healthy!O528,Patient34_Healthy!O528,Patient36_Healthy!O528)</f>
        <v>0.16716001064668423</v>
      </c>
      <c r="X549" s="132">
        <f>AVERAGE(Patient1_Healthy!P551,Patient2_Healthy!P551,Patient5_Healthy!P528,Patient6_Healthy!P528,Patient8_Healthy!P528,Patient9_Healthy!P528,Patient10_Healthy!P528,Patient11_Healthy!P528,Patient12_Healthy!P528,Patient13_Healthy!P528,Patient14_Healthy!P528,Patient15_Healthy!P528,Patient16_Healthy!P528,Patient17_Healthy!P528,Patient18_Healthy!P528,Patient19_Healthy!P528,Patient21_Healthy!P528,Patient22_Healthy!P528,Patient23_Healthy!P528,Patient25_Healthy!P528,Patient26_Healthy!P528,Patient27_Healthy!P528,Patient28_Healthy!P528,Patient30_Healthy!P528,Patient31_Healthy!P528,Patient33_Healthy!P528,Patient34_Healthy!P528,Patient36_Healthy!P528)</f>
        <v>0.82804232060637173</v>
      </c>
      <c r="Y549" s="139">
        <f>STDEV(Patient1_Healthy!P551,Patient2_Healthy!P551,Patient5_Healthy!P528,Patient6_Healthy!P528,Patient8_Healthy!P528,Patient9_Healthy!P528,Patient10_Healthy!P528,Patient11_Healthy!P528,Patient12_Healthy!P528,Patient13_Healthy!P528,Patient14_Healthy!P528,Patient15_Healthy!P528,Patient16_Healthy!P528,Patient17_Healthy!P528,Patient18_Healthy!P528,Patient19_Healthy!P528,Patient21_Healthy!P528,Patient22_Healthy!P528,Patient23_Healthy!P528,Patient25_Healthy!P528,Patient26_Healthy!P528,Patient27_Healthy!P528,Patient28_Healthy!P528,Patient30_Healthy!P528,Patient31_Healthy!P528,Patient33_Healthy!P528,Patient34_Healthy!P528,Patient36_Healthy!P528)</f>
        <v>0.12734238449143895</v>
      </c>
      <c r="Z549" s="132">
        <f>AVERAGE(Patient1_Healthy!Q551,Patient2_Healthy!Q551,Patient5_Healthy!Q528,Patient6_Healthy!Q528,Patient8_Healthy!Q528,Patient9_Healthy!Q528,Patient10_Healthy!Q528,Patient11_Healthy!Q528,Patient12_Healthy!Q528,Patient13_Healthy!Q528,Patient14_Healthy!Q528,Patient15_Healthy!Q528,Patient16_Healthy!Q528,Patient17_Healthy!Q528,Patient18_Healthy!Q528,Patient19_Healthy!Q528,Patient21_Healthy!Q528,Patient22_Healthy!Q528,Patient23_Healthy!Q528,Patient25_Healthy!Q528,Patient26_Healthy!Q528,Patient27_Healthy!Q528,Patient28_Healthy!Q528,Patient30_Healthy!Q528,Patient31_Healthy!Q528,Patient33_Healthy!Q528,Patient34_Healthy!Q528,Patient36_Healthy!Q528)</f>
        <v>0.76954353655602414</v>
      </c>
      <c r="AA549" s="139">
        <f>STDEV(Patient1_Healthy!Q551,Patient2_Healthy!Q551,Patient5_Healthy!Q528,Patient6_Healthy!Q528,Patient8_Healthy!Q528,Patient9_Healthy!Q528,Patient10_Healthy!Q528,Patient11_Healthy!Q528,Patient12_Healthy!Q528,Patient13_Healthy!Q528,Patient14_Healthy!Q528,Patient15_Healthy!Q528,Patient16_Healthy!Q528,Patient17_Healthy!Q528,Patient18_Healthy!Q528,Patient19_Healthy!Q528,Patient21_Healthy!Q528,Patient22_Healthy!Q528,Patient23_Healthy!Q528,Patient25_Healthy!Q528,Patient26_Healthy!Q528,Patient27_Healthy!Q528,Patient28_Healthy!Q528,Patient30_Healthy!Q528,Patient31_Healthy!Q528,Patient33_Healthy!Q528,Patient34_Healthy!Q528,Patient36_Healthy!Q528)</f>
        <v>0.20244782017817176</v>
      </c>
      <c r="AB549" s="132">
        <f>AVERAGE(Patient1_Healthy!R551,Patient2_Healthy!R551,Patient5_Healthy!R528,Patient6_Healthy!R528,Patient8_Healthy!R528,Patient9_Healthy!R528,Patient10_Healthy!R528,Patient11_Healthy!R528,Patient12_Healthy!R528,Patient12_Healthy!R528,Patient13_Healthy!R528,Patient14_Healthy!R528,Patient15_Healthy!R528,Patient16_Healthy!R528,Patient17_Healthy!R528,Patient18_Healthy!R528,Patient19_Healthy!R528,Patient21_Healthy!R528,Patient22_Healthy!R528,Patient23_Healthy!R528,Patient25_Healthy!R528,Patient26_Healthy!R528,Patient27_Healthy!R528,Patient28_Healthy!R528,Patient30_Healthy!R528,Patient31_Healthy!R528,Patient33_Healthy!R528,Patient34_Healthy!R528,Patient36_Healthy!R528)</f>
        <v>0.7664281403848181</v>
      </c>
      <c r="AC549" s="139">
        <f>STDEV(Patient1_Healthy!R551,Patient2_Healthy!R551,Patient5_Healthy!R528,Patient6_Healthy!R528,Patient8_Healthy!R528,Patient9_Healthy!R528,Patient10_Healthy!R528,Patient11_Healthy!R528,Patient12_Healthy!R528,Patient12_Healthy!R528,Patient13_Healthy!R528,Patient14_Healthy!R528,Patient15_Healthy!R528,Patient16_Healthy!R528,Patient17_Healthy!R528,Patient18_Healthy!R528,Patient19_Healthy!R528,Patient21_Healthy!R528,Patient22_Healthy!R528,Patient23_Healthy!R528,Patient25_Healthy!R528,Patient26_Healthy!R528,Patient27_Healthy!R528,Patient28_Healthy!R528,Patient30_Healthy!R528,Patient31_Healthy!R528,Patient33_Healthy!R528,Patient34_Healthy!R528,Patient36_Healthy!R528)</f>
        <v>0.1710718544690864</v>
      </c>
      <c r="AD549" s="132">
        <f>AVERAGE(Patient1_Healthy!S551,Patient2_Healthy!S551,Patient5_Healthy!S528,Patient6_Healthy!RS128,Patient8_Healthy!S528,Patient9_Healthy!S528,Patient10_Healthy!S528,Patient11_Healthy!S528,Patient12_Healthy!S528,Patient12_Healthy!S528,Patient13_Healthy!S528,Patient14_Healthy!S528,Patient15_Healthy!S528,Patient16_Healthy!S528,Patient17_Healthy!S528,Patient18_Healthy!S528,Patient19_Healthy!S528,Patient21_Healthy!S528,Patient22_Healthy!S528,Patient23_Healthy!S528,Patient25_Healthy!S528,Patient26_Healthy!RS128,Patient27_Healthy!S528,Patient28_Healthy!S528,Patient30_Healthy!S528,Patient31_Healthy!S528,Patient33_Healthy!S528,Patient34_Healthy!S528,Patient36_Healthy!S528)</f>
        <v>0.77721976402563742</v>
      </c>
      <c r="AE549" s="139">
        <f>STDEV(Patient1_Healthy!S551,Patient2_Healthy!S551,Patient5_Healthy!S528,Patient6_Healthy!RS128,Patient8_Healthy!S528,Patient9_Healthy!S528,Patient10_Healthy!S528,Patient11_Healthy!S528,Patient12_Healthy!S528,Patient12_Healthy!S528,Patient13_Healthy!S528,Patient14_Healthy!S528,Patient15_Healthy!S528,Patient16_Healthy!S528,Patient17_Healthy!S528,Patient18_Healthy!S528,Patient19_Healthy!S528,Patient21_Healthy!S528,Patient22_Healthy!S528,Patient23_Healthy!S528,Patient25_Healthy!S528,Patient26_Healthy!RS128,Patient27_Healthy!S528,Patient28_Healthy!S528,Patient30_Healthy!S528,Patient31_Healthy!S528,Patient33_Healthy!S528,Patient34_Healthy!S528,Patient36_Healthy!S528)</f>
        <v>0.17710429139592976</v>
      </c>
      <c r="AF549" s="164">
        <f>AVERAGE(Patient1_Healthy!T551,Patient2_Healthy!T551,Patient5_Healthy!T528,Patient6_Healthy!T528,Patient8_Healthy!T528,Patient9_Healthy!T528,Patient10_Healthy!T528,Patient11_Healthy!T528,Patient12_Healthy!T528,Patient12_Healthy!T528,Patient13_Healthy!T528,Patient14_Healthy!T528,Patient15_Healthy!T528,Patient16_Healthy!T528,Patient17_Healthy!T528,Patient18_Healthy!T528,Patient19_Healthy!T528,Patient21_Healthy!T528,Patient22_Healthy!T528,Patient23_Healthy!T528,Patient25_Healthy!T528,Patient26_Healthy!TS128,Patient27_Healthy!T528,Patient28_Healthy!T528,Patient30_Healthy!T528,Patient31_Healthy!T528,Patient33_Healthy!T528,Patient34_Healthy!T528,Patient36_Healthy!T528)</f>
        <v>0.77709887554663037</v>
      </c>
      <c r="AG549" s="164">
        <f>STDEV(Patient1_Healthy!T551,Patient2_Healthy!T551,Patient5_Healthy!T528,Patient6_Healthy!T528,Patient8_Healthy!T528,Patient9_Healthy!T528,Patient10_Healthy!T528,Patient11_Healthy!T528,Patient12_Healthy!T528,Patient12_Healthy!T528,Patient13_Healthy!T528,Patient14_Healthy!T528,Patient15_Healthy!T528,Patient16_Healthy!T528,Patient17_Healthy!T528,Patient18_Healthy!T528,Patient19_Healthy!T528,Patient21_Healthy!T528,Patient22_Healthy!T528,Patient23_Healthy!T528,Patient25_Healthy!T528,Patient26_Healthy!TS128,Patient27_Healthy!T528,Patient28_Healthy!T528,Patient30_Healthy!T528,Patient31_Healthy!T528,Patient33_Healthy!T528,Patient34_Healthy!T528,Patient36_Healthy!T528)</f>
        <v>0.17593932749215524</v>
      </c>
      <c r="AO549" s="165"/>
    </row>
    <row r="550" spans="1:41" x14ac:dyDescent="0.25">
      <c r="A550" s="131" t="s">
        <v>145</v>
      </c>
      <c r="B550" s="132">
        <f>AVERAGE(Patient1_Healthy!B552,Patient2_Healthy!B552,Patient5_Healthy!B529,Patient6_Healthy!B529,Patient8_Healthy!B529,Patient9_Healthy!B529,Patient10_Healthy!B529,Patient11_Healthy!B529,Patient12_Healthy!B529,Patient13_Healthy!B529,Patient14_Healthy!B529,Patient15_Healthy!B529,Patient16_Healthy!B529,Patient17_Healthy!B529,Patient18_Healthy!B529,Patient19_Healthy!B529,Patient21_Healthy!B529,Patient22_Healthy!B529,Patient23_Healthy!B529,Patient25_Healthy!B529,Patient26_Healthy!B529,Patient27_Healthy!B529,Patient28_Healthy!B529,Patient30_Healthy!B529,Patient31_Healthy!B529,Patient33_Healthy!B529,Patient34_Healthy!B529,Patient36_Healthy!B529)</f>
        <v>2.0883360404337981</v>
      </c>
      <c r="C550" s="139">
        <f>STDEV(Patient1_Healthy!B552,Patient2_Healthy!B552,Patient5_Healthy!B529,Patient6_Healthy!B529,Patient8_Healthy!B529,Patient9_Healthy!B529,Patient10_Healthy!B529,Patient11_Healthy!B529,Patient12_Healthy!B529,Patient13_Healthy!B529,Patient14_Healthy!B529,Patient15_Healthy!B529,Patient16_Healthy!B529,Patient17_Healthy!B529,Patient18_Healthy!B529,Patient19_Healthy!B529,Patient21_Healthy!B529,Patient22_Healthy!B529,Patient23_Healthy!B529,Patient25_Healthy!B529,Patient26_Healthy!B529,Patient27_Healthy!B529,Patient28_Healthy!B529,Patient30_Healthy!B529,Patient31_Healthy!B529,Patient33_Healthy!B529,Patient34_Healthy!B529,Patient36_Healthy!B529)</f>
        <v>1.3232405342884588</v>
      </c>
      <c r="D550" s="164">
        <f>AVERAGE(Patient1_Healthy!C552,Patient2_Healthy!C552,Patient5_Healthy!C529,Patient6_Healthy!C529,Patient8_Healthy!C529,Patient9_Healthy!C529,Patient10_Healthy!C529,Patient11_Healthy!C529,Patient12_Healthy!C529,Patient13_Healthy!C529,Patient14_Healthy!C529,Patient15_Healthy!C529,Patient16_Healthy!C529,Patient17_Healthy!C529,Patient18_Healthy!C529,Patient19_Healthy!C529,Patient21_Healthy!C529,Patient22_Healthy!C529,Patient23_Healthy!C529,Patient25_Healthy!C529,Patient26_Healthy!C529,Patient27_Healthy!C529,Patient28_Healthy!C529,Patient30_Healthy!C529,Patient31_Healthy!C529,Patient33_Healthy!C529,Patient34_Healthy!C529,Patient36_Healthy!C529)</f>
        <v>-0.25620481213926488</v>
      </c>
      <c r="E550" s="139">
        <f>STDEV(Patient1_Healthy!C552,Patient2_Healthy!C552,Patient5_Healthy!C529,Patient6_Healthy!C529,Patient8_Healthy!C529,Patient9_Healthy!C529,Patient10_Healthy!C529,Patient11_Healthy!C529,Patient12_Healthy!C529,Patient13_Healthy!C529,Patient14_Healthy!C529,Patient15_Healthy!C529,Patient16_Healthy!C529,Patient17_Healthy!C529,Patient18_Healthy!C529,Patient19_Healthy!C529,Patient21_Healthy!C529,Patient22_Healthy!C529,Patient23_Healthy!C529,Patient25_Healthy!C529,Patient26_Healthy!C529,Patient27_Healthy!C529,Patient28_Healthy!C529,Patient30_Healthy!C529,Patient31_Healthy!C529,Patient33_Healthy!C529,Patient34_Healthy!C529,Patient36_Healthy!C529)</f>
        <v>2.025956517238626</v>
      </c>
      <c r="F550" s="132">
        <f>AVERAGE(Patient1_Healthy!D552,Patient2_Healthy!D552,Patient5_Healthy!D529,Patient6_Healthy!D529,Patient8_Healthy!D529,Patient9_Healthy!D529,Patient10_Healthy!D529,Patient11_Healthy!D529,Patient12_Healthy!D529,Patient13_Healthy!D529,Patient14_Healthy!D529,Patient15_Healthy!D529,Patient16_Healthy!D529,Patient17_Healthy!D529,Patient18_Healthy!D529,Patient19_Healthy!D529,Patient21_Healthy!D529,Patient22_Healthy!D529,Patient23_Healthy!D529,Patient25_Healthy!D529,Patient26_Healthy!D529,Patient27_Healthy!D529,Patient28_Healthy!D529,Patient30_Healthy!D529,Patient31_Healthy!D529,Patient33_Healthy!D529,Patient34_Healthy!D529,Patient36_Healthy!D529)</f>
        <v>3.6087507359909052</v>
      </c>
      <c r="G550" s="139">
        <f>STDEV(Patient1_Healthy!D552,Patient2_Healthy!D552,Patient5_Healthy!D529,Patient6_Healthy!D529,Patient8_Healthy!D529,Patient9_Healthy!D529,Patient10_Healthy!D529,Patient11_Healthy!D529,Patient12_Healthy!D529,Patient13_Healthy!D529,Patient14_Healthy!D529,Patient15_Healthy!D529,Patient16_Healthy!D529,Patient17_Healthy!D529,Patient18_Healthy!D529,Patient19_Healthy!D529,Patient21_Healthy!D529,Patient22_Healthy!D529,Patient23_Healthy!D529,Patient25_Healthy!D529,Patient26_Healthy!D529,Patient27_Healthy!D529,Patient28_Healthy!D529,Patient30_Healthy!D529,Patient31_Healthy!D529,Patient33_Healthy!D529,Patient34_Healthy!D529,Patient36_Healthy!D529)</f>
        <v>2.37790631558808</v>
      </c>
      <c r="H550" s="164">
        <f>AVERAGE(Patient1_Healthy!E552,Patient2_Healthy!E552,Patient5_Healthy!E529,Patient6_Healthy!E529,Patient8_Healthy!E529,Patient9_Healthy!E529,Patient10_Healthy!E529,Patient11_Healthy!E529,Patient12_Healthy!E529,Patient13_Healthy!E529,Patient14_Healthy!E529,Patient15_Healthy!E529,Patient16_Healthy!E529,Patient17_Healthy!E529,Patient18_Healthy!E529,Patient19_Healthy!E529,Patient21_Healthy!E529,Patient22_Healthy!E529,Patient23_Healthy!E529,Patient25_Healthy!E529,Patient26_Healthy!E529,Patient27_Healthy!E529,Patient28_Healthy!E529,Patient30_Healthy!E529,Patient31_Healthy!E529,Patient33_Healthy!E529,Patient34_Healthy!E529,Patient36_Healthy!E529)</f>
        <v>0.9273422448612193</v>
      </c>
      <c r="I550" s="164">
        <f>STDEV(Patient1_Healthy!E552,Patient2_Healthy!E552,Patient5_Healthy!E529,Patient6_Healthy!E529,Patient8_Healthy!E529,Patient9_Healthy!E529,Patient10_Healthy!E529,Patient11_Healthy!E529,Patient12_Healthy!E529,Patient13_Healthy!E529,Patient14_Healthy!E529,Patient15_Healthy!E529,Patient16_Healthy!E529,Patient17_Healthy!E529,Patient18_Healthy!E529,Patient19_Healthy!E529,Patient21_Healthy!E529,Patient22_Healthy!E529,Patient23_Healthy!E529,Patient25_Healthy!E529,Patient26_Healthy!E529,Patient27_Healthy!E529,Patient28_Healthy!E529,Patient30_Healthy!E529,Patient31_Healthy!E529,Patient33_Healthy!E529,Patient34_Healthy!E529,Patient36_Healthy!E529)</f>
        <v>3.8702031379705026</v>
      </c>
      <c r="L550" s="133" t="s">
        <v>146</v>
      </c>
      <c r="M550" s="164">
        <f>AVERAGE(Patient1_Healthy!H552,Patient2_Healthy!H529,Patient5_Healthy!H529,Patient6_Healthy!H529,Patient8_Healthy!H529,Patient9_Healthy!H529,Patient10_Healthy!H529,Patient11_Healthy!H529,Patient12_Healthy!H529,Patient13_Healthy!H529,Patient14_Healthy!H529,Patient15_Healthy!H529,Patient16_Healthy!H529,Patient17_Healthy!H529,Patient18_Healthy!H529,Patient19_Healthy!H529,Patient21_Healthy!H529,Patient22_Healthy!H529,Patient23_Healthy!H529,Patient25_Healthy!H529,Patient26_Healthy!H529,Patient27_Healthy!H529,Patient28_Healthy!H529,Patient30_Healthy!H529,Patient31_Healthy!H529,Patient33_Healthy!H529,Patient34_Healthy!H529,Patient36_Healthy!H529)</f>
        <v>79.708308485774069</v>
      </c>
      <c r="N550" s="164">
        <f>STDEV(Patient1_Healthy!H552,Patient2_Healthy!H529,Patient5_Healthy!H529,Patient6_Healthy!H529,Patient8_Healthy!H529,Patient9_Healthy!H529,Patient10_Healthy!H529,Patient11_Healthy!H529,Patient12_Healthy!H529,Patient13_Healthy!H529,Patient14_Healthy!H529,Patient15_Healthy!H529,Patient16_Healthy!H529,Patient17_Healthy!H529,Patient18_Healthy!H529,Patient19_Healthy!H529,Patient21_Healthy!H529,Patient22_Healthy!H529,Patient23_Healthy!H529,Patient25_Healthy!H529,Patient26_Healthy!H529,Patient27_Healthy!H529,Patient28_Healthy!H529,Patient30_Healthy!H529,Patient31_Healthy!H529,Patient33_Healthy!H529,Patient34_Healthy!H529,Patient36_Healthy!H529)</f>
        <v>226.59726038844857</v>
      </c>
      <c r="Q550" s="135" t="s">
        <v>146</v>
      </c>
      <c r="R550" s="132">
        <f>AVERAGE(Patient1_Healthy!M552,Patient2_Healthy!M552,Patient5_Healthy!M529,Patient6_Healthy!M529,Patient8_Healthy!M529,Patient9_Healthy!M529,Patient10_Healthy!M529,Patient11_Healthy!M529,Patient12_Healthy!M529,Patient13_Healthy!M529,Patient14_Healthy!M529,Patient15_Healthy!M529,Patient16_Healthy!M529,Patient17_Healthy!M529,Patient18_Healthy!M529,Patient19_Healthy!M529,Patient21_Healthy!M529,Patient22_Healthy!M529,Patient23_Healthy!M529,Patient25_Healthy!M529,Patient26_Healthy!M529,Patient27_Healthy!M529,Patient28_Healthy!M529,Patient30_Healthy!M529,Patient31_Healthy!M529,Patient33_Healthy!M529,Patient34_Healthy!M529,Patient36_Healthy!M529)</f>
        <v>0.8213437382770481</v>
      </c>
      <c r="S550" s="139">
        <f>STDEV(Patient1_Healthy!M552,Patient2_Healthy!M552,Patient5_Healthy!M529,Patient6_Healthy!M529,Patient8_Healthy!M529,Patient9_Healthy!M529,Patient10_Healthy!M529,Patient11_Healthy!M529,Patient12_Healthy!M529,Patient13_Healthy!M529,Patient14_Healthy!M529,Patient15_Healthy!M529,Patient16_Healthy!M529,Patient17_Healthy!M529,Patient18_Healthy!M529,Patient19_Healthy!M529,Patient21_Healthy!M529,Patient22_Healthy!M529,Patient23_Healthy!M529,Patient25_Healthy!M529,Patient26_Healthy!M529,Patient27_Healthy!M529,Patient28_Healthy!M529,Patient30_Healthy!M529,Patient31_Healthy!M529,Patient33_Healthy!M529,Patient34_Healthy!M529,Patient36_Healthy!M529)</f>
        <v>0.17248331888960636</v>
      </c>
      <c r="T550" s="164">
        <f>AVERAGE(Patient1_Healthy!N552,Patient2_Healthy!N552,Patient5_Healthy!N529,Patient6_Healthy!N529,Patient8_Healthy!N529,Patient9_Healthy!N529,Patient10_Healthy!N529,Patient11_Healthy!N529,Patient12_Healthy!N529,Patient13_Healthy!N529,Patient14_Healthy!N529,Patient15_Healthy!N529,Patient16_Healthy!N529,Patient17_Healthy!N529,Patient18_Healthy!N529,Patient19_Healthy!N529,Patient21_Healthy!N529,Patient22_Healthy!N529,Patient23_Healthy!N529,Patient25_Healthy!N529,Patient26_Healthy!N529,Patient27_Healthy!N529,Patient28_Healthy!N529,Patient30_Healthy!N529,Patient31_Healthy!N529,Patient33_Healthy!N529,Patient34_Healthy!N529,Patient36_Healthy!N529)</f>
        <v>0.86683923628353898</v>
      </c>
      <c r="U550" s="164">
        <f>STDEV(Patient1_Healthy!N552,Patient2_Healthy!N552,Patient5_Healthy!N529,Patient6_Healthy!N529,Patient8_Healthy!N529,Patient9_Healthy!N529,Patient10_Healthy!N529,Patient11_Healthy!N529,Patient12_Healthy!N529,Patient13_Healthy!N529,Patient14_Healthy!N529,Patient15_Healthy!N529,Patient16_Healthy!N529,Patient17_Healthy!N529,Patient18_Healthy!N529,Patient19_Healthy!N529,Patient21_Healthy!N529,Patient22_Healthy!N529,Patient23_Healthy!N529,Patient25_Healthy!N529,Patient26_Healthy!N529,Patient27_Healthy!N529,Patient28_Healthy!N529,Patient30_Healthy!N529,Patient31_Healthy!N529,Patient33_Healthy!N529,Patient34_Healthy!N529,Patient36_Healthy!N529)</f>
        <v>0.10949437656752757</v>
      </c>
      <c r="V550" s="132">
        <f>AVERAGE(Patient1_Healthy!O552,Patient2_Healthy!O552,Patient5_Healthy!O529,Patient6_Healthy!O529,Patient8_Healthy!O529,Patient9_Healthy!O529,Patient10_Healthy!O529,Patient11_Healthy!O529,Patient12_Healthy!O529,Patient13_Healthy!O529,Patient14_Healthy!O529,Patient15_Healthy!O529,Patient16_Healthy!O529,Patient17_Healthy!O529,Patient18_Healthy!O529,Patient19_Healthy!O529,Patient21_Healthy!O529,Patient22_Healthy!O529,Patient23_Healthy!O529,Patient25_Healthy!O529,Patient26_Healthy!O529,Patient27_Healthy!O529,Patient28_Healthy!O529,Patient30_Healthy!O529,Patient31_Healthy!O529,Patient33_Healthy!O529,Patient34_Healthy!O529,Patient36_Healthy!O529)</f>
        <v>0.74951877164944591</v>
      </c>
      <c r="W550" s="139">
        <f>STDEV(Patient1_Healthy!O552,Patient2_Healthy!O552,Patient5_Healthy!O529,Patient6_Healthy!O529,Patient8_Healthy!O529,Patient9_Healthy!O529,Patient10_Healthy!O529,Patient11_Healthy!O529,Patient12_Healthy!O529,Patient13_Healthy!O529,Patient14_Healthy!O529,Patient15_Healthy!O529,Patient16_Healthy!O529,Patient17_Healthy!O529,Patient18_Healthy!O529,Patient19_Healthy!O529,Patient21_Healthy!O529,Patient22_Healthy!O529,Patient23_Healthy!O529,Patient25_Healthy!O529,Patient26_Healthy!O529,Patient27_Healthy!O529,Patient28_Healthy!O529,Patient30_Healthy!O529,Patient31_Healthy!O529,Patient33_Healthy!O529,Patient34_Healthy!O529,Patient36_Healthy!O529)</f>
        <v>0.18348638182326743</v>
      </c>
      <c r="X550" s="132">
        <f>AVERAGE(Patient1_Healthy!P552,Patient2_Healthy!P552,Patient5_Healthy!P529,Patient6_Healthy!P529,Patient8_Healthy!P529,Patient9_Healthy!P529,Patient10_Healthy!P529,Patient11_Healthy!P529,Patient12_Healthy!P529,Patient13_Healthy!P529,Patient14_Healthy!P529,Patient15_Healthy!P529,Patient16_Healthy!P529,Patient17_Healthy!P529,Patient18_Healthy!P529,Patient19_Healthy!P529,Patient21_Healthy!P529,Patient22_Healthy!P529,Patient23_Healthy!P529,Patient25_Healthy!P529,Patient26_Healthy!P529,Patient27_Healthy!P529,Patient28_Healthy!P529,Patient30_Healthy!P529,Patient31_Healthy!P529,Patient33_Healthy!P529,Patient34_Healthy!P529,Patient36_Healthy!P529)</f>
        <v>0.80063982069617634</v>
      </c>
      <c r="Y550" s="139">
        <f>STDEV(Patient1_Healthy!P552,Patient2_Healthy!P552,Patient5_Healthy!P529,Patient6_Healthy!P529,Patient8_Healthy!P529,Patient9_Healthy!P529,Patient10_Healthy!P529,Patient11_Healthy!P529,Patient12_Healthy!P529,Patient13_Healthy!P529,Patient14_Healthy!P529,Patient15_Healthy!P529,Patient16_Healthy!P529,Patient17_Healthy!P529,Patient18_Healthy!P529,Patient19_Healthy!P529,Patient21_Healthy!P529,Patient22_Healthy!P529,Patient23_Healthy!P529,Patient25_Healthy!P529,Patient26_Healthy!P529,Patient27_Healthy!P529,Patient28_Healthy!P529,Patient30_Healthy!P529,Patient31_Healthy!P529,Patient33_Healthy!P529,Patient34_Healthy!P529,Patient36_Healthy!P529)</f>
        <v>0.14860971374888751</v>
      </c>
      <c r="Z550" s="132">
        <f>AVERAGE(Patient1_Healthy!Q552,Patient2_Healthy!Q552,Patient5_Healthy!Q529,Patient6_Healthy!Q529,Patient8_Healthy!Q529,Patient9_Healthy!Q529,Patient10_Healthy!Q529,Patient11_Healthy!Q529,Patient12_Healthy!Q529,Patient13_Healthy!Q529,Patient14_Healthy!Q529,Patient15_Healthy!Q529,Patient16_Healthy!Q529,Patient17_Healthy!Q529,Patient18_Healthy!Q529,Patient19_Healthy!Q529,Patient21_Healthy!Q529,Patient22_Healthy!Q529,Patient23_Healthy!Q529,Patient25_Healthy!Q529,Patient26_Healthy!Q529,Patient27_Healthy!Q529,Patient28_Healthy!Q529,Patient30_Healthy!Q529,Patient31_Healthy!Q529,Patient33_Healthy!Q529,Patient34_Healthy!Q529,Patient36_Healthy!Q529)</f>
        <v>0.73443065265522667</v>
      </c>
      <c r="AA550" s="139">
        <f>STDEV(Patient1_Healthy!Q552,Patient2_Healthy!Q552,Patient5_Healthy!Q529,Patient6_Healthy!Q529,Patient8_Healthy!Q529,Patient9_Healthy!Q529,Patient10_Healthy!Q529,Patient11_Healthy!Q529,Patient12_Healthy!Q529,Patient13_Healthy!Q529,Patient14_Healthy!Q529,Patient15_Healthy!Q529,Patient16_Healthy!Q529,Patient17_Healthy!Q529,Patient18_Healthy!Q529,Patient19_Healthy!Q529,Patient21_Healthy!Q529,Patient22_Healthy!Q529,Patient23_Healthy!Q529,Patient25_Healthy!Q529,Patient26_Healthy!Q529,Patient27_Healthy!Q529,Patient28_Healthy!Q529,Patient30_Healthy!Q529,Patient31_Healthy!Q529,Patient33_Healthy!Q529,Patient34_Healthy!Q529,Patient36_Healthy!Q529)</f>
        <v>0.22132711623986442</v>
      </c>
      <c r="AB550" s="132">
        <f>AVERAGE(Patient1_Healthy!R552,Patient2_Healthy!R552,Patient5_Healthy!R529,Patient6_Healthy!R529,Patient8_Healthy!R529,Patient9_Healthy!R529,Patient10_Healthy!R529,Patient11_Healthy!R529,Patient12_Healthy!R529,Patient12_Healthy!R529,Patient13_Healthy!R529,Patient14_Healthy!R529,Patient15_Healthy!R529,Patient16_Healthy!R529,Patient17_Healthy!R529,Patient18_Healthy!R529,Patient19_Healthy!R529,Patient21_Healthy!R529,Patient22_Healthy!R529,Patient23_Healthy!R529,Patient25_Healthy!R529,Patient26_Healthy!R529,Patient27_Healthy!R529,Patient28_Healthy!R529,Patient30_Healthy!R529,Patient31_Healthy!R529,Patient33_Healthy!R529,Patient34_Healthy!R529,Patient36_Healthy!R529)</f>
        <v>0.74287854942556397</v>
      </c>
      <c r="AC550" s="139">
        <f>STDEV(Patient1_Healthy!R552,Patient2_Healthy!R552,Patient5_Healthy!R529,Patient6_Healthy!R529,Patient8_Healthy!R529,Patient9_Healthy!R529,Patient10_Healthy!R529,Patient11_Healthy!R529,Patient12_Healthy!R529,Patient12_Healthy!R529,Patient13_Healthy!R529,Patient14_Healthy!R529,Patient15_Healthy!R529,Patient16_Healthy!R529,Patient17_Healthy!R529,Patient18_Healthy!R529,Patient19_Healthy!R529,Patient21_Healthy!R529,Patient22_Healthy!R529,Patient23_Healthy!R529,Patient25_Healthy!R529,Patient26_Healthy!R529,Patient27_Healthy!R529,Patient28_Healthy!R529,Patient30_Healthy!R529,Patient31_Healthy!R529,Patient33_Healthy!R529,Patient34_Healthy!R529,Patient36_Healthy!R529)</f>
        <v>0.19608489087472591</v>
      </c>
      <c r="AD550" s="132">
        <f>AVERAGE(Patient1_Healthy!S552,Patient2_Healthy!S552,Patient5_Healthy!S529,Patient6_Healthy!RS129,Patient8_Healthy!S529,Patient9_Healthy!S529,Patient10_Healthy!S529,Patient11_Healthy!S529,Patient12_Healthy!S529,Patient12_Healthy!S529,Patient13_Healthy!S529,Patient14_Healthy!S529,Patient15_Healthy!S529,Patient16_Healthy!S529,Patient17_Healthy!S529,Patient18_Healthy!S529,Patient19_Healthy!S529,Patient21_Healthy!S529,Patient22_Healthy!S529,Patient23_Healthy!S529,Patient25_Healthy!S529,Patient26_Healthy!RS129,Patient27_Healthy!S529,Patient28_Healthy!S529,Patient30_Healthy!S529,Patient31_Healthy!S529,Patient33_Healthy!S529,Patient34_Healthy!S529,Patient36_Healthy!S529)</f>
        <v>0.78885337331609051</v>
      </c>
      <c r="AE550" s="139">
        <f>STDEV(Patient1_Healthy!S552,Patient2_Healthy!S552,Patient5_Healthy!S529,Patient6_Healthy!RS129,Patient8_Healthy!S529,Patient9_Healthy!S529,Patient10_Healthy!S529,Patient11_Healthy!S529,Patient12_Healthy!S529,Patient12_Healthy!S529,Patient13_Healthy!S529,Patient14_Healthy!S529,Patient15_Healthy!S529,Patient16_Healthy!S529,Patient17_Healthy!S529,Patient18_Healthy!S529,Patient19_Healthy!S529,Patient21_Healthy!S529,Patient22_Healthy!S529,Patient23_Healthy!S529,Patient25_Healthy!S529,Patient26_Healthy!RS129,Patient27_Healthy!S529,Patient28_Healthy!S529,Patient30_Healthy!S529,Patient31_Healthy!S529,Patient33_Healthy!S529,Patient34_Healthy!S529,Patient36_Healthy!S529)</f>
        <v>0.16500487392088378</v>
      </c>
      <c r="AF550" s="164">
        <f>AVERAGE(Patient1_Healthy!T552,Patient2_Healthy!T552,Patient5_Healthy!T529,Patient6_Healthy!T529,Patient8_Healthy!T529,Patient9_Healthy!T529,Patient10_Healthy!T529,Patient11_Healthy!T529,Patient12_Healthy!T529,Patient12_Healthy!T529,Patient13_Healthy!T529,Patient14_Healthy!T529,Patient15_Healthy!T529,Patient16_Healthy!T529,Patient17_Healthy!T529,Patient18_Healthy!T529,Patient19_Healthy!T529,Patient21_Healthy!T529,Patient22_Healthy!T529,Patient23_Healthy!T529,Patient25_Healthy!T529,Patient26_Healthy!TS129,Patient27_Healthy!T529,Patient28_Healthy!T529,Patient30_Healthy!T529,Patient31_Healthy!T529,Patient33_Healthy!T529,Patient34_Healthy!T529,Patient36_Healthy!T529)</f>
        <v>0.74559044515596928</v>
      </c>
      <c r="AG550" s="164">
        <f>STDEV(Patient1_Healthy!T552,Patient2_Healthy!T552,Patient5_Healthy!T529,Patient6_Healthy!T529,Patient8_Healthy!T529,Patient9_Healthy!T529,Patient10_Healthy!T529,Patient11_Healthy!T529,Patient12_Healthy!T529,Patient12_Healthy!T529,Patient13_Healthy!T529,Patient14_Healthy!T529,Patient15_Healthy!T529,Patient16_Healthy!T529,Patient17_Healthy!T529,Patient18_Healthy!T529,Patient19_Healthy!T529,Patient21_Healthy!T529,Patient22_Healthy!T529,Patient23_Healthy!T529,Patient25_Healthy!T529,Patient26_Healthy!TS129,Patient27_Healthy!T529,Patient28_Healthy!T529,Patient30_Healthy!T529,Patient31_Healthy!T529,Patient33_Healthy!T529,Patient34_Healthy!T529,Patient36_Healthy!T529)</f>
        <v>0.20275982714543375</v>
      </c>
      <c r="AO550" s="165"/>
    </row>
    <row r="551" spans="1:41" x14ac:dyDescent="0.25">
      <c r="A551" s="131" t="s">
        <v>146</v>
      </c>
      <c r="B551" s="132">
        <f>AVERAGE(Patient1_Healthy!B553,Patient2_Healthy!B553,Patient5_Healthy!B530,Patient6_Healthy!B530,Patient8_Healthy!B530,Patient9_Healthy!B530,Patient10_Healthy!B530,Patient11_Healthy!B530,Patient12_Healthy!B530,Patient13_Healthy!B530,Patient14_Healthy!B530,Patient15_Healthy!B530,Patient16_Healthy!B530,Patient17_Healthy!B530,Patient18_Healthy!B530,Patient19_Healthy!B530,Patient21_Healthy!B530,Patient22_Healthy!B530,Patient23_Healthy!B530,Patient25_Healthy!B530,Patient26_Healthy!B530,Patient27_Healthy!B530,Patient28_Healthy!B530,Patient30_Healthy!B530,Patient31_Healthy!B530,Patient33_Healthy!B530,Patient34_Healthy!B530,Patient36_Healthy!B530)</f>
        <v>2.2197588398321115</v>
      </c>
      <c r="C551" s="139">
        <f>STDEV(Patient1_Healthy!B553,Patient2_Healthy!B553,Patient5_Healthy!B530,Patient6_Healthy!B530,Patient8_Healthy!B530,Patient9_Healthy!B530,Patient10_Healthy!B530,Patient11_Healthy!B530,Patient12_Healthy!B530,Patient13_Healthy!B530,Patient14_Healthy!B530,Patient15_Healthy!B530,Patient16_Healthy!B530,Patient17_Healthy!B530,Patient18_Healthy!B530,Patient19_Healthy!B530,Patient21_Healthy!B530,Patient22_Healthy!B530,Patient23_Healthy!B530,Patient25_Healthy!B530,Patient26_Healthy!B530,Patient27_Healthy!B530,Patient28_Healthy!B530,Patient30_Healthy!B530,Patient31_Healthy!B530,Patient33_Healthy!B530,Patient34_Healthy!B530,Patient36_Healthy!B530)</f>
        <v>1.2333069223457576</v>
      </c>
      <c r="D551" s="164">
        <f>AVERAGE(Patient1_Healthy!C553,Patient2_Healthy!C553,Patient5_Healthy!C530,Patient6_Healthy!C530,Patient8_Healthy!C530,Patient9_Healthy!C530,Patient10_Healthy!C530,Patient11_Healthy!C530,Patient12_Healthy!C530,Patient13_Healthy!C530,Patient14_Healthy!C530,Patient15_Healthy!C530,Patient16_Healthy!C530,Patient17_Healthy!C530,Patient18_Healthy!C530,Patient19_Healthy!C530,Patient21_Healthy!C530,Patient22_Healthy!C530,Patient23_Healthy!C530,Patient25_Healthy!C530,Patient26_Healthy!C530,Patient27_Healthy!C530,Patient28_Healthy!C530,Patient30_Healthy!C530,Patient31_Healthy!C530,Patient33_Healthy!C530,Patient34_Healthy!C530,Patient36_Healthy!C530)</f>
        <v>3.6588954185603755E-2</v>
      </c>
      <c r="E551" s="139">
        <f>STDEV(Patient1_Healthy!C553,Patient2_Healthy!C553,Patient5_Healthy!C530,Patient6_Healthy!C530,Patient8_Healthy!C530,Patient9_Healthy!C530,Patient10_Healthy!C530,Patient11_Healthy!C530,Patient12_Healthy!C530,Patient13_Healthy!C530,Patient14_Healthy!C530,Patient15_Healthy!C530,Patient16_Healthy!C530,Patient17_Healthy!C530,Patient18_Healthy!C530,Patient19_Healthy!C530,Patient21_Healthy!C530,Patient22_Healthy!C530,Patient23_Healthy!C530,Patient25_Healthy!C530,Patient26_Healthy!C530,Patient27_Healthy!C530,Patient28_Healthy!C530,Patient30_Healthy!C530,Patient31_Healthy!C530,Patient33_Healthy!C530,Patient34_Healthy!C530,Patient36_Healthy!C530)</f>
        <v>2.3968253434159692</v>
      </c>
      <c r="F551" s="132">
        <f>AVERAGE(Patient1_Healthy!D553,Patient2_Healthy!D553,Patient5_Healthy!D530,Patient6_Healthy!D530,Patient8_Healthy!D530,Patient9_Healthy!D530,Patient10_Healthy!D530,Patient11_Healthy!D530,Patient12_Healthy!D530,Patient13_Healthy!D530,Patient14_Healthy!D530,Patient15_Healthy!D530,Patient16_Healthy!D530,Patient17_Healthy!D530,Patient18_Healthy!D530,Patient19_Healthy!D530,Patient21_Healthy!D530,Patient22_Healthy!D530,Patient23_Healthy!D530,Patient25_Healthy!D530,Patient26_Healthy!D530,Patient27_Healthy!D530,Patient28_Healthy!D530,Patient30_Healthy!D530,Patient31_Healthy!D530,Patient33_Healthy!D530,Patient34_Healthy!D530,Patient36_Healthy!D530)</f>
        <v>3.3614922860275769</v>
      </c>
      <c r="G551" s="139">
        <f>STDEV(Patient1_Healthy!D553,Patient2_Healthy!D553,Patient5_Healthy!D530,Patient6_Healthy!D530,Patient8_Healthy!D530,Patient9_Healthy!D530,Patient10_Healthy!D530,Patient11_Healthy!D530,Patient12_Healthy!D530,Patient13_Healthy!D530,Patient14_Healthy!D530,Patient15_Healthy!D530,Patient16_Healthy!D530,Patient17_Healthy!D530,Patient18_Healthy!D530,Patient19_Healthy!D530,Patient21_Healthy!D530,Patient22_Healthy!D530,Patient23_Healthy!D530,Patient25_Healthy!D530,Patient26_Healthy!D530,Patient27_Healthy!D530,Patient28_Healthy!D530,Patient30_Healthy!D530,Patient31_Healthy!D530,Patient33_Healthy!D530,Patient34_Healthy!D530,Patient36_Healthy!D530)</f>
        <v>2.0102665102152053</v>
      </c>
      <c r="H551" s="164">
        <f>AVERAGE(Patient1_Healthy!E553,Patient2_Healthy!E553,Patient5_Healthy!E530,Patient6_Healthy!E530,Patient8_Healthy!E530,Patient9_Healthy!E530,Patient10_Healthy!E530,Patient11_Healthy!E530,Patient12_Healthy!E530,Patient13_Healthy!E530,Patient14_Healthy!E530,Patient15_Healthy!E530,Patient16_Healthy!E530,Patient17_Healthy!E530,Patient18_Healthy!E530,Patient19_Healthy!E530,Patient21_Healthy!E530,Patient22_Healthy!E530,Patient23_Healthy!E530,Patient25_Healthy!E530,Patient26_Healthy!E530,Patient27_Healthy!E530,Patient28_Healthy!E530,Patient30_Healthy!E530,Patient31_Healthy!E530,Patient33_Healthy!E530,Patient34_Healthy!E530,Patient36_Healthy!E530)</f>
        <v>-0.25295633393246708</v>
      </c>
      <c r="I551" s="164">
        <f>STDEV(Patient1_Healthy!E553,Patient2_Healthy!E553,Patient5_Healthy!E530,Patient6_Healthy!E530,Patient8_Healthy!E530,Patient9_Healthy!E530,Patient10_Healthy!E530,Patient11_Healthy!E530,Patient12_Healthy!E530,Patient13_Healthy!E530,Patient14_Healthy!E530,Patient15_Healthy!E530,Patient16_Healthy!E530,Patient17_Healthy!E530,Patient18_Healthy!E530,Patient19_Healthy!E530,Patient21_Healthy!E530,Patient22_Healthy!E530,Patient23_Healthy!E530,Patient25_Healthy!E530,Patient26_Healthy!E530,Patient27_Healthy!E530,Patient28_Healthy!E530,Patient30_Healthy!E530,Patient31_Healthy!E530,Patient33_Healthy!E530,Patient34_Healthy!E530,Patient36_Healthy!E530)</f>
        <v>4.0031760740918685</v>
      </c>
      <c r="L551" s="133" t="s">
        <v>147</v>
      </c>
      <c r="M551" s="164">
        <f>AVERAGE(Patient1_Healthy!H553,Patient2_Healthy!H530,Patient5_Healthy!H530,Patient6_Healthy!H530,Patient8_Healthy!H530,Patient9_Healthy!H530,Patient10_Healthy!H530,Patient11_Healthy!H530,Patient12_Healthy!H530,Patient13_Healthy!H530,Patient14_Healthy!H530,Patient15_Healthy!H530,Patient16_Healthy!H530,Patient17_Healthy!H530,Patient18_Healthy!H530,Patient19_Healthy!H530,Patient21_Healthy!H530,Patient22_Healthy!H530,Patient23_Healthy!H530,Patient25_Healthy!H530,Patient26_Healthy!H530,Patient27_Healthy!H530,Patient28_Healthy!H530,Patient30_Healthy!H530,Patient31_Healthy!H530,Patient33_Healthy!H530,Patient34_Healthy!H530,Patient36_Healthy!H530)</f>
        <v>96.967884257368013</v>
      </c>
      <c r="N551" s="164">
        <f>STDEV(Patient1_Healthy!H553,Patient2_Healthy!H530,Patient5_Healthy!H530,Patient6_Healthy!H530,Patient8_Healthy!H530,Patient9_Healthy!H530,Patient10_Healthy!H530,Patient11_Healthy!H530,Patient12_Healthy!H530,Patient13_Healthy!H530,Patient14_Healthy!H530,Patient15_Healthy!H530,Patient16_Healthy!H530,Patient17_Healthy!H530,Patient18_Healthy!H530,Patient19_Healthy!H530,Patient21_Healthy!H530,Patient22_Healthy!H530,Patient23_Healthy!H530,Patient25_Healthy!H530,Patient26_Healthy!H530,Patient27_Healthy!H530,Patient28_Healthy!H530,Patient30_Healthy!H530,Patient31_Healthy!H530,Patient33_Healthy!H530,Patient34_Healthy!H530,Patient36_Healthy!H530)</f>
        <v>250.90921969911568</v>
      </c>
      <c r="Q551" s="135" t="s">
        <v>147</v>
      </c>
      <c r="R551" s="132">
        <f>AVERAGE(Patient1_Healthy!M553,Patient2_Healthy!M553,Patient5_Healthy!M530,Patient6_Healthy!M530,Patient8_Healthy!M530,Patient9_Healthy!M530,Patient10_Healthy!M530,Patient11_Healthy!M530,Patient12_Healthy!M530,Patient13_Healthy!M530,Patient14_Healthy!M530,Patient15_Healthy!M530,Patient16_Healthy!M530,Patient17_Healthy!M530,Patient18_Healthy!M530,Patient19_Healthy!M530,Patient21_Healthy!M530,Patient22_Healthy!M530,Patient23_Healthy!M530,Patient25_Healthy!M530,Patient26_Healthy!M530,Patient27_Healthy!M530,Patient28_Healthy!M530,Patient30_Healthy!M530,Patient31_Healthy!M530,Patient33_Healthy!M530,Patient34_Healthy!M530,Patient36_Healthy!M530)</f>
        <v>0.83623298094645604</v>
      </c>
      <c r="S551" s="139">
        <f>STDEV(Patient1_Healthy!M553,Patient2_Healthy!M553,Patient5_Healthy!M530,Patient6_Healthy!M530,Patient8_Healthy!M530,Patient9_Healthy!M530,Patient10_Healthy!M530,Patient11_Healthy!M530,Patient12_Healthy!M530,Patient13_Healthy!M530,Patient14_Healthy!M530,Patient15_Healthy!M530,Patient16_Healthy!M530,Patient17_Healthy!M530,Patient18_Healthy!M530,Patient19_Healthy!M530,Patient21_Healthy!M530,Patient22_Healthy!M530,Patient23_Healthy!M530,Patient25_Healthy!M530,Patient26_Healthy!M530,Patient27_Healthy!M530,Patient28_Healthy!M530,Patient30_Healthy!M530,Patient31_Healthy!M530,Patient33_Healthy!M530,Patient34_Healthy!M530,Patient36_Healthy!M530)</f>
        <v>0.17566154540456511</v>
      </c>
      <c r="T551" s="164">
        <f>AVERAGE(Patient1_Healthy!N553,Patient2_Healthy!N553,Patient5_Healthy!N530,Patient6_Healthy!N530,Patient8_Healthy!N530,Patient9_Healthy!N530,Patient10_Healthy!N530,Patient11_Healthy!N530,Patient12_Healthy!N530,Patient13_Healthy!N530,Patient14_Healthy!N530,Patient15_Healthy!N530,Patient16_Healthy!N530,Patient17_Healthy!N530,Patient18_Healthy!N530,Patient19_Healthy!N530,Patient21_Healthy!N530,Patient22_Healthy!N530,Patient23_Healthy!N530,Patient25_Healthy!N530,Patient26_Healthy!N530,Patient27_Healthy!N530,Patient28_Healthy!N530,Patient30_Healthy!N530,Patient31_Healthy!N530,Patient33_Healthy!N530,Patient34_Healthy!N530,Patient36_Healthy!N530)</f>
        <v>0.87490201080121921</v>
      </c>
      <c r="U551" s="164">
        <f>STDEV(Patient1_Healthy!N553,Patient2_Healthy!N553,Patient5_Healthy!N530,Patient6_Healthy!N530,Patient8_Healthy!N530,Patient9_Healthy!N530,Patient10_Healthy!N530,Patient11_Healthy!N530,Patient12_Healthy!N530,Patient13_Healthy!N530,Patient14_Healthy!N530,Patient15_Healthy!N530,Patient16_Healthy!N530,Patient17_Healthy!N530,Patient18_Healthy!N530,Patient19_Healthy!N530,Patient21_Healthy!N530,Patient22_Healthy!N530,Patient23_Healthy!N530,Patient25_Healthy!N530,Patient26_Healthy!N530,Patient27_Healthy!N530,Patient28_Healthy!N530,Patient30_Healthy!N530,Patient31_Healthy!N530,Patient33_Healthy!N530,Patient34_Healthy!N530,Patient36_Healthy!N530)</f>
        <v>9.5375188041777248E-2</v>
      </c>
      <c r="V551" s="132">
        <f>AVERAGE(Patient1_Healthy!O553,Patient2_Healthy!O553,Patient5_Healthy!O530,Patient6_Healthy!O530,Patient8_Healthy!O530,Patient9_Healthy!O530,Patient10_Healthy!O530,Patient11_Healthy!O530,Patient12_Healthy!O530,Patient13_Healthy!O530,Patient14_Healthy!O530,Patient15_Healthy!O530,Patient16_Healthy!O530,Patient17_Healthy!O530,Patient18_Healthy!O530,Patient19_Healthy!O530,Patient21_Healthy!O530,Patient22_Healthy!O530,Patient23_Healthy!O530,Patient25_Healthy!O530,Patient26_Healthy!O530,Patient27_Healthy!O530,Patient28_Healthy!O530,Patient30_Healthy!O530,Patient31_Healthy!O530,Patient33_Healthy!O530,Patient34_Healthy!O530,Patient36_Healthy!O530)</f>
        <v>0.75673681906902901</v>
      </c>
      <c r="W551" s="139">
        <f>STDEV(Patient1_Healthy!O553,Patient2_Healthy!O553,Patient5_Healthy!O530,Patient6_Healthy!O530,Patient8_Healthy!O530,Patient9_Healthy!O530,Patient10_Healthy!O530,Patient11_Healthy!O530,Patient12_Healthy!O530,Patient13_Healthy!O530,Patient14_Healthy!O530,Patient15_Healthy!O530,Patient16_Healthy!O530,Patient17_Healthy!O530,Patient18_Healthy!O530,Patient19_Healthy!O530,Patient21_Healthy!O530,Patient22_Healthy!O530,Patient23_Healthy!O530,Patient25_Healthy!O530,Patient26_Healthy!O530,Patient27_Healthy!O530,Patient28_Healthy!O530,Patient30_Healthy!O530,Patient31_Healthy!O530,Patient33_Healthy!O530,Patient34_Healthy!O530,Patient36_Healthy!O530)</f>
        <v>0.20803157226249097</v>
      </c>
      <c r="X551" s="132">
        <f>AVERAGE(Patient1_Healthy!P553,Patient2_Healthy!P553,Patient5_Healthy!P530,Patient6_Healthy!P530,Patient8_Healthy!P530,Patient9_Healthy!P530,Patient10_Healthy!P530,Patient11_Healthy!P530,Patient12_Healthy!P530,Patient13_Healthy!P530,Patient14_Healthy!P530,Patient15_Healthy!P530,Patient16_Healthy!P530,Patient17_Healthy!P530,Patient18_Healthy!P530,Patient19_Healthy!P530,Patient21_Healthy!P530,Patient22_Healthy!P530,Patient23_Healthy!P530,Patient25_Healthy!P530,Patient26_Healthy!P530,Patient27_Healthy!P530,Patient28_Healthy!P530,Patient30_Healthy!P530,Patient31_Healthy!P530,Patient33_Healthy!P530,Patient34_Healthy!P530,Patient36_Healthy!P530)</f>
        <v>0.80368100785926544</v>
      </c>
      <c r="Y551" s="139">
        <f>STDEV(Patient1_Healthy!P553,Patient2_Healthy!P553,Patient5_Healthy!P530,Patient6_Healthy!P530,Patient8_Healthy!P530,Patient9_Healthy!P530,Patient10_Healthy!P530,Patient11_Healthy!P530,Patient12_Healthy!P530,Patient13_Healthy!P530,Patient14_Healthy!P530,Patient15_Healthy!P530,Patient16_Healthy!P530,Patient17_Healthy!P530,Patient18_Healthy!P530,Patient19_Healthy!P530,Patient21_Healthy!P530,Patient22_Healthy!P530,Patient23_Healthy!P530,Patient25_Healthy!P530,Patient26_Healthy!P530,Patient27_Healthy!P530,Patient28_Healthy!P530,Patient30_Healthy!P530,Patient31_Healthy!P530,Patient33_Healthy!P530,Patient34_Healthy!P530,Patient36_Healthy!P530)</f>
        <v>0.15081404878513813</v>
      </c>
      <c r="Z551" s="132">
        <f>AVERAGE(Patient1_Healthy!Q553,Patient2_Healthy!Q553,Patient5_Healthy!Q530,Patient6_Healthy!Q530,Patient8_Healthy!Q530,Patient9_Healthy!Q530,Patient10_Healthy!Q530,Patient11_Healthy!Q530,Patient12_Healthy!Q530,Patient13_Healthy!Q530,Patient14_Healthy!Q530,Patient15_Healthy!Q530,Patient16_Healthy!Q530,Patient17_Healthy!Q530,Patient18_Healthy!Q530,Patient19_Healthy!Q530,Patient21_Healthy!Q530,Patient22_Healthy!Q530,Patient23_Healthy!Q530,Patient25_Healthy!Q530,Patient26_Healthy!Q530,Patient27_Healthy!Q530,Patient28_Healthy!Q530,Patient30_Healthy!Q530,Patient31_Healthy!Q530,Patient33_Healthy!Q530,Patient34_Healthy!Q530,Patient36_Healthy!Q530)</f>
        <v>0.72476863999167229</v>
      </c>
      <c r="AA551" s="139">
        <f>STDEV(Patient1_Healthy!Q553,Patient2_Healthy!Q553,Patient5_Healthy!Q530,Patient6_Healthy!Q530,Patient8_Healthy!Q530,Patient9_Healthy!Q530,Patient10_Healthy!Q530,Patient11_Healthy!Q530,Patient12_Healthy!Q530,Patient13_Healthy!Q530,Patient14_Healthy!Q530,Patient15_Healthy!Q530,Patient16_Healthy!Q530,Patient17_Healthy!Q530,Patient18_Healthy!Q530,Patient19_Healthy!Q530,Patient21_Healthy!Q530,Patient22_Healthy!Q530,Patient23_Healthy!Q530,Patient25_Healthy!Q530,Patient26_Healthy!Q530,Patient27_Healthy!Q530,Patient28_Healthy!Q530,Patient30_Healthy!Q530,Patient31_Healthy!Q530,Patient33_Healthy!Q530,Patient34_Healthy!Q530,Patient36_Healthy!Q530)</f>
        <v>0.21460578202600397</v>
      </c>
      <c r="AB551" s="132">
        <f>AVERAGE(Patient1_Healthy!R553,Patient2_Healthy!R553,Patient5_Healthy!R530,Patient6_Healthy!R530,Patient8_Healthy!R530,Patient9_Healthy!R530,Patient10_Healthy!R530,Patient11_Healthy!R530,Patient12_Healthy!R530,Patient12_Healthy!R530,Patient13_Healthy!R530,Patient14_Healthy!R530,Patient15_Healthy!R530,Patient16_Healthy!R530,Patient17_Healthy!R530,Patient18_Healthy!R530,Patient19_Healthy!R530,Patient21_Healthy!R530,Patient22_Healthy!R530,Patient23_Healthy!R530,Patient25_Healthy!R530,Patient26_Healthy!R530,Patient27_Healthy!R530,Patient28_Healthy!R530,Patient30_Healthy!R530,Patient31_Healthy!R530,Patient33_Healthy!R530,Patient34_Healthy!R530,Patient36_Healthy!R530)</f>
        <v>0.74573347508456089</v>
      </c>
      <c r="AC551" s="139">
        <f>STDEV(Patient1_Healthy!R553,Patient2_Healthy!R553,Patient5_Healthy!R530,Patient6_Healthy!R530,Patient8_Healthy!R530,Patient9_Healthy!R530,Patient10_Healthy!R530,Patient11_Healthy!R530,Patient12_Healthy!R530,Patient12_Healthy!R530,Patient13_Healthy!R530,Patient14_Healthy!R530,Patient15_Healthy!R530,Patient16_Healthy!R530,Patient17_Healthy!R530,Patient18_Healthy!R530,Patient19_Healthy!R530,Patient21_Healthy!R530,Patient22_Healthy!R530,Patient23_Healthy!R530,Patient25_Healthy!R530,Patient26_Healthy!R530,Patient27_Healthy!R530,Patient28_Healthy!R530,Patient30_Healthy!R530,Patient31_Healthy!R530,Patient33_Healthy!R530,Patient34_Healthy!R530,Patient36_Healthy!R530)</f>
        <v>0.1918845226775345</v>
      </c>
      <c r="AD551" s="132">
        <f>AVERAGE(Patient1_Healthy!S553,Patient2_Healthy!S553,Patient5_Healthy!S530,Patient6_Healthy!RS130,Patient8_Healthy!S530,Patient9_Healthy!S530,Patient10_Healthy!S530,Patient11_Healthy!S530,Patient12_Healthy!S530,Patient12_Healthy!S530,Patient13_Healthy!S530,Patient14_Healthy!S530,Patient15_Healthy!S530,Patient16_Healthy!S530,Patient17_Healthy!S530,Patient18_Healthy!S530,Patient19_Healthy!S530,Patient21_Healthy!S530,Patient22_Healthy!S530,Patient23_Healthy!S530,Patient25_Healthy!S530,Patient26_Healthy!RS130,Patient27_Healthy!S530,Patient28_Healthy!S530,Patient30_Healthy!S530,Patient31_Healthy!S530,Patient33_Healthy!S530,Patient34_Healthy!S530,Patient36_Healthy!S530)</f>
        <v>0.79406345954408719</v>
      </c>
      <c r="AE551" s="139">
        <f>STDEV(Patient1_Healthy!S553,Patient2_Healthy!S553,Patient5_Healthy!S530,Patient6_Healthy!RS130,Patient8_Healthy!S530,Patient9_Healthy!S530,Patient10_Healthy!S530,Patient11_Healthy!S530,Patient12_Healthy!S530,Patient12_Healthy!S530,Patient13_Healthy!S530,Patient14_Healthy!S530,Patient15_Healthy!S530,Patient16_Healthy!S530,Patient17_Healthy!S530,Patient18_Healthy!S530,Patient19_Healthy!S530,Patient21_Healthy!S530,Patient22_Healthy!S530,Patient23_Healthy!S530,Patient25_Healthy!S530,Patient26_Healthy!RS130,Patient27_Healthy!S530,Patient28_Healthy!S530,Patient30_Healthy!S530,Patient31_Healthy!S530,Patient33_Healthy!S530,Patient34_Healthy!S530,Patient36_Healthy!S530)</f>
        <v>0.17915559053405858</v>
      </c>
      <c r="AF551" s="164">
        <f>AVERAGE(Patient1_Healthy!T553,Patient2_Healthy!T553,Patient5_Healthy!T530,Patient6_Healthy!T530,Patient8_Healthy!T530,Patient9_Healthy!T530,Patient10_Healthy!T530,Patient11_Healthy!T530,Patient12_Healthy!T530,Patient12_Healthy!T530,Patient13_Healthy!T530,Patient14_Healthy!T530,Patient15_Healthy!T530,Patient16_Healthy!T530,Patient17_Healthy!T530,Patient18_Healthy!T530,Patient19_Healthy!T530,Patient21_Healthy!T530,Patient22_Healthy!T530,Patient23_Healthy!T530,Patient25_Healthy!T530,Patient26_Healthy!TS130,Patient27_Healthy!T530,Patient28_Healthy!T530,Patient30_Healthy!T530,Patient31_Healthy!T530,Patient33_Healthy!T530,Patient34_Healthy!T530,Patient36_Healthy!T530)</f>
        <v>0.74775451453993458</v>
      </c>
      <c r="AG551" s="164">
        <f>STDEV(Patient1_Healthy!T553,Patient2_Healthy!T553,Patient5_Healthy!T530,Patient6_Healthy!T530,Patient8_Healthy!T530,Patient9_Healthy!T530,Patient10_Healthy!T530,Patient11_Healthy!T530,Patient12_Healthy!T530,Patient12_Healthy!T530,Patient13_Healthy!T530,Patient14_Healthy!T530,Patient15_Healthy!T530,Patient16_Healthy!T530,Patient17_Healthy!T530,Patient18_Healthy!T530,Patient19_Healthy!T530,Patient21_Healthy!T530,Patient22_Healthy!T530,Patient23_Healthy!T530,Patient25_Healthy!T530,Patient26_Healthy!TS130,Patient27_Healthy!T530,Patient28_Healthy!T530,Patient30_Healthy!T530,Patient31_Healthy!T530,Patient33_Healthy!T530,Patient34_Healthy!T530,Patient36_Healthy!T530)</f>
        <v>0.19374026584492818</v>
      </c>
      <c r="AO551" s="165"/>
    </row>
    <row r="552" spans="1:41" x14ac:dyDescent="0.25">
      <c r="A552" s="131" t="s">
        <v>147</v>
      </c>
      <c r="B552" s="132">
        <f>AVERAGE(Patient1_Healthy!B554,Patient2_Healthy!B554,Patient5_Healthy!B531,Patient6_Healthy!B531,Patient8_Healthy!B531,Patient9_Healthy!B531,Patient10_Healthy!B531,Patient11_Healthy!B531,Patient12_Healthy!B531,Patient13_Healthy!B531,Patient14_Healthy!B531,Patient15_Healthy!B531,Patient16_Healthy!B531,Patient17_Healthy!B531,Patient18_Healthy!B531,Patient19_Healthy!B531,Patient21_Healthy!B531,Patient22_Healthy!B531,Patient23_Healthy!B531,Patient25_Healthy!B531,Patient26_Healthy!B531,Patient27_Healthy!B531,Patient28_Healthy!B531,Patient30_Healthy!B531,Patient31_Healthy!B531,Patient33_Healthy!B531,Patient34_Healthy!B531,Patient36_Healthy!B531)</f>
        <v>2.3922241207017829</v>
      </c>
      <c r="C552" s="139">
        <f>STDEV(Patient1_Healthy!B554,Patient2_Healthy!B554,Patient5_Healthy!B531,Patient6_Healthy!B531,Patient8_Healthy!B531,Patient9_Healthy!B531,Patient10_Healthy!B531,Patient11_Healthy!B531,Patient12_Healthy!B531,Patient13_Healthy!B531,Patient14_Healthy!B531,Patient15_Healthy!B531,Patient16_Healthy!B531,Patient17_Healthy!B531,Patient18_Healthy!B531,Patient19_Healthy!B531,Patient21_Healthy!B531,Patient22_Healthy!B531,Patient23_Healthy!B531,Patient25_Healthy!B531,Patient26_Healthy!B531,Patient27_Healthy!B531,Patient28_Healthy!B531,Patient30_Healthy!B531,Patient31_Healthy!B531,Patient33_Healthy!B531,Patient34_Healthy!B531,Patient36_Healthy!B531)</f>
        <v>1.2997027349443482</v>
      </c>
      <c r="D552" s="164">
        <f>AVERAGE(Patient1_Healthy!C554,Patient2_Healthy!C554,Patient5_Healthy!C531,Patient6_Healthy!C531,Patient8_Healthy!C531,Patient9_Healthy!C531,Patient10_Healthy!C531,Patient11_Healthy!C531,Patient12_Healthy!C531,Patient13_Healthy!C531,Patient14_Healthy!C531,Patient15_Healthy!C531,Patient16_Healthy!C531,Patient17_Healthy!C531,Patient18_Healthy!C531,Patient19_Healthy!C531,Patient21_Healthy!C531,Patient22_Healthy!C531,Patient23_Healthy!C531,Patient25_Healthy!C531,Patient26_Healthy!C531,Patient27_Healthy!C531,Patient28_Healthy!C531,Patient30_Healthy!C531,Patient31_Healthy!C531,Patient33_Healthy!C531,Patient34_Healthy!C531,Patient36_Healthy!C531)</f>
        <v>0.21867189589564848</v>
      </c>
      <c r="E552" s="139">
        <f>STDEV(Patient1_Healthy!C554,Patient2_Healthy!C554,Patient5_Healthy!C531,Patient6_Healthy!C531,Patient8_Healthy!C531,Patient9_Healthy!C531,Patient10_Healthy!C531,Patient11_Healthy!C531,Patient12_Healthy!C531,Patient13_Healthy!C531,Patient14_Healthy!C531,Patient15_Healthy!C531,Patient16_Healthy!C531,Patient17_Healthy!C531,Patient18_Healthy!C531,Patient19_Healthy!C531,Patient21_Healthy!C531,Patient22_Healthy!C531,Patient23_Healthy!C531,Patient25_Healthy!C531,Patient26_Healthy!C531,Patient27_Healthy!C531,Patient28_Healthy!C531,Patient30_Healthy!C531,Patient31_Healthy!C531,Patient33_Healthy!C531,Patient34_Healthy!C531,Patient36_Healthy!C531)</f>
        <v>2.2680650126774506</v>
      </c>
      <c r="F552" s="132">
        <f>AVERAGE(Patient1_Healthy!D554,Patient2_Healthy!D554,Patient5_Healthy!D531,Patient6_Healthy!D531,Patient8_Healthy!D531,Patient9_Healthy!D531,Patient10_Healthy!D531,Patient11_Healthy!D531,Patient12_Healthy!D531,Patient13_Healthy!D531,Patient14_Healthy!D531,Patient15_Healthy!D531,Patient16_Healthy!D531,Patient17_Healthy!D531,Patient18_Healthy!D531,Patient19_Healthy!D531,Patient21_Healthy!D531,Patient22_Healthy!D531,Patient23_Healthy!D531,Patient25_Healthy!D531,Patient26_Healthy!D531,Patient27_Healthy!D531,Patient28_Healthy!D531,Patient30_Healthy!D531,Patient31_Healthy!D531,Patient33_Healthy!D531,Patient34_Healthy!D531,Patient36_Healthy!D531)</f>
        <v>3.8783614048552209</v>
      </c>
      <c r="G552" s="139">
        <f>STDEV(Patient1_Healthy!D554,Patient2_Healthy!D554,Patient5_Healthy!D531,Patient6_Healthy!D531,Patient8_Healthy!D531,Patient9_Healthy!D531,Patient10_Healthy!D531,Patient11_Healthy!D531,Patient12_Healthy!D531,Patient13_Healthy!D531,Patient14_Healthy!D531,Patient15_Healthy!D531,Patient16_Healthy!D531,Patient17_Healthy!D531,Patient18_Healthy!D531,Patient19_Healthy!D531,Patient21_Healthy!D531,Patient22_Healthy!D531,Patient23_Healthy!D531,Patient25_Healthy!D531,Patient26_Healthy!D531,Patient27_Healthy!D531,Patient28_Healthy!D531,Patient30_Healthy!D531,Patient31_Healthy!D531,Patient33_Healthy!D531,Patient34_Healthy!D531,Patient36_Healthy!D531)</f>
        <v>1.9169311677799299</v>
      </c>
      <c r="H552" s="164">
        <f>AVERAGE(Patient1_Healthy!E554,Patient2_Healthy!E554,Patient5_Healthy!E531,Patient6_Healthy!E531,Patient8_Healthy!E531,Patient9_Healthy!E531,Patient10_Healthy!E531,Patient11_Healthy!E531,Patient12_Healthy!E531,Patient13_Healthy!E531,Patient14_Healthy!E531,Patient15_Healthy!E531,Patient16_Healthy!E531,Patient17_Healthy!E531,Patient18_Healthy!E531,Patient19_Healthy!E531,Patient21_Healthy!E531,Patient22_Healthy!E531,Patient23_Healthy!E531,Patient25_Healthy!E531,Patient26_Healthy!E531,Patient27_Healthy!E531,Patient28_Healthy!E531,Patient30_Healthy!E531,Patient31_Healthy!E531,Patient33_Healthy!E531,Patient34_Healthy!E531,Patient36_Healthy!E531)</f>
        <v>-0.18934019558573639</v>
      </c>
      <c r="I552" s="164">
        <f>STDEV(Patient1_Healthy!E554,Patient2_Healthy!E554,Patient5_Healthy!E531,Patient6_Healthy!E531,Patient8_Healthy!E531,Patient9_Healthy!E531,Patient10_Healthy!E531,Patient11_Healthy!E531,Patient12_Healthy!E531,Patient13_Healthy!E531,Patient14_Healthy!E531,Patient15_Healthy!E531,Patient16_Healthy!E531,Patient17_Healthy!E531,Patient18_Healthy!E531,Patient19_Healthy!E531,Patient21_Healthy!E531,Patient22_Healthy!E531,Patient23_Healthy!E531,Patient25_Healthy!E531,Patient26_Healthy!E531,Patient27_Healthy!E531,Patient28_Healthy!E531,Patient30_Healthy!E531,Patient31_Healthy!E531,Patient33_Healthy!E531,Patient34_Healthy!E531,Patient36_Healthy!E531)</f>
        <v>3.7716684544590544</v>
      </c>
      <c r="L552" s="133" t="s">
        <v>148</v>
      </c>
      <c r="M552" s="164">
        <f>AVERAGE(Patient1_Healthy!H554,Patient2_Healthy!H531,Patient5_Healthy!H531,Patient6_Healthy!H531,Patient8_Healthy!H531,Patient9_Healthy!H531,Patient10_Healthy!H531,Patient11_Healthy!H531,Patient12_Healthy!H531,Patient13_Healthy!H531,Patient14_Healthy!H531,Patient15_Healthy!H531,Patient16_Healthy!H531,Patient17_Healthy!H531,Patient18_Healthy!H531,Patient19_Healthy!H531,Patient21_Healthy!H531,Patient22_Healthy!H531,Patient23_Healthy!H531,Patient25_Healthy!H531,Patient26_Healthy!H531,Patient27_Healthy!H531,Patient28_Healthy!H531,Patient30_Healthy!H531,Patient31_Healthy!H531,Patient33_Healthy!H531,Patient34_Healthy!H531,Patient36_Healthy!H531)</f>
        <v>179.50418064397954</v>
      </c>
      <c r="N552" s="164">
        <f>STDEV(Patient1_Healthy!H554,Patient2_Healthy!H531,Patient5_Healthy!H531,Patient6_Healthy!H531,Patient8_Healthy!H531,Patient9_Healthy!H531,Patient10_Healthy!H531,Patient11_Healthy!H531,Patient12_Healthy!H531,Patient13_Healthy!H531,Patient14_Healthy!H531,Patient15_Healthy!H531,Patient16_Healthy!H531,Patient17_Healthy!H531,Patient18_Healthy!H531,Patient19_Healthy!H531,Patient21_Healthy!H531,Patient22_Healthy!H531,Patient23_Healthy!H531,Patient25_Healthy!H531,Patient26_Healthy!H531,Patient27_Healthy!H531,Patient28_Healthy!H531,Patient30_Healthy!H531,Patient31_Healthy!H531,Patient33_Healthy!H531,Patient34_Healthy!H531,Patient36_Healthy!H531)</f>
        <v>758.93131827674688</v>
      </c>
      <c r="Q552" s="135" t="s">
        <v>148</v>
      </c>
      <c r="R552" s="132">
        <f>AVERAGE(Patient1_Healthy!M554,Patient2_Healthy!M554,Patient5_Healthy!M531,Patient6_Healthy!M531,Patient8_Healthy!M531,Patient9_Healthy!M531,Patient10_Healthy!M531,Patient11_Healthy!M531,Patient12_Healthy!M531,Patient13_Healthy!M531,Patient14_Healthy!M531,Patient15_Healthy!M531,Patient16_Healthy!M531,Patient17_Healthy!M531,Patient18_Healthy!M531,Patient19_Healthy!M531,Patient21_Healthy!M531,Patient22_Healthy!M531,Patient23_Healthy!M531,Patient25_Healthy!M531,Patient26_Healthy!M531,Patient27_Healthy!M531,Patient28_Healthy!M531,Patient30_Healthy!M531,Patient31_Healthy!M531,Patient33_Healthy!M531,Patient34_Healthy!M531,Patient36_Healthy!M531)</f>
        <v>0.82588002952676709</v>
      </c>
      <c r="S552" s="139">
        <f>STDEV(Patient1_Healthy!M554,Patient2_Healthy!M554,Patient5_Healthy!M531,Patient6_Healthy!M531,Patient8_Healthy!M531,Patient9_Healthy!M531,Patient10_Healthy!M531,Patient11_Healthy!M531,Patient12_Healthy!M531,Patient13_Healthy!M531,Patient14_Healthy!M531,Patient15_Healthy!M531,Patient16_Healthy!M531,Patient17_Healthy!M531,Patient18_Healthy!M531,Patient19_Healthy!M531,Patient21_Healthy!M531,Patient22_Healthy!M531,Patient23_Healthy!M531,Patient25_Healthy!M531,Patient26_Healthy!M531,Patient27_Healthy!M531,Patient28_Healthy!M531,Patient30_Healthy!M531,Patient31_Healthy!M531,Patient33_Healthy!M531,Patient34_Healthy!M531,Patient36_Healthy!M531)</f>
        <v>0.16912005609317027</v>
      </c>
      <c r="T552" s="164">
        <f>AVERAGE(Patient1_Healthy!N554,Patient2_Healthy!N554,Patient5_Healthy!N531,Patient6_Healthy!N531,Patient8_Healthy!N531,Patient9_Healthy!N531,Patient10_Healthy!N531,Patient11_Healthy!N531,Patient12_Healthy!N531,Patient13_Healthy!N531,Patient14_Healthy!N531,Patient15_Healthy!N531,Patient16_Healthy!N531,Patient17_Healthy!N531,Patient18_Healthy!N531,Patient19_Healthy!N531,Patient21_Healthy!N531,Patient22_Healthy!N531,Patient23_Healthy!N531,Patient25_Healthy!N531,Patient26_Healthy!N531,Patient27_Healthy!N531,Patient28_Healthy!N531,Patient30_Healthy!N531,Patient31_Healthy!N531,Patient33_Healthy!N531,Patient34_Healthy!N531,Patient36_Healthy!N531)</f>
        <v>0.84783436078765462</v>
      </c>
      <c r="U552" s="164">
        <f>STDEV(Patient1_Healthy!N554,Patient2_Healthy!N554,Patient5_Healthy!N531,Patient6_Healthy!N531,Patient8_Healthy!N531,Patient9_Healthy!N531,Patient10_Healthy!N531,Patient11_Healthy!N531,Patient12_Healthy!N531,Patient13_Healthy!N531,Patient14_Healthy!N531,Patient15_Healthy!N531,Patient16_Healthy!N531,Patient17_Healthy!N531,Patient18_Healthy!N531,Patient19_Healthy!N531,Patient21_Healthy!N531,Patient22_Healthy!N531,Patient23_Healthy!N531,Patient25_Healthy!N531,Patient26_Healthy!N531,Patient27_Healthy!N531,Patient28_Healthy!N531,Patient30_Healthy!N531,Patient31_Healthy!N531,Patient33_Healthy!N531,Patient34_Healthy!N531,Patient36_Healthy!N531)</f>
        <v>9.7489537999068218E-2</v>
      </c>
      <c r="V552" s="132">
        <f>AVERAGE(Patient1_Healthy!O554,Patient2_Healthy!O554,Patient5_Healthy!O531,Patient6_Healthy!O531,Patient8_Healthy!O531,Patient9_Healthy!O531,Patient10_Healthy!O531,Patient11_Healthy!O531,Patient12_Healthy!O531,Patient13_Healthy!O531,Patient14_Healthy!O531,Patient15_Healthy!O531,Patient16_Healthy!O531,Patient17_Healthy!O531,Patient18_Healthy!O531,Patient19_Healthy!O531,Patient21_Healthy!O531,Patient22_Healthy!O531,Patient23_Healthy!O531,Patient25_Healthy!O531,Patient26_Healthy!O531,Patient27_Healthy!O531,Patient28_Healthy!O531,Patient30_Healthy!O531,Patient31_Healthy!O531,Patient33_Healthy!O531,Patient34_Healthy!O531,Patient36_Healthy!O531)</f>
        <v>0.75616161497246792</v>
      </c>
      <c r="W552" s="139">
        <f>STDEV(Patient1_Healthy!O554,Patient2_Healthy!O554,Patient5_Healthy!O531,Patient6_Healthy!O531,Patient8_Healthy!O531,Patient9_Healthy!O531,Patient10_Healthy!O531,Patient11_Healthy!O531,Patient12_Healthy!O531,Patient13_Healthy!O531,Patient14_Healthy!O531,Patient15_Healthy!O531,Patient16_Healthy!O531,Patient17_Healthy!O531,Patient18_Healthy!O531,Patient19_Healthy!O531,Patient21_Healthy!O531,Patient22_Healthy!O531,Patient23_Healthy!O531,Patient25_Healthy!O531,Patient26_Healthy!O531,Patient27_Healthy!O531,Patient28_Healthy!O531,Patient30_Healthy!O531,Patient31_Healthy!O531,Patient33_Healthy!O531,Patient34_Healthy!O531,Patient36_Healthy!O531)</f>
        <v>0.18559230628152854</v>
      </c>
      <c r="X552" s="132">
        <f>AVERAGE(Patient1_Healthy!P554,Patient2_Healthy!P554,Patient5_Healthy!P531,Patient6_Healthy!P531,Patient8_Healthy!P531,Patient9_Healthy!P531,Patient10_Healthy!P531,Patient11_Healthy!P531,Patient12_Healthy!P531,Patient13_Healthy!P531,Patient14_Healthy!P531,Patient15_Healthy!P531,Patient16_Healthy!P531,Patient17_Healthy!P531,Patient18_Healthy!P531,Patient19_Healthy!P531,Patient21_Healthy!P531,Patient22_Healthy!P531,Patient23_Healthy!P531,Patient25_Healthy!P531,Patient26_Healthy!P531,Patient27_Healthy!P531,Patient28_Healthy!P531,Patient30_Healthy!P531,Patient31_Healthy!P531,Patient33_Healthy!P531,Patient34_Healthy!P531,Patient36_Healthy!P531)</f>
        <v>0.80390787179887024</v>
      </c>
      <c r="Y552" s="139">
        <f>STDEV(Patient1_Healthy!P554,Patient2_Healthy!P554,Patient5_Healthy!P531,Patient6_Healthy!P531,Patient8_Healthy!P531,Patient9_Healthy!P531,Patient10_Healthy!P531,Patient11_Healthy!P531,Patient12_Healthy!P531,Patient13_Healthy!P531,Patient14_Healthy!P531,Patient15_Healthy!P531,Patient16_Healthy!P531,Patient17_Healthy!P531,Patient18_Healthy!P531,Patient19_Healthy!P531,Patient21_Healthy!P531,Patient22_Healthy!P531,Patient23_Healthy!P531,Patient25_Healthy!P531,Patient26_Healthy!P531,Patient27_Healthy!P531,Patient28_Healthy!P531,Patient30_Healthy!P531,Patient31_Healthy!P531,Patient33_Healthy!P531,Patient34_Healthy!P531,Patient36_Healthy!P531)</f>
        <v>0.16348298007805914</v>
      </c>
      <c r="Z552" s="132">
        <f>AVERAGE(Patient1_Healthy!Q554,Patient2_Healthy!Q554,Patient5_Healthy!Q531,Patient6_Healthy!Q531,Patient8_Healthy!Q531,Patient9_Healthy!Q531,Patient10_Healthy!Q531,Patient11_Healthy!Q531,Patient12_Healthy!Q531,Patient13_Healthy!Q531,Patient14_Healthy!Q531,Patient15_Healthy!Q531,Patient16_Healthy!Q531,Patient17_Healthy!Q531,Patient18_Healthy!Q531,Patient19_Healthy!Q531,Patient21_Healthy!Q531,Patient22_Healthy!Q531,Patient23_Healthy!Q531,Patient25_Healthy!Q531,Patient26_Healthy!Q531,Patient27_Healthy!Q531,Patient28_Healthy!Q531,Patient30_Healthy!Q531,Patient31_Healthy!Q531,Patient33_Healthy!Q531,Patient34_Healthy!Q531,Patient36_Healthy!Q531)</f>
        <v>0.76065567690473157</v>
      </c>
      <c r="AA552" s="139">
        <f>STDEV(Patient1_Healthy!Q554,Patient2_Healthy!Q554,Patient5_Healthy!Q531,Patient6_Healthy!Q531,Patient8_Healthy!Q531,Patient9_Healthy!Q531,Patient10_Healthy!Q531,Patient11_Healthy!Q531,Patient12_Healthy!Q531,Patient13_Healthy!Q531,Patient14_Healthy!Q531,Patient15_Healthy!Q531,Patient16_Healthy!Q531,Patient17_Healthy!Q531,Patient18_Healthy!Q531,Patient19_Healthy!Q531,Patient21_Healthy!Q531,Patient22_Healthy!Q531,Patient23_Healthy!Q531,Patient25_Healthy!Q531,Patient26_Healthy!Q531,Patient27_Healthy!Q531,Patient28_Healthy!Q531,Patient30_Healthy!Q531,Patient31_Healthy!Q531,Patient33_Healthy!Q531,Patient34_Healthy!Q531,Patient36_Healthy!Q531)</f>
        <v>0.20481631099985223</v>
      </c>
      <c r="AB552" s="132">
        <f>AVERAGE(Patient1_Healthy!R554,Patient2_Healthy!R554,Patient5_Healthy!R531,Patient6_Healthy!R531,Patient8_Healthy!R531,Patient9_Healthy!R531,Patient10_Healthy!R531,Patient11_Healthy!R531,Patient12_Healthy!R531,Patient12_Healthy!R531,Patient13_Healthy!R531,Patient14_Healthy!R531,Patient15_Healthy!R531,Patient16_Healthy!R531,Patient17_Healthy!R531,Patient18_Healthy!R531,Patient19_Healthy!R531,Patient21_Healthy!R531,Patient22_Healthy!R531,Patient23_Healthy!R531,Patient25_Healthy!R531,Patient26_Healthy!R531,Patient27_Healthy!R531,Patient28_Healthy!R531,Patient30_Healthy!R531,Patient31_Healthy!R531,Patient33_Healthy!R531,Patient34_Healthy!R531,Patient36_Healthy!R531)</f>
        <v>0.7380338106142833</v>
      </c>
      <c r="AC552" s="139">
        <f>STDEV(Patient1_Healthy!R554,Patient2_Healthy!R554,Patient5_Healthy!R531,Patient6_Healthy!R531,Patient8_Healthy!R531,Patient9_Healthy!R531,Patient10_Healthy!R531,Patient11_Healthy!R531,Patient12_Healthy!R531,Patient12_Healthy!R531,Patient13_Healthy!R531,Patient14_Healthy!R531,Patient15_Healthy!R531,Patient16_Healthy!R531,Patient17_Healthy!R531,Patient18_Healthy!R531,Patient19_Healthy!R531,Patient21_Healthy!R531,Patient22_Healthy!R531,Patient23_Healthy!R531,Patient25_Healthy!R531,Patient26_Healthy!R531,Patient27_Healthy!R531,Patient28_Healthy!R531,Patient30_Healthy!R531,Patient31_Healthy!R531,Patient33_Healthy!R531,Patient34_Healthy!R531,Patient36_Healthy!R531)</f>
        <v>0.18222465847186761</v>
      </c>
      <c r="AD552" s="132">
        <f>AVERAGE(Patient1_Healthy!S554,Patient2_Healthy!S554,Patient5_Healthy!S531,Patient6_Healthy!RS131,Patient8_Healthy!S531,Patient9_Healthy!S531,Patient10_Healthy!S531,Patient11_Healthy!S531,Patient12_Healthy!S531,Patient12_Healthy!S531,Patient13_Healthy!S531,Patient14_Healthy!S531,Patient15_Healthy!S531,Patient16_Healthy!S531,Patient17_Healthy!S531,Patient18_Healthy!S531,Patient19_Healthy!S531,Patient21_Healthy!S531,Patient22_Healthy!S531,Patient23_Healthy!S531,Patient25_Healthy!S531,Patient26_Healthy!RS131,Patient27_Healthy!S531,Patient28_Healthy!S531,Patient30_Healthy!S531,Patient31_Healthy!S531,Patient33_Healthy!S531,Patient34_Healthy!S531,Patient36_Healthy!S531)</f>
        <v>0.82499401570283293</v>
      </c>
      <c r="AE552" s="139">
        <f>STDEV(Patient1_Healthy!S554,Patient2_Healthy!S554,Patient5_Healthy!S531,Patient6_Healthy!RS131,Patient8_Healthy!S531,Patient9_Healthy!S531,Patient10_Healthy!S531,Patient11_Healthy!S531,Patient12_Healthy!S531,Patient12_Healthy!S531,Patient13_Healthy!S531,Patient14_Healthy!S531,Patient15_Healthy!S531,Patient16_Healthy!S531,Patient17_Healthy!S531,Patient18_Healthy!S531,Patient19_Healthy!S531,Patient21_Healthy!S531,Patient22_Healthy!S531,Patient23_Healthy!S531,Patient25_Healthy!S531,Patient26_Healthy!RS131,Patient27_Healthy!S531,Patient28_Healthy!S531,Patient30_Healthy!S531,Patient31_Healthy!S531,Patient33_Healthy!S531,Patient34_Healthy!S531,Patient36_Healthy!S531)</f>
        <v>0.13616132983957538</v>
      </c>
      <c r="AF552" s="164">
        <f>AVERAGE(Patient1_Healthy!T554,Patient2_Healthy!T554,Patient5_Healthy!T531,Patient6_Healthy!T531,Patient8_Healthy!T531,Patient9_Healthy!T531,Patient10_Healthy!T531,Patient11_Healthy!T531,Patient12_Healthy!T531,Patient12_Healthy!T531,Patient13_Healthy!T531,Patient14_Healthy!T531,Patient15_Healthy!T531,Patient16_Healthy!T531,Patient17_Healthy!T531,Patient18_Healthy!T531,Patient19_Healthy!T531,Patient21_Healthy!T531,Patient22_Healthy!T531,Patient23_Healthy!T531,Patient25_Healthy!T531,Patient26_Healthy!TS131,Patient27_Healthy!T531,Patient28_Healthy!T531,Patient30_Healthy!T531,Patient31_Healthy!T531,Patient33_Healthy!T531,Patient34_Healthy!T531,Patient36_Healthy!T531)</f>
        <v>0.75004349709073048</v>
      </c>
      <c r="AG552" s="164">
        <f>STDEV(Patient1_Healthy!T554,Patient2_Healthy!T554,Patient5_Healthy!T531,Patient6_Healthy!T531,Patient8_Healthy!T531,Patient9_Healthy!T531,Patient10_Healthy!T531,Patient11_Healthy!T531,Patient12_Healthy!T531,Patient12_Healthy!T531,Patient13_Healthy!T531,Patient14_Healthy!T531,Patient15_Healthy!T531,Patient16_Healthy!T531,Patient17_Healthy!T531,Patient18_Healthy!T531,Patient19_Healthy!T531,Patient21_Healthy!T531,Patient22_Healthy!T531,Patient23_Healthy!T531,Patient25_Healthy!T531,Patient26_Healthy!TS131,Patient27_Healthy!T531,Patient28_Healthy!T531,Patient30_Healthy!T531,Patient31_Healthy!T531,Patient33_Healthy!T531,Patient34_Healthy!T531,Patient36_Healthy!T531)</f>
        <v>0.20136498021237306</v>
      </c>
      <c r="AO552" s="165"/>
    </row>
    <row r="553" spans="1:41" x14ac:dyDescent="0.25">
      <c r="A553" s="131" t="s">
        <v>148</v>
      </c>
      <c r="B553" s="132">
        <f>AVERAGE(Patient1_Healthy!B555,Patient2_Healthy!B555,Patient5_Healthy!B532,Patient6_Healthy!B532,Patient8_Healthy!B532,Patient9_Healthy!B532,Patient10_Healthy!B532,Patient11_Healthy!B532,Patient12_Healthy!B532,Patient13_Healthy!B532,Patient14_Healthy!B532,Patient15_Healthy!B532,Patient16_Healthy!B532,Patient17_Healthy!B532,Patient18_Healthy!B532,Patient19_Healthy!B532,Patient21_Healthy!B532,Patient22_Healthy!B532,Patient23_Healthy!B532,Patient25_Healthy!B532,Patient26_Healthy!B532,Patient27_Healthy!B532,Patient28_Healthy!B532,Patient30_Healthy!B532,Patient31_Healthy!B532,Patient33_Healthy!B532,Patient34_Healthy!B532,Patient36_Healthy!B532)</f>
        <v>1.7518468599882107</v>
      </c>
      <c r="C553" s="139">
        <f>STDEV(Patient1_Healthy!B555,Patient2_Healthy!B555,Patient5_Healthy!B532,Patient6_Healthy!B532,Patient8_Healthy!B532,Patient9_Healthy!B532,Patient10_Healthy!B532,Patient11_Healthy!B532,Patient12_Healthy!B532,Patient13_Healthy!B532,Patient14_Healthy!B532,Patient15_Healthy!B532,Patient16_Healthy!B532,Patient17_Healthy!B532,Patient18_Healthy!B532,Patient19_Healthy!B532,Patient21_Healthy!B532,Patient22_Healthy!B532,Patient23_Healthy!B532,Patient25_Healthy!B532,Patient26_Healthy!B532,Patient27_Healthy!B532,Patient28_Healthy!B532,Patient30_Healthy!B532,Patient31_Healthy!B532,Patient33_Healthy!B532,Patient34_Healthy!B532,Patient36_Healthy!B532)</f>
        <v>0.60412766144195695</v>
      </c>
      <c r="D553" s="164">
        <f>AVERAGE(Patient1_Healthy!C555,Patient2_Healthy!C555,Patient5_Healthy!C532,Patient6_Healthy!C532,Patient8_Healthy!C532,Patient9_Healthy!C532,Patient10_Healthy!C532,Patient11_Healthy!C532,Patient12_Healthy!C532,Patient13_Healthy!C532,Patient14_Healthy!C532,Patient15_Healthy!C532,Patient16_Healthy!C532,Patient17_Healthy!C532,Patient18_Healthy!C532,Patient19_Healthy!C532,Patient21_Healthy!C532,Patient22_Healthy!C532,Patient23_Healthy!C532,Patient25_Healthy!C532,Patient26_Healthy!C532,Patient27_Healthy!C532,Patient28_Healthy!C532,Patient30_Healthy!C532,Patient31_Healthy!C532,Patient33_Healthy!C532,Patient34_Healthy!C532,Patient36_Healthy!C532)</f>
        <v>-0.38905053522719885</v>
      </c>
      <c r="E553" s="139">
        <f>STDEV(Patient1_Healthy!C555,Patient2_Healthy!C555,Patient5_Healthy!C532,Patient6_Healthy!C532,Patient8_Healthy!C532,Patient9_Healthy!C532,Patient10_Healthy!C532,Patient11_Healthy!C532,Patient12_Healthy!C532,Patient13_Healthy!C532,Patient14_Healthy!C532,Patient15_Healthy!C532,Patient16_Healthy!C532,Patient17_Healthy!C532,Patient18_Healthy!C532,Patient19_Healthy!C532,Patient21_Healthy!C532,Patient22_Healthy!C532,Patient23_Healthy!C532,Patient25_Healthy!C532,Patient26_Healthy!C532,Patient27_Healthy!C532,Patient28_Healthy!C532,Patient30_Healthy!C532,Patient31_Healthy!C532,Patient33_Healthy!C532,Patient34_Healthy!C532,Patient36_Healthy!C532)</f>
        <v>1.4002454148185</v>
      </c>
      <c r="F553" s="132">
        <f>AVERAGE(Patient1_Healthy!D555,Patient2_Healthy!D555,Patient5_Healthy!D532,Patient6_Healthy!D532,Patient8_Healthy!D532,Patient9_Healthy!D532,Patient10_Healthy!D532,Patient11_Healthy!D532,Patient12_Healthy!D532,Patient13_Healthy!D532,Patient14_Healthy!D532,Patient15_Healthy!D532,Patient16_Healthy!D532,Patient17_Healthy!D532,Patient18_Healthy!D532,Patient19_Healthy!D532,Patient21_Healthy!D532,Patient22_Healthy!D532,Patient23_Healthy!D532,Patient25_Healthy!D532,Patient26_Healthy!D532,Patient27_Healthy!D532,Patient28_Healthy!D532,Patient30_Healthy!D532,Patient31_Healthy!D532,Patient33_Healthy!D532,Patient34_Healthy!D532,Patient36_Healthy!D532)</f>
        <v>2.9447188220408314</v>
      </c>
      <c r="G553" s="139">
        <f>STDEV(Patient1_Healthy!D555,Patient2_Healthy!D555,Patient5_Healthy!D532,Patient6_Healthy!D532,Patient8_Healthy!D532,Patient9_Healthy!D532,Patient10_Healthy!D532,Patient11_Healthy!D532,Patient12_Healthy!D532,Patient13_Healthy!D532,Patient14_Healthy!D532,Patient15_Healthy!D532,Patient16_Healthy!D532,Patient17_Healthy!D532,Patient18_Healthy!D532,Patient19_Healthy!D532,Patient21_Healthy!D532,Patient22_Healthy!D532,Patient23_Healthy!D532,Patient25_Healthy!D532,Patient26_Healthy!D532,Patient27_Healthy!D532,Patient28_Healthy!D532,Patient30_Healthy!D532,Patient31_Healthy!D532,Patient33_Healthy!D532,Patient34_Healthy!D532,Patient36_Healthy!D532)</f>
        <v>1.2463100752289604</v>
      </c>
      <c r="H553" s="164">
        <f>AVERAGE(Patient1_Healthy!E555,Patient2_Healthy!E555,Patient5_Healthy!E532,Patient6_Healthy!E532,Patient8_Healthy!E532,Patient9_Healthy!E532,Patient10_Healthy!E532,Patient11_Healthy!E532,Patient12_Healthy!E532,Patient13_Healthy!E532,Patient14_Healthy!E532,Patient15_Healthy!E532,Patient16_Healthy!E532,Patient17_Healthy!E532,Patient18_Healthy!E532,Patient19_Healthy!E532,Patient21_Healthy!E532,Patient22_Healthy!E532,Patient23_Healthy!E532,Patient25_Healthy!E532,Patient26_Healthy!E532,Patient27_Healthy!E532,Patient28_Healthy!E532,Patient30_Healthy!E532,Patient31_Healthy!E532,Patient33_Healthy!E532,Patient34_Healthy!E532,Patient36_Healthy!E532)</f>
        <v>0.10811717814261103</v>
      </c>
      <c r="I553" s="164">
        <f>STDEV(Patient1_Healthy!E555,Patient2_Healthy!E555,Patient5_Healthy!E532,Patient6_Healthy!E532,Patient8_Healthy!E532,Patient9_Healthy!E532,Patient10_Healthy!E532,Patient11_Healthy!E532,Patient12_Healthy!E532,Patient13_Healthy!E532,Patient14_Healthy!E532,Patient15_Healthy!E532,Patient16_Healthy!E532,Patient17_Healthy!E532,Patient18_Healthy!E532,Patient19_Healthy!E532,Patient21_Healthy!E532,Patient22_Healthy!E532,Patient23_Healthy!E532,Patient25_Healthy!E532,Patient26_Healthy!E532,Patient27_Healthy!E532,Patient28_Healthy!E532,Patient30_Healthy!E532,Patient31_Healthy!E532,Patient33_Healthy!E532,Patient34_Healthy!E532,Patient36_Healthy!E532)</f>
        <v>2.6014326198218432</v>
      </c>
      <c r="L553" s="133" t="s">
        <v>149</v>
      </c>
      <c r="M553" s="164">
        <f>AVERAGE(Patient1_Healthy!H555,Patient2_Healthy!H532,Patient5_Healthy!H532,Patient6_Healthy!H532,Patient8_Healthy!H532,Patient9_Healthy!H532,Patient10_Healthy!H532,Patient11_Healthy!H532,Patient12_Healthy!H532,Patient13_Healthy!H532,Patient14_Healthy!H532,Patient15_Healthy!H532,Patient16_Healthy!H532,Patient17_Healthy!H532,Patient18_Healthy!H532,Patient19_Healthy!H532,Patient21_Healthy!H532,Patient22_Healthy!H532,Patient23_Healthy!H532,Patient25_Healthy!H532,Patient26_Healthy!H532,Patient27_Healthy!H532,Patient28_Healthy!H532,Patient30_Healthy!H532,Patient31_Healthy!H532,Patient33_Healthy!H532,Patient34_Healthy!H532,Patient36_Healthy!H532)</f>
        <v>94.885136249857823</v>
      </c>
      <c r="N553" s="164">
        <f>STDEV(Patient1_Healthy!H555,Patient2_Healthy!H532,Patient5_Healthy!H532,Patient6_Healthy!H532,Patient8_Healthy!H532,Patient9_Healthy!H532,Patient10_Healthy!H532,Patient11_Healthy!H532,Patient12_Healthy!H532,Patient13_Healthy!H532,Patient14_Healthy!H532,Patient15_Healthy!H532,Patient16_Healthy!H532,Patient17_Healthy!H532,Patient18_Healthy!H532,Patient19_Healthy!H532,Patient21_Healthy!H532,Patient22_Healthy!H532,Patient23_Healthy!H532,Patient25_Healthy!H532,Patient26_Healthy!H532,Patient27_Healthy!H532,Patient28_Healthy!H532,Patient30_Healthy!H532,Patient31_Healthy!H532,Patient33_Healthy!H532,Patient34_Healthy!H532,Patient36_Healthy!H532)</f>
        <v>335.24659386561365</v>
      </c>
      <c r="Q553" s="135" t="s">
        <v>149</v>
      </c>
      <c r="R553" s="132">
        <f>AVERAGE(Patient1_Healthy!M555,Patient2_Healthy!M555,Patient5_Healthy!M532,Patient6_Healthy!M532,Patient8_Healthy!M532,Patient9_Healthy!M532,Patient10_Healthy!M532,Patient11_Healthy!M532,Patient12_Healthy!M532,Patient13_Healthy!M532,Patient14_Healthy!M532,Patient15_Healthy!M532,Patient16_Healthy!M532,Patient17_Healthy!M532,Patient18_Healthy!M532,Patient19_Healthy!M532,Patient21_Healthy!M532,Patient22_Healthy!M532,Patient23_Healthy!M532,Patient25_Healthy!M532,Patient26_Healthy!M532,Patient27_Healthy!M532,Patient28_Healthy!M532,Patient30_Healthy!M532,Patient31_Healthy!M532,Patient33_Healthy!M532,Patient34_Healthy!M532,Patient36_Healthy!M532)</f>
        <v>0.8095185443986761</v>
      </c>
      <c r="S553" s="139">
        <f>STDEV(Patient1_Healthy!M555,Patient2_Healthy!M555,Patient5_Healthy!M532,Patient6_Healthy!M532,Patient8_Healthy!M532,Patient9_Healthy!M532,Patient10_Healthy!M532,Patient11_Healthy!M532,Patient12_Healthy!M532,Patient13_Healthy!M532,Patient14_Healthy!M532,Patient15_Healthy!M532,Patient16_Healthy!M532,Patient17_Healthy!M532,Patient18_Healthy!M532,Patient19_Healthy!M532,Patient21_Healthy!M532,Patient22_Healthy!M532,Patient23_Healthy!M532,Patient25_Healthy!M532,Patient26_Healthy!M532,Patient27_Healthy!M532,Patient28_Healthy!M532,Patient30_Healthy!M532,Patient31_Healthy!M532,Patient33_Healthy!M532,Patient34_Healthy!M532,Patient36_Healthy!M532)</f>
        <v>0.19873215227314878</v>
      </c>
      <c r="T553" s="164">
        <f>AVERAGE(Patient1_Healthy!N555,Patient2_Healthy!N555,Patient5_Healthy!N532,Patient6_Healthy!N532,Patient8_Healthy!N532,Patient9_Healthy!N532,Patient10_Healthy!N532,Patient11_Healthy!N532,Patient12_Healthy!N532,Patient13_Healthy!N532,Patient14_Healthy!N532,Patient15_Healthy!N532,Patient16_Healthy!N532,Patient17_Healthy!N532,Patient18_Healthy!N532,Patient19_Healthy!N532,Patient21_Healthy!N532,Patient22_Healthy!N532,Patient23_Healthy!N532,Patient25_Healthy!N532,Patient26_Healthy!N532,Patient27_Healthy!N532,Patient28_Healthy!N532,Patient30_Healthy!N532,Patient31_Healthy!N532,Patient33_Healthy!N532,Patient34_Healthy!N532,Patient36_Healthy!N532)</f>
        <v>0.83841009604401007</v>
      </c>
      <c r="U553" s="164">
        <f>STDEV(Patient1_Healthy!N555,Patient2_Healthy!N555,Patient5_Healthy!N532,Patient6_Healthy!N532,Patient8_Healthy!N532,Patient9_Healthy!N532,Patient10_Healthy!N532,Patient11_Healthy!N532,Patient12_Healthy!N532,Patient13_Healthy!N532,Patient14_Healthy!N532,Patient15_Healthy!N532,Patient16_Healthy!N532,Patient17_Healthy!N532,Patient18_Healthy!N532,Patient19_Healthy!N532,Patient21_Healthy!N532,Patient22_Healthy!N532,Patient23_Healthy!N532,Patient25_Healthy!N532,Patient26_Healthy!N532,Patient27_Healthy!N532,Patient28_Healthy!N532,Patient30_Healthy!N532,Patient31_Healthy!N532,Patient33_Healthy!N532,Patient34_Healthy!N532,Patient36_Healthy!N532)</f>
        <v>0.11183545870769096</v>
      </c>
      <c r="V553" s="132">
        <f>AVERAGE(Patient1_Healthy!O555,Patient2_Healthy!O555,Patient5_Healthy!O532,Patient6_Healthy!O532,Patient8_Healthy!O532,Patient9_Healthy!O532,Patient10_Healthy!O532,Patient11_Healthy!O532,Patient12_Healthy!O532,Patient13_Healthy!O532,Patient14_Healthy!O532,Patient15_Healthy!O532,Patient16_Healthy!O532,Patient17_Healthy!O532,Patient18_Healthy!O532,Patient19_Healthy!O532,Patient21_Healthy!O532,Patient22_Healthy!O532,Patient23_Healthy!O532,Patient25_Healthy!O532,Patient26_Healthy!O532,Patient27_Healthy!O532,Patient28_Healthy!O532,Patient30_Healthy!O532,Patient31_Healthy!O532,Patient33_Healthy!O532,Patient34_Healthy!O532,Patient36_Healthy!O532)</f>
        <v>0.71772949821980769</v>
      </c>
      <c r="W553" s="139">
        <f>STDEV(Patient1_Healthy!O555,Patient2_Healthy!O555,Patient5_Healthy!O532,Patient6_Healthy!O532,Patient8_Healthy!O532,Patient9_Healthy!O532,Patient10_Healthy!O532,Patient11_Healthy!O532,Patient12_Healthy!O532,Patient13_Healthy!O532,Patient14_Healthy!O532,Patient15_Healthy!O532,Patient16_Healthy!O532,Patient17_Healthy!O532,Patient18_Healthy!O532,Patient19_Healthy!O532,Patient21_Healthy!O532,Patient22_Healthy!O532,Patient23_Healthy!O532,Patient25_Healthy!O532,Patient26_Healthy!O532,Patient27_Healthy!O532,Patient28_Healthy!O532,Patient30_Healthy!O532,Patient31_Healthy!O532,Patient33_Healthy!O532,Patient34_Healthy!O532,Patient36_Healthy!O532)</f>
        <v>0.19615212421679429</v>
      </c>
      <c r="X553" s="132">
        <f>AVERAGE(Patient1_Healthy!P555,Patient2_Healthy!P555,Patient5_Healthy!P532,Patient6_Healthy!P532,Patient8_Healthy!P532,Patient9_Healthy!P532,Patient10_Healthy!P532,Patient11_Healthy!P532,Patient12_Healthy!P532,Patient13_Healthy!P532,Patient14_Healthy!P532,Patient15_Healthy!P532,Patient16_Healthy!P532,Patient17_Healthy!P532,Patient18_Healthy!P532,Patient19_Healthy!P532,Patient21_Healthy!P532,Patient22_Healthy!P532,Patient23_Healthy!P532,Patient25_Healthy!P532,Patient26_Healthy!P532,Patient27_Healthy!P532,Patient28_Healthy!P532,Patient30_Healthy!P532,Patient31_Healthy!P532,Patient33_Healthy!P532,Patient34_Healthy!P532,Patient36_Healthy!P532)</f>
        <v>0.78274466939415199</v>
      </c>
      <c r="Y553" s="139">
        <f>STDEV(Patient1_Healthy!P555,Patient2_Healthy!P555,Patient5_Healthy!P532,Patient6_Healthy!P532,Patient8_Healthy!P532,Patient9_Healthy!P532,Patient10_Healthy!P532,Patient11_Healthy!P532,Patient12_Healthy!P532,Patient13_Healthy!P532,Patient14_Healthy!P532,Patient15_Healthy!P532,Patient16_Healthy!P532,Patient17_Healthy!P532,Patient18_Healthy!P532,Patient19_Healthy!P532,Patient21_Healthy!P532,Patient22_Healthy!P532,Patient23_Healthy!P532,Patient25_Healthy!P532,Patient26_Healthy!P532,Patient27_Healthy!P532,Patient28_Healthy!P532,Patient30_Healthy!P532,Patient31_Healthy!P532,Patient33_Healthy!P532,Patient34_Healthy!P532,Patient36_Healthy!P532)</f>
        <v>0.14699368317693443</v>
      </c>
      <c r="Z553" s="132">
        <f>AVERAGE(Patient1_Healthy!Q555,Patient2_Healthy!Q555,Patient5_Healthy!Q532,Patient6_Healthy!Q532,Patient8_Healthy!Q532,Patient9_Healthy!Q532,Patient10_Healthy!Q532,Patient11_Healthy!Q532,Patient12_Healthy!Q532,Patient13_Healthy!Q532,Patient14_Healthy!Q532,Patient15_Healthy!Q532,Patient16_Healthy!Q532,Patient17_Healthy!Q532,Patient18_Healthy!Q532,Patient19_Healthy!Q532,Patient21_Healthy!Q532,Patient22_Healthy!Q532,Patient23_Healthy!Q532,Patient25_Healthy!Q532,Patient26_Healthy!Q532,Patient27_Healthy!Q532,Patient28_Healthy!Q532,Patient30_Healthy!Q532,Patient31_Healthy!Q532,Patient33_Healthy!Q532,Patient34_Healthy!Q532,Patient36_Healthy!Q532)</f>
        <v>0.73771607847663467</v>
      </c>
      <c r="AA553" s="139">
        <f>STDEV(Patient1_Healthy!Q555,Patient2_Healthy!Q555,Patient5_Healthy!Q532,Patient6_Healthy!Q532,Patient8_Healthy!Q532,Patient9_Healthy!Q532,Patient10_Healthy!Q532,Patient11_Healthy!Q532,Patient12_Healthy!Q532,Patient13_Healthy!Q532,Patient14_Healthy!Q532,Patient15_Healthy!Q532,Patient16_Healthy!Q532,Patient17_Healthy!Q532,Patient18_Healthy!Q532,Patient19_Healthy!Q532,Patient21_Healthy!Q532,Patient22_Healthy!Q532,Patient23_Healthy!Q532,Patient25_Healthy!Q532,Patient26_Healthy!Q532,Patient27_Healthy!Q532,Patient28_Healthy!Q532,Patient30_Healthy!Q532,Patient31_Healthy!Q532,Patient33_Healthy!Q532,Patient34_Healthy!Q532,Patient36_Healthy!Q532)</f>
        <v>0.22082712298897814</v>
      </c>
      <c r="AB553" s="132">
        <f>AVERAGE(Patient1_Healthy!R555,Patient2_Healthy!R555,Patient5_Healthy!R532,Patient6_Healthy!R532,Patient8_Healthy!R532,Patient9_Healthy!R532,Patient10_Healthy!R532,Patient11_Healthy!R532,Patient12_Healthy!R532,Patient12_Healthy!R532,Patient13_Healthy!R532,Patient14_Healthy!R532,Patient15_Healthy!R532,Patient16_Healthy!R532,Patient17_Healthy!R532,Patient18_Healthy!R532,Patient19_Healthy!R532,Patient21_Healthy!R532,Patient22_Healthy!R532,Patient23_Healthy!R532,Patient25_Healthy!R532,Patient26_Healthy!R532,Patient27_Healthy!R532,Patient28_Healthy!R532,Patient30_Healthy!R532,Patient31_Healthy!R532,Patient33_Healthy!R532,Patient34_Healthy!R532,Patient36_Healthy!R532)</f>
        <v>0.72590558112064074</v>
      </c>
      <c r="AC553" s="139">
        <f>STDEV(Patient1_Healthy!R555,Patient2_Healthy!R555,Patient5_Healthy!R532,Patient6_Healthy!R532,Patient8_Healthy!R532,Patient9_Healthy!R532,Patient10_Healthy!R532,Patient11_Healthy!R532,Patient12_Healthy!R532,Patient12_Healthy!R532,Patient13_Healthy!R532,Patient14_Healthy!R532,Patient15_Healthy!R532,Patient16_Healthy!R532,Patient17_Healthy!R532,Patient18_Healthy!R532,Patient19_Healthy!R532,Patient21_Healthy!R532,Patient22_Healthy!R532,Patient23_Healthy!R532,Patient25_Healthy!R532,Patient26_Healthy!R532,Patient27_Healthy!R532,Patient28_Healthy!R532,Patient30_Healthy!R532,Patient31_Healthy!R532,Patient33_Healthy!R532,Patient34_Healthy!R532,Patient36_Healthy!R532)</f>
        <v>0.20069751067874292</v>
      </c>
      <c r="AD553" s="132">
        <f>AVERAGE(Patient1_Healthy!S555,Patient2_Healthy!S555,Patient5_Healthy!S532,Patient6_Healthy!RS132,Patient8_Healthy!S532,Patient9_Healthy!S532,Patient10_Healthy!S532,Patient11_Healthy!S532,Patient12_Healthy!S532,Patient12_Healthy!S532,Patient13_Healthy!S532,Patient14_Healthy!S532,Patient15_Healthy!S532,Patient16_Healthy!S532,Patient17_Healthy!S532,Patient18_Healthy!S532,Patient19_Healthy!S532,Patient21_Healthy!S532,Patient22_Healthy!S532,Patient23_Healthy!S532,Patient25_Healthy!S532,Patient26_Healthy!RS132,Patient27_Healthy!S532,Patient28_Healthy!S532,Patient30_Healthy!S532,Patient31_Healthy!S532,Patient33_Healthy!S532,Patient34_Healthy!S532,Patient36_Healthy!S532)</f>
        <v>0.78301852464902655</v>
      </c>
      <c r="AE553" s="139">
        <f>STDEV(Patient1_Healthy!S555,Patient2_Healthy!S555,Patient5_Healthy!S532,Patient6_Healthy!RS132,Patient8_Healthy!S532,Patient9_Healthy!S532,Patient10_Healthy!S532,Patient11_Healthy!S532,Patient12_Healthy!S532,Patient12_Healthy!S532,Patient13_Healthy!S532,Patient14_Healthy!S532,Patient15_Healthy!S532,Patient16_Healthy!S532,Patient17_Healthy!S532,Patient18_Healthy!S532,Patient19_Healthy!S532,Patient21_Healthy!S532,Patient22_Healthy!S532,Patient23_Healthy!S532,Patient25_Healthy!S532,Patient26_Healthy!RS132,Patient27_Healthy!S532,Patient28_Healthy!S532,Patient30_Healthy!S532,Patient31_Healthy!S532,Patient33_Healthy!S532,Patient34_Healthy!S532,Patient36_Healthy!S532)</f>
        <v>0.16696371044199795</v>
      </c>
      <c r="AF553" s="164">
        <f>AVERAGE(Patient1_Healthy!T555,Patient2_Healthy!T555,Patient5_Healthy!T532,Patient6_Healthy!T532,Patient8_Healthy!T532,Patient9_Healthy!T532,Patient10_Healthy!T532,Patient11_Healthy!T532,Patient12_Healthy!T532,Patient12_Healthy!T532,Patient13_Healthy!T532,Patient14_Healthy!T532,Patient15_Healthy!T532,Patient16_Healthy!T532,Patient17_Healthy!T532,Patient18_Healthy!T532,Patient19_Healthy!T532,Patient21_Healthy!T532,Patient22_Healthy!T532,Patient23_Healthy!T532,Patient25_Healthy!T532,Patient26_Healthy!TS132,Patient27_Healthy!T532,Patient28_Healthy!T532,Patient30_Healthy!T532,Patient31_Healthy!T532,Patient33_Healthy!T532,Patient34_Healthy!T532,Patient36_Healthy!T532)</f>
        <v>0.75402743081215939</v>
      </c>
      <c r="AG553" s="164">
        <f>STDEV(Patient1_Healthy!T555,Patient2_Healthy!T555,Patient5_Healthy!T532,Patient6_Healthy!T532,Patient8_Healthy!T532,Patient9_Healthy!T532,Patient10_Healthy!T532,Patient11_Healthy!T532,Patient12_Healthy!T532,Patient12_Healthy!T532,Patient13_Healthy!T532,Patient14_Healthy!T532,Patient15_Healthy!T532,Patient16_Healthy!T532,Patient17_Healthy!T532,Patient18_Healthy!T532,Patient19_Healthy!T532,Patient21_Healthy!T532,Patient22_Healthy!T532,Patient23_Healthy!T532,Patient25_Healthy!T532,Patient26_Healthy!TS132,Patient27_Healthy!T532,Patient28_Healthy!T532,Patient30_Healthy!T532,Patient31_Healthy!T532,Patient33_Healthy!T532,Patient34_Healthy!T532,Patient36_Healthy!T532)</f>
        <v>0.20892721301652084</v>
      </c>
      <c r="AO553" s="165"/>
    </row>
    <row r="554" spans="1:41" x14ac:dyDescent="0.25">
      <c r="A554" s="131" t="s">
        <v>149</v>
      </c>
      <c r="B554" s="132">
        <f>AVERAGE(Patient1_Healthy!B556,Patient2_Healthy!B556,Patient5_Healthy!B533,Patient6_Healthy!B533,Patient8_Healthy!B533,Patient9_Healthy!B533,Patient10_Healthy!B533,Patient11_Healthy!B533,Patient12_Healthy!B533,Patient13_Healthy!B533,Patient14_Healthy!B533,Patient15_Healthy!B533,Patient16_Healthy!B533,Patient17_Healthy!B533,Patient18_Healthy!B533,Patient19_Healthy!B533,Patient21_Healthy!B533,Patient22_Healthy!B533,Patient23_Healthy!B533,Patient25_Healthy!B533,Patient26_Healthy!B533,Patient27_Healthy!B533,Patient28_Healthy!B533,Patient30_Healthy!B533,Patient31_Healthy!B533,Patient33_Healthy!B533,Patient34_Healthy!B533,Patient36_Healthy!B533)</f>
        <v>1.6058682177709362</v>
      </c>
      <c r="C554" s="139">
        <f>STDEV(Patient1_Healthy!B556,Patient2_Healthy!B556,Patient5_Healthy!B533,Patient6_Healthy!B533,Patient8_Healthy!B533,Patient9_Healthy!B533,Patient10_Healthy!B533,Patient11_Healthy!B533,Patient12_Healthy!B533,Patient13_Healthy!B533,Patient14_Healthy!B533,Patient15_Healthy!B533,Patient16_Healthy!B533,Patient17_Healthy!B533,Patient18_Healthy!B533,Patient19_Healthy!B533,Patient21_Healthy!B533,Patient22_Healthy!B533,Patient23_Healthy!B533,Patient25_Healthy!B533,Patient26_Healthy!B533,Patient27_Healthy!B533,Patient28_Healthy!B533,Patient30_Healthy!B533,Patient31_Healthy!B533,Patient33_Healthy!B533,Patient34_Healthy!B533,Patient36_Healthy!B533)</f>
        <v>0.89802850885352337</v>
      </c>
      <c r="D554" s="164">
        <f>AVERAGE(Patient1_Healthy!C556,Patient2_Healthy!C556,Patient5_Healthy!C533,Patient6_Healthy!C533,Patient8_Healthy!C533,Patient9_Healthy!C533,Patient10_Healthy!C533,Patient11_Healthy!C533,Patient12_Healthy!C533,Patient13_Healthy!C533,Patient14_Healthy!C533,Patient15_Healthy!C533,Patient16_Healthy!C533,Patient17_Healthy!C533,Patient18_Healthy!C533,Patient19_Healthy!C533,Patient21_Healthy!C533,Patient22_Healthy!C533,Patient23_Healthy!C533,Patient25_Healthy!C533,Patient26_Healthy!C533,Patient27_Healthy!C533,Patient28_Healthy!C533,Patient30_Healthy!C533,Patient31_Healthy!C533,Patient33_Healthy!C533,Patient34_Healthy!C533,Patient36_Healthy!C533)</f>
        <v>0.3961097766208907</v>
      </c>
      <c r="E554" s="139">
        <f>STDEV(Patient1_Healthy!C556,Patient2_Healthy!C556,Patient5_Healthy!C533,Patient6_Healthy!C533,Patient8_Healthy!C533,Patient9_Healthy!C533,Patient10_Healthy!C533,Patient11_Healthy!C533,Patient12_Healthy!C533,Patient13_Healthy!C533,Patient14_Healthy!C533,Patient15_Healthy!C533,Patient16_Healthy!C533,Patient17_Healthy!C533,Patient18_Healthy!C533,Patient19_Healthy!C533,Patient21_Healthy!C533,Patient22_Healthy!C533,Patient23_Healthy!C533,Patient25_Healthy!C533,Patient26_Healthy!C533,Patient27_Healthy!C533,Patient28_Healthy!C533,Patient30_Healthy!C533,Patient31_Healthy!C533,Patient33_Healthy!C533,Patient34_Healthy!C533,Patient36_Healthy!C533)</f>
        <v>1.4176361078174713</v>
      </c>
      <c r="F554" s="132">
        <f>AVERAGE(Patient1_Healthy!D556,Patient2_Healthy!D556,Patient5_Healthy!D533,Patient6_Healthy!D533,Patient8_Healthy!D533,Patient9_Healthy!D533,Patient10_Healthy!D533,Patient11_Healthy!D533,Patient12_Healthy!D533,Patient13_Healthy!D533,Patient14_Healthy!D533,Patient15_Healthy!D533,Patient16_Healthy!D533,Patient17_Healthy!D533,Patient18_Healthy!D533,Patient19_Healthy!D533,Patient21_Healthy!D533,Patient22_Healthy!D533,Patient23_Healthy!D533,Patient25_Healthy!D533,Patient26_Healthy!D533,Patient27_Healthy!D533,Patient28_Healthy!D533,Patient30_Healthy!D533,Patient31_Healthy!D533,Patient33_Healthy!D533,Patient34_Healthy!D533,Patient36_Healthy!D533)</f>
        <v>2.754362065078344</v>
      </c>
      <c r="G554" s="139">
        <f>STDEV(Patient1_Healthy!D556,Patient2_Healthy!D556,Patient5_Healthy!D533,Patient6_Healthy!D533,Patient8_Healthy!D533,Patient9_Healthy!D533,Patient10_Healthy!D533,Patient11_Healthy!D533,Patient12_Healthy!D533,Patient13_Healthy!D533,Patient14_Healthy!D533,Patient15_Healthy!D533,Patient16_Healthy!D533,Patient17_Healthy!D533,Patient18_Healthy!D533,Patient19_Healthy!D533,Patient21_Healthy!D533,Patient22_Healthy!D533,Patient23_Healthy!D533,Patient25_Healthy!D533,Patient26_Healthy!D533,Patient27_Healthy!D533,Patient28_Healthy!D533,Patient30_Healthy!D533,Patient31_Healthy!D533,Patient33_Healthy!D533,Patient34_Healthy!D533,Patient36_Healthy!D533)</f>
        <v>1.4120901317682208</v>
      </c>
      <c r="H554" s="164">
        <f>AVERAGE(Patient1_Healthy!E556,Patient2_Healthy!E556,Patient5_Healthy!E533,Patient6_Healthy!E533,Patient8_Healthy!E533,Patient9_Healthy!E533,Patient10_Healthy!E533,Patient11_Healthy!E533,Patient12_Healthy!E533,Patient13_Healthy!E533,Patient14_Healthy!E533,Patient15_Healthy!E533,Patient16_Healthy!E533,Patient17_Healthy!E533,Patient18_Healthy!E533,Patient19_Healthy!E533,Patient21_Healthy!E533,Patient22_Healthy!E533,Patient23_Healthy!E533,Patient25_Healthy!E533,Patient26_Healthy!E533,Patient27_Healthy!E533,Patient28_Healthy!E533,Patient30_Healthy!E533,Patient31_Healthy!E533,Patient33_Healthy!E533,Patient34_Healthy!E533,Patient36_Healthy!E533)</f>
        <v>-0.85367826334134989</v>
      </c>
      <c r="I554" s="164">
        <f>STDEV(Patient1_Healthy!E556,Patient2_Healthy!E556,Patient5_Healthy!E533,Patient6_Healthy!E533,Patient8_Healthy!E533,Patient9_Healthy!E533,Patient10_Healthy!E533,Patient11_Healthy!E533,Patient12_Healthy!E533,Patient13_Healthy!E533,Patient14_Healthy!E533,Patient15_Healthy!E533,Patient16_Healthy!E533,Patient17_Healthy!E533,Patient18_Healthy!E533,Patient19_Healthy!E533,Patient21_Healthy!E533,Patient22_Healthy!E533,Patient23_Healthy!E533,Patient25_Healthy!E533,Patient26_Healthy!E533,Patient27_Healthy!E533,Patient28_Healthy!E533,Patient30_Healthy!E533,Patient31_Healthy!E533,Patient33_Healthy!E533,Patient34_Healthy!E533,Patient36_Healthy!E533)</f>
        <v>2.3643575169859403</v>
      </c>
      <c r="L554" s="133" t="s">
        <v>150</v>
      </c>
      <c r="M554" s="164">
        <f>AVERAGE(Patient1_Healthy!H556,Patient2_Healthy!H533,Patient5_Healthy!H533,Patient6_Healthy!H533,Patient8_Healthy!H533,Patient9_Healthy!H533,Patient10_Healthy!H533,Patient11_Healthy!H533,Patient12_Healthy!H533,Patient13_Healthy!H533,Patient14_Healthy!H533,Patient15_Healthy!H533,Patient16_Healthy!H533,Patient17_Healthy!H533,Patient18_Healthy!H533,Patient19_Healthy!H533,Patient21_Healthy!H533,Patient22_Healthy!H533,Patient23_Healthy!H533,Patient25_Healthy!H533,Patient26_Healthy!H533,Patient27_Healthy!H533,Patient28_Healthy!H533,Patient30_Healthy!H533,Patient31_Healthy!H533,Patient33_Healthy!H533,Patient34_Healthy!H533,Patient36_Healthy!H533)</f>
        <v>43.288724022024056</v>
      </c>
      <c r="N554" s="164">
        <f>STDEV(Patient1_Healthy!H556,Patient2_Healthy!H533,Patient5_Healthy!H533,Patient6_Healthy!H533,Patient8_Healthy!H533,Patient9_Healthy!H533,Patient10_Healthy!H533,Patient11_Healthy!H533,Patient12_Healthy!H533,Patient13_Healthy!H533,Patient14_Healthy!H533,Patient15_Healthy!H533,Patient16_Healthy!H533,Patient17_Healthy!H533,Patient18_Healthy!H533,Patient19_Healthy!H533,Patient21_Healthy!H533,Patient22_Healthy!H533,Patient23_Healthy!H533,Patient25_Healthy!H533,Patient26_Healthy!H533,Patient27_Healthy!H533,Patient28_Healthy!H533,Patient30_Healthy!H533,Patient31_Healthy!H533,Patient33_Healthy!H533,Patient34_Healthy!H533,Patient36_Healthy!H533)</f>
        <v>74.905890299257166</v>
      </c>
      <c r="Q554" s="135" t="s">
        <v>150</v>
      </c>
      <c r="R554" s="132">
        <f>AVERAGE(Patient1_Healthy!M556,Patient2_Healthy!M556,Patient5_Healthy!M533,Patient6_Healthy!M533,Patient8_Healthy!M533,Patient9_Healthy!M533,Patient10_Healthy!M533,Patient11_Healthy!M533,Patient12_Healthy!M533,Patient13_Healthy!M533,Patient14_Healthy!M533,Patient15_Healthy!M533,Patient16_Healthy!M533,Patient17_Healthy!M533,Patient18_Healthy!M533,Patient19_Healthy!M533,Patient21_Healthy!M533,Patient22_Healthy!M533,Patient23_Healthy!M533,Patient25_Healthy!M533,Patient26_Healthy!M533,Patient27_Healthy!M533,Patient28_Healthy!M533,Patient30_Healthy!M533,Patient31_Healthy!M533,Patient33_Healthy!M533,Patient34_Healthy!M533,Patient36_Healthy!M533)</f>
        <v>0.80836497432219523</v>
      </c>
      <c r="S554" s="139">
        <f>STDEV(Patient1_Healthy!M556,Patient2_Healthy!M556,Patient5_Healthy!M533,Patient6_Healthy!M533,Patient8_Healthy!M533,Patient9_Healthy!M533,Patient10_Healthy!M533,Patient11_Healthy!M533,Patient12_Healthy!M533,Patient13_Healthy!M533,Patient14_Healthy!M533,Patient15_Healthy!M533,Patient16_Healthy!M533,Patient17_Healthy!M533,Patient18_Healthy!M533,Patient19_Healthy!M533,Patient21_Healthy!M533,Patient22_Healthy!M533,Patient23_Healthy!M533,Patient25_Healthy!M533,Patient26_Healthy!M533,Patient27_Healthy!M533,Patient28_Healthy!M533,Patient30_Healthy!M533,Patient31_Healthy!M533,Patient33_Healthy!M533,Patient34_Healthy!M533,Patient36_Healthy!M533)</f>
        <v>0.18400731042346349</v>
      </c>
      <c r="T554" s="164">
        <f>AVERAGE(Patient1_Healthy!N556,Patient2_Healthy!N556,Patient5_Healthy!N533,Patient6_Healthy!N533,Patient8_Healthy!N533,Patient9_Healthy!N533,Patient10_Healthy!N533,Patient11_Healthy!N533,Patient12_Healthy!N533,Patient13_Healthy!N533,Patient14_Healthy!N533,Patient15_Healthy!N533,Patient16_Healthy!N533,Patient17_Healthy!N533,Patient18_Healthy!N533,Patient19_Healthy!N533,Patient21_Healthy!N533,Patient22_Healthy!N533,Patient23_Healthy!N533,Patient25_Healthy!N533,Patient26_Healthy!N533,Patient27_Healthy!N533,Patient28_Healthy!N533,Patient30_Healthy!N533,Patient31_Healthy!N533,Patient33_Healthy!N533,Patient34_Healthy!N533,Patient36_Healthy!N533)</f>
        <v>0.84707421408133654</v>
      </c>
      <c r="U554" s="164">
        <f>STDEV(Patient1_Healthy!N556,Patient2_Healthy!N556,Patient5_Healthy!N533,Patient6_Healthy!N533,Patient8_Healthy!N533,Patient9_Healthy!N533,Patient10_Healthy!N533,Patient11_Healthy!N533,Patient12_Healthy!N533,Patient13_Healthy!N533,Patient14_Healthy!N533,Patient15_Healthy!N533,Patient16_Healthy!N533,Patient17_Healthy!N533,Patient18_Healthy!N533,Patient19_Healthy!N533,Patient21_Healthy!N533,Patient22_Healthy!N533,Patient23_Healthy!N533,Patient25_Healthy!N533,Patient26_Healthy!N533,Patient27_Healthy!N533,Patient28_Healthy!N533,Patient30_Healthy!N533,Patient31_Healthy!N533,Patient33_Healthy!N533,Patient34_Healthy!N533,Patient36_Healthy!N533)</f>
        <v>0.11859009330460545</v>
      </c>
      <c r="V554" s="132">
        <f>AVERAGE(Patient1_Healthy!O556,Patient2_Healthy!O556,Patient5_Healthy!O533,Patient6_Healthy!O533,Patient8_Healthy!O533,Patient9_Healthy!O533,Patient10_Healthy!O533,Patient11_Healthy!O533,Patient12_Healthy!O533,Patient13_Healthy!O533,Patient14_Healthy!O533,Patient15_Healthy!O533,Patient16_Healthy!O533,Patient17_Healthy!O533,Patient18_Healthy!O533,Patient19_Healthy!O533,Patient21_Healthy!O533,Patient22_Healthy!O533,Patient23_Healthy!O533,Patient25_Healthy!O533,Patient26_Healthy!O533,Patient27_Healthy!O533,Patient28_Healthy!O533,Patient30_Healthy!O533,Patient31_Healthy!O533,Patient33_Healthy!O533,Patient34_Healthy!O533,Patient36_Healthy!O533)</f>
        <v>0.73294031417319583</v>
      </c>
      <c r="W554" s="139">
        <f>STDEV(Patient1_Healthy!O556,Patient2_Healthy!O556,Patient5_Healthy!O533,Patient6_Healthy!O533,Patient8_Healthy!O533,Patient9_Healthy!O533,Patient10_Healthy!O533,Patient11_Healthy!O533,Patient12_Healthy!O533,Patient13_Healthy!O533,Patient14_Healthy!O533,Patient15_Healthy!O533,Patient16_Healthy!O533,Patient17_Healthy!O533,Patient18_Healthy!O533,Patient19_Healthy!O533,Patient21_Healthy!O533,Patient22_Healthy!O533,Patient23_Healthy!O533,Patient25_Healthy!O533,Patient26_Healthy!O533,Patient27_Healthy!O533,Patient28_Healthy!O533,Patient30_Healthy!O533,Patient31_Healthy!O533,Patient33_Healthy!O533,Patient34_Healthy!O533,Patient36_Healthy!O533)</f>
        <v>0.1797750379470176</v>
      </c>
      <c r="X554" s="132">
        <f>AVERAGE(Patient1_Healthy!P556,Patient2_Healthy!P556,Patient5_Healthy!P533,Patient6_Healthy!P533,Patient8_Healthy!P533,Patient9_Healthy!P533,Patient10_Healthy!P533,Patient11_Healthy!P533,Patient12_Healthy!P533,Patient13_Healthy!P533,Patient14_Healthy!P533,Patient15_Healthy!P533,Patient16_Healthy!P533,Patient17_Healthy!P533,Patient18_Healthy!P533,Patient19_Healthy!P533,Patient21_Healthy!P533,Patient22_Healthy!P533,Patient23_Healthy!P533,Patient25_Healthy!P533,Patient26_Healthy!P533,Patient27_Healthy!P533,Patient28_Healthy!P533,Patient30_Healthy!P533,Patient31_Healthy!P533,Patient33_Healthy!P533,Patient34_Healthy!P533,Patient36_Healthy!P533)</f>
        <v>0.78267105649098312</v>
      </c>
      <c r="Y554" s="139">
        <f>STDEV(Patient1_Healthy!P556,Patient2_Healthy!P556,Patient5_Healthy!P533,Patient6_Healthy!P533,Patient8_Healthy!P533,Patient9_Healthy!P533,Patient10_Healthy!P533,Patient11_Healthy!P533,Patient12_Healthy!P533,Patient13_Healthy!P533,Patient14_Healthy!P533,Patient15_Healthy!P533,Patient16_Healthy!P533,Patient17_Healthy!P533,Patient18_Healthy!P533,Patient19_Healthy!P533,Patient21_Healthy!P533,Patient22_Healthy!P533,Patient23_Healthy!P533,Patient25_Healthy!P533,Patient26_Healthy!P533,Patient27_Healthy!P533,Patient28_Healthy!P533,Patient30_Healthy!P533,Patient31_Healthy!P533,Patient33_Healthy!P533,Patient34_Healthy!P533,Patient36_Healthy!P533)</f>
        <v>0.14814310793667235</v>
      </c>
      <c r="Z554" s="132">
        <f>AVERAGE(Patient1_Healthy!Q556,Patient2_Healthy!Q556,Patient5_Healthy!Q533,Patient6_Healthy!Q533,Patient8_Healthy!Q533,Patient9_Healthy!Q533,Patient10_Healthy!Q533,Patient11_Healthy!Q533,Patient12_Healthy!Q533,Patient13_Healthy!Q533,Patient14_Healthy!Q533,Patient15_Healthy!Q533,Patient16_Healthy!Q533,Patient17_Healthy!Q533,Patient18_Healthy!Q533,Patient19_Healthy!Q533,Patient21_Healthy!Q533,Patient22_Healthy!Q533,Patient23_Healthy!Q533,Patient25_Healthy!Q533,Patient26_Healthy!Q533,Patient27_Healthy!Q533,Patient28_Healthy!Q533,Patient30_Healthy!Q533,Patient31_Healthy!Q533,Patient33_Healthy!Q533,Patient34_Healthy!Q533,Patient36_Healthy!Q533)</f>
        <v>0.75590842524896829</v>
      </c>
      <c r="AA554" s="139">
        <f>STDEV(Patient1_Healthy!Q556,Patient2_Healthy!Q556,Patient5_Healthy!Q533,Patient6_Healthy!Q533,Patient8_Healthy!Q533,Patient9_Healthy!Q533,Patient10_Healthy!Q533,Patient11_Healthy!Q533,Patient12_Healthy!Q533,Patient13_Healthy!Q533,Patient14_Healthy!Q533,Patient15_Healthy!Q533,Patient16_Healthy!Q533,Patient17_Healthy!Q533,Patient18_Healthy!Q533,Patient19_Healthy!Q533,Patient21_Healthy!Q533,Patient22_Healthy!Q533,Patient23_Healthy!Q533,Patient25_Healthy!Q533,Patient26_Healthy!Q533,Patient27_Healthy!Q533,Patient28_Healthy!Q533,Patient30_Healthy!Q533,Patient31_Healthy!Q533,Patient33_Healthy!Q533,Patient34_Healthy!Q533,Patient36_Healthy!Q533)</f>
        <v>0.23089325517985063</v>
      </c>
      <c r="AB554" s="132">
        <f>AVERAGE(Patient1_Healthy!R556,Patient2_Healthy!R556,Patient5_Healthy!R533,Patient6_Healthy!R533,Patient8_Healthy!R533,Patient9_Healthy!R533,Patient10_Healthy!R533,Patient11_Healthy!R533,Patient12_Healthy!R533,Patient12_Healthy!R533,Patient13_Healthy!R533,Patient14_Healthy!R533,Patient15_Healthy!R533,Patient16_Healthy!R533,Patient17_Healthy!R533,Patient18_Healthy!R533,Patient19_Healthy!R533,Patient21_Healthy!R533,Patient22_Healthy!R533,Patient23_Healthy!R533,Patient25_Healthy!R533,Patient26_Healthy!R533,Patient27_Healthy!R533,Patient28_Healthy!R533,Patient30_Healthy!R533,Patient31_Healthy!R533,Patient33_Healthy!R533,Patient34_Healthy!R533,Patient36_Healthy!R533)</f>
        <v>0.72586892209547915</v>
      </c>
      <c r="AC554" s="139">
        <f>STDEV(Patient1_Healthy!R556,Patient2_Healthy!R556,Patient5_Healthy!R533,Patient6_Healthy!R533,Patient8_Healthy!R533,Patient9_Healthy!R533,Patient10_Healthy!R533,Patient11_Healthy!R533,Patient12_Healthy!R533,Patient12_Healthy!R533,Patient13_Healthy!R533,Patient14_Healthy!R533,Patient15_Healthy!R533,Patient16_Healthy!R533,Patient17_Healthy!R533,Patient18_Healthy!R533,Patient19_Healthy!R533,Patient21_Healthy!R533,Patient22_Healthy!R533,Patient23_Healthy!R533,Patient25_Healthy!R533,Patient26_Healthy!R533,Patient27_Healthy!R533,Patient28_Healthy!R533,Patient30_Healthy!R533,Patient31_Healthy!R533,Patient33_Healthy!R533,Patient34_Healthy!R533,Patient36_Healthy!R533)</f>
        <v>0.20072774353218081</v>
      </c>
      <c r="AD554" s="132">
        <f>AVERAGE(Patient1_Healthy!S556,Patient2_Healthy!S556,Patient5_Healthy!S533,Patient6_Healthy!RS133,Patient8_Healthy!S533,Patient9_Healthy!S533,Patient10_Healthy!S533,Patient11_Healthy!S533,Patient12_Healthy!S533,Patient12_Healthy!S533,Patient13_Healthy!S533,Patient14_Healthy!S533,Patient15_Healthy!S533,Patient16_Healthy!S533,Patient17_Healthy!S533,Patient18_Healthy!S533,Patient19_Healthy!S533,Patient21_Healthy!S533,Patient22_Healthy!S533,Patient23_Healthy!S533,Patient25_Healthy!S533,Patient26_Healthy!RS133,Patient27_Healthy!S533,Patient28_Healthy!S533,Patient30_Healthy!S533,Patient31_Healthy!S533,Patient33_Healthy!S533,Patient34_Healthy!S533,Patient36_Healthy!S533)</f>
        <v>0.78444781140572217</v>
      </c>
      <c r="AE554" s="139">
        <f>STDEV(Patient1_Healthy!S556,Patient2_Healthy!S556,Patient5_Healthy!S533,Patient6_Healthy!RS133,Patient8_Healthy!S533,Patient9_Healthy!S533,Patient10_Healthy!S533,Patient11_Healthy!S533,Patient12_Healthy!S533,Patient12_Healthy!S533,Patient13_Healthy!S533,Patient14_Healthy!S533,Patient15_Healthy!S533,Patient16_Healthy!S533,Patient17_Healthy!S533,Patient18_Healthy!S533,Patient19_Healthy!S533,Patient21_Healthy!S533,Patient22_Healthy!S533,Patient23_Healthy!S533,Patient25_Healthy!S533,Patient26_Healthy!RS133,Patient27_Healthy!S533,Patient28_Healthy!S533,Patient30_Healthy!S533,Patient31_Healthy!S533,Patient33_Healthy!S533,Patient34_Healthy!S533,Patient36_Healthy!S533)</f>
        <v>0.17994341550688983</v>
      </c>
      <c r="AF554" s="164">
        <f>AVERAGE(Patient1_Healthy!T556,Patient2_Healthy!T556,Patient5_Healthy!T533,Patient6_Healthy!T533,Patient8_Healthy!T533,Patient9_Healthy!T533,Patient10_Healthy!T533,Patient11_Healthy!T533,Patient12_Healthy!T533,Patient12_Healthy!T533,Patient13_Healthy!T533,Patient14_Healthy!T533,Patient15_Healthy!T533,Patient16_Healthy!T533,Patient17_Healthy!T533,Patient18_Healthy!T533,Patient19_Healthy!T533,Patient21_Healthy!T533,Patient22_Healthy!T533,Patient23_Healthy!T533,Patient25_Healthy!T533,Patient26_Healthy!TS133,Patient27_Healthy!T533,Patient28_Healthy!T533,Patient30_Healthy!T533,Patient31_Healthy!T533,Patient33_Healthy!T533,Patient34_Healthy!T533,Patient36_Healthy!T533)</f>
        <v>0.74671711258321449</v>
      </c>
      <c r="AG554" s="164">
        <f>STDEV(Patient1_Healthy!T556,Patient2_Healthy!T556,Patient5_Healthy!T533,Patient6_Healthy!T533,Patient8_Healthy!T533,Patient9_Healthy!T533,Patient10_Healthy!T533,Patient11_Healthy!T533,Patient12_Healthy!T533,Patient12_Healthy!T533,Patient13_Healthy!T533,Patient14_Healthy!T533,Patient15_Healthy!T533,Patient16_Healthy!T533,Patient17_Healthy!T533,Patient18_Healthy!T533,Patient19_Healthy!T533,Patient21_Healthy!T533,Patient22_Healthy!T533,Patient23_Healthy!T533,Patient25_Healthy!T533,Patient26_Healthy!TS133,Patient27_Healthy!T533,Patient28_Healthy!T533,Patient30_Healthy!T533,Patient31_Healthy!T533,Patient33_Healthy!T533,Patient34_Healthy!T533,Patient36_Healthy!T533)</f>
        <v>0.20751356676221874</v>
      </c>
      <c r="AO554" s="165"/>
    </row>
    <row r="555" spans="1:41" x14ac:dyDescent="0.25">
      <c r="A555" s="131" t="s">
        <v>150</v>
      </c>
      <c r="B555" s="132">
        <f>AVERAGE(Patient1_Healthy!B557,Patient2_Healthy!B557,Patient5_Healthy!B534,Patient6_Healthy!B534,Patient8_Healthy!B534,Patient9_Healthy!B534,Patient10_Healthy!B534,Patient11_Healthy!B534,Patient12_Healthy!B534,Patient13_Healthy!B534,Patient14_Healthy!B534,Patient15_Healthy!B534,Patient16_Healthy!B534,Patient17_Healthy!B534,Patient18_Healthy!B534,Patient19_Healthy!B534,Patient21_Healthy!B534,Patient22_Healthy!B534,Patient23_Healthy!B534,Patient25_Healthy!B534,Patient26_Healthy!B534,Patient27_Healthy!B534,Patient28_Healthy!B534,Patient30_Healthy!B534,Patient31_Healthy!B534,Patient33_Healthy!B534,Patient34_Healthy!B534,Patient36_Healthy!B534)</f>
        <v>1.7428473452714628</v>
      </c>
      <c r="C555" s="139">
        <f>STDEV(Patient1_Healthy!B557,Patient2_Healthy!B557,Patient5_Healthy!B534,Patient6_Healthy!B534,Patient8_Healthy!B534,Patient9_Healthy!B534,Patient10_Healthy!B534,Patient11_Healthy!B534,Patient12_Healthy!B534,Patient13_Healthy!B534,Patient14_Healthy!B534,Patient15_Healthy!B534,Patient16_Healthy!B534,Patient17_Healthy!B534,Patient18_Healthy!B534,Patient19_Healthy!B534,Patient21_Healthy!B534,Patient22_Healthy!B534,Patient23_Healthy!B534,Patient25_Healthy!B534,Patient26_Healthy!B534,Patient27_Healthy!B534,Patient28_Healthy!B534,Patient30_Healthy!B534,Patient31_Healthy!B534,Patient33_Healthy!B534,Patient34_Healthy!B534,Patient36_Healthy!B534)</f>
        <v>0.81910948974172504</v>
      </c>
      <c r="D555" s="164">
        <f>AVERAGE(Patient1_Healthy!C557,Patient2_Healthy!C557,Patient5_Healthy!C534,Patient6_Healthy!C534,Patient8_Healthy!C534,Patient9_Healthy!C534,Patient10_Healthy!C534,Patient11_Healthy!C534,Patient12_Healthy!C534,Patient13_Healthy!C534,Patient14_Healthy!C534,Patient15_Healthy!C534,Patient16_Healthy!C534,Patient17_Healthy!C534,Patient18_Healthy!C534,Patient19_Healthy!C534,Patient21_Healthy!C534,Patient22_Healthy!C534,Patient23_Healthy!C534,Patient25_Healthy!C534,Patient26_Healthy!C534,Patient27_Healthy!C534,Patient28_Healthy!C534,Patient30_Healthy!C534,Patient31_Healthy!C534,Patient33_Healthy!C534,Patient34_Healthy!C534,Patient36_Healthy!C534)</f>
        <v>7.0902556543188708E-2</v>
      </c>
      <c r="E555" s="139">
        <f>STDEV(Patient1_Healthy!C557,Patient2_Healthy!C557,Patient5_Healthy!C534,Patient6_Healthy!C534,Patient8_Healthy!C534,Patient9_Healthy!C534,Patient10_Healthy!C534,Patient11_Healthy!C534,Patient12_Healthy!C534,Patient13_Healthy!C534,Patient14_Healthy!C534,Patient15_Healthy!C534,Patient16_Healthy!C534,Patient17_Healthy!C534,Patient18_Healthy!C534,Patient19_Healthy!C534,Patient21_Healthy!C534,Patient22_Healthy!C534,Patient23_Healthy!C534,Patient25_Healthy!C534,Patient26_Healthy!C534,Patient27_Healthy!C534,Patient28_Healthy!C534,Patient30_Healthy!C534,Patient31_Healthy!C534,Patient33_Healthy!C534,Patient34_Healthy!C534,Patient36_Healthy!C534)</f>
        <v>1.552140715847004</v>
      </c>
      <c r="F555" s="132">
        <f>AVERAGE(Patient1_Healthy!D557,Patient2_Healthy!D557,Patient5_Healthy!D534,Patient6_Healthy!D534,Patient8_Healthy!D534,Patient9_Healthy!D534,Patient10_Healthy!D534,Patient11_Healthy!D534,Patient12_Healthy!D534,Patient13_Healthy!D534,Patient14_Healthy!D534,Patient15_Healthy!D534,Patient16_Healthy!D534,Patient17_Healthy!D534,Patient18_Healthy!D534,Patient19_Healthy!D534,Patient21_Healthy!D534,Patient22_Healthy!D534,Patient23_Healthy!D534,Patient25_Healthy!D534,Patient26_Healthy!D534,Patient27_Healthy!D534,Patient28_Healthy!D534,Patient30_Healthy!D534,Patient31_Healthy!D534,Patient33_Healthy!D534,Patient34_Healthy!D534,Patient36_Healthy!D534)</f>
        <v>2.7711275767039609</v>
      </c>
      <c r="G555" s="139">
        <f>STDEV(Patient1_Healthy!D557,Patient2_Healthy!D557,Patient5_Healthy!D534,Patient6_Healthy!D534,Patient8_Healthy!D534,Patient9_Healthy!D534,Patient10_Healthy!D534,Patient11_Healthy!D534,Patient12_Healthy!D534,Patient13_Healthy!D534,Patient14_Healthy!D534,Patient15_Healthy!D534,Patient16_Healthy!D534,Patient17_Healthy!D534,Patient18_Healthy!D534,Patient19_Healthy!D534,Patient21_Healthy!D534,Patient22_Healthy!D534,Patient23_Healthy!D534,Patient25_Healthy!D534,Patient26_Healthy!D534,Patient27_Healthy!D534,Patient28_Healthy!D534,Patient30_Healthy!D534,Patient31_Healthy!D534,Patient33_Healthy!D534,Patient34_Healthy!D534,Patient36_Healthy!D534)</f>
        <v>1.301783385323086</v>
      </c>
      <c r="H555" s="164">
        <f>AVERAGE(Patient1_Healthy!E557,Patient2_Healthy!E557,Patient5_Healthy!E534,Patient6_Healthy!E534,Patient8_Healthy!E534,Patient9_Healthy!E534,Patient10_Healthy!E534,Patient11_Healthy!E534,Patient12_Healthy!E534,Patient13_Healthy!E534,Patient14_Healthy!E534,Patient15_Healthy!E534,Patient16_Healthy!E534,Patient17_Healthy!E534,Patient18_Healthy!E534,Patient19_Healthy!E534,Patient21_Healthy!E534,Patient22_Healthy!E534,Patient23_Healthy!E534,Patient25_Healthy!E534,Patient26_Healthy!E534,Patient27_Healthy!E534,Patient28_Healthy!E534,Patient30_Healthy!E534,Patient31_Healthy!E534,Patient33_Healthy!E534,Patient34_Healthy!E534,Patient36_Healthy!E534)</f>
        <v>0.13335699772322959</v>
      </c>
      <c r="I555" s="164">
        <f>STDEV(Patient1_Healthy!E557,Patient2_Healthy!E557,Patient5_Healthy!E534,Patient6_Healthy!E534,Patient8_Healthy!E534,Patient9_Healthy!E534,Patient10_Healthy!E534,Patient11_Healthy!E534,Patient12_Healthy!E534,Patient13_Healthy!E534,Patient14_Healthy!E534,Patient15_Healthy!E534,Patient16_Healthy!E534,Patient17_Healthy!E534,Patient18_Healthy!E534,Patient19_Healthy!E534,Patient21_Healthy!E534,Patient22_Healthy!E534,Patient23_Healthy!E534,Patient25_Healthy!E534,Patient26_Healthy!E534,Patient27_Healthy!E534,Patient28_Healthy!E534,Patient30_Healthy!E534,Patient31_Healthy!E534,Patient33_Healthy!E534,Patient34_Healthy!E534,Patient36_Healthy!E534)</f>
        <v>2.519638908417706</v>
      </c>
      <c r="L555" s="133" t="s">
        <v>151</v>
      </c>
      <c r="M555" s="164">
        <f>AVERAGE(Patient1_Healthy!H557,Patient2_Healthy!H534,Patient5_Healthy!H534,Patient6_Healthy!H534,Patient8_Healthy!H534,Patient9_Healthy!H534,Patient10_Healthy!H534,Patient11_Healthy!H534,Patient12_Healthy!H534,Patient13_Healthy!H534,Patient14_Healthy!H534,Patient15_Healthy!H534,Patient16_Healthy!H534,Patient17_Healthy!H534,Patient18_Healthy!H534,Patient19_Healthy!H534,Patient21_Healthy!H534,Patient22_Healthy!H534,Patient23_Healthy!H534,Patient25_Healthy!H534,Patient26_Healthy!H534,Patient27_Healthy!H534,Patient28_Healthy!H534,Patient30_Healthy!H534,Patient31_Healthy!H534,Patient33_Healthy!H534,Patient34_Healthy!H534,Patient36_Healthy!H534)</f>
        <v>57.21504968779859</v>
      </c>
      <c r="N555" s="164">
        <f>STDEV(Patient1_Healthy!H557,Patient2_Healthy!H534,Patient5_Healthy!H534,Patient6_Healthy!H534,Patient8_Healthy!H534,Patient9_Healthy!H534,Patient10_Healthy!H534,Patient11_Healthy!H534,Patient12_Healthy!H534,Patient13_Healthy!H534,Patient14_Healthy!H534,Patient15_Healthy!H534,Patient16_Healthy!H534,Patient17_Healthy!H534,Patient18_Healthy!H534,Patient19_Healthy!H534,Patient21_Healthy!H534,Patient22_Healthy!H534,Patient23_Healthy!H534,Patient25_Healthy!H534,Patient26_Healthy!H534,Patient27_Healthy!H534,Patient28_Healthy!H534,Patient30_Healthy!H534,Patient31_Healthy!H534,Patient33_Healthy!H534,Patient34_Healthy!H534,Patient36_Healthy!H534)</f>
        <v>137.70101577855698</v>
      </c>
      <c r="Q555" s="135" t="s">
        <v>151</v>
      </c>
      <c r="R555" s="132">
        <f>AVERAGE(Patient1_Healthy!M557,Patient2_Healthy!M557,Patient5_Healthy!M534,Patient6_Healthy!M534,Patient8_Healthy!M534,Patient9_Healthy!M534,Patient10_Healthy!M534,Patient11_Healthy!M534,Patient12_Healthy!M534,Patient13_Healthy!M534,Patient14_Healthy!M534,Patient15_Healthy!M534,Patient16_Healthy!M534,Patient17_Healthy!M534,Patient18_Healthy!M534,Patient19_Healthy!M534,Patient21_Healthy!M534,Patient22_Healthy!M534,Patient23_Healthy!M534,Patient25_Healthy!M534,Patient26_Healthy!M534,Patient27_Healthy!M534,Patient28_Healthy!M534,Patient30_Healthy!M534,Patient31_Healthy!M534,Patient33_Healthy!M534,Patient34_Healthy!M534,Patient36_Healthy!M534)</f>
        <v>0.81971146892608171</v>
      </c>
      <c r="S555" s="139">
        <f>STDEV(Patient1_Healthy!M557,Patient2_Healthy!M557,Patient5_Healthy!M534,Patient6_Healthy!M534,Patient8_Healthy!M534,Patient9_Healthy!M534,Patient10_Healthy!M534,Patient11_Healthy!M534,Patient12_Healthy!M534,Patient13_Healthy!M534,Patient14_Healthy!M534,Patient15_Healthy!M534,Patient16_Healthy!M534,Patient17_Healthy!M534,Patient18_Healthy!M534,Patient19_Healthy!M534,Patient21_Healthy!M534,Patient22_Healthy!M534,Patient23_Healthy!M534,Patient25_Healthy!M534,Patient26_Healthy!M534,Patient27_Healthy!M534,Patient28_Healthy!M534,Patient30_Healthy!M534,Patient31_Healthy!M534,Patient33_Healthy!M534,Patient34_Healthy!M534,Patient36_Healthy!M534)</f>
        <v>0.16238853289969701</v>
      </c>
      <c r="T555" s="164">
        <f>AVERAGE(Patient1_Healthy!N557,Patient2_Healthy!N557,Patient5_Healthy!N534,Patient6_Healthy!N534,Patient8_Healthy!N534,Patient9_Healthy!N534,Patient10_Healthy!N534,Patient11_Healthy!N534,Patient12_Healthy!N534,Patient13_Healthy!N534,Patient14_Healthy!N534,Patient15_Healthy!N534,Patient16_Healthy!N534,Patient17_Healthy!N534,Patient18_Healthy!N534,Patient19_Healthy!N534,Patient21_Healthy!N534,Patient22_Healthy!N534,Patient23_Healthy!N534,Patient25_Healthy!N534,Patient26_Healthy!N534,Patient27_Healthy!N534,Patient28_Healthy!N534,Patient30_Healthy!N534,Patient31_Healthy!N534,Patient33_Healthy!N534,Patient34_Healthy!N534,Patient36_Healthy!N534)</f>
        <v>0.86158254864362316</v>
      </c>
      <c r="U555" s="164">
        <f>STDEV(Patient1_Healthy!N557,Patient2_Healthy!N557,Patient5_Healthy!N534,Patient6_Healthy!N534,Patient8_Healthy!N534,Patient9_Healthy!N534,Patient10_Healthy!N534,Patient11_Healthy!N534,Patient12_Healthy!N534,Patient13_Healthy!N534,Patient14_Healthy!N534,Patient15_Healthy!N534,Patient16_Healthy!N534,Patient17_Healthy!N534,Patient18_Healthy!N534,Patient19_Healthy!N534,Patient21_Healthy!N534,Patient22_Healthy!N534,Patient23_Healthy!N534,Patient25_Healthy!N534,Patient26_Healthy!N534,Patient27_Healthy!N534,Patient28_Healthy!N534,Patient30_Healthy!N534,Patient31_Healthy!N534,Patient33_Healthy!N534,Patient34_Healthy!N534,Patient36_Healthy!N534)</f>
        <v>0.10120053768356133</v>
      </c>
      <c r="V555" s="132">
        <f>AVERAGE(Patient1_Healthy!O557,Patient2_Healthy!O557,Patient5_Healthy!O534,Patient6_Healthy!O534,Patient8_Healthy!O534,Patient9_Healthy!O534,Patient10_Healthy!O534,Patient11_Healthy!O534,Patient12_Healthy!O534,Patient13_Healthy!O534,Patient14_Healthy!O534,Patient15_Healthy!O534,Patient16_Healthy!O534,Patient17_Healthy!O534,Patient18_Healthy!O534,Patient19_Healthy!O534,Patient21_Healthy!O534,Patient22_Healthy!O534,Patient23_Healthy!O534,Patient25_Healthy!O534,Patient26_Healthy!O534,Patient27_Healthy!O534,Patient28_Healthy!O534,Patient30_Healthy!O534,Patient31_Healthy!O534,Patient33_Healthy!O534,Patient34_Healthy!O534,Patient36_Healthy!O534)</f>
        <v>0.7451163819745682</v>
      </c>
      <c r="W555" s="139">
        <f>STDEV(Patient1_Healthy!O557,Patient2_Healthy!O557,Patient5_Healthy!O534,Patient6_Healthy!O534,Patient8_Healthy!O534,Patient9_Healthy!O534,Patient10_Healthy!O534,Patient11_Healthy!O534,Patient12_Healthy!O534,Patient13_Healthy!O534,Patient14_Healthy!O534,Patient15_Healthy!O534,Patient16_Healthy!O534,Patient17_Healthy!O534,Patient18_Healthy!O534,Patient19_Healthy!O534,Patient21_Healthy!O534,Patient22_Healthy!O534,Patient23_Healthy!O534,Patient25_Healthy!O534,Patient26_Healthy!O534,Patient27_Healthy!O534,Patient28_Healthy!O534,Patient30_Healthy!O534,Patient31_Healthy!O534,Patient33_Healthy!O534,Patient34_Healthy!O534,Patient36_Healthy!O534)</f>
        <v>0.18509437186429281</v>
      </c>
      <c r="X555" s="132">
        <f>AVERAGE(Patient1_Healthy!P557,Patient2_Healthy!P557,Patient5_Healthy!P534,Patient6_Healthy!P534,Patient8_Healthy!P534,Patient9_Healthy!P534,Patient10_Healthy!P534,Patient11_Healthy!P534,Patient12_Healthy!P534,Patient13_Healthy!P534,Patient14_Healthy!P534,Patient15_Healthy!P534,Patient16_Healthy!P534,Patient17_Healthy!P534,Patient18_Healthy!P534,Patient19_Healthy!P534,Patient21_Healthy!P534,Patient22_Healthy!P534,Patient23_Healthy!P534,Patient25_Healthy!P534,Patient26_Healthy!P534,Patient27_Healthy!P534,Patient28_Healthy!P534,Patient30_Healthy!P534,Patient31_Healthy!P534,Patient33_Healthy!P534,Patient34_Healthy!P534,Patient36_Healthy!P534)</f>
        <v>0.79281259549276673</v>
      </c>
      <c r="Y555" s="139">
        <f>STDEV(Patient1_Healthy!P557,Patient2_Healthy!P557,Patient5_Healthy!P534,Patient6_Healthy!P534,Patient8_Healthy!P534,Patient9_Healthy!P534,Patient10_Healthy!P534,Patient11_Healthy!P534,Patient12_Healthy!P534,Patient13_Healthy!P534,Patient14_Healthy!P534,Patient15_Healthy!P534,Patient16_Healthy!P534,Patient17_Healthy!P534,Patient18_Healthy!P534,Patient19_Healthy!P534,Patient21_Healthy!P534,Patient22_Healthy!P534,Patient23_Healthy!P534,Patient25_Healthy!P534,Patient26_Healthy!P534,Patient27_Healthy!P534,Patient28_Healthy!P534,Patient30_Healthy!P534,Patient31_Healthy!P534,Patient33_Healthy!P534,Patient34_Healthy!P534,Patient36_Healthy!P534)</f>
        <v>0.15901621479795389</v>
      </c>
      <c r="Z555" s="132">
        <f>AVERAGE(Patient1_Healthy!Q557,Patient2_Healthy!Q557,Patient5_Healthy!Q534,Patient6_Healthy!Q534,Patient8_Healthy!Q534,Patient9_Healthy!Q534,Patient10_Healthy!Q534,Patient11_Healthy!Q534,Patient12_Healthy!Q534,Patient13_Healthy!Q534,Patient14_Healthy!Q534,Patient15_Healthy!Q534,Patient16_Healthy!Q534,Patient17_Healthy!Q534,Patient18_Healthy!Q534,Patient19_Healthy!Q534,Patient21_Healthy!Q534,Patient22_Healthy!Q534,Patient23_Healthy!Q534,Patient25_Healthy!Q534,Patient26_Healthy!Q534,Patient27_Healthy!Q534,Patient28_Healthy!Q534,Patient30_Healthy!Q534,Patient31_Healthy!Q534,Patient33_Healthy!Q534,Patient34_Healthy!Q534,Patient36_Healthy!Q534)</f>
        <v>0.72970696061639451</v>
      </c>
      <c r="AA555" s="139">
        <f>STDEV(Patient1_Healthy!Q557,Patient2_Healthy!Q557,Patient5_Healthy!Q534,Patient6_Healthy!Q534,Patient8_Healthy!Q534,Patient9_Healthy!Q534,Patient10_Healthy!Q534,Patient11_Healthy!Q534,Patient12_Healthy!Q534,Patient13_Healthy!Q534,Patient14_Healthy!Q534,Patient15_Healthy!Q534,Patient16_Healthy!Q534,Patient17_Healthy!Q534,Patient18_Healthy!Q534,Patient19_Healthy!Q534,Patient21_Healthy!Q534,Patient22_Healthy!Q534,Patient23_Healthy!Q534,Patient25_Healthy!Q534,Patient26_Healthy!Q534,Patient27_Healthy!Q534,Patient28_Healthy!Q534,Patient30_Healthy!Q534,Patient31_Healthy!Q534,Patient33_Healthy!Q534,Patient34_Healthy!Q534,Patient36_Healthy!Q534)</f>
        <v>0.22582282364323916</v>
      </c>
      <c r="AB555" s="132">
        <f>AVERAGE(Patient1_Healthy!R557,Patient2_Healthy!R557,Patient5_Healthy!R534,Patient6_Healthy!R534,Patient8_Healthy!R534,Patient9_Healthy!R534,Patient10_Healthy!R534,Patient11_Healthy!R534,Patient12_Healthy!R534,Patient12_Healthy!R534,Patient13_Healthy!R534,Patient14_Healthy!R534,Patient15_Healthy!R534,Patient16_Healthy!R534,Patient17_Healthy!R534,Patient18_Healthy!R534,Patient19_Healthy!R534,Patient21_Healthy!R534,Patient22_Healthy!R534,Patient23_Healthy!R534,Patient25_Healthy!R534,Patient26_Healthy!R534,Patient27_Healthy!R534,Patient28_Healthy!R534,Patient30_Healthy!R534,Patient31_Healthy!R534,Patient33_Healthy!R534,Patient34_Healthy!R534,Patient36_Healthy!R534)</f>
        <v>0.7200857706226178</v>
      </c>
      <c r="AC555" s="139">
        <f>STDEV(Patient1_Healthy!R557,Patient2_Healthy!R557,Patient5_Healthy!R534,Patient6_Healthy!R534,Patient8_Healthy!R534,Patient9_Healthy!R534,Patient10_Healthy!R534,Patient11_Healthy!R534,Patient12_Healthy!R534,Patient12_Healthy!R534,Patient13_Healthy!R534,Patient14_Healthy!R534,Patient15_Healthy!R534,Patient16_Healthy!R534,Patient17_Healthy!R534,Patient18_Healthy!R534,Patient19_Healthy!R534,Patient21_Healthy!R534,Patient22_Healthy!R534,Patient23_Healthy!R534,Patient25_Healthy!R534,Patient26_Healthy!R534,Patient27_Healthy!R534,Patient28_Healthy!R534,Patient30_Healthy!R534,Patient31_Healthy!R534,Patient33_Healthy!R534,Patient34_Healthy!R534,Patient36_Healthy!R534)</f>
        <v>0.20301716162573857</v>
      </c>
      <c r="AD555" s="132">
        <f>AVERAGE(Patient1_Healthy!S557,Patient2_Healthy!S557,Patient5_Healthy!S534,Patient6_Healthy!RS134,Patient8_Healthy!S534,Patient9_Healthy!S534,Patient10_Healthy!S534,Patient11_Healthy!S534,Patient12_Healthy!S534,Patient12_Healthy!S534,Patient13_Healthy!S534,Patient14_Healthy!S534,Patient15_Healthy!S534,Patient16_Healthy!S534,Patient17_Healthy!S534,Patient18_Healthy!S534,Patient19_Healthy!S534,Patient21_Healthy!S534,Patient22_Healthy!S534,Patient23_Healthy!S534,Patient25_Healthy!S534,Patient26_Healthy!RS134,Patient27_Healthy!S534,Patient28_Healthy!S534,Patient30_Healthy!S534,Patient31_Healthy!S534,Patient33_Healthy!S534,Patient34_Healthy!S534,Patient36_Healthy!S534)</f>
        <v>0.78668127900955775</v>
      </c>
      <c r="AE555" s="139">
        <f>STDEV(Patient1_Healthy!S557,Patient2_Healthy!S557,Patient5_Healthy!S534,Patient6_Healthy!RS134,Patient8_Healthy!S534,Patient9_Healthy!S534,Patient10_Healthy!S534,Patient11_Healthy!S534,Patient12_Healthy!S534,Patient12_Healthy!S534,Patient13_Healthy!S534,Patient14_Healthy!S534,Patient15_Healthy!S534,Patient16_Healthy!S534,Patient17_Healthy!S534,Patient18_Healthy!S534,Patient19_Healthy!S534,Patient21_Healthy!S534,Patient22_Healthy!S534,Patient23_Healthy!S534,Patient25_Healthy!S534,Patient26_Healthy!RS134,Patient27_Healthy!S534,Patient28_Healthy!S534,Patient30_Healthy!S534,Patient31_Healthy!S534,Patient33_Healthy!S534,Patient34_Healthy!S534,Patient36_Healthy!S534)</f>
        <v>0.18135347025248208</v>
      </c>
      <c r="AF555" s="164">
        <f>AVERAGE(Patient1_Healthy!T557,Patient2_Healthy!T557,Patient5_Healthy!T534,Patient6_Healthy!T534,Patient8_Healthy!T534,Patient9_Healthy!T534,Patient10_Healthy!T534,Patient11_Healthy!T534,Patient12_Healthy!T534,Patient12_Healthy!T534,Patient13_Healthy!T534,Patient14_Healthy!T534,Patient15_Healthy!T534,Patient16_Healthy!T534,Patient17_Healthy!T534,Patient18_Healthy!T534,Patient19_Healthy!T534,Patient21_Healthy!T534,Patient22_Healthy!T534,Patient23_Healthy!T534,Patient25_Healthy!T534,Patient26_Healthy!TS134,Patient27_Healthy!T534,Patient28_Healthy!T534,Patient30_Healthy!T534,Patient31_Healthy!T534,Patient33_Healthy!T534,Patient34_Healthy!T534,Patient36_Healthy!T534)</f>
        <v>0.75064832482410915</v>
      </c>
      <c r="AG555" s="164">
        <f>STDEV(Patient1_Healthy!T557,Patient2_Healthy!T557,Patient5_Healthy!T534,Patient6_Healthy!T534,Patient8_Healthy!T534,Patient9_Healthy!T534,Patient10_Healthy!T534,Patient11_Healthy!T534,Patient12_Healthy!T534,Patient12_Healthy!T534,Patient13_Healthy!T534,Patient14_Healthy!T534,Patient15_Healthy!T534,Patient16_Healthy!T534,Patient17_Healthy!T534,Patient18_Healthy!T534,Patient19_Healthy!T534,Patient21_Healthy!T534,Patient22_Healthy!T534,Patient23_Healthy!T534,Patient25_Healthy!T534,Patient26_Healthy!TS134,Patient27_Healthy!T534,Patient28_Healthy!T534,Patient30_Healthy!T534,Patient31_Healthy!T534,Patient33_Healthy!T534,Patient34_Healthy!T534,Patient36_Healthy!T534)</f>
        <v>0.19623327559761514</v>
      </c>
      <c r="AO555" s="165"/>
    </row>
    <row r="556" spans="1:41" x14ac:dyDescent="0.25">
      <c r="A556" s="131" t="s">
        <v>151</v>
      </c>
      <c r="B556" s="132">
        <f>AVERAGE(Patient1_Healthy!B558,Patient2_Healthy!B558,Patient5_Healthy!B535,Patient6_Healthy!B535,Patient8_Healthy!B535,Patient9_Healthy!B535,Patient10_Healthy!B535,Patient11_Healthy!B535,Patient12_Healthy!B535,Patient13_Healthy!B535,Patient14_Healthy!B535,Patient15_Healthy!B535,Patient16_Healthy!B535,Patient17_Healthy!B535,Patient18_Healthy!B535,Patient19_Healthy!B535,Patient21_Healthy!B535,Patient22_Healthy!B535,Patient23_Healthy!B535,Patient25_Healthy!B535,Patient26_Healthy!B535,Patient27_Healthy!B535,Patient28_Healthy!B535,Patient30_Healthy!B535,Patient31_Healthy!B535,Patient33_Healthy!B535,Patient34_Healthy!B535,Patient36_Healthy!B535)</f>
        <v>1.9645738392586301</v>
      </c>
      <c r="C556" s="139">
        <f>STDEV(Patient1_Healthy!B558,Patient2_Healthy!B558,Patient5_Healthy!B535,Patient6_Healthy!B535,Patient8_Healthy!B535,Patient9_Healthy!B535,Patient10_Healthy!B535,Patient11_Healthy!B535,Patient12_Healthy!B535,Patient13_Healthy!B535,Patient14_Healthy!B535,Patient15_Healthy!B535,Patient16_Healthy!B535,Patient17_Healthy!B535,Patient18_Healthy!B535,Patient19_Healthy!B535,Patient21_Healthy!B535,Patient22_Healthy!B535,Patient23_Healthy!B535,Patient25_Healthy!B535,Patient26_Healthy!B535,Patient27_Healthy!B535,Patient28_Healthy!B535,Patient30_Healthy!B535,Patient31_Healthy!B535,Patient33_Healthy!B535,Patient34_Healthy!B535,Patient36_Healthy!B535)</f>
        <v>1.0518985781629893</v>
      </c>
      <c r="D556" s="164">
        <f>AVERAGE(Patient1_Healthy!C558,Patient2_Healthy!C558,Patient5_Healthy!C535,Patient6_Healthy!C535,Patient8_Healthy!C535,Patient9_Healthy!C535,Patient10_Healthy!C535,Patient11_Healthy!C535,Patient12_Healthy!C535,Patient13_Healthy!C535,Patient14_Healthy!C535,Patient15_Healthy!C535,Patient16_Healthy!C535,Patient17_Healthy!C535,Patient18_Healthy!C535,Patient19_Healthy!C535,Patient21_Healthy!C535,Patient22_Healthy!C535,Patient23_Healthy!C535,Patient25_Healthy!C535,Patient26_Healthy!C535,Patient27_Healthy!C535,Patient28_Healthy!C535,Patient30_Healthy!C535,Patient31_Healthy!C535,Patient33_Healthy!C535,Patient34_Healthy!C535,Patient36_Healthy!C535)</f>
        <v>-0.23286695423653689</v>
      </c>
      <c r="E556" s="139">
        <f>STDEV(Patient1_Healthy!C558,Patient2_Healthy!C558,Patient5_Healthy!C535,Patient6_Healthy!C535,Patient8_Healthy!C535,Patient9_Healthy!C535,Patient10_Healthy!C535,Patient11_Healthy!C535,Patient12_Healthy!C535,Patient13_Healthy!C535,Patient14_Healthy!C535,Patient15_Healthy!C535,Patient16_Healthy!C535,Patient17_Healthy!C535,Patient18_Healthy!C535,Patient19_Healthy!C535,Patient21_Healthy!C535,Patient22_Healthy!C535,Patient23_Healthy!C535,Patient25_Healthy!C535,Patient26_Healthy!C535,Patient27_Healthy!C535,Patient28_Healthy!C535,Patient30_Healthy!C535,Patient31_Healthy!C535,Patient33_Healthy!C535,Patient34_Healthy!C535,Patient36_Healthy!C535)</f>
        <v>2.026377185996576</v>
      </c>
      <c r="F556" s="132">
        <f>AVERAGE(Patient1_Healthy!D558,Patient2_Healthy!D558,Patient5_Healthy!D535,Patient6_Healthy!D535,Patient8_Healthy!D535,Patient9_Healthy!D535,Patient10_Healthy!D535,Patient11_Healthy!D535,Patient12_Healthy!D535,Patient13_Healthy!D535,Patient14_Healthy!D535,Patient15_Healthy!D535,Patient16_Healthy!D535,Patient17_Healthy!D535,Patient18_Healthy!D535,Patient19_Healthy!D535,Patient21_Healthy!D535,Patient22_Healthy!D535,Patient23_Healthy!D535,Patient25_Healthy!D535,Patient26_Healthy!D535,Patient27_Healthy!D535,Patient28_Healthy!D535,Patient30_Healthy!D535,Patient31_Healthy!D535,Patient33_Healthy!D535,Patient34_Healthy!D535,Patient36_Healthy!D535)</f>
        <v>2.9917553553766081</v>
      </c>
      <c r="G556" s="139">
        <f>STDEV(Patient1_Healthy!D558,Patient2_Healthy!D558,Patient5_Healthy!D535,Patient6_Healthy!D535,Patient8_Healthy!D535,Patient9_Healthy!D535,Patient10_Healthy!D535,Patient11_Healthy!D535,Patient12_Healthy!D535,Patient13_Healthy!D535,Patient14_Healthy!D535,Patient15_Healthy!D535,Patient16_Healthy!D535,Patient17_Healthy!D535,Patient18_Healthy!D535,Patient19_Healthy!D535,Patient21_Healthy!D535,Patient22_Healthy!D535,Patient23_Healthy!D535,Patient25_Healthy!D535,Patient26_Healthy!D535,Patient27_Healthy!D535,Patient28_Healthy!D535,Patient30_Healthy!D535,Patient31_Healthy!D535,Patient33_Healthy!D535,Patient34_Healthy!D535,Patient36_Healthy!D535)</f>
        <v>1.6698631671749471</v>
      </c>
      <c r="H556" s="164">
        <f>AVERAGE(Patient1_Healthy!E558,Patient2_Healthy!E558,Patient5_Healthy!E535,Patient6_Healthy!E535,Patient8_Healthy!E535,Patient9_Healthy!E535,Patient10_Healthy!E535,Patient11_Healthy!E535,Patient12_Healthy!E535,Patient13_Healthy!E535,Patient14_Healthy!E535,Patient15_Healthy!E535,Patient16_Healthy!E535,Patient17_Healthy!E535,Patient18_Healthy!E535,Patient19_Healthy!E535,Patient21_Healthy!E535,Patient22_Healthy!E535,Patient23_Healthy!E535,Patient25_Healthy!E535,Patient26_Healthy!E535,Patient27_Healthy!E535,Patient28_Healthy!E535,Patient30_Healthy!E535,Patient31_Healthy!E535,Patient33_Healthy!E535,Patient34_Healthy!E535,Patient36_Healthy!E535)</f>
        <v>0.38555342620276795</v>
      </c>
      <c r="I556" s="164">
        <f>STDEV(Patient1_Healthy!E558,Patient2_Healthy!E558,Patient5_Healthy!E535,Patient6_Healthy!E535,Patient8_Healthy!E535,Patient9_Healthy!E535,Patient10_Healthy!E535,Patient11_Healthy!E535,Patient12_Healthy!E535,Patient13_Healthy!E535,Patient14_Healthy!E535,Patient15_Healthy!E535,Patient16_Healthy!E535,Patient17_Healthy!E535,Patient18_Healthy!E535,Patient19_Healthy!E535,Patient21_Healthy!E535,Patient22_Healthy!E535,Patient23_Healthy!E535,Patient25_Healthy!E535,Patient26_Healthy!E535,Patient27_Healthy!E535,Patient28_Healthy!E535,Patient30_Healthy!E535,Patient31_Healthy!E535,Patient33_Healthy!E535,Patient34_Healthy!E535,Patient36_Healthy!E535)</f>
        <v>2.8327435214905479</v>
      </c>
      <c r="L556" s="133" t="s">
        <v>152</v>
      </c>
      <c r="M556" s="164">
        <f>AVERAGE(Patient1_Healthy!H558,Patient2_Healthy!H535,Patient5_Healthy!H535,Patient6_Healthy!H535,Patient8_Healthy!H535,Patient9_Healthy!H535,Patient10_Healthy!H535,Patient11_Healthy!H535,Patient12_Healthy!H535,Patient13_Healthy!H535,Patient14_Healthy!H535,Patient15_Healthy!H535,Patient16_Healthy!H535,Patient17_Healthy!H535,Patient18_Healthy!H535,Patient19_Healthy!H535,Patient21_Healthy!H535,Patient22_Healthy!H535,Patient23_Healthy!H535,Patient25_Healthy!H535,Patient26_Healthy!H535,Patient27_Healthy!H535,Patient28_Healthy!H535,Patient30_Healthy!H535,Patient31_Healthy!H535,Patient33_Healthy!H535,Patient34_Healthy!H535,Patient36_Healthy!H535)</f>
        <v>40.652688298393741</v>
      </c>
      <c r="N556" s="164">
        <f>STDEV(Patient1_Healthy!H558,Patient2_Healthy!H535,Patient5_Healthy!H535,Patient6_Healthy!H535,Patient8_Healthy!H535,Patient9_Healthy!H535,Patient10_Healthy!H535,Patient11_Healthy!H535,Patient12_Healthy!H535,Patient13_Healthy!H535,Patient14_Healthy!H535,Patient15_Healthy!H535,Patient16_Healthy!H535,Patient17_Healthy!H535,Patient18_Healthy!H535,Patient19_Healthy!H535,Patient21_Healthy!H535,Patient22_Healthy!H535,Patient23_Healthy!H535,Patient25_Healthy!H535,Patient26_Healthy!H535,Patient27_Healthy!H535,Patient28_Healthy!H535,Patient30_Healthy!H535,Patient31_Healthy!H535,Patient33_Healthy!H535,Patient34_Healthy!H535,Patient36_Healthy!H535)</f>
        <v>56.477936025146384</v>
      </c>
      <c r="Q556" s="135" t="s">
        <v>152</v>
      </c>
      <c r="R556" s="132">
        <f>AVERAGE(Patient1_Healthy!M558,Patient2_Healthy!M558,Patient5_Healthy!M535,Patient6_Healthy!M535,Patient8_Healthy!M535,Patient9_Healthy!M535,Patient10_Healthy!M535,Patient11_Healthy!M535,Patient12_Healthy!M535,Patient13_Healthy!M535,Patient14_Healthy!M535,Patient15_Healthy!M535,Patient16_Healthy!M535,Patient17_Healthy!M535,Patient18_Healthy!M535,Patient19_Healthy!M535,Patient21_Healthy!M535,Patient22_Healthy!M535,Patient23_Healthy!M535,Patient25_Healthy!M535,Patient26_Healthy!M535,Patient27_Healthy!M535,Patient28_Healthy!M535,Patient30_Healthy!M535,Patient31_Healthy!M535,Patient33_Healthy!M535,Patient34_Healthy!M535,Patient36_Healthy!M535)</f>
        <v>0.84453055878106764</v>
      </c>
      <c r="S556" s="139">
        <f>STDEV(Patient1_Healthy!M558,Patient2_Healthy!M558,Patient5_Healthy!M535,Patient6_Healthy!M535,Patient8_Healthy!M535,Patient9_Healthy!M535,Patient10_Healthy!M535,Patient11_Healthy!M535,Patient12_Healthy!M535,Patient13_Healthy!M535,Patient14_Healthy!M535,Patient15_Healthy!M535,Patient16_Healthy!M535,Patient17_Healthy!M535,Patient18_Healthy!M535,Patient19_Healthy!M535,Patient21_Healthy!M535,Patient22_Healthy!M535,Patient23_Healthy!M535,Patient25_Healthy!M535,Patient26_Healthy!M535,Patient27_Healthy!M535,Patient28_Healthy!M535,Patient30_Healthy!M535,Patient31_Healthy!M535,Patient33_Healthy!M535,Patient34_Healthy!M535,Patient36_Healthy!M535)</f>
        <v>0.17547099982997574</v>
      </c>
      <c r="T556" s="164">
        <f>AVERAGE(Patient1_Healthy!N558,Patient2_Healthy!N558,Patient5_Healthy!N535,Patient6_Healthy!N535,Patient8_Healthy!N535,Patient9_Healthy!N535,Patient10_Healthy!N535,Patient11_Healthy!N535,Patient12_Healthy!N535,Patient13_Healthy!N535,Patient14_Healthy!N535,Patient15_Healthy!N535,Patient16_Healthy!N535,Patient17_Healthy!N535,Patient18_Healthy!N535,Patient19_Healthy!N535,Patient21_Healthy!N535,Patient22_Healthy!N535,Patient23_Healthy!N535,Patient25_Healthy!N535,Patient26_Healthy!N535,Patient27_Healthy!N535,Patient28_Healthy!N535,Patient30_Healthy!N535,Patient31_Healthy!N535,Patient33_Healthy!N535,Patient34_Healthy!N535,Patient36_Healthy!N535)</f>
        <v>0.85280352450098351</v>
      </c>
      <c r="U556" s="164">
        <f>STDEV(Patient1_Healthy!N558,Patient2_Healthy!N558,Patient5_Healthy!N535,Patient6_Healthy!N535,Patient8_Healthy!N535,Patient9_Healthy!N535,Patient10_Healthy!N535,Patient11_Healthy!N535,Patient12_Healthy!N535,Patient13_Healthy!N535,Patient14_Healthy!N535,Patient15_Healthy!N535,Patient16_Healthy!N535,Patient17_Healthy!N535,Patient18_Healthy!N535,Patient19_Healthy!N535,Patient21_Healthy!N535,Patient22_Healthy!N535,Patient23_Healthy!N535,Patient25_Healthy!N535,Patient26_Healthy!N535,Patient27_Healthy!N535,Patient28_Healthy!N535,Patient30_Healthy!N535,Patient31_Healthy!N535,Patient33_Healthy!N535,Patient34_Healthy!N535,Patient36_Healthy!N535)</f>
        <v>0.1201096418003104</v>
      </c>
      <c r="V556" s="132">
        <f>AVERAGE(Patient1_Healthy!O558,Patient2_Healthy!O558,Patient5_Healthy!O535,Patient6_Healthy!O535,Patient8_Healthy!O535,Patient9_Healthy!O535,Patient10_Healthy!O535,Patient11_Healthy!O535,Patient12_Healthy!O535,Patient13_Healthy!O535,Patient14_Healthy!O535,Patient15_Healthy!O535,Patient16_Healthy!O535,Patient17_Healthy!O535,Patient18_Healthy!O535,Patient19_Healthy!O535,Patient21_Healthy!O535,Patient22_Healthy!O535,Patient23_Healthy!O535,Patient25_Healthy!O535,Patient26_Healthy!O535,Patient27_Healthy!O535,Patient28_Healthy!O535,Patient30_Healthy!O535,Patient31_Healthy!O535,Patient33_Healthy!O535,Patient34_Healthy!O535,Patient36_Healthy!O535)</f>
        <v>0.75658496082069093</v>
      </c>
      <c r="W556" s="139">
        <f>STDEV(Patient1_Healthy!O558,Patient2_Healthy!O558,Patient5_Healthy!O535,Patient6_Healthy!O535,Patient8_Healthy!O535,Patient9_Healthy!O535,Patient10_Healthy!O535,Patient11_Healthy!O535,Patient12_Healthy!O535,Patient13_Healthy!O535,Patient14_Healthy!O535,Patient15_Healthy!O535,Patient16_Healthy!O535,Patient17_Healthy!O535,Patient18_Healthy!O535,Patient19_Healthy!O535,Patient21_Healthy!O535,Patient22_Healthy!O535,Patient23_Healthy!O535,Patient25_Healthy!O535,Patient26_Healthy!O535,Patient27_Healthy!O535,Patient28_Healthy!O535,Patient30_Healthy!O535,Patient31_Healthy!O535,Patient33_Healthy!O535,Patient34_Healthy!O535,Patient36_Healthy!O535)</f>
        <v>0.18211858013516724</v>
      </c>
      <c r="X556" s="132">
        <f>AVERAGE(Patient1_Healthy!P558,Patient2_Healthy!P558,Patient5_Healthy!P535,Patient6_Healthy!P535,Patient8_Healthy!P535,Patient9_Healthy!P535,Patient10_Healthy!P535,Patient11_Healthy!P535,Patient12_Healthy!P535,Patient13_Healthy!P535,Patient14_Healthy!P535,Patient15_Healthy!P535,Patient16_Healthy!P535,Patient17_Healthy!P535,Patient18_Healthy!P535,Patient19_Healthy!P535,Patient21_Healthy!P535,Patient22_Healthy!P535,Patient23_Healthy!P535,Patient25_Healthy!P535,Patient26_Healthy!P535,Patient27_Healthy!P535,Patient28_Healthy!P535,Patient30_Healthy!P535,Patient31_Healthy!P535,Patient33_Healthy!P535,Patient34_Healthy!P535,Patient36_Healthy!P535)</f>
        <v>0.79551569442053982</v>
      </c>
      <c r="Y556" s="139">
        <f>STDEV(Patient1_Healthy!P558,Patient2_Healthy!P558,Patient5_Healthy!P535,Patient6_Healthy!P535,Patient8_Healthy!P535,Patient9_Healthy!P535,Patient10_Healthy!P535,Patient11_Healthy!P535,Patient12_Healthy!P535,Patient13_Healthy!P535,Patient14_Healthy!P535,Patient15_Healthy!P535,Patient16_Healthy!P535,Patient17_Healthy!P535,Patient18_Healthy!P535,Patient19_Healthy!P535,Patient21_Healthy!P535,Patient22_Healthy!P535,Patient23_Healthy!P535,Patient25_Healthy!P535,Patient26_Healthy!P535,Patient27_Healthy!P535,Patient28_Healthy!P535,Patient30_Healthy!P535,Patient31_Healthy!P535,Patient33_Healthy!P535,Patient34_Healthy!P535,Patient36_Healthy!P535)</f>
        <v>0.15448557344960803</v>
      </c>
      <c r="Z556" s="132">
        <f>AVERAGE(Patient1_Healthy!Q558,Patient2_Healthy!Q558,Patient5_Healthy!Q535,Patient6_Healthy!Q535,Patient8_Healthy!Q535,Patient9_Healthy!Q535,Patient10_Healthy!Q535,Patient11_Healthy!Q535,Patient12_Healthy!Q535,Patient13_Healthy!Q535,Patient14_Healthy!Q535,Patient15_Healthy!Q535,Patient16_Healthy!Q535,Patient17_Healthy!Q535,Patient18_Healthy!Q535,Patient19_Healthy!Q535,Patient21_Healthy!Q535,Patient22_Healthy!Q535,Patient23_Healthy!Q535,Patient25_Healthy!Q535,Patient26_Healthy!Q535,Patient27_Healthy!Q535,Patient28_Healthy!Q535,Patient30_Healthy!Q535,Patient31_Healthy!Q535,Patient33_Healthy!Q535,Patient34_Healthy!Q535,Patient36_Healthy!Q535)</f>
        <v>0.7199202996112557</v>
      </c>
      <c r="AA556" s="139">
        <f>STDEV(Patient1_Healthy!Q558,Patient2_Healthy!Q558,Patient5_Healthy!Q535,Patient6_Healthy!Q535,Patient8_Healthy!Q535,Patient9_Healthy!Q535,Patient10_Healthy!Q535,Patient11_Healthy!Q535,Patient12_Healthy!Q535,Patient13_Healthy!Q535,Patient14_Healthy!Q535,Patient15_Healthy!Q535,Patient16_Healthy!Q535,Patient17_Healthy!Q535,Patient18_Healthy!Q535,Patient19_Healthy!Q535,Patient21_Healthy!Q535,Patient22_Healthy!Q535,Patient23_Healthy!Q535,Patient25_Healthy!Q535,Patient26_Healthy!Q535,Patient27_Healthy!Q535,Patient28_Healthy!Q535,Patient30_Healthy!Q535,Patient31_Healthy!Q535,Patient33_Healthy!Q535,Patient34_Healthy!Q535,Patient36_Healthy!Q535)</f>
        <v>0.23829609911422864</v>
      </c>
      <c r="AB556" s="132">
        <f>AVERAGE(Patient1_Healthy!R558,Patient2_Healthy!R558,Patient5_Healthy!R535,Patient6_Healthy!R535,Patient8_Healthy!R535,Patient9_Healthy!R535,Patient10_Healthy!R535,Patient11_Healthy!R535,Patient12_Healthy!R535,Patient12_Healthy!R535,Patient13_Healthy!R535,Patient14_Healthy!R535,Patient15_Healthy!R535,Patient16_Healthy!R535,Patient17_Healthy!R535,Patient18_Healthy!R535,Patient19_Healthy!R535,Patient21_Healthy!R535,Patient22_Healthy!R535,Patient23_Healthy!R535,Patient25_Healthy!R535,Patient26_Healthy!R535,Patient27_Healthy!R535,Patient28_Healthy!R535,Patient30_Healthy!R535,Patient31_Healthy!R535,Patient33_Healthy!R535,Patient34_Healthy!R535,Patient36_Healthy!R535)</f>
        <v>0.73658511521984815</v>
      </c>
      <c r="AC556" s="139">
        <f>STDEV(Patient1_Healthy!R558,Patient2_Healthy!R558,Patient5_Healthy!R535,Patient6_Healthy!R535,Patient8_Healthy!R535,Patient9_Healthy!R535,Patient10_Healthy!R535,Patient11_Healthy!R535,Patient12_Healthy!R535,Patient12_Healthy!R535,Patient13_Healthy!R535,Patient14_Healthy!R535,Patient15_Healthy!R535,Patient16_Healthy!R535,Patient17_Healthy!R535,Patient18_Healthy!R535,Patient19_Healthy!R535,Patient21_Healthy!R535,Patient22_Healthy!R535,Patient23_Healthy!R535,Patient25_Healthy!R535,Patient26_Healthy!R535,Patient27_Healthy!R535,Patient28_Healthy!R535,Patient30_Healthy!R535,Patient31_Healthy!R535,Patient33_Healthy!R535,Patient34_Healthy!R535,Patient36_Healthy!R535)</f>
        <v>0.21530950805738905</v>
      </c>
      <c r="AD556" s="132">
        <f>AVERAGE(Patient1_Healthy!S558,Patient2_Healthy!S558,Patient5_Healthy!S535,Patient6_Healthy!RS135,Patient8_Healthy!S535,Patient9_Healthy!S535,Patient10_Healthy!S535,Patient11_Healthy!S535,Patient12_Healthy!S535,Patient12_Healthy!S535,Patient13_Healthy!S535,Patient14_Healthy!S535,Patient15_Healthy!S535,Patient16_Healthy!S535,Patient17_Healthy!S535,Patient18_Healthy!S535,Patient19_Healthy!S535,Patient21_Healthy!S535,Patient22_Healthy!S535,Patient23_Healthy!S535,Patient25_Healthy!S535,Patient26_Healthy!RS135,Patient27_Healthy!S535,Patient28_Healthy!S535,Patient30_Healthy!S535,Patient31_Healthy!S535,Patient33_Healthy!S535,Patient34_Healthy!S535,Patient36_Healthy!S535)</f>
        <v>0.80288220373945096</v>
      </c>
      <c r="AE556" s="139">
        <f>STDEV(Patient1_Healthy!S558,Patient2_Healthy!S558,Patient5_Healthy!S535,Patient6_Healthy!RS135,Patient8_Healthy!S535,Patient9_Healthy!S535,Patient10_Healthy!S535,Patient11_Healthy!S535,Patient12_Healthy!S535,Patient12_Healthy!S535,Patient13_Healthy!S535,Patient14_Healthy!S535,Patient15_Healthy!S535,Patient16_Healthy!S535,Patient17_Healthy!S535,Patient18_Healthy!S535,Patient19_Healthy!S535,Patient21_Healthy!S535,Patient22_Healthy!S535,Patient23_Healthy!S535,Patient25_Healthy!S535,Patient26_Healthy!RS135,Patient27_Healthy!S535,Patient28_Healthy!S535,Patient30_Healthy!S535,Patient31_Healthy!S535,Patient33_Healthy!S535,Patient34_Healthy!S535,Patient36_Healthy!S535)</f>
        <v>0.19289618610172193</v>
      </c>
      <c r="AF556" s="164">
        <f>AVERAGE(Patient1_Healthy!T558,Patient2_Healthy!T558,Patient5_Healthy!T535,Patient6_Healthy!T535,Patient8_Healthy!T535,Patient9_Healthy!T535,Patient10_Healthy!T535,Patient11_Healthy!T535,Patient12_Healthy!T535,Patient12_Healthy!T535,Patient13_Healthy!T535,Patient14_Healthy!T535,Patient15_Healthy!T535,Patient16_Healthy!T535,Patient17_Healthy!T535,Patient18_Healthy!T535,Patient19_Healthy!T535,Patient21_Healthy!T535,Patient22_Healthy!T535,Patient23_Healthy!T535,Patient25_Healthy!T535,Patient26_Healthy!TS135,Patient27_Healthy!T535,Patient28_Healthy!T535,Patient30_Healthy!T535,Patient31_Healthy!T535,Patient33_Healthy!T535,Patient34_Healthy!T535,Patient36_Healthy!T535)</f>
        <v>0.7644443735279951</v>
      </c>
      <c r="AG556" s="164">
        <f>STDEV(Patient1_Healthy!T558,Patient2_Healthy!T558,Patient5_Healthy!T535,Patient6_Healthy!T535,Patient8_Healthy!T535,Patient9_Healthy!T535,Patient10_Healthy!T535,Patient11_Healthy!T535,Patient12_Healthy!T535,Patient12_Healthy!T535,Patient13_Healthy!T535,Patient14_Healthy!T535,Patient15_Healthy!T535,Patient16_Healthy!T535,Patient17_Healthy!T535,Patient18_Healthy!T535,Patient19_Healthy!T535,Patient21_Healthy!T535,Patient22_Healthy!T535,Patient23_Healthy!T535,Patient25_Healthy!T535,Patient26_Healthy!TS135,Patient27_Healthy!T535,Patient28_Healthy!T535,Patient30_Healthy!T535,Patient31_Healthy!T535,Patient33_Healthy!T535,Patient34_Healthy!T535,Patient36_Healthy!T535)</f>
        <v>0.23221614333797957</v>
      </c>
      <c r="AO556" s="165"/>
    </row>
    <row r="557" spans="1:41" x14ac:dyDescent="0.25">
      <c r="A557" s="131" t="s">
        <v>152</v>
      </c>
      <c r="B557" s="132">
        <f>AVERAGE(Patient1_Healthy!B559,Patient2_Healthy!B559,Patient5_Healthy!B536,Patient6_Healthy!B536,Patient8_Healthy!B536,Patient9_Healthy!B536,Patient10_Healthy!B536,Patient11_Healthy!B536,Patient12_Healthy!B536,Patient13_Healthy!B536,Patient14_Healthy!B536,Patient15_Healthy!B536,Patient16_Healthy!B536,Patient17_Healthy!B536,Patient18_Healthy!B536,Patient19_Healthy!B536,Patient21_Healthy!B536,Patient22_Healthy!B536,Patient23_Healthy!B536,Patient25_Healthy!B536,Patient26_Healthy!B536,Patient27_Healthy!B536,Patient28_Healthy!B536,Patient30_Healthy!B536,Patient31_Healthy!B536,Patient33_Healthy!B536,Patient34_Healthy!B536,Patient36_Healthy!B536)</f>
        <v>1.7414657774464224</v>
      </c>
      <c r="C557" s="139">
        <f>STDEV(Patient1_Healthy!B559,Patient2_Healthy!B559,Patient5_Healthy!B536,Patient6_Healthy!B536,Patient8_Healthy!B536,Patient9_Healthy!B536,Patient10_Healthy!B536,Patient11_Healthy!B536,Patient12_Healthy!B536,Patient13_Healthy!B536,Patient14_Healthy!B536,Patient15_Healthy!B536,Patient16_Healthy!B536,Patient17_Healthy!B536,Patient18_Healthy!B536,Patient19_Healthy!B536,Patient21_Healthy!B536,Patient22_Healthy!B536,Patient23_Healthy!B536,Patient25_Healthy!B536,Patient26_Healthy!B536,Patient27_Healthy!B536,Patient28_Healthy!B536,Patient30_Healthy!B536,Patient31_Healthy!B536,Patient33_Healthy!B536,Patient34_Healthy!B536,Patient36_Healthy!B536)</f>
        <v>0.92917055806966664</v>
      </c>
      <c r="D557" s="164">
        <f>AVERAGE(Patient1_Healthy!C559,Patient2_Healthy!C559,Patient5_Healthy!C536,Patient6_Healthy!C536,Patient8_Healthy!C536,Patient9_Healthy!C536,Patient10_Healthy!C536,Patient11_Healthy!C536,Patient12_Healthy!C536,Patient13_Healthy!C536,Patient14_Healthy!C536,Patient15_Healthy!C536,Patient16_Healthy!C536,Patient17_Healthy!C536,Patient18_Healthy!C536,Patient19_Healthy!C536,Patient21_Healthy!C536,Patient22_Healthy!C536,Patient23_Healthy!C536,Patient25_Healthy!C536,Patient26_Healthy!C536,Patient27_Healthy!C536,Patient28_Healthy!C536,Patient30_Healthy!C536,Patient31_Healthy!C536,Patient33_Healthy!C536,Patient34_Healthy!C536,Patient36_Healthy!C536)</f>
        <v>0.13403601877173915</v>
      </c>
      <c r="E557" s="139">
        <f>STDEV(Patient1_Healthy!C559,Patient2_Healthy!C559,Patient5_Healthy!C536,Patient6_Healthy!C536,Patient8_Healthy!C536,Patient9_Healthy!C536,Patient10_Healthy!C536,Patient11_Healthy!C536,Patient12_Healthy!C536,Patient13_Healthy!C536,Patient14_Healthy!C536,Patient15_Healthy!C536,Patient16_Healthy!C536,Patient17_Healthy!C536,Patient18_Healthy!C536,Patient19_Healthy!C536,Patient21_Healthy!C536,Patient22_Healthy!C536,Patient23_Healthy!C536,Patient25_Healthy!C536,Patient26_Healthy!C536,Patient27_Healthy!C536,Patient28_Healthy!C536,Patient30_Healthy!C536,Patient31_Healthy!C536,Patient33_Healthy!C536,Patient34_Healthy!C536,Patient36_Healthy!C536)</f>
        <v>1.170479304855824</v>
      </c>
      <c r="F557" s="132">
        <f>AVERAGE(Patient1_Healthy!D559,Patient2_Healthy!D559,Patient5_Healthy!D536,Patient6_Healthy!D536,Patient8_Healthy!D536,Patient9_Healthy!D536,Patient10_Healthy!D536,Patient11_Healthy!D536,Patient12_Healthy!D536,Patient13_Healthy!D536,Patient14_Healthy!D536,Patient15_Healthy!D536,Patient16_Healthy!D536,Patient17_Healthy!D536,Patient18_Healthy!D536,Patient19_Healthy!D536,Patient21_Healthy!D536,Patient22_Healthy!D536,Patient23_Healthy!D536,Patient25_Healthy!D536,Patient26_Healthy!D536,Patient27_Healthy!D536,Patient28_Healthy!D536,Patient30_Healthy!D536,Patient31_Healthy!D536,Patient33_Healthy!D536,Patient34_Healthy!D536,Patient36_Healthy!D536)</f>
        <v>2.8576477261886315</v>
      </c>
      <c r="G557" s="139">
        <f>STDEV(Patient1_Healthy!D559,Patient2_Healthy!D559,Patient5_Healthy!D536,Patient6_Healthy!D536,Patient8_Healthy!D536,Patient9_Healthy!D536,Patient10_Healthy!D536,Patient11_Healthy!D536,Patient12_Healthy!D536,Patient13_Healthy!D536,Patient14_Healthy!D536,Patient15_Healthy!D536,Patient16_Healthy!D536,Patient17_Healthy!D536,Patient18_Healthy!D536,Patient19_Healthy!D536,Patient21_Healthy!D536,Patient22_Healthy!D536,Patient23_Healthy!D536,Patient25_Healthy!D536,Patient26_Healthy!D536,Patient27_Healthy!D536,Patient28_Healthy!D536,Patient30_Healthy!D536,Patient31_Healthy!D536,Patient33_Healthy!D536,Patient34_Healthy!D536,Patient36_Healthy!D536)</f>
        <v>1.1692281965461799</v>
      </c>
      <c r="H557" s="164">
        <f>AVERAGE(Patient1_Healthy!E559,Patient2_Healthy!E559,Patient5_Healthy!E536,Patient6_Healthy!E536,Patient8_Healthy!E536,Patient9_Healthy!E536,Patient10_Healthy!E536,Patient11_Healthy!E536,Patient12_Healthy!E536,Patient13_Healthy!E536,Patient14_Healthy!E536,Patient15_Healthy!E536,Patient16_Healthy!E536,Patient17_Healthy!E536,Patient18_Healthy!E536,Patient19_Healthy!E536,Patient21_Healthy!E536,Patient22_Healthy!E536,Patient23_Healthy!E536,Patient25_Healthy!E536,Patient26_Healthy!E536,Patient27_Healthy!E536,Patient28_Healthy!E536,Patient30_Healthy!E536,Patient31_Healthy!E536,Patient33_Healthy!E536,Patient34_Healthy!E536,Patient36_Healthy!E536)</f>
        <v>-0.5989336195904823</v>
      </c>
      <c r="I557" s="164">
        <f>STDEV(Patient1_Healthy!E559,Patient2_Healthy!E559,Patient5_Healthy!E536,Patient6_Healthy!E536,Patient8_Healthy!E536,Patient9_Healthy!E536,Patient10_Healthy!E536,Patient11_Healthy!E536,Patient12_Healthy!E536,Patient13_Healthy!E536,Patient14_Healthy!E536,Patient15_Healthy!E536,Patient16_Healthy!E536,Patient17_Healthy!E536,Patient18_Healthy!E536,Patient19_Healthy!E536,Patient21_Healthy!E536,Patient22_Healthy!E536,Patient23_Healthy!E536,Patient25_Healthy!E536,Patient26_Healthy!E536,Patient27_Healthy!E536,Patient28_Healthy!E536,Patient30_Healthy!E536,Patient31_Healthy!E536,Patient33_Healthy!E536,Patient34_Healthy!E536,Patient36_Healthy!E536)</f>
        <v>2.066916010821374</v>
      </c>
      <c r="AO557" s="165"/>
    </row>
    <row r="558" spans="1:41" x14ac:dyDescent="0.25">
      <c r="A558" s="165"/>
      <c r="AO558" s="165"/>
    </row>
    <row r="559" spans="1:41" x14ac:dyDescent="0.25">
      <c r="A559" s="165"/>
      <c r="AO559" s="165"/>
    </row>
    <row r="560" spans="1:41" x14ac:dyDescent="0.25">
      <c r="A560" s="165"/>
      <c r="AO560" s="165"/>
    </row>
    <row r="561" spans="1:41" x14ac:dyDescent="0.25">
      <c r="A561" s="165"/>
      <c r="AO561" s="165"/>
    </row>
    <row r="562" spans="1:41" x14ac:dyDescent="0.25">
      <c r="A562" s="165"/>
      <c r="AO562" s="165"/>
    </row>
    <row r="563" spans="1:41" x14ac:dyDescent="0.25">
      <c r="A563" s="165"/>
      <c r="AO563" s="165"/>
    </row>
    <row r="564" spans="1:41" x14ac:dyDescent="0.25">
      <c r="AO564" s="165"/>
    </row>
    <row r="565" spans="1:41" x14ac:dyDescent="0.25">
      <c r="A565" s="165" t="s">
        <v>171</v>
      </c>
      <c r="Q565" s="165" t="s">
        <v>174</v>
      </c>
      <c r="AO565" s="165"/>
    </row>
    <row r="566" spans="1:41" x14ac:dyDescent="0.25">
      <c r="A566" s="198"/>
      <c r="B566" s="200" t="s">
        <v>12</v>
      </c>
      <c r="C566" s="201"/>
      <c r="D566" s="201"/>
      <c r="E566" s="202"/>
      <c r="F566" s="203" t="s">
        <v>105</v>
      </c>
      <c r="G566" s="201"/>
      <c r="H566" s="201"/>
      <c r="I566" s="201"/>
      <c r="L566" s="204"/>
      <c r="M566" s="205" t="s">
        <v>130</v>
      </c>
      <c r="N566" s="205"/>
      <c r="Q566" s="135"/>
      <c r="R566" s="206" t="s">
        <v>131</v>
      </c>
      <c r="S566" s="207"/>
      <c r="T566" s="206" t="s">
        <v>132</v>
      </c>
      <c r="U566" s="207"/>
      <c r="V566" s="206" t="s">
        <v>133</v>
      </c>
      <c r="W566" s="207"/>
      <c r="X566" s="206" t="s">
        <v>134</v>
      </c>
      <c r="Y566" s="207"/>
      <c r="Z566" s="206" t="s">
        <v>135</v>
      </c>
      <c r="AA566" s="207"/>
      <c r="AB566" s="206" t="s">
        <v>136</v>
      </c>
      <c r="AC566" s="207"/>
      <c r="AD566" s="206" t="s">
        <v>137</v>
      </c>
      <c r="AE566" s="207"/>
      <c r="AF566" s="208" t="s">
        <v>138</v>
      </c>
      <c r="AG566" s="208"/>
      <c r="AO566" s="165"/>
    </row>
    <row r="567" spans="1:41" x14ac:dyDescent="0.25">
      <c r="A567" s="198"/>
      <c r="B567" s="209" t="s">
        <v>139</v>
      </c>
      <c r="C567" s="210"/>
      <c r="D567" s="211" t="s">
        <v>140</v>
      </c>
      <c r="E567" s="210"/>
      <c r="F567" s="209" t="s">
        <v>139</v>
      </c>
      <c r="G567" s="210"/>
      <c r="H567" s="211" t="s">
        <v>140</v>
      </c>
      <c r="I567" s="212"/>
      <c r="L567" s="204"/>
      <c r="M567" s="133" t="s">
        <v>241</v>
      </c>
      <c r="N567" s="133" t="s">
        <v>19</v>
      </c>
      <c r="Q567" s="135"/>
      <c r="R567" s="134" t="s">
        <v>241</v>
      </c>
      <c r="S567" s="136" t="s">
        <v>19</v>
      </c>
      <c r="T567" s="135" t="s">
        <v>241</v>
      </c>
      <c r="U567" s="135" t="s">
        <v>19</v>
      </c>
      <c r="V567" s="134" t="s">
        <v>241</v>
      </c>
      <c r="W567" s="136" t="s">
        <v>19</v>
      </c>
      <c r="X567" s="134" t="s">
        <v>241</v>
      </c>
      <c r="Y567" s="136" t="s">
        <v>19</v>
      </c>
      <c r="Z567" s="134" t="s">
        <v>241</v>
      </c>
      <c r="AA567" s="136" t="s">
        <v>19</v>
      </c>
      <c r="AB567" s="134" t="s">
        <v>241</v>
      </c>
      <c r="AC567" s="136" t="s">
        <v>19</v>
      </c>
      <c r="AD567" s="134" t="s">
        <v>241</v>
      </c>
      <c r="AE567" s="136" t="s">
        <v>19</v>
      </c>
      <c r="AF567" s="135" t="s">
        <v>241</v>
      </c>
      <c r="AG567" s="135" t="s">
        <v>19</v>
      </c>
      <c r="AO567" s="165"/>
    </row>
    <row r="568" spans="1:41" x14ac:dyDescent="0.25">
      <c r="A568" s="199"/>
      <c r="B568" s="129" t="s">
        <v>241</v>
      </c>
      <c r="C568" s="130" t="s">
        <v>19</v>
      </c>
      <c r="D568" s="131" t="s">
        <v>241</v>
      </c>
      <c r="E568" s="130" t="s">
        <v>19</v>
      </c>
      <c r="F568" s="129" t="s">
        <v>241</v>
      </c>
      <c r="G568" s="130" t="s">
        <v>19</v>
      </c>
      <c r="H568" s="131" t="s">
        <v>241</v>
      </c>
      <c r="I568" s="131" t="s">
        <v>19</v>
      </c>
      <c r="L568" s="133" t="s">
        <v>141</v>
      </c>
      <c r="M568" s="164">
        <f>AVERAGE(Patient1_Healthy!H570,Patient2_Healthy!H547,Patient5_Healthy!H547,Patient6_Healthy!H547,Patient8_Healthy!H547,Patient9_Healthy!H547,Patient10_Healthy!H547,Patient11_Healthy!H547,Patient12_Healthy!H547,Patient13_Healthy!H547,Patient14_Healthy!H547,Patient15_Healthy!H547,Patient16_Healthy!H547,Patient17_Healthy!H547,Patient18_Healthy!H547,Patient19_Healthy!H547,Patient21_Healthy!H547,Patient22_Healthy!H547,Patient23_Healthy!H547,Patient25_Healthy!H547,Patient26_Healthy!H547,Patient27_Healthy!H547,Patient28_Healthy!H547,Patient30_Healthy!H547,Patient31_Healthy!H547,Patient33_Healthy!H547,Patient34_Healthy!H547,Patient36_Healthy!H547)</f>
        <v>952.44835252788846</v>
      </c>
      <c r="N568" s="164">
        <f>STDEV(Patient1_Healthy!H570,Patient2_Healthy!H547,Patient5_Healthy!H547,Patient6_Healthy!H547,Patient8_Healthy!H547,Patient9_Healthy!H547,Patient10_Healthy!H547,Patient11_Healthy!H547,Patient12_Healthy!H547,Patient13_Healthy!H547,Patient14_Healthy!H547,Patient15_Healthy!H547,Patient16_Healthy!H547,Patient17_Healthy!H547,Patient18_Healthy!H547,Patient19_Healthy!H547,Patient21_Healthy!H547,Patient22_Healthy!H547,Patient23_Healthy!H547,Patient25_Healthy!H547,Patient26_Healthy!H547,Patient27_Healthy!H547,Patient28_Healthy!H547,Patient30_Healthy!H547,Patient31_Healthy!H547,Patient33_Healthy!H547,Patient34_Healthy!H547,Patient36_Healthy!H547)</f>
        <v>1177.0536632269561</v>
      </c>
      <c r="Q568" s="147" t="s">
        <v>155</v>
      </c>
      <c r="R568" s="132">
        <f>AVERAGE(Patient1_Healthy!M593,Patient2_Healthy!M593,Patient5_Healthy!M547,Patient6_Healthy!M547,Patient8_Healthy!M547,Patient9_Healthy!M547,Patient10_Healthy!M547,Patient11_Healthy!M547,Patient12_Healthy!M547,Patient13_Healthy!M547,Patient14_Healthy!M547,Patient15_Healthy!M547,Patient16_Healthy!M547,Patient17_Healthy!M547,Patient18_Healthy!M547,Patient19_Healthy!M547,Patient21_Healthy!M547,Patient22_Healthy!M547,Patient23_Healthy!M547,Patient25_Healthy!M547,Patient26_Healthy!M547,Patient27_Healthy!M547,Patient28_Healthy!M547,Patient30_Healthy!M547,Patient31_Healthy!M547,Patient33_Healthy!M547,Patient34_Healthy!M547,Patient36_Healthy!M547)</f>
        <v>0.69921763834715356</v>
      </c>
      <c r="S568" s="139">
        <f>STDEV(Patient1_Healthy!M593,Patient2_Healthy!M593,Patient5_Healthy!M547,Patient6_Healthy!M547,Patient8_Healthy!M547,Patient9_Healthy!M547,Patient10_Healthy!M547,Patient11_Healthy!M547,Patient12_Healthy!M547,Patient13_Healthy!M547,Patient14_Healthy!M547,Patient15_Healthy!M547,Patient16_Healthy!M547,Patient17_Healthy!M547,Patient18_Healthy!M547,Patient19_Healthy!M547,Patient21_Healthy!M547,Patient22_Healthy!M547,Patient23_Healthy!M547,Patient25_Healthy!M547,Patient26_Healthy!M547,Patient27_Healthy!M547,Patient28_Healthy!M547,Patient30_Healthy!M547,Patient31_Healthy!M547,Patient33_Healthy!M547,Patient34_Healthy!M547,Patient36_Healthy!M547)</f>
        <v>0.22858589492916684</v>
      </c>
      <c r="T568" s="164">
        <f>AVERAGE(Patient1_Healthy!N593,Patient2_Healthy!N593,Patient5_Healthy!N547,Patient6_Healthy!N547,Patient8_Healthy!N547,Patient9_Healthy!N547,Patient10_Healthy!N547,Patient11_Healthy!N547,Patient12_Healthy!N547,Patient13_Healthy!N547,Patient14_Healthy!N547,Patient15_Healthy!N547,Patient16_Healthy!N547,Patient17_Healthy!N547,Patient18_Healthy!N547,Patient19_Healthy!N547,Patient21_Healthy!N547,Patient22_Healthy!N547,Patient23_Healthy!N547,Patient25_Healthy!N547,Patient26_Healthy!N547,Patient27_Healthy!N547,Patient28_Healthy!N547,Patient30_Healthy!N547,Patient31_Healthy!N547,Patient33_Healthy!N547,Patient34_Healthy!N547,Patient36_Healthy!N547)</f>
        <v>0.71814957767506982</v>
      </c>
      <c r="U568" s="164">
        <f>STDEV(Patient1_Healthy!N593,Patient2_Healthy!N593,Patient5_Healthy!N547,Patient6_Healthy!N547,Patient8_Healthy!N547,Patient9_Healthy!N547,Patient10_Healthy!N547,Patient11_Healthy!N547,Patient12_Healthy!N547,Patient13_Healthy!N547,Patient14_Healthy!N547,Patient15_Healthy!N547,Patient16_Healthy!N547,Patient17_Healthy!N547,Patient18_Healthy!N547,Patient19_Healthy!N547,Patient21_Healthy!N547,Patient22_Healthy!N547,Patient23_Healthy!N547,Patient25_Healthy!N547,Patient26_Healthy!N547,Patient27_Healthy!N547,Patient28_Healthy!N547,Patient30_Healthy!N547,Patient31_Healthy!N547,Patient33_Healthy!N547,Patient34_Healthy!N547,Patient36_Healthy!N547)</f>
        <v>0.21921243842461591</v>
      </c>
      <c r="V568" s="132">
        <f>AVERAGE(Patient1_Healthy!O593,Patient2_Healthy!O593,Patient5_Healthy!O547,Patient6_Healthy!O547,Patient8_Healthy!O547,Patient9_Healthy!O547,Patient10_Healthy!O547,Patient11_Healthy!O547,Patient12_Healthy!O547,Patient13_Healthy!O547,Patient14_Healthy!O547,Patient15_Healthy!O547,Patient16_Healthy!O547,Patient17_Healthy!O547,Patient18_Healthy!O547,Patient19_Healthy!O547,Patient21_Healthy!O547,Patient22_Healthy!O547,Patient23_Healthy!O547,Patient25_Healthy!O547,Patient26_Healthy!O547,Patient27_Healthy!O547,Patient28_Healthy!O547,Patient30_Healthy!O547,Patient31_Healthy!O547,Patient33_Healthy!O547,Patient34_Healthy!O547,Patient36_Healthy!O547)</f>
        <v>0.53534050660748689</v>
      </c>
      <c r="W568" s="139">
        <f>STDEV(Patient1_Healthy!O593,Patient2_Healthy!O593,Patient5_Healthy!O547,Patient6_Healthy!O547,Patient8_Healthy!O547,Patient9_Healthy!O547,Patient10_Healthy!O547,Patient11_Healthy!O547,Patient12_Healthy!O547,Patient13_Healthy!O547,Patient14_Healthy!O547,Patient15_Healthy!O547,Patient16_Healthy!O547,Patient17_Healthy!O547,Patient18_Healthy!O547,Patient19_Healthy!O547,Patient21_Healthy!O547,Patient22_Healthy!O547,Patient23_Healthy!O547,Patient25_Healthy!O547,Patient26_Healthy!O547,Patient27_Healthy!O547,Patient28_Healthy!O547,Patient30_Healthy!O547,Patient31_Healthy!O547,Patient33_Healthy!O547,Patient34_Healthy!O547,Patient36_Healthy!O547)</f>
        <v>0.31431715822790107</v>
      </c>
      <c r="X568" s="132">
        <f>AVERAGE(Patient1_Healthy!P593,Patient2_Healthy!P593,Patient5_Healthy!P547,Patient6_Healthy!P547,Patient8_Healthy!P547,Patient9_Healthy!P547,Patient10_Healthy!P547,Patient11_Healthy!P547,Patient12_Healthy!P547,Patient13_Healthy!P547,Patient14_Healthy!P547,Patient15_Healthy!P547,Patient16_Healthy!P547,Patient17_Healthy!P547,Patient18_Healthy!P547,Patient19_Healthy!P547,Patient21_Healthy!P547,Patient22_Healthy!P547,Patient23_Healthy!P547,Patient25_Healthy!P547,Patient26_Healthy!P547,Patient27_Healthy!P547,Patient28_Healthy!P547,Patient30_Healthy!P547,Patient31_Healthy!P547,Patient33_Healthy!P547,Patient34_Healthy!P547,Patient36_Healthy!P547)</f>
        <v>0.59180464449946657</v>
      </c>
      <c r="Y568" s="139">
        <f>STDEV(Patient1_Healthy!P593,Patient2_Healthy!P593,Patient5_Healthy!P547,Patient6_Healthy!P547,Patient8_Healthy!P547,Patient9_Healthy!P547,Patient10_Healthy!P547,Patient11_Healthy!P547,Patient12_Healthy!P547,Patient13_Healthy!P547,Patient14_Healthy!P547,Patient15_Healthy!P547,Patient16_Healthy!P547,Patient17_Healthy!P547,Patient18_Healthy!P547,Patient19_Healthy!P547,Patient21_Healthy!P547,Patient22_Healthy!P547,Patient23_Healthy!P547,Patient25_Healthy!P547,Patient26_Healthy!P547,Patient27_Healthy!P547,Patient28_Healthy!P547,Patient30_Healthy!P547,Patient31_Healthy!P547,Patient33_Healthy!P547,Patient34_Healthy!P547,Patient36_Healthy!P547)</f>
        <v>0.28247912389625013</v>
      </c>
      <c r="Z568" s="132">
        <f>AVERAGE(Patient1_Healthy!Q593,Patient2_Healthy!Q593,Patient5_Healthy!Q547,Patient6_Healthy!Q547,Patient8_Healthy!Q547,Patient9_Healthy!Q547,Patient10_Healthy!Q547,Patient11_Healthy!Q547,Patient12_Healthy!Q547,Patient13_Healthy!Q547,Patient14_Healthy!Q547,Patient15_Healthy!Q547,Patient16_Healthy!Q547,Patient17_Healthy!Q547,Patient18_Healthy!Q547,Patient19_Healthy!Q547,Patient21_Healthy!Q547,Patient22_Healthy!Q547,Patient23_Healthy!Q547,Patient25_Healthy!Q547,Patient26_Healthy!Q547,Patient27_Healthy!Q547,Patient28_Healthy!Q547,Patient30_Healthy!Q547,Patient31_Healthy!Q547,Patient33_Healthy!Q547,Patient34_Healthy!Q547,Patient36_Healthy!Q547)</f>
        <v>0.40882571511424726</v>
      </c>
      <c r="AA568" s="139">
        <f>STDEV(Patient1_Healthy!Q593,Patient2_Healthy!Q593,Patient5_Healthy!Q547,Patient6_Healthy!Q547,Patient8_Healthy!Q547,Patient9_Healthy!Q547,Patient10_Healthy!Q547,Patient11_Healthy!Q547,Patient12_Healthy!Q547,Patient13_Healthy!Q547,Patient14_Healthy!Q547,Patient15_Healthy!Q547,Patient16_Healthy!Q547,Patient17_Healthy!Q547,Patient18_Healthy!Q547,Patient19_Healthy!Q547,Patient21_Healthy!Q547,Patient22_Healthy!Q547,Patient23_Healthy!Q547,Patient25_Healthy!Q547,Patient26_Healthy!Q547,Patient27_Healthy!Q547,Patient28_Healthy!Q547,Patient30_Healthy!Q547,Patient31_Healthy!Q547,Patient33_Healthy!Q547,Patient34_Healthy!Q547,Patient36_Healthy!Q547)</f>
        <v>0.35127323795741661</v>
      </c>
      <c r="AB568" s="132">
        <f>AVERAGE(Patient1_Healthy!R593,Patient2_Healthy!R593,Patient5_Healthy!R547,Patient6_Healthy!R547,Patient8_Healthy!R547,Patient9_Healthy!R547,Patient10_Healthy!R547,Patient11_Healthy!R547,Patient12_Healthy!R547,Patient12_Healthy!R547,Patient13_Healthy!R547,Patient14_Healthy!R547,Patient15_Healthy!R547,Patient16_Healthy!R547,Patient17_Healthy!R547,Patient18_Healthy!R547,Patient19_Healthy!R547,Patient21_Healthy!R547,Patient22_Healthy!R547,Patient23_Healthy!R547,Patient25_Healthy!R547,Patient26_Healthy!R547,Patient27_Healthy!R547,Patient28_Healthy!R547,Patient30_Healthy!R547,Patient31_Healthy!R547,Patient33_Healthy!R547,Patient34_Healthy!R547,Patient36_Healthy!R547)</f>
        <v>0.36680098323889609</v>
      </c>
      <c r="AC568" s="139">
        <f>STDEV(Patient1_Healthy!R593,Patient2_Healthy!R593,Patient5_Healthy!R547,Patient6_Healthy!R547,Patient8_Healthy!R547,Patient9_Healthy!R547,Patient10_Healthy!R547,Patient11_Healthy!R547,Patient12_Healthy!R547,Patient12_Healthy!R547,Patient13_Healthy!R547,Patient14_Healthy!R547,Patient15_Healthy!R547,Patient16_Healthy!R547,Patient17_Healthy!R547,Patient18_Healthy!R547,Patient19_Healthy!R547,Patient21_Healthy!R547,Patient22_Healthy!R547,Patient23_Healthy!R547,Patient25_Healthy!R547,Patient26_Healthy!R547,Patient27_Healthy!R547,Patient28_Healthy!R547,Patient30_Healthy!R547,Patient31_Healthy!R547,Patient33_Healthy!R547,Patient34_Healthy!R547,Patient36_Healthy!R547)</f>
        <v>0.31175531791134586</v>
      </c>
      <c r="AD568" s="132">
        <f>AVERAGE(Patient1_Healthy!S593,Patient2_Healthy!S593,Patient5_Healthy!S547,Patient6_Healthy!RS147,Patient8_Healthy!S547,Patient9_Healthy!S547,Patient10_Healthy!S547,Patient11_Healthy!S547,Patient12_Healthy!S547,Patient12_Healthy!S547,Patient13_Healthy!S547,Patient14_Healthy!S547,Patient15_Healthy!S547,Patient16_Healthy!S547,Patient17_Healthy!S547,Patient18_Healthy!S547,Patient19_Healthy!S547,Patient21_Healthy!S547,Patient22_Healthy!S547,Patient23_Healthy!S547,Patient25_Healthy!S547,Patient26_Healthy!RS147,Patient27_Healthy!S547,Patient28_Healthy!S547,Patient30_Healthy!S547,Patient31_Healthy!S547,Patient33_Healthy!S547,Patient34_Healthy!S547,Patient36_Healthy!S547)</f>
        <v>0.43102345927829522</v>
      </c>
      <c r="AE568" s="139">
        <f>STDEV(Patient1_Healthy!S593,Patient2_Healthy!S593,Patient5_Healthy!S547,Patient6_Healthy!RS147,Patient8_Healthy!S547,Patient9_Healthy!S547,Patient10_Healthy!S547,Patient11_Healthy!S547,Patient12_Healthy!S547,Patient12_Healthy!S547,Patient13_Healthy!S547,Patient14_Healthy!S547,Patient15_Healthy!S547,Patient16_Healthy!S547,Patient17_Healthy!S547,Patient18_Healthy!S547,Patient19_Healthy!S547,Patient21_Healthy!S547,Patient22_Healthy!S547,Patient23_Healthy!S547,Patient25_Healthy!S547,Patient26_Healthy!RS147,Patient27_Healthy!S547,Patient28_Healthy!S547,Patient30_Healthy!S547,Patient31_Healthy!S547,Patient33_Healthy!S547,Patient34_Healthy!S547,Patient36_Healthy!S547)</f>
        <v>0.27209078844979312</v>
      </c>
      <c r="AF568" s="164">
        <f>AVERAGE(Patient1_Healthy!T593,Patient2_Healthy!T593,Patient5_Healthy!T547,Patient6_Healthy!T547,Patient8_Healthy!T547,Patient9_Healthy!T547,Patient10_Healthy!T547,Patient11_Healthy!T547,Patient12_Healthy!T547,Patient12_Healthy!T547,Patient13_Healthy!T547,Patient14_Healthy!T547,Patient15_Healthy!T547,Patient16_Healthy!T547,Patient17_Healthy!T547,Patient18_Healthy!T547,Patient19_Healthy!T547,Patient21_Healthy!T547,Patient22_Healthy!T547,Patient23_Healthy!T547,Patient25_Healthy!T547,Patient26_Healthy!TS147,Patient27_Healthy!T547,Patient28_Healthy!T547,Patient30_Healthy!T547,Patient31_Healthy!T547,Patient33_Healthy!T547,Patient34_Healthy!T547,Patient36_Healthy!T547)</f>
        <v>0.35305933365654629</v>
      </c>
      <c r="AG568" s="164">
        <f>STDEV(Patient1_Healthy!T593,Patient2_Healthy!T593,Patient5_Healthy!T547,Patient6_Healthy!T547,Patient8_Healthy!T547,Patient9_Healthy!T547,Patient10_Healthy!T547,Patient11_Healthy!T547,Patient12_Healthy!T547,Patient12_Healthy!T547,Patient13_Healthy!T547,Patient14_Healthy!T547,Patient15_Healthy!T547,Patient16_Healthy!T547,Patient17_Healthy!T547,Patient18_Healthy!T547,Patient19_Healthy!T547,Patient21_Healthy!T547,Patient22_Healthy!T547,Patient23_Healthy!T547,Patient25_Healthy!T547,Patient26_Healthy!TS147,Patient27_Healthy!T547,Patient28_Healthy!T547,Patient30_Healthy!T547,Patient31_Healthy!T547,Patient33_Healthy!T547,Patient34_Healthy!T547,Patient36_Healthy!T547)</f>
        <v>0.30514227205427952</v>
      </c>
      <c r="AO568" s="165"/>
    </row>
    <row r="569" spans="1:41" x14ac:dyDescent="0.25">
      <c r="A569" s="131" t="s">
        <v>141</v>
      </c>
      <c r="B569" s="132">
        <f>AVERAGE(Patient1_Healthy!B571,Patient2_Healthy!B571,Patient5_Healthy!B548,Patient6_Healthy!B548,Patient8_Healthy!B548,Patient9_Healthy!B548,Patient10_Healthy!B548,Patient11_Healthy!B548,Patient12_Healthy!B548,Patient13_Healthy!B548,Patient14_Healthy!B548,Patient15_Healthy!B548,Patient16_Healthy!B548,Patient17_Healthy!B548,Patient18_Healthy!B548,Patient19_Healthy!B548,Patient21_Healthy!B548,Patient22_Healthy!B548,Patient23_Healthy!B548,Patient25_Healthy!B548,Patient26_Healthy!B548,Patient27_Healthy!B548,Patient28_Healthy!B548,Patient30_Healthy!B548,Patient31_Healthy!B548,Patient33_Healthy!B548,Patient34_Healthy!B548,Patient36_Healthy!B548)</f>
        <v>10.944839300293575</v>
      </c>
      <c r="C569" s="139">
        <f>STDEV(Patient1_Healthy!B571,Patient2_Healthy!B571,Patient5_Healthy!B548,Patient6_Healthy!B548,Patient8_Healthy!B548,Patient9_Healthy!B548,Patient10_Healthy!B548,Patient11_Healthy!B548,Patient12_Healthy!B548,Patient13_Healthy!B548,Patient14_Healthy!B548,Patient15_Healthy!B548,Patient16_Healthy!B548,Patient17_Healthy!B548,Patient18_Healthy!B548,Patient19_Healthy!B548,Patient21_Healthy!B548,Patient22_Healthy!B548,Patient23_Healthy!B548,Patient25_Healthy!B548,Patient26_Healthy!B548,Patient27_Healthy!B548,Patient28_Healthy!B548,Patient30_Healthy!B548,Patient31_Healthy!B548,Patient33_Healthy!B548,Patient34_Healthy!B548,Patient36_Healthy!B548)</f>
        <v>11.109732305054088</v>
      </c>
      <c r="D569" s="164">
        <f>AVERAGE(Patient1_Healthy!C571,Patient2_Healthy!C571,Patient5_Healthy!C548,Patient6_Healthy!C548,Patient8_Healthy!C548,Patient9_Healthy!C548,Patient10_Healthy!C548,Patient11_Healthy!C548,Patient12_Healthy!C548,Patient13_Healthy!C548,Patient14_Healthy!C548,Patient15_Healthy!C548,Patient16_Healthy!C548,Patient17_Healthy!C548,Patient18_Healthy!C548,Patient19_Healthy!C548,Patient21_Healthy!C548,Patient22_Healthy!C548,Patient23_Healthy!C548,Patient25_Healthy!C548,Patient26_Healthy!C548,Patient27_Healthy!C548,Patient28_Healthy!C548,Patient30_Healthy!C548,Patient31_Healthy!C548,Patient33_Healthy!C548,Patient34_Healthy!C548,Patient36_Healthy!C548)</f>
        <v>-2.7123783179293182</v>
      </c>
      <c r="E569" s="139">
        <f>STDEV(Patient1_Healthy!C571,Patient2_Healthy!C571,Patient5_Healthy!C548,Patient6_Healthy!C548,Patient8_Healthy!C548,Patient9_Healthy!C548,Patient10_Healthy!C548,Patient11_Healthy!C548,Patient12_Healthy!C548,Patient13_Healthy!C548,Patient14_Healthy!C548,Patient15_Healthy!C548,Patient16_Healthy!C548,Patient17_Healthy!C548,Patient18_Healthy!C548,Patient19_Healthy!C548,Patient21_Healthy!C548,Patient22_Healthy!C548,Patient23_Healthy!C548,Patient25_Healthy!C548,Patient26_Healthy!C548,Patient27_Healthy!C548,Patient28_Healthy!C548,Patient30_Healthy!C548,Patient31_Healthy!C548,Patient33_Healthy!C548,Patient34_Healthy!C548,Patient36_Healthy!C548)</f>
        <v>11.358833169262388</v>
      </c>
      <c r="F569" s="132">
        <f>AVERAGE(Patient1_Healthy!D571,Patient2_Healthy!D571,Patient5_Healthy!D548,Patient6_Healthy!D548,Patient8_Healthy!D548,Patient9_Healthy!D548,Patient10_Healthy!D548,Patient11_Healthy!D548,Patient12_Healthy!D548,Patient13_Healthy!D548,Patient14_Healthy!D548,Patient15_Healthy!D548,Patient16_Healthy!D548,Patient17_Healthy!D548,Patient18_Healthy!D548,Patient19_Healthy!D548,Patient21_Healthy!D548,Patient22_Healthy!D548,Patient23_Healthy!D548,Patient25_Healthy!D548,Patient26_Healthy!D548,Patient27_Healthy!D548,Patient28_Healthy!D548,Patient30_Healthy!D548,Patient31_Healthy!D548,Patient33_Healthy!D548,Patient34_Healthy!D548,Patient36_Healthy!D548)</f>
        <v>10.59089069366093</v>
      </c>
      <c r="G569" s="139">
        <f>STDEV(Patient1_Healthy!D571,Patient2_Healthy!D571,Patient5_Healthy!D548,Patient6_Healthy!D548,Patient8_Healthy!D548,Patient9_Healthy!D548,Patient10_Healthy!D548,Patient11_Healthy!D548,Patient12_Healthy!D548,Patient13_Healthy!D548,Patient14_Healthy!D548,Patient15_Healthy!D548,Patient16_Healthy!D548,Patient17_Healthy!D548,Patient18_Healthy!D548,Patient19_Healthy!D548,Patient21_Healthy!D548,Patient22_Healthy!D548,Patient23_Healthy!D548,Patient25_Healthy!D548,Patient26_Healthy!D548,Patient27_Healthy!D548,Patient28_Healthy!D548,Patient30_Healthy!D548,Patient31_Healthy!D548,Patient33_Healthy!D548,Patient34_Healthy!D548,Patient36_Healthy!D548)</f>
        <v>6.0111931039547146</v>
      </c>
      <c r="H569" s="164">
        <f>AVERAGE(Patient1_Healthy!E571,Patient2_Healthy!E571,Patient5_Healthy!E548,Patient6_Healthy!E548,Patient8_Healthy!E548,Patient9_Healthy!E548,Patient10_Healthy!E548,Patient11_Healthy!E548,Patient12_Healthy!E548,Patient13_Healthy!E548,Patient14_Healthy!E548,Patient15_Healthy!E548,Patient16_Healthy!E548,Patient17_Healthy!E548,Patient18_Healthy!E548,Patient19_Healthy!E548,Patient21_Healthy!E548,Patient22_Healthy!E548,Patient23_Healthy!E548,Patient25_Healthy!E548,Patient26_Healthy!E548,Patient27_Healthy!E548,Patient28_Healthy!E548,Patient30_Healthy!E548,Patient31_Healthy!E548,Patient33_Healthy!E548,Patient34_Healthy!E548,Patient36_Healthy!E548)</f>
        <v>3.3384344601222855</v>
      </c>
      <c r="I569" s="164">
        <f>STDEV(Patient1_Healthy!E571,Patient2_Healthy!E571,Patient5_Healthy!E548,Patient6_Healthy!E548,Patient8_Healthy!E548,Patient9_Healthy!E548,Patient10_Healthy!E548,Patient11_Healthy!E548,Patient12_Healthy!E548,Patient13_Healthy!E548,Patient14_Healthy!E548,Patient15_Healthy!E548,Patient16_Healthy!E548,Patient17_Healthy!E548,Patient18_Healthy!E548,Patient19_Healthy!E548,Patient21_Healthy!E548,Patient22_Healthy!E548,Patient23_Healthy!E548,Patient25_Healthy!E548,Patient26_Healthy!E548,Patient27_Healthy!E548,Patient28_Healthy!E548,Patient30_Healthy!E548,Patient31_Healthy!E548,Patient33_Healthy!E548,Patient34_Healthy!E548,Patient36_Healthy!E548)</f>
        <v>7.432545011851678</v>
      </c>
      <c r="L569" s="133" t="s">
        <v>142</v>
      </c>
      <c r="M569" s="164">
        <f>AVERAGE(Patient1_Healthy!H571,Patient2_Healthy!H548,Patient5_Healthy!H548,Patient6_Healthy!H548,Patient8_Healthy!H548,Patient9_Healthy!H548,Patient10_Healthy!H548,Patient11_Healthy!H548,Patient12_Healthy!H548,Patient13_Healthy!H548,Patient14_Healthy!H548,Patient15_Healthy!H548,Patient16_Healthy!H548,Patient17_Healthy!H548,Patient18_Healthy!H548,Patient19_Healthy!H548,Patient21_Healthy!H548,Patient22_Healthy!H548,Patient23_Healthy!H548,Patient25_Healthy!H548,Patient26_Healthy!H548,Patient27_Healthy!H548,Patient28_Healthy!H548,Patient30_Healthy!H548,Patient31_Healthy!H548,Patient33_Healthy!H548,Patient34_Healthy!H548,Patient36_Healthy!H548)</f>
        <v>972.92032868876151</v>
      </c>
      <c r="N569" s="164">
        <f>STDEV(Patient1_Healthy!H571,Patient2_Healthy!H548,Patient5_Healthy!H548,Patient6_Healthy!H548,Patient8_Healthy!H548,Patient9_Healthy!H548,Patient10_Healthy!H548,Patient11_Healthy!H548,Patient12_Healthy!H548,Patient13_Healthy!H548,Patient14_Healthy!H548,Patient15_Healthy!H548,Patient16_Healthy!H548,Patient17_Healthy!H548,Patient18_Healthy!H548,Patient19_Healthy!H548,Patient21_Healthy!H548,Patient22_Healthy!H548,Patient23_Healthy!H548,Patient25_Healthy!H548,Patient26_Healthy!H548,Patient27_Healthy!H548,Patient28_Healthy!H548,Patient30_Healthy!H548,Patient31_Healthy!H548,Patient33_Healthy!H548,Patient34_Healthy!H548,Patient36_Healthy!H548)</f>
        <v>1281.3099755582682</v>
      </c>
      <c r="Q569" s="147" t="s">
        <v>156</v>
      </c>
      <c r="R569" s="132">
        <f>AVERAGE(Patient1_Healthy!M594,Patient2_Healthy!M594,Patient5_Healthy!M548,Patient6_Healthy!M548,Patient8_Healthy!M548,Patient9_Healthy!M548,Patient10_Healthy!M548,Patient11_Healthy!M548,Patient12_Healthy!M548,Patient13_Healthy!M548,Patient14_Healthy!M548,Patient15_Healthy!M548,Patient16_Healthy!M548,Patient17_Healthy!M548,Patient18_Healthy!M548,Patient19_Healthy!M548,Patient21_Healthy!M548,Patient22_Healthy!M548,Patient23_Healthy!M548,Patient25_Healthy!M548,Patient26_Healthy!M548,Patient27_Healthy!M548,Patient28_Healthy!M548,Patient30_Healthy!M548,Patient31_Healthy!M548,Patient33_Healthy!M548,Patient34_Healthy!M548,Patient36_Healthy!M548)</f>
        <v>0.80834740442852326</v>
      </c>
      <c r="S569" s="139">
        <f>STDEV(Patient1_Healthy!M594,Patient2_Healthy!M594,Patient5_Healthy!M548,Patient6_Healthy!M548,Patient8_Healthy!M548,Patient9_Healthy!M548,Patient10_Healthy!M548,Patient11_Healthy!M548,Patient12_Healthy!M548,Patient13_Healthy!M548,Patient14_Healthy!M548,Patient15_Healthy!M548,Patient16_Healthy!M548,Patient17_Healthy!M548,Patient18_Healthy!M548,Patient19_Healthy!M548,Patient21_Healthy!M548,Patient22_Healthy!M548,Patient23_Healthy!M548,Patient25_Healthy!M548,Patient26_Healthy!M548,Patient27_Healthy!M548,Patient28_Healthy!M548,Patient30_Healthy!M548,Patient31_Healthy!M548,Patient33_Healthy!M548,Patient34_Healthy!M548,Patient36_Healthy!M548)</f>
        <v>0.24358249770019819</v>
      </c>
      <c r="T569" s="164">
        <f>AVERAGE(Patient1_Healthy!N594,Patient2_Healthy!N594,Patient5_Healthy!N548,Patient6_Healthy!N548,Patient8_Healthy!N548,Patient9_Healthy!N548,Patient10_Healthy!N548,Patient11_Healthy!N548,Patient12_Healthy!N548,Patient13_Healthy!N548,Patient14_Healthy!N548,Patient15_Healthy!N548,Patient16_Healthy!N548,Patient17_Healthy!N548,Patient18_Healthy!N548,Patient19_Healthy!N548,Patient21_Healthy!N548,Patient22_Healthy!N548,Patient23_Healthy!N548,Patient25_Healthy!N548,Patient26_Healthy!N548,Patient27_Healthy!N548,Patient28_Healthy!N548,Patient30_Healthy!N548,Patient31_Healthy!N548,Patient33_Healthy!N548,Patient34_Healthy!N548,Patient36_Healthy!N548)</f>
        <v>0.82250817920172514</v>
      </c>
      <c r="U569" s="164">
        <f>STDEV(Patient1_Healthy!N594,Patient2_Healthy!N594,Patient5_Healthy!N548,Patient6_Healthy!N548,Patient8_Healthy!N548,Patient9_Healthy!N548,Patient10_Healthy!N548,Patient11_Healthy!N548,Patient12_Healthy!N548,Patient13_Healthy!N548,Patient14_Healthy!N548,Patient15_Healthy!N548,Patient16_Healthy!N548,Patient17_Healthy!N548,Patient18_Healthy!N548,Patient19_Healthy!N548,Patient21_Healthy!N548,Patient22_Healthy!N548,Patient23_Healthy!N548,Patient25_Healthy!N548,Patient26_Healthy!N548,Patient27_Healthy!N548,Patient28_Healthy!N548,Patient30_Healthy!N548,Patient31_Healthy!N548,Patient33_Healthy!N548,Patient34_Healthy!N548,Patient36_Healthy!N548)</f>
        <v>0.19677969335146742</v>
      </c>
      <c r="V569" s="132">
        <f>AVERAGE(Patient1_Healthy!O594,Patient2_Healthy!O594,Patient5_Healthy!O548,Patient6_Healthy!O548,Patient8_Healthy!O548,Patient9_Healthy!O548,Patient10_Healthy!O548,Patient11_Healthy!O548,Patient12_Healthy!O548,Patient13_Healthy!O548,Patient14_Healthy!O548,Patient15_Healthy!O548,Patient16_Healthy!O548,Patient17_Healthy!O548,Patient18_Healthy!O548,Patient19_Healthy!O548,Patient21_Healthy!O548,Patient22_Healthy!O548,Patient23_Healthy!O548,Patient25_Healthy!O548,Patient26_Healthy!O548,Patient27_Healthy!O548,Patient28_Healthy!O548,Patient30_Healthy!O548,Patient31_Healthy!O548,Patient33_Healthy!O548,Patient34_Healthy!O548,Patient36_Healthy!O548)</f>
        <v>0.78548005528333553</v>
      </c>
      <c r="W569" s="139">
        <f>STDEV(Patient1_Healthy!O594,Patient2_Healthy!O594,Patient5_Healthy!O548,Patient6_Healthy!O548,Patient8_Healthy!O548,Patient9_Healthy!O548,Patient10_Healthy!O548,Patient11_Healthy!O548,Patient12_Healthy!O548,Patient13_Healthy!O548,Patient14_Healthy!O548,Patient15_Healthy!O548,Patient16_Healthy!O548,Patient17_Healthy!O548,Patient18_Healthy!O548,Patient19_Healthy!O548,Patient21_Healthy!O548,Patient22_Healthy!O548,Patient23_Healthy!O548,Patient25_Healthy!O548,Patient26_Healthy!O548,Patient27_Healthy!O548,Patient28_Healthy!O548,Patient30_Healthy!O548,Patient31_Healthy!O548,Patient33_Healthy!O548,Patient34_Healthy!O548,Patient36_Healthy!O548)</f>
        <v>0.26407331602850526</v>
      </c>
      <c r="X569" s="132">
        <f>AVERAGE(Patient1_Healthy!P594,Patient2_Healthy!P594,Patient5_Healthy!P548,Patient6_Healthy!P548,Patient8_Healthy!P548,Patient9_Healthy!P548,Patient10_Healthy!P548,Patient11_Healthy!P548,Patient12_Healthy!P548,Patient13_Healthy!P548,Patient14_Healthy!P548,Patient15_Healthy!P548,Patient16_Healthy!P548,Patient17_Healthy!P548,Patient18_Healthy!P548,Patient19_Healthy!P548,Patient21_Healthy!P548,Patient22_Healthy!P548,Patient23_Healthy!P548,Patient25_Healthy!P548,Patient26_Healthy!P548,Patient27_Healthy!P548,Patient28_Healthy!P548,Patient30_Healthy!P548,Patient31_Healthy!P548,Patient33_Healthy!P548,Patient34_Healthy!P548,Patient36_Healthy!P548)</f>
        <v>0.78391586007115133</v>
      </c>
      <c r="Y569" s="139">
        <f>STDEV(Patient1_Healthy!P594,Patient2_Healthy!P594,Patient5_Healthy!P548,Patient6_Healthy!P548,Patient8_Healthy!P548,Patient9_Healthy!P548,Patient10_Healthy!P548,Patient11_Healthy!P548,Patient12_Healthy!P548,Patient13_Healthy!P548,Patient14_Healthy!P548,Patient15_Healthy!P548,Patient16_Healthy!P548,Patient17_Healthy!P548,Patient18_Healthy!P548,Patient19_Healthy!P548,Patient21_Healthy!P548,Patient22_Healthy!P548,Patient23_Healthy!P548,Patient25_Healthy!P548,Patient26_Healthy!P548,Patient27_Healthy!P548,Patient28_Healthy!P548,Patient30_Healthy!P548,Patient31_Healthy!P548,Patient33_Healthy!P548,Patient34_Healthy!P548,Patient36_Healthy!P548)</f>
        <v>0.23672443998314471</v>
      </c>
      <c r="Z569" s="132">
        <f>AVERAGE(Patient1_Healthy!Q594,Patient2_Healthy!Q594,Patient5_Healthy!Q548,Patient6_Healthy!Q548,Patient8_Healthy!Q548,Patient9_Healthy!Q548,Patient10_Healthy!Q548,Patient11_Healthy!Q548,Patient12_Healthy!Q548,Patient13_Healthy!Q548,Patient14_Healthy!Q548,Patient15_Healthy!Q548,Patient16_Healthy!Q548,Patient17_Healthy!Q548,Patient18_Healthy!Q548,Patient19_Healthy!Q548,Patient21_Healthy!Q548,Patient22_Healthy!Q548,Patient23_Healthy!Q548,Patient25_Healthy!Q548,Patient26_Healthy!Q548,Patient27_Healthy!Q548,Patient28_Healthy!Q548,Patient30_Healthy!Q548,Patient31_Healthy!Q548,Patient33_Healthy!Q548,Patient34_Healthy!Q548,Patient36_Healthy!Q548)</f>
        <v>0.78304031736443602</v>
      </c>
      <c r="AA569" s="139">
        <f>STDEV(Patient1_Healthy!Q594,Patient2_Healthy!Q594,Patient5_Healthy!Q548,Patient6_Healthy!Q548,Patient8_Healthy!Q548,Patient9_Healthy!Q548,Patient10_Healthy!Q548,Patient11_Healthy!Q548,Patient12_Healthy!Q548,Patient13_Healthy!Q548,Patient14_Healthy!Q548,Patient15_Healthy!Q548,Patient16_Healthy!Q548,Patient17_Healthy!Q548,Patient18_Healthy!Q548,Patient19_Healthy!Q548,Patient21_Healthy!Q548,Patient22_Healthy!Q548,Patient23_Healthy!Q548,Patient25_Healthy!Q548,Patient26_Healthy!Q548,Patient27_Healthy!Q548,Patient28_Healthy!Q548,Patient30_Healthy!Q548,Patient31_Healthy!Q548,Patient33_Healthy!Q548,Patient34_Healthy!Q548,Patient36_Healthy!Q548)</f>
        <v>0.28403901969476636</v>
      </c>
      <c r="AB569" s="132">
        <f>AVERAGE(Patient1_Healthy!R594,Patient2_Healthy!R594,Patient5_Healthy!R548,Patient6_Healthy!R548,Patient8_Healthy!R548,Patient9_Healthy!R548,Patient10_Healthy!R548,Patient11_Healthy!R548,Patient12_Healthy!R548,Patient12_Healthy!R548,Patient13_Healthy!R548,Patient14_Healthy!R548,Patient15_Healthy!R548,Patient16_Healthy!R548,Patient17_Healthy!R548,Patient18_Healthy!R548,Patient19_Healthy!R548,Patient21_Healthy!R548,Patient22_Healthy!R548,Patient23_Healthy!R548,Patient25_Healthy!R548,Patient26_Healthy!R548,Patient27_Healthy!R548,Patient28_Healthy!R548,Patient30_Healthy!R548,Patient31_Healthy!R548,Patient33_Healthy!R548,Patient34_Healthy!R548,Patient36_Healthy!R548)</f>
        <v>0.78184206606859519</v>
      </c>
      <c r="AC569" s="139">
        <f>STDEV(Patient1_Healthy!R594,Patient2_Healthy!R594,Patient5_Healthy!R548,Patient6_Healthy!R548,Patient8_Healthy!R548,Patient9_Healthy!R548,Patient10_Healthy!R548,Patient11_Healthy!R548,Patient12_Healthy!R548,Patient12_Healthy!R548,Patient13_Healthy!R548,Patient14_Healthy!R548,Patient15_Healthy!R548,Patient16_Healthy!R548,Patient17_Healthy!R548,Patient18_Healthy!R548,Patient19_Healthy!R548,Patient21_Healthy!R548,Patient22_Healthy!R548,Patient23_Healthy!R548,Patient25_Healthy!R548,Patient26_Healthy!R548,Patient27_Healthy!R548,Patient28_Healthy!R548,Patient30_Healthy!R548,Patient31_Healthy!R548,Patient33_Healthy!R548,Patient34_Healthy!R548,Patient36_Healthy!R548)</f>
        <v>0.30873933759522176</v>
      </c>
      <c r="AD569" s="132">
        <f>AVERAGE(Patient1_Healthy!S594,Patient2_Healthy!S594,Patient5_Healthy!S548,Patient6_Healthy!RS148,Patient8_Healthy!S548,Patient9_Healthy!S548,Patient10_Healthy!S548,Patient11_Healthy!S548,Patient12_Healthy!S548,Patient12_Healthy!S548,Patient13_Healthy!S548,Patient14_Healthy!S548,Patient15_Healthy!S548,Patient16_Healthy!S548,Patient17_Healthy!S548,Patient18_Healthy!S548,Patient19_Healthy!S548,Patient21_Healthy!S548,Patient22_Healthy!S548,Patient23_Healthy!S548,Patient25_Healthy!S548,Patient26_Healthy!RS148,Patient27_Healthy!S548,Patient28_Healthy!S548,Patient30_Healthy!S548,Patient31_Healthy!S548,Patient33_Healthy!S548,Patient34_Healthy!S548,Patient36_Healthy!S548)</f>
        <v>0.79150822552631894</v>
      </c>
      <c r="AE569" s="139">
        <f>STDEV(Patient1_Healthy!S594,Patient2_Healthy!S594,Patient5_Healthy!S548,Patient6_Healthy!RS148,Patient8_Healthy!S548,Patient9_Healthy!S548,Patient10_Healthy!S548,Patient11_Healthy!S548,Patient12_Healthy!S548,Patient12_Healthy!S548,Patient13_Healthy!S548,Patient14_Healthy!S548,Patient15_Healthy!S548,Patient16_Healthy!S548,Patient17_Healthy!S548,Patient18_Healthy!S548,Patient19_Healthy!S548,Patient21_Healthy!S548,Patient22_Healthy!S548,Patient23_Healthy!S548,Patient25_Healthy!S548,Patient26_Healthy!RS148,Patient27_Healthy!S548,Patient28_Healthy!S548,Patient30_Healthy!S548,Patient31_Healthy!S548,Patient33_Healthy!S548,Patient34_Healthy!S548,Patient36_Healthy!S548)</f>
        <v>0.26017152357015383</v>
      </c>
      <c r="AF569" s="164">
        <f>AVERAGE(Patient1_Healthy!T594,Patient2_Healthy!T594,Patient5_Healthy!T548,Patient6_Healthy!T548,Patient8_Healthy!T548,Patient9_Healthy!T548,Patient10_Healthy!T548,Patient11_Healthy!T548,Patient12_Healthy!T548,Patient12_Healthy!T548,Patient13_Healthy!T548,Patient14_Healthy!T548,Patient15_Healthy!T548,Patient16_Healthy!T548,Patient17_Healthy!T548,Patient18_Healthy!T548,Patient19_Healthy!T548,Patient21_Healthy!T548,Patient22_Healthy!T548,Patient23_Healthy!T548,Patient25_Healthy!T548,Patient26_Healthy!TS148,Patient27_Healthy!T548,Patient28_Healthy!T548,Patient30_Healthy!T548,Patient31_Healthy!T548,Patient33_Healthy!T548,Patient34_Healthy!T548,Patient36_Healthy!T548)</f>
        <v>0.77327582921228155</v>
      </c>
      <c r="AG569" s="164">
        <f>STDEV(Patient1_Healthy!T594,Patient2_Healthy!T594,Patient5_Healthy!T548,Patient6_Healthy!T548,Patient8_Healthy!T548,Patient9_Healthy!T548,Patient10_Healthy!T548,Patient11_Healthy!T548,Patient12_Healthy!T548,Patient12_Healthy!T548,Patient13_Healthy!T548,Patient14_Healthy!T548,Patient15_Healthy!T548,Patient16_Healthy!T548,Patient17_Healthy!T548,Patient18_Healthy!T548,Patient19_Healthy!T548,Patient21_Healthy!T548,Patient22_Healthy!T548,Patient23_Healthy!T548,Patient25_Healthy!T548,Patient26_Healthy!TS148,Patient27_Healthy!T548,Patient28_Healthy!T548,Patient30_Healthy!T548,Patient31_Healthy!T548,Patient33_Healthy!T548,Patient34_Healthy!T548,Patient36_Healthy!T548)</f>
        <v>0.33356028744399402</v>
      </c>
      <c r="AO569" s="165"/>
    </row>
    <row r="570" spans="1:41" x14ac:dyDescent="0.25">
      <c r="A570" s="131" t="s">
        <v>142</v>
      </c>
      <c r="B570" s="132">
        <f>AVERAGE(Patient1_Healthy!B572,Patient2_Healthy!B572,Patient5_Healthy!B549,Patient6_Healthy!B549,Patient8_Healthy!B549,Patient9_Healthy!B549,Patient10_Healthy!B549,Patient11_Healthy!B549,Patient12_Healthy!B549,Patient13_Healthy!B549,Patient14_Healthy!B549,Patient15_Healthy!B549,Patient16_Healthy!B549,Patient17_Healthy!B549,Patient18_Healthy!B549,Patient19_Healthy!B549,Patient21_Healthy!B549,Patient22_Healthy!B549,Patient23_Healthy!B549,Patient25_Healthy!B549,Patient26_Healthy!B549,Patient27_Healthy!B549,Patient28_Healthy!B549,Patient30_Healthy!B549,Patient31_Healthy!B549,Patient33_Healthy!B549,Patient34_Healthy!B549,Patient36_Healthy!B549)</f>
        <v>10.386455233172963</v>
      </c>
      <c r="C570" s="139">
        <f>STDEV(Patient1_Healthy!B572,Patient2_Healthy!B572,Patient5_Healthy!B549,Patient6_Healthy!B549,Patient8_Healthy!B549,Patient9_Healthy!B549,Patient10_Healthy!B549,Patient11_Healthy!B549,Patient12_Healthy!B549,Patient13_Healthy!B549,Patient14_Healthy!B549,Patient15_Healthy!B549,Patient16_Healthy!B549,Patient17_Healthy!B549,Patient18_Healthy!B549,Patient19_Healthy!B549,Patient21_Healthy!B549,Patient22_Healthy!B549,Patient23_Healthy!B549,Patient25_Healthy!B549,Patient26_Healthy!B549,Patient27_Healthy!B549,Patient28_Healthy!B549,Patient30_Healthy!B549,Patient31_Healthy!B549,Patient33_Healthy!B549,Patient34_Healthy!B549,Patient36_Healthy!B549)</f>
        <v>6.1045619635423529</v>
      </c>
      <c r="D570" s="164">
        <f>AVERAGE(Patient1_Healthy!C572,Patient2_Healthy!C572,Patient5_Healthy!C549,Patient6_Healthy!C549,Patient8_Healthy!C549,Patient9_Healthy!C549,Patient10_Healthy!C549,Patient11_Healthy!C549,Patient12_Healthy!C549,Patient13_Healthy!C549,Patient14_Healthy!C549,Patient15_Healthy!C549,Patient16_Healthy!C549,Patient17_Healthy!C549,Patient18_Healthy!C549,Patient19_Healthy!C549,Patient21_Healthy!C549,Patient22_Healthy!C549,Patient23_Healthy!C549,Patient25_Healthy!C549,Patient26_Healthy!C549,Patient27_Healthy!C549,Patient28_Healthy!C549,Patient30_Healthy!C549,Patient31_Healthy!C549,Patient33_Healthy!C549,Patient34_Healthy!C549,Patient36_Healthy!C549)</f>
        <v>0.78976853725579843</v>
      </c>
      <c r="E570" s="139">
        <f>STDEV(Patient1_Healthy!C572,Patient2_Healthy!C572,Patient5_Healthy!C549,Patient6_Healthy!C549,Patient8_Healthy!C549,Patient9_Healthy!C549,Patient10_Healthy!C549,Patient11_Healthy!C549,Patient12_Healthy!C549,Patient13_Healthy!C549,Patient14_Healthy!C549,Patient15_Healthy!C549,Patient16_Healthy!C549,Patient17_Healthy!C549,Patient18_Healthy!C549,Patient19_Healthy!C549,Patient21_Healthy!C549,Patient22_Healthy!C549,Patient23_Healthy!C549,Patient25_Healthy!C549,Patient26_Healthy!C549,Patient27_Healthy!C549,Patient28_Healthy!C549,Patient30_Healthy!C549,Patient31_Healthy!C549,Patient33_Healthy!C549,Patient34_Healthy!C549,Patient36_Healthy!C549)</f>
        <v>6.4178034323039164</v>
      </c>
      <c r="F570" s="132">
        <f>AVERAGE(Patient1_Healthy!D572,Patient2_Healthy!D572,Patient5_Healthy!D549,Patient6_Healthy!D549,Patient8_Healthy!D549,Patient9_Healthy!D549,Patient10_Healthy!D549,Patient11_Healthy!D549,Patient12_Healthy!D549,Patient13_Healthy!D549,Patient14_Healthy!D549,Patient15_Healthy!D549,Patient16_Healthy!D549,Patient17_Healthy!D549,Patient18_Healthy!D549,Patient19_Healthy!D549,Patient21_Healthy!D549,Patient22_Healthy!D549,Patient23_Healthy!D549,Patient25_Healthy!D549,Patient26_Healthy!D549,Patient27_Healthy!D549,Patient28_Healthy!D549,Patient30_Healthy!D549,Patient31_Healthy!D549,Patient33_Healthy!D549,Patient34_Healthy!D549,Patient36_Healthy!D549)</f>
        <v>13.021080790521774</v>
      </c>
      <c r="G570" s="139">
        <f>STDEV(Patient1_Healthy!D572,Patient2_Healthy!D572,Patient5_Healthy!D549,Patient6_Healthy!D549,Patient8_Healthy!D549,Patient9_Healthy!D549,Patient10_Healthy!D549,Patient11_Healthy!D549,Patient12_Healthy!D549,Patient13_Healthy!D549,Patient14_Healthy!D549,Patient15_Healthy!D549,Patient16_Healthy!D549,Patient17_Healthy!D549,Patient18_Healthy!D549,Patient19_Healthy!D549,Patient21_Healthy!D549,Patient22_Healthy!D549,Patient23_Healthy!D549,Patient25_Healthy!D549,Patient26_Healthy!D549,Patient27_Healthy!D549,Patient28_Healthy!D549,Patient30_Healthy!D549,Patient31_Healthy!D549,Patient33_Healthy!D549,Patient34_Healthy!D549,Patient36_Healthy!D549)</f>
        <v>8.592523164806174</v>
      </c>
      <c r="H570" s="164">
        <f>AVERAGE(Patient1_Healthy!E572,Patient2_Healthy!E572,Patient5_Healthy!E549,Patient6_Healthy!E549,Patient8_Healthy!E549,Patient9_Healthy!E549,Patient10_Healthy!E549,Patient11_Healthy!E549,Patient12_Healthy!E549,Patient13_Healthy!E549,Patient14_Healthy!E549,Patient15_Healthy!E549,Patient16_Healthy!E549,Patient17_Healthy!E549,Patient18_Healthy!E549,Patient19_Healthy!E549,Patient21_Healthy!E549,Patient22_Healthy!E549,Patient23_Healthy!E549,Patient25_Healthy!E549,Patient26_Healthy!E549,Patient27_Healthy!E549,Patient28_Healthy!E549,Patient30_Healthy!E549,Patient31_Healthy!E549,Patient33_Healthy!E549,Patient34_Healthy!E549,Patient36_Healthy!E549)</f>
        <v>-1.8258312367240457</v>
      </c>
      <c r="I570" s="164">
        <f>STDEV(Patient1_Healthy!E572,Patient2_Healthy!E572,Patient5_Healthy!E549,Patient6_Healthy!E549,Patient8_Healthy!E549,Patient9_Healthy!E549,Patient10_Healthy!E549,Patient11_Healthy!E549,Patient12_Healthy!E549,Patient13_Healthy!E549,Patient14_Healthy!E549,Patient15_Healthy!E549,Patient16_Healthy!E549,Patient17_Healthy!E549,Patient18_Healthy!E549,Patient19_Healthy!E549,Patient21_Healthy!E549,Patient22_Healthy!E549,Patient23_Healthy!E549,Patient25_Healthy!E549,Patient26_Healthy!E549,Patient27_Healthy!E549,Patient28_Healthy!E549,Patient30_Healthy!E549,Patient31_Healthy!E549,Patient33_Healthy!E549,Patient34_Healthy!E549,Patient36_Healthy!E549)</f>
        <v>7.7011557768289265</v>
      </c>
      <c r="L570" s="133" t="s">
        <v>143</v>
      </c>
      <c r="M570" s="164">
        <f>AVERAGE(Patient1_Healthy!H572,Patient2_Healthy!H549,Patient5_Healthy!H549,Patient6_Healthy!H549,Patient8_Healthy!H549,Patient9_Healthy!H549,Patient10_Healthy!H549,Patient11_Healthy!H549,Patient12_Healthy!H549,Patient13_Healthy!H549,Patient14_Healthy!H549,Patient15_Healthy!H549,Patient16_Healthy!H549,Patient17_Healthy!H549,Patient18_Healthy!H549,Patient19_Healthy!H549,Patient21_Healthy!H549,Patient22_Healthy!H549,Patient23_Healthy!H549,Patient25_Healthy!H549,Patient26_Healthy!H549,Patient27_Healthy!H549,Patient28_Healthy!H549,Patient30_Healthy!H549,Patient31_Healthy!H549,Patient33_Healthy!H549,Patient34_Healthy!H549,Patient36_Healthy!H549)</f>
        <v>1029.7636039140211</v>
      </c>
      <c r="N570" s="164">
        <f>STDEV(Patient1_Healthy!H572,Patient2_Healthy!H549,Patient5_Healthy!H549,Patient6_Healthy!H549,Patient8_Healthy!H549,Patient9_Healthy!H549,Patient10_Healthy!H549,Patient11_Healthy!H549,Patient12_Healthy!H549,Patient13_Healthy!H549,Patient14_Healthy!H549,Patient15_Healthy!H549,Patient16_Healthy!H549,Patient17_Healthy!H549,Patient18_Healthy!H549,Patient19_Healthy!H549,Patient21_Healthy!H549,Patient22_Healthy!H549,Patient23_Healthy!H549,Patient25_Healthy!H549,Patient26_Healthy!H549,Patient27_Healthy!H549,Patient28_Healthy!H549,Patient30_Healthy!H549,Patient31_Healthy!H549,Patient33_Healthy!H549,Patient34_Healthy!H549,Patient36_Healthy!H549)</f>
        <v>1419.6099011569304</v>
      </c>
      <c r="Q570" s="147" t="s">
        <v>157</v>
      </c>
      <c r="R570" s="132">
        <f>AVERAGE(Patient1_Healthy!M595,Patient2_Healthy!M595,Patient5_Healthy!M549,Patient6_Healthy!M549,Patient8_Healthy!M549,Patient9_Healthy!M549,Patient10_Healthy!M549,Patient11_Healthy!M549,Patient12_Healthy!M549,Patient13_Healthy!M549,Patient14_Healthy!M549,Patient15_Healthy!M549,Patient16_Healthy!M549,Patient17_Healthy!M549,Patient18_Healthy!M549,Patient19_Healthy!M549,Patient21_Healthy!M549,Patient22_Healthy!M549,Patient23_Healthy!M549,Patient25_Healthy!M549,Patient26_Healthy!M549,Patient27_Healthy!M549,Patient28_Healthy!M549,Patient30_Healthy!M549,Patient31_Healthy!M549,Patient33_Healthy!M549,Patient34_Healthy!M549,Patient36_Healthy!M549)</f>
        <v>0.89958281468704171</v>
      </c>
      <c r="S570" s="139">
        <f>STDEV(Patient1_Healthy!M595,Patient2_Healthy!M595,Patient5_Healthy!M549,Patient6_Healthy!M549,Patient8_Healthy!M549,Patient9_Healthy!M549,Patient10_Healthy!M549,Patient11_Healthy!M549,Patient12_Healthy!M549,Patient13_Healthy!M549,Patient14_Healthy!M549,Patient15_Healthy!M549,Patient16_Healthy!M549,Patient17_Healthy!M549,Patient18_Healthy!M549,Patient19_Healthy!M549,Patient21_Healthy!M549,Patient22_Healthy!M549,Patient23_Healthy!M549,Patient25_Healthy!M549,Patient26_Healthy!M549,Patient27_Healthy!M549,Patient28_Healthy!M549,Patient30_Healthy!M549,Patient31_Healthy!M549,Patient33_Healthy!M549,Patient34_Healthy!M549,Patient36_Healthy!M549)</f>
        <v>0.11374234175199488</v>
      </c>
      <c r="T570" s="164">
        <f>AVERAGE(Patient1_Healthy!N595,Patient2_Healthy!N595,Patient5_Healthy!N549,Patient6_Healthy!N549,Patient8_Healthy!N549,Patient9_Healthy!N549,Patient10_Healthy!N549,Patient11_Healthy!N549,Patient12_Healthy!N549,Patient13_Healthy!N549,Patient14_Healthy!N549,Patient15_Healthy!N549,Patient16_Healthy!N549,Patient17_Healthy!N549,Patient18_Healthy!N549,Patient19_Healthy!N549,Patient21_Healthy!N549,Patient22_Healthy!N549,Patient23_Healthy!N549,Patient25_Healthy!N549,Patient26_Healthy!N549,Patient27_Healthy!N549,Patient28_Healthy!N549,Patient30_Healthy!N549,Patient31_Healthy!N549,Patient33_Healthy!N549,Patient34_Healthy!N549,Patient36_Healthy!N549)</f>
        <v>0.82485973298177362</v>
      </c>
      <c r="U570" s="164">
        <f>STDEV(Patient1_Healthy!N595,Patient2_Healthy!N595,Patient5_Healthy!N549,Patient6_Healthy!N549,Patient8_Healthy!N549,Patient9_Healthy!N549,Patient10_Healthy!N549,Patient11_Healthy!N549,Patient12_Healthy!N549,Patient13_Healthy!N549,Patient14_Healthy!N549,Patient15_Healthy!N549,Patient16_Healthy!N549,Patient17_Healthy!N549,Patient18_Healthy!N549,Patient19_Healthy!N549,Patient21_Healthy!N549,Patient22_Healthy!N549,Patient23_Healthy!N549,Patient25_Healthy!N549,Patient26_Healthy!N549,Patient27_Healthy!N549,Patient28_Healthy!N549,Patient30_Healthy!N549,Patient31_Healthy!N549,Patient33_Healthy!N549,Patient34_Healthy!N549,Patient36_Healthy!N549)</f>
        <v>0.2171684219864376</v>
      </c>
      <c r="V570" s="132">
        <f>AVERAGE(Patient1_Healthy!O595,Patient2_Healthy!O595,Patient5_Healthy!O549,Patient6_Healthy!O549,Patient8_Healthy!O549,Patient9_Healthy!O549,Patient10_Healthy!O549,Patient11_Healthy!O549,Patient12_Healthy!O549,Patient13_Healthy!O549,Patient14_Healthy!O549,Patient15_Healthy!O549,Patient16_Healthy!O549,Patient17_Healthy!O549,Patient18_Healthy!O549,Patient19_Healthy!O549,Patient21_Healthy!O549,Patient22_Healthy!O549,Patient23_Healthy!O549,Patient25_Healthy!O549,Patient26_Healthy!O549,Patient27_Healthy!O549,Patient28_Healthy!O549,Patient30_Healthy!O549,Patient31_Healthy!O549,Patient33_Healthy!O549,Patient34_Healthy!O549,Patient36_Healthy!O549)</f>
        <v>0.80547010343809611</v>
      </c>
      <c r="W570" s="139">
        <f>STDEV(Patient1_Healthy!O595,Patient2_Healthy!O595,Patient5_Healthy!O549,Patient6_Healthy!O549,Patient8_Healthy!O549,Patient9_Healthy!O549,Patient10_Healthy!O549,Patient11_Healthy!O549,Patient12_Healthy!O549,Patient13_Healthy!O549,Patient14_Healthy!O549,Patient15_Healthy!O549,Patient16_Healthy!O549,Patient17_Healthy!O549,Patient18_Healthy!O549,Patient19_Healthy!O549,Patient21_Healthy!O549,Patient22_Healthy!O549,Patient23_Healthy!O549,Patient25_Healthy!O549,Patient26_Healthy!O549,Patient27_Healthy!O549,Patient28_Healthy!O549,Patient30_Healthy!O549,Patient31_Healthy!O549,Patient33_Healthy!O549,Patient34_Healthy!O549,Patient36_Healthy!O549)</f>
        <v>0.25741889701565823</v>
      </c>
      <c r="X570" s="132">
        <f>AVERAGE(Patient1_Healthy!P595,Patient2_Healthy!P595,Patient5_Healthy!P549,Patient6_Healthy!P549,Patient8_Healthy!P549,Patient9_Healthy!P549,Patient10_Healthy!P549,Patient11_Healthy!P549,Patient12_Healthy!P549,Patient13_Healthy!P549,Patient14_Healthy!P549,Patient15_Healthy!P549,Patient16_Healthy!P549,Patient17_Healthy!P549,Patient18_Healthy!P549,Patient19_Healthy!P549,Patient21_Healthy!P549,Patient22_Healthy!P549,Patient23_Healthy!P549,Patient25_Healthy!P549,Patient26_Healthy!P549,Patient27_Healthy!P549,Patient28_Healthy!P549,Patient30_Healthy!P549,Patient31_Healthy!P549,Patient33_Healthy!P549,Patient34_Healthy!P549,Patient36_Healthy!P549)</f>
        <v>0.81429775480491517</v>
      </c>
      <c r="Y570" s="139">
        <f>STDEV(Patient1_Healthy!P595,Patient2_Healthy!P595,Patient5_Healthy!P549,Patient6_Healthy!P549,Patient8_Healthy!P549,Patient9_Healthy!P549,Patient10_Healthy!P549,Patient11_Healthy!P549,Patient12_Healthy!P549,Patient13_Healthy!P549,Patient14_Healthy!P549,Patient15_Healthy!P549,Patient16_Healthy!P549,Patient17_Healthy!P549,Patient18_Healthy!P549,Patient19_Healthy!P549,Patient21_Healthy!P549,Patient22_Healthy!P549,Patient23_Healthy!P549,Patient25_Healthy!P549,Patient26_Healthy!P549,Patient27_Healthy!P549,Patient28_Healthy!P549,Patient30_Healthy!P549,Patient31_Healthy!P549,Patient33_Healthy!P549,Patient34_Healthy!P549,Patient36_Healthy!P549)</f>
        <v>0.20757370984975632</v>
      </c>
      <c r="Z570" s="132">
        <f>AVERAGE(Patient1_Healthy!Q595,Patient2_Healthy!Q595,Patient5_Healthy!Q549,Patient6_Healthy!Q549,Patient8_Healthy!Q549,Patient9_Healthy!Q549,Patient10_Healthy!Q549,Patient11_Healthy!Q549,Patient12_Healthy!Q549,Patient13_Healthy!Q549,Patient14_Healthy!Q549,Patient15_Healthy!Q549,Patient16_Healthy!Q549,Patient17_Healthy!Q549,Patient18_Healthy!Q549,Patient19_Healthy!Q549,Patient21_Healthy!Q549,Patient22_Healthy!Q549,Patient23_Healthy!Q549,Patient25_Healthy!Q549,Patient26_Healthy!Q549,Patient27_Healthy!Q549,Patient28_Healthy!Q549,Patient30_Healthy!Q549,Patient31_Healthy!Q549,Patient33_Healthy!Q549,Patient34_Healthy!Q549,Patient36_Healthy!Q549)</f>
        <v>0.79030934187070334</v>
      </c>
      <c r="AA570" s="139">
        <f>STDEV(Patient1_Healthy!Q595,Patient2_Healthy!Q595,Patient5_Healthy!Q549,Patient6_Healthy!Q549,Patient8_Healthy!Q549,Patient9_Healthy!Q549,Patient10_Healthy!Q549,Patient11_Healthy!Q549,Patient12_Healthy!Q549,Patient13_Healthy!Q549,Patient14_Healthy!Q549,Patient15_Healthy!Q549,Patient16_Healthy!Q549,Patient17_Healthy!Q549,Patient18_Healthy!Q549,Patient19_Healthy!Q549,Patient21_Healthy!Q549,Patient22_Healthy!Q549,Patient23_Healthy!Q549,Patient25_Healthy!Q549,Patient26_Healthy!Q549,Patient27_Healthy!Q549,Patient28_Healthy!Q549,Patient30_Healthy!Q549,Patient31_Healthy!Q549,Patient33_Healthy!Q549,Patient34_Healthy!Q549,Patient36_Healthy!Q549)</f>
        <v>0.26583158487830949</v>
      </c>
      <c r="AB570" s="132">
        <f>AVERAGE(Patient1_Healthy!R595,Patient2_Healthy!R595,Patient5_Healthy!R549,Patient6_Healthy!R549,Patient8_Healthy!R549,Patient9_Healthy!R549,Patient10_Healthy!R549,Patient11_Healthy!R549,Patient12_Healthy!R549,Patient12_Healthy!R549,Patient13_Healthy!R549,Patient14_Healthy!R549,Patient15_Healthy!R549,Patient16_Healthy!R549,Patient17_Healthy!R549,Patient18_Healthy!R549,Patient19_Healthy!R549,Patient21_Healthy!R549,Patient22_Healthy!R549,Patient23_Healthy!R549,Patient25_Healthy!R549,Patient26_Healthy!R549,Patient27_Healthy!R549,Patient28_Healthy!R549,Patient30_Healthy!R549,Patient31_Healthy!R549,Patient33_Healthy!R549,Patient34_Healthy!R549,Patient36_Healthy!R549)</f>
        <v>0.79411382371961392</v>
      </c>
      <c r="AC570" s="139">
        <f>STDEV(Patient1_Healthy!R595,Patient2_Healthy!R595,Patient5_Healthy!R549,Patient6_Healthy!R549,Patient8_Healthy!R549,Patient9_Healthy!R549,Patient10_Healthy!R549,Patient11_Healthy!R549,Patient12_Healthy!R549,Patient12_Healthy!R549,Patient13_Healthy!R549,Patient14_Healthy!R549,Patient15_Healthy!R549,Patient16_Healthy!R549,Patient17_Healthy!R549,Patient18_Healthy!R549,Patient19_Healthy!R549,Patient21_Healthy!R549,Patient22_Healthy!R549,Patient23_Healthy!R549,Patient25_Healthy!R549,Patient26_Healthy!R549,Patient27_Healthy!R549,Patient28_Healthy!R549,Patient30_Healthy!R549,Patient31_Healthy!R549,Patient33_Healthy!R549,Patient34_Healthy!R549,Patient36_Healthy!R549)</f>
        <v>0.2784542303241842</v>
      </c>
      <c r="AD570" s="132">
        <f>AVERAGE(Patient1_Healthy!S595,Patient2_Healthy!S595,Patient5_Healthy!S549,Patient6_Healthy!RS149,Patient8_Healthy!S549,Patient9_Healthy!S549,Patient10_Healthy!S549,Patient11_Healthy!S549,Patient12_Healthy!S549,Patient12_Healthy!S549,Patient13_Healthy!S549,Patient14_Healthy!S549,Patient15_Healthy!S549,Patient16_Healthy!S549,Patient17_Healthy!S549,Patient18_Healthy!S549,Patient19_Healthy!S549,Patient21_Healthy!S549,Patient22_Healthy!S549,Patient23_Healthy!S549,Patient25_Healthy!S549,Patient26_Healthy!RS149,Patient27_Healthy!S549,Patient28_Healthy!S549,Patient30_Healthy!S549,Patient31_Healthy!S549,Patient33_Healthy!S549,Patient34_Healthy!S549,Patient36_Healthy!S549)</f>
        <v>0.8290942470130046</v>
      </c>
      <c r="AE570" s="139">
        <f>STDEV(Patient1_Healthy!S595,Patient2_Healthy!S595,Patient5_Healthy!S549,Patient6_Healthy!RS149,Patient8_Healthy!S549,Patient9_Healthy!S549,Patient10_Healthy!S549,Patient11_Healthy!S549,Patient12_Healthy!S549,Patient12_Healthy!S549,Patient13_Healthy!S549,Patient14_Healthy!S549,Patient15_Healthy!S549,Patient16_Healthy!S549,Patient17_Healthy!S549,Patient18_Healthy!S549,Patient19_Healthy!S549,Patient21_Healthy!S549,Patient22_Healthy!S549,Patient23_Healthy!S549,Patient25_Healthy!S549,Patient26_Healthy!RS149,Patient27_Healthy!S549,Patient28_Healthy!S549,Patient30_Healthy!S549,Patient31_Healthy!S549,Patient33_Healthy!S549,Patient34_Healthy!S549,Patient36_Healthy!S549)</f>
        <v>0.21498298026019019</v>
      </c>
      <c r="AF570" s="164">
        <f>AVERAGE(Patient1_Healthy!T595,Patient2_Healthy!T595,Patient5_Healthy!T549,Patient6_Healthy!T549,Patient8_Healthy!T549,Patient9_Healthy!T549,Patient10_Healthy!T549,Patient11_Healthy!T549,Patient12_Healthy!T549,Patient12_Healthy!T549,Patient13_Healthy!T549,Patient14_Healthy!T549,Patient15_Healthy!T549,Patient16_Healthy!T549,Patient17_Healthy!T549,Patient18_Healthy!T549,Patient19_Healthy!T549,Patient21_Healthy!T549,Patient22_Healthy!T549,Patient23_Healthy!T549,Patient25_Healthy!T549,Patient26_Healthy!TS149,Patient27_Healthy!T549,Patient28_Healthy!T549,Patient30_Healthy!T549,Patient31_Healthy!T549,Patient33_Healthy!T549,Patient34_Healthy!T549,Patient36_Healthy!T549)</f>
        <v>0.71050722644621878</v>
      </c>
      <c r="AG570" s="164">
        <f>STDEV(Patient1_Healthy!T595,Patient2_Healthy!T595,Patient5_Healthy!T549,Patient6_Healthy!T549,Patient8_Healthy!T549,Patient9_Healthy!T549,Patient10_Healthy!T549,Patient11_Healthy!T549,Patient12_Healthy!T549,Patient12_Healthy!T549,Patient13_Healthy!T549,Patient14_Healthy!T549,Patient15_Healthy!T549,Patient16_Healthy!T549,Patient17_Healthy!T549,Patient18_Healthy!T549,Patient19_Healthy!T549,Patient21_Healthy!T549,Patient22_Healthy!T549,Patient23_Healthy!T549,Patient25_Healthy!T549,Patient26_Healthy!TS149,Patient27_Healthy!T549,Patient28_Healthy!T549,Patient30_Healthy!T549,Patient31_Healthy!T549,Patient33_Healthy!T549,Patient34_Healthy!T549,Patient36_Healthy!T549)</f>
        <v>0.30698846164820204</v>
      </c>
      <c r="AO570" s="165"/>
    </row>
    <row r="571" spans="1:41" x14ac:dyDescent="0.25">
      <c r="A571" s="131" t="s">
        <v>143</v>
      </c>
      <c r="B571" s="132">
        <f>AVERAGE(Patient1_Healthy!B573,Patient2_Healthy!B573,Patient5_Healthy!B550,Patient6_Healthy!B550,Patient8_Healthy!B550,Patient9_Healthy!B550,Patient10_Healthy!B550,Patient11_Healthy!B550,Patient12_Healthy!B550,Patient13_Healthy!B550,Patient14_Healthy!B550,Patient15_Healthy!B550,Patient16_Healthy!B550,Patient17_Healthy!B550,Patient18_Healthy!B550,Patient19_Healthy!B550,Patient21_Healthy!B550,Patient22_Healthy!B550,Patient23_Healthy!B550,Patient25_Healthy!B550,Patient26_Healthy!B550,Patient27_Healthy!B550,Patient28_Healthy!B550,Patient30_Healthy!B550,Patient31_Healthy!B550,Patient33_Healthy!B550,Patient34_Healthy!B550,Patient36_Healthy!B550)</f>
        <v>10.073597502271225</v>
      </c>
      <c r="C571" s="139">
        <f>STDEV(Patient1_Healthy!B573,Patient2_Healthy!B573,Patient5_Healthy!B550,Patient6_Healthy!B550,Patient8_Healthy!B550,Patient9_Healthy!B550,Patient10_Healthy!B550,Patient11_Healthy!B550,Patient12_Healthy!B550,Patient13_Healthy!B550,Patient14_Healthy!B550,Patient15_Healthy!B550,Patient16_Healthy!B550,Patient17_Healthy!B550,Patient18_Healthy!B550,Patient19_Healthy!B550,Patient21_Healthy!B550,Patient22_Healthy!B550,Patient23_Healthy!B550,Patient25_Healthy!B550,Patient26_Healthy!B550,Patient27_Healthy!B550,Patient28_Healthy!B550,Patient30_Healthy!B550,Patient31_Healthy!B550,Patient33_Healthy!B550,Patient34_Healthy!B550,Patient36_Healthy!B550)</f>
        <v>6.6570828089015253</v>
      </c>
      <c r="D571" s="164">
        <f>AVERAGE(Patient1_Healthy!C573,Patient2_Healthy!C573,Patient5_Healthy!C550,Patient6_Healthy!C550,Patient8_Healthy!C550,Patient9_Healthy!C550,Patient10_Healthy!C550,Patient11_Healthy!C550,Patient12_Healthy!C550,Patient13_Healthy!C550,Patient14_Healthy!C550,Patient15_Healthy!C550,Patient16_Healthy!C550,Patient17_Healthy!C550,Patient18_Healthy!C550,Patient19_Healthy!C550,Patient21_Healthy!C550,Patient22_Healthy!C550,Patient23_Healthy!C550,Patient25_Healthy!C550,Patient26_Healthy!C550,Patient27_Healthy!C550,Patient28_Healthy!C550,Patient30_Healthy!C550,Patient31_Healthy!C550,Patient33_Healthy!C550,Patient34_Healthy!C550,Patient36_Healthy!C550)</f>
        <v>-1.2376486343706341</v>
      </c>
      <c r="E571" s="139">
        <f>STDEV(Patient1_Healthy!C573,Patient2_Healthy!C573,Patient5_Healthy!C550,Patient6_Healthy!C550,Patient8_Healthy!C550,Patient9_Healthy!C550,Patient10_Healthy!C550,Patient11_Healthy!C550,Patient12_Healthy!C550,Patient13_Healthy!C550,Patient14_Healthy!C550,Patient15_Healthy!C550,Patient16_Healthy!C550,Patient17_Healthy!C550,Patient18_Healthy!C550,Patient19_Healthy!C550,Patient21_Healthy!C550,Patient22_Healthy!C550,Patient23_Healthy!C550,Patient25_Healthy!C550,Patient26_Healthy!C550,Patient27_Healthy!C550,Patient28_Healthy!C550,Patient30_Healthy!C550,Patient31_Healthy!C550,Patient33_Healthy!C550,Patient34_Healthy!C550,Patient36_Healthy!C550)</f>
        <v>6.0424193672261053</v>
      </c>
      <c r="F571" s="132">
        <f>AVERAGE(Patient1_Healthy!D573,Patient2_Healthy!D573,Patient5_Healthy!D550,Patient6_Healthy!D550,Patient8_Healthy!D550,Patient9_Healthy!D550,Patient10_Healthy!D550,Patient11_Healthy!D550,Patient12_Healthy!D550,Patient13_Healthy!D550,Patient14_Healthy!D550,Patient15_Healthy!D550,Patient16_Healthy!D550,Patient17_Healthy!D550,Patient18_Healthy!D550,Patient19_Healthy!D550,Patient21_Healthy!D550,Patient22_Healthy!D550,Patient23_Healthy!D550,Patient25_Healthy!D550,Patient26_Healthy!D550,Patient27_Healthy!D550,Patient28_Healthy!D550,Patient30_Healthy!D550,Patient31_Healthy!D550,Patient33_Healthy!D550,Patient34_Healthy!D550,Patient36_Healthy!D550)</f>
        <v>14.53157095740068</v>
      </c>
      <c r="G571" s="139">
        <f>STDEV(Patient1_Healthy!D573,Patient2_Healthy!D573,Patient5_Healthy!D550,Patient6_Healthy!D550,Patient8_Healthy!D550,Patient9_Healthy!D550,Patient10_Healthy!D550,Patient11_Healthy!D550,Patient12_Healthy!D550,Patient13_Healthy!D550,Patient14_Healthy!D550,Patient15_Healthy!D550,Patient16_Healthy!D550,Patient17_Healthy!D550,Patient18_Healthy!D550,Patient19_Healthy!D550,Patient21_Healthy!D550,Patient22_Healthy!D550,Patient23_Healthy!D550,Patient25_Healthy!D550,Patient26_Healthy!D550,Patient27_Healthy!D550,Patient28_Healthy!D550,Patient30_Healthy!D550,Patient31_Healthy!D550,Patient33_Healthy!D550,Patient34_Healthy!D550,Patient36_Healthy!D550)</f>
        <v>11.37702035259913</v>
      </c>
      <c r="H571" s="164">
        <f>AVERAGE(Patient1_Healthy!E573,Patient2_Healthy!E573,Patient5_Healthy!E550,Patient6_Healthy!E550,Patient8_Healthy!E550,Patient9_Healthy!E550,Patient10_Healthy!E550,Patient11_Healthy!E550,Patient12_Healthy!E550,Patient13_Healthy!E550,Patient14_Healthy!E550,Patient15_Healthy!E550,Patient16_Healthy!E550,Patient17_Healthy!E550,Patient18_Healthy!E550,Patient19_Healthy!E550,Patient21_Healthy!E550,Patient22_Healthy!E550,Patient23_Healthy!E550,Patient25_Healthy!E550,Patient26_Healthy!E550,Patient27_Healthy!E550,Patient28_Healthy!E550,Patient30_Healthy!E550,Patient31_Healthy!E550,Patient33_Healthy!E550,Patient34_Healthy!E550,Patient36_Healthy!E550)</f>
        <v>2.4038769143367889</v>
      </c>
      <c r="I571" s="164">
        <f>STDEV(Patient1_Healthy!E573,Patient2_Healthy!E573,Patient5_Healthy!E550,Patient6_Healthy!E550,Patient8_Healthy!E550,Patient9_Healthy!E550,Patient10_Healthy!E550,Patient11_Healthy!E550,Patient12_Healthy!E550,Patient13_Healthy!E550,Patient14_Healthy!E550,Patient15_Healthy!E550,Patient16_Healthy!E550,Patient17_Healthy!E550,Patient18_Healthy!E550,Patient19_Healthy!E550,Patient21_Healthy!E550,Patient22_Healthy!E550,Patient23_Healthy!E550,Patient25_Healthy!E550,Patient26_Healthy!E550,Patient27_Healthy!E550,Patient28_Healthy!E550,Patient30_Healthy!E550,Patient31_Healthy!E550,Patient33_Healthy!E550,Patient34_Healthy!E550,Patient36_Healthy!E550)</f>
        <v>9.9207693144653675</v>
      </c>
      <c r="L571" s="133" t="s">
        <v>144</v>
      </c>
      <c r="M571" s="164">
        <f>AVERAGE(Patient1_Healthy!H573,Patient2_Healthy!H550,Patient5_Healthy!H550,Patient6_Healthy!H550,Patient8_Healthy!H550,Patient9_Healthy!H550,Patient10_Healthy!H550,Patient11_Healthy!H550,Patient12_Healthy!H550,Patient13_Healthy!H550,Patient14_Healthy!H550,Patient15_Healthy!H550,Patient16_Healthy!H550,Patient17_Healthy!H550,Patient18_Healthy!H550,Patient19_Healthy!H550,Patient21_Healthy!H550,Patient22_Healthy!H550,Patient23_Healthy!H550,Patient25_Healthy!H550,Patient26_Healthy!H550,Patient27_Healthy!H550,Patient28_Healthy!H550,Patient30_Healthy!H550,Patient31_Healthy!H550,Patient33_Healthy!H550,Patient34_Healthy!H550,Patient36_Healthy!H550)</f>
        <v>984.3515013024969</v>
      </c>
      <c r="N571" s="164">
        <f>STDEV(Patient1_Healthy!H573,Patient2_Healthy!H550,Patient5_Healthy!H550,Patient6_Healthy!H550,Patient8_Healthy!H550,Patient9_Healthy!H550,Patient10_Healthy!H550,Patient11_Healthy!H550,Patient12_Healthy!H550,Patient13_Healthy!H550,Patient14_Healthy!H550,Patient15_Healthy!H550,Patient16_Healthy!H550,Patient17_Healthy!H550,Patient18_Healthy!H550,Patient19_Healthy!H550,Patient21_Healthy!H550,Patient22_Healthy!H550,Patient23_Healthy!H550,Patient25_Healthy!H550,Patient26_Healthy!H550,Patient27_Healthy!H550,Patient28_Healthy!H550,Patient30_Healthy!H550,Patient31_Healthy!H550,Patient33_Healthy!H550,Patient34_Healthy!H550,Patient36_Healthy!H550)</f>
        <v>1502.8478664898792</v>
      </c>
      <c r="Q571" s="147" t="s">
        <v>158</v>
      </c>
      <c r="R571" s="132">
        <f>AVERAGE(Patient1_Healthy!M596,Patient2_Healthy!M596,Patient5_Healthy!M550,Patient6_Healthy!M550,Patient8_Healthy!M550,Patient9_Healthy!M550,Patient10_Healthy!M550,Patient11_Healthy!M550,Patient12_Healthy!M550,Patient13_Healthy!M550,Patient14_Healthy!M550,Patient15_Healthy!M550,Patient16_Healthy!M550,Patient17_Healthy!M550,Patient18_Healthy!M550,Patient19_Healthy!M550,Patient21_Healthy!M550,Patient22_Healthy!M550,Patient23_Healthy!M550,Patient25_Healthy!M550,Patient26_Healthy!M550,Patient27_Healthy!M550,Patient28_Healthy!M550,Patient30_Healthy!M550,Patient31_Healthy!M550,Patient33_Healthy!M550,Patient34_Healthy!M550,Patient36_Healthy!M550)</f>
        <v>0.77068547953614719</v>
      </c>
      <c r="S571" s="139">
        <f>STDEV(Patient1_Healthy!M596,Patient2_Healthy!M596,Patient5_Healthy!M550,Patient6_Healthy!M550,Patient8_Healthy!M550,Patient9_Healthy!M550,Patient10_Healthy!M550,Patient11_Healthy!M550,Patient12_Healthy!M550,Patient13_Healthy!M550,Patient14_Healthy!M550,Patient15_Healthy!M550,Patient16_Healthy!M550,Patient17_Healthy!M550,Patient18_Healthy!M550,Patient19_Healthy!M550,Patient21_Healthy!M550,Patient22_Healthy!M550,Patient23_Healthy!M550,Patient25_Healthy!M550,Patient26_Healthy!M550,Patient27_Healthy!M550,Patient28_Healthy!M550,Patient30_Healthy!M550,Patient31_Healthy!M550,Patient33_Healthy!M550,Patient34_Healthy!M550,Patient36_Healthy!M550)</f>
        <v>0.19309153324037967</v>
      </c>
      <c r="T571" s="164">
        <f>AVERAGE(Patient1_Healthy!N596,Patient2_Healthy!N596,Patient5_Healthy!N550,Patient6_Healthy!N550,Patient8_Healthy!N550,Patient9_Healthy!N550,Patient10_Healthy!N550,Patient11_Healthy!N550,Patient12_Healthy!N550,Patient13_Healthy!N550,Patient14_Healthy!N550,Patient15_Healthy!N550,Patient16_Healthy!N550,Patient17_Healthy!N550,Patient18_Healthy!N550,Patient19_Healthy!N550,Patient21_Healthy!N550,Patient22_Healthy!N550,Patient23_Healthy!N550,Patient25_Healthy!N550,Patient26_Healthy!N550,Patient27_Healthy!N550,Patient28_Healthy!N550,Patient30_Healthy!N550,Patient31_Healthy!N550,Patient33_Healthy!N550,Patient34_Healthy!N550,Patient36_Healthy!N550)</f>
        <v>0.76894010732429929</v>
      </c>
      <c r="U571" s="164">
        <f>STDEV(Patient1_Healthy!N596,Patient2_Healthy!N596,Patient5_Healthy!N550,Patient6_Healthy!N550,Patient8_Healthy!N550,Patient9_Healthy!N550,Patient10_Healthy!N550,Patient11_Healthy!N550,Patient12_Healthy!N550,Patient13_Healthy!N550,Patient14_Healthy!N550,Patient15_Healthy!N550,Patient16_Healthy!N550,Patient17_Healthy!N550,Patient18_Healthy!N550,Patient19_Healthy!N550,Patient21_Healthy!N550,Patient22_Healthy!N550,Patient23_Healthy!N550,Patient25_Healthy!N550,Patient26_Healthy!N550,Patient27_Healthy!N550,Patient28_Healthy!N550,Patient30_Healthy!N550,Patient31_Healthy!N550,Patient33_Healthy!N550,Patient34_Healthy!N550,Patient36_Healthy!N550)</f>
        <v>0.18440891758719749</v>
      </c>
      <c r="V571" s="132">
        <f>AVERAGE(Patient1_Healthy!O596,Patient2_Healthy!O596,Patient5_Healthy!O550,Patient6_Healthy!O550,Patient8_Healthy!O550,Patient9_Healthy!O550,Patient10_Healthy!O550,Patient11_Healthy!O550,Patient12_Healthy!O550,Patient13_Healthy!O550,Patient14_Healthy!O550,Patient15_Healthy!O550,Patient16_Healthy!O550,Patient17_Healthy!O550,Patient18_Healthy!O550,Patient19_Healthy!O550,Patient21_Healthy!O550,Patient22_Healthy!O550,Patient23_Healthy!O550,Patient25_Healthy!O550,Patient26_Healthy!O550,Patient27_Healthy!O550,Patient28_Healthy!O550,Patient30_Healthy!O550,Patient31_Healthy!O550,Patient33_Healthy!O550,Patient34_Healthy!O550,Patient36_Healthy!O550)</f>
        <v>0.55004765652201637</v>
      </c>
      <c r="W571" s="139">
        <f>STDEV(Patient1_Healthy!O596,Patient2_Healthy!O596,Patient5_Healthy!O550,Patient6_Healthy!O550,Patient8_Healthy!O550,Patient9_Healthy!O550,Patient10_Healthy!O550,Patient11_Healthy!O550,Patient12_Healthy!O550,Patient13_Healthy!O550,Patient14_Healthy!O550,Patient15_Healthy!O550,Patient16_Healthy!O550,Patient17_Healthy!O550,Patient18_Healthy!O550,Patient19_Healthy!O550,Patient21_Healthy!O550,Patient22_Healthy!O550,Patient23_Healthy!O550,Patient25_Healthy!O550,Patient26_Healthy!O550,Patient27_Healthy!O550,Patient28_Healthy!O550,Patient30_Healthy!O550,Patient31_Healthy!O550,Patient33_Healthy!O550,Patient34_Healthy!O550,Patient36_Healthy!O550)</f>
        <v>0.28985210934963418</v>
      </c>
      <c r="X571" s="132">
        <f>AVERAGE(Patient1_Healthy!P596,Patient2_Healthy!P596,Patient5_Healthy!P550,Patient6_Healthy!P550,Patient8_Healthy!P550,Patient9_Healthy!P550,Patient10_Healthy!P550,Patient11_Healthy!P550,Patient12_Healthy!P550,Patient13_Healthy!P550,Patient14_Healthy!P550,Patient15_Healthy!P550,Patient16_Healthy!P550,Patient17_Healthy!P550,Patient18_Healthy!P550,Patient19_Healthy!P550,Patient21_Healthy!P550,Patient22_Healthy!P550,Patient23_Healthy!P550,Patient25_Healthy!P550,Patient26_Healthy!P550,Patient27_Healthy!P550,Patient28_Healthy!P550,Patient30_Healthy!P550,Patient31_Healthy!P550,Patient33_Healthy!P550,Patient34_Healthy!P550,Patient36_Healthy!P550)</f>
        <v>0.62014573383180394</v>
      </c>
      <c r="Y571" s="139">
        <f>STDEV(Patient1_Healthy!P596,Patient2_Healthy!P596,Patient5_Healthy!P550,Patient6_Healthy!P550,Patient8_Healthy!P550,Patient9_Healthy!P550,Patient10_Healthy!P550,Patient11_Healthy!P550,Patient12_Healthy!P550,Patient13_Healthy!P550,Patient14_Healthy!P550,Patient15_Healthy!P550,Patient16_Healthy!P550,Patient17_Healthy!P550,Patient18_Healthy!P550,Patient19_Healthy!P550,Patient21_Healthy!P550,Patient22_Healthy!P550,Patient23_Healthy!P550,Patient25_Healthy!P550,Patient26_Healthy!P550,Patient27_Healthy!P550,Patient28_Healthy!P550,Patient30_Healthy!P550,Patient31_Healthy!P550,Patient33_Healthy!P550,Patient34_Healthy!P550,Patient36_Healthy!P550)</f>
        <v>0.26322236465750637</v>
      </c>
      <c r="Z571" s="132">
        <f>AVERAGE(Patient1_Healthy!Q596,Patient2_Healthy!Q596,Patient5_Healthy!Q550,Patient6_Healthy!Q550,Patient8_Healthy!Q550,Patient9_Healthy!Q550,Patient10_Healthy!Q550,Patient11_Healthy!Q550,Patient12_Healthy!Q550,Patient13_Healthy!Q550,Patient14_Healthy!Q550,Patient15_Healthy!Q550,Patient16_Healthy!Q550,Patient17_Healthy!Q550,Patient18_Healthy!Q550,Patient19_Healthy!Q550,Patient21_Healthy!Q550,Patient22_Healthy!Q550,Patient23_Healthy!Q550,Patient25_Healthy!Q550,Patient26_Healthy!Q550,Patient27_Healthy!Q550,Patient28_Healthy!Q550,Patient30_Healthy!Q550,Patient31_Healthy!Q550,Patient33_Healthy!Q550,Patient34_Healthy!Q550,Patient36_Healthy!Q550)</f>
        <v>0.47553129316404907</v>
      </c>
      <c r="AA571" s="139">
        <f>STDEV(Patient1_Healthy!Q596,Patient2_Healthy!Q596,Patient5_Healthy!Q550,Patient6_Healthy!Q550,Patient8_Healthy!Q550,Patient9_Healthy!Q550,Patient10_Healthy!Q550,Patient11_Healthy!Q550,Patient12_Healthy!Q550,Patient13_Healthy!Q550,Patient14_Healthy!Q550,Patient15_Healthy!Q550,Patient16_Healthy!Q550,Patient17_Healthy!Q550,Patient18_Healthy!Q550,Patient19_Healthy!Q550,Patient21_Healthy!Q550,Patient22_Healthy!Q550,Patient23_Healthy!Q550,Patient25_Healthy!Q550,Patient26_Healthy!Q550,Patient27_Healthy!Q550,Patient28_Healthy!Q550,Patient30_Healthy!Q550,Patient31_Healthy!Q550,Patient33_Healthy!Q550,Patient34_Healthy!Q550,Patient36_Healthy!Q550)</f>
        <v>0.2850650555816302</v>
      </c>
      <c r="AB571" s="132">
        <f>AVERAGE(Patient1_Healthy!R596,Patient2_Healthy!R596,Patient5_Healthy!R550,Patient6_Healthy!R550,Patient8_Healthy!R550,Patient9_Healthy!R550,Patient10_Healthy!R550,Patient11_Healthy!R550,Patient12_Healthy!R550,Patient12_Healthy!R550,Patient13_Healthy!R550,Patient14_Healthy!R550,Patient15_Healthy!R550,Patient16_Healthy!R550,Patient17_Healthy!R550,Patient18_Healthy!R550,Patient19_Healthy!R550,Patient21_Healthy!R550,Patient22_Healthy!R550,Patient23_Healthy!R550,Patient25_Healthy!R550,Patient26_Healthy!R550,Patient27_Healthy!R550,Patient28_Healthy!R550,Patient30_Healthy!R550,Patient31_Healthy!R550,Patient33_Healthy!R550,Patient34_Healthy!R550,Patient36_Healthy!R550)</f>
        <v>0.46530223078787974</v>
      </c>
      <c r="AC571" s="139">
        <f>STDEV(Patient1_Healthy!R596,Patient2_Healthy!R596,Patient5_Healthy!R550,Patient6_Healthy!R550,Patient8_Healthy!R550,Patient9_Healthy!R550,Patient10_Healthy!R550,Patient11_Healthy!R550,Patient12_Healthy!R550,Patient12_Healthy!R550,Patient13_Healthy!R550,Patient14_Healthy!R550,Patient15_Healthy!R550,Patient16_Healthy!R550,Patient17_Healthy!R550,Patient18_Healthy!R550,Patient19_Healthy!R550,Patient21_Healthy!R550,Patient22_Healthy!R550,Patient23_Healthy!R550,Patient25_Healthy!R550,Patient26_Healthy!R550,Patient27_Healthy!R550,Patient28_Healthy!R550,Patient30_Healthy!R550,Patient31_Healthy!R550,Patient33_Healthy!R550,Patient34_Healthy!R550,Patient36_Healthy!R550)</f>
        <v>0.25252768620012717</v>
      </c>
      <c r="AD571" s="132">
        <f>AVERAGE(Patient1_Healthy!S596,Patient2_Healthy!S596,Patient5_Healthy!S550,Patient6_Healthy!RS150,Patient8_Healthy!S550,Patient9_Healthy!S550,Patient10_Healthy!S550,Patient11_Healthy!S550,Patient12_Healthy!S550,Patient12_Healthy!S550,Patient13_Healthy!S550,Patient14_Healthy!S550,Patient15_Healthy!S550,Patient16_Healthy!S550,Patient17_Healthy!S550,Patient18_Healthy!S550,Patient19_Healthy!S550,Patient21_Healthy!S550,Patient22_Healthy!S550,Patient23_Healthy!S550,Patient25_Healthy!S550,Patient26_Healthy!RS150,Patient27_Healthy!S550,Patient28_Healthy!S550,Patient30_Healthy!S550,Patient31_Healthy!S550,Patient33_Healthy!S550,Patient34_Healthy!S550,Patient36_Healthy!S550)</f>
        <v>0.53305632229153399</v>
      </c>
      <c r="AE571" s="139">
        <f>STDEV(Patient1_Healthy!S596,Patient2_Healthy!S596,Patient5_Healthy!S550,Patient6_Healthy!RS150,Patient8_Healthy!S550,Patient9_Healthy!S550,Patient10_Healthy!S550,Patient11_Healthy!S550,Patient12_Healthy!S550,Patient12_Healthy!S550,Patient13_Healthy!S550,Patient14_Healthy!S550,Patient15_Healthy!S550,Patient16_Healthy!S550,Patient17_Healthy!S550,Patient18_Healthy!S550,Patient19_Healthy!S550,Patient21_Healthy!S550,Patient22_Healthy!S550,Patient23_Healthy!S550,Patient25_Healthy!S550,Patient26_Healthy!RS150,Patient27_Healthy!S550,Patient28_Healthy!S550,Patient30_Healthy!S550,Patient31_Healthy!S550,Patient33_Healthy!S550,Patient34_Healthy!S550,Patient36_Healthy!S550)</f>
        <v>0.28727282197042908</v>
      </c>
      <c r="AF571" s="164">
        <f>AVERAGE(Patient1_Healthy!T596,Patient2_Healthy!T596,Patient5_Healthy!T550,Patient6_Healthy!T550,Patient8_Healthy!T550,Patient9_Healthy!T550,Patient10_Healthy!T550,Patient11_Healthy!T550,Patient12_Healthy!T550,Patient12_Healthy!T550,Patient13_Healthy!T550,Patient14_Healthy!T550,Patient15_Healthy!T550,Patient16_Healthy!T550,Patient17_Healthy!T550,Patient18_Healthy!T550,Patient19_Healthy!T550,Patient21_Healthy!T550,Patient22_Healthy!T550,Patient23_Healthy!T550,Patient25_Healthy!T550,Patient26_Healthy!TS150,Patient27_Healthy!T550,Patient28_Healthy!T550,Patient30_Healthy!T550,Patient31_Healthy!T550,Patient33_Healthy!T550,Patient34_Healthy!T550,Patient36_Healthy!T550)</f>
        <v>0.45737612258225679</v>
      </c>
      <c r="AG571" s="164">
        <f>STDEV(Patient1_Healthy!T596,Patient2_Healthy!T596,Patient5_Healthy!T550,Patient6_Healthy!T550,Patient8_Healthy!T550,Patient9_Healthy!T550,Patient10_Healthy!T550,Patient11_Healthy!T550,Patient12_Healthy!T550,Patient12_Healthy!T550,Patient13_Healthy!T550,Patient14_Healthy!T550,Patient15_Healthy!T550,Patient16_Healthy!T550,Patient17_Healthy!T550,Patient18_Healthy!T550,Patient19_Healthy!T550,Patient21_Healthy!T550,Patient22_Healthy!T550,Patient23_Healthy!T550,Patient25_Healthy!T550,Patient26_Healthy!TS150,Patient27_Healthy!T550,Patient28_Healthy!T550,Patient30_Healthy!T550,Patient31_Healthy!T550,Patient33_Healthy!T550,Patient34_Healthy!T550,Patient36_Healthy!T550)</f>
        <v>0.27467818799990723</v>
      </c>
      <c r="AO571" s="165"/>
    </row>
    <row r="572" spans="1:41" x14ac:dyDescent="0.25">
      <c r="A572" s="131" t="s">
        <v>144</v>
      </c>
      <c r="B572" s="132">
        <f>AVERAGE(Patient1_Healthy!B574,Patient2_Healthy!B574,Patient5_Healthy!B551,Patient6_Healthy!B551,Patient8_Healthy!B551,Patient9_Healthy!B551,Patient10_Healthy!B551,Patient11_Healthy!B551,Patient12_Healthy!B551,Patient13_Healthy!B551,Patient14_Healthy!B551,Patient15_Healthy!B551,Patient16_Healthy!B551,Patient17_Healthy!B551,Patient18_Healthy!B551,Patient19_Healthy!B551,Patient21_Healthy!B551,Patient22_Healthy!B551,Patient23_Healthy!B551,Patient25_Healthy!B551,Patient26_Healthy!B551,Patient27_Healthy!B551,Patient28_Healthy!B551,Patient30_Healthy!B551,Patient31_Healthy!B551,Patient33_Healthy!B551,Patient34_Healthy!B551,Patient36_Healthy!B551)</f>
        <v>9.8214441170916622</v>
      </c>
      <c r="C572" s="139">
        <f>STDEV(Patient1_Healthy!B574,Patient2_Healthy!B574,Patient5_Healthy!B551,Patient6_Healthy!B551,Patient8_Healthy!B551,Patient9_Healthy!B551,Patient10_Healthy!B551,Patient11_Healthy!B551,Patient12_Healthy!B551,Patient13_Healthy!B551,Patient14_Healthy!B551,Patient15_Healthy!B551,Patient16_Healthy!B551,Patient17_Healthy!B551,Patient18_Healthy!B551,Patient19_Healthy!B551,Patient21_Healthy!B551,Patient22_Healthy!B551,Patient23_Healthy!B551,Patient25_Healthy!B551,Patient26_Healthy!B551,Patient27_Healthy!B551,Patient28_Healthy!B551,Patient30_Healthy!B551,Patient31_Healthy!B551,Patient33_Healthy!B551,Patient34_Healthy!B551,Patient36_Healthy!B551)</f>
        <v>6.0901086538475599</v>
      </c>
      <c r="D572" s="164">
        <f>AVERAGE(Patient1_Healthy!C574,Patient2_Healthy!C574,Patient5_Healthy!C551,Patient6_Healthy!C551,Patient8_Healthy!C551,Patient9_Healthy!C551,Patient10_Healthy!C551,Patient11_Healthy!C551,Patient12_Healthy!C551,Patient13_Healthy!C551,Patient14_Healthy!C551,Patient15_Healthy!C551,Patient16_Healthy!C551,Patient17_Healthy!C551,Patient18_Healthy!C551,Patient19_Healthy!C551,Patient21_Healthy!C551,Patient22_Healthy!C551,Patient23_Healthy!C551,Patient25_Healthy!C551,Patient26_Healthy!C551,Patient27_Healthy!C551,Patient28_Healthy!C551,Patient30_Healthy!C551,Patient31_Healthy!C551,Patient33_Healthy!C551,Patient34_Healthy!C551,Patient36_Healthy!C551)</f>
        <v>1.3278982135651827</v>
      </c>
      <c r="E572" s="139">
        <f>STDEV(Patient1_Healthy!C574,Patient2_Healthy!C574,Patient5_Healthy!C551,Patient6_Healthy!C551,Patient8_Healthy!C551,Patient9_Healthy!C551,Patient10_Healthy!C551,Patient11_Healthy!C551,Patient12_Healthy!C551,Patient13_Healthy!C551,Patient14_Healthy!C551,Patient15_Healthy!C551,Patient16_Healthy!C551,Patient17_Healthy!C551,Patient18_Healthy!C551,Patient19_Healthy!C551,Patient21_Healthy!C551,Patient22_Healthy!C551,Patient23_Healthy!C551,Patient25_Healthy!C551,Patient26_Healthy!C551,Patient27_Healthy!C551,Patient28_Healthy!C551,Patient30_Healthy!C551,Patient31_Healthy!C551,Patient33_Healthy!C551,Patient34_Healthy!C551,Patient36_Healthy!C551)</f>
        <v>8.3307292268669499</v>
      </c>
      <c r="F572" s="132">
        <f>AVERAGE(Patient1_Healthy!D574,Patient2_Healthy!D574,Patient5_Healthy!D551,Patient6_Healthy!D551,Patient8_Healthy!D551,Patient9_Healthy!D551,Patient10_Healthy!D551,Patient11_Healthy!D551,Patient12_Healthy!D551,Patient13_Healthy!D551,Patient14_Healthy!D551,Patient15_Healthy!D551,Patient16_Healthy!D551,Patient17_Healthy!D551,Patient18_Healthy!D551,Patient19_Healthy!D551,Patient21_Healthy!D551,Patient22_Healthy!D551,Patient23_Healthy!D551,Patient25_Healthy!D551,Patient26_Healthy!D551,Patient27_Healthy!D551,Patient28_Healthy!D551,Patient30_Healthy!D551,Patient31_Healthy!D551,Patient33_Healthy!D551,Patient34_Healthy!D551,Patient36_Healthy!D551)</f>
        <v>13.082133895322597</v>
      </c>
      <c r="G572" s="139">
        <f>STDEV(Patient1_Healthy!D574,Patient2_Healthy!D574,Patient5_Healthy!D551,Patient6_Healthy!D551,Patient8_Healthy!D551,Patient9_Healthy!D551,Patient10_Healthy!D551,Patient11_Healthy!D551,Patient12_Healthy!D551,Patient13_Healthy!D551,Patient14_Healthy!D551,Patient15_Healthy!D551,Patient16_Healthy!D551,Patient17_Healthy!D551,Patient18_Healthy!D551,Patient19_Healthy!D551,Patient21_Healthy!D551,Patient22_Healthy!D551,Patient23_Healthy!D551,Patient25_Healthy!D551,Patient26_Healthy!D551,Patient27_Healthy!D551,Patient28_Healthy!D551,Patient30_Healthy!D551,Patient31_Healthy!D551,Patient33_Healthy!D551,Patient34_Healthy!D551,Patient36_Healthy!D551)</f>
        <v>9.6259097414209371</v>
      </c>
      <c r="H572" s="164">
        <f>AVERAGE(Patient1_Healthy!E574,Patient2_Healthy!E574,Patient5_Healthy!E551,Patient6_Healthy!E551,Patient8_Healthy!E551,Patient9_Healthy!E551,Patient10_Healthy!E551,Patient11_Healthy!E551,Patient12_Healthy!E551,Patient13_Healthy!E551,Patient14_Healthy!E551,Patient15_Healthy!E551,Patient16_Healthy!E551,Patient17_Healthy!E551,Patient18_Healthy!E551,Patient19_Healthy!E551,Patient21_Healthy!E551,Patient22_Healthy!E551,Patient23_Healthy!E551,Patient25_Healthy!E551,Patient26_Healthy!E551,Patient27_Healthy!E551,Patient28_Healthy!E551,Patient30_Healthy!E551,Patient31_Healthy!E551,Patient33_Healthy!E551,Patient34_Healthy!E551,Patient36_Healthy!E551)</f>
        <v>-1.8940024602277741</v>
      </c>
      <c r="I572" s="164">
        <f>STDEV(Patient1_Healthy!E574,Patient2_Healthy!E574,Patient5_Healthy!E551,Patient6_Healthy!E551,Patient8_Healthy!E551,Patient9_Healthy!E551,Patient10_Healthy!E551,Patient11_Healthy!E551,Patient12_Healthy!E551,Patient13_Healthy!E551,Patient14_Healthy!E551,Patient15_Healthy!E551,Patient16_Healthy!E551,Patient17_Healthy!E551,Patient18_Healthy!E551,Patient19_Healthy!E551,Patient21_Healthy!E551,Patient22_Healthy!E551,Patient23_Healthy!E551,Patient25_Healthy!E551,Patient26_Healthy!E551,Patient27_Healthy!E551,Patient28_Healthy!E551,Patient30_Healthy!E551,Patient31_Healthy!E551,Patient33_Healthy!E551,Patient34_Healthy!E551,Patient36_Healthy!E551)</f>
        <v>11.870136500206101</v>
      </c>
      <c r="L572" s="133" t="s">
        <v>145</v>
      </c>
      <c r="M572" s="164">
        <f>AVERAGE(Patient1_Healthy!H574,Patient2_Healthy!H551,Patient5_Healthy!H551,Patient6_Healthy!H551,Patient8_Healthy!H551,Patient9_Healthy!H551,Patient10_Healthy!H551,Patient11_Healthy!H551,Patient12_Healthy!H551,Patient13_Healthy!H551,Patient14_Healthy!H551,Patient15_Healthy!H551,Patient16_Healthy!H551,Patient17_Healthy!H551,Patient18_Healthy!H551,Patient19_Healthy!H551,Patient21_Healthy!H551,Patient22_Healthy!H551,Patient23_Healthy!H551,Patient25_Healthy!H551,Patient26_Healthy!H551,Patient27_Healthy!H551,Patient28_Healthy!H551,Patient30_Healthy!H551,Patient31_Healthy!H551,Patient33_Healthy!H551,Patient34_Healthy!H551,Patient36_Healthy!H551)</f>
        <v>1232.3023364728781</v>
      </c>
      <c r="N572" s="164">
        <f>STDEV(Patient1_Healthy!H574,Patient2_Healthy!H551,Patient5_Healthy!H551,Patient6_Healthy!H551,Patient8_Healthy!H551,Patient9_Healthy!H551,Patient10_Healthy!H551,Patient11_Healthy!H551,Patient12_Healthy!H551,Patient13_Healthy!H551,Patient14_Healthy!H551,Patient15_Healthy!H551,Patient16_Healthy!H551,Patient17_Healthy!H551,Patient18_Healthy!H551,Patient19_Healthy!H551,Patient21_Healthy!H551,Patient22_Healthy!H551,Patient23_Healthy!H551,Patient25_Healthy!H551,Patient26_Healthy!H551,Patient27_Healthy!H551,Patient28_Healthy!H551,Patient30_Healthy!H551,Patient31_Healthy!H551,Patient33_Healthy!H551,Patient34_Healthy!H551,Patient36_Healthy!H551)</f>
        <v>1531.6743321823581</v>
      </c>
      <c r="Q572" s="147" t="s">
        <v>159</v>
      </c>
      <c r="R572" s="132">
        <f>AVERAGE(Patient1_Healthy!M597,Patient2_Healthy!M597,Patient5_Healthy!M551,Patient6_Healthy!M551,Patient8_Healthy!M551,Patient9_Healthy!M551,Patient10_Healthy!M551,Patient11_Healthy!M551,Patient12_Healthy!M551,Patient13_Healthy!M551,Patient14_Healthy!M551,Patient15_Healthy!M551,Patient16_Healthy!M551,Patient17_Healthy!M551,Patient18_Healthy!M551,Patient19_Healthy!M551,Patient21_Healthy!M551,Patient22_Healthy!M551,Patient23_Healthy!M551,Patient25_Healthy!M551,Patient26_Healthy!M551,Patient27_Healthy!M551,Patient28_Healthy!M551,Patient30_Healthy!M551,Patient31_Healthy!M551,Patient33_Healthy!M551,Patient34_Healthy!M551,Patient36_Healthy!M551)</f>
        <v>0.7377179505640965</v>
      </c>
      <c r="S572" s="139">
        <f>STDEV(Patient1_Healthy!M597,Patient2_Healthy!M597,Patient5_Healthy!M551,Patient6_Healthy!M551,Patient8_Healthy!M551,Patient9_Healthy!M551,Patient10_Healthy!M551,Patient11_Healthy!M551,Patient12_Healthy!M551,Patient13_Healthy!M551,Patient14_Healthy!M551,Patient15_Healthy!M551,Patient16_Healthy!M551,Patient17_Healthy!M551,Patient18_Healthy!M551,Patient19_Healthy!M551,Patient21_Healthy!M551,Patient22_Healthy!M551,Patient23_Healthy!M551,Patient25_Healthy!M551,Patient26_Healthy!M551,Patient27_Healthy!M551,Patient28_Healthy!M551,Patient30_Healthy!M551,Patient31_Healthy!M551,Patient33_Healthy!M551,Patient34_Healthy!M551,Patient36_Healthy!M551)</f>
        <v>0.19972866750918897</v>
      </c>
      <c r="T572" s="164">
        <f>AVERAGE(Patient1_Healthy!N597,Patient2_Healthy!N597,Patient5_Healthy!N551,Patient6_Healthy!N551,Patient8_Healthy!N551,Patient9_Healthy!N551,Patient10_Healthy!N551,Patient11_Healthy!N551,Patient12_Healthy!N551,Patient13_Healthy!N551,Patient14_Healthy!N551,Patient15_Healthy!N551,Patient16_Healthy!N551,Patient17_Healthy!N551,Patient18_Healthy!N551,Patient19_Healthy!N551,Patient21_Healthy!N551,Patient22_Healthy!N551,Patient23_Healthy!N551,Patient25_Healthy!N551,Patient26_Healthy!N551,Patient27_Healthy!N551,Patient28_Healthy!N551,Patient30_Healthy!N551,Patient31_Healthy!N551,Patient33_Healthy!N551,Patient34_Healthy!N551,Patient36_Healthy!N551)</f>
        <v>0.70768772673142677</v>
      </c>
      <c r="U572" s="164">
        <f>STDEV(Patient1_Healthy!N597,Patient2_Healthy!N597,Patient5_Healthy!N551,Patient6_Healthy!N551,Patient8_Healthy!N551,Patient9_Healthy!N551,Patient10_Healthy!N551,Patient11_Healthy!N551,Patient12_Healthy!N551,Patient13_Healthy!N551,Patient14_Healthy!N551,Patient15_Healthy!N551,Patient16_Healthy!N551,Patient17_Healthy!N551,Patient18_Healthy!N551,Patient19_Healthy!N551,Patient21_Healthy!N551,Patient22_Healthy!N551,Patient23_Healthy!N551,Patient25_Healthy!N551,Patient26_Healthy!N551,Patient27_Healthy!N551,Patient28_Healthy!N551,Patient30_Healthy!N551,Patient31_Healthy!N551,Patient33_Healthy!N551,Patient34_Healthy!N551,Patient36_Healthy!N551)</f>
        <v>0.21840825796162869</v>
      </c>
      <c r="V572" s="132">
        <f>AVERAGE(Patient1_Healthy!O597,Patient2_Healthy!O597,Patient5_Healthy!O551,Patient6_Healthy!O551,Patient8_Healthy!O551,Patient9_Healthy!O551,Patient10_Healthy!O551,Patient11_Healthy!O551,Patient12_Healthy!O551,Patient13_Healthy!O551,Patient14_Healthy!O551,Patient15_Healthy!O551,Patient16_Healthy!O551,Patient17_Healthy!O551,Patient18_Healthy!O551,Patient19_Healthy!O551,Patient21_Healthy!O551,Patient22_Healthy!O551,Patient23_Healthy!O551,Patient25_Healthy!O551,Patient26_Healthy!O551,Patient27_Healthy!O551,Patient28_Healthy!O551,Patient30_Healthy!O551,Patient31_Healthy!O551,Patient33_Healthy!O551,Patient34_Healthy!O551,Patient36_Healthy!O551)</f>
        <v>0.53310102297271689</v>
      </c>
      <c r="W572" s="139">
        <f>STDEV(Patient1_Healthy!O597,Patient2_Healthy!O597,Patient5_Healthy!O551,Patient6_Healthy!O551,Patient8_Healthy!O551,Patient9_Healthy!O551,Patient10_Healthy!O551,Patient11_Healthy!O551,Patient12_Healthy!O551,Patient13_Healthy!O551,Patient14_Healthy!O551,Patient15_Healthy!O551,Patient16_Healthy!O551,Patient17_Healthy!O551,Patient18_Healthy!O551,Patient19_Healthy!O551,Patient21_Healthy!O551,Patient22_Healthy!O551,Patient23_Healthy!O551,Patient25_Healthy!O551,Patient26_Healthy!O551,Patient27_Healthy!O551,Patient28_Healthy!O551,Patient30_Healthy!O551,Patient31_Healthy!O551,Patient33_Healthy!O551,Patient34_Healthy!O551,Patient36_Healthy!O551)</f>
        <v>0.31657755366241441</v>
      </c>
      <c r="X572" s="132">
        <f>AVERAGE(Patient1_Healthy!P597,Patient2_Healthy!P597,Patient5_Healthy!P551,Patient6_Healthy!P551,Patient8_Healthy!P551,Patient9_Healthy!P551,Patient10_Healthy!P551,Patient11_Healthy!P551,Patient12_Healthy!P551,Patient13_Healthy!P551,Patient14_Healthy!P551,Patient15_Healthy!P551,Patient16_Healthy!P551,Patient17_Healthy!P551,Patient18_Healthy!P551,Patient19_Healthy!P551,Patient21_Healthy!P551,Patient22_Healthy!P551,Patient23_Healthy!P551,Patient25_Healthy!P551,Patient26_Healthy!P551,Patient27_Healthy!P551,Patient28_Healthy!P551,Patient30_Healthy!P551,Patient31_Healthy!P551,Patient33_Healthy!P551,Patient34_Healthy!P551,Patient36_Healthy!P551)</f>
        <v>0.55497860525836096</v>
      </c>
      <c r="Y572" s="139">
        <f>STDEV(Patient1_Healthy!P597,Patient2_Healthy!P597,Patient5_Healthy!P551,Patient6_Healthy!P551,Patient8_Healthy!P551,Patient9_Healthy!P551,Patient10_Healthy!P551,Patient11_Healthy!P551,Patient12_Healthy!P551,Patient13_Healthy!P551,Patient14_Healthy!P551,Patient15_Healthy!P551,Patient16_Healthy!P551,Patient17_Healthy!P551,Patient18_Healthy!P551,Patient19_Healthy!P551,Patient21_Healthy!P551,Patient22_Healthy!P551,Patient23_Healthy!P551,Patient25_Healthy!P551,Patient26_Healthy!P551,Patient27_Healthy!P551,Patient28_Healthy!P551,Patient30_Healthy!P551,Patient31_Healthy!P551,Patient33_Healthy!P551,Patient34_Healthy!P551,Patient36_Healthy!P551)</f>
        <v>0.22497119878868715</v>
      </c>
      <c r="Z572" s="132">
        <f>AVERAGE(Patient1_Healthy!Q597,Patient2_Healthy!Q597,Patient5_Healthy!Q551,Patient6_Healthy!Q551,Patient8_Healthy!Q551,Patient9_Healthy!Q551,Patient10_Healthy!Q551,Patient11_Healthy!Q551,Patient12_Healthy!Q551,Patient13_Healthy!Q551,Patient14_Healthy!Q551,Patient15_Healthy!Q551,Patient16_Healthy!Q551,Patient17_Healthy!Q551,Patient18_Healthy!Q551,Patient19_Healthy!Q551,Patient21_Healthy!Q551,Patient22_Healthy!Q551,Patient23_Healthy!Q551,Patient25_Healthy!Q551,Patient26_Healthy!Q551,Patient27_Healthy!Q551,Patient28_Healthy!Q551,Patient30_Healthy!Q551,Patient31_Healthy!Q551,Patient33_Healthy!Q551,Patient34_Healthy!Q551,Patient36_Healthy!Q551)</f>
        <v>0.35400089141041013</v>
      </c>
      <c r="AA572" s="139">
        <f>STDEV(Patient1_Healthy!Q597,Patient2_Healthy!Q597,Patient5_Healthy!Q551,Patient6_Healthy!Q551,Patient8_Healthy!Q551,Patient9_Healthy!Q551,Patient10_Healthy!Q551,Patient11_Healthy!Q551,Patient12_Healthy!Q551,Patient13_Healthy!Q551,Patient14_Healthy!Q551,Patient15_Healthy!Q551,Patient16_Healthy!Q551,Patient17_Healthy!Q551,Patient18_Healthy!Q551,Patient19_Healthy!Q551,Patient21_Healthy!Q551,Patient22_Healthy!Q551,Patient23_Healthy!Q551,Patient25_Healthy!Q551,Patient26_Healthy!Q551,Patient27_Healthy!Q551,Patient28_Healthy!Q551,Patient30_Healthy!Q551,Patient31_Healthy!Q551,Patient33_Healthy!Q551,Patient34_Healthy!Q551,Patient36_Healthy!Q551)</f>
        <v>0.27195746381685032</v>
      </c>
      <c r="AB572" s="132">
        <f>AVERAGE(Patient1_Healthy!R597,Patient2_Healthy!R597,Patient5_Healthy!R551,Patient6_Healthy!R551,Patient8_Healthy!R551,Patient9_Healthy!R551,Patient10_Healthy!R551,Patient11_Healthy!R551,Patient12_Healthy!R551,Patient12_Healthy!R551,Patient13_Healthy!R551,Patient14_Healthy!R551,Patient15_Healthy!R551,Patient16_Healthy!R551,Patient17_Healthy!R551,Patient18_Healthy!R551,Patient19_Healthy!R551,Patient21_Healthy!R551,Patient22_Healthy!R551,Patient23_Healthy!R551,Patient25_Healthy!R551,Patient26_Healthy!R551,Patient27_Healthy!R551,Patient28_Healthy!R551,Patient30_Healthy!R551,Patient31_Healthy!R551,Patient33_Healthy!R551,Patient34_Healthy!R551,Patient36_Healthy!R551)</f>
        <v>0.34631087857018156</v>
      </c>
      <c r="AC572" s="139">
        <f>STDEV(Patient1_Healthy!R597,Patient2_Healthy!R597,Patient5_Healthy!R551,Patient6_Healthy!R551,Patient8_Healthy!R551,Patient9_Healthy!R551,Patient10_Healthy!R551,Patient11_Healthy!R551,Patient12_Healthy!R551,Patient12_Healthy!R551,Patient13_Healthy!R551,Patient14_Healthy!R551,Patient15_Healthy!R551,Patient16_Healthy!R551,Patient17_Healthy!R551,Patient18_Healthy!R551,Patient19_Healthy!R551,Patient21_Healthy!R551,Patient22_Healthy!R551,Patient23_Healthy!R551,Patient25_Healthy!R551,Patient26_Healthy!R551,Patient27_Healthy!R551,Patient28_Healthy!R551,Patient30_Healthy!R551,Patient31_Healthy!R551,Patient33_Healthy!R551,Patient34_Healthy!R551,Patient36_Healthy!R551)</f>
        <v>0.24690122783460375</v>
      </c>
      <c r="AD572" s="132">
        <f>AVERAGE(Patient1_Healthy!S597,Patient2_Healthy!S597,Patient5_Healthy!S551,Patient6_Healthy!RS151,Patient8_Healthy!S551,Patient9_Healthy!S551,Patient10_Healthy!S551,Patient11_Healthy!S551,Patient12_Healthy!S551,Patient12_Healthy!S551,Patient13_Healthy!S551,Patient14_Healthy!S551,Patient15_Healthy!S551,Patient16_Healthy!S551,Patient17_Healthy!S551,Patient18_Healthy!S551,Patient19_Healthy!S551,Patient21_Healthy!S551,Patient22_Healthy!S551,Patient23_Healthy!S551,Patient25_Healthy!S551,Patient26_Healthy!RS151,Patient27_Healthy!S551,Patient28_Healthy!S551,Patient30_Healthy!S551,Patient31_Healthy!S551,Patient33_Healthy!S551,Patient34_Healthy!S551,Patient36_Healthy!S551)</f>
        <v>0.42429381859959836</v>
      </c>
      <c r="AE572" s="139">
        <f>STDEV(Patient1_Healthy!S597,Patient2_Healthy!S597,Patient5_Healthy!S551,Patient6_Healthy!RS151,Patient8_Healthy!S551,Patient9_Healthy!S551,Patient10_Healthy!S551,Patient11_Healthy!S551,Patient12_Healthy!S551,Patient12_Healthy!S551,Patient13_Healthy!S551,Patient14_Healthy!S551,Patient15_Healthy!S551,Patient16_Healthy!S551,Patient17_Healthy!S551,Patient18_Healthy!S551,Patient19_Healthy!S551,Patient21_Healthy!S551,Patient22_Healthy!S551,Patient23_Healthy!S551,Patient25_Healthy!S551,Patient26_Healthy!RS151,Patient27_Healthy!S551,Patient28_Healthy!S551,Patient30_Healthy!S551,Patient31_Healthy!S551,Patient33_Healthy!S551,Patient34_Healthy!S551,Patient36_Healthy!S551)</f>
        <v>0.25670536629671126</v>
      </c>
      <c r="AF572" s="164">
        <f>AVERAGE(Patient1_Healthy!T597,Patient2_Healthy!T597,Patient5_Healthy!T551,Patient6_Healthy!T551,Patient8_Healthy!T551,Patient9_Healthy!T551,Patient10_Healthy!T551,Patient11_Healthy!T551,Patient12_Healthy!T551,Patient12_Healthy!T551,Patient13_Healthy!T551,Patient14_Healthy!T551,Patient15_Healthy!T551,Patient16_Healthy!T551,Patient17_Healthy!T551,Patient18_Healthy!T551,Patient19_Healthy!T551,Patient21_Healthy!T551,Patient22_Healthy!T551,Patient23_Healthy!T551,Patient25_Healthy!T551,Patient26_Healthy!TS151,Patient27_Healthy!T551,Patient28_Healthy!T551,Patient30_Healthy!T551,Patient31_Healthy!T551,Patient33_Healthy!T551,Patient34_Healthy!T551,Patient36_Healthy!T551)</f>
        <v>0.34726462926194357</v>
      </c>
      <c r="AG572" s="164">
        <f>STDEV(Patient1_Healthy!T597,Patient2_Healthy!T597,Patient5_Healthy!T551,Patient6_Healthy!T551,Patient8_Healthy!T551,Patient9_Healthy!T551,Patient10_Healthy!T551,Patient11_Healthy!T551,Patient12_Healthy!T551,Patient12_Healthy!T551,Patient13_Healthy!T551,Patient14_Healthy!T551,Patient15_Healthy!T551,Patient16_Healthy!T551,Patient17_Healthy!T551,Patient18_Healthy!T551,Patient19_Healthy!T551,Patient21_Healthy!T551,Patient22_Healthy!T551,Patient23_Healthy!T551,Patient25_Healthy!T551,Patient26_Healthy!TS151,Patient27_Healthy!T551,Patient28_Healthy!T551,Patient30_Healthy!T551,Patient31_Healthy!T551,Patient33_Healthy!T551,Patient34_Healthy!T551,Patient36_Healthy!T551)</f>
        <v>0.24434971221860285</v>
      </c>
      <c r="AO572" s="165"/>
    </row>
    <row r="573" spans="1:41" x14ac:dyDescent="0.25">
      <c r="A573" s="131" t="s">
        <v>145</v>
      </c>
      <c r="B573" s="132">
        <f>AVERAGE(Patient1_Healthy!B575,Patient2_Healthy!B575,Patient5_Healthy!B552,Patient6_Healthy!B552,Patient8_Healthy!B552,Patient9_Healthy!B552,Patient10_Healthy!B552,Patient11_Healthy!B552,Patient12_Healthy!B552,Patient13_Healthy!B552,Patient14_Healthy!B552,Patient15_Healthy!B552,Patient16_Healthy!B552,Patient17_Healthy!B552,Patient18_Healthy!B552,Patient19_Healthy!B552,Patient21_Healthy!B552,Patient22_Healthy!B552,Patient23_Healthy!B552,Patient25_Healthy!B552,Patient26_Healthy!B552,Patient27_Healthy!B552,Patient28_Healthy!B552,Patient30_Healthy!B552,Patient31_Healthy!B552,Patient33_Healthy!B552,Patient34_Healthy!B552,Patient36_Healthy!B552)</f>
        <v>11.393986636979049</v>
      </c>
      <c r="C573" s="139">
        <f>STDEV(Patient1_Healthy!B575,Patient2_Healthy!B575,Patient5_Healthy!B552,Patient6_Healthy!B552,Patient8_Healthy!B552,Patient9_Healthy!B552,Patient10_Healthy!B552,Patient11_Healthy!B552,Patient12_Healthy!B552,Patient13_Healthy!B552,Patient14_Healthy!B552,Patient15_Healthy!B552,Patient16_Healthy!B552,Patient17_Healthy!B552,Patient18_Healthy!B552,Patient19_Healthy!B552,Patient21_Healthy!B552,Patient22_Healthy!B552,Patient23_Healthy!B552,Patient25_Healthy!B552,Patient26_Healthy!B552,Patient27_Healthy!B552,Patient28_Healthy!B552,Patient30_Healthy!B552,Patient31_Healthy!B552,Patient33_Healthy!B552,Patient34_Healthy!B552,Patient36_Healthy!B552)</f>
        <v>10.03672295116233</v>
      </c>
      <c r="D573" s="164">
        <f>AVERAGE(Patient1_Healthy!C575,Patient2_Healthy!C575,Patient5_Healthy!C552,Patient6_Healthy!C552,Patient8_Healthy!C552,Patient9_Healthy!C552,Patient10_Healthy!C552,Patient11_Healthy!C552,Patient12_Healthy!C552,Patient13_Healthy!C552,Patient14_Healthy!C552,Patient15_Healthy!C552,Patient16_Healthy!C552,Patient17_Healthy!C552,Patient18_Healthy!C552,Patient19_Healthy!C552,Patient21_Healthy!C552,Patient22_Healthy!C552,Patient23_Healthy!C552,Patient25_Healthy!C552,Patient26_Healthy!C552,Patient27_Healthy!C552,Patient28_Healthy!C552,Patient30_Healthy!C552,Patient31_Healthy!C552,Patient33_Healthy!C552,Patient34_Healthy!C552,Patient36_Healthy!C552)</f>
        <v>2.3673663187502991</v>
      </c>
      <c r="E573" s="139">
        <f>STDEV(Patient1_Healthy!C575,Patient2_Healthy!C575,Patient5_Healthy!C552,Patient6_Healthy!C552,Patient8_Healthy!C552,Patient9_Healthy!C552,Patient10_Healthy!C552,Patient11_Healthy!C552,Patient12_Healthy!C552,Patient13_Healthy!C552,Patient14_Healthy!C552,Patient15_Healthy!C552,Patient16_Healthy!C552,Patient17_Healthy!C552,Patient18_Healthy!C552,Patient19_Healthy!C552,Patient21_Healthy!C552,Patient22_Healthy!C552,Patient23_Healthy!C552,Patient25_Healthy!C552,Patient26_Healthy!C552,Patient27_Healthy!C552,Patient28_Healthy!C552,Patient30_Healthy!C552,Patient31_Healthy!C552,Patient33_Healthy!C552,Patient34_Healthy!C552,Patient36_Healthy!C552)</f>
        <v>12.448996432001646</v>
      </c>
      <c r="F573" s="132">
        <f>AVERAGE(Patient1_Healthy!D575,Patient2_Healthy!D575,Patient5_Healthy!D552,Patient6_Healthy!D552,Patient8_Healthy!D552,Patient9_Healthy!D552,Patient10_Healthy!D552,Patient11_Healthy!D552,Patient12_Healthy!D552,Patient13_Healthy!D552,Patient14_Healthy!D552,Patient15_Healthy!D552,Patient16_Healthy!D552,Patient17_Healthy!D552,Patient18_Healthy!D552,Patient19_Healthy!D552,Patient21_Healthy!D552,Patient22_Healthy!D552,Patient23_Healthy!D552,Patient25_Healthy!D552,Patient26_Healthy!D552,Patient27_Healthy!D552,Patient28_Healthy!D552,Patient30_Healthy!D552,Patient31_Healthy!D552,Patient33_Healthy!D552,Patient34_Healthy!D552,Patient36_Healthy!D552)</f>
        <v>15.937247643167742</v>
      </c>
      <c r="G573" s="139">
        <f>STDEV(Patient1_Healthy!D575,Patient2_Healthy!D575,Patient5_Healthy!D552,Patient6_Healthy!D552,Patient8_Healthy!D552,Patient9_Healthy!D552,Patient10_Healthy!D552,Patient11_Healthy!D552,Patient12_Healthy!D552,Patient13_Healthy!D552,Patient14_Healthy!D552,Patient15_Healthy!D552,Patient16_Healthy!D552,Patient17_Healthy!D552,Patient18_Healthy!D552,Patient19_Healthy!D552,Patient21_Healthy!D552,Patient22_Healthy!D552,Patient23_Healthy!D552,Patient25_Healthy!D552,Patient26_Healthy!D552,Patient27_Healthy!D552,Patient28_Healthy!D552,Patient30_Healthy!D552,Patient31_Healthy!D552,Patient33_Healthy!D552,Patient34_Healthy!D552,Patient36_Healthy!D552)</f>
        <v>12.866472720092451</v>
      </c>
      <c r="H573" s="164">
        <f>AVERAGE(Patient1_Healthy!E575,Patient2_Healthy!E575,Patient5_Healthy!E552,Patient6_Healthy!E552,Patient8_Healthy!E552,Patient9_Healthy!E552,Patient10_Healthy!E552,Patient11_Healthy!E552,Patient12_Healthy!E552,Patient13_Healthy!E552,Patient14_Healthy!E552,Patient15_Healthy!E552,Patient16_Healthy!E552,Patient17_Healthy!E552,Patient18_Healthy!E552,Patient19_Healthy!E552,Patient21_Healthy!E552,Patient22_Healthy!E552,Patient23_Healthy!E552,Patient25_Healthy!E552,Patient26_Healthy!E552,Patient27_Healthy!E552,Patient28_Healthy!E552,Patient30_Healthy!E552,Patient31_Healthy!E552,Patient33_Healthy!E552,Patient34_Healthy!E552,Patient36_Healthy!E552)</f>
        <v>-1.1931350271968957</v>
      </c>
      <c r="I573" s="164">
        <f>STDEV(Patient1_Healthy!E575,Patient2_Healthy!E575,Patient5_Healthy!E552,Patient6_Healthy!E552,Patient8_Healthy!E552,Patient9_Healthy!E552,Patient10_Healthy!E552,Patient11_Healthy!E552,Patient12_Healthy!E552,Patient13_Healthy!E552,Patient14_Healthy!E552,Patient15_Healthy!E552,Patient16_Healthy!E552,Patient17_Healthy!E552,Patient18_Healthy!E552,Patient19_Healthy!E552,Patient21_Healthy!E552,Patient22_Healthy!E552,Patient23_Healthy!E552,Patient25_Healthy!E552,Patient26_Healthy!E552,Patient27_Healthy!E552,Patient28_Healthy!E552,Patient30_Healthy!E552,Patient31_Healthy!E552,Patient33_Healthy!E552,Patient34_Healthy!E552,Patient36_Healthy!E552)</f>
        <v>13.000301391565838</v>
      </c>
      <c r="L573" s="133" t="s">
        <v>146</v>
      </c>
      <c r="M573" s="164">
        <f>AVERAGE(Patient1_Healthy!H575,Patient2_Healthy!H552,Patient5_Healthy!H552,Patient6_Healthy!H552,Patient8_Healthy!H552,Patient9_Healthy!H552,Patient10_Healthy!H552,Patient11_Healthy!H552,Patient12_Healthy!H552,Patient13_Healthy!H552,Patient14_Healthy!H552,Patient15_Healthy!H552,Patient16_Healthy!H552,Patient17_Healthy!H552,Patient18_Healthy!H552,Patient19_Healthy!H552,Patient21_Healthy!H552,Patient22_Healthy!H552,Patient23_Healthy!H552,Patient25_Healthy!H552,Patient26_Healthy!H552,Patient27_Healthy!H552,Patient28_Healthy!H552,Patient30_Healthy!H552,Patient31_Healthy!H552,Patient33_Healthy!H552,Patient34_Healthy!H552,Patient36_Healthy!H552)</f>
        <v>1641.6935420770153</v>
      </c>
      <c r="N573" s="164">
        <f>STDEV(Patient1_Healthy!H575,Patient2_Healthy!H552,Patient5_Healthy!H552,Patient6_Healthy!H552,Patient8_Healthy!H552,Patient9_Healthy!H552,Patient10_Healthy!H552,Patient11_Healthy!H552,Patient12_Healthy!H552,Patient13_Healthy!H552,Patient14_Healthy!H552,Patient15_Healthy!H552,Patient16_Healthy!H552,Patient17_Healthy!H552,Patient18_Healthy!H552,Patient19_Healthy!H552,Patient21_Healthy!H552,Patient22_Healthy!H552,Patient23_Healthy!H552,Patient25_Healthy!H552,Patient26_Healthy!H552,Patient27_Healthy!H552,Patient28_Healthy!H552,Patient30_Healthy!H552,Patient31_Healthy!H552,Patient33_Healthy!H552,Patient34_Healthy!H552,Patient36_Healthy!H552)</f>
        <v>2536.8021040476706</v>
      </c>
      <c r="Q573" s="147" t="s">
        <v>160</v>
      </c>
      <c r="R573" s="132">
        <f>AVERAGE(Patient1_Healthy!M598,Patient2_Healthy!M598,Patient5_Healthy!M552,Patient6_Healthy!M552,Patient8_Healthy!M552,Patient9_Healthy!M552,Patient10_Healthy!M552,Patient11_Healthy!M552,Patient12_Healthy!M552,Patient13_Healthy!M552,Patient14_Healthy!M552,Patient15_Healthy!M552,Patient16_Healthy!M552,Patient17_Healthy!M552,Patient18_Healthy!M552,Patient19_Healthy!M552,Patient21_Healthy!M552,Patient22_Healthy!M552,Patient23_Healthy!M552,Patient25_Healthy!M552,Patient26_Healthy!M552,Patient27_Healthy!M552,Patient28_Healthy!M552,Patient30_Healthy!M552,Patient31_Healthy!M552,Patient33_Healthy!M552,Patient34_Healthy!M552,Patient36_Healthy!M552)</f>
        <v>0.72990214806824105</v>
      </c>
      <c r="S573" s="139">
        <f>STDEV(Patient1_Healthy!M598,Patient2_Healthy!M598,Patient5_Healthy!M552,Patient6_Healthy!M552,Patient8_Healthy!M552,Patient9_Healthy!M552,Patient10_Healthy!M552,Patient11_Healthy!M552,Patient12_Healthy!M552,Patient13_Healthy!M552,Patient14_Healthy!M552,Patient15_Healthy!M552,Patient16_Healthy!M552,Patient17_Healthy!M552,Patient18_Healthy!M552,Patient19_Healthy!M552,Patient21_Healthy!M552,Patient22_Healthy!M552,Patient23_Healthy!M552,Patient25_Healthy!M552,Patient26_Healthy!M552,Patient27_Healthy!M552,Patient28_Healthy!M552,Patient30_Healthy!M552,Patient31_Healthy!M552,Patient33_Healthy!M552,Patient34_Healthy!M552,Patient36_Healthy!M552)</f>
        <v>0.19672546165288962</v>
      </c>
      <c r="T573" s="164">
        <f>AVERAGE(Patient1_Healthy!N598,Patient2_Healthy!N598,Patient5_Healthy!N552,Patient6_Healthy!N552,Patient8_Healthy!N552,Patient9_Healthy!N552,Patient10_Healthy!N552,Patient11_Healthy!N552,Patient12_Healthy!N552,Patient13_Healthy!N552,Patient14_Healthy!N552,Patient15_Healthy!N552,Patient16_Healthy!N552,Patient17_Healthy!N552,Patient18_Healthy!N552,Patient19_Healthy!N552,Patient21_Healthy!N552,Patient22_Healthy!N552,Patient23_Healthy!N552,Patient25_Healthy!N552,Patient26_Healthy!N552,Patient27_Healthy!N552,Patient28_Healthy!N552,Patient30_Healthy!N552,Patient31_Healthy!N552,Patient33_Healthy!N552,Patient34_Healthy!N552,Patient36_Healthy!N552)</f>
        <v>0.75121288208427872</v>
      </c>
      <c r="U573" s="164">
        <f>STDEV(Patient1_Healthy!N598,Patient2_Healthy!N598,Patient5_Healthy!N552,Patient6_Healthy!N552,Patient8_Healthy!N552,Patient9_Healthy!N552,Patient10_Healthy!N552,Patient11_Healthy!N552,Patient12_Healthy!N552,Patient13_Healthy!N552,Patient14_Healthy!N552,Patient15_Healthy!N552,Patient16_Healthy!N552,Patient17_Healthy!N552,Patient18_Healthy!N552,Patient19_Healthy!N552,Patient21_Healthy!N552,Patient22_Healthy!N552,Patient23_Healthy!N552,Patient25_Healthy!N552,Patient26_Healthy!N552,Patient27_Healthy!N552,Patient28_Healthy!N552,Patient30_Healthy!N552,Patient31_Healthy!N552,Patient33_Healthy!N552,Patient34_Healthy!N552,Patient36_Healthy!N552)</f>
        <v>0.2278003810294458</v>
      </c>
      <c r="V573" s="132">
        <f>AVERAGE(Patient1_Healthy!O598,Patient2_Healthy!O598,Patient5_Healthy!O552,Patient6_Healthy!O552,Patient8_Healthy!O552,Patient9_Healthy!O552,Patient10_Healthy!O552,Patient11_Healthy!O552,Patient12_Healthy!O552,Patient13_Healthy!O552,Patient14_Healthy!O552,Patient15_Healthy!O552,Patient16_Healthy!O552,Patient17_Healthy!O552,Patient18_Healthy!O552,Patient19_Healthy!O552,Patient21_Healthy!O552,Patient22_Healthy!O552,Patient23_Healthy!O552,Patient25_Healthy!O552,Patient26_Healthy!O552,Patient27_Healthy!O552,Patient28_Healthy!O552,Patient30_Healthy!O552,Patient31_Healthy!O552,Patient33_Healthy!O552,Patient34_Healthy!O552,Patient36_Healthy!O552)</f>
        <v>0.52773882208575251</v>
      </c>
      <c r="W573" s="139">
        <f>STDEV(Patient1_Healthy!O598,Patient2_Healthy!O598,Patient5_Healthy!O552,Patient6_Healthy!O552,Patient8_Healthy!O552,Patient9_Healthy!O552,Patient10_Healthy!O552,Patient11_Healthy!O552,Patient12_Healthy!O552,Patient13_Healthy!O552,Patient14_Healthy!O552,Patient15_Healthy!O552,Patient16_Healthy!O552,Patient17_Healthy!O552,Patient18_Healthy!O552,Patient19_Healthy!O552,Patient21_Healthy!O552,Patient22_Healthy!O552,Patient23_Healthy!O552,Patient25_Healthy!O552,Patient26_Healthy!O552,Patient27_Healthy!O552,Patient28_Healthy!O552,Patient30_Healthy!O552,Patient31_Healthy!O552,Patient33_Healthy!O552,Patient34_Healthy!O552,Patient36_Healthy!O552)</f>
        <v>0.28475260666048585</v>
      </c>
      <c r="X573" s="132">
        <f>AVERAGE(Patient1_Healthy!P598,Patient2_Healthy!P598,Patient5_Healthy!P552,Patient6_Healthy!P552,Patient8_Healthy!P552,Patient9_Healthy!P552,Patient10_Healthy!P552,Patient11_Healthy!P552,Patient12_Healthy!P552,Patient13_Healthy!P552,Patient14_Healthy!P552,Patient15_Healthy!P552,Patient16_Healthy!P552,Patient17_Healthy!P552,Patient18_Healthy!P552,Patient19_Healthy!P552,Patient21_Healthy!P552,Patient22_Healthy!P552,Patient23_Healthy!P552,Patient25_Healthy!P552,Patient26_Healthy!P552,Patient27_Healthy!P552,Patient28_Healthy!P552,Patient30_Healthy!P552,Patient31_Healthy!P552,Patient33_Healthy!P552,Patient34_Healthy!P552,Patient36_Healthy!P552)</f>
        <v>0.56481826501400656</v>
      </c>
      <c r="Y573" s="139">
        <f>STDEV(Patient1_Healthy!P598,Patient2_Healthy!P598,Patient5_Healthy!P552,Patient6_Healthy!P552,Patient8_Healthy!P552,Patient9_Healthy!P552,Patient10_Healthy!P552,Patient11_Healthy!P552,Patient12_Healthy!P552,Patient13_Healthy!P552,Patient14_Healthy!P552,Patient15_Healthy!P552,Patient16_Healthy!P552,Patient17_Healthy!P552,Patient18_Healthy!P552,Patient19_Healthy!P552,Patient21_Healthy!P552,Patient22_Healthy!P552,Patient23_Healthy!P552,Patient25_Healthy!P552,Patient26_Healthy!P552,Patient27_Healthy!P552,Patient28_Healthy!P552,Patient30_Healthy!P552,Patient31_Healthy!P552,Patient33_Healthy!P552,Patient34_Healthy!P552,Patient36_Healthy!P552)</f>
        <v>0.24843041527356585</v>
      </c>
      <c r="Z573" s="132">
        <f>AVERAGE(Patient1_Healthy!Q598,Patient2_Healthy!Q598,Patient5_Healthy!Q552,Patient6_Healthy!Q552,Patient8_Healthy!Q552,Patient9_Healthy!Q552,Patient10_Healthy!Q552,Patient11_Healthy!Q552,Patient12_Healthy!Q552,Patient13_Healthy!Q552,Patient14_Healthy!Q552,Patient15_Healthy!Q552,Patient16_Healthy!Q552,Patient17_Healthy!Q552,Patient18_Healthy!Q552,Patient19_Healthy!Q552,Patient21_Healthy!Q552,Patient22_Healthy!Q552,Patient23_Healthy!Q552,Patient25_Healthy!Q552,Patient26_Healthy!Q552,Patient27_Healthy!Q552,Patient28_Healthy!Q552,Patient30_Healthy!Q552,Patient31_Healthy!Q552,Patient33_Healthy!Q552,Patient34_Healthy!Q552,Patient36_Healthy!Q552)</f>
        <v>0.3220654672310394</v>
      </c>
      <c r="AA573" s="139">
        <f>STDEV(Patient1_Healthy!Q598,Patient2_Healthy!Q598,Patient5_Healthy!Q552,Patient6_Healthy!Q552,Patient8_Healthy!Q552,Patient9_Healthy!Q552,Patient10_Healthy!Q552,Patient11_Healthy!Q552,Patient12_Healthy!Q552,Patient13_Healthy!Q552,Patient14_Healthy!Q552,Patient15_Healthy!Q552,Patient16_Healthy!Q552,Patient17_Healthy!Q552,Patient18_Healthy!Q552,Patient19_Healthy!Q552,Patient21_Healthy!Q552,Patient22_Healthy!Q552,Patient23_Healthy!Q552,Patient25_Healthy!Q552,Patient26_Healthy!Q552,Patient27_Healthy!Q552,Patient28_Healthy!Q552,Patient30_Healthy!Q552,Patient31_Healthy!Q552,Patient33_Healthy!Q552,Patient34_Healthy!Q552,Patient36_Healthy!Q552)</f>
        <v>0.21571846359943023</v>
      </c>
      <c r="AB573" s="132">
        <f>AVERAGE(Patient1_Healthy!R598,Patient2_Healthy!R598,Patient5_Healthy!R552,Patient6_Healthy!R552,Patient8_Healthy!R552,Patient9_Healthy!R552,Patient10_Healthy!R552,Patient11_Healthy!R552,Patient12_Healthy!R552,Patient12_Healthy!R552,Patient13_Healthy!R552,Patient14_Healthy!R552,Patient15_Healthy!R552,Patient16_Healthy!R552,Patient17_Healthy!R552,Patient18_Healthy!R552,Patient19_Healthy!R552,Patient21_Healthy!R552,Patient22_Healthy!R552,Patient23_Healthy!R552,Patient25_Healthy!R552,Patient26_Healthy!R552,Patient27_Healthy!R552,Patient28_Healthy!R552,Patient30_Healthy!R552,Patient31_Healthy!R552,Patient33_Healthy!R552,Patient34_Healthy!R552,Patient36_Healthy!R552)</f>
        <v>0.30943059115893434</v>
      </c>
      <c r="AC573" s="139">
        <f>STDEV(Patient1_Healthy!R598,Patient2_Healthy!R598,Patient5_Healthy!R552,Patient6_Healthy!R552,Patient8_Healthy!R552,Patient9_Healthy!R552,Patient10_Healthy!R552,Patient11_Healthy!R552,Patient12_Healthy!R552,Patient12_Healthy!R552,Patient13_Healthy!R552,Patient14_Healthy!R552,Patient15_Healthy!R552,Patient16_Healthy!R552,Patient17_Healthy!R552,Patient18_Healthy!R552,Patient19_Healthy!R552,Patient21_Healthy!R552,Patient22_Healthy!R552,Patient23_Healthy!R552,Patient25_Healthy!R552,Patient26_Healthy!R552,Patient27_Healthy!R552,Patient28_Healthy!R552,Patient30_Healthy!R552,Patient31_Healthy!R552,Patient33_Healthy!R552,Patient34_Healthy!R552,Patient36_Healthy!R552)</f>
        <v>0.19549308476766111</v>
      </c>
      <c r="AD573" s="132">
        <f>AVERAGE(Patient1_Healthy!S598,Patient2_Healthy!S598,Patient5_Healthy!S552,Patient6_Healthy!RS152,Patient8_Healthy!S552,Patient9_Healthy!S552,Patient10_Healthy!S552,Patient11_Healthy!S552,Patient12_Healthy!S552,Patient12_Healthy!S552,Patient13_Healthy!S552,Patient14_Healthy!S552,Patient15_Healthy!S552,Patient16_Healthy!S552,Patient17_Healthy!S552,Patient18_Healthy!S552,Patient19_Healthy!S552,Patient21_Healthy!S552,Patient22_Healthy!S552,Patient23_Healthy!S552,Patient25_Healthy!S552,Patient26_Healthy!RS152,Patient27_Healthy!S552,Patient28_Healthy!S552,Patient30_Healthy!S552,Patient31_Healthy!S552,Patient33_Healthy!S552,Patient34_Healthy!S552,Patient36_Healthy!S552)</f>
        <v>0.4091179631129967</v>
      </c>
      <c r="AE573" s="139">
        <f>STDEV(Patient1_Healthy!S598,Patient2_Healthy!S598,Patient5_Healthy!S552,Patient6_Healthy!RS152,Patient8_Healthy!S552,Patient9_Healthy!S552,Patient10_Healthy!S552,Patient11_Healthy!S552,Patient12_Healthy!S552,Patient12_Healthy!S552,Patient13_Healthy!S552,Patient14_Healthy!S552,Patient15_Healthy!S552,Patient16_Healthy!S552,Patient17_Healthy!S552,Patient18_Healthy!S552,Patient19_Healthy!S552,Patient21_Healthy!S552,Patient22_Healthy!S552,Patient23_Healthy!S552,Patient25_Healthy!S552,Patient26_Healthy!RS152,Patient27_Healthy!S552,Patient28_Healthy!S552,Patient30_Healthy!S552,Patient31_Healthy!S552,Patient33_Healthy!S552,Patient34_Healthy!S552,Patient36_Healthy!S552)</f>
        <v>0.21345083913961932</v>
      </c>
      <c r="AF573" s="164">
        <f>AVERAGE(Patient1_Healthy!T598,Patient2_Healthy!T598,Patient5_Healthy!T552,Patient6_Healthy!T552,Patient8_Healthy!T552,Patient9_Healthy!T552,Patient10_Healthy!T552,Patient11_Healthy!T552,Patient12_Healthy!T552,Patient12_Healthy!T552,Patient13_Healthy!T552,Patient14_Healthy!T552,Patient15_Healthy!T552,Patient16_Healthy!T552,Patient17_Healthy!T552,Patient18_Healthy!T552,Patient19_Healthy!T552,Patient21_Healthy!T552,Patient22_Healthy!T552,Patient23_Healthy!T552,Patient25_Healthy!T552,Patient26_Healthy!TS152,Patient27_Healthy!T552,Patient28_Healthy!T552,Patient30_Healthy!T552,Patient31_Healthy!T552,Patient33_Healthy!T552,Patient34_Healthy!T552,Patient36_Healthy!T552)</f>
        <v>0.30601391562377461</v>
      </c>
      <c r="AG573" s="164">
        <f>STDEV(Patient1_Healthy!T598,Patient2_Healthy!T598,Patient5_Healthy!T552,Patient6_Healthy!T552,Patient8_Healthy!T552,Patient9_Healthy!T552,Patient10_Healthy!T552,Patient11_Healthy!T552,Patient12_Healthy!T552,Patient12_Healthy!T552,Patient13_Healthy!T552,Patient14_Healthy!T552,Patient15_Healthy!T552,Patient16_Healthy!T552,Patient17_Healthy!T552,Patient18_Healthy!T552,Patient19_Healthy!T552,Patient21_Healthy!T552,Patient22_Healthy!T552,Patient23_Healthy!T552,Patient25_Healthy!T552,Patient26_Healthy!TS152,Patient27_Healthy!T552,Patient28_Healthy!T552,Patient30_Healthy!T552,Patient31_Healthy!T552,Patient33_Healthy!T552,Patient34_Healthy!T552,Patient36_Healthy!T552)</f>
        <v>0.19727311328371624</v>
      </c>
      <c r="AO573" s="165"/>
    </row>
    <row r="574" spans="1:41" x14ac:dyDescent="0.25">
      <c r="A574" s="131" t="s">
        <v>146</v>
      </c>
      <c r="B574" s="132">
        <f>AVERAGE(Patient1_Healthy!B576,Patient2_Healthy!B576,Patient5_Healthy!B553,Patient6_Healthy!B553,Patient8_Healthy!B553,Patient9_Healthy!B553,Patient10_Healthy!B553,Patient11_Healthy!B553,Patient12_Healthy!B553,Patient13_Healthy!B553,Patient14_Healthy!B553,Patient15_Healthy!B553,Patient16_Healthy!B553,Patient17_Healthy!B553,Patient18_Healthy!B553,Patient19_Healthy!B553,Patient21_Healthy!B553,Patient22_Healthy!B553,Patient23_Healthy!B553,Patient25_Healthy!B553,Patient26_Healthy!B553,Patient27_Healthy!B553,Patient28_Healthy!B553,Patient30_Healthy!B553,Patient31_Healthy!B553,Patient33_Healthy!B553,Patient34_Healthy!B553,Patient36_Healthy!B553)</f>
        <v>12.94245925378141</v>
      </c>
      <c r="C574" s="139">
        <f>STDEV(Patient1_Healthy!B576,Patient2_Healthy!B576,Patient5_Healthy!B553,Patient6_Healthy!B553,Patient8_Healthy!B553,Patient9_Healthy!B553,Patient10_Healthy!B553,Patient11_Healthy!B553,Patient12_Healthy!B553,Patient13_Healthy!B553,Patient14_Healthy!B553,Patient15_Healthy!B553,Patient16_Healthy!B553,Patient17_Healthy!B553,Patient18_Healthy!B553,Patient19_Healthy!B553,Patient21_Healthy!B553,Patient22_Healthy!B553,Patient23_Healthy!B553,Patient25_Healthy!B553,Patient26_Healthy!B553,Patient27_Healthy!B553,Patient28_Healthy!B553,Patient30_Healthy!B553,Patient31_Healthy!B553,Patient33_Healthy!B553,Patient34_Healthy!B553,Patient36_Healthy!B553)</f>
        <v>12.167973750151166</v>
      </c>
      <c r="D574" s="164">
        <f>AVERAGE(Patient1_Healthy!C576,Patient2_Healthy!C576,Patient5_Healthy!C553,Patient6_Healthy!C553,Patient8_Healthy!C553,Patient9_Healthy!C553,Patient10_Healthy!C553,Patient11_Healthy!C553,Patient12_Healthy!C553,Patient13_Healthy!C553,Patient14_Healthy!C553,Patient15_Healthy!C553,Patient16_Healthy!C553,Patient17_Healthy!C553,Patient18_Healthy!C553,Patient19_Healthy!C553,Patient21_Healthy!C553,Patient22_Healthy!C553,Patient23_Healthy!C553,Patient25_Healthy!C553,Patient26_Healthy!C553,Patient27_Healthy!C553,Patient28_Healthy!C553,Patient30_Healthy!C553,Patient31_Healthy!C553,Patient33_Healthy!C553,Patient34_Healthy!C553,Patient36_Healthy!C553)</f>
        <v>0.52352650481993668</v>
      </c>
      <c r="E574" s="139">
        <f>STDEV(Patient1_Healthy!C576,Patient2_Healthy!C576,Patient5_Healthy!C553,Patient6_Healthy!C553,Patient8_Healthy!C553,Patient9_Healthy!C553,Patient10_Healthy!C553,Patient11_Healthy!C553,Patient12_Healthy!C553,Patient13_Healthy!C553,Patient14_Healthy!C553,Patient15_Healthy!C553,Patient16_Healthy!C553,Patient17_Healthy!C553,Patient18_Healthy!C553,Patient19_Healthy!C553,Patient21_Healthy!C553,Patient22_Healthy!C553,Patient23_Healthy!C553,Patient25_Healthy!C553,Patient26_Healthy!C553,Patient27_Healthy!C553,Patient28_Healthy!C553,Patient30_Healthy!C553,Patient31_Healthy!C553,Patient33_Healthy!C553,Patient34_Healthy!C553,Patient36_Healthy!C553)</f>
        <v>11.208149585431515</v>
      </c>
      <c r="F574" s="132">
        <f>AVERAGE(Patient1_Healthy!D576,Patient2_Healthy!D576,Patient5_Healthy!D553,Patient6_Healthy!D553,Patient8_Healthy!D553,Patient9_Healthy!D553,Patient10_Healthy!D553,Patient11_Healthy!D553,Patient12_Healthy!D553,Patient13_Healthy!D553,Patient14_Healthy!D553,Patient15_Healthy!D553,Patient16_Healthy!D553,Patient17_Healthy!D553,Patient18_Healthy!D553,Patient19_Healthy!D553,Patient21_Healthy!D553,Patient22_Healthy!D553,Patient23_Healthy!D553,Patient25_Healthy!D553,Patient26_Healthy!D553,Patient27_Healthy!D553,Patient28_Healthy!D553,Patient30_Healthy!D553,Patient31_Healthy!D553,Patient33_Healthy!D553,Patient34_Healthy!D553,Patient36_Healthy!D553)</f>
        <v>18.157548402834806</v>
      </c>
      <c r="G574" s="139">
        <f>STDEV(Patient1_Healthy!D576,Patient2_Healthy!D576,Patient5_Healthy!D553,Patient6_Healthy!D553,Patient8_Healthy!D553,Patient9_Healthy!D553,Patient10_Healthy!D553,Patient11_Healthy!D553,Patient12_Healthy!D553,Patient13_Healthy!D553,Patient14_Healthy!D553,Patient15_Healthy!D553,Patient16_Healthy!D553,Patient17_Healthy!D553,Patient18_Healthy!D553,Patient19_Healthy!D553,Patient21_Healthy!D553,Patient22_Healthy!D553,Patient23_Healthy!D553,Patient25_Healthy!D553,Patient26_Healthy!D553,Patient27_Healthy!D553,Patient28_Healthy!D553,Patient30_Healthy!D553,Patient31_Healthy!D553,Patient33_Healthy!D553,Patient34_Healthy!D553,Patient36_Healthy!D553)</f>
        <v>15.649394087355159</v>
      </c>
      <c r="H574" s="164">
        <f>AVERAGE(Patient1_Healthy!E576,Patient2_Healthy!E576,Patient5_Healthy!E553,Patient6_Healthy!E553,Patient8_Healthy!E553,Patient9_Healthy!E553,Patient10_Healthy!E553,Patient11_Healthy!E553,Patient12_Healthy!E553,Patient13_Healthy!E553,Patient14_Healthy!E553,Patient15_Healthy!E553,Patient16_Healthy!E553,Patient17_Healthy!E553,Patient18_Healthy!E553,Patient19_Healthy!E553,Patient21_Healthy!E553,Patient22_Healthy!E553,Patient23_Healthy!E553,Patient25_Healthy!E553,Patient26_Healthy!E553,Patient27_Healthy!E553,Patient28_Healthy!E553,Patient30_Healthy!E553,Patient31_Healthy!E553,Patient33_Healthy!E553,Patient34_Healthy!E553,Patient36_Healthy!E553)</f>
        <v>-1.6165040008637024</v>
      </c>
      <c r="I574" s="164">
        <f>STDEV(Patient1_Healthy!E576,Patient2_Healthy!E576,Patient5_Healthy!E553,Patient6_Healthy!E553,Patient8_Healthy!E553,Patient9_Healthy!E553,Patient10_Healthy!E553,Patient11_Healthy!E553,Patient12_Healthy!E553,Patient13_Healthy!E553,Patient14_Healthy!E553,Patient15_Healthy!E553,Patient16_Healthy!E553,Patient17_Healthy!E553,Patient18_Healthy!E553,Patient19_Healthy!E553,Patient21_Healthy!E553,Patient22_Healthy!E553,Patient23_Healthy!E553,Patient25_Healthy!E553,Patient26_Healthy!E553,Patient27_Healthy!E553,Patient28_Healthy!E553,Patient30_Healthy!E553,Patient31_Healthy!E553,Patient33_Healthy!E553,Patient34_Healthy!E553,Patient36_Healthy!E553)</f>
        <v>14.944855969313593</v>
      </c>
      <c r="L574" s="133" t="s">
        <v>147</v>
      </c>
      <c r="M574" s="164">
        <f>AVERAGE(Patient1_Healthy!H576,Patient2_Healthy!H553,Patient5_Healthy!H553,Patient6_Healthy!H553,Patient8_Healthy!H553,Patient9_Healthy!H553,Patient10_Healthy!H553,Patient11_Healthy!H553,Patient12_Healthy!H553,Patient13_Healthy!H553,Patient14_Healthy!H553,Patient15_Healthy!H553,Patient16_Healthy!H553,Patient17_Healthy!H553,Patient18_Healthy!H553,Patient19_Healthy!H553,Patient21_Healthy!H553,Patient22_Healthy!H553,Patient23_Healthy!H553,Patient25_Healthy!H553,Patient26_Healthy!H553,Patient27_Healthy!H553,Patient28_Healthy!H553,Patient30_Healthy!H553,Patient31_Healthy!H553,Patient33_Healthy!H553,Patient34_Healthy!H553,Patient36_Healthy!H553)</f>
        <v>1423.4853006911258</v>
      </c>
      <c r="N574" s="164">
        <f>STDEV(Patient1_Healthy!H576,Patient2_Healthy!H553,Patient5_Healthy!H553,Patient6_Healthy!H553,Patient8_Healthy!H553,Patient9_Healthy!H553,Patient10_Healthy!H553,Patient11_Healthy!H553,Patient12_Healthy!H553,Patient13_Healthy!H553,Patient14_Healthy!H553,Patient15_Healthy!H553,Patient16_Healthy!H553,Patient17_Healthy!H553,Patient18_Healthy!H553,Patient19_Healthy!H553,Patient21_Healthy!H553,Patient22_Healthy!H553,Patient23_Healthy!H553,Patient25_Healthy!H553,Patient26_Healthy!H553,Patient27_Healthy!H553,Patient28_Healthy!H553,Patient30_Healthy!H553,Patient31_Healthy!H553,Patient33_Healthy!H553,Patient34_Healthy!H553,Patient36_Healthy!H553)</f>
        <v>1993.4146110703182</v>
      </c>
      <c r="Q574" s="147" t="s">
        <v>187</v>
      </c>
      <c r="R574" s="132">
        <f>AVERAGE(Patient1_Healthy!M599,Patient2_Healthy!M599,Patient5_Healthy!M553,Patient6_Healthy!M553,Patient8_Healthy!M553,Patient9_Healthy!M553,Patient10_Healthy!M553,Patient11_Healthy!M553,Patient12_Healthy!M553,Patient13_Healthy!M553,Patient14_Healthy!M553,Patient15_Healthy!M553,Patient16_Healthy!M553,Patient17_Healthy!M553,Patient18_Healthy!M553,Patient19_Healthy!M553,Patient21_Healthy!M553,Patient22_Healthy!M553,Patient23_Healthy!M553,Patient25_Healthy!M553,Patient26_Healthy!M553,Patient27_Healthy!M553,Patient28_Healthy!M553,Patient30_Healthy!M553,Patient31_Healthy!M553,Patient33_Healthy!M553,Patient34_Healthy!M553,Patient36_Healthy!M553)</f>
        <v>0.73570419919248209</v>
      </c>
      <c r="S574" s="139">
        <f>STDEV(Patient1_Healthy!M599,Patient2_Healthy!M599,Patient5_Healthy!M553,Patient6_Healthy!M553,Patient8_Healthy!M553,Patient9_Healthy!M553,Patient10_Healthy!M553,Patient11_Healthy!M553,Patient12_Healthy!M553,Patient13_Healthy!M553,Patient14_Healthy!M553,Patient15_Healthy!M553,Patient16_Healthy!M553,Patient17_Healthy!M553,Patient18_Healthy!M553,Patient19_Healthy!M553,Patient21_Healthy!M553,Patient22_Healthy!M553,Patient23_Healthy!M553,Patient25_Healthy!M553,Patient26_Healthy!M553,Patient27_Healthy!M553,Patient28_Healthy!M553,Patient30_Healthy!M553,Patient31_Healthy!M553,Patient33_Healthy!M553,Patient34_Healthy!M553,Patient36_Healthy!M553)</f>
        <v>0.23060181973548194</v>
      </c>
      <c r="T574" s="164">
        <f>AVERAGE(Patient1_Healthy!N599,Patient2_Healthy!N599,Patient5_Healthy!N553,Patient6_Healthy!N553,Patient8_Healthy!N553,Patient9_Healthy!N553,Patient10_Healthy!N553,Patient11_Healthy!N553,Patient12_Healthy!N553,Patient13_Healthy!N553,Patient14_Healthy!N553,Patient15_Healthy!N553,Patient16_Healthy!N553,Patient17_Healthy!N553,Patient18_Healthy!N553,Patient19_Healthy!N553,Patient21_Healthy!N553,Patient22_Healthy!N553,Patient23_Healthy!N553,Patient25_Healthy!N553,Patient26_Healthy!N553,Patient27_Healthy!N553,Patient28_Healthy!N553,Patient30_Healthy!N553,Patient31_Healthy!N553,Patient33_Healthy!N553,Patient34_Healthy!N553,Patient36_Healthy!N553)</f>
        <v>0.78049898902648807</v>
      </c>
      <c r="U574" s="164">
        <f>STDEV(Patient1_Healthy!N599,Patient2_Healthy!N599,Patient5_Healthy!N553,Patient6_Healthy!N553,Patient8_Healthy!N553,Patient9_Healthy!N553,Patient10_Healthy!N553,Patient11_Healthy!N553,Patient12_Healthy!N553,Patient13_Healthy!N553,Patient14_Healthy!N553,Patient15_Healthy!N553,Patient16_Healthy!N553,Patient17_Healthy!N553,Patient18_Healthy!N553,Patient19_Healthy!N553,Patient21_Healthy!N553,Patient22_Healthy!N553,Patient23_Healthy!N553,Patient25_Healthy!N553,Patient26_Healthy!N553,Patient27_Healthy!N553,Patient28_Healthy!N553,Patient30_Healthy!N553,Patient31_Healthy!N553,Patient33_Healthy!N553,Patient34_Healthy!N553,Patient36_Healthy!N553)</f>
        <v>0.24603746360042611</v>
      </c>
      <c r="V574" s="132">
        <f>AVERAGE(Patient1_Healthy!O599,Patient2_Healthy!O599,Patient5_Healthy!O553,Patient6_Healthy!O553,Patient8_Healthy!O553,Patient9_Healthy!O553,Patient10_Healthy!O553,Patient11_Healthy!O553,Patient12_Healthy!O553,Patient13_Healthy!O553,Patient14_Healthy!O553,Patient15_Healthy!O553,Patient16_Healthy!O553,Patient17_Healthy!O553,Patient18_Healthy!O553,Patient19_Healthy!O553,Patient21_Healthy!O553,Patient22_Healthy!O553,Patient23_Healthy!O553,Patient25_Healthy!O553,Patient26_Healthy!O553,Patient27_Healthy!O553,Patient28_Healthy!O553,Patient30_Healthy!O553,Patient31_Healthy!O553,Patient33_Healthy!O553,Patient34_Healthy!O553,Patient36_Healthy!O553)</f>
        <v>0.49103332653200121</v>
      </c>
      <c r="W574" s="139">
        <f>STDEV(Patient1_Healthy!O599,Patient2_Healthy!O599,Patient5_Healthy!O553,Patient6_Healthy!O553,Patient8_Healthy!O553,Patient9_Healthy!O553,Patient10_Healthy!O553,Patient11_Healthy!O553,Patient12_Healthy!O553,Patient13_Healthy!O553,Patient14_Healthy!O553,Patient15_Healthy!O553,Patient16_Healthy!O553,Patient17_Healthy!O553,Patient18_Healthy!O553,Patient19_Healthy!O553,Patient21_Healthy!O553,Patient22_Healthy!O553,Patient23_Healthy!O553,Patient25_Healthy!O553,Patient26_Healthy!O553,Patient27_Healthy!O553,Patient28_Healthy!O553,Patient30_Healthy!O553,Patient31_Healthy!O553,Patient33_Healthy!O553,Patient34_Healthy!O553,Patient36_Healthy!O553)</f>
        <v>0.30487142285945623</v>
      </c>
      <c r="X574" s="132">
        <f>AVERAGE(Patient1_Healthy!P599,Patient2_Healthy!P599,Patient5_Healthy!P553,Patient6_Healthy!P553,Patient8_Healthy!P553,Patient9_Healthy!P553,Patient10_Healthy!P553,Patient11_Healthy!P553,Patient12_Healthy!P553,Patient13_Healthy!P553,Patient14_Healthy!P553,Patient15_Healthy!P553,Patient16_Healthy!P553,Patient17_Healthy!P553,Patient18_Healthy!P553,Patient19_Healthy!P553,Patient21_Healthy!P553,Patient22_Healthy!P553,Patient23_Healthy!P553,Patient25_Healthy!P553,Patient26_Healthy!P553,Patient27_Healthy!P553,Patient28_Healthy!P553,Patient30_Healthy!P553,Patient31_Healthy!P553,Patient33_Healthy!P553,Patient34_Healthy!P553,Patient36_Healthy!P553)</f>
        <v>0.61611355829890502</v>
      </c>
      <c r="Y574" s="139">
        <f>STDEV(Patient1_Healthy!P599,Patient2_Healthy!P599,Patient5_Healthy!P553,Patient6_Healthy!P553,Patient8_Healthy!P553,Patient9_Healthy!P553,Patient10_Healthy!P553,Patient11_Healthy!P553,Patient12_Healthy!P553,Patient13_Healthy!P553,Patient14_Healthy!P553,Patient15_Healthy!P553,Patient16_Healthy!P553,Patient17_Healthy!P553,Patient18_Healthy!P553,Patient19_Healthy!P553,Patient21_Healthy!P553,Patient22_Healthy!P553,Patient23_Healthy!P553,Patient25_Healthy!P553,Patient26_Healthy!P553,Patient27_Healthy!P553,Patient28_Healthy!P553,Patient30_Healthy!P553,Patient31_Healthy!P553,Patient33_Healthy!P553,Patient34_Healthy!P553,Patient36_Healthy!P553)</f>
        <v>0.25493942254310342</v>
      </c>
      <c r="Z574" s="132">
        <f>AVERAGE(Patient1_Healthy!Q599,Patient2_Healthy!Q599,Patient5_Healthy!Q553,Patient6_Healthy!Q553,Patient8_Healthy!Q553,Patient9_Healthy!Q553,Patient10_Healthy!Q553,Patient11_Healthy!Q553,Patient12_Healthy!Q553,Patient13_Healthy!Q553,Patient14_Healthy!Q553,Patient15_Healthy!Q553,Patient16_Healthy!Q553,Patient17_Healthy!Q553,Patient18_Healthy!Q553,Patient19_Healthy!Q553,Patient21_Healthy!Q553,Patient22_Healthy!Q553,Patient23_Healthy!Q553,Patient25_Healthy!Q553,Patient26_Healthy!Q553,Patient27_Healthy!Q553,Patient28_Healthy!Q553,Patient30_Healthy!Q553,Patient31_Healthy!Q553,Patient33_Healthy!Q553,Patient34_Healthy!Q553,Patient36_Healthy!Q553)</f>
        <v>0.29514871365059886</v>
      </c>
      <c r="AA574" s="139">
        <f>STDEV(Patient1_Healthy!Q599,Patient2_Healthy!Q599,Patient5_Healthy!Q553,Patient6_Healthy!Q553,Patient8_Healthy!Q553,Patient9_Healthy!Q553,Patient10_Healthy!Q553,Patient11_Healthy!Q553,Patient12_Healthy!Q553,Patient13_Healthy!Q553,Patient14_Healthy!Q553,Patient15_Healthy!Q553,Patient16_Healthy!Q553,Patient17_Healthy!Q553,Patient18_Healthy!Q553,Patient19_Healthy!Q553,Patient21_Healthy!Q553,Patient22_Healthy!Q553,Patient23_Healthy!Q553,Patient25_Healthy!Q553,Patient26_Healthy!Q553,Patient27_Healthy!Q553,Patient28_Healthy!Q553,Patient30_Healthy!Q553,Patient31_Healthy!Q553,Patient33_Healthy!Q553,Patient34_Healthy!Q553,Patient36_Healthy!Q553)</f>
        <v>0.22360108904267184</v>
      </c>
      <c r="AB574" s="132">
        <f>AVERAGE(Patient1_Healthy!R599,Patient2_Healthy!R599,Patient5_Healthy!R553,Patient6_Healthy!R553,Patient8_Healthy!R553,Patient9_Healthy!R553,Patient10_Healthy!R553,Patient11_Healthy!R553,Patient12_Healthy!R553,Patient12_Healthy!R553,Patient13_Healthy!R553,Patient14_Healthy!R553,Patient15_Healthy!R553,Patient16_Healthy!R553,Patient17_Healthy!R553,Patient18_Healthy!R553,Patient19_Healthy!R553,Patient21_Healthy!R553,Patient22_Healthy!R553,Patient23_Healthy!R553,Patient25_Healthy!R553,Patient26_Healthy!R553,Patient27_Healthy!R553,Patient28_Healthy!R553,Patient30_Healthy!R553,Patient31_Healthy!R553,Patient33_Healthy!R553,Patient34_Healthy!R553,Patient36_Healthy!R553)</f>
        <v>0.31180896760140953</v>
      </c>
      <c r="AC574" s="139">
        <f>STDEV(Patient1_Healthy!R599,Patient2_Healthy!R599,Patient5_Healthy!R553,Patient6_Healthy!R553,Patient8_Healthy!R553,Patient9_Healthy!R553,Patient10_Healthy!R553,Patient11_Healthy!R553,Patient12_Healthy!R553,Patient12_Healthy!R553,Patient13_Healthy!R553,Patient14_Healthy!R553,Patient15_Healthy!R553,Patient16_Healthy!R553,Patient17_Healthy!R553,Patient18_Healthy!R553,Patient19_Healthy!R553,Patient21_Healthy!R553,Patient22_Healthy!R553,Patient23_Healthy!R553,Patient25_Healthy!R553,Patient26_Healthy!R553,Patient27_Healthy!R553,Patient28_Healthy!R553,Patient30_Healthy!R553,Patient31_Healthy!R553,Patient33_Healthy!R553,Patient34_Healthy!R553,Patient36_Healthy!R553)</f>
        <v>0.20213796326515227</v>
      </c>
      <c r="AD574" s="132">
        <f>AVERAGE(Patient1_Healthy!S599,Patient2_Healthy!S599,Patient5_Healthy!S553,Patient6_Healthy!RS153,Patient8_Healthy!S553,Patient9_Healthy!S553,Patient10_Healthy!S553,Patient11_Healthy!S553,Patient12_Healthy!S553,Patient12_Healthy!S553,Patient13_Healthy!S553,Patient14_Healthy!S553,Patient15_Healthy!S553,Patient16_Healthy!S553,Patient17_Healthy!S553,Patient18_Healthy!S553,Patient19_Healthy!S553,Patient21_Healthy!S553,Patient22_Healthy!S553,Patient23_Healthy!S553,Patient25_Healthy!S553,Patient26_Healthy!RS153,Patient27_Healthy!S553,Patient28_Healthy!S553,Patient30_Healthy!S553,Patient31_Healthy!S553,Patient33_Healthy!S553,Patient34_Healthy!S553,Patient36_Healthy!S553)</f>
        <v>0.37728640669283048</v>
      </c>
      <c r="AE574" s="139">
        <f>STDEV(Patient1_Healthy!S599,Patient2_Healthy!S599,Patient5_Healthy!S553,Patient6_Healthy!RS153,Patient8_Healthy!S553,Patient9_Healthy!S553,Patient10_Healthy!S553,Patient11_Healthy!S553,Patient12_Healthy!S553,Patient12_Healthy!S553,Patient13_Healthy!S553,Patient14_Healthy!S553,Patient15_Healthy!S553,Patient16_Healthy!S553,Patient17_Healthy!S553,Patient18_Healthy!S553,Patient19_Healthy!S553,Patient21_Healthy!S553,Patient22_Healthy!S553,Patient23_Healthy!S553,Patient25_Healthy!S553,Patient26_Healthy!RS153,Patient27_Healthy!S553,Patient28_Healthy!S553,Patient30_Healthy!S553,Patient31_Healthy!S553,Patient33_Healthy!S553,Patient34_Healthy!S553,Patient36_Healthy!S553)</f>
        <v>0.25837491604835516</v>
      </c>
      <c r="AF574" s="164">
        <f>AVERAGE(Patient1_Healthy!T599,Patient2_Healthy!T599,Patient5_Healthy!T553,Patient6_Healthy!T553,Patient8_Healthy!T553,Patient9_Healthy!T553,Patient10_Healthy!T553,Patient11_Healthy!T553,Patient12_Healthy!T553,Patient12_Healthy!T553,Patient13_Healthy!T553,Patient14_Healthy!T553,Patient15_Healthy!T553,Patient16_Healthy!T553,Patient17_Healthy!T553,Patient18_Healthy!T553,Patient19_Healthy!T553,Patient21_Healthy!T553,Patient22_Healthy!T553,Patient23_Healthy!T553,Patient25_Healthy!T553,Patient26_Healthy!TS153,Patient27_Healthy!T553,Patient28_Healthy!T553,Patient30_Healthy!T553,Patient31_Healthy!T553,Patient33_Healthy!T553,Patient34_Healthy!T553,Patient36_Healthy!T553)</f>
        <v>0.29677909234365979</v>
      </c>
      <c r="AG574" s="164">
        <f>STDEV(Patient1_Healthy!T599,Patient2_Healthy!T599,Patient5_Healthy!T553,Patient6_Healthy!T553,Patient8_Healthy!T553,Patient9_Healthy!T553,Patient10_Healthy!T553,Patient11_Healthy!T553,Patient12_Healthy!T553,Patient12_Healthy!T553,Patient13_Healthy!T553,Patient14_Healthy!T553,Patient15_Healthy!T553,Patient16_Healthy!T553,Patient17_Healthy!T553,Patient18_Healthy!T553,Patient19_Healthy!T553,Patient21_Healthy!T553,Patient22_Healthy!T553,Patient23_Healthy!T553,Patient25_Healthy!T553,Patient26_Healthy!TS153,Patient27_Healthy!T553,Patient28_Healthy!T553,Patient30_Healthy!T553,Patient31_Healthy!T553,Patient33_Healthy!T553,Patient34_Healthy!T553,Patient36_Healthy!T553)</f>
        <v>0.20500086348133797</v>
      </c>
      <c r="AO574" s="165"/>
    </row>
    <row r="575" spans="1:41" x14ac:dyDescent="0.25">
      <c r="A575" s="131" t="s">
        <v>147</v>
      </c>
      <c r="B575" s="132">
        <f>AVERAGE(Patient1_Healthy!B577,Patient2_Healthy!B577,Patient5_Healthy!B554,Patient6_Healthy!B554,Patient8_Healthy!B554,Patient9_Healthy!B554,Patient10_Healthy!B554,Patient11_Healthy!B554,Patient12_Healthy!B554,Patient13_Healthy!B554,Patient14_Healthy!B554,Patient15_Healthy!B554,Patient16_Healthy!B554,Patient17_Healthy!B554,Patient18_Healthy!B554,Patient19_Healthy!B554,Patient21_Healthy!B554,Patient22_Healthy!B554,Patient23_Healthy!B554,Patient25_Healthy!B554,Patient26_Healthy!B554,Patient27_Healthy!B554,Patient28_Healthy!B554,Patient30_Healthy!B554,Patient31_Healthy!B554,Patient33_Healthy!B554,Patient34_Healthy!B554,Patient36_Healthy!B554)</f>
        <v>12.328454320715982</v>
      </c>
      <c r="C575" s="139">
        <f>STDEV(Patient1_Healthy!B577,Patient2_Healthy!B577,Patient5_Healthy!B554,Patient6_Healthy!B554,Patient8_Healthy!B554,Patient9_Healthy!B554,Patient10_Healthy!B554,Patient11_Healthy!B554,Patient12_Healthy!B554,Patient13_Healthy!B554,Patient14_Healthy!B554,Patient15_Healthy!B554,Patient16_Healthy!B554,Patient17_Healthy!B554,Patient18_Healthy!B554,Patient19_Healthy!B554,Patient21_Healthy!B554,Patient22_Healthy!B554,Patient23_Healthy!B554,Patient25_Healthy!B554,Patient26_Healthy!B554,Patient27_Healthy!B554,Patient28_Healthy!B554,Patient30_Healthy!B554,Patient31_Healthy!B554,Patient33_Healthy!B554,Patient34_Healthy!B554,Patient36_Healthy!B554)</f>
        <v>9.0857609937801485</v>
      </c>
      <c r="D575" s="164">
        <f>AVERAGE(Patient1_Healthy!C577,Patient2_Healthy!C577,Patient5_Healthy!C554,Patient6_Healthy!C554,Patient8_Healthy!C554,Patient9_Healthy!C554,Patient10_Healthy!C554,Patient11_Healthy!C554,Patient12_Healthy!C554,Patient13_Healthy!C554,Patient14_Healthy!C554,Patient15_Healthy!C554,Patient16_Healthy!C554,Patient17_Healthy!C554,Patient18_Healthy!C554,Patient19_Healthy!C554,Patient21_Healthy!C554,Patient22_Healthy!C554,Patient23_Healthy!C554,Patient25_Healthy!C554,Patient26_Healthy!C554,Patient27_Healthy!C554,Patient28_Healthy!C554,Patient30_Healthy!C554,Patient31_Healthy!C554,Patient33_Healthy!C554,Patient34_Healthy!C554,Patient36_Healthy!C554)</f>
        <v>1.4860616804879265</v>
      </c>
      <c r="E575" s="139">
        <f>STDEV(Patient1_Healthy!C577,Patient2_Healthy!C577,Patient5_Healthy!C554,Patient6_Healthy!C554,Patient8_Healthy!C554,Patient9_Healthy!C554,Patient10_Healthy!C554,Patient11_Healthy!C554,Patient12_Healthy!C554,Patient13_Healthy!C554,Patient14_Healthy!C554,Patient15_Healthy!C554,Patient16_Healthy!C554,Patient17_Healthy!C554,Patient18_Healthy!C554,Patient19_Healthy!C554,Patient21_Healthy!C554,Patient22_Healthy!C554,Patient23_Healthy!C554,Patient25_Healthy!C554,Patient26_Healthy!C554,Patient27_Healthy!C554,Patient28_Healthy!C554,Patient30_Healthy!C554,Patient31_Healthy!C554,Patient33_Healthy!C554,Patient34_Healthy!C554,Patient36_Healthy!C554)</f>
        <v>6.2146033312152609</v>
      </c>
      <c r="F575" s="132">
        <f>AVERAGE(Patient1_Healthy!D577,Patient2_Healthy!D577,Patient5_Healthy!D554,Patient6_Healthy!D554,Patient8_Healthy!D554,Patient9_Healthy!D554,Patient10_Healthy!D554,Patient11_Healthy!D554,Patient12_Healthy!D554,Patient13_Healthy!D554,Patient14_Healthy!D554,Patient15_Healthy!D554,Patient16_Healthy!D554,Patient17_Healthy!D554,Patient18_Healthy!D554,Patient19_Healthy!D554,Patient21_Healthy!D554,Patient22_Healthy!D554,Patient23_Healthy!D554,Patient25_Healthy!D554,Patient26_Healthy!D554,Patient27_Healthy!D554,Patient28_Healthy!D554,Patient30_Healthy!D554,Patient31_Healthy!D554,Patient33_Healthy!D554,Patient34_Healthy!D554,Patient36_Healthy!D554)</f>
        <v>17.166490208639889</v>
      </c>
      <c r="G575" s="139">
        <f>STDEV(Patient1_Healthy!D577,Patient2_Healthy!D577,Patient5_Healthy!D554,Patient6_Healthy!D554,Patient8_Healthy!D554,Patient9_Healthy!D554,Patient10_Healthy!D554,Patient11_Healthy!D554,Patient12_Healthy!D554,Patient13_Healthy!D554,Patient14_Healthy!D554,Patient15_Healthy!D554,Patient16_Healthy!D554,Patient17_Healthy!D554,Patient18_Healthy!D554,Patient19_Healthy!D554,Patient21_Healthy!D554,Patient22_Healthy!D554,Patient23_Healthy!D554,Patient25_Healthy!D554,Patient26_Healthy!D554,Patient27_Healthy!D554,Patient28_Healthy!D554,Patient30_Healthy!D554,Patient31_Healthy!D554,Patient33_Healthy!D554,Patient34_Healthy!D554,Patient36_Healthy!D554)</f>
        <v>13.894223131278629</v>
      </c>
      <c r="H575" s="164">
        <f>AVERAGE(Patient1_Healthy!E577,Patient2_Healthy!E577,Patient5_Healthy!E554,Patient6_Healthy!E554,Patient8_Healthy!E554,Patient9_Healthy!E554,Patient10_Healthy!E554,Patient11_Healthy!E554,Patient12_Healthy!E554,Patient13_Healthy!E554,Patient14_Healthy!E554,Patient15_Healthy!E554,Patient16_Healthy!E554,Patient17_Healthy!E554,Patient18_Healthy!E554,Patient19_Healthy!E554,Patient21_Healthy!E554,Patient22_Healthy!E554,Patient23_Healthy!E554,Patient25_Healthy!E554,Patient26_Healthy!E554,Patient27_Healthy!E554,Patient28_Healthy!E554,Patient30_Healthy!E554,Patient31_Healthy!E554,Patient33_Healthy!E554,Patient34_Healthy!E554,Patient36_Healthy!E554)</f>
        <v>-1.866124689755652</v>
      </c>
      <c r="I575" s="164">
        <f>STDEV(Patient1_Healthy!E577,Patient2_Healthy!E577,Patient5_Healthy!E554,Patient6_Healthy!E554,Patient8_Healthy!E554,Patient9_Healthy!E554,Patient10_Healthy!E554,Patient11_Healthy!E554,Patient12_Healthy!E554,Patient13_Healthy!E554,Patient14_Healthy!E554,Patient15_Healthy!E554,Patient16_Healthy!E554,Patient17_Healthy!E554,Patient18_Healthy!E554,Patient19_Healthy!E554,Patient21_Healthy!E554,Patient22_Healthy!E554,Patient23_Healthy!E554,Patient25_Healthy!E554,Patient26_Healthy!E554,Patient27_Healthy!E554,Patient28_Healthy!E554,Patient30_Healthy!E554,Patient31_Healthy!E554,Patient33_Healthy!E554,Patient34_Healthy!E554,Patient36_Healthy!E554)</f>
        <v>14.086894175613146</v>
      </c>
      <c r="L575" s="133" t="s">
        <v>148</v>
      </c>
      <c r="M575" s="164">
        <f>AVERAGE(Patient1_Healthy!H577,Patient2_Healthy!H554,Patient5_Healthy!H554,Patient6_Healthy!H554,Patient8_Healthy!H554,Patient9_Healthy!H554,Patient10_Healthy!H554,Patient11_Healthy!H554,Patient12_Healthy!H554,Patient13_Healthy!H554,Patient14_Healthy!H554,Patient15_Healthy!H554,Patient16_Healthy!H554,Patient17_Healthy!H554,Patient18_Healthy!H554,Patient19_Healthy!H554,Patient21_Healthy!H554,Patient22_Healthy!H554,Patient23_Healthy!H554,Patient25_Healthy!H554,Patient26_Healthy!H554,Patient27_Healthy!H554,Patient28_Healthy!H554,Patient30_Healthy!H554,Patient31_Healthy!H554,Patient33_Healthy!H554,Patient34_Healthy!H554,Patient36_Healthy!H554)</f>
        <v>1330.4138742234677</v>
      </c>
      <c r="N575" s="164">
        <f>STDEV(Patient1_Healthy!H577,Patient2_Healthy!H554,Patient5_Healthy!H554,Patient6_Healthy!H554,Patient8_Healthy!H554,Patient9_Healthy!H554,Patient10_Healthy!H554,Patient11_Healthy!H554,Patient12_Healthy!H554,Patient13_Healthy!H554,Patient14_Healthy!H554,Patient15_Healthy!H554,Patient16_Healthy!H554,Patient17_Healthy!H554,Patient18_Healthy!H554,Patient19_Healthy!H554,Patient21_Healthy!H554,Patient22_Healthy!H554,Patient23_Healthy!H554,Patient25_Healthy!H554,Patient26_Healthy!H554,Patient27_Healthy!H554,Patient28_Healthy!H554,Patient30_Healthy!H554,Patient31_Healthy!H554,Patient33_Healthy!H554,Patient34_Healthy!H554,Patient36_Healthy!H554)</f>
        <v>1493.8116203552163</v>
      </c>
      <c r="Q575" s="170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  <c r="AF575" s="171"/>
      <c r="AG575" s="171"/>
      <c r="AH575" s="171"/>
      <c r="AO575" s="165"/>
    </row>
    <row r="576" spans="1:41" x14ac:dyDescent="0.25">
      <c r="A576" s="131" t="s">
        <v>148</v>
      </c>
      <c r="B576" s="132">
        <f>AVERAGE(Patient1_Healthy!B578,Patient2_Healthy!B578,Patient5_Healthy!B555,Patient6_Healthy!B555,Patient8_Healthy!B555,Patient9_Healthy!B555,Patient10_Healthy!B555,Patient11_Healthy!B555,Patient12_Healthy!B555,Patient13_Healthy!B555,Patient14_Healthy!B555,Patient15_Healthy!B555,Patient16_Healthy!B555,Patient17_Healthy!B555,Patient18_Healthy!B555,Patient19_Healthy!B555,Patient21_Healthy!B555,Patient22_Healthy!B555,Patient23_Healthy!B555,Patient25_Healthy!B555,Patient26_Healthy!B555,Patient27_Healthy!B555,Patient28_Healthy!B555,Patient30_Healthy!B555,Patient31_Healthy!B555,Patient33_Healthy!B555,Patient34_Healthy!B555,Patient36_Healthy!B555)</f>
        <v>10.719554294553042</v>
      </c>
      <c r="C576" s="139">
        <f>STDEV(Patient1_Healthy!B578,Patient2_Healthy!B578,Patient5_Healthy!B555,Patient6_Healthy!B555,Patient8_Healthy!B555,Patient9_Healthy!B555,Patient10_Healthy!B555,Patient11_Healthy!B555,Patient12_Healthy!B555,Patient13_Healthy!B555,Patient14_Healthy!B555,Patient15_Healthy!B555,Patient16_Healthy!B555,Patient17_Healthy!B555,Patient18_Healthy!B555,Patient19_Healthy!B555,Patient21_Healthy!B555,Patient22_Healthy!B555,Patient23_Healthy!B555,Patient25_Healthy!B555,Patient26_Healthy!B555,Patient27_Healthy!B555,Patient28_Healthy!B555,Patient30_Healthy!B555,Patient31_Healthy!B555,Patient33_Healthy!B555,Patient34_Healthy!B555,Patient36_Healthy!B555)</f>
        <v>6.0043716817619348</v>
      </c>
      <c r="D576" s="164">
        <f>AVERAGE(Patient1_Healthy!C578,Patient2_Healthy!C578,Patient5_Healthy!C555,Patient6_Healthy!C555,Patient8_Healthy!C555,Patient9_Healthy!C555,Patient10_Healthy!C555,Patient11_Healthy!C555,Patient12_Healthy!C555,Patient13_Healthy!C555,Patient14_Healthy!C555,Patient15_Healthy!C555,Patient16_Healthy!C555,Patient17_Healthy!C555,Patient18_Healthy!C555,Patient19_Healthy!C555,Patient21_Healthy!C555,Patient22_Healthy!C555,Patient23_Healthy!C555,Patient25_Healthy!C555,Patient26_Healthy!C555,Patient27_Healthy!C555,Patient28_Healthy!C555,Patient30_Healthy!C555,Patient31_Healthy!C555,Patient33_Healthy!C555,Patient34_Healthy!C555,Patient36_Healthy!C555)</f>
        <v>-8.9270491973864441E-2</v>
      </c>
      <c r="E576" s="139">
        <f>STDEV(Patient1_Healthy!C578,Patient2_Healthy!C578,Patient5_Healthy!C555,Patient6_Healthy!C555,Patient8_Healthy!C555,Patient9_Healthy!C555,Patient10_Healthy!C555,Patient11_Healthy!C555,Patient12_Healthy!C555,Patient13_Healthy!C555,Patient14_Healthy!C555,Patient15_Healthy!C555,Patient16_Healthy!C555,Patient17_Healthy!C555,Patient18_Healthy!C555,Patient19_Healthy!C555,Patient21_Healthy!C555,Patient22_Healthy!C555,Patient23_Healthy!C555,Patient25_Healthy!C555,Patient26_Healthy!C555,Patient27_Healthy!C555,Patient28_Healthy!C555,Patient30_Healthy!C555,Patient31_Healthy!C555,Patient33_Healthy!C555,Patient34_Healthy!C555,Patient36_Healthy!C555)</f>
        <v>8.3622529088613238</v>
      </c>
      <c r="F576" s="132">
        <f>AVERAGE(Patient1_Healthy!D578,Patient2_Healthy!D578,Patient5_Healthy!D555,Patient6_Healthy!D555,Patient8_Healthy!D555,Patient9_Healthy!D555,Patient10_Healthy!D555,Patient11_Healthy!D555,Patient12_Healthy!D555,Patient13_Healthy!D555,Patient14_Healthy!D555,Patient15_Healthy!D555,Patient16_Healthy!D555,Patient17_Healthy!D555,Patient18_Healthy!D555,Patient19_Healthy!D555,Patient21_Healthy!D555,Patient22_Healthy!D555,Patient23_Healthy!D555,Patient25_Healthy!D555,Patient26_Healthy!D555,Patient27_Healthy!D555,Patient28_Healthy!D555,Patient30_Healthy!D555,Patient31_Healthy!D555,Patient33_Healthy!D555,Patient34_Healthy!D555,Patient36_Healthy!D555)</f>
        <v>15.571226472097978</v>
      </c>
      <c r="G576" s="139">
        <f>STDEV(Patient1_Healthy!D578,Patient2_Healthy!D578,Patient5_Healthy!D555,Patient6_Healthy!D555,Patient8_Healthy!D555,Patient9_Healthy!D555,Patient10_Healthy!D555,Patient11_Healthy!D555,Patient12_Healthy!D555,Patient13_Healthy!D555,Patient14_Healthy!D555,Patient15_Healthy!D555,Patient16_Healthy!D555,Patient17_Healthy!D555,Patient18_Healthy!D555,Patient19_Healthy!D555,Patient21_Healthy!D555,Patient22_Healthy!D555,Patient23_Healthy!D555,Patient25_Healthy!D555,Patient26_Healthy!D555,Patient27_Healthy!D555,Patient28_Healthy!D555,Patient30_Healthy!D555,Patient31_Healthy!D555,Patient33_Healthy!D555,Patient34_Healthy!D555,Patient36_Healthy!D555)</f>
        <v>9.1825933280272913</v>
      </c>
      <c r="H576" s="164">
        <f>AVERAGE(Patient1_Healthy!E578,Patient2_Healthy!E578,Patient5_Healthy!E555,Patient6_Healthy!E555,Patient8_Healthy!E555,Patient9_Healthy!E555,Patient10_Healthy!E555,Patient11_Healthy!E555,Patient12_Healthy!E555,Patient13_Healthy!E555,Patient14_Healthy!E555,Patient15_Healthy!E555,Patient16_Healthy!E555,Patient17_Healthy!E555,Patient18_Healthy!E555,Patient19_Healthy!E555,Patient21_Healthy!E555,Patient22_Healthy!E555,Patient23_Healthy!E555,Patient25_Healthy!E555,Patient26_Healthy!E555,Patient27_Healthy!E555,Patient28_Healthy!E555,Patient30_Healthy!E555,Patient31_Healthy!E555,Patient33_Healthy!E555,Patient34_Healthy!E555,Patient36_Healthy!E555)</f>
        <v>0.28915767240870066</v>
      </c>
      <c r="I576" s="164">
        <f>STDEV(Patient1_Healthy!E578,Patient2_Healthy!E578,Patient5_Healthy!E555,Patient6_Healthy!E555,Patient8_Healthy!E555,Patient9_Healthy!E555,Patient10_Healthy!E555,Patient11_Healthy!E555,Patient12_Healthy!E555,Patient13_Healthy!E555,Patient14_Healthy!E555,Patient15_Healthy!E555,Patient16_Healthy!E555,Patient17_Healthy!E555,Patient18_Healthy!E555,Patient19_Healthy!E555,Patient21_Healthy!E555,Patient22_Healthy!E555,Patient23_Healthy!E555,Patient25_Healthy!E555,Patient26_Healthy!E555,Patient27_Healthy!E555,Patient28_Healthy!E555,Patient30_Healthy!E555,Patient31_Healthy!E555,Patient33_Healthy!E555,Patient34_Healthy!E555,Patient36_Healthy!E555)</f>
        <v>11.813249154689863</v>
      </c>
      <c r="L576" s="133" t="s">
        <v>149</v>
      </c>
      <c r="M576" s="164">
        <f>AVERAGE(Patient1_Healthy!H578,Patient2_Healthy!H555,Patient5_Healthy!H555,Patient6_Healthy!H555,Patient8_Healthy!H555,Patient9_Healthy!H555,Patient10_Healthy!H555,Patient11_Healthy!H555,Patient12_Healthy!H555,Patient13_Healthy!H555,Patient14_Healthy!H555,Patient15_Healthy!H555,Patient16_Healthy!H555,Patient17_Healthy!H555,Patient18_Healthy!H555,Patient19_Healthy!H555,Patient21_Healthy!H555,Patient22_Healthy!H555,Patient23_Healthy!H555,Patient25_Healthy!H555,Patient26_Healthy!H555,Patient27_Healthy!H555,Patient28_Healthy!H555,Patient30_Healthy!H555,Patient31_Healthy!H555,Patient33_Healthy!H555,Patient34_Healthy!H555,Patient36_Healthy!H555)</f>
        <v>918.36480406262967</v>
      </c>
      <c r="N576" s="164">
        <f>STDEV(Patient1_Healthy!H578,Patient2_Healthy!H555,Patient5_Healthy!H555,Patient6_Healthy!H555,Patient8_Healthy!H555,Patient9_Healthy!H555,Patient10_Healthy!H555,Patient11_Healthy!H555,Patient12_Healthy!H555,Patient13_Healthy!H555,Patient14_Healthy!H555,Patient15_Healthy!H555,Patient16_Healthy!H555,Patient17_Healthy!H555,Patient18_Healthy!H555,Patient19_Healthy!H555,Patient21_Healthy!H555,Patient22_Healthy!H555,Patient23_Healthy!H555,Patient25_Healthy!H555,Patient26_Healthy!H555,Patient27_Healthy!H555,Patient28_Healthy!H555,Patient30_Healthy!H555,Patient31_Healthy!H555,Patient33_Healthy!H555,Patient34_Healthy!H555,Patient36_Healthy!H555)</f>
        <v>1409.7403695421458</v>
      </c>
      <c r="Q576" s="170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  <c r="AF576" s="171"/>
      <c r="AG576" s="171"/>
      <c r="AH576" s="171"/>
      <c r="AO576" s="165"/>
    </row>
    <row r="577" spans="1:41" x14ac:dyDescent="0.25">
      <c r="A577" s="131" t="s">
        <v>149</v>
      </c>
      <c r="B577" s="132">
        <f>AVERAGE(Patient1_Healthy!B579,Patient2_Healthy!B579,Patient5_Healthy!B556,Patient6_Healthy!B556,Patient8_Healthy!B556,Patient9_Healthy!B556,Patient10_Healthy!B556,Patient11_Healthy!B556,Patient12_Healthy!B556,Patient13_Healthy!B556,Patient14_Healthy!B556,Patient15_Healthy!B556,Patient16_Healthy!B556,Patient17_Healthy!B556,Patient18_Healthy!B556,Patient19_Healthy!B556,Patient21_Healthy!B556,Patient22_Healthy!B556,Patient23_Healthy!B556,Patient25_Healthy!B556,Patient26_Healthy!B556,Patient27_Healthy!B556,Patient28_Healthy!B556,Patient30_Healthy!B556,Patient31_Healthy!B556,Patient33_Healthy!B556,Patient34_Healthy!B556,Patient36_Healthy!B556)</f>
        <v>8.5728262292649244</v>
      </c>
      <c r="C577" s="139">
        <f>STDEV(Patient1_Healthy!B579,Patient2_Healthy!B579,Patient5_Healthy!B556,Patient6_Healthy!B556,Patient8_Healthy!B556,Patient9_Healthy!B556,Patient10_Healthy!B556,Patient11_Healthy!B556,Patient12_Healthy!B556,Patient13_Healthy!B556,Patient14_Healthy!B556,Patient15_Healthy!B556,Patient16_Healthy!B556,Patient17_Healthy!B556,Patient18_Healthy!B556,Patient19_Healthy!B556,Patient21_Healthy!B556,Patient22_Healthy!B556,Patient23_Healthy!B556,Patient25_Healthy!B556,Patient26_Healthy!B556,Patient27_Healthy!B556,Patient28_Healthy!B556,Patient30_Healthy!B556,Patient31_Healthy!B556,Patient33_Healthy!B556,Patient34_Healthy!B556,Patient36_Healthy!B556)</f>
        <v>5.0348524523515099</v>
      </c>
      <c r="D577" s="164">
        <f>AVERAGE(Patient1_Healthy!C579,Patient2_Healthy!C579,Patient5_Healthy!C556,Patient6_Healthy!C556,Patient8_Healthy!C556,Patient9_Healthy!C556,Patient10_Healthy!C556,Patient11_Healthy!C556,Patient12_Healthy!C556,Patient13_Healthy!C556,Patient14_Healthy!C556,Patient15_Healthy!C556,Patient16_Healthy!C556,Patient17_Healthy!C556,Patient18_Healthy!C556,Patient19_Healthy!C556,Patient21_Healthy!C556,Patient22_Healthy!C556,Patient23_Healthy!C556,Patient25_Healthy!C556,Patient26_Healthy!C556,Patient27_Healthy!C556,Patient28_Healthy!C556,Patient30_Healthy!C556,Patient31_Healthy!C556,Patient33_Healthy!C556,Patient34_Healthy!C556,Patient36_Healthy!C556)</f>
        <v>-1.9204513256218427</v>
      </c>
      <c r="E577" s="139">
        <f>STDEV(Patient1_Healthy!C579,Patient2_Healthy!C579,Patient5_Healthy!C556,Patient6_Healthy!C556,Patient8_Healthy!C556,Patient9_Healthy!C556,Patient10_Healthy!C556,Patient11_Healthy!C556,Patient12_Healthy!C556,Patient13_Healthy!C556,Patient14_Healthy!C556,Patient15_Healthy!C556,Patient16_Healthy!C556,Patient17_Healthy!C556,Patient18_Healthy!C556,Patient19_Healthy!C556,Patient21_Healthy!C556,Patient22_Healthy!C556,Patient23_Healthy!C556,Patient25_Healthy!C556,Patient26_Healthy!C556,Patient27_Healthy!C556,Patient28_Healthy!C556,Patient30_Healthy!C556,Patient31_Healthy!C556,Patient33_Healthy!C556,Patient34_Healthy!C556,Patient36_Healthy!C556)</f>
        <v>5.0522707919777794</v>
      </c>
      <c r="F577" s="132">
        <f>AVERAGE(Patient1_Healthy!D579,Patient2_Healthy!D579,Patient5_Healthy!D556,Patient6_Healthy!D556,Patient8_Healthy!D556,Patient9_Healthy!D556,Patient10_Healthy!D556,Patient11_Healthy!D556,Patient12_Healthy!D556,Patient13_Healthy!D556,Patient14_Healthy!D556,Patient15_Healthy!D556,Patient16_Healthy!D556,Patient17_Healthy!D556,Patient18_Healthy!D556,Patient19_Healthy!D556,Patient21_Healthy!D556,Patient22_Healthy!D556,Patient23_Healthy!D556,Patient25_Healthy!D556,Patient26_Healthy!D556,Patient27_Healthy!D556,Patient28_Healthy!D556,Patient30_Healthy!D556,Patient31_Healthy!D556,Patient33_Healthy!D556,Patient34_Healthy!D556,Patient36_Healthy!D556)</f>
        <v>13.138208407847779</v>
      </c>
      <c r="G577" s="139">
        <f>STDEV(Patient1_Healthy!D579,Patient2_Healthy!D579,Patient5_Healthy!D556,Patient6_Healthy!D556,Patient8_Healthy!D556,Patient9_Healthy!D556,Patient10_Healthy!D556,Patient11_Healthy!D556,Patient12_Healthy!D556,Patient13_Healthy!D556,Patient14_Healthy!D556,Patient15_Healthy!D556,Patient16_Healthy!D556,Patient17_Healthy!D556,Patient18_Healthy!D556,Patient19_Healthy!D556,Patient21_Healthy!D556,Patient22_Healthy!D556,Patient23_Healthy!D556,Patient25_Healthy!D556,Patient26_Healthy!D556,Patient27_Healthy!D556,Patient28_Healthy!D556,Patient30_Healthy!D556,Patient31_Healthy!D556,Patient33_Healthy!D556,Patient34_Healthy!D556,Patient36_Healthy!D556)</f>
        <v>9.7921594874877886</v>
      </c>
      <c r="H577" s="164">
        <f>AVERAGE(Patient1_Healthy!E579,Patient2_Healthy!E579,Patient5_Healthy!E556,Patient6_Healthy!E556,Patient8_Healthy!E556,Patient9_Healthy!E556,Patient10_Healthy!E556,Patient11_Healthy!E556,Patient12_Healthy!E556,Patient13_Healthy!E556,Patient14_Healthy!E556,Patient15_Healthy!E556,Patient16_Healthy!E556,Patient17_Healthy!E556,Patient18_Healthy!E556,Patient19_Healthy!E556,Patient21_Healthy!E556,Patient22_Healthy!E556,Patient23_Healthy!E556,Patient25_Healthy!E556,Patient26_Healthy!E556,Patient27_Healthy!E556,Patient28_Healthy!E556,Patient30_Healthy!E556,Patient31_Healthy!E556,Patient33_Healthy!E556,Patient34_Healthy!E556,Patient36_Healthy!E556)</f>
        <v>0.56768209448080487</v>
      </c>
      <c r="I577" s="164">
        <f>STDEV(Patient1_Healthy!E579,Patient2_Healthy!E579,Patient5_Healthy!E556,Patient6_Healthy!E556,Patient8_Healthy!E556,Patient9_Healthy!E556,Patient10_Healthy!E556,Patient11_Healthy!E556,Patient12_Healthy!E556,Patient13_Healthy!E556,Patient14_Healthy!E556,Patient15_Healthy!E556,Patient16_Healthy!E556,Patient17_Healthy!E556,Patient18_Healthy!E556,Patient19_Healthy!E556,Patient21_Healthy!E556,Patient22_Healthy!E556,Patient23_Healthy!E556,Patient25_Healthy!E556,Patient26_Healthy!E556,Patient27_Healthy!E556,Patient28_Healthy!E556,Patient30_Healthy!E556,Patient31_Healthy!E556,Patient33_Healthy!E556,Patient34_Healthy!E556,Patient36_Healthy!E556)</f>
        <v>9.4183830420697809</v>
      </c>
      <c r="L577" s="133" t="s">
        <v>150</v>
      </c>
      <c r="M577" s="164">
        <f>AVERAGE(Patient1_Healthy!H579,Patient2_Healthy!H556,Patient5_Healthy!H556,Patient6_Healthy!H556,Patient8_Healthy!H556,Patient9_Healthy!H556,Patient10_Healthy!H556,Patient11_Healthy!H556,Patient12_Healthy!H556,Patient13_Healthy!H556,Patient14_Healthy!H556,Patient15_Healthy!H556,Patient16_Healthy!H556,Patient17_Healthy!H556,Patient18_Healthy!H556,Patient19_Healthy!H556,Patient21_Healthy!H556,Patient22_Healthy!H556,Patient23_Healthy!H556,Patient25_Healthy!H556,Patient26_Healthy!H556,Patient27_Healthy!H556,Patient28_Healthy!H556,Patient30_Healthy!H556,Patient31_Healthy!H556,Patient33_Healthy!H556,Patient34_Healthy!H556,Patient36_Healthy!H556)</f>
        <v>737.81940996060234</v>
      </c>
      <c r="N577" s="164">
        <f>STDEV(Patient1_Healthy!H579,Patient2_Healthy!H556,Patient5_Healthy!H556,Patient6_Healthy!H556,Patient8_Healthy!H556,Patient9_Healthy!H556,Patient10_Healthy!H556,Patient11_Healthy!H556,Patient12_Healthy!H556,Patient13_Healthy!H556,Patient14_Healthy!H556,Patient15_Healthy!H556,Patient16_Healthy!H556,Patient17_Healthy!H556,Patient18_Healthy!H556,Patient19_Healthy!H556,Patient21_Healthy!H556,Patient22_Healthy!H556,Patient23_Healthy!H556,Patient25_Healthy!H556,Patient26_Healthy!H556,Patient27_Healthy!H556,Patient28_Healthy!H556,Patient30_Healthy!H556,Patient31_Healthy!H556,Patient33_Healthy!H556,Patient34_Healthy!H556,Patient36_Healthy!H556)</f>
        <v>572.40149599664392</v>
      </c>
      <c r="Q577" s="168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  <c r="AF577" s="169"/>
      <c r="AG577" s="169"/>
      <c r="AH577" s="169"/>
      <c r="AO577" s="165"/>
    </row>
    <row r="578" spans="1:41" x14ac:dyDescent="0.25">
      <c r="A578" s="131" t="s">
        <v>150</v>
      </c>
      <c r="B578" s="132">
        <f>AVERAGE(Patient1_Healthy!B580,Patient2_Healthy!B580,Patient5_Healthy!B557,Patient6_Healthy!B557,Patient8_Healthy!B557,Patient9_Healthy!B557,Patient10_Healthy!B557,Patient11_Healthy!B557,Patient12_Healthy!B557,Patient13_Healthy!B557,Patient14_Healthy!B557,Patient15_Healthy!B557,Patient16_Healthy!B557,Patient17_Healthy!B557,Patient18_Healthy!B557,Patient19_Healthy!B557,Patient21_Healthy!B557,Patient22_Healthy!B557,Patient23_Healthy!B557,Patient25_Healthy!B557,Patient26_Healthy!B557,Patient27_Healthy!B557,Patient28_Healthy!B557,Patient30_Healthy!B557,Patient31_Healthy!B557,Patient33_Healthy!B557,Patient34_Healthy!B557,Patient36_Healthy!B557)</f>
        <v>8.7180445380105223</v>
      </c>
      <c r="C578" s="139">
        <f>STDEV(Patient1_Healthy!B580,Patient2_Healthy!B580,Patient5_Healthy!B557,Patient6_Healthy!B557,Patient8_Healthy!B557,Patient9_Healthy!B557,Patient10_Healthy!B557,Patient11_Healthy!B557,Patient12_Healthy!B557,Patient13_Healthy!B557,Patient14_Healthy!B557,Patient15_Healthy!B557,Patient16_Healthy!B557,Patient17_Healthy!B557,Patient18_Healthy!B557,Patient19_Healthy!B557,Patient21_Healthy!B557,Patient22_Healthy!B557,Patient23_Healthy!B557,Patient25_Healthy!B557,Patient26_Healthy!B557,Patient27_Healthy!B557,Patient28_Healthy!B557,Patient30_Healthy!B557,Patient31_Healthy!B557,Patient33_Healthy!B557,Patient34_Healthy!B557,Patient36_Healthy!B557)</f>
        <v>4.612171079107144</v>
      </c>
      <c r="D578" s="164">
        <f>AVERAGE(Patient1_Healthy!C580,Patient2_Healthy!C580,Patient5_Healthy!C557,Patient6_Healthy!C557,Patient8_Healthy!C557,Patient9_Healthy!C557,Patient10_Healthy!C557,Patient11_Healthy!C557,Patient12_Healthy!C557,Patient13_Healthy!C557,Patient14_Healthy!C557,Patient15_Healthy!C557,Patient16_Healthy!C557,Patient17_Healthy!C557,Patient18_Healthy!C557,Patient19_Healthy!C557,Patient21_Healthy!C557,Patient22_Healthy!C557,Patient23_Healthy!C557,Patient25_Healthy!C557,Patient26_Healthy!C557,Patient27_Healthy!C557,Patient28_Healthy!C557,Patient30_Healthy!C557,Patient31_Healthy!C557,Patient33_Healthy!C557,Patient34_Healthy!C557,Patient36_Healthy!C557)</f>
        <v>1.8961090124581559</v>
      </c>
      <c r="E578" s="139">
        <f>STDEV(Patient1_Healthy!C580,Patient2_Healthy!C580,Patient5_Healthy!C557,Patient6_Healthy!C557,Patient8_Healthy!C557,Patient9_Healthy!C557,Patient10_Healthy!C557,Patient11_Healthy!C557,Patient12_Healthy!C557,Patient13_Healthy!C557,Patient14_Healthy!C557,Patient15_Healthy!C557,Patient16_Healthy!C557,Patient17_Healthy!C557,Patient18_Healthy!C557,Patient19_Healthy!C557,Patient21_Healthy!C557,Patient22_Healthy!C557,Patient23_Healthy!C557,Patient25_Healthy!C557,Patient26_Healthy!C557,Patient27_Healthy!C557,Patient28_Healthy!C557,Patient30_Healthy!C557,Patient31_Healthy!C557,Patient33_Healthy!C557,Patient34_Healthy!C557,Patient36_Healthy!C557)</f>
        <v>7.0511606955330155</v>
      </c>
      <c r="F578" s="132">
        <f>AVERAGE(Patient1_Healthy!D580,Patient2_Healthy!D580,Patient5_Healthy!D557,Patient6_Healthy!D557,Patient8_Healthy!D557,Patient9_Healthy!D557,Patient10_Healthy!D557,Patient11_Healthy!D557,Patient12_Healthy!D557,Patient13_Healthy!D557,Patient14_Healthy!D557,Patient15_Healthy!D557,Patient16_Healthy!D557,Patient17_Healthy!D557,Patient18_Healthy!D557,Patient19_Healthy!D557,Patient21_Healthy!D557,Patient22_Healthy!D557,Patient23_Healthy!D557,Patient25_Healthy!D557,Patient26_Healthy!D557,Patient27_Healthy!D557,Patient28_Healthy!D557,Patient30_Healthy!D557,Patient31_Healthy!D557,Patient33_Healthy!D557,Patient34_Healthy!D557,Patient36_Healthy!D557)</f>
        <v>12.48273966994601</v>
      </c>
      <c r="G578" s="139">
        <f>STDEV(Patient1_Healthy!D580,Patient2_Healthy!D580,Patient5_Healthy!D557,Patient6_Healthy!D557,Patient8_Healthy!D557,Patient9_Healthy!D557,Patient10_Healthy!D557,Patient11_Healthy!D557,Patient12_Healthy!D557,Patient13_Healthy!D557,Patient14_Healthy!D557,Patient15_Healthy!D557,Patient16_Healthy!D557,Patient17_Healthy!D557,Patient18_Healthy!D557,Patient19_Healthy!D557,Patient21_Healthy!D557,Patient22_Healthy!D557,Patient23_Healthy!D557,Patient25_Healthy!D557,Patient26_Healthy!D557,Patient27_Healthy!D557,Patient28_Healthy!D557,Patient30_Healthy!D557,Patient31_Healthy!D557,Patient33_Healthy!D557,Patient34_Healthy!D557,Patient36_Healthy!D557)</f>
        <v>6.2826155683845775</v>
      </c>
      <c r="H578" s="164">
        <f>AVERAGE(Patient1_Healthy!E580,Patient2_Healthy!E580,Patient5_Healthy!E557,Patient6_Healthy!E557,Patient8_Healthy!E557,Patient9_Healthy!E557,Patient10_Healthy!E557,Patient11_Healthy!E557,Patient12_Healthy!E557,Patient13_Healthy!E557,Patient14_Healthy!E557,Patient15_Healthy!E557,Patient16_Healthy!E557,Patient17_Healthy!E557,Patient18_Healthy!E557,Patient19_Healthy!E557,Patient21_Healthy!E557,Patient22_Healthy!E557,Patient23_Healthy!E557,Patient25_Healthy!E557,Patient26_Healthy!E557,Patient27_Healthy!E557,Patient28_Healthy!E557,Patient30_Healthy!E557,Patient31_Healthy!E557,Patient33_Healthy!E557,Patient34_Healthy!E557,Patient36_Healthy!E557)</f>
        <v>-2.3237695434939321</v>
      </c>
      <c r="I578" s="164">
        <f>STDEV(Patient1_Healthy!E580,Patient2_Healthy!E580,Patient5_Healthy!E557,Patient6_Healthy!E557,Patient8_Healthy!E557,Patient9_Healthy!E557,Patient10_Healthy!E557,Patient11_Healthy!E557,Patient12_Healthy!E557,Patient13_Healthy!E557,Patient14_Healthy!E557,Patient15_Healthy!E557,Patient16_Healthy!E557,Patient17_Healthy!E557,Patient18_Healthy!E557,Patient19_Healthy!E557,Patient21_Healthy!E557,Patient22_Healthy!E557,Patient23_Healthy!E557,Patient25_Healthy!E557,Patient26_Healthy!E557,Patient27_Healthy!E557,Patient28_Healthy!E557,Patient30_Healthy!E557,Patient31_Healthy!E557,Patient33_Healthy!E557,Patient34_Healthy!E557,Patient36_Healthy!E557)</f>
        <v>10.401720684584177</v>
      </c>
      <c r="L578" s="133" t="s">
        <v>151</v>
      </c>
      <c r="M578" s="164">
        <f>AVERAGE(Patient1_Healthy!H580,Patient2_Healthy!H557,Patient5_Healthy!H557,Patient6_Healthy!H557,Patient8_Healthy!H557,Patient9_Healthy!H557,Patient10_Healthy!H557,Patient11_Healthy!H557,Patient12_Healthy!H557,Patient13_Healthy!H557,Patient14_Healthy!H557,Patient15_Healthy!H557,Patient16_Healthy!H557,Patient17_Healthy!H557,Patient18_Healthy!H557,Patient19_Healthy!H557,Patient21_Healthy!H557,Patient22_Healthy!H557,Patient23_Healthy!H557,Patient25_Healthy!H557,Patient26_Healthy!H557,Patient27_Healthy!H557,Patient28_Healthy!H557,Patient30_Healthy!H557,Patient31_Healthy!H557,Patient33_Healthy!H557,Patient34_Healthy!H557,Patient36_Healthy!H557)</f>
        <v>901.11209241458096</v>
      </c>
      <c r="N578" s="164">
        <f>STDEV(Patient1_Healthy!H580,Patient2_Healthy!H557,Patient5_Healthy!H557,Patient6_Healthy!H557,Patient8_Healthy!H557,Patient9_Healthy!H557,Patient10_Healthy!H557,Patient11_Healthy!H557,Patient12_Healthy!H557,Patient13_Healthy!H557,Patient14_Healthy!H557,Patient15_Healthy!H557,Patient16_Healthy!H557,Patient17_Healthy!H557,Patient18_Healthy!H557,Patient19_Healthy!H557,Patient21_Healthy!H557,Patient22_Healthy!H557,Patient23_Healthy!H557,Patient25_Healthy!H557,Patient26_Healthy!H557,Patient27_Healthy!H557,Patient28_Healthy!H557,Patient30_Healthy!H557,Patient31_Healthy!H557,Patient33_Healthy!H557,Patient34_Healthy!H557,Patient36_Healthy!H557)</f>
        <v>1077.3948718678378</v>
      </c>
      <c r="Q578" s="168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  <c r="AF578" s="169"/>
      <c r="AG578" s="169"/>
      <c r="AH578" s="169"/>
      <c r="AO578" s="165"/>
    </row>
    <row r="579" spans="1:41" x14ac:dyDescent="0.25">
      <c r="A579" s="131" t="s">
        <v>151</v>
      </c>
      <c r="B579" s="132">
        <f>AVERAGE(Patient1_Healthy!B581,Patient2_Healthy!B581,Patient5_Healthy!B558,Patient6_Healthy!B558,Patient8_Healthy!B558,Patient9_Healthy!B558,Patient10_Healthy!B558,Patient11_Healthy!B558,Patient12_Healthy!B558,Patient13_Healthy!B558,Patient14_Healthy!B558,Patient15_Healthy!B558,Patient16_Healthy!B558,Patient17_Healthy!B558,Patient18_Healthy!B558,Patient19_Healthy!B558,Patient21_Healthy!B558,Patient22_Healthy!B558,Patient23_Healthy!B558,Patient25_Healthy!B558,Patient26_Healthy!B558,Patient27_Healthy!B558,Patient28_Healthy!B558,Patient30_Healthy!B558,Patient31_Healthy!B558,Patient33_Healthy!B558,Patient34_Healthy!B558,Patient36_Healthy!B558)</f>
        <v>9.8689617730840382</v>
      </c>
      <c r="C579" s="139">
        <f>STDEV(Patient1_Healthy!B581,Patient2_Healthy!B581,Patient5_Healthy!B558,Patient6_Healthy!B558,Patient8_Healthy!B558,Patient9_Healthy!B558,Patient10_Healthy!B558,Patient11_Healthy!B558,Patient12_Healthy!B558,Patient13_Healthy!B558,Patient14_Healthy!B558,Patient15_Healthy!B558,Patient16_Healthy!B558,Patient17_Healthy!B558,Patient18_Healthy!B558,Patient19_Healthy!B558,Patient21_Healthy!B558,Patient22_Healthy!B558,Patient23_Healthy!B558,Patient25_Healthy!B558,Patient26_Healthy!B558,Patient27_Healthy!B558,Patient28_Healthy!B558,Patient30_Healthy!B558,Patient31_Healthy!B558,Patient33_Healthy!B558,Patient34_Healthy!B558,Patient36_Healthy!B558)</f>
        <v>5.9273744632358518</v>
      </c>
      <c r="D579" s="164">
        <f>AVERAGE(Patient1_Healthy!C581,Patient2_Healthy!C581,Patient5_Healthy!C558,Patient6_Healthy!C558,Patient8_Healthy!C558,Patient9_Healthy!C558,Patient10_Healthy!C558,Patient11_Healthy!C558,Patient12_Healthy!C558,Patient13_Healthy!C558,Patient14_Healthy!C558,Patient15_Healthy!C558,Patient16_Healthy!C558,Patient17_Healthy!C558,Patient18_Healthy!C558,Patient19_Healthy!C558,Patient21_Healthy!C558,Patient22_Healthy!C558,Patient23_Healthy!C558,Patient25_Healthy!C558,Patient26_Healthy!C558,Patient27_Healthy!C558,Patient28_Healthy!C558,Patient30_Healthy!C558,Patient31_Healthy!C558,Patient33_Healthy!C558,Patient34_Healthy!C558,Patient36_Healthy!C558)</f>
        <v>-2.6882726896928792</v>
      </c>
      <c r="E579" s="139">
        <f>STDEV(Patient1_Healthy!C581,Patient2_Healthy!C581,Patient5_Healthy!C558,Patient6_Healthy!C558,Patient8_Healthy!C558,Patient9_Healthy!C558,Patient10_Healthy!C558,Patient11_Healthy!C558,Patient12_Healthy!C558,Patient13_Healthy!C558,Patient14_Healthy!C558,Patient15_Healthy!C558,Patient16_Healthy!C558,Patient17_Healthy!C558,Patient18_Healthy!C558,Patient19_Healthy!C558,Patient21_Healthy!C558,Patient22_Healthy!C558,Patient23_Healthy!C558,Patient25_Healthy!C558,Patient26_Healthy!C558,Patient27_Healthy!C558,Patient28_Healthy!C558,Patient30_Healthy!C558,Patient31_Healthy!C558,Patient33_Healthy!C558,Patient34_Healthy!C558,Patient36_Healthy!C558)</f>
        <v>8.1145391768698101</v>
      </c>
      <c r="F579" s="132">
        <f>AVERAGE(Patient1_Healthy!D581,Patient2_Healthy!D581,Patient5_Healthy!D558,Patient6_Healthy!D558,Patient8_Healthy!D558,Patient9_Healthy!D558,Patient10_Healthy!D558,Patient11_Healthy!D558,Patient12_Healthy!D558,Patient13_Healthy!D558,Patient14_Healthy!D558,Patient15_Healthy!D558,Patient16_Healthy!D558,Patient17_Healthy!D558,Patient18_Healthy!D558,Patient19_Healthy!D558,Patient21_Healthy!D558,Patient22_Healthy!D558,Patient23_Healthy!D558,Patient25_Healthy!D558,Patient26_Healthy!D558,Patient27_Healthy!D558,Patient28_Healthy!D558,Patient30_Healthy!D558,Patient31_Healthy!D558,Patient33_Healthy!D558,Patient34_Healthy!D558,Patient36_Healthy!D558)</f>
        <v>14.552342378679956</v>
      </c>
      <c r="G579" s="139">
        <f>STDEV(Patient1_Healthy!D581,Patient2_Healthy!D581,Patient5_Healthy!D558,Patient6_Healthy!D558,Patient8_Healthy!D558,Patient9_Healthy!D558,Patient10_Healthy!D558,Patient11_Healthy!D558,Patient12_Healthy!D558,Patient13_Healthy!D558,Patient14_Healthy!D558,Patient15_Healthy!D558,Patient16_Healthy!D558,Patient17_Healthy!D558,Patient18_Healthy!D558,Patient19_Healthy!D558,Patient21_Healthy!D558,Patient22_Healthy!D558,Patient23_Healthy!D558,Patient25_Healthy!D558,Patient26_Healthy!D558,Patient27_Healthy!D558,Patient28_Healthy!D558,Patient30_Healthy!D558,Patient31_Healthy!D558,Patient33_Healthy!D558,Patient34_Healthy!D558,Patient36_Healthy!D558)</f>
        <v>9.1080238605570418</v>
      </c>
      <c r="H579" s="164">
        <f>AVERAGE(Patient1_Healthy!E581,Patient2_Healthy!E581,Patient5_Healthy!E558,Patient6_Healthy!E558,Patient8_Healthy!E558,Patient9_Healthy!E558,Patient10_Healthy!E558,Patient11_Healthy!E558,Patient12_Healthy!E558,Patient13_Healthy!E558,Patient14_Healthy!E558,Patient15_Healthy!E558,Patient16_Healthy!E558,Patient17_Healthy!E558,Patient18_Healthy!E558,Patient19_Healthy!E558,Patient21_Healthy!E558,Patient22_Healthy!E558,Patient23_Healthy!E558,Patient25_Healthy!E558,Patient26_Healthy!E558,Patient27_Healthy!E558,Patient28_Healthy!E558,Patient30_Healthy!E558,Patient31_Healthy!E558,Patient33_Healthy!E558,Patient34_Healthy!E558,Patient36_Healthy!E558)</f>
        <v>4.8187990183211129</v>
      </c>
      <c r="I579" s="164">
        <f>STDEV(Patient1_Healthy!E581,Patient2_Healthy!E581,Patient5_Healthy!E558,Patient6_Healthy!E558,Patient8_Healthy!E558,Patient9_Healthy!E558,Patient10_Healthy!E558,Patient11_Healthy!E558,Patient12_Healthy!E558,Patient13_Healthy!E558,Patient14_Healthy!E558,Patient15_Healthy!E558,Patient16_Healthy!E558,Patient17_Healthy!E558,Patient18_Healthy!E558,Patient19_Healthy!E558,Patient21_Healthy!E558,Patient22_Healthy!E558,Patient23_Healthy!E558,Patient25_Healthy!E558,Patient26_Healthy!E558,Patient27_Healthy!E558,Patient28_Healthy!E558,Patient30_Healthy!E558,Patient31_Healthy!E558,Patient33_Healthy!E558,Patient34_Healthy!E558,Patient36_Healthy!E558)</f>
        <v>14.58218264686662</v>
      </c>
      <c r="L579" s="133" t="s">
        <v>152</v>
      </c>
      <c r="M579" s="164">
        <f>AVERAGE(Patient1_Healthy!H581,Patient2_Healthy!H558,Patient5_Healthy!H558,Patient6_Healthy!H558,Patient8_Healthy!H558,Patient9_Healthy!H558,Patient10_Healthy!H558,Patient11_Healthy!H558,Patient12_Healthy!H558,Patient13_Healthy!H558,Patient14_Healthy!H558,Patient15_Healthy!H558,Patient16_Healthy!H558,Patient17_Healthy!H558,Patient18_Healthy!H558,Patient19_Healthy!H558,Patient21_Healthy!H558,Patient22_Healthy!H558,Patient23_Healthy!H558,Patient25_Healthy!H558,Patient26_Healthy!H558,Patient27_Healthy!H558,Patient28_Healthy!H558,Patient30_Healthy!H558,Patient31_Healthy!H558,Patient33_Healthy!H558,Patient34_Healthy!H558,Patient36_Healthy!H558)</f>
        <v>1028.661395111922</v>
      </c>
      <c r="N579" s="164">
        <f>STDEV(Patient1_Healthy!H581,Patient2_Healthy!H558,Patient5_Healthy!H558,Patient6_Healthy!H558,Patient8_Healthy!H558,Patient9_Healthy!H558,Patient10_Healthy!H558,Patient11_Healthy!H558,Patient12_Healthy!H558,Patient13_Healthy!H558,Patient14_Healthy!H558,Patient15_Healthy!H558,Patient16_Healthy!H558,Patient17_Healthy!H558,Patient18_Healthy!H558,Patient19_Healthy!H558,Patient21_Healthy!H558,Patient22_Healthy!H558,Patient23_Healthy!H558,Patient25_Healthy!H558,Patient26_Healthy!H558,Patient27_Healthy!H558,Patient28_Healthy!H558,Patient30_Healthy!H558,Patient31_Healthy!H558,Patient33_Healthy!H558,Patient34_Healthy!H558,Patient36_Healthy!H558)</f>
        <v>1439.5240119088921</v>
      </c>
      <c r="Q579" s="168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  <c r="AF579" s="169"/>
      <c r="AG579" s="169"/>
      <c r="AH579" s="169"/>
      <c r="AO579" s="165"/>
    </row>
    <row r="580" spans="1:41" x14ac:dyDescent="0.25">
      <c r="A580" s="131" t="s">
        <v>152</v>
      </c>
      <c r="B580" s="132">
        <f>AVERAGE(Patient1_Healthy!B582,Patient2_Healthy!B582,Patient5_Healthy!B559,Patient6_Healthy!B559,Patient8_Healthy!B559,Patient9_Healthy!B559,Patient10_Healthy!B559,Patient11_Healthy!B559,Patient12_Healthy!B559,Patient13_Healthy!B559,Patient14_Healthy!B559,Patient15_Healthy!B559,Patient16_Healthy!B559,Patient17_Healthy!B559,Patient18_Healthy!B559,Patient19_Healthy!B559,Patient21_Healthy!B559,Patient22_Healthy!B559,Patient23_Healthy!B559,Patient25_Healthy!B559,Patient26_Healthy!B559,Patient27_Healthy!B559,Patient28_Healthy!B559,Patient30_Healthy!B559,Patient31_Healthy!B559,Patient33_Healthy!B559,Patient34_Healthy!B559,Patient36_Healthy!B559)</f>
        <v>9.9387445496464668</v>
      </c>
      <c r="C580" s="139">
        <f>STDEV(Patient1_Healthy!B582,Patient2_Healthy!B582,Patient5_Healthy!B559,Patient6_Healthy!B559,Patient8_Healthy!B559,Patient9_Healthy!B559,Patient10_Healthy!B559,Patient11_Healthy!B559,Patient12_Healthy!B559,Patient13_Healthy!B559,Patient14_Healthy!B559,Patient15_Healthy!B559,Patient16_Healthy!B559,Patient17_Healthy!B559,Patient18_Healthy!B559,Patient19_Healthy!B559,Patient21_Healthy!B559,Patient22_Healthy!B559,Patient23_Healthy!B559,Patient25_Healthy!B559,Patient26_Healthy!B559,Patient27_Healthy!B559,Patient28_Healthy!B559,Patient30_Healthy!B559,Patient31_Healthy!B559,Patient33_Healthy!B559,Patient34_Healthy!B559,Patient36_Healthy!B559)</f>
        <v>5.0894737033344128</v>
      </c>
      <c r="D580" s="164">
        <f>AVERAGE(Patient1_Healthy!C582,Patient2_Healthy!C582,Patient5_Healthy!C559,Patient6_Healthy!C559,Patient8_Healthy!C559,Patient9_Healthy!C559,Patient10_Healthy!C559,Patient11_Healthy!C559,Patient12_Healthy!C559,Patient13_Healthy!C559,Patient14_Healthy!C559,Patient15_Healthy!C559,Patient16_Healthy!C559,Patient17_Healthy!C559,Patient18_Healthy!C559,Patient19_Healthy!C559,Patient21_Healthy!C559,Patient22_Healthy!C559,Patient23_Healthy!C559,Patient25_Healthy!C559,Patient26_Healthy!C559,Patient27_Healthy!C559,Patient28_Healthy!C559,Patient30_Healthy!C559,Patient31_Healthy!C559,Patient33_Healthy!C559,Patient34_Healthy!C559,Patient36_Healthy!C559)</f>
        <v>3.7852767862622878</v>
      </c>
      <c r="E580" s="139">
        <f>STDEV(Patient1_Healthy!C582,Patient2_Healthy!C582,Patient5_Healthy!C559,Patient6_Healthy!C559,Patient8_Healthy!C559,Patient9_Healthy!C559,Patient10_Healthy!C559,Patient11_Healthy!C559,Patient12_Healthy!C559,Patient13_Healthy!C559,Patient14_Healthy!C559,Patient15_Healthy!C559,Patient16_Healthy!C559,Patient17_Healthy!C559,Patient18_Healthy!C559,Patient19_Healthy!C559,Patient21_Healthy!C559,Patient22_Healthy!C559,Patient23_Healthy!C559,Patient25_Healthy!C559,Patient26_Healthy!C559,Patient27_Healthy!C559,Patient28_Healthy!C559,Patient30_Healthy!C559,Patient31_Healthy!C559,Patient33_Healthy!C559,Patient34_Healthy!C559,Patient36_Healthy!C559)</f>
        <v>11.341651784019852</v>
      </c>
      <c r="F580" s="132">
        <f>AVERAGE(Patient1_Healthy!D582,Patient2_Healthy!D582,Patient5_Healthy!D559,Patient6_Healthy!D559,Patient8_Healthy!D559,Patient9_Healthy!D559,Patient10_Healthy!D559,Patient11_Healthy!D559,Patient12_Healthy!D559,Patient13_Healthy!D559,Patient14_Healthy!D559,Patient15_Healthy!D559,Patient16_Healthy!D559,Patient17_Healthy!D559,Patient18_Healthy!D559,Patient19_Healthy!D559,Patient21_Healthy!D559,Patient22_Healthy!D559,Patient23_Healthy!D559,Patient25_Healthy!D559,Patient26_Healthy!D559,Patient27_Healthy!D559,Patient28_Healthy!D559,Patient30_Healthy!D559,Patient31_Healthy!D559,Patient33_Healthy!D559,Patient34_Healthy!D559,Patient36_Healthy!D559)</f>
        <v>15.334605919242208</v>
      </c>
      <c r="G580" s="139">
        <f>STDEV(Patient1_Healthy!D582,Patient2_Healthy!D582,Patient5_Healthy!D559,Patient6_Healthy!D559,Patient8_Healthy!D559,Patient9_Healthy!D559,Patient10_Healthy!D559,Patient11_Healthy!D559,Patient12_Healthy!D559,Patient13_Healthy!D559,Patient14_Healthy!D559,Patient15_Healthy!D559,Patient16_Healthy!D559,Patient17_Healthy!D559,Patient18_Healthy!D559,Patient19_Healthy!D559,Patient21_Healthy!D559,Patient22_Healthy!D559,Patient23_Healthy!D559,Patient25_Healthy!D559,Patient26_Healthy!D559,Patient27_Healthy!D559,Patient28_Healthy!D559,Patient30_Healthy!D559,Patient31_Healthy!D559,Patient33_Healthy!D559,Patient34_Healthy!D559,Patient36_Healthy!D559)</f>
        <v>11.360696884012595</v>
      </c>
      <c r="H580" s="164">
        <f>AVERAGE(Patient1_Healthy!E582,Patient2_Healthy!E582,Patient5_Healthy!E559,Patient6_Healthy!E559,Patient8_Healthy!E559,Patient9_Healthy!E559,Patient10_Healthy!E559,Patient11_Healthy!E559,Patient12_Healthy!E559,Patient13_Healthy!E559,Patient14_Healthy!E559,Patient15_Healthy!E559,Patient16_Healthy!E559,Patient17_Healthy!E559,Patient18_Healthy!E559,Patient19_Healthy!E559,Patient21_Healthy!E559,Patient22_Healthy!E559,Patient23_Healthy!E559,Patient25_Healthy!E559,Patient26_Healthy!E559,Patient27_Healthy!E559,Patient28_Healthy!E559,Patient30_Healthy!E559,Patient31_Healthy!E559,Patient33_Healthy!E559,Patient34_Healthy!E559,Patient36_Healthy!E559)</f>
        <v>-5.6302668059976462</v>
      </c>
      <c r="I580" s="164">
        <f>STDEV(Patient1_Healthy!E582,Patient2_Healthy!E582,Patient5_Healthy!E559,Patient6_Healthy!E559,Patient8_Healthy!E559,Patient9_Healthy!E559,Patient10_Healthy!E559,Patient11_Healthy!E559,Patient12_Healthy!E559,Patient13_Healthy!E559,Patient14_Healthy!E559,Patient15_Healthy!E559,Patient16_Healthy!E559,Patient17_Healthy!E559,Patient18_Healthy!E559,Patient19_Healthy!E559,Patient21_Healthy!E559,Patient22_Healthy!E559,Patient23_Healthy!E559,Patient25_Healthy!E559,Patient26_Healthy!E559,Patient27_Healthy!E559,Patient28_Healthy!E559,Patient30_Healthy!E559,Patient31_Healthy!E559,Patient33_Healthy!E559,Patient34_Healthy!E559,Patient36_Healthy!E559)</f>
        <v>16.321845193213456</v>
      </c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  <c r="AF580" s="169"/>
      <c r="AG580" s="169"/>
      <c r="AH580" s="169"/>
      <c r="AO580" s="165"/>
    </row>
    <row r="581" spans="1:41" x14ac:dyDescent="0.25">
      <c r="A581" s="165"/>
      <c r="AO581" s="165"/>
    </row>
    <row r="582" spans="1:41" x14ac:dyDescent="0.25">
      <c r="A582" s="165"/>
      <c r="AO582" s="165"/>
    </row>
    <row r="583" spans="1:41" x14ac:dyDescent="0.25">
      <c r="A583" s="165"/>
      <c r="AO583" s="165"/>
    </row>
    <row r="584" spans="1:41" x14ac:dyDescent="0.25">
      <c r="A584" s="165"/>
      <c r="AO584" s="165"/>
    </row>
    <row r="585" spans="1:41" x14ac:dyDescent="0.25">
      <c r="A585" s="165"/>
      <c r="AO585" s="165"/>
    </row>
    <row r="586" spans="1:41" x14ac:dyDescent="0.25">
      <c r="A586" s="165"/>
      <c r="AO586" s="165"/>
    </row>
    <row r="587" spans="1:41" x14ac:dyDescent="0.25">
      <c r="AO587" s="165"/>
    </row>
    <row r="588" spans="1:41" x14ac:dyDescent="0.25">
      <c r="A588" s="165" t="s">
        <v>175</v>
      </c>
      <c r="Q588" s="165" t="s">
        <v>176</v>
      </c>
      <c r="AO588" s="165"/>
    </row>
    <row r="589" spans="1:41" x14ac:dyDescent="0.25">
      <c r="A589" s="198"/>
      <c r="B589" s="200" t="s">
        <v>12</v>
      </c>
      <c r="C589" s="201"/>
      <c r="D589" s="201"/>
      <c r="E589" s="202"/>
      <c r="F589" s="203" t="s">
        <v>105</v>
      </c>
      <c r="G589" s="201"/>
      <c r="H589" s="201"/>
      <c r="I589" s="201"/>
      <c r="L589" s="204"/>
      <c r="M589" s="205" t="s">
        <v>130</v>
      </c>
      <c r="N589" s="205"/>
      <c r="Q589" s="135"/>
      <c r="R589" s="206" t="s">
        <v>131</v>
      </c>
      <c r="S589" s="207"/>
      <c r="T589" s="206" t="s">
        <v>132</v>
      </c>
      <c r="U589" s="207"/>
      <c r="V589" s="206" t="s">
        <v>133</v>
      </c>
      <c r="W589" s="207"/>
      <c r="X589" s="206" t="s">
        <v>134</v>
      </c>
      <c r="Y589" s="207"/>
      <c r="Z589" s="206" t="s">
        <v>135</v>
      </c>
      <c r="AA589" s="207"/>
      <c r="AB589" s="206" t="s">
        <v>136</v>
      </c>
      <c r="AC589" s="207"/>
      <c r="AD589" s="206" t="s">
        <v>137</v>
      </c>
      <c r="AE589" s="207"/>
      <c r="AF589" s="208" t="s">
        <v>138</v>
      </c>
      <c r="AG589" s="208"/>
      <c r="AO589" s="165"/>
    </row>
    <row r="590" spans="1:41" x14ac:dyDescent="0.25">
      <c r="A590" s="198"/>
      <c r="B590" s="209" t="s">
        <v>139</v>
      </c>
      <c r="C590" s="210"/>
      <c r="D590" s="211" t="s">
        <v>140</v>
      </c>
      <c r="E590" s="210"/>
      <c r="F590" s="209" t="s">
        <v>139</v>
      </c>
      <c r="G590" s="210"/>
      <c r="H590" s="211" t="s">
        <v>140</v>
      </c>
      <c r="I590" s="212"/>
      <c r="L590" s="204"/>
      <c r="M590" s="133" t="s">
        <v>241</v>
      </c>
      <c r="N590" s="133" t="s">
        <v>19</v>
      </c>
      <c r="Q590" s="135"/>
      <c r="R590" s="134" t="s">
        <v>241</v>
      </c>
      <c r="S590" s="136" t="s">
        <v>19</v>
      </c>
      <c r="T590" s="135" t="s">
        <v>241</v>
      </c>
      <c r="U590" s="135" t="s">
        <v>19</v>
      </c>
      <c r="V590" s="134" t="s">
        <v>241</v>
      </c>
      <c r="W590" s="136" t="s">
        <v>19</v>
      </c>
      <c r="X590" s="134" t="s">
        <v>241</v>
      </c>
      <c r="Y590" s="136" t="s">
        <v>19</v>
      </c>
      <c r="Z590" s="134" t="s">
        <v>241</v>
      </c>
      <c r="AA590" s="136" t="s">
        <v>19</v>
      </c>
      <c r="AB590" s="134" t="s">
        <v>241</v>
      </c>
      <c r="AC590" s="136" t="s">
        <v>19</v>
      </c>
      <c r="AD590" s="134" t="s">
        <v>241</v>
      </c>
      <c r="AE590" s="136" t="s">
        <v>19</v>
      </c>
      <c r="AF590" s="135" t="s">
        <v>241</v>
      </c>
      <c r="AG590" s="135" t="s">
        <v>19</v>
      </c>
      <c r="AO590" s="165"/>
    </row>
    <row r="591" spans="1:41" x14ac:dyDescent="0.25">
      <c r="A591" s="199"/>
      <c r="B591" s="129" t="s">
        <v>241</v>
      </c>
      <c r="C591" s="130" t="s">
        <v>19</v>
      </c>
      <c r="D591" s="131" t="s">
        <v>241</v>
      </c>
      <c r="E591" s="130" t="s">
        <v>19</v>
      </c>
      <c r="F591" s="129" t="s">
        <v>241</v>
      </c>
      <c r="G591" s="130" t="s">
        <v>19</v>
      </c>
      <c r="H591" s="131" t="s">
        <v>241</v>
      </c>
      <c r="I591" s="131" t="s">
        <v>19</v>
      </c>
      <c r="L591" s="133" t="s">
        <v>141</v>
      </c>
      <c r="M591" s="164">
        <f>AVERAGE(Patient1_Healthy!H616,Patient2_Healthy!H570,Patient5_Healthy!H570,Patient6_Healthy!H570,Patient8_Healthy!H570,Patient9_Healthy!H570,Patient10_Healthy!H570,Patient11_Healthy!H570,Patient12_Healthy!H570,Patient13_Healthy!H570,Patient14_Healthy!H570,Patient15_Healthy!H570,Patient16_Healthy!H570,Patient17_Healthy!H570,Patient18_Healthy!H570,Patient19_Healthy!H570,Patient21_Healthy!H570,Patient22_Healthy!H570,Patient23_Healthy!H570,Patient25_Healthy!H570,Patient26_Healthy!H570,Patient27_Healthy!H570,Patient28_Healthy!H570,Patient30_Healthy!H570,Patient31_Healthy!H570,Patient33_Healthy!H570,Patient34_Healthy!H570,Patient36_Healthy!H570)</f>
        <v>507.09881689743185</v>
      </c>
      <c r="N591" s="164">
        <f>STDEV(Patient1_Healthy!H616,Patient2_Healthy!H570,Patient5_Healthy!H570,Patient6_Healthy!H570,Patient8_Healthy!H570,Patient9_Healthy!H570,Patient10_Healthy!H570,Patient11_Healthy!H570,Patient12_Healthy!H570,Patient13_Healthy!H570,Patient14_Healthy!H570,Patient15_Healthy!H570,Patient16_Healthy!H570,Patient17_Healthy!H570,Patient18_Healthy!H570,Patient19_Healthy!H570,Patient21_Healthy!H570,Patient22_Healthy!H570,Patient23_Healthy!H570,Patient25_Healthy!H570,Patient26_Healthy!H570,Patient27_Healthy!H570,Patient28_Healthy!H570,Patient30_Healthy!H570,Patient31_Healthy!H570,Patient33_Healthy!H570,Patient34_Healthy!H570,Patient36_Healthy!H570)</f>
        <v>885.49033101230236</v>
      </c>
      <c r="Q591" s="135" t="s">
        <v>141</v>
      </c>
      <c r="R591" s="132">
        <f>AVERAGE(Patient1_Healthy!M616,Patient2_Healthy!M616,Patient5_Healthy!M570,Patient6_Healthy!M570,Patient8_Healthy!M570,Patient9_Healthy!M570,Patient10_Healthy!M570,Patient11_Healthy!M570,Patient12_Healthy!M570,Patient13_Healthy!M570,Patient14_Healthy!M570,Patient15_Healthy!M570,Patient16_Healthy!M570,Patient17_Healthy!M570,Patient18_Healthy!M570,Patient19_Healthy!M570,Patient21_Healthy!M570,Patient22_Healthy!M570,Patient23_Healthy!M570,Patient25_Healthy!M570,Patient26_Healthy!M570,Patient27_Healthy!M570,Patient28_Healthy!M570,Patient30_Healthy!M570,Patient31_Healthy!M570,Patient33_Healthy!M570,Patient34_Healthy!M570,Patient36_Healthy!M570)</f>
        <v>0.88775279845013821</v>
      </c>
      <c r="S591" s="139">
        <f>STDEV(Patient1_Healthy!M616,Patient2_Healthy!M616,Patient5_Healthy!M570,Patient6_Healthy!M570,Patient8_Healthy!M570,Patient9_Healthy!M570,Patient10_Healthy!M570,Patient11_Healthy!M570,Patient12_Healthy!M570,Patient13_Healthy!M570,Patient14_Healthy!M570,Patient15_Healthy!M570,Patient16_Healthy!M570,Patient17_Healthy!M570,Patient18_Healthy!M570,Patient19_Healthy!M570,Patient21_Healthy!M570,Patient22_Healthy!M570,Patient23_Healthy!M570,Patient25_Healthy!M570,Patient26_Healthy!M570,Patient27_Healthy!M570,Patient28_Healthy!M570,Patient30_Healthy!M570,Patient31_Healthy!M570,Patient33_Healthy!M570,Patient34_Healthy!M570,Patient36_Healthy!M570)</f>
        <v>0.13167248492110975</v>
      </c>
      <c r="T591" s="164">
        <f>AVERAGE(Patient1_Healthy!N616,Patient2_Healthy!N616,Patient5_Healthy!N570,Patient6_Healthy!N570,Patient8_Healthy!N570,Patient9_Healthy!N570,Patient10_Healthy!N570,Patient11_Healthy!N570,Patient12_Healthy!N570,Patient13_Healthy!N570,Patient14_Healthy!N570,Patient15_Healthy!N570,Patient16_Healthy!N570,Patient17_Healthy!N570,Patient18_Healthy!N570,Patient19_Healthy!N570,Patient21_Healthy!N570,Patient22_Healthy!N570,Patient23_Healthy!N570,Patient25_Healthy!N570,Patient26_Healthy!N570,Patient27_Healthy!N570,Patient28_Healthy!N570,Patient30_Healthy!N570,Patient31_Healthy!N570,Patient33_Healthy!N570,Patient34_Healthy!N570,Patient36_Healthy!N570)</f>
        <v>0.8823813488126504</v>
      </c>
      <c r="U591" s="164">
        <f>STDEV(Patient1_Healthy!N616,Patient2_Healthy!N616,Patient5_Healthy!N570,Patient6_Healthy!N570,Patient8_Healthy!N570,Patient9_Healthy!N570,Patient10_Healthy!N570,Patient11_Healthy!N570,Patient12_Healthy!N570,Patient13_Healthy!N570,Patient14_Healthy!N570,Patient15_Healthy!N570,Patient16_Healthy!N570,Patient17_Healthy!N570,Patient18_Healthy!N570,Patient19_Healthy!N570,Patient21_Healthy!N570,Patient22_Healthy!N570,Patient23_Healthy!N570,Patient25_Healthy!N570,Patient26_Healthy!N570,Patient27_Healthy!N570,Patient28_Healthy!N570,Patient30_Healthy!N570,Patient31_Healthy!N570,Patient33_Healthy!N570,Patient34_Healthy!N570,Patient36_Healthy!N570)</f>
        <v>0.11066189637123833</v>
      </c>
      <c r="V591" s="132">
        <f>AVERAGE(Patient1_Healthy!O616,Patient2_Healthy!O616,Patient5_Healthy!O570,Patient6_Healthy!O570,Patient8_Healthy!O570,Patient9_Healthy!O570,Patient10_Healthy!O570,Patient11_Healthy!O570,Patient12_Healthy!O570,Patient13_Healthy!O570,Patient14_Healthy!O570,Patient15_Healthy!O570,Patient16_Healthy!O570,Patient17_Healthy!O570,Patient18_Healthy!O570,Patient19_Healthy!O570,Patient21_Healthy!O570,Patient22_Healthy!O570,Patient23_Healthy!O570,Patient25_Healthy!O570,Patient26_Healthy!O570,Patient27_Healthy!O570,Patient28_Healthy!O570,Patient30_Healthy!O570,Patient31_Healthy!O570,Patient33_Healthy!O570,Patient34_Healthy!O570,Patient36_Healthy!O570)</f>
        <v>0.84876833419213127</v>
      </c>
      <c r="W591" s="139">
        <f>STDEV(Patient1_Healthy!O616,Patient2_Healthy!O616,Patient5_Healthy!O570,Patient6_Healthy!O570,Patient8_Healthy!O570,Patient9_Healthy!O570,Patient10_Healthy!O570,Patient11_Healthy!O570,Patient12_Healthy!O570,Patient13_Healthy!O570,Patient14_Healthy!O570,Patient15_Healthy!O570,Patient16_Healthy!O570,Patient17_Healthy!O570,Patient18_Healthy!O570,Patient19_Healthy!O570,Patient21_Healthy!O570,Patient22_Healthy!O570,Patient23_Healthy!O570,Patient25_Healthy!O570,Patient26_Healthy!O570,Patient27_Healthy!O570,Patient28_Healthy!O570,Patient30_Healthy!O570,Patient31_Healthy!O570,Patient33_Healthy!O570,Patient34_Healthy!O570,Patient36_Healthy!O570)</f>
        <v>0.12415427110206868</v>
      </c>
      <c r="X591" s="132">
        <f>AVERAGE(Patient1_Healthy!P616,Patient2_Healthy!P616,Patient5_Healthy!P570,Patient6_Healthy!P570,Patient8_Healthy!P570,Patient9_Healthy!P570,Patient10_Healthy!P570,Patient11_Healthy!P570,Patient12_Healthy!P570,Patient13_Healthy!P570,Patient14_Healthy!P570,Patient15_Healthy!P570,Patient16_Healthy!P570,Patient17_Healthy!P570,Patient18_Healthy!P570,Patient19_Healthy!P570,Patient21_Healthy!P570,Patient22_Healthy!P570,Patient23_Healthy!P570,Patient25_Healthy!P570,Patient26_Healthy!P570,Patient27_Healthy!P570,Patient28_Healthy!P570,Patient30_Healthy!P570,Patient31_Healthy!P570,Patient33_Healthy!P570,Patient34_Healthy!P570,Patient36_Healthy!P570)</f>
        <v>0.83810174422737238</v>
      </c>
      <c r="Y591" s="139">
        <f>STDEV(Patient1_Healthy!P616,Patient2_Healthy!P616,Patient5_Healthy!P570,Patient6_Healthy!P570,Patient8_Healthy!P570,Patient9_Healthy!P570,Patient10_Healthy!P570,Patient11_Healthy!P570,Patient12_Healthy!P570,Patient13_Healthy!P570,Patient14_Healthy!P570,Patient15_Healthy!P570,Patient16_Healthy!P570,Patient17_Healthy!P570,Patient18_Healthy!P570,Patient19_Healthy!P570,Patient21_Healthy!P570,Patient22_Healthy!P570,Patient23_Healthy!P570,Patient25_Healthy!P570,Patient26_Healthy!P570,Patient27_Healthy!P570,Patient28_Healthy!P570,Patient30_Healthy!P570,Patient31_Healthy!P570,Patient33_Healthy!P570,Patient34_Healthy!P570,Patient36_Healthy!P570)</f>
        <v>0.12538647933258434</v>
      </c>
      <c r="Z591" s="132">
        <f>AVERAGE(Patient1_Healthy!Q616,Patient2_Healthy!Q616,Patient5_Healthy!Q570,Patient6_Healthy!Q570,Patient8_Healthy!Q570,Patient9_Healthy!Q570,Patient10_Healthy!Q570,Patient11_Healthy!Q570,Patient12_Healthy!Q570,Patient13_Healthy!Q570,Patient14_Healthy!Q570,Patient15_Healthy!Q570,Patient16_Healthy!Q570,Patient17_Healthy!Q570,Patient18_Healthy!Q570,Patient19_Healthy!Q570,Patient21_Healthy!Q570,Patient22_Healthy!Q570,Patient23_Healthy!Q570,Patient25_Healthy!Q570,Patient26_Healthy!Q570,Patient27_Healthy!Q570,Patient28_Healthy!Q570,Patient30_Healthy!Q570,Patient31_Healthy!Q570,Patient33_Healthy!Q570,Patient34_Healthy!Q570,Patient36_Healthy!Q570)</f>
        <v>0.81405034634409623</v>
      </c>
      <c r="AA591" s="139">
        <f>STDEV(Patient1_Healthy!Q616,Patient2_Healthy!Q616,Patient5_Healthy!Q570,Patient6_Healthy!Q570,Patient8_Healthy!Q570,Patient9_Healthy!Q570,Patient10_Healthy!Q570,Patient11_Healthy!Q570,Patient12_Healthy!Q570,Patient13_Healthy!Q570,Patient14_Healthy!Q570,Patient15_Healthy!Q570,Patient16_Healthy!Q570,Patient17_Healthy!Q570,Patient18_Healthy!Q570,Patient19_Healthy!Q570,Patient21_Healthy!Q570,Patient22_Healthy!Q570,Patient23_Healthy!Q570,Patient25_Healthy!Q570,Patient26_Healthy!Q570,Patient27_Healthy!Q570,Patient28_Healthy!Q570,Patient30_Healthy!Q570,Patient31_Healthy!Q570,Patient33_Healthy!Q570,Patient34_Healthy!Q570,Patient36_Healthy!Q570)</f>
        <v>0.18944560611136488</v>
      </c>
      <c r="AB591" s="132">
        <f>AVERAGE(Patient1_Healthy!R616,Patient2_Healthy!R616,Patient5_Healthy!R570,Patient6_Healthy!R570,Patient8_Healthy!R570,Patient9_Healthy!R570,Patient10_Healthy!R570,Patient11_Healthy!R570,Patient12_Healthy!R570,Patient12_Healthy!R570,Patient13_Healthy!R570,Patient14_Healthy!R570,Patient15_Healthy!R570,Patient16_Healthy!R570,Patient17_Healthy!R570,Patient18_Healthy!R570,Patient19_Healthy!R570,Patient21_Healthy!R570,Patient22_Healthy!R570,Patient23_Healthy!R570,Patient25_Healthy!R570,Patient26_Healthy!R570,Patient27_Healthy!R570,Patient28_Healthy!R570,Patient30_Healthy!R570,Patient31_Healthy!R570,Patient33_Healthy!R570,Patient34_Healthy!R570,Patient36_Healthy!R570)</f>
        <v>0.82692810072922163</v>
      </c>
      <c r="AC591" s="139">
        <f>STDEV(Patient1_Healthy!R616,Patient2_Healthy!R616,Patient5_Healthy!R570,Patient6_Healthy!R570,Patient8_Healthy!R570,Patient9_Healthy!R570,Patient10_Healthy!R570,Patient11_Healthy!R570,Patient12_Healthy!R570,Patient12_Healthy!R570,Patient13_Healthy!R570,Patient14_Healthy!R570,Patient15_Healthy!R570,Patient16_Healthy!R570,Patient17_Healthy!R570,Patient18_Healthy!R570,Patient19_Healthy!R570,Patient21_Healthy!R570,Patient22_Healthy!R570,Patient23_Healthy!R570,Patient25_Healthy!R570,Patient26_Healthy!R570,Patient27_Healthy!R570,Patient28_Healthy!R570,Patient30_Healthy!R570,Patient31_Healthy!R570,Patient33_Healthy!R570,Patient34_Healthy!R570,Patient36_Healthy!R570)</f>
        <v>0.21863995752862284</v>
      </c>
      <c r="AD591" s="132">
        <f>AVERAGE(Patient1_Healthy!S616,Patient2_Healthy!S616,Patient5_Healthy!S570,Patient6_Healthy!RS170,Patient8_Healthy!S570,Patient9_Healthy!S570,Patient10_Healthy!S570,Patient11_Healthy!S570,Patient12_Healthy!S570,Patient12_Healthy!S570,Patient13_Healthy!S570,Patient14_Healthy!S570,Patient15_Healthy!S570,Patient16_Healthy!S570,Patient17_Healthy!S570,Patient18_Healthy!S570,Patient19_Healthy!S570,Patient21_Healthy!S570,Patient22_Healthy!S570,Patient23_Healthy!S570,Patient25_Healthy!S570,Patient26_Healthy!RS170,Patient27_Healthy!S570,Patient28_Healthy!S570,Patient30_Healthy!S570,Patient31_Healthy!S570,Patient33_Healthy!S570,Patient34_Healthy!S570,Patient36_Healthy!S570)</f>
        <v>0.85324553415823534</v>
      </c>
      <c r="AE591" s="139">
        <f>STDEV(Patient1_Healthy!S616,Patient2_Healthy!S616,Patient5_Healthy!S570,Patient6_Healthy!RS170,Patient8_Healthy!S570,Patient9_Healthy!S570,Patient10_Healthy!S570,Patient11_Healthy!S570,Patient12_Healthy!S570,Patient12_Healthy!S570,Patient13_Healthy!S570,Patient14_Healthy!S570,Patient15_Healthy!S570,Patient16_Healthy!S570,Patient17_Healthy!S570,Patient18_Healthy!S570,Patient19_Healthy!S570,Patient21_Healthy!S570,Patient22_Healthy!S570,Patient23_Healthy!S570,Patient25_Healthy!S570,Patient26_Healthy!RS170,Patient27_Healthy!S570,Patient28_Healthy!S570,Patient30_Healthy!S570,Patient31_Healthy!S570,Patient33_Healthy!S570,Patient34_Healthy!S570,Patient36_Healthy!S570)</f>
        <v>0.20304281343193809</v>
      </c>
      <c r="AF591" s="164">
        <f>AVERAGE(Patient1_Healthy!T616,Patient2_Healthy!T616,Patient5_Healthy!T570,Patient6_Healthy!T570,Patient8_Healthy!T570,Patient9_Healthy!T570,Patient10_Healthy!T570,Patient11_Healthy!T570,Patient12_Healthy!T570,Patient12_Healthy!T570,Patient13_Healthy!T570,Patient14_Healthy!T570,Patient15_Healthy!T570,Patient16_Healthy!T570,Patient17_Healthy!T570,Patient18_Healthy!T570,Patient19_Healthy!T570,Patient21_Healthy!T570,Patient22_Healthy!T570,Patient23_Healthy!T570,Patient25_Healthy!T570,Patient26_Healthy!TS170,Patient27_Healthy!T570,Patient28_Healthy!T570,Patient30_Healthy!T570,Patient31_Healthy!T570,Patient33_Healthy!T570,Patient34_Healthy!T570,Patient36_Healthy!T570)</f>
        <v>0.82373387619553917</v>
      </c>
      <c r="AG591" s="164">
        <f>STDEV(Patient1_Healthy!T616,Patient2_Healthy!T616,Patient5_Healthy!T570,Patient6_Healthy!T570,Patient8_Healthy!T570,Patient9_Healthy!T570,Patient10_Healthy!T570,Patient11_Healthy!T570,Patient12_Healthy!T570,Patient12_Healthy!T570,Patient13_Healthy!T570,Patient14_Healthy!T570,Patient15_Healthy!T570,Patient16_Healthy!T570,Patient17_Healthy!T570,Patient18_Healthy!T570,Patient19_Healthy!T570,Patient21_Healthy!T570,Patient22_Healthy!T570,Patient23_Healthy!T570,Patient25_Healthy!T570,Patient26_Healthy!TS170,Patient27_Healthy!T570,Patient28_Healthy!T570,Patient30_Healthy!T570,Patient31_Healthy!T570,Patient33_Healthy!T570,Patient34_Healthy!T570,Patient36_Healthy!T570)</f>
        <v>0.19463016231561836</v>
      </c>
      <c r="AO591" s="165"/>
    </row>
    <row r="592" spans="1:41" x14ac:dyDescent="0.25">
      <c r="A592" s="131" t="s">
        <v>141</v>
      </c>
      <c r="B592" s="132">
        <f>AVERAGE(Patient1_Healthy!B617,Patient2_Healthy!B617,Patient5_Healthy!B571,Patient6_Healthy!B571,Patient8_Healthy!B571,Patient9_Healthy!B571,Patient10_Healthy!B571,Patient11_Healthy!B571,Patient12_Healthy!B571,Patient13_Healthy!B571,Patient14_Healthy!B571,Patient15_Healthy!B571,Patient16_Healthy!B571,Patient17_Healthy!B571,Patient18_Healthy!B571,Patient19_Healthy!B571,Patient21_Healthy!B571,Patient22_Healthy!B571,Patient23_Healthy!B571,Patient25_Healthy!B571,Patient26_Healthy!B571,Patient27_Healthy!B571,Patient28_Healthy!B571,Patient30_Healthy!B571,Patient31_Healthy!B571,Patient33_Healthy!B571,Patient34_Healthy!B571,Patient36_Healthy!B571)</f>
        <v>7.8259495148856804</v>
      </c>
      <c r="C592" s="139">
        <f>STDEV(Patient1_Healthy!B617,Patient2_Healthy!B617,Patient5_Healthy!B571,Patient6_Healthy!B571,Patient8_Healthy!B571,Patient9_Healthy!B571,Patient10_Healthy!B571,Patient11_Healthy!B571,Patient12_Healthy!B571,Patient13_Healthy!B571,Patient14_Healthy!B571,Patient15_Healthy!B571,Patient16_Healthy!B571,Patient17_Healthy!B571,Patient18_Healthy!B571,Patient19_Healthy!B571,Patient21_Healthy!B571,Patient22_Healthy!B571,Patient23_Healthy!B571,Patient25_Healthy!B571,Patient26_Healthy!B571,Patient27_Healthy!B571,Patient28_Healthy!B571,Patient30_Healthy!B571,Patient31_Healthy!B571,Patient33_Healthy!B571,Patient34_Healthy!B571,Patient36_Healthy!B571)</f>
        <v>10.843272320898006</v>
      </c>
      <c r="D592" s="164">
        <f>AVERAGE(Patient1_Healthy!C617,Patient2_Healthy!C617,Patient5_Healthy!C571,Patient6_Healthy!C571,Patient8_Healthy!C571,Patient9_Healthy!C571,Patient10_Healthy!C571,Patient11_Healthy!C571,Patient12_Healthy!C571,Patient13_Healthy!C571,Patient14_Healthy!C571,Patient15_Healthy!C571,Patient16_Healthy!C571,Patient17_Healthy!C571,Patient18_Healthy!C571,Patient19_Healthy!C571,Patient21_Healthy!C571,Patient22_Healthy!C571,Patient23_Healthy!C571,Patient25_Healthy!C571,Patient26_Healthy!C571,Patient27_Healthy!C571,Patient28_Healthy!C571,Patient30_Healthy!C571,Patient31_Healthy!C571,Patient33_Healthy!C571,Patient34_Healthy!C571,Patient36_Healthy!C571)</f>
        <v>-1.3287653545826963</v>
      </c>
      <c r="E592" s="139">
        <f>STDEV(Patient1_Healthy!C617,Patient2_Healthy!C617,Patient5_Healthy!C571,Patient6_Healthy!C571,Patient8_Healthy!C571,Patient9_Healthy!C571,Patient10_Healthy!C571,Patient11_Healthy!C571,Patient12_Healthy!C571,Patient13_Healthy!C571,Patient14_Healthy!C571,Patient15_Healthy!C571,Patient16_Healthy!C571,Patient17_Healthy!C571,Patient18_Healthy!C571,Patient19_Healthy!C571,Patient21_Healthy!C571,Patient22_Healthy!C571,Patient23_Healthy!C571,Patient25_Healthy!C571,Patient26_Healthy!C571,Patient27_Healthy!C571,Patient28_Healthy!C571,Patient30_Healthy!C571,Patient31_Healthy!C571,Patient33_Healthy!C571,Patient34_Healthy!C571,Patient36_Healthy!C571)</f>
        <v>5.2421162338666409</v>
      </c>
      <c r="F592" s="132">
        <f>AVERAGE(Patient1_Healthy!D617,Patient2_Healthy!D617,Patient5_Healthy!D571,Patient6_Healthy!D571,Patient8_Healthy!D571,Patient9_Healthy!D571,Patient10_Healthy!D571,Patient11_Healthy!D571,Patient12_Healthy!D571,Patient13_Healthy!D571,Patient14_Healthy!D571,Patient15_Healthy!D571,Patient16_Healthy!D571,Patient17_Healthy!D571,Patient18_Healthy!D571,Patient19_Healthy!D571,Patient21_Healthy!D571,Patient22_Healthy!D571,Patient23_Healthy!D571,Patient25_Healthy!D571,Patient26_Healthy!D571,Patient27_Healthy!D571,Patient28_Healthy!D571,Patient30_Healthy!D571,Patient31_Healthy!D571,Patient33_Healthy!D571,Patient34_Healthy!D571,Patient36_Healthy!D571)</f>
        <v>7.9291512389216763</v>
      </c>
      <c r="G592" s="139">
        <f>STDEV(Patient1_Healthy!D617,Patient2_Healthy!D617,Patient5_Healthy!D571,Patient6_Healthy!D571,Patient8_Healthy!D571,Patient9_Healthy!D571,Patient10_Healthy!D571,Patient11_Healthy!D571,Patient12_Healthy!D571,Patient13_Healthy!D571,Patient14_Healthy!D571,Patient15_Healthy!D571,Patient16_Healthy!D571,Patient17_Healthy!D571,Patient18_Healthy!D571,Patient19_Healthy!D571,Patient21_Healthy!D571,Patient22_Healthy!D571,Patient23_Healthy!D571,Patient25_Healthy!D571,Patient26_Healthy!D571,Patient27_Healthy!D571,Patient28_Healthy!D571,Patient30_Healthy!D571,Patient31_Healthy!D571,Patient33_Healthy!D571,Patient34_Healthy!D571,Patient36_Healthy!D571)</f>
        <v>7.5132840049753327</v>
      </c>
      <c r="H592" s="164">
        <f>AVERAGE(Patient1_Healthy!E617,Patient2_Healthy!E617,Patient5_Healthy!E571,Patient6_Healthy!E571,Patient8_Healthy!E571,Patient9_Healthy!E571,Patient10_Healthy!E571,Patient11_Healthy!E571,Patient12_Healthy!E571,Patient13_Healthy!E571,Patient14_Healthy!E571,Patient15_Healthy!E571,Patient16_Healthy!E571,Patient17_Healthy!E571,Patient18_Healthy!E571,Patient19_Healthy!E571,Patient21_Healthy!E571,Patient22_Healthy!E571,Patient23_Healthy!E571,Patient25_Healthy!E571,Patient26_Healthy!E571,Patient27_Healthy!E571,Patient28_Healthy!E571,Patient30_Healthy!E571,Patient31_Healthy!E571,Patient33_Healthy!E571,Patient34_Healthy!E571,Patient36_Healthy!E571)</f>
        <v>0.46710947238914641</v>
      </c>
      <c r="I592" s="164">
        <f>STDEV(Patient1_Healthy!E617,Patient2_Healthy!E617,Patient5_Healthy!E571,Patient6_Healthy!E571,Patient8_Healthy!E571,Patient9_Healthy!E571,Patient10_Healthy!E571,Patient11_Healthy!E571,Patient12_Healthy!E571,Patient13_Healthy!E571,Patient14_Healthy!E571,Patient15_Healthy!E571,Patient16_Healthy!E571,Patient17_Healthy!E571,Patient18_Healthy!E571,Patient19_Healthy!E571,Patient21_Healthy!E571,Patient22_Healthy!E571,Patient23_Healthy!E571,Patient25_Healthy!E571,Patient26_Healthy!E571,Patient27_Healthy!E571,Patient28_Healthy!E571,Patient30_Healthy!E571,Patient31_Healthy!E571,Patient33_Healthy!E571,Patient34_Healthy!E571,Patient36_Healthy!E571)</f>
        <v>5.1450702284333341</v>
      </c>
      <c r="L592" s="133" t="s">
        <v>142</v>
      </c>
      <c r="M592" s="164">
        <f>AVERAGE(Patient1_Healthy!H617,Patient2_Healthy!H571,Patient5_Healthy!H571,Patient6_Healthy!H571,Patient8_Healthy!H571,Patient9_Healthy!H571,Patient10_Healthy!H571,Patient11_Healthy!H571,Patient12_Healthy!H571,Patient13_Healthy!H571,Patient14_Healthy!H571,Patient15_Healthy!H571,Patient16_Healthy!H571,Patient17_Healthy!H571,Patient18_Healthy!H571,Patient19_Healthy!H571,Patient21_Healthy!H571,Patient22_Healthy!H571,Patient23_Healthy!H571,Patient25_Healthy!H571,Patient26_Healthy!H571,Patient27_Healthy!H571,Patient28_Healthy!H571,Patient30_Healthy!H571,Patient31_Healthy!H571,Patient33_Healthy!H571,Patient34_Healthy!H571,Patient36_Healthy!H571)</f>
        <v>157.66449848996439</v>
      </c>
      <c r="N592" s="164">
        <f>STDEV(Patient1_Healthy!H617,Patient2_Healthy!H571,Patient5_Healthy!H571,Patient6_Healthy!H571,Patient8_Healthy!H571,Patient9_Healthy!H571,Patient10_Healthy!H571,Patient11_Healthy!H571,Patient12_Healthy!H571,Patient13_Healthy!H571,Patient14_Healthy!H571,Patient15_Healthy!H571,Patient16_Healthy!H571,Patient17_Healthy!H571,Patient18_Healthy!H571,Patient19_Healthy!H571,Patient21_Healthy!H571,Patient22_Healthy!H571,Patient23_Healthy!H571,Patient25_Healthy!H571,Patient26_Healthy!H571,Patient27_Healthy!H571,Patient28_Healthy!H571,Patient30_Healthy!H571,Patient31_Healthy!H571,Patient33_Healthy!H571,Patient34_Healthy!H571,Patient36_Healthy!H571)</f>
        <v>79.768607579530823</v>
      </c>
      <c r="Q592" s="135" t="s">
        <v>142</v>
      </c>
      <c r="R592" s="132">
        <f>AVERAGE(Patient1_Healthy!M617,Patient2_Healthy!M617,Patient5_Healthy!M571,Patient6_Healthy!M571,Patient8_Healthy!M571,Patient9_Healthy!M571,Patient10_Healthy!M571,Patient11_Healthy!M571,Patient12_Healthy!M571,Patient13_Healthy!M571,Patient14_Healthy!M571,Patient15_Healthy!M571,Patient16_Healthy!M571,Patient17_Healthy!M571,Patient18_Healthy!M571,Patient19_Healthy!M571,Patient21_Healthy!M571,Patient22_Healthy!M571,Patient23_Healthy!M571,Patient25_Healthy!M571,Patient26_Healthy!M571,Patient27_Healthy!M571,Patient28_Healthy!M571,Patient30_Healthy!M571,Patient31_Healthy!M571,Patient33_Healthy!M571,Patient34_Healthy!M571,Patient36_Healthy!M571)</f>
        <v>0.88336354812755791</v>
      </c>
      <c r="S592" s="139">
        <f>STDEV(Patient1_Healthy!M617,Patient2_Healthy!M617,Patient5_Healthy!M571,Patient6_Healthy!M571,Patient8_Healthy!M571,Patient9_Healthy!M571,Patient10_Healthy!M571,Patient11_Healthy!M571,Patient12_Healthy!M571,Patient13_Healthy!M571,Patient14_Healthy!M571,Patient15_Healthy!M571,Patient16_Healthy!M571,Patient17_Healthy!M571,Patient18_Healthy!M571,Patient19_Healthy!M571,Patient21_Healthy!M571,Patient22_Healthy!M571,Patient23_Healthy!M571,Patient25_Healthy!M571,Patient26_Healthy!M571,Patient27_Healthy!M571,Patient28_Healthy!M571,Patient30_Healthy!M571,Patient31_Healthy!M571,Patient33_Healthy!M571,Patient34_Healthy!M571,Patient36_Healthy!M571)</f>
        <v>0.13049441492534977</v>
      </c>
      <c r="T592" s="164">
        <f>AVERAGE(Patient1_Healthy!N617,Patient2_Healthy!N617,Patient5_Healthy!N571,Patient6_Healthy!N571,Patient8_Healthy!N571,Patient9_Healthy!N571,Patient10_Healthy!N571,Patient11_Healthy!N571,Patient12_Healthy!N571,Patient13_Healthy!N571,Patient14_Healthy!N571,Patient15_Healthy!N571,Patient16_Healthy!N571,Patient17_Healthy!N571,Patient18_Healthy!N571,Patient19_Healthy!N571,Patient21_Healthy!N571,Patient22_Healthy!N571,Patient23_Healthy!N571,Patient25_Healthy!N571,Patient26_Healthy!N571,Patient27_Healthy!N571,Patient28_Healthy!N571,Patient30_Healthy!N571,Patient31_Healthy!N571,Patient33_Healthy!N571,Patient34_Healthy!N571,Patient36_Healthy!N571)</f>
        <v>0.8877486291964185</v>
      </c>
      <c r="U592" s="164">
        <f>STDEV(Patient1_Healthy!N617,Patient2_Healthy!N617,Patient5_Healthy!N571,Patient6_Healthy!N571,Patient8_Healthy!N571,Patient9_Healthy!N571,Patient10_Healthy!N571,Patient11_Healthy!N571,Patient12_Healthy!N571,Patient13_Healthy!N571,Patient14_Healthy!N571,Patient15_Healthy!N571,Patient16_Healthy!N571,Patient17_Healthy!N571,Patient18_Healthy!N571,Patient19_Healthy!N571,Patient21_Healthy!N571,Patient22_Healthy!N571,Patient23_Healthy!N571,Patient25_Healthy!N571,Patient26_Healthy!N571,Patient27_Healthy!N571,Patient28_Healthy!N571,Patient30_Healthy!N571,Patient31_Healthy!N571,Patient33_Healthy!N571,Patient34_Healthy!N571,Patient36_Healthy!N571)</f>
        <v>0.10409748466746646</v>
      </c>
      <c r="V592" s="132">
        <f>AVERAGE(Patient1_Healthy!O617,Patient2_Healthy!O617,Patient5_Healthy!O571,Patient6_Healthy!O571,Patient8_Healthy!O571,Patient9_Healthy!O571,Patient10_Healthy!O571,Patient11_Healthy!O571,Patient12_Healthy!O571,Patient13_Healthy!O571,Patient14_Healthy!O571,Patient15_Healthy!O571,Patient16_Healthy!O571,Patient17_Healthy!O571,Patient18_Healthy!O571,Patient19_Healthy!O571,Patient21_Healthy!O571,Patient22_Healthy!O571,Patient23_Healthy!O571,Patient25_Healthy!O571,Patient26_Healthy!O571,Patient27_Healthy!O571,Patient28_Healthy!O571,Patient30_Healthy!O571,Patient31_Healthy!O571,Patient33_Healthy!O571,Patient34_Healthy!O571,Patient36_Healthy!O571)</f>
        <v>0.8635969293687068</v>
      </c>
      <c r="W592" s="139">
        <f>STDEV(Patient1_Healthy!O617,Patient2_Healthy!O617,Patient5_Healthy!O571,Patient6_Healthy!O571,Patient8_Healthy!O571,Patient9_Healthy!O571,Patient10_Healthy!O571,Patient11_Healthy!O571,Patient12_Healthy!O571,Patient13_Healthy!O571,Patient14_Healthy!O571,Patient15_Healthy!O571,Patient16_Healthy!O571,Patient17_Healthy!O571,Patient18_Healthy!O571,Patient19_Healthy!O571,Patient21_Healthy!O571,Patient22_Healthy!O571,Patient23_Healthy!O571,Patient25_Healthy!O571,Patient26_Healthy!O571,Patient27_Healthy!O571,Patient28_Healthy!O571,Patient30_Healthy!O571,Patient31_Healthy!O571,Patient33_Healthy!O571,Patient34_Healthy!O571,Patient36_Healthy!O571)</f>
        <v>8.9684056511054919E-2</v>
      </c>
      <c r="X592" s="132">
        <f>AVERAGE(Patient1_Healthy!P617,Patient2_Healthy!P617,Patient5_Healthy!P571,Patient6_Healthy!P571,Patient8_Healthy!P571,Patient9_Healthy!P571,Patient10_Healthy!P571,Patient11_Healthy!P571,Patient12_Healthy!P571,Patient13_Healthy!P571,Patient14_Healthy!P571,Patient15_Healthy!P571,Patient16_Healthy!P571,Patient17_Healthy!P571,Patient18_Healthy!P571,Patient19_Healthy!P571,Patient21_Healthy!P571,Patient22_Healthy!P571,Patient23_Healthy!P571,Patient25_Healthy!P571,Patient26_Healthy!P571,Patient27_Healthy!P571,Patient28_Healthy!P571,Patient30_Healthy!P571,Patient31_Healthy!P571,Patient33_Healthy!P571,Patient34_Healthy!P571,Patient36_Healthy!P571)</f>
        <v>0.86951877684931411</v>
      </c>
      <c r="Y592" s="139">
        <f>STDEV(Patient1_Healthy!P617,Patient2_Healthy!P617,Patient5_Healthy!P571,Patient6_Healthy!P571,Patient8_Healthy!P571,Patient9_Healthy!P571,Patient10_Healthy!P571,Patient11_Healthy!P571,Patient12_Healthy!P571,Patient13_Healthy!P571,Patient14_Healthy!P571,Patient15_Healthy!P571,Patient16_Healthy!P571,Patient17_Healthy!P571,Patient18_Healthy!P571,Patient19_Healthy!P571,Patient21_Healthy!P571,Patient22_Healthy!P571,Patient23_Healthy!P571,Patient25_Healthy!P571,Patient26_Healthy!P571,Patient27_Healthy!P571,Patient28_Healthy!P571,Patient30_Healthy!P571,Patient31_Healthy!P571,Patient33_Healthy!P571,Patient34_Healthy!P571,Patient36_Healthy!P571)</f>
        <v>0.10017711959748665</v>
      </c>
      <c r="Z592" s="132">
        <f>AVERAGE(Patient1_Healthy!Q617,Patient2_Healthy!Q617,Patient5_Healthy!Q571,Patient6_Healthy!Q571,Patient8_Healthy!Q571,Patient9_Healthy!Q571,Patient10_Healthy!Q571,Patient11_Healthy!Q571,Patient12_Healthy!Q571,Patient13_Healthy!Q571,Patient14_Healthy!Q571,Patient15_Healthy!Q571,Patient16_Healthy!Q571,Patient17_Healthy!Q571,Patient18_Healthy!Q571,Patient19_Healthy!Q571,Patient21_Healthy!Q571,Patient22_Healthy!Q571,Patient23_Healthy!Q571,Patient25_Healthy!Q571,Patient26_Healthy!Q571,Patient27_Healthy!Q571,Patient28_Healthy!Q571,Patient30_Healthy!Q571,Patient31_Healthy!Q571,Patient33_Healthy!Q571,Patient34_Healthy!Q571,Patient36_Healthy!Q571)</f>
        <v>0.80052766389338514</v>
      </c>
      <c r="AA592" s="139">
        <f>STDEV(Patient1_Healthy!Q617,Patient2_Healthy!Q617,Patient5_Healthy!Q571,Patient6_Healthy!Q571,Patient8_Healthy!Q571,Patient9_Healthy!Q571,Patient10_Healthy!Q571,Patient11_Healthy!Q571,Patient12_Healthy!Q571,Patient13_Healthy!Q571,Patient14_Healthy!Q571,Patient15_Healthy!Q571,Patient16_Healthy!Q571,Patient17_Healthy!Q571,Patient18_Healthy!Q571,Patient19_Healthy!Q571,Patient21_Healthy!Q571,Patient22_Healthy!Q571,Patient23_Healthy!Q571,Patient25_Healthy!Q571,Patient26_Healthy!Q571,Patient27_Healthy!Q571,Patient28_Healthy!Q571,Patient30_Healthy!Q571,Patient31_Healthy!Q571,Patient33_Healthy!Q571,Patient34_Healthy!Q571,Patient36_Healthy!Q571)</f>
        <v>0.19184829227588004</v>
      </c>
      <c r="AB592" s="132">
        <f>AVERAGE(Patient1_Healthy!R617,Patient2_Healthy!R617,Patient5_Healthy!R571,Patient6_Healthy!R571,Patient8_Healthy!R571,Patient9_Healthy!R571,Patient10_Healthy!R571,Patient11_Healthy!R571,Patient12_Healthy!R571,Patient12_Healthy!R571,Patient13_Healthy!R571,Patient14_Healthy!R571,Patient15_Healthy!R571,Patient16_Healthy!R571,Patient17_Healthy!R571,Patient18_Healthy!R571,Patient19_Healthy!R571,Patient21_Healthy!R571,Patient22_Healthy!R571,Patient23_Healthy!R571,Patient25_Healthy!R571,Patient26_Healthy!R571,Patient27_Healthy!R571,Patient28_Healthy!R571,Patient30_Healthy!R571,Patient31_Healthy!R571,Patient33_Healthy!R571,Patient34_Healthy!R571,Patient36_Healthy!R571)</f>
        <v>0.78035041968009977</v>
      </c>
      <c r="AC592" s="139">
        <f>STDEV(Patient1_Healthy!R617,Patient2_Healthy!R617,Patient5_Healthy!R571,Patient6_Healthy!R571,Patient8_Healthy!R571,Patient9_Healthy!R571,Patient10_Healthy!R571,Patient11_Healthy!R571,Patient12_Healthy!R571,Patient12_Healthy!R571,Patient13_Healthy!R571,Patient14_Healthy!R571,Patient15_Healthy!R571,Patient16_Healthy!R571,Patient17_Healthy!R571,Patient18_Healthy!R571,Patient19_Healthy!R571,Patient21_Healthy!R571,Patient22_Healthy!R571,Patient23_Healthy!R571,Patient25_Healthy!R571,Patient26_Healthy!R571,Patient27_Healthy!R571,Patient28_Healthy!R571,Patient30_Healthy!R571,Patient31_Healthy!R571,Patient33_Healthy!R571,Patient34_Healthy!R571,Patient36_Healthy!R571)</f>
        <v>0.21136403983535179</v>
      </c>
      <c r="AD592" s="132">
        <f>AVERAGE(Patient1_Healthy!S617,Patient2_Healthy!S617,Patient5_Healthy!S571,Patient6_Healthy!RS171,Patient8_Healthy!S571,Patient9_Healthy!S571,Patient10_Healthy!S571,Patient11_Healthy!S571,Patient12_Healthy!S571,Patient12_Healthy!S571,Patient13_Healthy!S571,Patient14_Healthy!S571,Patient15_Healthy!S571,Patient16_Healthy!S571,Patient17_Healthy!S571,Patient18_Healthy!S571,Patient19_Healthy!S571,Patient21_Healthy!S571,Patient22_Healthy!S571,Patient23_Healthy!S571,Patient25_Healthy!S571,Patient26_Healthy!RS171,Patient27_Healthy!S571,Patient28_Healthy!S571,Patient30_Healthy!S571,Patient31_Healthy!S571,Patient33_Healthy!S571,Patient34_Healthy!S571,Patient36_Healthy!S571)</f>
        <v>0.83022215220618856</v>
      </c>
      <c r="AE592" s="139">
        <f>STDEV(Patient1_Healthy!S617,Patient2_Healthy!S617,Patient5_Healthy!S571,Patient6_Healthy!RS171,Patient8_Healthy!S571,Patient9_Healthy!S571,Patient10_Healthy!S571,Patient11_Healthy!S571,Patient12_Healthy!S571,Patient12_Healthy!S571,Patient13_Healthy!S571,Patient14_Healthy!S571,Patient15_Healthy!S571,Patient16_Healthy!S571,Patient17_Healthy!S571,Patient18_Healthy!S571,Patient19_Healthy!S571,Patient21_Healthy!S571,Patient22_Healthy!S571,Patient23_Healthy!S571,Patient25_Healthy!S571,Patient26_Healthy!RS171,Patient27_Healthy!S571,Patient28_Healthy!S571,Patient30_Healthy!S571,Patient31_Healthy!S571,Patient33_Healthy!S571,Patient34_Healthy!S571,Patient36_Healthy!S571)</f>
        <v>0.17953684861950886</v>
      </c>
      <c r="AF592" s="164">
        <f>AVERAGE(Patient1_Healthy!T617,Patient2_Healthy!T617,Patient5_Healthy!T571,Patient6_Healthy!T571,Patient8_Healthy!T571,Patient9_Healthy!T571,Patient10_Healthy!T571,Patient11_Healthy!T571,Patient12_Healthy!T571,Patient12_Healthy!T571,Patient13_Healthy!T571,Patient14_Healthy!T571,Patient15_Healthy!T571,Patient16_Healthy!T571,Patient17_Healthy!T571,Patient18_Healthy!T571,Patient19_Healthy!T571,Patient21_Healthy!T571,Patient22_Healthy!T571,Patient23_Healthy!T571,Patient25_Healthy!T571,Patient26_Healthy!TS171,Patient27_Healthy!T571,Patient28_Healthy!T571,Patient30_Healthy!T571,Patient31_Healthy!T571,Patient33_Healthy!T571,Patient34_Healthy!T571,Patient36_Healthy!T571)</f>
        <v>0.76807882500242286</v>
      </c>
      <c r="AG592" s="164">
        <f>STDEV(Patient1_Healthy!T617,Patient2_Healthy!T617,Patient5_Healthy!T571,Patient6_Healthy!T571,Patient8_Healthy!T571,Patient9_Healthy!T571,Patient10_Healthy!T571,Patient11_Healthy!T571,Patient12_Healthy!T571,Patient12_Healthy!T571,Patient13_Healthy!T571,Patient14_Healthy!T571,Patient15_Healthy!T571,Patient16_Healthy!T571,Patient17_Healthy!T571,Patient18_Healthy!T571,Patient19_Healthy!T571,Patient21_Healthy!T571,Patient22_Healthy!T571,Patient23_Healthy!T571,Patient25_Healthy!T571,Patient26_Healthy!TS171,Patient27_Healthy!T571,Patient28_Healthy!T571,Patient30_Healthy!T571,Patient31_Healthy!T571,Patient33_Healthy!T571,Patient34_Healthy!T571,Patient36_Healthy!T571)</f>
        <v>0.19300291478867204</v>
      </c>
      <c r="AO592" s="165"/>
    </row>
    <row r="593" spans="1:41" x14ac:dyDescent="0.25">
      <c r="A593" s="131" t="s">
        <v>142</v>
      </c>
      <c r="B593" s="132">
        <f>AVERAGE(Patient1_Healthy!B618,Patient2_Healthy!B618,Patient5_Healthy!B572,Patient6_Healthy!B572,Patient8_Healthy!B572,Patient9_Healthy!B572,Patient10_Healthy!B572,Patient11_Healthy!B572,Patient12_Healthy!B572,Patient13_Healthy!B572,Patient14_Healthy!B572,Patient15_Healthy!B572,Patient16_Healthy!B572,Patient17_Healthy!B572,Patient18_Healthy!B572,Patient19_Healthy!B572,Patient21_Healthy!B572,Patient22_Healthy!B572,Patient23_Healthy!B572,Patient25_Healthy!B572,Patient26_Healthy!B572,Patient27_Healthy!B572,Patient28_Healthy!B572,Patient30_Healthy!B572,Patient31_Healthy!B572,Patient33_Healthy!B572,Patient34_Healthy!B572,Patient36_Healthy!B572)</f>
        <v>3.6247349119164243</v>
      </c>
      <c r="C593" s="139">
        <f>STDEV(Patient1_Healthy!B618,Patient2_Healthy!B618,Patient5_Healthy!B572,Patient6_Healthy!B572,Patient8_Healthy!B572,Patient9_Healthy!B572,Patient10_Healthy!B572,Patient11_Healthy!B572,Patient12_Healthy!B572,Patient13_Healthy!B572,Patient14_Healthy!B572,Patient15_Healthy!B572,Patient16_Healthy!B572,Patient17_Healthy!B572,Patient18_Healthy!B572,Patient19_Healthy!B572,Patient21_Healthy!B572,Patient22_Healthy!B572,Patient23_Healthy!B572,Patient25_Healthy!B572,Patient26_Healthy!B572,Patient27_Healthy!B572,Patient28_Healthy!B572,Patient30_Healthy!B572,Patient31_Healthy!B572,Patient33_Healthy!B572,Patient34_Healthy!B572,Patient36_Healthy!B572)</f>
        <v>1.2162478983057914</v>
      </c>
      <c r="D593" s="164">
        <f>AVERAGE(Patient1_Healthy!C618,Patient2_Healthy!C618,Patient5_Healthy!C572,Patient6_Healthy!C572,Patient8_Healthy!C572,Patient9_Healthy!C572,Patient10_Healthy!C572,Patient11_Healthy!C572,Patient12_Healthy!C572,Patient13_Healthy!C572,Patient14_Healthy!C572,Patient15_Healthy!C572,Patient16_Healthy!C572,Patient17_Healthy!C572,Patient18_Healthy!C572,Patient19_Healthy!C572,Patient21_Healthy!C572,Patient22_Healthy!C572,Patient23_Healthy!C572,Patient25_Healthy!C572,Patient26_Healthy!C572,Patient27_Healthy!C572,Patient28_Healthy!C572,Patient30_Healthy!C572,Patient31_Healthy!C572,Patient33_Healthy!C572,Patient34_Healthy!C572,Patient36_Healthy!C572)</f>
        <v>-0.1734272818045639</v>
      </c>
      <c r="E593" s="139">
        <f>STDEV(Patient1_Healthy!C618,Patient2_Healthy!C618,Patient5_Healthy!C572,Patient6_Healthy!C572,Patient8_Healthy!C572,Patient9_Healthy!C572,Patient10_Healthy!C572,Patient11_Healthy!C572,Patient12_Healthy!C572,Patient13_Healthy!C572,Patient14_Healthy!C572,Patient15_Healthy!C572,Patient16_Healthy!C572,Patient17_Healthy!C572,Patient18_Healthy!C572,Patient19_Healthy!C572,Patient21_Healthy!C572,Patient22_Healthy!C572,Patient23_Healthy!C572,Patient25_Healthy!C572,Patient26_Healthy!C572,Patient27_Healthy!C572,Patient28_Healthy!C572,Patient30_Healthy!C572,Patient31_Healthy!C572,Patient33_Healthy!C572,Patient34_Healthy!C572,Patient36_Healthy!C572)</f>
        <v>3.0452856372054993</v>
      </c>
      <c r="F593" s="132">
        <f>AVERAGE(Patient1_Healthy!D618,Patient2_Healthy!D618,Patient5_Healthy!D572,Patient6_Healthy!D572,Patient8_Healthy!D572,Patient9_Healthy!D572,Patient10_Healthy!D572,Patient11_Healthy!D572,Patient12_Healthy!D572,Patient13_Healthy!D572,Patient14_Healthy!D572,Patient15_Healthy!D572,Patient16_Healthy!D572,Patient17_Healthy!D572,Patient18_Healthy!D572,Patient19_Healthy!D572,Patient21_Healthy!D572,Patient22_Healthy!D572,Patient23_Healthy!D572,Patient25_Healthy!D572,Patient26_Healthy!D572,Patient27_Healthy!D572,Patient28_Healthy!D572,Patient30_Healthy!D572,Patient31_Healthy!D572,Patient33_Healthy!D572,Patient34_Healthy!D572,Patient36_Healthy!D572)</f>
        <v>5.1143321029494428</v>
      </c>
      <c r="G593" s="139">
        <f>STDEV(Patient1_Healthy!D618,Patient2_Healthy!D618,Patient5_Healthy!D572,Patient6_Healthy!D572,Patient8_Healthy!D572,Patient9_Healthy!D572,Patient10_Healthy!D572,Patient11_Healthy!D572,Patient12_Healthy!D572,Patient13_Healthy!D572,Patient14_Healthy!D572,Patient15_Healthy!D572,Patient16_Healthy!D572,Patient17_Healthy!D572,Patient18_Healthy!D572,Patient19_Healthy!D572,Patient21_Healthy!D572,Patient22_Healthy!D572,Patient23_Healthy!D572,Patient25_Healthy!D572,Patient26_Healthy!D572,Patient27_Healthy!D572,Patient28_Healthy!D572,Patient30_Healthy!D572,Patient31_Healthy!D572,Patient33_Healthy!D572,Patient34_Healthy!D572,Patient36_Healthy!D572)</f>
        <v>1.8998173751309715</v>
      </c>
      <c r="H593" s="164">
        <f>AVERAGE(Patient1_Healthy!E618,Patient2_Healthy!E618,Patient5_Healthy!E572,Patient6_Healthy!E572,Patient8_Healthy!E572,Patient9_Healthy!E572,Patient10_Healthy!E572,Patient11_Healthy!E572,Patient12_Healthy!E572,Patient13_Healthy!E572,Patient14_Healthy!E572,Patient15_Healthy!E572,Patient16_Healthy!E572,Patient17_Healthy!E572,Patient18_Healthy!E572,Patient19_Healthy!E572,Patient21_Healthy!E572,Patient22_Healthy!E572,Patient23_Healthy!E572,Patient25_Healthy!E572,Patient26_Healthy!E572,Patient27_Healthy!E572,Patient28_Healthy!E572,Patient30_Healthy!E572,Patient31_Healthy!E572,Patient33_Healthy!E572,Patient34_Healthy!E572,Patient36_Healthy!E572)</f>
        <v>0.49713399762608274</v>
      </c>
      <c r="I593" s="164">
        <f>STDEV(Patient1_Healthy!E618,Patient2_Healthy!E618,Patient5_Healthy!E572,Patient6_Healthy!E572,Patient8_Healthy!E572,Patient9_Healthy!E572,Patient10_Healthy!E572,Patient11_Healthy!E572,Patient12_Healthy!E572,Patient13_Healthy!E572,Patient14_Healthy!E572,Patient15_Healthy!E572,Patient16_Healthy!E572,Patient17_Healthy!E572,Patient18_Healthy!E572,Patient19_Healthy!E572,Patient21_Healthy!E572,Patient22_Healthy!E572,Patient23_Healthy!E572,Patient25_Healthy!E572,Patient26_Healthy!E572,Patient27_Healthy!E572,Patient28_Healthy!E572,Patient30_Healthy!E572,Patient31_Healthy!E572,Patient33_Healthy!E572,Patient34_Healthy!E572,Patient36_Healthy!E572)</f>
        <v>4.568455344434974</v>
      </c>
      <c r="L593" s="133" t="s">
        <v>143</v>
      </c>
      <c r="M593" s="164">
        <f>AVERAGE(Patient1_Healthy!H618,Patient2_Healthy!H572,Patient5_Healthy!H572,Patient6_Healthy!H572,Patient8_Healthy!H572,Patient9_Healthy!H572,Patient10_Healthy!H572,Patient11_Healthy!H572,Patient12_Healthy!H572,Patient13_Healthy!H572,Patient14_Healthy!H572,Patient15_Healthy!H572,Patient16_Healthy!H572,Patient17_Healthy!H572,Patient18_Healthy!H572,Patient19_Healthy!H572,Patient21_Healthy!H572,Patient22_Healthy!H572,Patient23_Healthy!H572,Patient25_Healthy!H572,Patient26_Healthy!H572,Patient27_Healthy!H572,Patient28_Healthy!H572,Patient30_Healthy!H572,Patient31_Healthy!H572,Patient33_Healthy!H572,Patient34_Healthy!H572,Patient36_Healthy!H572)</f>
        <v>163.62366944439367</v>
      </c>
      <c r="N593" s="164">
        <f>STDEV(Patient1_Healthy!H618,Patient2_Healthy!H572,Patient5_Healthy!H572,Patient6_Healthy!H572,Patient8_Healthy!H572,Patient9_Healthy!H572,Patient10_Healthy!H572,Patient11_Healthy!H572,Patient12_Healthy!H572,Patient13_Healthy!H572,Patient14_Healthy!H572,Patient15_Healthy!H572,Patient16_Healthy!H572,Patient17_Healthy!H572,Patient18_Healthy!H572,Patient19_Healthy!H572,Patient21_Healthy!H572,Patient22_Healthy!H572,Patient23_Healthy!H572,Patient25_Healthy!H572,Patient26_Healthy!H572,Patient27_Healthy!H572,Patient28_Healthy!H572,Patient30_Healthy!H572,Patient31_Healthy!H572,Patient33_Healthy!H572,Patient34_Healthy!H572,Patient36_Healthy!H572)</f>
        <v>165.80783530332832</v>
      </c>
      <c r="Q593" s="135" t="s">
        <v>143</v>
      </c>
      <c r="R593" s="132">
        <f>AVERAGE(Patient1_Healthy!M618,Patient2_Healthy!M618,Patient5_Healthy!M572,Patient6_Healthy!M572,Patient8_Healthy!M572,Patient9_Healthy!M572,Patient10_Healthy!M572,Patient11_Healthy!M572,Patient12_Healthy!M572,Patient13_Healthy!M572,Patient14_Healthy!M572,Patient15_Healthy!M572,Patient16_Healthy!M572,Patient17_Healthy!M572,Patient18_Healthy!M572,Patient19_Healthy!M572,Patient21_Healthy!M572,Patient22_Healthy!M572,Patient23_Healthy!M572,Patient25_Healthy!M572,Patient26_Healthy!M572,Patient27_Healthy!M572,Patient28_Healthy!M572,Patient30_Healthy!M572,Patient31_Healthy!M572,Patient33_Healthy!M572,Patient34_Healthy!M572,Patient36_Healthy!M572)</f>
        <v>0.89010695681161611</v>
      </c>
      <c r="S593" s="139">
        <f>STDEV(Patient1_Healthy!M618,Patient2_Healthy!M618,Patient5_Healthy!M572,Patient6_Healthy!M572,Patient8_Healthy!M572,Patient9_Healthy!M572,Patient10_Healthy!M572,Patient11_Healthy!M572,Patient12_Healthy!M572,Patient13_Healthy!M572,Patient14_Healthy!M572,Patient15_Healthy!M572,Patient16_Healthy!M572,Patient17_Healthy!M572,Patient18_Healthy!M572,Patient19_Healthy!M572,Patient21_Healthy!M572,Patient22_Healthy!M572,Patient23_Healthy!M572,Patient25_Healthy!M572,Patient26_Healthy!M572,Patient27_Healthy!M572,Patient28_Healthy!M572,Patient30_Healthy!M572,Patient31_Healthy!M572,Patient33_Healthy!M572,Patient34_Healthy!M572,Patient36_Healthy!M572)</f>
        <v>0.11868470137225101</v>
      </c>
      <c r="T593" s="164">
        <f>AVERAGE(Patient1_Healthy!N618,Patient2_Healthy!N618,Patient5_Healthy!N572,Patient6_Healthy!N572,Patient8_Healthy!N572,Patient9_Healthy!N572,Patient10_Healthy!N572,Patient11_Healthy!N572,Patient12_Healthy!N572,Patient13_Healthy!N572,Patient14_Healthy!N572,Patient15_Healthy!N572,Patient16_Healthy!N572,Patient17_Healthy!N572,Patient18_Healthy!N572,Patient19_Healthy!N572,Patient21_Healthy!N572,Patient22_Healthy!N572,Patient23_Healthy!N572,Patient25_Healthy!N572,Patient26_Healthy!N572,Patient27_Healthy!N572,Patient28_Healthy!N572,Patient30_Healthy!N572,Patient31_Healthy!N572,Patient33_Healthy!N572,Patient34_Healthy!N572,Patient36_Healthy!N572)</f>
        <v>0.8966813715916464</v>
      </c>
      <c r="U593" s="164">
        <f>STDEV(Patient1_Healthy!N618,Patient2_Healthy!N618,Patient5_Healthy!N572,Patient6_Healthy!N572,Patient8_Healthy!N572,Patient9_Healthy!N572,Patient10_Healthy!N572,Patient11_Healthy!N572,Patient12_Healthy!N572,Patient13_Healthy!N572,Patient14_Healthy!N572,Patient15_Healthy!N572,Patient16_Healthy!N572,Patient17_Healthy!N572,Patient18_Healthy!N572,Patient19_Healthy!N572,Patient21_Healthy!N572,Patient22_Healthy!N572,Patient23_Healthy!N572,Patient25_Healthy!N572,Patient26_Healthy!N572,Patient27_Healthy!N572,Patient28_Healthy!N572,Patient30_Healthy!N572,Patient31_Healthy!N572,Patient33_Healthy!N572,Patient34_Healthy!N572,Patient36_Healthy!N572)</f>
        <v>0.12629564733025603</v>
      </c>
      <c r="V593" s="132">
        <f>AVERAGE(Patient1_Healthy!O618,Patient2_Healthy!O618,Patient5_Healthy!O572,Patient6_Healthy!O572,Patient8_Healthy!O572,Patient9_Healthy!O572,Patient10_Healthy!O572,Patient11_Healthy!O572,Patient12_Healthy!O572,Patient13_Healthy!O572,Patient14_Healthy!O572,Patient15_Healthy!O572,Patient16_Healthy!O572,Patient17_Healthy!O572,Patient18_Healthy!O572,Patient19_Healthy!O572,Patient21_Healthy!O572,Patient22_Healthy!O572,Patient23_Healthy!O572,Patient25_Healthy!O572,Patient26_Healthy!O572,Patient27_Healthy!O572,Patient28_Healthy!O572,Patient30_Healthy!O572,Patient31_Healthy!O572,Patient33_Healthy!O572,Patient34_Healthy!O572,Patient36_Healthy!O572)</f>
        <v>0.87782069207183644</v>
      </c>
      <c r="W593" s="139">
        <f>STDEV(Patient1_Healthy!O618,Patient2_Healthy!O618,Patient5_Healthy!O572,Patient6_Healthy!O572,Patient8_Healthy!O572,Patient9_Healthy!O572,Patient10_Healthy!O572,Patient11_Healthy!O572,Patient12_Healthy!O572,Patient13_Healthy!O572,Patient14_Healthy!O572,Patient15_Healthy!O572,Patient16_Healthy!O572,Patient17_Healthy!O572,Patient18_Healthy!O572,Patient19_Healthy!O572,Patient21_Healthy!O572,Patient22_Healthy!O572,Patient23_Healthy!O572,Patient25_Healthy!O572,Patient26_Healthy!O572,Patient27_Healthy!O572,Patient28_Healthy!O572,Patient30_Healthy!O572,Patient31_Healthy!O572,Patient33_Healthy!O572,Patient34_Healthy!O572,Patient36_Healthy!O572)</f>
        <v>0.10196991213623396</v>
      </c>
      <c r="X593" s="132">
        <f>AVERAGE(Patient1_Healthy!P618,Patient2_Healthy!P618,Patient5_Healthy!P572,Patient6_Healthy!P572,Patient8_Healthy!P572,Patient9_Healthy!P572,Patient10_Healthy!P572,Patient11_Healthy!P572,Patient12_Healthy!P572,Patient13_Healthy!P572,Patient14_Healthy!P572,Patient15_Healthy!P572,Patient16_Healthy!P572,Patient17_Healthy!P572,Patient18_Healthy!P572,Patient19_Healthy!P572,Patient21_Healthy!P572,Patient22_Healthy!P572,Patient23_Healthy!P572,Patient25_Healthy!P572,Patient26_Healthy!P572,Patient27_Healthy!P572,Patient28_Healthy!P572,Patient30_Healthy!P572,Patient31_Healthy!P572,Patient33_Healthy!P572,Patient34_Healthy!P572,Patient36_Healthy!P572)</f>
        <v>0.87151015108504715</v>
      </c>
      <c r="Y593" s="139">
        <f>STDEV(Patient1_Healthy!P618,Patient2_Healthy!P618,Patient5_Healthy!P572,Patient6_Healthy!P572,Patient8_Healthy!P572,Patient9_Healthy!P572,Patient10_Healthy!P572,Patient11_Healthy!P572,Patient12_Healthy!P572,Patient13_Healthy!P572,Patient14_Healthy!P572,Patient15_Healthy!P572,Patient16_Healthy!P572,Patient17_Healthy!P572,Patient18_Healthy!P572,Patient19_Healthy!P572,Patient21_Healthy!P572,Patient22_Healthy!P572,Patient23_Healthy!P572,Patient25_Healthy!P572,Patient26_Healthy!P572,Patient27_Healthy!P572,Patient28_Healthy!P572,Patient30_Healthy!P572,Patient31_Healthy!P572,Patient33_Healthy!P572,Patient34_Healthy!P572,Patient36_Healthy!P572)</f>
        <v>0.11442317627269531</v>
      </c>
      <c r="Z593" s="132">
        <f>AVERAGE(Patient1_Healthy!Q618,Patient2_Healthy!Q618,Patient5_Healthy!Q572,Patient6_Healthy!Q572,Patient8_Healthy!Q572,Patient9_Healthy!Q572,Patient10_Healthy!Q572,Patient11_Healthy!Q572,Patient12_Healthy!Q572,Patient13_Healthy!Q572,Patient14_Healthy!Q572,Patient15_Healthy!Q572,Patient16_Healthy!Q572,Patient17_Healthy!Q572,Patient18_Healthy!Q572,Patient19_Healthy!Q572,Patient21_Healthy!Q572,Patient22_Healthy!Q572,Patient23_Healthy!Q572,Patient25_Healthy!Q572,Patient26_Healthy!Q572,Patient27_Healthy!Q572,Patient28_Healthy!Q572,Patient30_Healthy!Q572,Patient31_Healthy!Q572,Patient33_Healthy!Q572,Patient34_Healthy!Q572,Patient36_Healthy!Q572)</f>
        <v>0.78758537566903608</v>
      </c>
      <c r="AA593" s="139">
        <f>STDEV(Patient1_Healthy!Q618,Patient2_Healthy!Q618,Patient5_Healthy!Q572,Patient6_Healthy!Q572,Patient8_Healthy!Q572,Patient9_Healthy!Q572,Patient10_Healthy!Q572,Patient11_Healthy!Q572,Patient12_Healthy!Q572,Patient13_Healthy!Q572,Patient14_Healthy!Q572,Patient15_Healthy!Q572,Patient16_Healthy!Q572,Patient17_Healthy!Q572,Patient18_Healthy!Q572,Patient19_Healthy!Q572,Patient21_Healthy!Q572,Patient22_Healthy!Q572,Patient23_Healthy!Q572,Patient25_Healthy!Q572,Patient26_Healthy!Q572,Patient27_Healthy!Q572,Patient28_Healthy!Q572,Patient30_Healthy!Q572,Patient31_Healthy!Q572,Patient33_Healthy!Q572,Patient34_Healthy!Q572,Patient36_Healthy!Q572)</f>
        <v>0.17704515179168445</v>
      </c>
      <c r="AB593" s="132">
        <f>AVERAGE(Patient1_Healthy!R618,Patient2_Healthy!R618,Patient5_Healthy!R572,Patient6_Healthy!R572,Patient8_Healthy!R572,Patient9_Healthy!R572,Patient10_Healthy!R572,Patient11_Healthy!R572,Patient12_Healthy!R572,Patient12_Healthy!R572,Patient13_Healthy!R572,Patient14_Healthy!R572,Patient15_Healthy!R572,Patient16_Healthy!R572,Patient17_Healthy!R572,Patient18_Healthy!R572,Patient19_Healthy!R572,Patient21_Healthy!R572,Patient22_Healthy!R572,Patient23_Healthy!R572,Patient25_Healthy!R572,Patient26_Healthy!R572,Patient27_Healthy!R572,Patient28_Healthy!R572,Patient30_Healthy!R572,Patient31_Healthy!R572,Patient33_Healthy!R572,Patient34_Healthy!R572,Patient36_Healthy!R572)</f>
        <v>0.78332333063447146</v>
      </c>
      <c r="AC593" s="139">
        <f>STDEV(Patient1_Healthy!R618,Patient2_Healthy!R618,Patient5_Healthy!R572,Patient6_Healthy!R572,Patient8_Healthy!R572,Patient9_Healthy!R572,Patient10_Healthy!R572,Patient11_Healthy!R572,Patient12_Healthy!R572,Patient12_Healthy!R572,Patient13_Healthy!R572,Patient14_Healthy!R572,Patient15_Healthy!R572,Patient16_Healthy!R572,Patient17_Healthy!R572,Patient18_Healthy!R572,Patient19_Healthy!R572,Patient21_Healthy!R572,Patient22_Healthy!R572,Patient23_Healthy!R572,Patient25_Healthy!R572,Patient26_Healthy!R572,Patient27_Healthy!R572,Patient28_Healthy!R572,Patient30_Healthy!R572,Patient31_Healthy!R572,Patient33_Healthy!R572,Patient34_Healthy!R572,Patient36_Healthy!R572)</f>
        <v>0.16558899366845622</v>
      </c>
      <c r="AD593" s="132">
        <f>AVERAGE(Patient1_Healthy!S618,Patient2_Healthy!S618,Patient5_Healthy!S572,Patient6_Healthy!RS172,Patient8_Healthy!S572,Patient9_Healthy!S572,Patient10_Healthy!S572,Patient11_Healthy!S572,Patient12_Healthy!S572,Patient12_Healthy!S572,Patient13_Healthy!S572,Patient14_Healthy!S572,Patient15_Healthy!S572,Patient16_Healthy!S572,Patient17_Healthy!S572,Patient18_Healthy!S572,Patient19_Healthy!S572,Patient21_Healthy!S572,Patient22_Healthy!S572,Patient23_Healthy!S572,Patient25_Healthy!S572,Patient26_Healthy!RS172,Patient27_Healthy!S572,Patient28_Healthy!S572,Patient30_Healthy!S572,Patient31_Healthy!S572,Patient33_Healthy!S572,Patient34_Healthy!S572,Patient36_Healthy!S572)</f>
        <v>0.80375486967998611</v>
      </c>
      <c r="AE593" s="139">
        <f>STDEV(Patient1_Healthy!S618,Patient2_Healthy!S618,Patient5_Healthy!S572,Patient6_Healthy!RS172,Patient8_Healthy!S572,Patient9_Healthy!S572,Patient10_Healthy!S572,Patient11_Healthy!S572,Patient12_Healthy!S572,Patient12_Healthy!S572,Patient13_Healthy!S572,Patient14_Healthy!S572,Patient15_Healthy!S572,Patient16_Healthy!S572,Patient17_Healthy!S572,Patient18_Healthy!S572,Patient19_Healthy!S572,Patient21_Healthy!S572,Patient22_Healthy!S572,Patient23_Healthy!S572,Patient25_Healthy!S572,Patient26_Healthy!RS172,Patient27_Healthy!S572,Patient28_Healthy!S572,Patient30_Healthy!S572,Patient31_Healthy!S572,Patient33_Healthy!S572,Patient34_Healthy!S572,Patient36_Healthy!S572)</f>
        <v>0.20516646904965047</v>
      </c>
      <c r="AF593" s="164">
        <f>AVERAGE(Patient1_Healthy!T618,Patient2_Healthy!T618,Patient5_Healthy!T572,Patient6_Healthy!T572,Patient8_Healthy!T572,Patient9_Healthy!T572,Patient10_Healthy!T572,Patient11_Healthy!T572,Patient12_Healthy!T572,Patient12_Healthy!T572,Patient13_Healthy!T572,Patient14_Healthy!T572,Patient15_Healthy!T572,Patient16_Healthy!T572,Patient17_Healthy!T572,Patient18_Healthy!T572,Patient19_Healthy!T572,Patient21_Healthy!T572,Patient22_Healthy!T572,Patient23_Healthy!T572,Patient25_Healthy!T572,Patient26_Healthy!TS172,Patient27_Healthy!T572,Patient28_Healthy!T572,Patient30_Healthy!T572,Patient31_Healthy!T572,Patient33_Healthy!T572,Patient34_Healthy!T572,Patient36_Healthy!T572)</f>
        <v>0.78265749875241963</v>
      </c>
      <c r="AG593" s="164">
        <f>STDEV(Patient1_Healthy!T618,Patient2_Healthy!T618,Patient5_Healthy!T572,Patient6_Healthy!T572,Patient8_Healthy!T572,Patient9_Healthy!T572,Patient10_Healthy!T572,Patient11_Healthy!T572,Patient12_Healthy!T572,Patient12_Healthy!T572,Patient13_Healthy!T572,Patient14_Healthy!T572,Patient15_Healthy!T572,Patient16_Healthy!T572,Patient17_Healthy!T572,Patient18_Healthy!T572,Patient19_Healthy!T572,Patient21_Healthy!T572,Patient22_Healthy!T572,Patient23_Healthy!T572,Patient25_Healthy!T572,Patient26_Healthy!TS172,Patient27_Healthy!T572,Patient28_Healthy!T572,Patient30_Healthy!T572,Patient31_Healthy!T572,Patient33_Healthy!T572,Patient34_Healthy!T572,Patient36_Healthy!T572)</f>
        <v>0.1889945139248064</v>
      </c>
      <c r="AO593" s="165"/>
    </row>
    <row r="594" spans="1:41" x14ac:dyDescent="0.25">
      <c r="A594" s="131" t="s">
        <v>143</v>
      </c>
      <c r="B594" s="132">
        <f>AVERAGE(Patient1_Healthy!B619,Patient2_Healthy!B619,Patient5_Healthy!B573,Patient6_Healthy!B573,Patient8_Healthy!B573,Patient9_Healthy!B573,Patient10_Healthy!B573,Patient11_Healthy!B573,Patient12_Healthy!B573,Patient13_Healthy!B573,Patient14_Healthy!B573,Patient15_Healthy!B573,Patient16_Healthy!B573,Patient17_Healthy!B573,Patient18_Healthy!B573,Patient19_Healthy!B573,Patient21_Healthy!B573,Patient22_Healthy!B573,Patient23_Healthy!B573,Patient25_Healthy!B573,Patient26_Healthy!B573,Patient27_Healthy!B573,Patient28_Healthy!B573,Patient30_Healthy!B573,Patient31_Healthy!B573,Patient33_Healthy!B573,Patient34_Healthy!B573,Patient36_Healthy!B573)</f>
        <v>3.4534579146160937</v>
      </c>
      <c r="C594" s="139">
        <f>STDEV(Patient1_Healthy!B619,Patient2_Healthy!B619,Patient5_Healthy!B573,Patient6_Healthy!B573,Patient8_Healthy!B573,Patient9_Healthy!B573,Patient10_Healthy!B573,Patient11_Healthy!B573,Patient12_Healthy!B573,Patient13_Healthy!B573,Patient14_Healthy!B573,Patient15_Healthy!B573,Patient16_Healthy!B573,Patient17_Healthy!B573,Patient18_Healthy!B573,Patient19_Healthy!B573,Patient21_Healthy!B573,Patient22_Healthy!B573,Patient23_Healthy!B573,Patient25_Healthy!B573,Patient26_Healthy!B573,Patient27_Healthy!B573,Patient28_Healthy!B573,Patient30_Healthy!B573,Patient31_Healthy!B573,Patient33_Healthy!B573,Patient34_Healthy!B573,Patient36_Healthy!B573)</f>
        <v>1.4236485359875561</v>
      </c>
      <c r="D594" s="164">
        <f>AVERAGE(Patient1_Healthy!C619,Patient2_Healthy!C619,Patient5_Healthy!C573,Patient6_Healthy!C573,Patient8_Healthy!C573,Patient9_Healthy!C573,Patient10_Healthy!C573,Patient11_Healthy!C573,Patient12_Healthy!C573,Patient13_Healthy!C573,Patient14_Healthy!C573,Patient15_Healthy!C573,Patient16_Healthy!C573,Patient17_Healthy!C573,Patient18_Healthy!C573,Patient19_Healthy!C573,Patient21_Healthy!C573,Patient22_Healthy!C573,Patient23_Healthy!C573,Patient25_Healthy!C573,Patient26_Healthy!C573,Patient27_Healthy!C573,Patient28_Healthy!C573,Patient30_Healthy!C573,Patient31_Healthy!C573,Patient33_Healthy!C573,Patient34_Healthy!C573,Patient36_Healthy!C573)</f>
        <v>-0.4909672649223098</v>
      </c>
      <c r="E594" s="139">
        <f>STDEV(Patient1_Healthy!C619,Patient2_Healthy!C619,Patient5_Healthy!C573,Patient6_Healthy!C573,Patient8_Healthy!C573,Patient9_Healthy!C573,Patient10_Healthy!C573,Patient11_Healthy!C573,Patient12_Healthy!C573,Patient13_Healthy!C573,Patient14_Healthy!C573,Patient15_Healthy!C573,Patient16_Healthy!C573,Patient17_Healthy!C573,Patient18_Healthy!C573,Patient19_Healthy!C573,Patient21_Healthy!C573,Patient22_Healthy!C573,Patient23_Healthy!C573,Patient25_Healthy!C573,Patient26_Healthy!C573,Patient27_Healthy!C573,Patient28_Healthy!C573,Patient30_Healthy!C573,Patient31_Healthy!C573,Patient33_Healthy!C573,Patient34_Healthy!C573,Patient36_Healthy!C573)</f>
        <v>2.935952573683708</v>
      </c>
      <c r="F594" s="132">
        <f>AVERAGE(Patient1_Healthy!D619,Patient2_Healthy!D619,Patient5_Healthy!D573,Patient6_Healthy!D573,Patient8_Healthy!D573,Patient9_Healthy!D573,Patient10_Healthy!D573,Patient11_Healthy!D573,Patient12_Healthy!D573,Patient13_Healthy!D573,Patient14_Healthy!D573,Patient15_Healthy!D573,Patient16_Healthy!D573,Patient17_Healthy!D573,Patient18_Healthy!D573,Patient19_Healthy!D573,Patient21_Healthy!D573,Patient22_Healthy!D573,Patient23_Healthy!D573,Patient25_Healthy!D573,Patient26_Healthy!D573,Patient27_Healthy!D573,Patient28_Healthy!D573,Patient30_Healthy!D573,Patient31_Healthy!D573,Patient33_Healthy!D573,Patient34_Healthy!D573,Patient36_Healthy!D573)</f>
        <v>5.0878131378962879</v>
      </c>
      <c r="G594" s="139">
        <f>STDEV(Patient1_Healthy!D619,Patient2_Healthy!D619,Patient5_Healthy!D573,Patient6_Healthy!D573,Patient8_Healthy!D573,Patient9_Healthy!D573,Patient10_Healthy!D573,Patient11_Healthy!D573,Patient12_Healthy!D573,Patient13_Healthy!D573,Patient14_Healthy!D573,Patient15_Healthy!D573,Patient16_Healthy!D573,Patient17_Healthy!D573,Patient18_Healthy!D573,Patient19_Healthy!D573,Patient21_Healthy!D573,Patient22_Healthy!D573,Patient23_Healthy!D573,Patient25_Healthy!D573,Patient26_Healthy!D573,Patient27_Healthy!D573,Patient28_Healthy!D573,Patient30_Healthy!D573,Patient31_Healthy!D573,Patient33_Healthy!D573,Patient34_Healthy!D573,Patient36_Healthy!D573)</f>
        <v>2.2088190020827558</v>
      </c>
      <c r="H594" s="164">
        <f>AVERAGE(Patient1_Healthy!E619,Patient2_Healthy!E619,Patient5_Healthy!E573,Patient6_Healthy!E573,Patient8_Healthy!E573,Patient9_Healthy!E573,Patient10_Healthy!E573,Patient11_Healthy!E573,Patient12_Healthy!E573,Patient13_Healthy!E573,Patient14_Healthy!E573,Patient15_Healthy!E573,Patient16_Healthy!E573,Patient17_Healthy!E573,Patient18_Healthy!E573,Patient19_Healthy!E573,Patient21_Healthy!E573,Patient22_Healthy!E573,Patient23_Healthy!E573,Patient25_Healthy!E573,Patient26_Healthy!E573,Patient27_Healthy!E573,Patient28_Healthy!E573,Patient30_Healthy!E573,Patient31_Healthy!E573,Patient33_Healthy!E573,Patient34_Healthy!E573,Patient36_Healthy!E573)</f>
        <v>0.352018355828846</v>
      </c>
      <c r="I594" s="164">
        <f>STDEV(Patient1_Healthy!E619,Patient2_Healthy!E619,Patient5_Healthy!E573,Patient6_Healthy!E573,Patient8_Healthy!E573,Patient9_Healthy!E573,Patient10_Healthy!E573,Patient11_Healthy!E573,Patient12_Healthy!E573,Patient13_Healthy!E573,Patient14_Healthy!E573,Patient15_Healthy!E573,Patient16_Healthy!E573,Patient17_Healthy!E573,Patient18_Healthy!E573,Patient19_Healthy!E573,Patient21_Healthy!E573,Patient22_Healthy!E573,Patient23_Healthy!E573,Patient25_Healthy!E573,Patient26_Healthy!E573,Patient27_Healthy!E573,Patient28_Healthy!E573,Patient30_Healthy!E573,Patient31_Healthy!E573,Patient33_Healthy!E573,Patient34_Healthy!E573,Patient36_Healthy!E573)</f>
        <v>3.9198088329786973</v>
      </c>
      <c r="L594" s="133" t="s">
        <v>144</v>
      </c>
      <c r="M594" s="164">
        <f>AVERAGE(Patient1_Healthy!H619,Patient2_Healthy!H573,Patient5_Healthy!H573,Patient6_Healthy!H573,Patient8_Healthy!H573,Patient9_Healthy!H573,Patient10_Healthy!H573,Patient11_Healthy!H573,Patient12_Healthy!H573,Patient13_Healthy!H573,Patient14_Healthy!H573,Patient15_Healthy!H573,Patient16_Healthy!H573,Patient17_Healthy!H573,Patient18_Healthy!H573,Patient19_Healthy!H573,Patient21_Healthy!H573,Patient22_Healthy!H573,Patient23_Healthy!H573,Patient25_Healthy!H573,Patient26_Healthy!H573,Patient27_Healthy!H573,Patient28_Healthy!H573,Patient30_Healthy!H573,Patient31_Healthy!H573,Patient33_Healthy!H573,Patient34_Healthy!H573,Patient36_Healthy!H573)</f>
        <v>150.99708871305322</v>
      </c>
      <c r="N594" s="164">
        <f>STDEV(Patient1_Healthy!H619,Patient2_Healthy!H573,Patient5_Healthy!H573,Patient6_Healthy!H573,Patient8_Healthy!H573,Patient9_Healthy!H573,Patient10_Healthy!H573,Patient11_Healthy!H573,Patient12_Healthy!H573,Patient13_Healthy!H573,Patient14_Healthy!H573,Patient15_Healthy!H573,Patient16_Healthy!H573,Patient17_Healthy!H573,Patient18_Healthy!H573,Patient19_Healthy!H573,Patient21_Healthy!H573,Patient22_Healthy!H573,Patient23_Healthy!H573,Patient25_Healthy!H573,Patient26_Healthy!H573,Patient27_Healthy!H573,Patient28_Healthy!H573,Patient30_Healthy!H573,Patient31_Healthy!H573,Patient33_Healthy!H573,Patient34_Healthy!H573,Patient36_Healthy!H573)</f>
        <v>125.99904725877087</v>
      </c>
      <c r="Q594" s="135" t="s">
        <v>144</v>
      </c>
      <c r="R594" s="132">
        <f>AVERAGE(Patient1_Healthy!M619,Patient2_Healthy!M619,Patient5_Healthy!M573,Patient6_Healthy!M573,Patient8_Healthy!M573,Patient9_Healthy!M573,Patient10_Healthy!M573,Patient11_Healthy!M573,Patient12_Healthy!M573,Patient13_Healthy!M573,Patient14_Healthy!M573,Patient15_Healthy!M573,Patient16_Healthy!M573,Patient17_Healthy!M573,Patient18_Healthy!M573,Patient19_Healthy!M573,Patient21_Healthy!M573,Patient22_Healthy!M573,Patient23_Healthy!M573,Patient25_Healthy!M573,Patient26_Healthy!M573,Patient27_Healthy!M573,Patient28_Healthy!M573,Patient30_Healthy!M573,Patient31_Healthy!M573,Patient33_Healthy!M573,Patient34_Healthy!M573,Patient36_Healthy!M573)</f>
        <v>0.87550584497316419</v>
      </c>
      <c r="S594" s="139">
        <f>STDEV(Patient1_Healthy!M619,Patient2_Healthy!M619,Patient5_Healthy!M573,Patient6_Healthy!M573,Patient8_Healthy!M573,Patient9_Healthy!M573,Patient10_Healthy!M573,Patient11_Healthy!M573,Patient12_Healthy!M573,Patient13_Healthy!M573,Patient14_Healthy!M573,Patient15_Healthy!M573,Patient16_Healthy!M573,Patient17_Healthy!M573,Patient18_Healthy!M573,Patient19_Healthy!M573,Patient21_Healthy!M573,Patient22_Healthy!M573,Patient23_Healthy!M573,Patient25_Healthy!M573,Patient26_Healthy!M573,Patient27_Healthy!M573,Patient28_Healthy!M573,Patient30_Healthy!M573,Patient31_Healthy!M573,Patient33_Healthy!M573,Patient34_Healthy!M573,Patient36_Healthy!M573)</f>
        <v>0.12950874411109711</v>
      </c>
      <c r="T594" s="164">
        <f>AVERAGE(Patient1_Healthy!N619,Patient2_Healthy!N619,Patient5_Healthy!N573,Patient6_Healthy!N573,Patient8_Healthy!N573,Patient9_Healthy!N573,Patient10_Healthy!N573,Patient11_Healthy!N573,Patient12_Healthy!N573,Patient13_Healthy!N573,Patient14_Healthy!N573,Patient15_Healthy!N573,Patient16_Healthy!N573,Patient17_Healthy!N573,Patient18_Healthy!N573,Patient19_Healthy!N573,Patient21_Healthy!N573,Patient22_Healthy!N573,Patient23_Healthy!N573,Patient25_Healthy!N573,Patient26_Healthy!N573,Patient27_Healthy!N573,Patient28_Healthy!N573,Patient30_Healthy!N573,Patient31_Healthy!N573,Patient33_Healthy!N573,Patient34_Healthy!N573,Patient36_Healthy!N573)</f>
        <v>0.87869256791498318</v>
      </c>
      <c r="U594" s="164">
        <f>STDEV(Patient1_Healthy!N619,Patient2_Healthy!N619,Patient5_Healthy!N573,Patient6_Healthy!N573,Patient8_Healthy!N573,Patient9_Healthy!N573,Patient10_Healthy!N573,Patient11_Healthy!N573,Patient12_Healthy!N573,Patient13_Healthy!N573,Patient14_Healthy!N573,Patient15_Healthy!N573,Patient16_Healthy!N573,Patient17_Healthy!N573,Patient18_Healthy!N573,Patient19_Healthy!N573,Patient21_Healthy!N573,Patient22_Healthy!N573,Patient23_Healthy!N573,Patient25_Healthy!N573,Patient26_Healthy!N573,Patient27_Healthy!N573,Patient28_Healthy!N573,Patient30_Healthy!N573,Patient31_Healthy!N573,Patient33_Healthy!N573,Patient34_Healthy!N573,Patient36_Healthy!N573)</f>
        <v>0.11915412565456665</v>
      </c>
      <c r="V594" s="132">
        <f>AVERAGE(Patient1_Healthy!O619,Patient2_Healthy!O619,Patient5_Healthy!O573,Patient6_Healthy!O573,Patient8_Healthy!O573,Patient9_Healthy!O573,Patient10_Healthy!O573,Patient11_Healthy!O573,Patient12_Healthy!O573,Patient13_Healthy!O573,Patient14_Healthy!O573,Patient15_Healthy!O573,Patient16_Healthy!O573,Patient17_Healthy!O573,Patient18_Healthy!O573,Patient19_Healthy!O573,Patient21_Healthy!O573,Patient22_Healthy!O573,Patient23_Healthy!O573,Patient25_Healthy!O573,Patient26_Healthy!O573,Patient27_Healthy!O573,Patient28_Healthy!O573,Patient30_Healthy!O573,Patient31_Healthy!O573,Patient33_Healthy!O573,Patient34_Healthy!O573,Patient36_Healthy!O573)</f>
        <v>0.8754229964182102</v>
      </c>
      <c r="W594" s="139">
        <f>STDEV(Patient1_Healthy!O619,Patient2_Healthy!O619,Patient5_Healthy!O573,Patient6_Healthy!O573,Patient8_Healthy!O573,Patient9_Healthy!O573,Patient10_Healthy!O573,Patient11_Healthy!O573,Patient12_Healthy!O573,Patient13_Healthy!O573,Patient14_Healthy!O573,Patient15_Healthy!O573,Patient16_Healthy!O573,Patient17_Healthy!O573,Patient18_Healthy!O573,Patient19_Healthy!O573,Patient21_Healthy!O573,Patient22_Healthy!O573,Patient23_Healthy!O573,Patient25_Healthy!O573,Patient26_Healthy!O573,Patient27_Healthy!O573,Patient28_Healthy!O573,Patient30_Healthy!O573,Patient31_Healthy!O573,Patient33_Healthy!O573,Patient34_Healthy!O573,Patient36_Healthy!O573)</f>
        <v>0.10436470795587731</v>
      </c>
      <c r="X594" s="132">
        <f>AVERAGE(Patient1_Healthy!P619,Patient2_Healthy!P619,Patient5_Healthy!P573,Patient6_Healthy!P573,Patient8_Healthy!P573,Patient9_Healthy!P573,Patient10_Healthy!P573,Patient11_Healthy!P573,Patient12_Healthy!P573,Patient13_Healthy!P573,Patient14_Healthy!P573,Patient15_Healthy!P573,Patient16_Healthy!P573,Patient17_Healthy!P573,Patient18_Healthy!P573,Patient19_Healthy!P573,Patient21_Healthy!P573,Patient22_Healthy!P573,Patient23_Healthy!P573,Patient25_Healthy!P573,Patient26_Healthy!P573,Patient27_Healthy!P573,Patient28_Healthy!P573,Patient30_Healthy!P573,Patient31_Healthy!P573,Patient33_Healthy!P573,Patient34_Healthy!P573,Patient36_Healthy!P573)</f>
        <v>0.85160496237900574</v>
      </c>
      <c r="Y594" s="139">
        <f>STDEV(Patient1_Healthy!P619,Patient2_Healthy!P619,Patient5_Healthy!P573,Patient6_Healthy!P573,Patient8_Healthy!P573,Patient9_Healthy!P573,Patient10_Healthy!P573,Patient11_Healthy!P573,Patient12_Healthy!P573,Patient13_Healthy!P573,Patient14_Healthy!P573,Patient15_Healthy!P573,Patient16_Healthy!P573,Patient17_Healthy!P573,Patient18_Healthy!P573,Patient19_Healthy!P573,Patient21_Healthy!P573,Patient22_Healthy!P573,Patient23_Healthy!P573,Patient25_Healthy!P573,Patient26_Healthy!P573,Patient27_Healthy!P573,Patient28_Healthy!P573,Patient30_Healthy!P573,Patient31_Healthy!P573,Patient33_Healthy!P573,Patient34_Healthy!P573,Patient36_Healthy!P573)</f>
        <v>0.10300984865779152</v>
      </c>
      <c r="Z594" s="132">
        <f>AVERAGE(Patient1_Healthy!Q619,Patient2_Healthy!Q619,Patient5_Healthy!Q573,Patient6_Healthy!Q573,Patient8_Healthy!Q573,Patient9_Healthy!Q573,Patient10_Healthy!Q573,Patient11_Healthy!Q573,Patient12_Healthy!Q573,Patient13_Healthy!Q573,Patient14_Healthy!Q573,Patient15_Healthy!Q573,Patient16_Healthy!Q573,Patient17_Healthy!Q573,Patient18_Healthy!Q573,Patient19_Healthy!Q573,Patient21_Healthy!Q573,Patient22_Healthy!Q573,Patient23_Healthy!Q573,Patient25_Healthy!Q573,Patient26_Healthy!Q573,Patient27_Healthy!Q573,Patient28_Healthy!Q573,Patient30_Healthy!Q573,Patient31_Healthy!Q573,Patient33_Healthy!Q573,Patient34_Healthy!Q573,Patient36_Healthy!Q573)</f>
        <v>0.77255092878333076</v>
      </c>
      <c r="AA594" s="139">
        <f>STDEV(Patient1_Healthy!Q619,Patient2_Healthy!Q619,Patient5_Healthy!Q573,Patient6_Healthy!Q573,Patient8_Healthy!Q573,Patient9_Healthy!Q573,Patient10_Healthy!Q573,Patient11_Healthy!Q573,Patient12_Healthy!Q573,Patient13_Healthy!Q573,Patient14_Healthy!Q573,Patient15_Healthy!Q573,Patient16_Healthy!Q573,Patient17_Healthy!Q573,Patient18_Healthy!Q573,Patient19_Healthy!Q573,Patient21_Healthy!Q573,Patient22_Healthy!Q573,Patient23_Healthy!Q573,Patient25_Healthy!Q573,Patient26_Healthy!Q573,Patient27_Healthy!Q573,Patient28_Healthy!Q573,Patient30_Healthy!Q573,Patient31_Healthy!Q573,Patient33_Healthy!Q573,Patient34_Healthy!Q573,Patient36_Healthy!Q573)</f>
        <v>0.18891030192575167</v>
      </c>
      <c r="AB594" s="132">
        <f>AVERAGE(Patient1_Healthy!R619,Patient2_Healthy!R619,Patient5_Healthy!R573,Patient6_Healthy!R573,Patient8_Healthy!R573,Patient9_Healthy!R573,Patient10_Healthy!R573,Patient11_Healthy!R573,Patient12_Healthy!R573,Patient12_Healthy!R573,Patient13_Healthy!R573,Patient14_Healthy!R573,Patient15_Healthy!R573,Patient16_Healthy!R573,Patient17_Healthy!R573,Patient18_Healthy!R573,Patient19_Healthy!R573,Patient21_Healthy!R573,Patient22_Healthy!R573,Patient23_Healthy!R573,Patient25_Healthy!R573,Patient26_Healthy!R573,Patient27_Healthy!R573,Patient28_Healthy!R573,Patient30_Healthy!R573,Patient31_Healthy!R573,Patient33_Healthy!R573,Patient34_Healthy!R573,Patient36_Healthy!R573)</f>
        <v>0.77166344732577441</v>
      </c>
      <c r="AC594" s="139">
        <f>STDEV(Patient1_Healthy!R619,Patient2_Healthy!R619,Patient5_Healthy!R573,Patient6_Healthy!R573,Patient8_Healthy!R573,Patient9_Healthy!R573,Patient10_Healthy!R573,Patient11_Healthy!R573,Patient12_Healthy!R573,Patient12_Healthy!R573,Patient13_Healthy!R573,Patient14_Healthy!R573,Patient15_Healthy!R573,Patient16_Healthy!R573,Patient17_Healthy!R573,Patient18_Healthy!R573,Patient19_Healthy!R573,Patient21_Healthy!R573,Patient22_Healthy!R573,Patient23_Healthy!R573,Patient25_Healthy!R573,Patient26_Healthy!R573,Patient27_Healthy!R573,Patient28_Healthy!R573,Patient30_Healthy!R573,Patient31_Healthy!R573,Patient33_Healthy!R573,Patient34_Healthy!R573,Patient36_Healthy!R573)</f>
        <v>0.19713537750408283</v>
      </c>
      <c r="AD594" s="132">
        <f>AVERAGE(Patient1_Healthy!S619,Patient2_Healthy!S619,Patient5_Healthy!S573,Patient6_Healthy!RS173,Patient8_Healthy!S573,Patient9_Healthy!S573,Patient10_Healthy!S573,Patient11_Healthy!S573,Patient12_Healthy!S573,Patient12_Healthy!S573,Patient13_Healthy!S573,Patient14_Healthy!S573,Patient15_Healthy!S573,Patient16_Healthy!S573,Patient17_Healthy!S573,Patient18_Healthy!S573,Patient19_Healthy!S573,Patient21_Healthy!S573,Patient22_Healthy!S573,Patient23_Healthy!S573,Patient25_Healthy!S573,Patient26_Healthy!RS173,Patient27_Healthy!S573,Patient28_Healthy!S573,Patient30_Healthy!S573,Patient31_Healthy!S573,Patient33_Healthy!S573,Patient34_Healthy!S573,Patient36_Healthy!S573)</f>
        <v>0.76299198036704763</v>
      </c>
      <c r="AE594" s="139">
        <f>STDEV(Patient1_Healthy!S619,Patient2_Healthy!S619,Patient5_Healthy!S573,Patient6_Healthy!RS173,Patient8_Healthy!S573,Patient9_Healthy!S573,Patient10_Healthy!S573,Patient11_Healthy!S573,Patient12_Healthy!S573,Patient12_Healthy!S573,Patient13_Healthy!S573,Patient14_Healthy!S573,Patient15_Healthy!S573,Patient16_Healthy!S573,Patient17_Healthy!S573,Patient18_Healthy!S573,Patient19_Healthy!S573,Patient21_Healthy!S573,Patient22_Healthy!S573,Patient23_Healthy!S573,Patient25_Healthy!S573,Patient26_Healthy!RS173,Patient27_Healthy!S573,Patient28_Healthy!S573,Patient30_Healthy!S573,Patient31_Healthy!S573,Patient33_Healthy!S573,Patient34_Healthy!S573,Patient36_Healthy!S573)</f>
        <v>0.18931558890954414</v>
      </c>
      <c r="AF594" s="164">
        <f>AVERAGE(Patient1_Healthy!T619,Patient2_Healthy!T619,Patient5_Healthy!T573,Patient6_Healthy!T573,Patient8_Healthy!T573,Patient9_Healthy!T573,Patient10_Healthy!T573,Patient11_Healthy!T573,Patient12_Healthy!T573,Patient12_Healthy!T573,Patient13_Healthy!T573,Patient14_Healthy!T573,Patient15_Healthy!T573,Patient16_Healthy!T573,Patient17_Healthy!T573,Patient18_Healthy!T573,Patient19_Healthy!T573,Patient21_Healthy!T573,Patient22_Healthy!T573,Patient23_Healthy!T573,Patient25_Healthy!T573,Patient26_Healthy!TS173,Patient27_Healthy!T573,Patient28_Healthy!T573,Patient30_Healthy!T573,Patient31_Healthy!T573,Patient33_Healthy!T573,Patient34_Healthy!T573,Patient36_Healthy!T573)</f>
        <v>0.76280884066547705</v>
      </c>
      <c r="AG594" s="164">
        <f>STDEV(Patient1_Healthy!T619,Patient2_Healthy!T619,Patient5_Healthy!T573,Patient6_Healthy!T573,Patient8_Healthy!T573,Patient9_Healthy!T573,Patient10_Healthy!T573,Patient11_Healthy!T573,Patient12_Healthy!T573,Patient12_Healthy!T573,Patient13_Healthy!T573,Patient14_Healthy!T573,Patient15_Healthy!T573,Patient16_Healthy!T573,Patient17_Healthy!T573,Patient18_Healthy!T573,Patient19_Healthy!T573,Patient21_Healthy!T573,Patient22_Healthy!T573,Patient23_Healthy!T573,Patient25_Healthy!T573,Patient26_Healthy!TS173,Patient27_Healthy!T573,Patient28_Healthy!T573,Patient30_Healthy!T573,Patient31_Healthy!T573,Patient33_Healthy!T573,Patient34_Healthy!T573,Patient36_Healthy!T573)</f>
        <v>0.18210913777473223</v>
      </c>
      <c r="AO594" s="165"/>
    </row>
    <row r="595" spans="1:41" x14ac:dyDescent="0.25">
      <c r="A595" s="131" t="s">
        <v>144</v>
      </c>
      <c r="B595" s="132">
        <f>AVERAGE(Patient1_Healthy!B620,Patient2_Healthy!B620,Patient5_Healthy!B574,Patient6_Healthy!B574,Patient8_Healthy!B574,Patient9_Healthy!B574,Patient10_Healthy!B574,Patient11_Healthy!B574,Patient12_Healthy!B574,Patient13_Healthy!B574,Patient14_Healthy!B574,Patient15_Healthy!B574,Patient16_Healthy!B574,Patient17_Healthy!B574,Patient18_Healthy!B574,Patient19_Healthy!B574,Patient21_Healthy!B574,Patient22_Healthy!B574,Patient23_Healthy!B574,Patient25_Healthy!B574,Patient26_Healthy!B574,Patient27_Healthy!B574,Patient28_Healthy!B574,Patient30_Healthy!B574,Patient31_Healthy!B574,Patient33_Healthy!B574,Patient34_Healthy!B574,Patient36_Healthy!B574)</f>
        <v>3.3180546785932719</v>
      </c>
      <c r="C595" s="139">
        <f>STDEV(Patient1_Healthy!B620,Patient2_Healthy!B620,Patient5_Healthy!B574,Patient6_Healthy!B574,Patient8_Healthy!B574,Patient9_Healthy!B574,Patient10_Healthy!B574,Patient11_Healthy!B574,Patient12_Healthy!B574,Patient13_Healthy!B574,Patient14_Healthy!B574,Patient15_Healthy!B574,Patient16_Healthy!B574,Patient17_Healthy!B574,Patient18_Healthy!B574,Patient19_Healthy!B574,Patient21_Healthy!B574,Patient22_Healthy!B574,Patient23_Healthy!B574,Patient25_Healthy!B574,Patient26_Healthy!B574,Patient27_Healthy!B574,Patient28_Healthy!B574,Patient30_Healthy!B574,Patient31_Healthy!B574,Patient33_Healthy!B574,Patient34_Healthy!B574,Patient36_Healthy!B574)</f>
        <v>1.1083470181725652</v>
      </c>
      <c r="D595" s="164">
        <f>AVERAGE(Patient1_Healthy!C620,Patient2_Healthy!C620,Patient5_Healthy!C574,Patient6_Healthy!C574,Patient8_Healthy!C574,Patient9_Healthy!C574,Patient10_Healthy!C574,Patient11_Healthy!C574,Patient12_Healthy!C574,Patient13_Healthy!C574,Patient14_Healthy!C574,Patient15_Healthy!C574,Patient16_Healthy!C574,Patient17_Healthy!C574,Patient18_Healthy!C574,Patient19_Healthy!C574,Patient21_Healthy!C574,Patient22_Healthy!C574,Patient23_Healthy!C574,Patient25_Healthy!C574,Patient26_Healthy!C574,Patient27_Healthy!C574,Patient28_Healthy!C574,Patient30_Healthy!C574,Patient31_Healthy!C574,Patient33_Healthy!C574,Patient34_Healthy!C574,Patient36_Healthy!C574)</f>
        <v>0.77250945769586365</v>
      </c>
      <c r="E595" s="139">
        <f>STDEV(Patient1_Healthy!C620,Patient2_Healthy!C620,Patient5_Healthy!C574,Patient6_Healthy!C574,Patient8_Healthy!C574,Patient9_Healthy!C574,Patient10_Healthy!C574,Patient11_Healthy!C574,Patient12_Healthy!C574,Patient13_Healthy!C574,Patient14_Healthy!C574,Patient15_Healthy!C574,Patient16_Healthy!C574,Patient17_Healthy!C574,Patient18_Healthy!C574,Patient19_Healthy!C574,Patient21_Healthy!C574,Patient22_Healthy!C574,Patient23_Healthy!C574,Patient25_Healthy!C574,Patient26_Healthy!C574,Patient27_Healthy!C574,Patient28_Healthy!C574,Patient30_Healthy!C574,Patient31_Healthy!C574,Patient33_Healthy!C574,Patient34_Healthy!C574,Patient36_Healthy!C574)</f>
        <v>2.2802935083027331</v>
      </c>
      <c r="F595" s="132">
        <f>AVERAGE(Patient1_Healthy!D620,Patient2_Healthy!D620,Patient5_Healthy!D574,Patient6_Healthy!D574,Patient8_Healthy!D574,Patient9_Healthy!D574,Patient10_Healthy!D574,Patient11_Healthy!D574,Patient12_Healthy!D574,Patient13_Healthy!D574,Patient14_Healthy!D574,Patient15_Healthy!D574,Patient16_Healthy!D574,Patient17_Healthy!D574,Patient18_Healthy!D574,Patient19_Healthy!D574,Patient21_Healthy!D574,Patient22_Healthy!D574,Patient23_Healthy!D574,Patient25_Healthy!D574,Patient26_Healthy!D574,Patient27_Healthy!D574,Patient28_Healthy!D574,Patient30_Healthy!D574,Patient31_Healthy!D574,Patient33_Healthy!D574,Patient34_Healthy!D574,Patient36_Healthy!D574)</f>
        <v>4.8756289779547117</v>
      </c>
      <c r="G595" s="139">
        <f>STDEV(Patient1_Healthy!D620,Patient2_Healthy!D620,Patient5_Healthy!D574,Patient6_Healthy!D574,Patient8_Healthy!D574,Patient9_Healthy!D574,Patient10_Healthy!D574,Patient11_Healthy!D574,Patient12_Healthy!D574,Patient13_Healthy!D574,Patient14_Healthy!D574,Patient15_Healthy!D574,Patient16_Healthy!D574,Patient17_Healthy!D574,Patient18_Healthy!D574,Patient19_Healthy!D574,Patient21_Healthy!D574,Patient22_Healthy!D574,Patient23_Healthy!D574,Patient25_Healthy!D574,Patient26_Healthy!D574,Patient27_Healthy!D574,Patient28_Healthy!D574,Patient30_Healthy!D574,Patient31_Healthy!D574,Patient33_Healthy!D574,Patient34_Healthy!D574,Patient36_Healthy!D574)</f>
        <v>1.5555632237946235</v>
      </c>
      <c r="H595" s="164">
        <f>AVERAGE(Patient1_Healthy!E620,Patient2_Healthy!E620,Patient5_Healthy!E574,Patient6_Healthy!E574,Patient8_Healthy!E574,Patient9_Healthy!E574,Patient10_Healthy!E574,Patient11_Healthy!E574,Patient12_Healthy!E574,Patient13_Healthy!E574,Patient14_Healthy!E574,Patient15_Healthy!E574,Patient16_Healthy!E574,Patient17_Healthy!E574,Patient18_Healthy!E574,Patient19_Healthy!E574,Patient21_Healthy!E574,Patient22_Healthy!E574,Patient23_Healthy!E574,Patient25_Healthy!E574,Patient26_Healthy!E574,Patient27_Healthy!E574,Patient28_Healthy!E574,Patient30_Healthy!E574,Patient31_Healthy!E574,Patient33_Healthy!E574,Patient34_Healthy!E574,Patient36_Healthy!E574)</f>
        <v>-1.3358117852714344</v>
      </c>
      <c r="I595" s="164">
        <f>STDEV(Patient1_Healthy!E620,Patient2_Healthy!E620,Patient5_Healthy!E574,Patient6_Healthy!E574,Patient8_Healthy!E574,Patient9_Healthy!E574,Patient10_Healthy!E574,Patient11_Healthy!E574,Patient12_Healthy!E574,Patient13_Healthy!E574,Patient14_Healthy!E574,Patient15_Healthy!E574,Patient16_Healthy!E574,Patient17_Healthy!E574,Patient18_Healthy!E574,Patient19_Healthy!E574,Patient21_Healthy!E574,Patient22_Healthy!E574,Patient23_Healthy!E574,Patient25_Healthy!E574,Patient26_Healthy!E574,Patient27_Healthy!E574,Patient28_Healthy!E574,Patient30_Healthy!E574,Patient31_Healthy!E574,Patient33_Healthy!E574,Patient34_Healthy!E574,Patient36_Healthy!E574)</f>
        <v>3.0921089895409919</v>
      </c>
      <c r="L595" s="133" t="s">
        <v>145</v>
      </c>
      <c r="M595" s="164">
        <f>AVERAGE(Patient1_Healthy!H620,Patient2_Healthy!H574,Patient5_Healthy!H574,Patient6_Healthy!H574,Patient8_Healthy!H574,Patient9_Healthy!H574,Patient10_Healthy!H574,Patient11_Healthy!H574,Patient12_Healthy!H574,Patient13_Healthy!H574,Patient14_Healthy!H574,Patient15_Healthy!H574,Patient16_Healthy!H574,Patient17_Healthy!H574,Patient18_Healthy!H574,Patient19_Healthy!H574,Patient21_Healthy!H574,Patient22_Healthy!H574,Patient23_Healthy!H574,Patient25_Healthy!H574,Patient26_Healthy!H574,Patient27_Healthy!H574,Patient28_Healthy!H574,Patient30_Healthy!H574,Patient31_Healthy!H574,Patient33_Healthy!H574,Patient34_Healthy!H574,Patient36_Healthy!H574)</f>
        <v>143.54986232425486</v>
      </c>
      <c r="N595" s="164">
        <f>STDEV(Patient1_Healthy!H620,Patient2_Healthy!H574,Patient5_Healthy!H574,Patient6_Healthy!H574,Patient8_Healthy!H574,Patient9_Healthy!H574,Patient10_Healthy!H574,Patient11_Healthy!H574,Patient12_Healthy!H574,Patient13_Healthy!H574,Patient14_Healthy!H574,Patient15_Healthy!H574,Patient16_Healthy!H574,Patient17_Healthy!H574,Patient18_Healthy!H574,Patient19_Healthy!H574,Patient21_Healthy!H574,Patient22_Healthy!H574,Patient23_Healthy!H574,Patient25_Healthy!H574,Patient26_Healthy!H574,Patient27_Healthy!H574,Patient28_Healthy!H574,Patient30_Healthy!H574,Patient31_Healthy!H574,Patient33_Healthy!H574,Patient34_Healthy!H574,Patient36_Healthy!H574)</f>
        <v>156.37211233722292</v>
      </c>
      <c r="Q595" s="135" t="s">
        <v>145</v>
      </c>
      <c r="R595" s="132">
        <f>AVERAGE(Patient1_Healthy!M620,Patient2_Healthy!M620,Patient5_Healthy!M574,Patient6_Healthy!M574,Patient8_Healthy!M574,Patient9_Healthy!M574,Patient10_Healthy!M574,Patient11_Healthy!M574,Patient12_Healthy!M574,Patient13_Healthy!M574,Patient14_Healthy!M574,Patient15_Healthy!M574,Patient16_Healthy!M574,Patient17_Healthy!M574,Patient18_Healthy!M574,Patient19_Healthy!M574,Patient21_Healthy!M574,Patient22_Healthy!M574,Patient23_Healthy!M574,Patient25_Healthy!M574,Patient26_Healthy!M574,Patient27_Healthy!M574,Patient28_Healthy!M574,Patient30_Healthy!M574,Patient31_Healthy!M574,Patient33_Healthy!M574,Patient34_Healthy!M574,Patient36_Healthy!M574)</f>
        <v>0.90598252884123698</v>
      </c>
      <c r="S595" s="139">
        <f>STDEV(Patient1_Healthy!M620,Patient2_Healthy!M620,Patient5_Healthy!M574,Patient6_Healthy!M574,Patient8_Healthy!M574,Patient9_Healthy!M574,Patient10_Healthy!M574,Patient11_Healthy!M574,Patient12_Healthy!M574,Patient13_Healthy!M574,Patient14_Healthy!M574,Patient15_Healthy!M574,Patient16_Healthy!M574,Patient17_Healthy!M574,Patient18_Healthy!M574,Patient19_Healthy!M574,Patient21_Healthy!M574,Patient22_Healthy!M574,Patient23_Healthy!M574,Patient25_Healthy!M574,Patient26_Healthy!M574,Patient27_Healthy!M574,Patient28_Healthy!M574,Patient30_Healthy!M574,Patient31_Healthy!M574,Patient33_Healthy!M574,Patient34_Healthy!M574,Patient36_Healthy!M574)</f>
        <v>0.13585670074838371</v>
      </c>
      <c r="T595" s="164">
        <f>AVERAGE(Patient1_Healthy!N620,Patient2_Healthy!N620,Patient5_Healthy!N574,Patient6_Healthy!N574,Patient8_Healthy!N574,Patient9_Healthy!N574,Patient10_Healthy!N574,Patient11_Healthy!N574,Patient12_Healthy!N574,Patient13_Healthy!N574,Patient14_Healthy!N574,Patient15_Healthy!N574,Patient16_Healthy!N574,Patient17_Healthy!N574,Patient18_Healthy!N574,Patient19_Healthy!N574,Patient21_Healthy!N574,Patient22_Healthy!N574,Patient23_Healthy!N574,Patient25_Healthy!N574,Patient26_Healthy!N574,Patient27_Healthy!N574,Patient28_Healthy!N574,Patient30_Healthy!N574,Patient31_Healthy!N574,Patient33_Healthy!N574,Patient34_Healthy!N574,Patient36_Healthy!N574)</f>
        <v>0.89695646471414547</v>
      </c>
      <c r="U595" s="164">
        <f>STDEV(Patient1_Healthy!N620,Patient2_Healthy!N620,Patient5_Healthy!N574,Patient6_Healthy!N574,Patient8_Healthy!N574,Patient9_Healthy!N574,Patient10_Healthy!N574,Patient11_Healthy!N574,Patient12_Healthy!N574,Patient13_Healthy!N574,Patient14_Healthy!N574,Patient15_Healthy!N574,Patient16_Healthy!N574,Patient17_Healthy!N574,Patient18_Healthy!N574,Patient19_Healthy!N574,Patient21_Healthy!N574,Patient22_Healthy!N574,Patient23_Healthy!N574,Patient25_Healthy!N574,Patient26_Healthy!N574,Patient27_Healthy!N574,Patient28_Healthy!N574,Patient30_Healthy!N574,Patient31_Healthy!N574,Patient33_Healthy!N574,Patient34_Healthy!N574,Patient36_Healthy!N574)</f>
        <v>8.6569688644693166E-2</v>
      </c>
      <c r="V595" s="132">
        <f>AVERAGE(Patient1_Healthy!O620,Patient2_Healthy!O620,Patient5_Healthy!O574,Patient6_Healthy!O574,Patient8_Healthy!O574,Patient9_Healthy!O574,Patient10_Healthy!O574,Patient11_Healthy!O574,Patient12_Healthy!O574,Patient13_Healthy!O574,Patient14_Healthy!O574,Patient15_Healthy!O574,Patient16_Healthy!O574,Patient17_Healthy!O574,Patient18_Healthy!O574,Patient19_Healthy!O574,Patient21_Healthy!O574,Patient22_Healthy!O574,Patient23_Healthy!O574,Patient25_Healthy!O574,Patient26_Healthy!O574,Patient27_Healthy!O574,Patient28_Healthy!O574,Patient30_Healthy!O574,Patient31_Healthy!O574,Patient33_Healthy!O574,Patient34_Healthy!O574,Patient36_Healthy!O574)</f>
        <v>0.8484658512368749</v>
      </c>
      <c r="W595" s="139">
        <f>STDEV(Patient1_Healthy!O620,Patient2_Healthy!O620,Patient5_Healthy!O574,Patient6_Healthy!O574,Patient8_Healthy!O574,Patient9_Healthy!O574,Patient10_Healthy!O574,Patient11_Healthy!O574,Patient12_Healthy!O574,Patient13_Healthy!O574,Patient14_Healthy!O574,Patient15_Healthy!O574,Patient16_Healthy!O574,Patient17_Healthy!O574,Patient18_Healthy!O574,Patient19_Healthy!O574,Patient21_Healthy!O574,Patient22_Healthy!O574,Patient23_Healthy!O574,Patient25_Healthy!O574,Patient26_Healthy!O574,Patient27_Healthy!O574,Patient28_Healthy!O574,Patient30_Healthy!O574,Patient31_Healthy!O574,Patient33_Healthy!O574,Patient34_Healthy!O574,Patient36_Healthy!O574)</f>
        <v>0.10353573481507024</v>
      </c>
      <c r="X595" s="132">
        <f>AVERAGE(Patient1_Healthy!P620,Patient2_Healthy!P620,Patient5_Healthy!P574,Patient6_Healthy!P574,Patient8_Healthy!P574,Patient9_Healthy!P574,Patient10_Healthy!P574,Patient11_Healthy!P574,Patient12_Healthy!P574,Patient13_Healthy!P574,Patient14_Healthy!P574,Patient15_Healthy!P574,Patient16_Healthy!P574,Patient17_Healthy!P574,Patient18_Healthy!P574,Patient19_Healthy!P574,Patient21_Healthy!P574,Patient22_Healthy!P574,Patient23_Healthy!P574,Patient25_Healthy!P574,Patient26_Healthy!P574,Patient27_Healthy!P574,Patient28_Healthy!P574,Patient30_Healthy!P574,Patient31_Healthy!P574,Patient33_Healthy!P574,Patient34_Healthy!P574,Patient36_Healthy!P574)</f>
        <v>0.84797634820656431</v>
      </c>
      <c r="Y595" s="139">
        <f>STDEV(Patient1_Healthy!P620,Patient2_Healthy!P620,Patient5_Healthy!P574,Patient6_Healthy!P574,Patient8_Healthy!P574,Patient9_Healthy!P574,Patient10_Healthy!P574,Patient11_Healthy!P574,Patient12_Healthy!P574,Patient13_Healthy!P574,Patient14_Healthy!P574,Patient15_Healthy!P574,Patient16_Healthy!P574,Patient17_Healthy!P574,Patient18_Healthy!P574,Patient19_Healthy!P574,Patient21_Healthy!P574,Patient22_Healthy!P574,Patient23_Healthy!P574,Patient25_Healthy!P574,Patient26_Healthy!P574,Patient27_Healthy!P574,Patient28_Healthy!P574,Patient30_Healthy!P574,Patient31_Healthy!P574,Patient33_Healthy!P574,Patient34_Healthy!P574,Patient36_Healthy!P574)</f>
        <v>9.3831997270669293E-2</v>
      </c>
      <c r="Z595" s="132">
        <f>AVERAGE(Patient1_Healthy!Q620,Patient2_Healthy!Q620,Patient5_Healthy!Q574,Patient6_Healthy!Q574,Patient8_Healthy!Q574,Patient9_Healthy!Q574,Patient10_Healthy!Q574,Patient11_Healthy!Q574,Patient12_Healthy!Q574,Patient13_Healthy!Q574,Patient14_Healthy!Q574,Patient15_Healthy!Q574,Patient16_Healthy!Q574,Patient17_Healthy!Q574,Patient18_Healthy!Q574,Patient19_Healthy!Q574,Patient21_Healthy!Q574,Patient22_Healthy!Q574,Patient23_Healthy!Q574,Patient25_Healthy!Q574,Patient26_Healthy!Q574,Patient27_Healthy!Q574,Patient28_Healthy!Q574,Patient30_Healthy!Q574,Patient31_Healthy!Q574,Patient33_Healthy!Q574,Patient34_Healthy!Q574,Patient36_Healthy!Q574)</f>
        <v>0.81488617532796226</v>
      </c>
      <c r="AA595" s="139">
        <f>STDEV(Patient1_Healthy!Q620,Patient2_Healthy!Q620,Patient5_Healthy!Q574,Patient6_Healthy!Q574,Patient8_Healthy!Q574,Patient9_Healthy!Q574,Patient10_Healthy!Q574,Patient11_Healthy!Q574,Patient12_Healthy!Q574,Patient13_Healthy!Q574,Patient14_Healthy!Q574,Patient15_Healthy!Q574,Patient16_Healthy!Q574,Patient17_Healthy!Q574,Patient18_Healthy!Q574,Patient19_Healthy!Q574,Patient21_Healthy!Q574,Patient22_Healthy!Q574,Patient23_Healthy!Q574,Patient25_Healthy!Q574,Patient26_Healthy!Q574,Patient27_Healthy!Q574,Patient28_Healthy!Q574,Patient30_Healthy!Q574,Patient31_Healthy!Q574,Patient33_Healthy!Q574,Patient34_Healthy!Q574,Patient36_Healthy!Q574)</f>
        <v>0.21489133815460171</v>
      </c>
      <c r="AB595" s="132">
        <f>AVERAGE(Patient1_Healthy!R620,Patient2_Healthy!R620,Patient5_Healthy!R574,Patient6_Healthy!R574,Patient8_Healthy!R574,Patient9_Healthy!R574,Patient10_Healthy!R574,Patient11_Healthy!R574,Patient12_Healthy!R574,Patient12_Healthy!R574,Patient13_Healthy!R574,Patient14_Healthy!R574,Patient15_Healthy!R574,Patient16_Healthy!R574,Patient17_Healthy!R574,Patient18_Healthy!R574,Patient19_Healthy!R574,Patient21_Healthy!R574,Patient22_Healthy!R574,Patient23_Healthy!R574,Patient25_Healthy!R574,Patient26_Healthy!R574,Patient27_Healthy!R574,Patient28_Healthy!R574,Patient30_Healthy!R574,Patient31_Healthy!R574,Patient33_Healthy!R574,Patient34_Healthy!R574,Patient36_Healthy!R574)</f>
        <v>0.77660135203122649</v>
      </c>
      <c r="AC595" s="139">
        <f>STDEV(Patient1_Healthy!R620,Patient2_Healthy!R620,Patient5_Healthy!R574,Patient6_Healthy!R574,Patient8_Healthy!R574,Patient9_Healthy!R574,Patient10_Healthy!R574,Patient11_Healthy!R574,Patient12_Healthy!R574,Patient12_Healthy!R574,Patient13_Healthy!R574,Patient14_Healthy!R574,Patient15_Healthy!R574,Patient16_Healthy!R574,Patient17_Healthy!R574,Patient18_Healthy!R574,Patient19_Healthy!R574,Patient21_Healthy!R574,Patient22_Healthy!R574,Patient23_Healthy!R574,Patient25_Healthy!R574,Patient26_Healthy!R574,Patient27_Healthy!R574,Patient28_Healthy!R574,Patient30_Healthy!R574,Patient31_Healthy!R574,Patient33_Healthy!R574,Patient34_Healthy!R574,Patient36_Healthy!R574)</f>
        <v>0.19520501675467053</v>
      </c>
      <c r="AD595" s="132">
        <f>AVERAGE(Patient1_Healthy!S620,Patient2_Healthy!S620,Patient5_Healthy!S574,Patient6_Healthy!RS174,Patient8_Healthy!S574,Patient9_Healthy!S574,Patient10_Healthy!S574,Patient11_Healthy!S574,Patient12_Healthy!S574,Patient12_Healthy!S574,Patient13_Healthy!S574,Patient14_Healthy!S574,Patient15_Healthy!S574,Patient16_Healthy!S574,Patient17_Healthy!S574,Patient18_Healthy!S574,Patient19_Healthy!S574,Patient21_Healthy!S574,Patient22_Healthy!S574,Patient23_Healthy!S574,Patient25_Healthy!S574,Patient26_Healthy!RS174,Patient27_Healthy!S574,Patient28_Healthy!S574,Patient30_Healthy!S574,Patient31_Healthy!S574,Patient33_Healthy!S574,Patient34_Healthy!S574,Patient36_Healthy!S574)</f>
        <v>0.804258939637712</v>
      </c>
      <c r="AE595" s="139">
        <f>STDEV(Patient1_Healthy!S620,Patient2_Healthy!S620,Patient5_Healthy!S574,Patient6_Healthy!RS174,Patient8_Healthy!S574,Patient9_Healthy!S574,Patient10_Healthy!S574,Patient11_Healthy!S574,Patient12_Healthy!S574,Patient12_Healthy!S574,Patient13_Healthy!S574,Patient14_Healthy!S574,Patient15_Healthy!S574,Patient16_Healthy!S574,Patient17_Healthy!S574,Patient18_Healthy!S574,Patient19_Healthy!S574,Patient21_Healthy!S574,Patient22_Healthy!S574,Patient23_Healthy!S574,Patient25_Healthy!S574,Patient26_Healthy!RS174,Patient27_Healthy!S574,Patient28_Healthy!S574,Patient30_Healthy!S574,Patient31_Healthy!S574,Patient33_Healthy!S574,Patient34_Healthy!S574,Patient36_Healthy!S574)</f>
        <v>0.2034895931870932</v>
      </c>
      <c r="AF595" s="164">
        <f>AVERAGE(Patient1_Healthy!T620,Patient2_Healthy!T620,Patient5_Healthy!T574,Patient6_Healthy!T574,Patient8_Healthy!T574,Patient9_Healthy!T574,Patient10_Healthy!T574,Patient11_Healthy!T574,Patient12_Healthy!T574,Patient12_Healthy!T574,Patient13_Healthy!T574,Patient14_Healthy!T574,Patient15_Healthy!T574,Patient16_Healthy!T574,Patient17_Healthy!T574,Patient18_Healthy!T574,Patient19_Healthy!T574,Patient21_Healthy!T574,Patient22_Healthy!T574,Patient23_Healthy!T574,Patient25_Healthy!T574,Patient26_Healthy!TS174,Patient27_Healthy!T574,Patient28_Healthy!T574,Patient30_Healthy!T574,Patient31_Healthy!T574,Patient33_Healthy!T574,Patient34_Healthy!T574,Patient36_Healthy!T574)</f>
        <v>0.79356484385935455</v>
      </c>
      <c r="AG595" s="164">
        <f>STDEV(Patient1_Healthy!T620,Patient2_Healthy!T620,Patient5_Healthy!T574,Patient6_Healthy!T574,Patient8_Healthy!T574,Patient9_Healthy!T574,Patient10_Healthy!T574,Patient11_Healthy!T574,Patient12_Healthy!T574,Patient12_Healthy!T574,Patient13_Healthy!T574,Patient14_Healthy!T574,Patient15_Healthy!T574,Patient16_Healthy!T574,Patient17_Healthy!T574,Patient18_Healthy!T574,Patient19_Healthy!T574,Patient21_Healthy!T574,Patient22_Healthy!T574,Patient23_Healthy!T574,Patient25_Healthy!T574,Patient26_Healthy!TS174,Patient27_Healthy!T574,Patient28_Healthy!T574,Patient30_Healthy!T574,Patient31_Healthy!T574,Patient33_Healthy!T574,Patient34_Healthy!T574,Patient36_Healthy!T574)</f>
        <v>0.19349324219398023</v>
      </c>
      <c r="AO595" s="165"/>
    </row>
    <row r="596" spans="1:41" x14ac:dyDescent="0.25">
      <c r="A596" s="131" t="s">
        <v>145</v>
      </c>
      <c r="B596" s="132">
        <f>AVERAGE(Patient1_Healthy!B621,Patient2_Healthy!B621,Patient5_Healthy!B575,Patient6_Healthy!B575,Patient8_Healthy!B575,Patient9_Healthy!B575,Patient10_Healthy!B575,Patient11_Healthy!B575,Patient12_Healthy!B575,Patient13_Healthy!B575,Patient14_Healthy!B575,Patient15_Healthy!B575,Patient16_Healthy!B575,Patient17_Healthy!B575,Patient18_Healthy!B575,Patient19_Healthy!B575,Patient21_Healthy!B575,Patient22_Healthy!B575,Patient23_Healthy!B575,Patient25_Healthy!B575,Patient26_Healthy!B575,Patient27_Healthy!B575,Patient28_Healthy!B575,Patient30_Healthy!B575,Patient31_Healthy!B575,Patient33_Healthy!B575,Patient34_Healthy!B575,Patient36_Healthy!B575)</f>
        <v>3.1047971110764618</v>
      </c>
      <c r="C596" s="139">
        <f>STDEV(Patient1_Healthy!B621,Patient2_Healthy!B621,Patient5_Healthy!B575,Patient6_Healthy!B575,Patient8_Healthy!B575,Patient9_Healthy!B575,Patient10_Healthy!B575,Patient11_Healthy!B575,Patient12_Healthy!B575,Patient13_Healthy!B575,Patient14_Healthy!B575,Patient15_Healthy!B575,Patient16_Healthy!B575,Patient17_Healthy!B575,Patient18_Healthy!B575,Patient19_Healthy!B575,Patient21_Healthy!B575,Patient22_Healthy!B575,Patient23_Healthy!B575,Patient25_Healthy!B575,Patient26_Healthy!B575,Patient27_Healthy!B575,Patient28_Healthy!B575,Patient30_Healthy!B575,Patient31_Healthy!B575,Patient33_Healthy!B575,Patient34_Healthy!B575,Patient36_Healthy!B575)</f>
        <v>1.0231838979922174</v>
      </c>
      <c r="D596" s="164">
        <f>AVERAGE(Patient1_Healthy!C621,Patient2_Healthy!C621,Patient5_Healthy!C575,Patient6_Healthy!C575,Patient8_Healthy!C575,Patient9_Healthy!C575,Patient10_Healthy!C575,Patient11_Healthy!C575,Patient12_Healthy!C575,Patient13_Healthy!C575,Patient14_Healthy!C575,Patient15_Healthy!C575,Patient16_Healthy!C575,Patient17_Healthy!C575,Patient18_Healthy!C575,Patient19_Healthy!C575,Patient21_Healthy!C575,Patient22_Healthy!C575,Patient23_Healthy!C575,Patient25_Healthy!C575,Patient26_Healthy!C575,Patient27_Healthy!C575,Patient28_Healthy!C575,Patient30_Healthy!C575,Patient31_Healthy!C575,Patient33_Healthy!C575,Patient34_Healthy!C575,Patient36_Healthy!C575)</f>
        <v>2.2184473821357704E-2</v>
      </c>
      <c r="E596" s="139">
        <f>STDEV(Patient1_Healthy!C621,Patient2_Healthy!C621,Patient5_Healthy!C575,Patient6_Healthy!C575,Patient8_Healthy!C575,Patient9_Healthy!C575,Patient10_Healthy!C575,Patient11_Healthy!C575,Patient12_Healthy!C575,Patient13_Healthy!C575,Patient14_Healthy!C575,Patient15_Healthy!C575,Patient16_Healthy!C575,Patient17_Healthy!C575,Patient18_Healthy!C575,Patient19_Healthy!C575,Patient21_Healthy!C575,Patient22_Healthy!C575,Patient23_Healthy!C575,Patient25_Healthy!C575,Patient26_Healthy!C575,Patient27_Healthy!C575,Patient28_Healthy!C575,Patient30_Healthy!C575,Patient31_Healthy!C575,Patient33_Healthy!C575,Patient34_Healthy!C575,Patient36_Healthy!C575)</f>
        <v>2.8552595545853325</v>
      </c>
      <c r="F596" s="132">
        <f>AVERAGE(Patient1_Healthy!D621,Patient2_Healthy!D621,Patient5_Healthy!D575,Patient6_Healthy!D575,Patient8_Healthy!D575,Patient9_Healthy!D575,Patient10_Healthy!D575,Patient11_Healthy!D575,Patient12_Healthy!D575,Patient13_Healthy!D575,Patient14_Healthy!D575,Patient15_Healthy!D575,Patient16_Healthy!D575,Patient17_Healthy!D575,Patient18_Healthy!D575,Patient19_Healthy!D575,Patient21_Healthy!D575,Patient22_Healthy!D575,Patient23_Healthy!D575,Patient25_Healthy!D575,Patient26_Healthy!D575,Patient27_Healthy!D575,Patient28_Healthy!D575,Patient30_Healthy!D575,Patient31_Healthy!D575,Patient33_Healthy!D575,Patient34_Healthy!D575,Patient36_Healthy!D575)</f>
        <v>4.5767357557696977</v>
      </c>
      <c r="G596" s="139">
        <f>STDEV(Patient1_Healthy!D621,Patient2_Healthy!D621,Patient5_Healthy!D575,Patient6_Healthy!D575,Patient8_Healthy!D575,Patient9_Healthy!D575,Patient10_Healthy!D575,Patient11_Healthy!D575,Patient12_Healthy!D575,Patient13_Healthy!D575,Patient14_Healthy!D575,Patient15_Healthy!D575,Patient16_Healthy!D575,Patient17_Healthy!D575,Patient18_Healthy!D575,Patient19_Healthy!D575,Patient21_Healthy!D575,Patient22_Healthy!D575,Patient23_Healthy!D575,Patient25_Healthy!D575,Patient26_Healthy!D575,Patient27_Healthy!D575,Patient28_Healthy!D575,Patient30_Healthy!D575,Patient31_Healthy!D575,Patient33_Healthy!D575,Patient34_Healthy!D575,Patient36_Healthy!D575)</f>
        <v>1.4959540174854096</v>
      </c>
      <c r="H596" s="164">
        <f>AVERAGE(Patient1_Healthy!E621,Patient2_Healthy!E621,Patient5_Healthy!E575,Patient6_Healthy!E575,Patient8_Healthy!E575,Patient9_Healthy!E575,Patient10_Healthy!E575,Patient11_Healthy!E575,Patient12_Healthy!E575,Patient13_Healthy!E575,Patient14_Healthy!E575,Patient15_Healthy!E575,Patient16_Healthy!E575,Patient17_Healthy!E575,Patient18_Healthy!E575,Patient19_Healthy!E575,Patient21_Healthy!E575,Patient22_Healthy!E575,Patient23_Healthy!E575,Patient25_Healthy!E575,Patient26_Healthy!E575,Patient27_Healthy!E575,Patient28_Healthy!E575,Patient30_Healthy!E575,Patient31_Healthy!E575,Patient33_Healthy!E575,Patient34_Healthy!E575,Patient36_Healthy!E575)</f>
        <v>6.9560347183949087E-2</v>
      </c>
      <c r="I596" s="164">
        <f>STDEV(Patient1_Healthy!E621,Patient2_Healthy!E621,Patient5_Healthy!E575,Patient6_Healthy!E575,Patient8_Healthy!E575,Patient9_Healthy!E575,Patient10_Healthy!E575,Patient11_Healthy!E575,Patient12_Healthy!E575,Patient13_Healthy!E575,Patient14_Healthy!E575,Patient15_Healthy!E575,Patient16_Healthy!E575,Patient17_Healthy!E575,Patient18_Healthy!E575,Patient19_Healthy!E575,Patient21_Healthy!E575,Patient22_Healthy!E575,Patient23_Healthy!E575,Patient25_Healthy!E575,Patient26_Healthy!E575,Patient27_Healthy!E575,Patient28_Healthy!E575,Patient30_Healthy!E575,Patient31_Healthy!E575,Patient33_Healthy!E575,Patient34_Healthy!E575,Patient36_Healthy!E575)</f>
        <v>3.4973517164342893</v>
      </c>
      <c r="L596" s="133" t="s">
        <v>146</v>
      </c>
      <c r="M596" s="164">
        <f>AVERAGE(Patient1_Healthy!H621,Patient2_Healthy!H575,Patient5_Healthy!H575,Patient6_Healthy!H575,Patient8_Healthy!H575,Patient9_Healthy!H575,Patient10_Healthy!H575,Patient11_Healthy!H575,Patient12_Healthy!H575,Patient13_Healthy!H575,Patient14_Healthy!H575,Patient15_Healthy!H575,Patient16_Healthy!H575,Patient17_Healthy!H575,Patient18_Healthy!H575,Patient19_Healthy!H575,Patient21_Healthy!H575,Patient22_Healthy!H575,Patient23_Healthy!H575,Patient25_Healthy!H575,Patient26_Healthy!H575,Patient27_Healthy!H575,Patient28_Healthy!H575,Patient30_Healthy!H575,Patient31_Healthy!H575,Patient33_Healthy!H575,Patient34_Healthy!H575,Patient36_Healthy!H575)</f>
        <v>133.47487890278586</v>
      </c>
      <c r="N596" s="164">
        <f>STDEV(Patient1_Healthy!H621,Patient2_Healthy!H575,Patient5_Healthy!H575,Patient6_Healthy!H575,Patient8_Healthy!H575,Patient9_Healthy!H575,Patient10_Healthy!H575,Patient11_Healthy!H575,Patient12_Healthy!H575,Patient13_Healthy!H575,Patient14_Healthy!H575,Patient15_Healthy!H575,Patient16_Healthy!H575,Patient17_Healthy!H575,Patient18_Healthy!H575,Patient19_Healthy!H575,Patient21_Healthy!H575,Patient22_Healthy!H575,Patient23_Healthy!H575,Patient25_Healthy!H575,Patient26_Healthy!H575,Patient27_Healthy!H575,Patient28_Healthy!H575,Patient30_Healthy!H575,Patient31_Healthy!H575,Patient33_Healthy!H575,Patient34_Healthy!H575,Patient36_Healthy!H575)</f>
        <v>89.189258877815305</v>
      </c>
      <c r="Q596" s="135" t="s">
        <v>146</v>
      </c>
      <c r="R596" s="132">
        <f>AVERAGE(Patient1_Healthy!M621,Patient2_Healthy!M621,Patient5_Healthy!M575,Patient6_Healthy!M575,Patient8_Healthy!M575,Patient9_Healthy!M575,Patient10_Healthy!M575,Patient11_Healthy!M575,Patient12_Healthy!M575,Patient13_Healthy!M575,Patient14_Healthy!M575,Patient15_Healthy!M575,Patient16_Healthy!M575,Patient17_Healthy!M575,Patient18_Healthy!M575,Patient19_Healthy!M575,Patient21_Healthy!M575,Patient22_Healthy!M575,Patient23_Healthy!M575,Patient25_Healthy!M575,Patient26_Healthy!M575,Patient27_Healthy!M575,Patient28_Healthy!M575,Patient30_Healthy!M575,Patient31_Healthy!M575,Patient33_Healthy!M575,Patient34_Healthy!M575,Patient36_Healthy!M575)</f>
        <v>0.87225717348768927</v>
      </c>
      <c r="S596" s="139">
        <f>STDEV(Patient1_Healthy!M621,Patient2_Healthy!M621,Patient5_Healthy!M575,Patient6_Healthy!M575,Patient8_Healthy!M575,Patient9_Healthy!M575,Patient10_Healthy!M575,Patient11_Healthy!M575,Patient12_Healthy!M575,Patient13_Healthy!M575,Patient14_Healthy!M575,Patient15_Healthy!M575,Patient16_Healthy!M575,Patient17_Healthy!M575,Patient18_Healthy!M575,Patient19_Healthy!M575,Patient21_Healthy!M575,Patient22_Healthy!M575,Patient23_Healthy!M575,Patient25_Healthy!M575,Patient26_Healthy!M575,Patient27_Healthy!M575,Patient28_Healthy!M575,Patient30_Healthy!M575,Patient31_Healthy!M575,Patient33_Healthy!M575,Patient34_Healthy!M575,Patient36_Healthy!M575)</f>
        <v>0.10130949159230059</v>
      </c>
      <c r="T596" s="164">
        <f>AVERAGE(Patient1_Healthy!N621,Patient2_Healthy!N621,Patient5_Healthy!N575,Patient6_Healthy!N575,Patient8_Healthy!N575,Patient9_Healthy!N575,Patient10_Healthy!N575,Patient11_Healthy!N575,Patient12_Healthy!N575,Patient13_Healthy!N575,Patient14_Healthy!N575,Patient15_Healthy!N575,Patient16_Healthy!N575,Patient17_Healthy!N575,Patient18_Healthy!N575,Patient19_Healthy!N575,Patient21_Healthy!N575,Patient22_Healthy!N575,Patient23_Healthy!N575,Patient25_Healthy!N575,Patient26_Healthy!N575,Patient27_Healthy!N575,Patient28_Healthy!N575,Patient30_Healthy!N575,Patient31_Healthy!N575,Patient33_Healthy!N575,Patient34_Healthy!N575,Patient36_Healthy!N575)</f>
        <v>0.85870041601396441</v>
      </c>
      <c r="U596" s="164">
        <f>STDEV(Patient1_Healthy!N621,Patient2_Healthy!N621,Patient5_Healthy!N575,Patient6_Healthy!N575,Patient8_Healthy!N575,Patient9_Healthy!N575,Patient10_Healthy!N575,Patient11_Healthy!N575,Patient12_Healthy!N575,Patient13_Healthy!N575,Patient14_Healthy!N575,Patient15_Healthy!N575,Patient16_Healthy!N575,Patient17_Healthy!N575,Patient18_Healthy!N575,Patient19_Healthy!N575,Patient21_Healthy!N575,Patient22_Healthy!N575,Patient23_Healthy!N575,Patient25_Healthy!N575,Patient26_Healthy!N575,Patient27_Healthy!N575,Patient28_Healthy!N575,Patient30_Healthy!N575,Patient31_Healthy!N575,Patient33_Healthy!N575,Patient34_Healthy!N575,Patient36_Healthy!N575)</f>
        <v>0.11974256505760103</v>
      </c>
      <c r="V596" s="132">
        <f>AVERAGE(Patient1_Healthy!O621,Patient2_Healthy!O621,Patient5_Healthy!O575,Patient6_Healthy!O575,Patient8_Healthy!O575,Patient9_Healthy!O575,Patient10_Healthy!O575,Patient11_Healthy!O575,Patient12_Healthy!O575,Patient13_Healthy!O575,Patient14_Healthy!O575,Patient15_Healthy!O575,Patient16_Healthy!O575,Patient17_Healthy!O575,Patient18_Healthy!O575,Patient19_Healthy!O575,Patient21_Healthy!O575,Patient22_Healthy!O575,Patient23_Healthy!O575,Patient25_Healthy!O575,Patient26_Healthy!O575,Patient27_Healthy!O575,Patient28_Healthy!O575,Patient30_Healthy!O575,Patient31_Healthy!O575,Patient33_Healthy!O575,Patient34_Healthy!O575,Patient36_Healthy!O575)</f>
        <v>0.83203397888998298</v>
      </c>
      <c r="W596" s="139">
        <f>STDEV(Patient1_Healthy!O621,Patient2_Healthy!O621,Patient5_Healthy!O575,Patient6_Healthy!O575,Patient8_Healthy!O575,Patient9_Healthy!O575,Patient10_Healthy!O575,Patient11_Healthy!O575,Patient12_Healthy!O575,Patient13_Healthy!O575,Patient14_Healthy!O575,Patient15_Healthy!O575,Patient16_Healthy!O575,Patient17_Healthy!O575,Patient18_Healthy!O575,Patient19_Healthy!O575,Patient21_Healthy!O575,Patient22_Healthy!O575,Patient23_Healthy!O575,Patient25_Healthy!O575,Patient26_Healthy!O575,Patient27_Healthy!O575,Patient28_Healthy!O575,Patient30_Healthy!O575,Patient31_Healthy!O575,Patient33_Healthy!O575,Patient34_Healthy!O575,Patient36_Healthy!O575)</f>
        <v>0.10817505439778913</v>
      </c>
      <c r="X596" s="132">
        <f>AVERAGE(Patient1_Healthy!P621,Patient2_Healthy!P621,Patient5_Healthy!P575,Patient6_Healthy!P575,Patient8_Healthy!P575,Patient9_Healthy!P575,Patient10_Healthy!P575,Patient11_Healthy!P575,Patient12_Healthy!P575,Patient13_Healthy!P575,Patient14_Healthy!P575,Patient15_Healthy!P575,Patient16_Healthy!P575,Patient17_Healthy!P575,Patient18_Healthy!P575,Patient19_Healthy!P575,Patient21_Healthy!P575,Patient22_Healthy!P575,Patient23_Healthy!P575,Patient25_Healthy!P575,Patient26_Healthy!P575,Patient27_Healthy!P575,Patient28_Healthy!P575,Patient30_Healthy!P575,Patient31_Healthy!P575,Patient33_Healthy!P575,Patient34_Healthy!P575,Patient36_Healthy!P575)</f>
        <v>0.85571545698732898</v>
      </c>
      <c r="Y596" s="139">
        <f>STDEV(Patient1_Healthy!P621,Patient2_Healthy!P621,Patient5_Healthy!P575,Patient6_Healthy!P575,Patient8_Healthy!P575,Patient9_Healthy!P575,Patient10_Healthy!P575,Patient11_Healthy!P575,Patient12_Healthy!P575,Patient13_Healthy!P575,Patient14_Healthy!P575,Patient15_Healthy!P575,Patient16_Healthy!P575,Patient17_Healthy!P575,Patient18_Healthy!P575,Patient19_Healthy!P575,Patient21_Healthy!P575,Patient22_Healthy!P575,Patient23_Healthy!P575,Patient25_Healthy!P575,Patient26_Healthy!P575,Patient27_Healthy!P575,Patient28_Healthy!P575,Patient30_Healthy!P575,Patient31_Healthy!P575,Patient33_Healthy!P575,Patient34_Healthy!P575,Patient36_Healthy!P575)</f>
        <v>0.10868447314960197</v>
      </c>
      <c r="Z596" s="132">
        <f>AVERAGE(Patient1_Healthy!Q621,Patient2_Healthy!Q621,Patient5_Healthy!Q575,Patient6_Healthy!Q575,Patient8_Healthy!Q575,Patient9_Healthy!Q575,Patient10_Healthy!Q575,Patient11_Healthy!Q575,Patient12_Healthy!Q575,Patient13_Healthy!Q575,Patient14_Healthy!Q575,Patient15_Healthy!Q575,Patient16_Healthy!Q575,Patient17_Healthy!Q575,Patient18_Healthy!Q575,Patient19_Healthy!Q575,Patient21_Healthy!Q575,Patient22_Healthy!Q575,Patient23_Healthy!Q575,Patient25_Healthy!Q575,Patient26_Healthy!Q575,Patient27_Healthy!Q575,Patient28_Healthy!Q575,Patient30_Healthy!Q575,Patient31_Healthy!Q575,Patient33_Healthy!Q575,Patient34_Healthy!Q575,Patient36_Healthy!Q575)</f>
        <v>0.76951178199273484</v>
      </c>
      <c r="AA596" s="139">
        <f>STDEV(Patient1_Healthy!Q621,Patient2_Healthy!Q621,Patient5_Healthy!Q575,Patient6_Healthy!Q575,Patient8_Healthy!Q575,Patient9_Healthy!Q575,Patient10_Healthy!Q575,Patient11_Healthy!Q575,Patient12_Healthy!Q575,Patient13_Healthy!Q575,Patient14_Healthy!Q575,Patient15_Healthy!Q575,Patient16_Healthy!Q575,Patient17_Healthy!Q575,Patient18_Healthy!Q575,Patient19_Healthy!Q575,Patient21_Healthy!Q575,Patient22_Healthy!Q575,Patient23_Healthy!Q575,Patient25_Healthy!Q575,Patient26_Healthy!Q575,Patient27_Healthy!Q575,Patient28_Healthy!Q575,Patient30_Healthy!Q575,Patient31_Healthy!Q575,Patient33_Healthy!Q575,Patient34_Healthy!Q575,Patient36_Healthy!Q575)</f>
        <v>0.20970811816606064</v>
      </c>
      <c r="AB596" s="132">
        <f>AVERAGE(Patient1_Healthy!R621,Patient2_Healthy!R621,Patient5_Healthy!R575,Patient6_Healthy!R575,Patient8_Healthy!R575,Patient9_Healthy!R575,Patient10_Healthy!R575,Patient11_Healthy!R575,Patient12_Healthy!R575,Patient12_Healthy!R575,Patient13_Healthy!R575,Patient14_Healthy!R575,Patient15_Healthy!R575,Patient16_Healthy!R575,Patient17_Healthy!R575,Patient18_Healthy!R575,Patient19_Healthy!R575,Patient21_Healthy!R575,Patient22_Healthy!R575,Patient23_Healthy!R575,Patient25_Healthy!R575,Patient26_Healthy!R575,Patient27_Healthy!R575,Patient28_Healthy!R575,Patient30_Healthy!R575,Patient31_Healthy!R575,Patient33_Healthy!R575,Patient34_Healthy!R575,Patient36_Healthy!R575)</f>
        <v>0.76474117096062555</v>
      </c>
      <c r="AC596" s="139">
        <f>STDEV(Patient1_Healthy!R621,Patient2_Healthy!R621,Patient5_Healthy!R575,Patient6_Healthy!R575,Patient8_Healthy!R575,Patient9_Healthy!R575,Patient10_Healthy!R575,Patient11_Healthy!R575,Patient12_Healthy!R575,Patient12_Healthy!R575,Patient13_Healthy!R575,Patient14_Healthy!R575,Patient15_Healthy!R575,Patient16_Healthy!R575,Patient17_Healthy!R575,Patient18_Healthy!R575,Patient19_Healthy!R575,Patient21_Healthy!R575,Patient22_Healthy!R575,Patient23_Healthy!R575,Patient25_Healthy!R575,Patient26_Healthy!R575,Patient27_Healthy!R575,Patient28_Healthy!R575,Patient30_Healthy!R575,Patient31_Healthy!R575,Patient33_Healthy!R575,Patient34_Healthy!R575,Patient36_Healthy!R575)</f>
        <v>0.2309861989688558</v>
      </c>
      <c r="AD596" s="132">
        <f>AVERAGE(Patient1_Healthy!S621,Patient2_Healthy!S621,Patient5_Healthy!S575,Patient6_Healthy!RS175,Patient8_Healthy!S575,Patient9_Healthy!S575,Patient10_Healthy!S575,Patient11_Healthy!S575,Patient12_Healthy!S575,Patient12_Healthy!S575,Patient13_Healthy!S575,Patient14_Healthy!S575,Patient15_Healthy!S575,Patient16_Healthy!S575,Patient17_Healthy!S575,Patient18_Healthy!S575,Patient19_Healthy!S575,Patient21_Healthy!S575,Patient22_Healthy!S575,Patient23_Healthy!S575,Patient25_Healthy!S575,Patient26_Healthy!RS175,Patient27_Healthy!S575,Patient28_Healthy!S575,Patient30_Healthy!S575,Patient31_Healthy!S575,Patient33_Healthy!S575,Patient34_Healthy!S575,Patient36_Healthy!S575)</f>
        <v>0.78544468950348889</v>
      </c>
      <c r="AE596" s="139">
        <f>STDEV(Patient1_Healthy!S621,Patient2_Healthy!S621,Patient5_Healthy!S575,Patient6_Healthy!RS175,Patient8_Healthy!S575,Patient9_Healthy!S575,Patient10_Healthy!S575,Patient11_Healthy!S575,Patient12_Healthy!S575,Patient12_Healthy!S575,Patient13_Healthy!S575,Patient14_Healthy!S575,Patient15_Healthy!S575,Patient16_Healthy!S575,Patient17_Healthy!S575,Patient18_Healthy!S575,Patient19_Healthy!S575,Patient21_Healthy!S575,Patient22_Healthy!S575,Patient23_Healthy!S575,Patient25_Healthy!S575,Patient26_Healthy!RS175,Patient27_Healthy!S575,Patient28_Healthy!S575,Patient30_Healthy!S575,Patient31_Healthy!S575,Patient33_Healthy!S575,Patient34_Healthy!S575,Patient36_Healthy!S575)</f>
        <v>0.20653704584150637</v>
      </c>
      <c r="AF596" s="164">
        <f>AVERAGE(Patient1_Healthy!T621,Patient2_Healthy!T621,Patient5_Healthy!T575,Patient6_Healthy!T575,Patient8_Healthy!T575,Patient9_Healthy!T575,Patient10_Healthy!T575,Patient11_Healthy!T575,Patient12_Healthy!T575,Patient12_Healthy!T575,Patient13_Healthy!T575,Patient14_Healthy!T575,Patient15_Healthy!T575,Patient16_Healthy!T575,Patient17_Healthy!T575,Patient18_Healthy!T575,Patient19_Healthy!T575,Patient21_Healthy!T575,Patient22_Healthy!T575,Patient23_Healthy!T575,Patient25_Healthy!T575,Patient26_Healthy!TS175,Patient27_Healthy!T575,Patient28_Healthy!T575,Patient30_Healthy!T575,Patient31_Healthy!T575,Patient33_Healthy!T575,Patient34_Healthy!T575,Patient36_Healthy!T575)</f>
        <v>0.790609341930123</v>
      </c>
      <c r="AG596" s="164">
        <f>STDEV(Patient1_Healthy!T621,Patient2_Healthy!T621,Patient5_Healthy!T575,Patient6_Healthy!T575,Patient8_Healthy!T575,Patient9_Healthy!T575,Patient10_Healthy!T575,Patient11_Healthy!T575,Patient12_Healthy!T575,Patient12_Healthy!T575,Patient13_Healthy!T575,Patient14_Healthy!T575,Patient15_Healthy!T575,Patient16_Healthy!T575,Patient17_Healthy!T575,Patient18_Healthy!T575,Patient19_Healthy!T575,Patient21_Healthy!T575,Patient22_Healthy!T575,Patient23_Healthy!T575,Patient25_Healthy!T575,Patient26_Healthy!TS175,Patient27_Healthy!T575,Patient28_Healthy!T575,Patient30_Healthy!T575,Patient31_Healthy!T575,Patient33_Healthy!T575,Patient34_Healthy!T575,Patient36_Healthy!T575)</f>
        <v>0.18499637065585994</v>
      </c>
      <c r="AO596" s="165"/>
    </row>
    <row r="597" spans="1:41" x14ac:dyDescent="0.25">
      <c r="A597" s="131" t="s">
        <v>146</v>
      </c>
      <c r="B597" s="132">
        <f>AVERAGE(Patient1_Healthy!B622,Patient2_Healthy!B622,Patient5_Healthy!B576,Patient6_Healthy!B576,Patient8_Healthy!B576,Patient9_Healthy!B576,Patient10_Healthy!B576,Patient11_Healthy!B576,Patient12_Healthy!B576,Patient13_Healthy!B576,Patient14_Healthy!B576,Patient15_Healthy!B576,Patient16_Healthy!B576,Patient17_Healthy!B576,Patient18_Healthy!B576,Patient19_Healthy!B576,Patient21_Healthy!B576,Patient22_Healthy!B576,Patient23_Healthy!B576,Patient25_Healthy!B576,Patient26_Healthy!B576,Patient27_Healthy!B576,Patient28_Healthy!B576,Patient30_Healthy!B576,Patient31_Healthy!B576,Patient33_Healthy!B576,Patient34_Healthy!B576,Patient36_Healthy!B576)</f>
        <v>3.2531592470478508</v>
      </c>
      <c r="C597" s="139">
        <f>STDEV(Patient1_Healthy!B622,Patient2_Healthy!B622,Patient5_Healthy!B576,Patient6_Healthy!B576,Patient8_Healthy!B576,Patient9_Healthy!B576,Patient10_Healthy!B576,Patient11_Healthy!B576,Patient12_Healthy!B576,Patient13_Healthy!B576,Patient14_Healthy!B576,Patient15_Healthy!B576,Patient16_Healthy!B576,Patient17_Healthy!B576,Patient18_Healthy!B576,Patient19_Healthy!B576,Patient21_Healthy!B576,Patient22_Healthy!B576,Patient23_Healthy!B576,Patient25_Healthy!B576,Patient26_Healthy!B576,Patient27_Healthy!B576,Patient28_Healthy!B576,Patient30_Healthy!B576,Patient31_Healthy!B576,Patient33_Healthy!B576,Patient34_Healthy!B576,Patient36_Healthy!B576)</f>
        <v>1.4171451096374181</v>
      </c>
      <c r="D597" s="164">
        <f>AVERAGE(Patient1_Healthy!C622,Patient2_Healthy!C622,Patient5_Healthy!C576,Patient6_Healthy!C576,Patient8_Healthy!C576,Patient9_Healthy!C576,Patient10_Healthy!C576,Patient11_Healthy!C576,Patient12_Healthy!C576,Patient13_Healthy!C576,Patient14_Healthy!C576,Patient15_Healthy!C576,Patient16_Healthy!C576,Patient17_Healthy!C576,Patient18_Healthy!C576,Patient19_Healthy!C576,Patient21_Healthy!C576,Patient22_Healthy!C576,Patient23_Healthy!C576,Patient25_Healthy!C576,Patient26_Healthy!C576,Patient27_Healthy!C576,Patient28_Healthy!C576,Patient30_Healthy!C576,Patient31_Healthy!C576,Patient33_Healthy!C576,Patient34_Healthy!C576,Patient36_Healthy!C576)</f>
        <v>0.39205440689292925</v>
      </c>
      <c r="E597" s="139">
        <f>STDEV(Patient1_Healthy!C622,Patient2_Healthy!C622,Patient5_Healthy!C576,Patient6_Healthy!C576,Patient8_Healthy!C576,Patient9_Healthy!C576,Patient10_Healthy!C576,Patient11_Healthy!C576,Patient12_Healthy!C576,Patient13_Healthy!C576,Patient14_Healthy!C576,Patient15_Healthy!C576,Patient16_Healthy!C576,Patient17_Healthy!C576,Patient18_Healthy!C576,Patient19_Healthy!C576,Patient21_Healthy!C576,Patient22_Healthy!C576,Patient23_Healthy!C576,Patient25_Healthy!C576,Patient26_Healthy!C576,Patient27_Healthy!C576,Patient28_Healthy!C576,Patient30_Healthy!C576,Patient31_Healthy!C576,Patient33_Healthy!C576,Patient34_Healthy!C576,Patient36_Healthy!C576)</f>
        <v>2.3311483635494836</v>
      </c>
      <c r="F597" s="132">
        <f>AVERAGE(Patient1_Healthy!D622,Patient2_Healthy!D622,Patient5_Healthy!D576,Patient6_Healthy!D576,Patient8_Healthy!D576,Patient9_Healthy!D576,Patient10_Healthy!D576,Patient11_Healthy!D576,Patient12_Healthy!D576,Patient13_Healthy!D576,Patient14_Healthy!D576,Patient15_Healthy!D576,Patient16_Healthy!D576,Patient17_Healthy!D576,Patient18_Healthy!D576,Patient19_Healthy!D576,Patient21_Healthy!D576,Patient22_Healthy!D576,Patient23_Healthy!D576,Patient25_Healthy!D576,Patient26_Healthy!D576,Patient27_Healthy!D576,Patient28_Healthy!D576,Patient30_Healthy!D576,Patient31_Healthy!D576,Patient33_Healthy!D576,Patient34_Healthy!D576,Patient36_Healthy!D576)</f>
        <v>4.6446260077219881</v>
      </c>
      <c r="G597" s="139">
        <f>STDEV(Patient1_Healthy!D622,Patient2_Healthy!D622,Patient5_Healthy!D576,Patient6_Healthy!D576,Patient8_Healthy!D576,Patient9_Healthy!D576,Patient10_Healthy!D576,Patient11_Healthy!D576,Patient12_Healthy!D576,Patient13_Healthy!D576,Patient14_Healthy!D576,Patient15_Healthy!D576,Patient16_Healthy!D576,Patient17_Healthy!D576,Patient18_Healthy!D576,Patient19_Healthy!D576,Patient21_Healthy!D576,Patient22_Healthy!D576,Patient23_Healthy!D576,Patient25_Healthy!D576,Patient26_Healthy!D576,Patient27_Healthy!D576,Patient28_Healthy!D576,Patient30_Healthy!D576,Patient31_Healthy!D576,Patient33_Healthy!D576,Patient34_Healthy!D576,Patient36_Healthy!D576)</f>
        <v>1.9453499132955669</v>
      </c>
      <c r="H597" s="164">
        <f>AVERAGE(Patient1_Healthy!E622,Patient2_Healthy!E622,Patient5_Healthy!E576,Patient6_Healthy!E576,Patient8_Healthy!E576,Patient9_Healthy!E576,Patient10_Healthy!E576,Patient11_Healthy!E576,Patient12_Healthy!E576,Patient13_Healthy!E576,Patient14_Healthy!E576,Patient15_Healthy!E576,Patient16_Healthy!E576,Patient17_Healthy!E576,Patient18_Healthy!E576,Patient19_Healthy!E576,Patient21_Healthy!E576,Patient22_Healthy!E576,Patient23_Healthy!E576,Patient25_Healthy!E576,Patient26_Healthy!E576,Patient27_Healthy!E576,Patient28_Healthy!E576,Patient30_Healthy!E576,Patient31_Healthy!E576,Patient33_Healthy!E576,Patient34_Healthy!E576,Patient36_Healthy!E576)</f>
        <v>-0.53414550145663986</v>
      </c>
      <c r="I597" s="164">
        <f>STDEV(Patient1_Healthy!E622,Patient2_Healthy!E622,Patient5_Healthy!E576,Patient6_Healthy!E576,Patient8_Healthy!E576,Patient9_Healthy!E576,Patient10_Healthy!E576,Patient11_Healthy!E576,Patient12_Healthy!E576,Patient13_Healthy!E576,Patient14_Healthy!E576,Patient15_Healthy!E576,Patient16_Healthy!E576,Patient17_Healthy!E576,Patient18_Healthy!E576,Patient19_Healthy!E576,Patient21_Healthy!E576,Patient22_Healthy!E576,Patient23_Healthy!E576,Patient25_Healthy!E576,Patient26_Healthy!E576,Patient27_Healthy!E576,Patient28_Healthy!E576,Patient30_Healthy!E576,Patient31_Healthy!E576,Patient33_Healthy!E576,Patient34_Healthy!E576,Patient36_Healthy!E576)</f>
        <v>2.9758157708306547</v>
      </c>
      <c r="L597" s="133" t="s">
        <v>147</v>
      </c>
      <c r="M597" s="164">
        <f>AVERAGE(Patient1_Healthy!H622,Patient2_Healthy!H576,Patient5_Healthy!H576,Patient6_Healthy!H576,Patient8_Healthy!H576,Patient9_Healthy!H576,Patient10_Healthy!H576,Patient11_Healthy!H576,Patient12_Healthy!H576,Patient13_Healthy!H576,Patient14_Healthy!H576,Patient15_Healthy!H576,Patient16_Healthy!H576,Patient17_Healthy!H576,Patient18_Healthy!H576,Patient19_Healthy!H576,Patient21_Healthy!H576,Patient22_Healthy!H576,Patient23_Healthy!H576,Patient25_Healthy!H576,Patient26_Healthy!H576,Patient27_Healthy!H576,Patient28_Healthy!H576,Patient30_Healthy!H576,Patient31_Healthy!H576,Patient33_Healthy!H576,Patient34_Healthy!H576,Patient36_Healthy!H576)</f>
        <v>187.07608681420558</v>
      </c>
      <c r="N597" s="164">
        <f>STDEV(Patient1_Healthy!H622,Patient2_Healthy!H576,Patient5_Healthy!H576,Patient6_Healthy!H576,Patient8_Healthy!H576,Patient9_Healthy!H576,Patient10_Healthy!H576,Patient11_Healthy!H576,Patient12_Healthy!H576,Patient13_Healthy!H576,Patient14_Healthy!H576,Patient15_Healthy!H576,Patient16_Healthy!H576,Patient17_Healthy!H576,Patient18_Healthy!H576,Patient19_Healthy!H576,Patient21_Healthy!H576,Patient22_Healthy!H576,Patient23_Healthy!H576,Patient25_Healthy!H576,Patient26_Healthy!H576,Patient27_Healthy!H576,Patient28_Healthy!H576,Patient30_Healthy!H576,Patient31_Healthy!H576,Patient33_Healthy!H576,Patient34_Healthy!H576,Patient36_Healthy!H576)</f>
        <v>157.19688164480417</v>
      </c>
      <c r="Q597" s="135" t="s">
        <v>147</v>
      </c>
      <c r="R597" s="132">
        <f>AVERAGE(Patient1_Healthy!M622,Patient2_Healthy!M622,Patient5_Healthy!M576,Patient6_Healthy!M576,Patient8_Healthy!M576,Patient9_Healthy!M576,Patient10_Healthy!M576,Patient11_Healthy!M576,Patient12_Healthy!M576,Patient13_Healthy!M576,Patient14_Healthy!M576,Patient15_Healthy!M576,Patient16_Healthy!M576,Patient17_Healthy!M576,Patient18_Healthy!M576,Patient19_Healthy!M576,Patient21_Healthy!M576,Patient22_Healthy!M576,Patient23_Healthy!M576,Patient25_Healthy!M576,Patient26_Healthy!M576,Patient27_Healthy!M576,Patient28_Healthy!M576,Patient30_Healthy!M576,Patient31_Healthy!M576,Patient33_Healthy!M576,Patient34_Healthy!M576,Patient36_Healthy!M576)</f>
        <v>0.89696692858668958</v>
      </c>
      <c r="S597" s="139">
        <f>STDEV(Patient1_Healthy!M622,Patient2_Healthy!M622,Patient5_Healthy!M576,Patient6_Healthy!M576,Patient8_Healthy!M576,Patient9_Healthy!M576,Patient10_Healthy!M576,Patient11_Healthy!M576,Patient12_Healthy!M576,Patient13_Healthy!M576,Patient14_Healthy!M576,Patient15_Healthy!M576,Patient16_Healthy!M576,Patient17_Healthy!M576,Patient18_Healthy!M576,Patient19_Healthy!M576,Patient21_Healthy!M576,Patient22_Healthy!M576,Patient23_Healthy!M576,Patient25_Healthy!M576,Patient26_Healthy!M576,Patient27_Healthy!M576,Patient28_Healthy!M576,Patient30_Healthy!M576,Patient31_Healthy!M576,Patient33_Healthy!M576,Patient34_Healthy!M576,Patient36_Healthy!M576)</f>
        <v>6.5430476396937165E-2</v>
      </c>
      <c r="T597" s="164">
        <f>AVERAGE(Patient1_Healthy!N622,Patient2_Healthy!N622,Patient5_Healthy!N576,Patient6_Healthy!N576,Patient8_Healthy!N576,Patient9_Healthy!N576,Patient10_Healthy!N576,Patient11_Healthy!N576,Patient12_Healthy!N576,Patient13_Healthy!N576,Patient14_Healthy!N576,Patient15_Healthy!N576,Patient16_Healthy!N576,Patient17_Healthy!N576,Patient18_Healthy!N576,Patient19_Healthy!N576,Patient21_Healthy!N576,Patient22_Healthy!N576,Patient23_Healthy!N576,Patient25_Healthy!N576,Patient26_Healthy!N576,Patient27_Healthy!N576,Patient28_Healthy!N576,Patient30_Healthy!N576,Patient31_Healthy!N576,Patient33_Healthy!N576,Patient34_Healthy!N576,Patient36_Healthy!N576)</f>
        <v>0.87783506965931823</v>
      </c>
      <c r="U597" s="164">
        <f>STDEV(Patient1_Healthy!N622,Patient2_Healthy!N622,Patient5_Healthy!N576,Patient6_Healthy!N576,Patient8_Healthy!N576,Patient9_Healthy!N576,Patient10_Healthy!N576,Patient11_Healthy!N576,Patient12_Healthy!N576,Patient13_Healthy!N576,Patient14_Healthy!N576,Patient15_Healthy!N576,Patient16_Healthy!N576,Patient17_Healthy!N576,Patient18_Healthy!N576,Patient19_Healthy!N576,Patient21_Healthy!N576,Patient22_Healthy!N576,Patient23_Healthy!N576,Patient25_Healthy!N576,Patient26_Healthy!N576,Patient27_Healthy!N576,Patient28_Healthy!N576,Patient30_Healthy!N576,Patient31_Healthy!N576,Patient33_Healthy!N576,Patient34_Healthy!N576,Patient36_Healthy!N576)</f>
        <v>0.10819926515004662</v>
      </c>
      <c r="V597" s="132">
        <f>AVERAGE(Patient1_Healthy!O622,Patient2_Healthy!O622,Patient5_Healthy!O576,Patient6_Healthy!O576,Patient8_Healthy!O576,Patient9_Healthy!O576,Patient10_Healthy!O576,Patient11_Healthy!O576,Patient12_Healthy!O576,Patient13_Healthy!O576,Patient14_Healthy!O576,Patient15_Healthy!O576,Patient16_Healthy!O576,Patient17_Healthy!O576,Patient18_Healthy!O576,Patient19_Healthy!O576,Patient21_Healthy!O576,Patient22_Healthy!O576,Patient23_Healthy!O576,Patient25_Healthy!O576,Patient26_Healthy!O576,Patient27_Healthy!O576,Patient28_Healthy!O576,Patient30_Healthy!O576,Patient31_Healthy!O576,Patient33_Healthy!O576,Patient34_Healthy!O576,Patient36_Healthy!O576)</f>
        <v>0.83289569184050583</v>
      </c>
      <c r="W597" s="139">
        <f>STDEV(Patient1_Healthy!O622,Patient2_Healthy!O622,Patient5_Healthy!O576,Patient6_Healthy!O576,Patient8_Healthy!O576,Patient9_Healthy!O576,Patient10_Healthy!O576,Patient11_Healthy!O576,Patient12_Healthy!O576,Patient13_Healthy!O576,Patient14_Healthy!O576,Patient15_Healthy!O576,Patient16_Healthy!O576,Patient17_Healthy!O576,Patient18_Healthy!O576,Patient19_Healthy!O576,Patient21_Healthy!O576,Patient22_Healthy!O576,Patient23_Healthy!O576,Patient25_Healthy!O576,Patient26_Healthy!O576,Patient27_Healthy!O576,Patient28_Healthy!O576,Patient30_Healthy!O576,Patient31_Healthy!O576,Patient33_Healthy!O576,Patient34_Healthy!O576,Patient36_Healthy!O576)</f>
        <v>0.11527185479319396</v>
      </c>
      <c r="X597" s="132">
        <f>AVERAGE(Patient1_Healthy!P622,Patient2_Healthy!P622,Patient5_Healthy!P576,Patient6_Healthy!P576,Patient8_Healthy!P576,Patient9_Healthy!P576,Patient10_Healthy!P576,Patient11_Healthy!P576,Patient12_Healthy!P576,Patient13_Healthy!P576,Patient14_Healthy!P576,Patient15_Healthy!P576,Patient16_Healthy!P576,Patient17_Healthy!P576,Patient18_Healthy!P576,Patient19_Healthy!P576,Patient21_Healthy!P576,Patient22_Healthy!P576,Patient23_Healthy!P576,Patient25_Healthy!P576,Patient26_Healthy!P576,Patient27_Healthy!P576,Patient28_Healthy!P576,Patient30_Healthy!P576,Patient31_Healthy!P576,Patient33_Healthy!P576,Patient34_Healthy!P576,Patient36_Healthy!P576)</f>
        <v>0.87233568353636315</v>
      </c>
      <c r="Y597" s="139">
        <f>STDEV(Patient1_Healthy!P622,Patient2_Healthy!P622,Patient5_Healthy!P576,Patient6_Healthy!P576,Patient8_Healthy!P576,Patient9_Healthy!P576,Patient10_Healthy!P576,Patient11_Healthy!P576,Patient12_Healthy!P576,Patient13_Healthy!P576,Patient14_Healthy!P576,Patient15_Healthy!P576,Patient16_Healthy!P576,Patient17_Healthy!P576,Patient18_Healthy!P576,Patient19_Healthy!P576,Patient21_Healthy!P576,Patient22_Healthy!P576,Patient23_Healthy!P576,Patient25_Healthy!P576,Patient26_Healthy!P576,Patient27_Healthy!P576,Patient28_Healthy!P576,Patient30_Healthy!P576,Patient31_Healthy!P576,Patient33_Healthy!P576,Patient34_Healthy!P576,Patient36_Healthy!P576)</f>
        <v>9.4279031784664374E-2</v>
      </c>
      <c r="Z597" s="132">
        <f>AVERAGE(Patient1_Healthy!Q622,Patient2_Healthy!Q622,Patient5_Healthy!Q576,Patient6_Healthy!Q576,Patient8_Healthy!Q576,Patient9_Healthy!Q576,Patient10_Healthy!Q576,Patient11_Healthy!Q576,Patient12_Healthy!Q576,Patient13_Healthy!Q576,Patient14_Healthy!Q576,Patient15_Healthy!Q576,Patient16_Healthy!Q576,Patient17_Healthy!Q576,Patient18_Healthy!Q576,Patient19_Healthy!Q576,Patient21_Healthy!Q576,Patient22_Healthy!Q576,Patient23_Healthy!Q576,Patient25_Healthy!Q576,Patient26_Healthy!Q576,Patient27_Healthy!Q576,Patient28_Healthy!Q576,Patient30_Healthy!Q576,Patient31_Healthy!Q576,Patient33_Healthy!Q576,Patient34_Healthy!Q576,Patient36_Healthy!Q576)</f>
        <v>0.80344050785185051</v>
      </c>
      <c r="AA597" s="139">
        <f>STDEV(Patient1_Healthy!Q622,Patient2_Healthy!Q622,Patient5_Healthy!Q576,Patient6_Healthy!Q576,Patient8_Healthy!Q576,Patient9_Healthy!Q576,Patient10_Healthy!Q576,Patient11_Healthy!Q576,Patient12_Healthy!Q576,Patient13_Healthy!Q576,Patient14_Healthy!Q576,Patient15_Healthy!Q576,Patient16_Healthy!Q576,Patient17_Healthy!Q576,Patient18_Healthy!Q576,Patient19_Healthy!Q576,Patient21_Healthy!Q576,Patient22_Healthy!Q576,Patient23_Healthy!Q576,Patient25_Healthy!Q576,Patient26_Healthy!Q576,Patient27_Healthy!Q576,Patient28_Healthy!Q576,Patient30_Healthy!Q576,Patient31_Healthy!Q576,Patient33_Healthy!Q576,Patient34_Healthy!Q576,Patient36_Healthy!Q576)</f>
        <v>0.2104692010380555</v>
      </c>
      <c r="AB597" s="132">
        <f>AVERAGE(Patient1_Healthy!R622,Patient2_Healthy!R622,Patient5_Healthy!R576,Patient6_Healthy!R576,Patient8_Healthy!R576,Patient9_Healthy!R576,Patient10_Healthy!R576,Patient11_Healthy!R576,Patient12_Healthy!R576,Patient12_Healthy!R576,Patient13_Healthy!R576,Patient14_Healthy!R576,Patient15_Healthy!R576,Patient16_Healthy!R576,Patient17_Healthy!R576,Patient18_Healthy!R576,Patient19_Healthy!R576,Patient21_Healthy!R576,Patient22_Healthy!R576,Patient23_Healthy!R576,Patient25_Healthy!R576,Patient26_Healthy!R576,Patient27_Healthy!R576,Patient28_Healthy!R576,Patient30_Healthy!R576,Patient31_Healthy!R576,Patient33_Healthy!R576,Patient34_Healthy!R576,Patient36_Healthy!R576)</f>
        <v>0.76271583055942993</v>
      </c>
      <c r="AC597" s="139">
        <f>STDEV(Patient1_Healthy!R622,Patient2_Healthy!R622,Patient5_Healthy!R576,Patient6_Healthy!R576,Patient8_Healthy!R576,Patient9_Healthy!R576,Patient10_Healthy!R576,Patient11_Healthy!R576,Patient12_Healthy!R576,Patient12_Healthy!R576,Patient13_Healthy!R576,Patient14_Healthy!R576,Patient15_Healthy!R576,Patient16_Healthy!R576,Patient17_Healthy!R576,Patient18_Healthy!R576,Patient19_Healthy!R576,Patient21_Healthy!R576,Patient22_Healthy!R576,Patient23_Healthy!R576,Patient25_Healthy!R576,Patient26_Healthy!R576,Patient27_Healthy!R576,Patient28_Healthy!R576,Patient30_Healthy!R576,Patient31_Healthy!R576,Patient33_Healthy!R576,Patient34_Healthy!R576,Patient36_Healthy!R576)</f>
        <v>0.21221612611214599</v>
      </c>
      <c r="AD597" s="132">
        <f>AVERAGE(Patient1_Healthy!S622,Patient2_Healthy!S622,Patient5_Healthy!S576,Patient6_Healthy!RS176,Patient8_Healthy!S576,Patient9_Healthy!S576,Patient10_Healthy!S576,Patient11_Healthy!S576,Patient12_Healthy!S576,Patient12_Healthy!S576,Patient13_Healthy!S576,Patient14_Healthy!S576,Patient15_Healthy!S576,Patient16_Healthy!S576,Patient17_Healthy!S576,Patient18_Healthy!S576,Patient19_Healthy!S576,Patient21_Healthy!S576,Patient22_Healthy!S576,Patient23_Healthy!S576,Patient25_Healthy!S576,Patient26_Healthy!RS176,Patient27_Healthy!S576,Patient28_Healthy!S576,Patient30_Healthy!S576,Patient31_Healthy!S576,Patient33_Healthy!S576,Patient34_Healthy!S576,Patient36_Healthy!S576)</f>
        <v>0.77645984066242157</v>
      </c>
      <c r="AE597" s="139">
        <f>STDEV(Patient1_Healthy!S622,Patient2_Healthy!S622,Patient5_Healthy!S576,Patient6_Healthy!RS176,Patient8_Healthy!S576,Patient9_Healthy!S576,Patient10_Healthy!S576,Patient11_Healthy!S576,Patient12_Healthy!S576,Patient12_Healthy!S576,Patient13_Healthy!S576,Patient14_Healthy!S576,Patient15_Healthy!S576,Patient16_Healthy!S576,Patient17_Healthy!S576,Patient18_Healthy!S576,Patient19_Healthy!S576,Patient21_Healthy!S576,Patient22_Healthy!S576,Patient23_Healthy!S576,Patient25_Healthy!S576,Patient26_Healthy!RS176,Patient27_Healthy!S576,Patient28_Healthy!S576,Patient30_Healthy!S576,Patient31_Healthy!S576,Patient33_Healthy!S576,Patient34_Healthy!S576,Patient36_Healthy!S576)</f>
        <v>0.20631935143873728</v>
      </c>
      <c r="AF597" s="164">
        <f>AVERAGE(Patient1_Healthy!T622,Patient2_Healthy!T622,Patient5_Healthy!T576,Patient6_Healthy!T576,Patient8_Healthy!T576,Patient9_Healthy!T576,Patient10_Healthy!T576,Patient11_Healthy!T576,Patient12_Healthy!T576,Patient12_Healthy!T576,Patient13_Healthy!T576,Patient14_Healthy!T576,Patient15_Healthy!T576,Patient16_Healthy!T576,Patient17_Healthy!T576,Patient18_Healthy!T576,Patient19_Healthy!T576,Patient21_Healthy!T576,Patient22_Healthy!T576,Patient23_Healthy!T576,Patient25_Healthy!T576,Patient26_Healthy!TS176,Patient27_Healthy!T576,Patient28_Healthy!T576,Patient30_Healthy!T576,Patient31_Healthy!T576,Patient33_Healthy!T576,Patient34_Healthy!T576,Patient36_Healthy!T576)</f>
        <v>0.75611710598850779</v>
      </c>
      <c r="AG597" s="164">
        <f>STDEV(Patient1_Healthy!T622,Patient2_Healthy!T622,Patient5_Healthy!T576,Patient6_Healthy!T576,Patient8_Healthy!T576,Patient9_Healthy!T576,Patient10_Healthy!T576,Patient11_Healthy!T576,Patient12_Healthy!T576,Patient12_Healthy!T576,Patient13_Healthy!T576,Patient14_Healthy!T576,Patient15_Healthy!T576,Patient16_Healthy!T576,Patient17_Healthy!T576,Patient18_Healthy!T576,Patient19_Healthy!T576,Patient21_Healthy!T576,Patient22_Healthy!T576,Patient23_Healthy!T576,Patient25_Healthy!T576,Patient26_Healthy!TS176,Patient27_Healthy!T576,Patient28_Healthy!T576,Patient30_Healthy!T576,Patient31_Healthy!T576,Patient33_Healthy!T576,Patient34_Healthy!T576,Patient36_Healthy!T576)</f>
        <v>0.1933197855113109</v>
      </c>
      <c r="AO597" s="165"/>
    </row>
    <row r="598" spans="1:41" x14ac:dyDescent="0.25">
      <c r="A598" s="131" t="s">
        <v>147</v>
      </c>
      <c r="B598" s="132">
        <f>AVERAGE(Patient1_Healthy!B623,Patient2_Healthy!B623,Patient5_Healthy!B577,Patient6_Healthy!B577,Patient8_Healthy!B577,Patient9_Healthy!B577,Patient10_Healthy!B577,Patient11_Healthy!B577,Patient12_Healthy!B577,Patient13_Healthy!B577,Patient14_Healthy!B577,Patient15_Healthy!B577,Patient16_Healthy!B577,Patient17_Healthy!B577,Patient18_Healthy!B577,Patient19_Healthy!B577,Patient21_Healthy!B577,Patient22_Healthy!B577,Patient23_Healthy!B577,Patient25_Healthy!B577,Patient26_Healthy!B577,Patient27_Healthy!B577,Patient28_Healthy!B577,Patient30_Healthy!B577,Patient31_Healthy!B577,Patient33_Healthy!B577,Patient34_Healthy!B577,Patient36_Healthy!B577)</f>
        <v>4.323261601753182</v>
      </c>
      <c r="C598" s="139">
        <f>STDEV(Patient1_Healthy!B623,Patient2_Healthy!B623,Patient5_Healthy!B577,Patient6_Healthy!B577,Patient8_Healthy!B577,Patient9_Healthy!B577,Patient10_Healthy!B577,Patient11_Healthy!B577,Patient12_Healthy!B577,Patient13_Healthy!B577,Patient14_Healthy!B577,Patient15_Healthy!B577,Patient16_Healthy!B577,Patient17_Healthy!B577,Patient18_Healthy!B577,Patient19_Healthy!B577,Patient21_Healthy!B577,Patient22_Healthy!B577,Patient23_Healthy!B577,Patient25_Healthy!B577,Patient26_Healthy!B577,Patient27_Healthy!B577,Patient28_Healthy!B577,Patient30_Healthy!B577,Patient31_Healthy!B577,Patient33_Healthy!B577,Patient34_Healthy!B577,Patient36_Healthy!B577)</f>
        <v>1.9249656973210416</v>
      </c>
      <c r="D598" s="164">
        <f>AVERAGE(Patient1_Healthy!C623,Patient2_Healthy!C623,Patient5_Healthy!C577,Patient6_Healthy!C577,Patient8_Healthy!C577,Patient9_Healthy!C577,Patient10_Healthy!C577,Patient11_Healthy!C577,Patient12_Healthy!C577,Patient13_Healthy!C577,Patient14_Healthy!C577,Patient15_Healthy!C577,Patient16_Healthy!C577,Patient17_Healthy!C577,Patient18_Healthy!C577,Patient19_Healthy!C577,Patient21_Healthy!C577,Patient22_Healthy!C577,Patient23_Healthy!C577,Patient25_Healthy!C577,Patient26_Healthy!C577,Patient27_Healthy!C577,Patient28_Healthy!C577,Patient30_Healthy!C577,Patient31_Healthy!C577,Patient33_Healthy!C577,Patient34_Healthy!C577,Patient36_Healthy!C577)</f>
        <v>0.54247184643698321</v>
      </c>
      <c r="E598" s="139">
        <f>STDEV(Patient1_Healthy!C623,Patient2_Healthy!C623,Patient5_Healthy!C577,Patient6_Healthy!C577,Patient8_Healthy!C577,Patient9_Healthy!C577,Patient10_Healthy!C577,Patient11_Healthy!C577,Patient12_Healthy!C577,Patient13_Healthy!C577,Patient14_Healthy!C577,Patient15_Healthy!C577,Patient16_Healthy!C577,Patient17_Healthy!C577,Patient18_Healthy!C577,Patient19_Healthy!C577,Patient21_Healthy!C577,Patient22_Healthy!C577,Patient23_Healthy!C577,Patient25_Healthy!C577,Patient26_Healthy!C577,Patient27_Healthy!C577,Patient28_Healthy!C577,Patient30_Healthy!C577,Patient31_Healthy!C577,Patient33_Healthy!C577,Patient34_Healthy!C577,Patient36_Healthy!C577)</f>
        <v>4.384405206323934</v>
      </c>
      <c r="F598" s="132">
        <f>AVERAGE(Patient1_Healthy!D623,Patient2_Healthy!D623,Patient5_Healthy!D577,Patient6_Healthy!D577,Patient8_Healthy!D577,Patient9_Healthy!D577,Patient10_Healthy!D577,Patient11_Healthy!D577,Patient12_Healthy!D577,Patient13_Healthy!D577,Patient14_Healthy!D577,Patient15_Healthy!D577,Patient16_Healthy!D577,Patient17_Healthy!D577,Patient18_Healthy!D577,Patient19_Healthy!D577,Patient21_Healthy!D577,Patient22_Healthy!D577,Patient23_Healthy!D577,Patient25_Healthy!D577,Patient26_Healthy!D577,Patient27_Healthy!D577,Patient28_Healthy!D577,Patient30_Healthy!D577,Patient31_Healthy!D577,Patient33_Healthy!D577,Patient34_Healthy!D577,Patient36_Healthy!D577)</f>
        <v>5.8370665089686389</v>
      </c>
      <c r="G598" s="139">
        <f>STDEV(Patient1_Healthy!D623,Patient2_Healthy!D623,Patient5_Healthy!D577,Patient6_Healthy!D577,Patient8_Healthy!D577,Patient9_Healthy!D577,Patient10_Healthy!D577,Patient11_Healthy!D577,Patient12_Healthy!D577,Patient13_Healthy!D577,Patient14_Healthy!D577,Patient15_Healthy!D577,Patient16_Healthy!D577,Patient17_Healthy!D577,Patient18_Healthy!D577,Patient19_Healthy!D577,Patient21_Healthy!D577,Patient22_Healthy!D577,Patient23_Healthy!D577,Patient25_Healthy!D577,Patient26_Healthy!D577,Patient27_Healthy!D577,Patient28_Healthy!D577,Patient30_Healthy!D577,Patient31_Healthy!D577,Patient33_Healthy!D577,Patient34_Healthy!D577,Patient36_Healthy!D577)</f>
        <v>2.8737640781370777</v>
      </c>
      <c r="H598" s="164">
        <f>AVERAGE(Patient1_Healthy!E623,Patient2_Healthy!E623,Patient5_Healthy!E577,Patient6_Healthy!E577,Patient8_Healthy!E577,Patient9_Healthy!E577,Patient10_Healthy!E577,Patient11_Healthy!E577,Patient12_Healthy!E577,Patient13_Healthy!E577,Patient14_Healthy!E577,Patient15_Healthy!E577,Patient16_Healthy!E577,Patient17_Healthy!E577,Patient18_Healthy!E577,Patient19_Healthy!E577,Patient21_Healthy!E577,Patient22_Healthy!E577,Patient23_Healthy!E577,Patient25_Healthy!E577,Patient26_Healthy!E577,Patient27_Healthy!E577,Patient28_Healthy!E577,Patient30_Healthy!E577,Patient31_Healthy!E577,Patient33_Healthy!E577,Patient34_Healthy!E577,Patient36_Healthy!E577)</f>
        <v>0.2010145200302173</v>
      </c>
      <c r="I598" s="164">
        <f>STDEV(Patient1_Healthy!E623,Patient2_Healthy!E623,Patient5_Healthy!E577,Patient6_Healthy!E577,Patient8_Healthy!E577,Patient9_Healthy!E577,Patient10_Healthy!E577,Patient11_Healthy!E577,Patient12_Healthy!E577,Patient13_Healthy!E577,Patient14_Healthy!E577,Patient15_Healthy!E577,Patient16_Healthy!E577,Patient17_Healthy!E577,Patient18_Healthy!E577,Patient19_Healthy!E577,Patient21_Healthy!E577,Patient22_Healthy!E577,Patient23_Healthy!E577,Patient25_Healthy!E577,Patient26_Healthy!E577,Patient27_Healthy!E577,Patient28_Healthy!E577,Patient30_Healthy!E577,Patient31_Healthy!E577,Patient33_Healthy!E577,Patient34_Healthy!E577,Patient36_Healthy!E577)</f>
        <v>5.71270262369113</v>
      </c>
      <c r="L598" s="133" t="s">
        <v>148</v>
      </c>
      <c r="M598" s="164">
        <f>AVERAGE(Patient1_Healthy!H623,Patient2_Healthy!H577,Patient5_Healthy!H577,Patient6_Healthy!H577,Patient8_Healthy!H577,Patient9_Healthy!H577,Patient10_Healthy!H577,Patient11_Healthy!H577,Patient12_Healthy!H577,Patient13_Healthy!H577,Patient14_Healthy!H577,Patient15_Healthy!H577,Patient16_Healthy!H577,Patient17_Healthy!H577,Patient18_Healthy!H577,Patient19_Healthy!H577,Patient21_Healthy!H577,Patient22_Healthy!H577,Patient23_Healthy!H577,Patient25_Healthy!H577,Patient26_Healthy!H577,Patient27_Healthy!H577,Patient28_Healthy!H577,Patient30_Healthy!H577,Patient31_Healthy!H577,Patient33_Healthy!H577,Patient34_Healthy!H577,Patient36_Healthy!H577)</f>
        <v>137.97070787674727</v>
      </c>
      <c r="N598" s="164">
        <f>STDEV(Patient1_Healthy!H623,Patient2_Healthy!H577,Patient5_Healthy!H577,Patient6_Healthy!H577,Patient8_Healthy!H577,Patient9_Healthy!H577,Patient10_Healthy!H577,Patient11_Healthy!H577,Patient12_Healthy!H577,Patient13_Healthy!H577,Patient14_Healthy!H577,Patient15_Healthy!H577,Patient16_Healthy!H577,Patient17_Healthy!H577,Patient18_Healthy!H577,Patient19_Healthy!H577,Patient21_Healthy!H577,Patient22_Healthy!H577,Patient23_Healthy!H577,Patient25_Healthy!H577,Patient26_Healthy!H577,Patient27_Healthy!H577,Patient28_Healthy!H577,Patient30_Healthy!H577,Patient31_Healthy!H577,Patient33_Healthy!H577,Patient34_Healthy!H577,Patient36_Healthy!H577)</f>
        <v>80.068897219361617</v>
      </c>
      <c r="Q598" s="135" t="s">
        <v>148</v>
      </c>
      <c r="R598" s="132">
        <f>AVERAGE(Patient1_Healthy!M623,Patient2_Healthy!M623,Patient5_Healthy!M577,Patient6_Healthy!M577,Patient8_Healthy!M577,Patient9_Healthy!M577,Patient10_Healthy!M577,Patient11_Healthy!M577,Patient12_Healthy!M577,Patient13_Healthy!M577,Patient14_Healthy!M577,Patient15_Healthy!M577,Patient16_Healthy!M577,Patient17_Healthy!M577,Patient18_Healthy!M577,Patient19_Healthy!M577,Patient21_Healthy!M577,Patient22_Healthy!M577,Patient23_Healthy!M577,Patient25_Healthy!M577,Patient26_Healthy!M577,Patient27_Healthy!M577,Patient28_Healthy!M577,Patient30_Healthy!M577,Patient31_Healthy!M577,Patient33_Healthy!M577,Patient34_Healthy!M577,Patient36_Healthy!M577)</f>
        <v>0.89024843140158294</v>
      </c>
      <c r="S598" s="139">
        <f>STDEV(Patient1_Healthy!M623,Patient2_Healthy!M623,Patient5_Healthy!M577,Patient6_Healthy!M577,Patient8_Healthy!M577,Patient9_Healthy!M577,Patient10_Healthy!M577,Patient11_Healthy!M577,Patient12_Healthy!M577,Patient13_Healthy!M577,Patient14_Healthy!M577,Patient15_Healthy!M577,Patient16_Healthy!M577,Patient17_Healthy!M577,Patient18_Healthy!M577,Patient19_Healthy!M577,Patient21_Healthy!M577,Patient22_Healthy!M577,Patient23_Healthy!M577,Patient25_Healthy!M577,Patient26_Healthy!M577,Patient27_Healthy!M577,Patient28_Healthy!M577,Patient30_Healthy!M577,Patient31_Healthy!M577,Patient33_Healthy!M577,Patient34_Healthy!M577,Patient36_Healthy!M577)</f>
        <v>0.11163696658216496</v>
      </c>
      <c r="T598" s="164">
        <f>AVERAGE(Patient1_Healthy!N623,Patient2_Healthy!N623,Patient5_Healthy!N577,Patient6_Healthy!N577,Patient8_Healthy!N577,Patient9_Healthy!N577,Patient10_Healthy!N577,Patient11_Healthy!N577,Patient12_Healthy!N577,Patient13_Healthy!N577,Patient14_Healthy!N577,Patient15_Healthy!N577,Patient16_Healthy!N577,Patient17_Healthy!N577,Patient18_Healthy!N577,Patient19_Healthy!N577,Patient21_Healthy!N577,Patient22_Healthy!N577,Patient23_Healthy!N577,Patient25_Healthy!N577,Patient26_Healthy!N577,Patient27_Healthy!N577,Patient28_Healthy!N577,Patient30_Healthy!N577,Patient31_Healthy!N577,Patient33_Healthy!N577,Patient34_Healthy!N577,Patient36_Healthy!N577)</f>
        <v>0.85529740811177546</v>
      </c>
      <c r="U598" s="164">
        <f>STDEV(Patient1_Healthy!N623,Patient2_Healthy!N623,Patient5_Healthy!N577,Patient6_Healthy!N577,Patient8_Healthy!N577,Patient9_Healthy!N577,Patient10_Healthy!N577,Patient11_Healthy!N577,Patient12_Healthy!N577,Patient13_Healthy!N577,Patient14_Healthy!N577,Patient15_Healthy!N577,Patient16_Healthy!N577,Patient17_Healthy!N577,Patient18_Healthy!N577,Patient19_Healthy!N577,Patient21_Healthy!N577,Patient22_Healthy!N577,Patient23_Healthy!N577,Patient25_Healthy!N577,Patient26_Healthy!N577,Patient27_Healthy!N577,Patient28_Healthy!N577,Patient30_Healthy!N577,Patient31_Healthy!N577,Patient33_Healthy!N577,Patient34_Healthy!N577,Patient36_Healthy!N577)</f>
        <v>0.12225010306666964</v>
      </c>
      <c r="V598" s="132">
        <f>AVERAGE(Patient1_Healthy!O623,Patient2_Healthy!O623,Patient5_Healthy!O577,Patient6_Healthy!O577,Patient8_Healthy!O577,Patient9_Healthy!O577,Patient10_Healthy!O577,Patient11_Healthy!O577,Patient12_Healthy!O577,Patient13_Healthy!O577,Patient14_Healthy!O577,Patient15_Healthy!O577,Patient16_Healthy!O577,Patient17_Healthy!O577,Patient18_Healthy!O577,Patient19_Healthy!O577,Patient21_Healthy!O577,Patient22_Healthy!O577,Patient23_Healthy!O577,Patient25_Healthy!O577,Patient26_Healthy!O577,Patient27_Healthy!O577,Patient28_Healthy!O577,Patient30_Healthy!O577,Patient31_Healthy!O577,Patient33_Healthy!O577,Patient34_Healthy!O577,Patient36_Healthy!O577)</f>
        <v>0.84518805229990446</v>
      </c>
      <c r="W598" s="139">
        <f>STDEV(Patient1_Healthy!O623,Patient2_Healthy!O623,Patient5_Healthy!O577,Patient6_Healthy!O577,Patient8_Healthy!O577,Patient9_Healthy!O577,Patient10_Healthy!O577,Patient11_Healthy!O577,Patient12_Healthy!O577,Patient13_Healthy!O577,Patient14_Healthy!O577,Patient15_Healthy!O577,Patient16_Healthy!O577,Patient17_Healthy!O577,Patient18_Healthy!O577,Patient19_Healthy!O577,Patient21_Healthy!O577,Patient22_Healthy!O577,Patient23_Healthy!O577,Patient25_Healthy!O577,Patient26_Healthy!O577,Patient27_Healthy!O577,Patient28_Healthy!O577,Patient30_Healthy!O577,Patient31_Healthy!O577,Patient33_Healthy!O577,Patient34_Healthy!O577,Patient36_Healthy!O577)</f>
        <v>9.7744742412061214E-2</v>
      </c>
      <c r="X598" s="132">
        <f>AVERAGE(Patient1_Healthy!P623,Patient2_Healthy!P623,Patient5_Healthy!P577,Patient6_Healthy!P577,Patient8_Healthy!P577,Patient9_Healthy!P577,Patient10_Healthy!P577,Patient11_Healthy!P577,Patient12_Healthy!P577,Patient13_Healthy!P577,Patient14_Healthy!P577,Patient15_Healthy!P577,Patient16_Healthy!P577,Patient17_Healthy!P577,Patient18_Healthy!P577,Patient19_Healthy!P577,Patient21_Healthy!P577,Patient22_Healthy!P577,Patient23_Healthy!P577,Patient25_Healthy!P577,Patient26_Healthy!P577,Patient27_Healthy!P577,Patient28_Healthy!P577,Patient30_Healthy!P577,Patient31_Healthy!P577,Patient33_Healthy!P577,Patient34_Healthy!P577,Patient36_Healthy!P577)</f>
        <v>0.87565244673802045</v>
      </c>
      <c r="Y598" s="139">
        <f>STDEV(Patient1_Healthy!P623,Patient2_Healthy!P623,Patient5_Healthy!P577,Patient6_Healthy!P577,Patient8_Healthy!P577,Patient9_Healthy!P577,Patient10_Healthy!P577,Patient11_Healthy!P577,Patient12_Healthy!P577,Patient13_Healthy!P577,Patient14_Healthy!P577,Patient15_Healthy!P577,Patient16_Healthy!P577,Patient17_Healthy!P577,Patient18_Healthy!P577,Patient19_Healthy!P577,Patient21_Healthy!P577,Patient22_Healthy!P577,Patient23_Healthy!P577,Patient25_Healthy!P577,Patient26_Healthy!P577,Patient27_Healthy!P577,Patient28_Healthy!P577,Patient30_Healthy!P577,Patient31_Healthy!P577,Patient33_Healthy!P577,Patient34_Healthy!P577,Patient36_Healthy!P577)</f>
        <v>0.10335085577764339</v>
      </c>
      <c r="Z598" s="132">
        <f>AVERAGE(Patient1_Healthy!Q623,Patient2_Healthy!Q623,Patient5_Healthy!Q577,Patient6_Healthy!Q577,Patient8_Healthy!Q577,Patient9_Healthy!Q577,Patient10_Healthy!Q577,Patient11_Healthy!Q577,Patient12_Healthy!Q577,Patient13_Healthy!Q577,Patient14_Healthy!Q577,Patient15_Healthy!Q577,Patient16_Healthy!Q577,Patient17_Healthy!Q577,Patient18_Healthy!Q577,Patient19_Healthy!Q577,Patient21_Healthy!Q577,Patient22_Healthy!Q577,Patient23_Healthy!Q577,Patient25_Healthy!Q577,Patient26_Healthy!Q577,Patient27_Healthy!Q577,Patient28_Healthy!Q577,Patient30_Healthy!Q577,Patient31_Healthy!Q577,Patient33_Healthy!Q577,Patient34_Healthy!Q577,Patient36_Healthy!Q577)</f>
        <v>0.82723977242016888</v>
      </c>
      <c r="AA598" s="139">
        <f>STDEV(Patient1_Healthy!Q623,Patient2_Healthy!Q623,Patient5_Healthy!Q577,Patient6_Healthy!Q577,Patient8_Healthy!Q577,Patient9_Healthy!Q577,Patient10_Healthy!Q577,Patient11_Healthy!Q577,Patient12_Healthy!Q577,Patient13_Healthy!Q577,Patient14_Healthy!Q577,Patient15_Healthy!Q577,Patient16_Healthy!Q577,Patient17_Healthy!Q577,Patient18_Healthy!Q577,Patient19_Healthy!Q577,Patient21_Healthy!Q577,Patient22_Healthy!Q577,Patient23_Healthy!Q577,Patient25_Healthy!Q577,Patient26_Healthy!Q577,Patient27_Healthy!Q577,Patient28_Healthy!Q577,Patient30_Healthy!Q577,Patient31_Healthy!Q577,Patient33_Healthy!Q577,Patient34_Healthy!Q577,Patient36_Healthy!Q577)</f>
        <v>0.15935078584440882</v>
      </c>
      <c r="AB598" s="132">
        <f>AVERAGE(Patient1_Healthy!R623,Patient2_Healthy!R623,Patient5_Healthy!R577,Patient6_Healthy!R577,Patient8_Healthy!R577,Patient9_Healthy!R577,Patient10_Healthy!R577,Patient11_Healthy!R577,Patient12_Healthy!R577,Patient12_Healthy!R577,Patient13_Healthy!R577,Patient14_Healthy!R577,Patient15_Healthy!R577,Patient16_Healthy!R577,Patient17_Healthy!R577,Patient18_Healthy!R577,Patient19_Healthy!R577,Patient21_Healthy!R577,Patient22_Healthy!R577,Patient23_Healthy!R577,Patient25_Healthy!R577,Patient26_Healthy!R577,Patient27_Healthy!R577,Patient28_Healthy!R577,Patient30_Healthy!R577,Patient31_Healthy!R577,Patient33_Healthy!R577,Patient34_Healthy!R577,Patient36_Healthy!R577)</f>
        <v>0.75900413284941726</v>
      </c>
      <c r="AC598" s="139">
        <f>STDEV(Patient1_Healthy!R623,Patient2_Healthy!R623,Patient5_Healthy!R577,Patient6_Healthy!R577,Patient8_Healthy!R577,Patient9_Healthy!R577,Patient10_Healthy!R577,Patient11_Healthy!R577,Patient12_Healthy!R577,Patient12_Healthy!R577,Patient13_Healthy!R577,Patient14_Healthy!R577,Patient15_Healthy!R577,Patient16_Healthy!R577,Patient17_Healthy!R577,Patient18_Healthy!R577,Patient19_Healthy!R577,Patient21_Healthy!R577,Patient22_Healthy!R577,Patient23_Healthy!R577,Patient25_Healthy!R577,Patient26_Healthy!R577,Patient27_Healthy!R577,Patient28_Healthy!R577,Patient30_Healthy!R577,Patient31_Healthy!R577,Patient33_Healthy!R577,Patient34_Healthy!R577,Patient36_Healthy!R577)</f>
        <v>0.17767218545538899</v>
      </c>
      <c r="AD598" s="132">
        <f>AVERAGE(Patient1_Healthy!S623,Patient2_Healthy!S623,Patient5_Healthy!S577,Patient6_Healthy!RS177,Patient8_Healthy!S577,Patient9_Healthy!S577,Patient10_Healthy!S577,Patient11_Healthy!S577,Patient12_Healthy!S577,Patient12_Healthy!S577,Patient13_Healthy!S577,Patient14_Healthy!S577,Patient15_Healthy!S577,Patient16_Healthy!S577,Patient17_Healthy!S577,Patient18_Healthy!S577,Patient19_Healthy!S577,Patient21_Healthy!S577,Patient22_Healthy!S577,Patient23_Healthy!S577,Patient25_Healthy!S577,Patient26_Healthy!RS177,Patient27_Healthy!S577,Patient28_Healthy!S577,Patient30_Healthy!S577,Patient31_Healthy!S577,Patient33_Healthy!S577,Patient34_Healthy!S577,Patient36_Healthy!S577)</f>
        <v>0.80650726395326777</v>
      </c>
      <c r="AE598" s="139">
        <f>STDEV(Patient1_Healthy!S623,Patient2_Healthy!S623,Patient5_Healthy!S577,Patient6_Healthy!RS177,Patient8_Healthy!S577,Patient9_Healthy!S577,Patient10_Healthy!S577,Patient11_Healthy!S577,Patient12_Healthy!S577,Patient12_Healthy!S577,Patient13_Healthy!S577,Patient14_Healthy!S577,Patient15_Healthy!S577,Patient16_Healthy!S577,Patient17_Healthy!S577,Patient18_Healthy!S577,Patient19_Healthy!S577,Patient21_Healthy!S577,Patient22_Healthy!S577,Patient23_Healthy!S577,Patient25_Healthy!S577,Patient26_Healthy!RS177,Patient27_Healthy!S577,Patient28_Healthy!S577,Patient30_Healthy!S577,Patient31_Healthy!S577,Patient33_Healthy!S577,Patient34_Healthy!S577,Patient36_Healthy!S577)</f>
        <v>0.18794246409619866</v>
      </c>
      <c r="AF598" s="164">
        <f>AVERAGE(Patient1_Healthy!T623,Patient2_Healthy!T623,Patient5_Healthy!T577,Patient6_Healthy!T577,Patient8_Healthy!T577,Patient9_Healthy!T577,Patient10_Healthy!T577,Patient11_Healthy!T577,Patient12_Healthy!T577,Patient12_Healthy!T577,Patient13_Healthy!T577,Patient14_Healthy!T577,Patient15_Healthy!T577,Patient16_Healthy!T577,Patient17_Healthy!T577,Patient18_Healthy!T577,Patient19_Healthy!T577,Patient21_Healthy!T577,Patient22_Healthy!T577,Patient23_Healthy!T577,Patient25_Healthy!T577,Patient26_Healthy!TS177,Patient27_Healthy!T577,Patient28_Healthy!T577,Patient30_Healthy!T577,Patient31_Healthy!T577,Patient33_Healthy!T577,Patient34_Healthy!T577,Patient36_Healthy!T577)</f>
        <v>0.82838431880541019</v>
      </c>
      <c r="AG598" s="164">
        <f>STDEV(Patient1_Healthy!T623,Patient2_Healthy!T623,Patient5_Healthy!T577,Patient6_Healthy!T577,Patient8_Healthy!T577,Patient9_Healthy!T577,Patient10_Healthy!T577,Patient11_Healthy!T577,Patient12_Healthy!T577,Patient12_Healthy!T577,Patient13_Healthy!T577,Patient14_Healthy!T577,Patient15_Healthy!T577,Patient16_Healthy!T577,Patient17_Healthy!T577,Patient18_Healthy!T577,Patient19_Healthy!T577,Patient21_Healthy!T577,Patient22_Healthy!T577,Patient23_Healthy!T577,Patient25_Healthy!T577,Patient26_Healthy!TS177,Patient27_Healthy!T577,Patient28_Healthy!T577,Patient30_Healthy!T577,Patient31_Healthy!T577,Patient33_Healthy!T577,Patient34_Healthy!T577,Patient36_Healthy!T577)</f>
        <v>0.16192883524481916</v>
      </c>
      <c r="AO598" s="165"/>
    </row>
    <row r="599" spans="1:41" x14ac:dyDescent="0.25">
      <c r="A599" s="131" t="s">
        <v>148</v>
      </c>
      <c r="B599" s="132">
        <f>AVERAGE(Patient1_Healthy!B624,Patient2_Healthy!B624,Patient5_Healthy!B578,Patient6_Healthy!B578,Patient8_Healthy!B578,Patient9_Healthy!B578,Patient10_Healthy!B578,Patient11_Healthy!B578,Patient12_Healthy!B578,Patient13_Healthy!B578,Patient14_Healthy!B578,Patient15_Healthy!B578,Patient16_Healthy!B578,Patient17_Healthy!B578,Patient18_Healthy!B578,Patient19_Healthy!B578,Patient21_Healthy!B578,Patient22_Healthy!B578,Patient23_Healthy!B578,Patient25_Healthy!B578,Patient26_Healthy!B578,Patient27_Healthy!B578,Patient28_Healthy!B578,Patient30_Healthy!B578,Patient31_Healthy!B578,Patient33_Healthy!B578,Patient34_Healthy!B578,Patient36_Healthy!B578)</f>
        <v>3.6171392379419047</v>
      </c>
      <c r="C599" s="139">
        <f>STDEV(Patient1_Healthy!B624,Patient2_Healthy!B624,Patient5_Healthy!B578,Patient6_Healthy!B578,Patient8_Healthy!B578,Patient9_Healthy!B578,Patient10_Healthy!B578,Patient11_Healthy!B578,Patient12_Healthy!B578,Patient13_Healthy!B578,Patient14_Healthy!B578,Patient15_Healthy!B578,Patient16_Healthy!B578,Patient17_Healthy!B578,Patient18_Healthy!B578,Patient19_Healthy!B578,Patient21_Healthy!B578,Patient22_Healthy!B578,Patient23_Healthy!B578,Patient25_Healthy!B578,Patient26_Healthy!B578,Patient27_Healthy!B578,Patient28_Healthy!B578,Patient30_Healthy!B578,Patient31_Healthy!B578,Patient33_Healthy!B578,Patient34_Healthy!B578,Patient36_Healthy!B578)</f>
        <v>1.8045243386860261</v>
      </c>
      <c r="D599" s="164">
        <f>AVERAGE(Patient1_Healthy!C624,Patient2_Healthy!C624,Patient5_Healthy!C578,Patient6_Healthy!C578,Patient8_Healthy!C578,Patient9_Healthy!C578,Patient10_Healthy!C578,Patient11_Healthy!C578,Patient12_Healthy!C578,Patient13_Healthy!C578,Patient14_Healthy!C578,Patient15_Healthy!C578,Patient16_Healthy!C578,Patient17_Healthy!C578,Patient18_Healthy!C578,Patient19_Healthy!C578,Patient21_Healthy!C578,Patient22_Healthy!C578,Patient23_Healthy!C578,Patient25_Healthy!C578,Patient26_Healthy!C578,Patient27_Healthy!C578,Patient28_Healthy!C578,Patient30_Healthy!C578,Patient31_Healthy!C578,Patient33_Healthy!C578,Patient34_Healthy!C578,Patient36_Healthy!C578)</f>
        <v>7.2968691159232234E-3</v>
      </c>
      <c r="E599" s="139">
        <f>STDEV(Patient1_Healthy!C624,Patient2_Healthy!C624,Patient5_Healthy!C578,Patient6_Healthy!C578,Patient8_Healthy!C578,Patient9_Healthy!C578,Patient10_Healthy!C578,Patient11_Healthy!C578,Patient12_Healthy!C578,Patient13_Healthy!C578,Patient14_Healthy!C578,Patient15_Healthy!C578,Patient16_Healthy!C578,Patient17_Healthy!C578,Patient18_Healthy!C578,Patient19_Healthy!C578,Patient21_Healthy!C578,Patient22_Healthy!C578,Patient23_Healthy!C578,Patient25_Healthy!C578,Patient26_Healthy!C578,Patient27_Healthy!C578,Patient28_Healthy!C578,Patient30_Healthy!C578,Patient31_Healthy!C578,Patient33_Healthy!C578,Patient34_Healthy!C578,Patient36_Healthy!C578)</f>
        <v>3.2803947201261185</v>
      </c>
      <c r="F599" s="132">
        <f>AVERAGE(Patient1_Healthy!D624,Patient2_Healthy!D624,Patient5_Healthy!D578,Patient6_Healthy!D578,Patient8_Healthy!D578,Patient9_Healthy!D578,Patient10_Healthy!D578,Patient11_Healthy!D578,Patient12_Healthy!D578,Patient13_Healthy!D578,Patient14_Healthy!D578,Patient15_Healthy!D578,Patient16_Healthy!D578,Patient17_Healthy!D578,Patient18_Healthy!D578,Patient19_Healthy!D578,Patient21_Healthy!D578,Patient22_Healthy!D578,Patient23_Healthy!D578,Patient25_Healthy!D578,Patient26_Healthy!D578,Patient27_Healthy!D578,Patient28_Healthy!D578,Patient30_Healthy!D578,Patient31_Healthy!D578,Patient33_Healthy!D578,Patient34_Healthy!D578,Patient36_Healthy!D578)</f>
        <v>4.6518906259141168</v>
      </c>
      <c r="G599" s="139">
        <f>STDEV(Patient1_Healthy!D624,Patient2_Healthy!D624,Patient5_Healthy!D578,Patient6_Healthy!D578,Patient8_Healthy!D578,Patient9_Healthy!D578,Patient10_Healthy!D578,Patient11_Healthy!D578,Patient12_Healthy!D578,Patient13_Healthy!D578,Patient14_Healthy!D578,Patient15_Healthy!D578,Patient16_Healthy!D578,Patient17_Healthy!D578,Patient18_Healthy!D578,Patient19_Healthy!D578,Patient21_Healthy!D578,Patient22_Healthy!D578,Patient23_Healthy!D578,Patient25_Healthy!D578,Patient26_Healthy!D578,Patient27_Healthy!D578,Patient28_Healthy!D578,Patient30_Healthy!D578,Patient31_Healthy!D578,Patient33_Healthy!D578,Patient34_Healthy!D578,Patient36_Healthy!D578)</f>
        <v>2.1343666254686964</v>
      </c>
      <c r="H599" s="164">
        <f>AVERAGE(Patient1_Healthy!E624,Patient2_Healthy!E624,Patient5_Healthy!E578,Patient6_Healthy!E578,Patient8_Healthy!E578,Patient9_Healthy!E578,Patient10_Healthy!E578,Patient11_Healthy!E578,Patient12_Healthy!E578,Patient13_Healthy!E578,Patient14_Healthy!E578,Patient15_Healthy!E578,Patient16_Healthy!E578,Patient17_Healthy!E578,Patient18_Healthy!E578,Patient19_Healthy!E578,Patient21_Healthy!E578,Patient22_Healthy!E578,Patient23_Healthy!E578,Patient25_Healthy!E578,Patient26_Healthy!E578,Patient27_Healthy!E578,Patient28_Healthy!E578,Patient30_Healthy!E578,Patient31_Healthy!E578,Patient33_Healthy!E578,Patient34_Healthy!E578,Patient36_Healthy!E578)</f>
        <v>-0.913550930203609</v>
      </c>
      <c r="I599" s="164">
        <f>STDEV(Patient1_Healthy!E624,Patient2_Healthy!E624,Patient5_Healthy!E578,Patient6_Healthy!E578,Patient8_Healthy!E578,Patient9_Healthy!E578,Patient10_Healthy!E578,Patient11_Healthy!E578,Patient12_Healthy!E578,Patient13_Healthy!E578,Patient14_Healthy!E578,Patient15_Healthy!E578,Patient16_Healthy!E578,Patient17_Healthy!E578,Patient18_Healthy!E578,Patient19_Healthy!E578,Patient21_Healthy!E578,Patient22_Healthy!E578,Patient23_Healthy!E578,Patient25_Healthy!E578,Patient26_Healthy!E578,Patient27_Healthy!E578,Patient28_Healthy!E578,Patient30_Healthy!E578,Patient31_Healthy!E578,Patient33_Healthy!E578,Patient34_Healthy!E578,Patient36_Healthy!E578)</f>
        <v>3.2836273568106829</v>
      </c>
      <c r="L599" s="133" t="s">
        <v>149</v>
      </c>
      <c r="M599" s="164">
        <f>AVERAGE(Patient1_Healthy!H624,Patient2_Healthy!H578,Patient5_Healthy!H578,Patient6_Healthy!H578,Patient8_Healthy!H578,Patient9_Healthy!H578,Patient10_Healthy!H578,Patient11_Healthy!H578,Patient12_Healthy!H578,Patient13_Healthy!H578,Patient14_Healthy!H578,Patient15_Healthy!H578,Patient16_Healthy!H578,Patient17_Healthy!H578,Patient18_Healthy!H578,Patient19_Healthy!H578,Patient21_Healthy!H578,Patient22_Healthy!H578,Patient23_Healthy!H578,Patient25_Healthy!H578,Patient26_Healthy!H578,Patient27_Healthy!H578,Patient28_Healthy!H578,Patient30_Healthy!H578,Patient31_Healthy!H578,Patient33_Healthy!H578,Patient34_Healthy!H578,Patient36_Healthy!H578)</f>
        <v>141.02843250940936</v>
      </c>
      <c r="N599" s="164">
        <f>STDEV(Patient1_Healthy!H624,Patient2_Healthy!H578,Patient5_Healthy!H578,Patient6_Healthy!H578,Patient8_Healthy!H578,Patient9_Healthy!H578,Patient10_Healthy!H578,Patient11_Healthy!H578,Patient12_Healthy!H578,Patient13_Healthy!H578,Patient14_Healthy!H578,Patient15_Healthy!H578,Patient16_Healthy!H578,Patient17_Healthy!H578,Patient18_Healthy!H578,Patient19_Healthy!H578,Patient21_Healthy!H578,Patient22_Healthy!H578,Patient23_Healthy!H578,Patient25_Healthy!H578,Patient26_Healthy!H578,Patient27_Healthy!H578,Patient28_Healthy!H578,Patient30_Healthy!H578,Patient31_Healthy!H578,Patient33_Healthy!H578,Patient34_Healthy!H578,Patient36_Healthy!H578)</f>
        <v>143.5630242703709</v>
      </c>
      <c r="Q599" s="135" t="s">
        <v>149</v>
      </c>
      <c r="R599" s="132">
        <f>AVERAGE(Patient1_Healthy!M624,Patient2_Healthy!M624,Patient5_Healthy!M578,Patient6_Healthy!M578,Patient8_Healthy!M578,Patient9_Healthy!M578,Patient10_Healthy!M578,Patient11_Healthy!M578,Patient12_Healthy!M578,Patient13_Healthy!M578,Patient14_Healthy!M578,Patient15_Healthy!M578,Patient16_Healthy!M578,Patient17_Healthy!M578,Patient18_Healthy!M578,Patient19_Healthy!M578,Patient21_Healthy!M578,Patient22_Healthy!M578,Patient23_Healthy!M578,Patient25_Healthy!M578,Patient26_Healthy!M578,Patient27_Healthy!M578,Patient28_Healthy!M578,Patient30_Healthy!M578,Patient31_Healthy!M578,Patient33_Healthy!M578,Patient34_Healthy!M578,Patient36_Healthy!M578)</f>
        <v>0.86139680559527287</v>
      </c>
      <c r="S599" s="139">
        <f>STDEV(Patient1_Healthy!M624,Patient2_Healthy!M624,Patient5_Healthy!M578,Patient6_Healthy!M578,Patient8_Healthy!M578,Patient9_Healthy!M578,Patient10_Healthy!M578,Patient11_Healthy!M578,Patient12_Healthy!M578,Patient13_Healthy!M578,Patient14_Healthy!M578,Patient15_Healthy!M578,Patient16_Healthy!M578,Patient17_Healthy!M578,Patient18_Healthy!M578,Patient19_Healthy!M578,Patient21_Healthy!M578,Patient22_Healthy!M578,Patient23_Healthy!M578,Patient25_Healthy!M578,Patient26_Healthy!M578,Patient27_Healthy!M578,Patient28_Healthy!M578,Patient30_Healthy!M578,Patient31_Healthy!M578,Patient33_Healthy!M578,Patient34_Healthy!M578,Patient36_Healthy!M578)</f>
        <v>0.15378767696695619</v>
      </c>
      <c r="T599" s="164">
        <f>AVERAGE(Patient1_Healthy!N624,Patient2_Healthy!N624,Patient5_Healthy!N578,Patient6_Healthy!N578,Patient8_Healthy!N578,Patient9_Healthy!N578,Patient10_Healthy!N578,Patient11_Healthy!N578,Patient12_Healthy!N578,Patient13_Healthy!N578,Patient14_Healthy!N578,Patient15_Healthy!N578,Patient16_Healthy!N578,Patient17_Healthy!N578,Patient18_Healthy!N578,Patient19_Healthy!N578,Patient21_Healthy!N578,Patient22_Healthy!N578,Patient23_Healthy!N578,Patient25_Healthy!N578,Patient26_Healthy!N578,Patient27_Healthy!N578,Patient28_Healthy!N578,Patient30_Healthy!N578,Patient31_Healthy!N578,Patient33_Healthy!N578,Patient34_Healthy!N578,Patient36_Healthy!N578)</f>
        <v>0.85028618282742152</v>
      </c>
      <c r="U599" s="164">
        <f>STDEV(Patient1_Healthy!N624,Patient2_Healthy!N624,Patient5_Healthy!N578,Patient6_Healthy!N578,Patient8_Healthy!N578,Patient9_Healthy!N578,Patient10_Healthy!N578,Patient11_Healthy!N578,Patient12_Healthy!N578,Patient13_Healthy!N578,Patient14_Healthy!N578,Patient15_Healthy!N578,Patient16_Healthy!N578,Patient17_Healthy!N578,Patient18_Healthy!N578,Patient19_Healthy!N578,Patient21_Healthy!N578,Patient22_Healthy!N578,Patient23_Healthy!N578,Patient25_Healthy!N578,Patient26_Healthy!N578,Patient27_Healthy!N578,Patient28_Healthy!N578,Patient30_Healthy!N578,Patient31_Healthy!N578,Patient33_Healthy!N578,Patient34_Healthy!N578,Patient36_Healthy!N578)</f>
        <v>0.13321046651154678</v>
      </c>
      <c r="V599" s="132">
        <f>AVERAGE(Patient1_Healthy!O624,Patient2_Healthy!O624,Patient5_Healthy!O578,Patient6_Healthy!O578,Patient8_Healthy!O578,Patient9_Healthy!O578,Patient10_Healthy!O578,Patient11_Healthy!O578,Patient12_Healthy!O578,Patient13_Healthy!O578,Patient14_Healthy!O578,Patient15_Healthy!O578,Patient16_Healthy!O578,Patient17_Healthy!O578,Patient18_Healthy!O578,Patient19_Healthy!O578,Patient21_Healthy!O578,Patient22_Healthy!O578,Patient23_Healthy!O578,Patient25_Healthy!O578,Patient26_Healthy!O578,Patient27_Healthy!O578,Patient28_Healthy!O578,Patient30_Healthy!O578,Patient31_Healthy!O578,Patient33_Healthy!O578,Patient34_Healthy!O578,Patient36_Healthy!O578)</f>
        <v>0.85627184498309628</v>
      </c>
      <c r="W599" s="139">
        <f>STDEV(Patient1_Healthy!O624,Patient2_Healthy!O624,Patient5_Healthy!O578,Patient6_Healthy!O578,Patient8_Healthy!O578,Patient9_Healthy!O578,Patient10_Healthy!O578,Patient11_Healthy!O578,Patient12_Healthy!O578,Patient13_Healthy!O578,Patient14_Healthy!O578,Patient15_Healthy!O578,Patient16_Healthy!O578,Patient17_Healthy!O578,Patient18_Healthy!O578,Patient19_Healthy!O578,Patient21_Healthy!O578,Patient22_Healthy!O578,Patient23_Healthy!O578,Patient25_Healthy!O578,Patient26_Healthy!O578,Patient27_Healthy!O578,Patient28_Healthy!O578,Patient30_Healthy!O578,Patient31_Healthy!O578,Patient33_Healthy!O578,Patient34_Healthy!O578,Patient36_Healthy!O578)</f>
        <v>0.12034120974834893</v>
      </c>
      <c r="X599" s="132">
        <f>AVERAGE(Patient1_Healthy!P624,Patient2_Healthy!P624,Patient5_Healthy!P578,Patient6_Healthy!P578,Patient8_Healthy!P578,Patient9_Healthy!P578,Patient10_Healthy!P578,Patient11_Healthy!P578,Patient12_Healthy!P578,Patient13_Healthy!P578,Patient14_Healthy!P578,Patient15_Healthy!P578,Patient16_Healthy!P578,Patient17_Healthy!P578,Patient18_Healthy!P578,Patient19_Healthy!P578,Patient21_Healthy!P578,Patient22_Healthy!P578,Patient23_Healthy!P578,Patient25_Healthy!P578,Patient26_Healthy!P578,Patient27_Healthy!P578,Patient28_Healthy!P578,Patient30_Healthy!P578,Patient31_Healthy!P578,Patient33_Healthy!P578,Patient34_Healthy!P578,Patient36_Healthy!P578)</f>
        <v>0.84575856698311891</v>
      </c>
      <c r="Y599" s="139">
        <f>STDEV(Patient1_Healthy!P624,Patient2_Healthy!P624,Patient5_Healthy!P578,Patient6_Healthy!P578,Patient8_Healthy!P578,Patient9_Healthy!P578,Patient10_Healthy!P578,Patient11_Healthy!P578,Patient12_Healthy!P578,Patient13_Healthy!P578,Patient14_Healthy!P578,Patient15_Healthy!P578,Patient16_Healthy!P578,Patient17_Healthy!P578,Patient18_Healthy!P578,Patient19_Healthy!P578,Patient21_Healthy!P578,Patient22_Healthy!P578,Patient23_Healthy!P578,Patient25_Healthy!P578,Patient26_Healthy!P578,Patient27_Healthy!P578,Patient28_Healthy!P578,Patient30_Healthy!P578,Patient31_Healthy!P578,Patient33_Healthy!P578,Patient34_Healthy!P578,Patient36_Healthy!P578)</f>
        <v>0.12887865263198636</v>
      </c>
      <c r="Z599" s="132">
        <f>AVERAGE(Patient1_Healthy!Q624,Patient2_Healthy!Q624,Patient5_Healthy!Q578,Patient6_Healthy!Q578,Patient8_Healthy!Q578,Patient9_Healthy!Q578,Patient10_Healthy!Q578,Patient11_Healthy!Q578,Patient12_Healthy!Q578,Patient13_Healthy!Q578,Patient14_Healthy!Q578,Patient15_Healthy!Q578,Patient16_Healthy!Q578,Patient17_Healthy!Q578,Patient18_Healthy!Q578,Patient19_Healthy!Q578,Patient21_Healthy!Q578,Patient22_Healthy!Q578,Patient23_Healthy!Q578,Patient25_Healthy!Q578,Patient26_Healthy!Q578,Patient27_Healthy!Q578,Patient28_Healthy!Q578,Patient30_Healthy!Q578,Patient31_Healthy!Q578,Patient33_Healthy!Q578,Patient34_Healthy!Q578,Patient36_Healthy!Q578)</f>
        <v>0.80896333198557979</v>
      </c>
      <c r="AA599" s="139">
        <f>STDEV(Patient1_Healthy!Q624,Patient2_Healthy!Q624,Patient5_Healthy!Q578,Patient6_Healthy!Q578,Patient8_Healthy!Q578,Patient9_Healthy!Q578,Patient10_Healthy!Q578,Patient11_Healthy!Q578,Patient12_Healthy!Q578,Patient13_Healthy!Q578,Patient14_Healthy!Q578,Patient15_Healthy!Q578,Patient16_Healthy!Q578,Patient17_Healthy!Q578,Patient18_Healthy!Q578,Patient19_Healthy!Q578,Patient21_Healthy!Q578,Patient22_Healthy!Q578,Patient23_Healthy!Q578,Patient25_Healthy!Q578,Patient26_Healthy!Q578,Patient27_Healthy!Q578,Patient28_Healthy!Q578,Patient30_Healthy!Q578,Patient31_Healthy!Q578,Patient33_Healthy!Q578,Patient34_Healthy!Q578,Patient36_Healthy!Q578)</f>
        <v>0.16241658708096299</v>
      </c>
      <c r="AB599" s="132">
        <f>AVERAGE(Patient1_Healthy!R624,Patient2_Healthy!R624,Patient5_Healthy!R578,Patient6_Healthy!R578,Patient8_Healthy!R578,Patient9_Healthy!R578,Patient10_Healthy!R578,Patient11_Healthy!R578,Patient12_Healthy!R578,Patient12_Healthy!R578,Patient13_Healthy!R578,Patient14_Healthy!R578,Patient15_Healthy!R578,Patient16_Healthy!R578,Patient17_Healthy!R578,Patient18_Healthy!R578,Patient19_Healthy!R578,Patient21_Healthy!R578,Patient22_Healthy!R578,Patient23_Healthy!R578,Patient25_Healthy!R578,Patient26_Healthy!R578,Patient27_Healthy!R578,Patient28_Healthy!R578,Patient30_Healthy!R578,Patient31_Healthy!R578,Patient33_Healthy!R578,Patient34_Healthy!R578,Patient36_Healthy!R578)</f>
        <v>0.78549241958762572</v>
      </c>
      <c r="AC599" s="139">
        <f>STDEV(Patient1_Healthy!R624,Patient2_Healthy!R624,Patient5_Healthy!R578,Patient6_Healthy!R578,Patient8_Healthy!R578,Patient9_Healthy!R578,Patient10_Healthy!R578,Patient11_Healthy!R578,Patient12_Healthy!R578,Patient12_Healthy!R578,Patient13_Healthy!R578,Patient14_Healthy!R578,Patient15_Healthy!R578,Patient16_Healthy!R578,Patient17_Healthy!R578,Patient18_Healthy!R578,Patient19_Healthy!R578,Patient21_Healthy!R578,Patient22_Healthy!R578,Patient23_Healthy!R578,Patient25_Healthy!R578,Patient26_Healthy!R578,Patient27_Healthy!R578,Patient28_Healthy!R578,Patient30_Healthy!R578,Patient31_Healthy!R578,Patient33_Healthy!R578,Patient34_Healthy!R578,Patient36_Healthy!R578)</f>
        <v>0.1793137595868049</v>
      </c>
      <c r="AD599" s="132">
        <f>AVERAGE(Patient1_Healthy!S624,Patient2_Healthy!S624,Patient5_Healthy!S578,Patient6_Healthy!RS178,Patient8_Healthy!S578,Patient9_Healthy!S578,Patient10_Healthy!S578,Patient11_Healthy!S578,Patient12_Healthy!S578,Patient12_Healthy!S578,Patient13_Healthy!S578,Patient14_Healthy!S578,Patient15_Healthy!S578,Patient16_Healthy!S578,Patient17_Healthy!S578,Patient18_Healthy!S578,Patient19_Healthy!S578,Patient21_Healthy!S578,Patient22_Healthy!S578,Patient23_Healthy!S578,Patient25_Healthy!S578,Patient26_Healthy!RS178,Patient27_Healthy!S578,Patient28_Healthy!S578,Patient30_Healthy!S578,Patient31_Healthy!S578,Patient33_Healthy!S578,Patient34_Healthy!S578,Patient36_Healthy!S578)</f>
        <v>0.79278575269303986</v>
      </c>
      <c r="AE599" s="139">
        <f>STDEV(Patient1_Healthy!S624,Patient2_Healthy!S624,Patient5_Healthy!S578,Patient6_Healthy!RS178,Patient8_Healthy!S578,Patient9_Healthy!S578,Patient10_Healthy!S578,Patient11_Healthy!S578,Patient12_Healthy!S578,Patient12_Healthy!S578,Patient13_Healthy!S578,Patient14_Healthy!S578,Patient15_Healthy!S578,Patient16_Healthy!S578,Patient17_Healthy!S578,Patient18_Healthy!S578,Patient19_Healthy!S578,Patient21_Healthy!S578,Patient22_Healthy!S578,Patient23_Healthy!S578,Patient25_Healthy!S578,Patient26_Healthy!RS178,Patient27_Healthy!S578,Patient28_Healthy!S578,Patient30_Healthy!S578,Patient31_Healthy!S578,Patient33_Healthy!S578,Patient34_Healthy!S578,Patient36_Healthy!S578)</f>
        <v>0.18575097490182069</v>
      </c>
      <c r="AF599" s="164">
        <f>AVERAGE(Patient1_Healthy!T624,Patient2_Healthy!T624,Patient5_Healthy!T578,Patient6_Healthy!T578,Patient8_Healthy!T578,Patient9_Healthy!T578,Patient10_Healthy!T578,Patient11_Healthy!T578,Patient12_Healthy!T578,Patient12_Healthy!T578,Patient13_Healthy!T578,Patient14_Healthy!T578,Patient15_Healthy!T578,Patient16_Healthy!T578,Patient17_Healthy!T578,Patient18_Healthy!T578,Patient19_Healthy!T578,Patient21_Healthy!T578,Patient22_Healthy!T578,Patient23_Healthy!T578,Patient25_Healthy!T578,Patient26_Healthy!TS178,Patient27_Healthy!T578,Patient28_Healthy!T578,Patient30_Healthy!T578,Patient31_Healthy!T578,Patient33_Healthy!T578,Patient34_Healthy!T578,Patient36_Healthy!T578)</f>
        <v>0.80054744927092258</v>
      </c>
      <c r="AG599" s="164">
        <f>STDEV(Patient1_Healthy!T624,Patient2_Healthy!T624,Patient5_Healthy!T578,Patient6_Healthy!T578,Patient8_Healthy!T578,Patient9_Healthy!T578,Patient10_Healthy!T578,Patient11_Healthy!T578,Patient12_Healthy!T578,Patient12_Healthy!T578,Patient13_Healthy!T578,Patient14_Healthy!T578,Patient15_Healthy!T578,Patient16_Healthy!T578,Patient17_Healthy!T578,Patient18_Healthy!T578,Patient19_Healthy!T578,Patient21_Healthy!T578,Patient22_Healthy!T578,Patient23_Healthy!T578,Patient25_Healthy!T578,Patient26_Healthy!TS178,Patient27_Healthy!T578,Patient28_Healthy!T578,Patient30_Healthy!T578,Patient31_Healthy!T578,Patient33_Healthy!T578,Patient34_Healthy!T578,Patient36_Healthy!T578)</f>
        <v>0.15642809081383144</v>
      </c>
      <c r="AO599" s="165"/>
    </row>
    <row r="600" spans="1:41" x14ac:dyDescent="0.25">
      <c r="A600" s="131" t="s">
        <v>149</v>
      </c>
      <c r="B600" s="132">
        <f>AVERAGE(Patient1_Healthy!B625,Patient2_Healthy!B625,Patient5_Healthy!B579,Patient6_Healthy!B579,Patient8_Healthy!B579,Patient9_Healthy!B579,Patient10_Healthy!B579,Patient11_Healthy!B579,Patient12_Healthy!B579,Patient13_Healthy!B579,Patient14_Healthy!B579,Patient15_Healthy!B579,Patient16_Healthy!B579,Patient17_Healthy!B579,Patient18_Healthy!B579,Patient19_Healthy!B579,Patient21_Healthy!B579,Patient22_Healthy!B579,Patient23_Healthy!B579,Patient25_Healthy!B579,Patient26_Healthy!B579,Patient27_Healthy!B579,Patient28_Healthy!B579,Patient30_Healthy!B579,Patient31_Healthy!B579,Patient33_Healthy!B579,Patient34_Healthy!B579,Patient36_Healthy!B579)</f>
        <v>3.2292097337209347</v>
      </c>
      <c r="C600" s="139">
        <f>STDEV(Patient1_Healthy!B625,Patient2_Healthy!B625,Patient5_Healthy!B579,Patient6_Healthy!B579,Patient8_Healthy!B579,Patient9_Healthy!B579,Patient10_Healthy!B579,Patient11_Healthy!B579,Patient12_Healthy!B579,Patient13_Healthy!B579,Patient14_Healthy!B579,Patient15_Healthy!B579,Patient16_Healthy!B579,Patient17_Healthy!B579,Patient18_Healthy!B579,Patient19_Healthy!B579,Patient21_Healthy!B579,Patient22_Healthy!B579,Patient23_Healthy!B579,Patient25_Healthy!B579,Patient26_Healthy!B579,Patient27_Healthy!B579,Patient28_Healthy!B579,Patient30_Healthy!B579,Patient31_Healthy!B579,Patient33_Healthy!B579,Patient34_Healthy!B579,Patient36_Healthy!B579)</f>
        <v>1.2716390305037231</v>
      </c>
      <c r="D600" s="164">
        <f>AVERAGE(Patient1_Healthy!C625,Patient2_Healthy!C625,Patient5_Healthy!C579,Patient6_Healthy!C579,Patient8_Healthy!C579,Patient9_Healthy!C579,Patient10_Healthy!C579,Patient11_Healthy!C579,Patient12_Healthy!C579,Patient13_Healthy!C579,Patient14_Healthy!C579,Patient15_Healthy!C579,Patient16_Healthy!C579,Patient17_Healthy!C579,Patient18_Healthy!C579,Patient19_Healthy!C579,Patient21_Healthy!C579,Patient22_Healthy!C579,Patient23_Healthy!C579,Patient25_Healthy!C579,Patient26_Healthy!C579,Patient27_Healthy!C579,Patient28_Healthy!C579,Patient30_Healthy!C579,Patient31_Healthy!C579,Patient33_Healthy!C579,Patient34_Healthy!C579,Patient36_Healthy!C579)</f>
        <v>-0.32536925060436672</v>
      </c>
      <c r="E600" s="139">
        <f>STDEV(Patient1_Healthy!C625,Patient2_Healthy!C625,Patient5_Healthy!C579,Patient6_Healthy!C579,Patient8_Healthy!C579,Patient9_Healthy!C579,Patient10_Healthy!C579,Patient11_Healthy!C579,Patient12_Healthy!C579,Patient13_Healthy!C579,Patient14_Healthy!C579,Patient15_Healthy!C579,Patient16_Healthy!C579,Patient17_Healthy!C579,Patient18_Healthy!C579,Patient19_Healthy!C579,Patient21_Healthy!C579,Patient22_Healthy!C579,Patient23_Healthy!C579,Patient25_Healthy!C579,Patient26_Healthy!C579,Patient27_Healthy!C579,Patient28_Healthy!C579,Patient30_Healthy!C579,Patient31_Healthy!C579,Patient33_Healthy!C579,Patient34_Healthy!C579,Patient36_Healthy!C579)</f>
        <v>2.9241691506194898</v>
      </c>
      <c r="F600" s="132">
        <f>AVERAGE(Patient1_Healthy!D625,Patient2_Healthy!D625,Patient5_Healthy!D579,Patient6_Healthy!D579,Patient8_Healthy!D579,Patient9_Healthy!D579,Patient10_Healthy!D579,Patient11_Healthy!D579,Patient12_Healthy!D579,Patient13_Healthy!D579,Patient14_Healthy!D579,Patient15_Healthy!D579,Patient16_Healthy!D579,Patient17_Healthy!D579,Patient18_Healthy!D579,Patient19_Healthy!D579,Patient21_Healthy!D579,Patient22_Healthy!D579,Patient23_Healthy!D579,Patient25_Healthy!D579,Patient26_Healthy!D579,Patient27_Healthy!D579,Patient28_Healthy!D579,Patient30_Healthy!D579,Patient31_Healthy!D579,Patient33_Healthy!D579,Patient34_Healthy!D579,Patient36_Healthy!D579)</f>
        <v>4.2400420922889488</v>
      </c>
      <c r="G600" s="139">
        <f>STDEV(Patient1_Healthy!D625,Patient2_Healthy!D625,Patient5_Healthy!D579,Patient6_Healthy!D579,Patient8_Healthy!D579,Patient9_Healthy!D579,Patient10_Healthy!D579,Patient11_Healthy!D579,Patient12_Healthy!D579,Patient13_Healthy!D579,Patient14_Healthy!D579,Patient15_Healthy!D579,Patient16_Healthy!D579,Patient17_Healthy!D579,Patient18_Healthy!D579,Patient19_Healthy!D579,Patient21_Healthy!D579,Patient22_Healthy!D579,Patient23_Healthy!D579,Patient25_Healthy!D579,Patient26_Healthy!D579,Patient27_Healthy!D579,Patient28_Healthy!D579,Patient30_Healthy!D579,Patient31_Healthy!D579,Patient33_Healthy!D579,Patient34_Healthy!D579,Patient36_Healthy!D579)</f>
        <v>2.1685065180418706</v>
      </c>
      <c r="H600" s="164">
        <f>AVERAGE(Patient1_Healthy!E625,Patient2_Healthy!E625,Patient5_Healthy!E579,Patient6_Healthy!E579,Patient8_Healthy!E579,Patient9_Healthy!E579,Patient10_Healthy!E579,Patient11_Healthy!E579,Patient12_Healthy!E579,Patient13_Healthy!E579,Patient14_Healthy!E579,Patient15_Healthy!E579,Patient16_Healthy!E579,Patient17_Healthy!E579,Patient18_Healthy!E579,Patient19_Healthy!E579,Patient21_Healthy!E579,Patient22_Healthy!E579,Patient23_Healthy!E579,Patient25_Healthy!E579,Patient26_Healthy!E579,Patient27_Healthy!E579,Patient28_Healthy!E579,Patient30_Healthy!E579,Patient31_Healthy!E579,Patient33_Healthy!E579,Patient34_Healthy!E579,Patient36_Healthy!E579)</f>
        <v>-0.1592289873891985</v>
      </c>
      <c r="I600" s="164">
        <f>STDEV(Patient1_Healthy!E625,Patient2_Healthy!E625,Patient5_Healthy!E579,Patient6_Healthy!E579,Patient8_Healthy!E579,Patient9_Healthy!E579,Patient10_Healthy!E579,Patient11_Healthy!E579,Patient12_Healthy!E579,Patient13_Healthy!E579,Patient14_Healthy!E579,Patient15_Healthy!E579,Patient16_Healthy!E579,Patient17_Healthy!E579,Patient18_Healthy!E579,Patient19_Healthy!E579,Patient21_Healthy!E579,Patient22_Healthy!E579,Patient23_Healthy!E579,Patient25_Healthy!E579,Patient26_Healthy!E579,Patient27_Healthy!E579,Patient28_Healthy!E579,Patient30_Healthy!E579,Patient31_Healthy!E579,Patient33_Healthy!E579,Patient34_Healthy!E579,Patient36_Healthy!E579)</f>
        <v>3.9204998786717131</v>
      </c>
      <c r="L600" s="133" t="s">
        <v>150</v>
      </c>
      <c r="M600" s="164">
        <f>AVERAGE(Patient1_Healthy!H625,Patient2_Healthy!H579,Patient5_Healthy!H579,Patient6_Healthy!H579,Patient8_Healthy!H579,Patient9_Healthy!H579,Patient10_Healthy!H579,Patient11_Healthy!H579,Patient12_Healthy!H579,Patient13_Healthy!H579,Patient14_Healthy!H579,Patient15_Healthy!H579,Patient16_Healthy!H579,Patient17_Healthy!H579,Patient18_Healthy!H579,Patient19_Healthy!H579,Patient21_Healthy!H579,Patient22_Healthy!H579,Patient23_Healthy!H579,Patient25_Healthy!H579,Patient26_Healthy!H579,Patient27_Healthy!H579,Patient28_Healthy!H579,Patient30_Healthy!H579,Patient31_Healthy!H579,Patient33_Healthy!H579,Patient34_Healthy!H579,Patient36_Healthy!H579)</f>
        <v>168.27361720641855</v>
      </c>
      <c r="N600" s="164">
        <f>STDEV(Patient1_Healthy!H625,Patient2_Healthy!H579,Patient5_Healthy!H579,Patient6_Healthy!H579,Patient8_Healthy!H579,Patient9_Healthy!H579,Patient10_Healthy!H579,Patient11_Healthy!H579,Patient12_Healthy!H579,Patient13_Healthy!H579,Patient14_Healthy!H579,Patient15_Healthy!H579,Patient16_Healthy!H579,Patient17_Healthy!H579,Patient18_Healthy!H579,Patient19_Healthy!H579,Patient21_Healthy!H579,Patient22_Healthy!H579,Patient23_Healthy!H579,Patient25_Healthy!H579,Patient26_Healthy!H579,Patient27_Healthy!H579,Patient28_Healthy!H579,Patient30_Healthy!H579,Patient31_Healthy!H579,Patient33_Healthy!H579,Patient34_Healthy!H579,Patient36_Healthy!H579)</f>
        <v>112.37327480712726</v>
      </c>
      <c r="Q600" s="135" t="s">
        <v>150</v>
      </c>
      <c r="R600" s="132">
        <f>AVERAGE(Patient1_Healthy!M625,Patient2_Healthy!M625,Patient5_Healthy!M579,Patient6_Healthy!M579,Patient8_Healthy!M579,Patient9_Healthy!M579,Patient10_Healthy!M579,Patient11_Healthy!M579,Patient12_Healthy!M579,Patient13_Healthy!M579,Patient14_Healthy!M579,Patient15_Healthy!M579,Patient16_Healthy!M579,Patient17_Healthy!M579,Patient18_Healthy!M579,Patient19_Healthy!M579,Patient21_Healthy!M579,Patient22_Healthy!M579,Patient23_Healthy!M579,Patient25_Healthy!M579,Patient26_Healthy!M579,Patient27_Healthy!M579,Patient28_Healthy!M579,Patient30_Healthy!M579,Patient31_Healthy!M579,Patient33_Healthy!M579,Patient34_Healthy!M579,Patient36_Healthy!M579)</f>
        <v>0.85280224819361572</v>
      </c>
      <c r="S600" s="139">
        <f>STDEV(Patient1_Healthy!M625,Patient2_Healthy!M625,Patient5_Healthy!M579,Patient6_Healthy!M579,Patient8_Healthy!M579,Patient9_Healthy!M579,Patient10_Healthy!M579,Patient11_Healthy!M579,Patient12_Healthy!M579,Patient13_Healthy!M579,Patient14_Healthy!M579,Patient15_Healthy!M579,Patient16_Healthy!M579,Patient17_Healthy!M579,Patient18_Healthy!M579,Patient19_Healthy!M579,Patient21_Healthy!M579,Patient22_Healthy!M579,Patient23_Healthy!M579,Patient25_Healthy!M579,Patient26_Healthy!M579,Patient27_Healthy!M579,Patient28_Healthy!M579,Patient30_Healthy!M579,Patient31_Healthy!M579,Patient33_Healthy!M579,Patient34_Healthy!M579,Patient36_Healthy!M579)</f>
        <v>0.16016388806665269</v>
      </c>
      <c r="T600" s="164">
        <f>AVERAGE(Patient1_Healthy!N625,Patient2_Healthy!N625,Patient5_Healthy!N579,Patient6_Healthy!N579,Patient8_Healthy!N579,Patient9_Healthy!N579,Patient10_Healthy!N579,Patient11_Healthy!N579,Patient12_Healthy!N579,Patient13_Healthy!N579,Patient14_Healthy!N579,Patient15_Healthy!N579,Patient16_Healthy!N579,Patient17_Healthy!N579,Patient18_Healthy!N579,Patient19_Healthy!N579,Patient21_Healthy!N579,Patient22_Healthy!N579,Patient23_Healthy!N579,Patient25_Healthy!N579,Patient26_Healthy!N579,Patient27_Healthy!N579,Patient28_Healthy!N579,Patient30_Healthy!N579,Patient31_Healthy!N579,Patient33_Healthy!N579,Patient34_Healthy!N579,Patient36_Healthy!N579)</f>
        <v>0.85766971309130435</v>
      </c>
      <c r="U600" s="164">
        <f>STDEV(Patient1_Healthy!N625,Patient2_Healthy!N625,Patient5_Healthy!N579,Patient6_Healthy!N579,Patient8_Healthy!N579,Patient9_Healthy!N579,Patient10_Healthy!N579,Patient11_Healthy!N579,Patient12_Healthy!N579,Patient13_Healthy!N579,Patient14_Healthy!N579,Patient15_Healthy!N579,Patient16_Healthy!N579,Patient17_Healthy!N579,Patient18_Healthy!N579,Patient19_Healthy!N579,Patient21_Healthy!N579,Patient22_Healthy!N579,Patient23_Healthy!N579,Patient25_Healthy!N579,Patient26_Healthy!N579,Patient27_Healthy!N579,Patient28_Healthy!N579,Patient30_Healthy!N579,Patient31_Healthy!N579,Patient33_Healthy!N579,Patient34_Healthy!N579,Patient36_Healthy!N579)</f>
        <v>0.13478500045382769</v>
      </c>
      <c r="V600" s="132">
        <f>AVERAGE(Patient1_Healthy!O625,Patient2_Healthy!O625,Patient5_Healthy!O579,Patient6_Healthy!O579,Patient8_Healthy!O579,Patient9_Healthy!O579,Patient10_Healthy!O579,Patient11_Healthy!O579,Patient12_Healthy!O579,Patient13_Healthy!O579,Patient14_Healthy!O579,Patient15_Healthy!O579,Patient16_Healthy!O579,Patient17_Healthy!O579,Patient18_Healthy!O579,Patient19_Healthy!O579,Patient21_Healthy!O579,Patient22_Healthy!O579,Patient23_Healthy!O579,Patient25_Healthy!O579,Patient26_Healthy!O579,Patient27_Healthy!O579,Patient28_Healthy!O579,Patient30_Healthy!O579,Patient31_Healthy!O579,Patient33_Healthy!O579,Patient34_Healthy!O579,Patient36_Healthy!O579)</f>
        <v>0.83080305233624141</v>
      </c>
      <c r="W600" s="139">
        <f>STDEV(Patient1_Healthy!O625,Patient2_Healthy!O625,Patient5_Healthy!O579,Patient6_Healthy!O579,Patient8_Healthy!O579,Patient9_Healthy!O579,Patient10_Healthy!O579,Patient11_Healthy!O579,Patient12_Healthy!O579,Patient13_Healthy!O579,Patient14_Healthy!O579,Patient15_Healthy!O579,Patient16_Healthy!O579,Patient17_Healthy!O579,Patient18_Healthy!O579,Patient19_Healthy!O579,Patient21_Healthy!O579,Patient22_Healthy!O579,Patient23_Healthy!O579,Patient25_Healthy!O579,Patient26_Healthy!O579,Patient27_Healthy!O579,Patient28_Healthy!O579,Patient30_Healthy!O579,Patient31_Healthy!O579,Patient33_Healthy!O579,Patient34_Healthy!O579,Patient36_Healthy!O579)</f>
        <v>0.13416746689014106</v>
      </c>
      <c r="X600" s="132">
        <f>AVERAGE(Patient1_Healthy!P625,Patient2_Healthy!P625,Patient5_Healthy!P579,Patient6_Healthy!P579,Patient8_Healthy!P579,Patient9_Healthy!P579,Patient10_Healthy!P579,Patient11_Healthy!P579,Patient12_Healthy!P579,Patient13_Healthy!P579,Patient14_Healthy!P579,Patient15_Healthy!P579,Patient16_Healthy!P579,Patient17_Healthy!P579,Patient18_Healthy!P579,Patient19_Healthy!P579,Patient21_Healthy!P579,Patient22_Healthy!P579,Patient23_Healthy!P579,Patient25_Healthy!P579,Patient26_Healthy!P579,Patient27_Healthy!P579,Patient28_Healthy!P579,Patient30_Healthy!P579,Patient31_Healthy!P579,Patient33_Healthy!P579,Patient34_Healthy!P579,Patient36_Healthy!P579)</f>
        <v>0.82949732869407122</v>
      </c>
      <c r="Y600" s="139">
        <f>STDEV(Patient1_Healthy!P625,Patient2_Healthy!P625,Patient5_Healthy!P579,Patient6_Healthy!P579,Patient8_Healthy!P579,Patient9_Healthy!P579,Patient10_Healthy!P579,Patient11_Healthy!P579,Patient12_Healthy!P579,Patient13_Healthy!P579,Patient14_Healthy!P579,Patient15_Healthy!P579,Patient16_Healthy!P579,Patient17_Healthy!P579,Patient18_Healthy!P579,Patient19_Healthy!P579,Patient21_Healthy!P579,Patient22_Healthy!P579,Patient23_Healthy!P579,Patient25_Healthy!P579,Patient26_Healthy!P579,Patient27_Healthy!P579,Patient28_Healthy!P579,Patient30_Healthy!P579,Patient31_Healthy!P579,Patient33_Healthy!P579,Patient34_Healthy!P579,Patient36_Healthy!P579)</f>
        <v>0.11265540998467191</v>
      </c>
      <c r="Z600" s="132">
        <f>AVERAGE(Patient1_Healthy!Q625,Patient2_Healthy!Q625,Patient5_Healthy!Q579,Patient6_Healthy!Q579,Patient8_Healthy!Q579,Patient9_Healthy!Q579,Patient10_Healthy!Q579,Patient11_Healthy!Q579,Patient12_Healthy!Q579,Patient13_Healthy!Q579,Patient14_Healthy!Q579,Patient15_Healthy!Q579,Patient16_Healthy!Q579,Patient17_Healthy!Q579,Patient18_Healthy!Q579,Patient19_Healthy!Q579,Patient21_Healthy!Q579,Patient22_Healthy!Q579,Patient23_Healthy!Q579,Patient25_Healthy!Q579,Patient26_Healthy!Q579,Patient27_Healthy!Q579,Patient28_Healthy!Q579,Patient30_Healthy!Q579,Patient31_Healthy!Q579,Patient33_Healthy!Q579,Patient34_Healthy!Q579,Patient36_Healthy!Q579)</f>
        <v>0.80094534477175972</v>
      </c>
      <c r="AA600" s="139">
        <f>STDEV(Patient1_Healthy!Q625,Patient2_Healthy!Q625,Patient5_Healthy!Q579,Patient6_Healthy!Q579,Patient8_Healthy!Q579,Patient9_Healthy!Q579,Patient10_Healthy!Q579,Patient11_Healthy!Q579,Patient12_Healthy!Q579,Patient13_Healthy!Q579,Patient14_Healthy!Q579,Patient15_Healthy!Q579,Patient16_Healthy!Q579,Patient17_Healthy!Q579,Patient18_Healthy!Q579,Patient19_Healthy!Q579,Patient21_Healthy!Q579,Patient22_Healthy!Q579,Patient23_Healthy!Q579,Patient25_Healthy!Q579,Patient26_Healthy!Q579,Patient27_Healthy!Q579,Patient28_Healthy!Q579,Patient30_Healthy!Q579,Patient31_Healthy!Q579,Patient33_Healthy!Q579,Patient34_Healthy!Q579,Patient36_Healthy!Q579)</f>
        <v>0.19593707004080729</v>
      </c>
      <c r="AB600" s="132">
        <f>AVERAGE(Patient1_Healthy!R625,Patient2_Healthy!R625,Patient5_Healthy!R579,Patient6_Healthy!R579,Patient8_Healthy!R579,Patient9_Healthy!R579,Patient10_Healthy!R579,Patient11_Healthy!R579,Patient12_Healthy!R579,Patient12_Healthy!R579,Patient13_Healthy!R579,Patient14_Healthy!R579,Patient15_Healthy!R579,Patient16_Healthy!R579,Patient17_Healthy!R579,Patient18_Healthy!R579,Patient19_Healthy!R579,Patient21_Healthy!R579,Patient22_Healthy!R579,Patient23_Healthy!R579,Patient25_Healthy!R579,Patient26_Healthy!R579,Patient27_Healthy!R579,Patient28_Healthy!R579,Patient30_Healthy!R579,Patient31_Healthy!R579,Patient33_Healthy!R579,Patient34_Healthy!R579,Patient36_Healthy!R579)</f>
        <v>0.7820089124617684</v>
      </c>
      <c r="AC600" s="139">
        <f>STDEV(Patient1_Healthy!R625,Patient2_Healthy!R625,Patient5_Healthy!R579,Patient6_Healthy!R579,Patient8_Healthy!R579,Patient9_Healthy!R579,Patient10_Healthy!R579,Patient11_Healthy!R579,Patient12_Healthy!R579,Patient12_Healthy!R579,Patient13_Healthy!R579,Patient14_Healthy!R579,Patient15_Healthy!R579,Patient16_Healthy!R579,Patient17_Healthy!R579,Patient18_Healthy!R579,Patient19_Healthy!R579,Patient21_Healthy!R579,Patient22_Healthy!R579,Patient23_Healthy!R579,Patient25_Healthy!R579,Patient26_Healthy!R579,Patient27_Healthy!R579,Patient28_Healthy!R579,Patient30_Healthy!R579,Patient31_Healthy!R579,Patient33_Healthy!R579,Patient34_Healthy!R579,Patient36_Healthy!R579)</f>
        <v>0.200328188019681</v>
      </c>
      <c r="AD600" s="132">
        <f>AVERAGE(Patient1_Healthy!S625,Patient2_Healthy!S625,Patient5_Healthy!S579,Patient6_Healthy!RS179,Patient8_Healthy!S579,Patient9_Healthy!S579,Patient10_Healthy!S579,Patient11_Healthy!S579,Patient12_Healthy!S579,Patient12_Healthy!S579,Patient13_Healthy!S579,Patient14_Healthy!S579,Patient15_Healthy!S579,Patient16_Healthy!S579,Patient17_Healthy!S579,Patient18_Healthy!S579,Patient19_Healthy!S579,Patient21_Healthy!S579,Patient22_Healthy!S579,Patient23_Healthy!S579,Patient25_Healthy!S579,Patient26_Healthy!RS179,Patient27_Healthy!S579,Patient28_Healthy!S579,Patient30_Healthy!S579,Patient31_Healthy!S579,Patient33_Healthy!S579,Patient34_Healthy!S579,Patient36_Healthy!S579)</f>
        <v>0.77557574243085781</v>
      </c>
      <c r="AE600" s="139">
        <f>STDEV(Patient1_Healthy!S625,Patient2_Healthy!S625,Patient5_Healthy!S579,Patient6_Healthy!RS179,Patient8_Healthy!S579,Patient9_Healthy!S579,Patient10_Healthy!S579,Patient11_Healthy!S579,Patient12_Healthy!S579,Patient12_Healthy!S579,Patient13_Healthy!S579,Patient14_Healthy!S579,Patient15_Healthy!S579,Patient16_Healthy!S579,Patient17_Healthy!S579,Patient18_Healthy!S579,Patient19_Healthy!S579,Patient21_Healthy!S579,Patient22_Healthy!S579,Patient23_Healthy!S579,Patient25_Healthy!S579,Patient26_Healthy!RS179,Patient27_Healthy!S579,Patient28_Healthy!S579,Patient30_Healthy!S579,Patient31_Healthy!S579,Patient33_Healthy!S579,Patient34_Healthy!S579,Patient36_Healthy!S579)</f>
        <v>0.19058014592690503</v>
      </c>
      <c r="AF600" s="164">
        <f>AVERAGE(Patient1_Healthy!T625,Patient2_Healthy!T625,Patient5_Healthy!T579,Patient6_Healthy!T579,Patient8_Healthy!T579,Patient9_Healthy!T579,Patient10_Healthy!T579,Patient11_Healthy!T579,Patient12_Healthy!T579,Patient12_Healthy!T579,Patient13_Healthy!T579,Patient14_Healthy!T579,Patient15_Healthy!T579,Patient16_Healthy!T579,Patient17_Healthy!T579,Patient18_Healthy!T579,Patient19_Healthy!T579,Patient21_Healthy!T579,Patient22_Healthy!T579,Patient23_Healthy!T579,Patient25_Healthy!T579,Patient26_Healthy!TS179,Patient27_Healthy!T579,Patient28_Healthy!T579,Patient30_Healthy!T579,Patient31_Healthy!T579,Patient33_Healthy!T579,Patient34_Healthy!T579,Patient36_Healthy!T579)</f>
        <v>0.77232191754217983</v>
      </c>
      <c r="AG600" s="164">
        <f>STDEV(Patient1_Healthy!T625,Patient2_Healthy!T625,Patient5_Healthy!T579,Patient6_Healthy!T579,Patient8_Healthy!T579,Patient9_Healthy!T579,Patient10_Healthy!T579,Patient11_Healthy!T579,Patient12_Healthy!T579,Patient12_Healthy!T579,Patient13_Healthy!T579,Patient14_Healthy!T579,Patient15_Healthy!T579,Patient16_Healthy!T579,Patient17_Healthy!T579,Patient18_Healthy!T579,Patient19_Healthy!T579,Patient21_Healthy!T579,Patient22_Healthy!T579,Patient23_Healthy!T579,Patient25_Healthy!T579,Patient26_Healthy!TS179,Patient27_Healthy!T579,Patient28_Healthy!T579,Patient30_Healthy!T579,Patient31_Healthy!T579,Patient33_Healthy!T579,Patient34_Healthy!T579,Patient36_Healthy!T579)</f>
        <v>0.19005970897326194</v>
      </c>
      <c r="AO600" s="165"/>
    </row>
    <row r="601" spans="1:41" x14ac:dyDescent="0.25">
      <c r="A601" s="131" t="s">
        <v>150</v>
      </c>
      <c r="B601" s="132">
        <f>AVERAGE(Patient1_Healthy!B626,Patient2_Healthy!B626,Patient5_Healthy!B580,Patient6_Healthy!B580,Patient8_Healthy!B580,Patient9_Healthy!B580,Patient10_Healthy!B580,Patient11_Healthy!B580,Patient12_Healthy!B580,Patient13_Healthy!B580,Patient14_Healthy!B580,Patient15_Healthy!B580,Patient16_Healthy!B580,Patient17_Healthy!B580,Patient18_Healthy!B580,Patient19_Healthy!B580,Patient21_Healthy!B580,Patient22_Healthy!B580,Patient23_Healthy!B580,Patient25_Healthy!B580,Patient26_Healthy!B580,Patient27_Healthy!B580,Patient28_Healthy!B580,Patient30_Healthy!B580,Patient31_Healthy!B580,Patient33_Healthy!B580,Patient34_Healthy!B580,Patient36_Healthy!B580)</f>
        <v>3.5899040259520199</v>
      </c>
      <c r="C601" s="139">
        <f>STDEV(Patient1_Healthy!B626,Patient2_Healthy!B626,Patient5_Healthy!B580,Patient6_Healthy!B580,Patient8_Healthy!B580,Patient9_Healthy!B580,Patient10_Healthy!B580,Patient11_Healthy!B580,Patient12_Healthy!B580,Patient13_Healthy!B580,Patient14_Healthy!B580,Patient15_Healthy!B580,Patient16_Healthy!B580,Patient17_Healthy!B580,Patient18_Healthy!B580,Patient19_Healthy!B580,Patient21_Healthy!B580,Patient22_Healthy!B580,Patient23_Healthy!B580,Patient25_Healthy!B580,Patient26_Healthy!B580,Patient27_Healthy!B580,Patient28_Healthy!B580,Patient30_Healthy!B580,Patient31_Healthy!B580,Patient33_Healthy!B580,Patient34_Healthy!B580,Patient36_Healthy!B580)</f>
        <v>0.90937618479764915</v>
      </c>
      <c r="D601" s="164">
        <f>AVERAGE(Patient1_Healthy!C626,Patient2_Healthy!C626,Patient5_Healthy!C580,Patient6_Healthy!C580,Patient8_Healthy!C580,Patient9_Healthy!C580,Patient10_Healthy!C580,Patient11_Healthy!C580,Patient12_Healthy!C580,Patient13_Healthy!C580,Patient14_Healthy!C580,Patient15_Healthy!C580,Patient16_Healthy!C580,Patient17_Healthy!C580,Patient18_Healthy!C580,Patient19_Healthy!C580,Patient21_Healthy!C580,Patient22_Healthy!C580,Patient23_Healthy!C580,Patient25_Healthy!C580,Patient26_Healthy!C580,Patient27_Healthy!C580,Patient28_Healthy!C580,Patient30_Healthy!C580,Patient31_Healthy!C580,Patient33_Healthy!C580,Patient34_Healthy!C580,Patient36_Healthy!C580)</f>
        <v>-0.12784169272447093</v>
      </c>
      <c r="E601" s="139">
        <f>STDEV(Patient1_Healthy!C626,Patient2_Healthy!C626,Patient5_Healthy!C580,Patient6_Healthy!C580,Patient8_Healthy!C580,Patient9_Healthy!C580,Patient10_Healthy!C580,Patient11_Healthy!C580,Patient12_Healthy!C580,Patient13_Healthy!C580,Patient14_Healthy!C580,Patient15_Healthy!C580,Patient16_Healthy!C580,Patient17_Healthy!C580,Patient18_Healthy!C580,Patient19_Healthy!C580,Patient21_Healthy!C580,Patient22_Healthy!C580,Patient23_Healthy!C580,Patient25_Healthy!C580,Patient26_Healthy!C580,Patient27_Healthy!C580,Patient28_Healthy!C580,Patient30_Healthy!C580,Patient31_Healthy!C580,Patient33_Healthy!C580,Patient34_Healthy!C580,Patient36_Healthy!C580)</f>
        <v>2.6094667399790672</v>
      </c>
      <c r="F601" s="132">
        <f>AVERAGE(Patient1_Healthy!D626,Patient2_Healthy!D626,Patient5_Healthy!D580,Patient6_Healthy!D580,Patient8_Healthy!D580,Patient9_Healthy!D580,Patient10_Healthy!D580,Patient11_Healthy!D580,Patient12_Healthy!D580,Patient13_Healthy!D580,Patient14_Healthy!D580,Patient15_Healthy!D580,Patient16_Healthy!D580,Patient17_Healthy!D580,Patient18_Healthy!D580,Patient19_Healthy!D580,Patient21_Healthy!D580,Patient22_Healthy!D580,Patient23_Healthy!D580,Patient25_Healthy!D580,Patient26_Healthy!D580,Patient27_Healthy!D580,Patient28_Healthy!D580,Patient30_Healthy!D580,Patient31_Healthy!D580,Patient33_Healthy!D580,Patient34_Healthy!D580,Patient36_Healthy!D580)</f>
        <v>5.0756758951533003</v>
      </c>
      <c r="G601" s="139">
        <f>STDEV(Patient1_Healthy!D626,Patient2_Healthy!D626,Patient5_Healthy!D580,Patient6_Healthy!D580,Patient8_Healthy!D580,Patient9_Healthy!D580,Patient10_Healthy!D580,Patient11_Healthy!D580,Patient12_Healthy!D580,Patient13_Healthy!D580,Patient14_Healthy!D580,Patient15_Healthy!D580,Patient16_Healthy!D580,Patient17_Healthy!D580,Patient18_Healthy!D580,Patient19_Healthy!D580,Patient21_Healthy!D580,Patient22_Healthy!D580,Patient23_Healthy!D580,Patient25_Healthy!D580,Patient26_Healthy!D580,Patient27_Healthy!D580,Patient28_Healthy!D580,Patient30_Healthy!D580,Patient31_Healthy!D580,Patient33_Healthy!D580,Patient34_Healthy!D580,Patient36_Healthy!D580)</f>
        <v>1.0836786724617042</v>
      </c>
      <c r="H601" s="164">
        <f>AVERAGE(Patient1_Healthy!E626,Patient2_Healthy!E626,Patient5_Healthy!E580,Patient6_Healthy!E580,Patient8_Healthy!E580,Patient9_Healthy!E580,Patient10_Healthy!E580,Patient11_Healthy!E580,Patient12_Healthy!E580,Patient13_Healthy!E580,Patient14_Healthy!E580,Patient15_Healthy!E580,Patient16_Healthy!E580,Patient17_Healthy!E580,Patient18_Healthy!E580,Patient19_Healthy!E580,Patient21_Healthy!E580,Patient22_Healthy!E580,Patient23_Healthy!E580,Patient25_Healthy!E580,Patient26_Healthy!E580,Patient27_Healthy!E580,Patient28_Healthy!E580,Patient30_Healthy!E580,Patient31_Healthy!E580,Patient33_Healthy!E580,Patient34_Healthy!E580,Patient36_Healthy!E580)</f>
        <v>1.1783965903194085</v>
      </c>
      <c r="I601" s="164">
        <f>STDEV(Patient1_Healthy!E626,Patient2_Healthy!E626,Patient5_Healthy!E580,Patient6_Healthy!E580,Patient8_Healthy!E580,Patient9_Healthy!E580,Patient10_Healthy!E580,Patient11_Healthy!E580,Patient12_Healthy!E580,Patient13_Healthy!E580,Patient14_Healthy!E580,Patient15_Healthy!E580,Patient16_Healthy!E580,Patient17_Healthy!E580,Patient18_Healthy!E580,Patient19_Healthy!E580,Patient21_Healthy!E580,Patient22_Healthy!E580,Patient23_Healthy!E580,Patient25_Healthy!E580,Patient26_Healthy!E580,Patient27_Healthy!E580,Patient28_Healthy!E580,Patient30_Healthy!E580,Patient31_Healthy!E580,Patient33_Healthy!E580,Patient34_Healthy!E580,Patient36_Healthy!E580)</f>
        <v>3.7293142165895308</v>
      </c>
      <c r="L601" s="133" t="s">
        <v>151</v>
      </c>
      <c r="M601" s="164">
        <f>AVERAGE(Patient1_Healthy!H626,Patient2_Healthy!H580,Patient5_Healthy!H580,Patient6_Healthy!H580,Patient8_Healthy!H580,Patient9_Healthy!H580,Patient10_Healthy!H580,Patient11_Healthy!H580,Patient12_Healthy!H580,Patient13_Healthy!H580,Patient14_Healthy!H580,Patient15_Healthy!H580,Patient16_Healthy!H580,Patient17_Healthy!H580,Patient18_Healthy!H580,Patient19_Healthy!H580,Patient21_Healthy!H580,Patient22_Healthy!H580,Patient23_Healthy!H580,Patient25_Healthy!H580,Patient26_Healthy!H580,Patient27_Healthy!H580,Patient28_Healthy!H580,Patient30_Healthy!H580,Patient31_Healthy!H580,Patient33_Healthy!H580,Patient34_Healthy!H580,Patient36_Healthy!H580)</f>
        <v>203.1265577624323</v>
      </c>
      <c r="N601" s="164">
        <f>STDEV(Patient1_Healthy!H626,Patient2_Healthy!H580,Patient5_Healthy!H580,Patient6_Healthy!H580,Patient8_Healthy!H580,Patient9_Healthy!H580,Patient10_Healthy!H580,Patient11_Healthy!H580,Patient12_Healthy!H580,Patient13_Healthy!H580,Patient14_Healthy!H580,Patient15_Healthy!H580,Patient16_Healthy!H580,Patient17_Healthy!H580,Patient18_Healthy!H580,Patient19_Healthy!H580,Patient21_Healthy!H580,Patient22_Healthy!H580,Patient23_Healthy!H580,Patient25_Healthy!H580,Patient26_Healthy!H580,Patient27_Healthy!H580,Patient28_Healthy!H580,Patient30_Healthy!H580,Patient31_Healthy!H580,Patient33_Healthy!H580,Patient34_Healthy!H580,Patient36_Healthy!H580)</f>
        <v>407.90092986521415</v>
      </c>
      <c r="Q601" s="135" t="s">
        <v>151</v>
      </c>
      <c r="R601" s="132">
        <f>AVERAGE(Patient1_Healthy!M626,Patient2_Healthy!M626,Patient5_Healthy!M580,Patient6_Healthy!M580,Patient8_Healthy!M580,Patient9_Healthy!M580,Patient10_Healthy!M580,Patient11_Healthy!M580,Patient12_Healthy!M580,Patient13_Healthy!M580,Patient14_Healthy!M580,Patient15_Healthy!M580,Patient16_Healthy!M580,Patient17_Healthy!M580,Patient18_Healthy!M580,Patient19_Healthy!M580,Patient21_Healthy!M580,Patient22_Healthy!M580,Patient23_Healthy!M580,Patient25_Healthy!M580,Patient26_Healthy!M580,Patient27_Healthy!M580,Patient28_Healthy!M580,Patient30_Healthy!M580,Patient31_Healthy!M580,Patient33_Healthy!M580,Patient34_Healthy!M580,Patient36_Healthy!M580)</f>
        <v>0.90087270849084788</v>
      </c>
      <c r="S601" s="139">
        <f>STDEV(Patient1_Healthy!M626,Patient2_Healthy!M626,Patient5_Healthy!M580,Patient6_Healthy!M580,Patient8_Healthy!M580,Patient9_Healthy!M580,Patient10_Healthy!M580,Patient11_Healthy!M580,Patient12_Healthy!M580,Patient13_Healthy!M580,Patient14_Healthy!M580,Patient15_Healthy!M580,Patient16_Healthy!M580,Patient17_Healthy!M580,Patient18_Healthy!M580,Patient19_Healthy!M580,Patient21_Healthy!M580,Patient22_Healthy!M580,Patient23_Healthy!M580,Patient25_Healthy!M580,Patient26_Healthy!M580,Patient27_Healthy!M580,Patient28_Healthy!M580,Patient30_Healthy!M580,Patient31_Healthy!M580,Patient33_Healthy!M580,Patient34_Healthy!M580,Patient36_Healthy!M580)</f>
        <v>0.12877688958794131</v>
      </c>
      <c r="T601" s="164">
        <f>AVERAGE(Patient1_Healthy!N626,Patient2_Healthy!N626,Patient5_Healthy!N580,Patient6_Healthy!N580,Patient8_Healthy!N580,Patient9_Healthy!N580,Patient10_Healthy!N580,Patient11_Healthy!N580,Patient12_Healthy!N580,Patient13_Healthy!N580,Patient14_Healthy!N580,Patient15_Healthy!N580,Patient16_Healthy!N580,Patient17_Healthy!N580,Patient18_Healthy!N580,Patient19_Healthy!N580,Patient21_Healthy!N580,Patient22_Healthy!N580,Patient23_Healthy!N580,Patient25_Healthy!N580,Patient26_Healthy!N580,Patient27_Healthy!N580,Patient28_Healthy!N580,Patient30_Healthy!N580,Patient31_Healthy!N580,Patient33_Healthy!N580,Patient34_Healthy!N580,Patient36_Healthy!N580)</f>
        <v>0.86114601720880712</v>
      </c>
      <c r="U601" s="164">
        <f>STDEV(Patient1_Healthy!N626,Patient2_Healthy!N626,Patient5_Healthy!N580,Patient6_Healthy!N580,Patient8_Healthy!N580,Patient9_Healthy!N580,Patient10_Healthy!N580,Patient11_Healthy!N580,Patient12_Healthy!N580,Patient13_Healthy!N580,Patient14_Healthy!N580,Patient15_Healthy!N580,Patient16_Healthy!N580,Patient17_Healthy!N580,Patient18_Healthy!N580,Patient19_Healthy!N580,Patient21_Healthy!N580,Patient22_Healthy!N580,Patient23_Healthy!N580,Patient25_Healthy!N580,Patient26_Healthy!N580,Patient27_Healthy!N580,Patient28_Healthy!N580,Patient30_Healthy!N580,Patient31_Healthy!N580,Patient33_Healthy!N580,Patient34_Healthy!N580,Patient36_Healthy!N580)</f>
        <v>0.10677089647869009</v>
      </c>
      <c r="V601" s="132">
        <f>AVERAGE(Patient1_Healthy!O626,Patient2_Healthy!O626,Patient5_Healthy!O580,Patient6_Healthy!O580,Patient8_Healthy!O580,Patient9_Healthy!O580,Patient10_Healthy!O580,Patient11_Healthy!O580,Patient12_Healthy!O580,Patient13_Healthy!O580,Patient14_Healthy!O580,Patient15_Healthy!O580,Patient16_Healthy!O580,Patient17_Healthy!O580,Patient18_Healthy!O580,Patient19_Healthy!O580,Patient21_Healthy!O580,Patient22_Healthy!O580,Patient23_Healthy!O580,Patient25_Healthy!O580,Patient26_Healthy!O580,Patient27_Healthy!O580,Patient28_Healthy!O580,Patient30_Healthy!O580,Patient31_Healthy!O580,Patient33_Healthy!O580,Patient34_Healthy!O580,Patient36_Healthy!O580)</f>
        <v>0.8512496698974884</v>
      </c>
      <c r="W601" s="139">
        <f>STDEV(Patient1_Healthy!O626,Patient2_Healthy!O626,Patient5_Healthy!O580,Patient6_Healthy!O580,Patient8_Healthy!O580,Patient9_Healthy!O580,Patient10_Healthy!O580,Patient11_Healthy!O580,Patient12_Healthy!O580,Patient13_Healthy!O580,Patient14_Healthy!O580,Patient15_Healthy!O580,Patient16_Healthy!O580,Patient17_Healthy!O580,Patient18_Healthy!O580,Patient19_Healthy!O580,Patient21_Healthy!O580,Patient22_Healthy!O580,Patient23_Healthy!O580,Patient25_Healthy!O580,Patient26_Healthy!O580,Patient27_Healthy!O580,Patient28_Healthy!O580,Patient30_Healthy!O580,Patient31_Healthy!O580,Patient33_Healthy!O580,Patient34_Healthy!O580,Patient36_Healthy!O580)</f>
        <v>0.10201148066022331</v>
      </c>
      <c r="X601" s="132">
        <f>AVERAGE(Patient1_Healthy!P626,Patient2_Healthy!P626,Patient5_Healthy!P580,Patient6_Healthy!P580,Patient8_Healthy!P580,Patient9_Healthy!P580,Patient10_Healthy!P580,Patient11_Healthy!P580,Patient12_Healthy!P580,Patient13_Healthy!P580,Patient14_Healthy!P580,Patient15_Healthy!P580,Patient16_Healthy!P580,Patient17_Healthy!P580,Patient18_Healthy!P580,Patient19_Healthy!P580,Patient21_Healthy!P580,Patient22_Healthy!P580,Patient23_Healthy!P580,Patient25_Healthy!P580,Patient26_Healthy!P580,Patient27_Healthy!P580,Patient28_Healthy!P580,Patient30_Healthy!P580,Patient31_Healthy!P580,Patient33_Healthy!P580,Patient34_Healthy!P580,Patient36_Healthy!P580)</f>
        <v>0.84447475378539316</v>
      </c>
      <c r="Y601" s="139">
        <f>STDEV(Patient1_Healthy!P626,Patient2_Healthy!P626,Patient5_Healthy!P580,Patient6_Healthy!P580,Patient8_Healthy!P580,Patient9_Healthy!P580,Patient10_Healthy!P580,Patient11_Healthy!P580,Patient12_Healthy!P580,Patient13_Healthy!P580,Patient14_Healthy!P580,Patient15_Healthy!P580,Patient16_Healthy!P580,Patient17_Healthy!P580,Patient18_Healthy!P580,Patient19_Healthy!P580,Patient21_Healthy!P580,Patient22_Healthy!P580,Patient23_Healthy!P580,Patient25_Healthy!P580,Patient26_Healthy!P580,Patient27_Healthy!P580,Patient28_Healthy!P580,Patient30_Healthy!P580,Patient31_Healthy!P580,Patient33_Healthy!P580,Patient34_Healthy!P580,Patient36_Healthy!P580)</f>
        <v>0.10922483846776668</v>
      </c>
      <c r="Z601" s="132">
        <f>AVERAGE(Patient1_Healthy!Q626,Patient2_Healthy!Q626,Patient5_Healthy!Q580,Patient6_Healthy!Q580,Patient8_Healthy!Q580,Patient9_Healthy!Q580,Patient10_Healthy!Q580,Patient11_Healthy!Q580,Patient12_Healthy!Q580,Patient13_Healthy!Q580,Patient14_Healthy!Q580,Patient15_Healthy!Q580,Patient16_Healthy!Q580,Patient17_Healthy!Q580,Patient18_Healthy!Q580,Patient19_Healthy!Q580,Patient21_Healthy!Q580,Patient22_Healthy!Q580,Patient23_Healthy!Q580,Patient25_Healthy!Q580,Patient26_Healthy!Q580,Patient27_Healthy!Q580,Patient28_Healthy!Q580,Patient30_Healthy!Q580,Patient31_Healthy!Q580,Patient33_Healthy!Q580,Patient34_Healthy!Q580,Patient36_Healthy!Q580)</f>
        <v>0.78167413190853863</v>
      </c>
      <c r="AA601" s="139">
        <f>STDEV(Patient1_Healthy!Q626,Patient2_Healthy!Q626,Patient5_Healthy!Q580,Patient6_Healthy!Q580,Patient8_Healthy!Q580,Patient9_Healthy!Q580,Patient10_Healthy!Q580,Patient11_Healthy!Q580,Patient12_Healthy!Q580,Patient13_Healthy!Q580,Patient14_Healthy!Q580,Patient15_Healthy!Q580,Patient16_Healthy!Q580,Patient17_Healthy!Q580,Patient18_Healthy!Q580,Patient19_Healthy!Q580,Patient21_Healthy!Q580,Patient22_Healthy!Q580,Patient23_Healthy!Q580,Patient25_Healthy!Q580,Patient26_Healthy!Q580,Patient27_Healthy!Q580,Patient28_Healthy!Q580,Patient30_Healthy!Q580,Patient31_Healthy!Q580,Patient33_Healthy!Q580,Patient34_Healthy!Q580,Patient36_Healthy!Q580)</f>
        <v>0.21965086197580427</v>
      </c>
      <c r="AB601" s="132">
        <f>AVERAGE(Patient1_Healthy!R626,Patient2_Healthy!R626,Patient5_Healthy!R580,Patient6_Healthy!R580,Patient8_Healthy!R580,Patient9_Healthy!R580,Patient10_Healthy!R580,Patient11_Healthy!R580,Patient12_Healthy!R580,Patient12_Healthy!R580,Patient13_Healthy!R580,Patient14_Healthy!R580,Patient15_Healthy!R580,Patient16_Healthy!R580,Patient17_Healthy!R580,Patient18_Healthy!R580,Patient19_Healthy!R580,Patient21_Healthy!R580,Patient22_Healthy!R580,Patient23_Healthy!R580,Patient25_Healthy!R580,Patient26_Healthy!R580,Patient27_Healthy!R580,Patient28_Healthy!R580,Patient30_Healthy!R580,Patient31_Healthy!R580,Patient33_Healthy!R580,Patient34_Healthy!R580,Patient36_Healthy!R580)</f>
        <v>0.78621450284854777</v>
      </c>
      <c r="AC601" s="139">
        <f>STDEV(Patient1_Healthy!R626,Patient2_Healthy!R626,Patient5_Healthy!R580,Patient6_Healthy!R580,Patient8_Healthy!R580,Patient9_Healthy!R580,Patient10_Healthy!R580,Patient11_Healthy!R580,Patient12_Healthy!R580,Patient12_Healthy!R580,Patient13_Healthy!R580,Patient14_Healthy!R580,Patient15_Healthy!R580,Patient16_Healthy!R580,Patient17_Healthy!R580,Patient18_Healthy!R580,Patient19_Healthy!R580,Patient21_Healthy!R580,Patient22_Healthy!R580,Patient23_Healthy!R580,Patient25_Healthy!R580,Patient26_Healthy!R580,Patient27_Healthy!R580,Patient28_Healthy!R580,Patient30_Healthy!R580,Patient31_Healthy!R580,Patient33_Healthy!R580,Patient34_Healthy!R580,Patient36_Healthy!R580)</f>
        <v>0.180768887379713</v>
      </c>
      <c r="AD601" s="132">
        <f>AVERAGE(Patient1_Healthy!S626,Patient2_Healthy!S626,Patient5_Healthy!S580,Patient6_Healthy!RS180,Patient8_Healthy!S580,Patient9_Healthy!S580,Patient10_Healthy!S580,Patient11_Healthy!S580,Patient12_Healthy!S580,Patient12_Healthy!S580,Patient13_Healthy!S580,Patient14_Healthy!S580,Patient15_Healthy!S580,Patient16_Healthy!S580,Patient17_Healthy!S580,Patient18_Healthy!S580,Patient19_Healthy!S580,Patient21_Healthy!S580,Patient22_Healthy!S580,Patient23_Healthy!S580,Patient25_Healthy!S580,Patient26_Healthy!RS180,Patient27_Healthy!S580,Patient28_Healthy!S580,Patient30_Healthy!S580,Patient31_Healthy!S580,Patient33_Healthy!S580,Patient34_Healthy!S580,Patient36_Healthy!S580)</f>
        <v>0.82710742091075651</v>
      </c>
      <c r="AE601" s="139">
        <f>STDEV(Patient1_Healthy!S626,Patient2_Healthy!S626,Patient5_Healthy!S580,Patient6_Healthy!RS180,Patient8_Healthy!S580,Patient9_Healthy!S580,Patient10_Healthy!S580,Patient11_Healthy!S580,Patient12_Healthy!S580,Patient12_Healthy!S580,Patient13_Healthy!S580,Patient14_Healthy!S580,Patient15_Healthy!S580,Patient16_Healthy!S580,Patient17_Healthy!S580,Patient18_Healthy!S580,Patient19_Healthy!S580,Patient21_Healthy!S580,Patient22_Healthy!S580,Patient23_Healthy!S580,Patient25_Healthy!S580,Patient26_Healthy!RS180,Patient27_Healthy!S580,Patient28_Healthy!S580,Patient30_Healthy!S580,Patient31_Healthy!S580,Patient33_Healthy!S580,Patient34_Healthy!S580,Patient36_Healthy!S580)</f>
        <v>0.17040076436444163</v>
      </c>
      <c r="AF601" s="164">
        <f>AVERAGE(Patient1_Healthy!T626,Patient2_Healthy!T626,Patient5_Healthy!T580,Patient6_Healthy!T580,Patient8_Healthy!T580,Patient9_Healthy!T580,Patient10_Healthy!T580,Patient11_Healthy!T580,Patient12_Healthy!T580,Patient12_Healthy!T580,Patient13_Healthy!T580,Patient14_Healthy!T580,Patient15_Healthy!T580,Patient16_Healthy!T580,Patient17_Healthy!T580,Patient18_Healthy!T580,Patient19_Healthy!T580,Patient21_Healthy!T580,Patient22_Healthy!T580,Patient23_Healthy!T580,Patient25_Healthy!T580,Patient26_Healthy!TS180,Patient27_Healthy!T580,Patient28_Healthy!T580,Patient30_Healthy!T580,Patient31_Healthy!T580,Patient33_Healthy!T580,Patient34_Healthy!T580,Patient36_Healthy!T580)</f>
        <v>0.78978196596902606</v>
      </c>
      <c r="AG601" s="164">
        <f>STDEV(Patient1_Healthy!T626,Patient2_Healthy!T626,Patient5_Healthy!T580,Patient6_Healthy!T580,Patient8_Healthy!T580,Patient9_Healthy!T580,Patient10_Healthy!T580,Patient11_Healthy!T580,Patient12_Healthy!T580,Patient12_Healthy!T580,Patient13_Healthy!T580,Patient14_Healthy!T580,Patient15_Healthy!T580,Patient16_Healthy!T580,Patient17_Healthy!T580,Patient18_Healthy!T580,Patient19_Healthy!T580,Patient21_Healthy!T580,Patient22_Healthy!T580,Patient23_Healthy!T580,Patient25_Healthy!T580,Patient26_Healthy!TS180,Patient27_Healthy!T580,Patient28_Healthy!T580,Patient30_Healthy!T580,Patient31_Healthy!T580,Patient33_Healthy!T580,Patient34_Healthy!T580,Patient36_Healthy!T580)</f>
        <v>0.20221396650387563</v>
      </c>
      <c r="AO601" s="165"/>
    </row>
    <row r="602" spans="1:41" x14ac:dyDescent="0.25">
      <c r="A602" s="131" t="s">
        <v>151</v>
      </c>
      <c r="B602" s="132">
        <f>AVERAGE(Patient1_Healthy!B627,Patient2_Healthy!B627,Patient5_Healthy!B581,Patient6_Healthy!B581,Patient8_Healthy!B581,Patient9_Healthy!B581,Patient10_Healthy!B581,Patient11_Healthy!B581,Patient12_Healthy!B581,Patient13_Healthy!B581,Patient14_Healthy!B581,Patient15_Healthy!B581,Patient16_Healthy!B581,Patient17_Healthy!B581,Patient18_Healthy!B581,Patient19_Healthy!B581,Patient21_Healthy!B581,Patient22_Healthy!B581,Patient23_Healthy!B581,Patient25_Healthy!B581,Patient26_Healthy!B581,Patient27_Healthy!B581,Patient28_Healthy!B581,Patient30_Healthy!B581,Patient31_Healthy!B581,Patient33_Healthy!B581,Patient34_Healthy!B581,Patient36_Healthy!B581)</f>
        <v>3.0385792399006801</v>
      </c>
      <c r="C602" s="139">
        <f>STDEV(Patient1_Healthy!B627,Patient2_Healthy!B627,Patient5_Healthy!B581,Patient6_Healthy!B581,Patient8_Healthy!B581,Patient9_Healthy!B581,Patient10_Healthy!B581,Patient11_Healthy!B581,Patient12_Healthy!B581,Patient13_Healthy!B581,Patient14_Healthy!B581,Patient15_Healthy!B581,Patient16_Healthy!B581,Patient17_Healthy!B581,Patient18_Healthy!B581,Patient19_Healthy!B581,Patient21_Healthy!B581,Patient22_Healthy!B581,Patient23_Healthy!B581,Patient25_Healthy!B581,Patient26_Healthy!B581,Patient27_Healthy!B581,Patient28_Healthy!B581,Patient30_Healthy!B581,Patient31_Healthy!B581,Patient33_Healthy!B581,Patient34_Healthy!B581,Patient36_Healthy!B581)</f>
        <v>1.2324455974443616</v>
      </c>
      <c r="D602" s="164">
        <f>AVERAGE(Patient1_Healthy!C627,Patient2_Healthy!C627,Patient5_Healthy!C581,Patient6_Healthy!C581,Patient8_Healthy!C581,Patient9_Healthy!C581,Patient10_Healthy!C581,Patient11_Healthy!C581,Patient12_Healthy!C581,Patient13_Healthy!C581,Patient14_Healthy!C581,Patient15_Healthy!C581,Patient16_Healthy!C581,Patient17_Healthy!C581,Patient18_Healthy!C581,Patient19_Healthy!C581,Patient21_Healthy!C581,Patient22_Healthy!C581,Patient23_Healthy!C581,Patient25_Healthy!C581,Patient26_Healthy!C581,Patient27_Healthy!C581,Patient28_Healthy!C581,Patient30_Healthy!C581,Patient31_Healthy!C581,Patient33_Healthy!C581,Patient34_Healthy!C581,Patient36_Healthy!C581)</f>
        <v>9.0061423543209645E-2</v>
      </c>
      <c r="E602" s="139">
        <f>STDEV(Patient1_Healthy!C627,Patient2_Healthy!C627,Patient5_Healthy!C581,Patient6_Healthy!C581,Patient8_Healthy!C581,Patient9_Healthy!C581,Patient10_Healthy!C581,Patient11_Healthy!C581,Patient12_Healthy!C581,Patient13_Healthy!C581,Patient14_Healthy!C581,Patient15_Healthy!C581,Patient16_Healthy!C581,Patient17_Healthy!C581,Patient18_Healthy!C581,Patient19_Healthy!C581,Patient21_Healthy!C581,Patient22_Healthy!C581,Patient23_Healthy!C581,Patient25_Healthy!C581,Patient26_Healthy!C581,Patient27_Healthy!C581,Patient28_Healthy!C581,Patient30_Healthy!C581,Patient31_Healthy!C581,Patient33_Healthy!C581,Patient34_Healthy!C581,Patient36_Healthy!C581)</f>
        <v>2.577760457237575</v>
      </c>
      <c r="F602" s="132">
        <f>AVERAGE(Patient1_Healthy!D627,Patient2_Healthy!D627,Patient5_Healthy!D581,Patient6_Healthy!D581,Patient8_Healthy!D581,Patient9_Healthy!D581,Patient10_Healthy!D581,Patient11_Healthy!D581,Patient12_Healthy!D581,Patient13_Healthy!D581,Patient14_Healthy!D581,Patient15_Healthy!D581,Patient16_Healthy!D581,Patient17_Healthy!D581,Patient18_Healthy!D581,Patient19_Healthy!D581,Patient21_Healthy!D581,Patient22_Healthy!D581,Patient23_Healthy!D581,Patient25_Healthy!D581,Patient26_Healthy!D581,Patient27_Healthy!D581,Patient28_Healthy!D581,Patient30_Healthy!D581,Patient31_Healthy!D581,Patient33_Healthy!D581,Patient34_Healthy!D581,Patient36_Healthy!D581)</f>
        <v>4.1096720346304441</v>
      </c>
      <c r="G602" s="139">
        <f>STDEV(Patient1_Healthy!D627,Patient2_Healthy!D627,Patient5_Healthy!D581,Patient6_Healthy!D581,Patient8_Healthy!D581,Patient9_Healthy!D581,Patient10_Healthy!D581,Patient11_Healthy!D581,Patient12_Healthy!D581,Patient13_Healthy!D581,Patient14_Healthy!D581,Patient15_Healthy!D581,Patient16_Healthy!D581,Patient17_Healthy!D581,Patient18_Healthy!D581,Patient19_Healthy!D581,Patient21_Healthy!D581,Patient22_Healthy!D581,Patient23_Healthy!D581,Patient25_Healthy!D581,Patient26_Healthy!D581,Patient27_Healthy!D581,Patient28_Healthy!D581,Patient30_Healthy!D581,Patient31_Healthy!D581,Patient33_Healthy!D581,Patient34_Healthy!D581,Patient36_Healthy!D581)</f>
        <v>1.6328733551785894</v>
      </c>
      <c r="H602" s="164">
        <f>AVERAGE(Patient1_Healthy!E627,Patient2_Healthy!E627,Patient5_Healthy!E581,Patient6_Healthy!E581,Patient8_Healthy!E581,Patient9_Healthy!E581,Patient10_Healthy!E581,Patient11_Healthy!E581,Patient12_Healthy!E581,Patient13_Healthy!E581,Patient14_Healthy!E581,Patient15_Healthy!E581,Patient16_Healthy!E581,Patient17_Healthy!E581,Patient18_Healthy!E581,Patient19_Healthy!E581,Patient21_Healthy!E581,Patient22_Healthy!E581,Patient23_Healthy!E581,Patient25_Healthy!E581,Patient26_Healthy!E581,Patient27_Healthy!E581,Patient28_Healthy!E581,Patient30_Healthy!E581,Patient31_Healthy!E581,Patient33_Healthy!E581,Patient34_Healthy!E581,Patient36_Healthy!E581)</f>
        <v>-0.77982859244406899</v>
      </c>
      <c r="I602" s="164">
        <f>STDEV(Patient1_Healthy!E627,Patient2_Healthy!E627,Patient5_Healthy!E581,Patient6_Healthy!E581,Patient8_Healthy!E581,Patient9_Healthy!E581,Patient10_Healthy!E581,Patient11_Healthy!E581,Patient12_Healthy!E581,Patient13_Healthy!E581,Patient14_Healthy!E581,Patient15_Healthy!E581,Patient16_Healthy!E581,Patient17_Healthy!E581,Patient18_Healthy!E581,Patient19_Healthy!E581,Patient21_Healthy!E581,Patient22_Healthy!E581,Patient23_Healthy!E581,Patient25_Healthy!E581,Patient26_Healthy!E581,Patient27_Healthy!E581,Patient28_Healthy!E581,Patient30_Healthy!E581,Patient31_Healthy!E581,Patient33_Healthy!E581,Patient34_Healthy!E581,Patient36_Healthy!E581)</f>
        <v>4.0748882734080345</v>
      </c>
      <c r="L602" s="133" t="s">
        <v>152</v>
      </c>
      <c r="M602" s="164">
        <f>AVERAGE(Patient1_Healthy!H627,Patient2_Healthy!H581,Patient5_Healthy!H581,Patient6_Healthy!H581,Patient8_Healthy!H581,Patient9_Healthy!H581,Patient10_Healthy!H581,Patient11_Healthy!H581,Patient12_Healthy!H581,Patient13_Healthy!H581,Patient14_Healthy!H581,Patient15_Healthy!H581,Patient16_Healthy!H581,Patient17_Healthy!H581,Patient18_Healthy!H581,Patient19_Healthy!H581,Patient21_Healthy!H581,Patient22_Healthy!H581,Patient23_Healthy!H581,Patient25_Healthy!H581,Patient26_Healthy!H581,Patient27_Healthy!H581,Patient28_Healthy!H581,Patient30_Healthy!H581,Patient31_Healthy!H581,Patient33_Healthy!H581,Patient34_Healthy!H581,Patient36_Healthy!H581)</f>
        <v>178.90243441837436</v>
      </c>
      <c r="N602" s="164">
        <f>STDEV(Patient1_Healthy!H627,Patient2_Healthy!H581,Patient5_Healthy!H581,Patient6_Healthy!H581,Patient8_Healthy!H581,Patient9_Healthy!H581,Patient10_Healthy!H581,Patient11_Healthy!H581,Patient12_Healthy!H581,Patient13_Healthy!H581,Patient14_Healthy!H581,Patient15_Healthy!H581,Patient16_Healthy!H581,Patient17_Healthy!H581,Patient18_Healthy!H581,Patient19_Healthy!H581,Patient21_Healthy!H581,Patient22_Healthy!H581,Patient23_Healthy!H581,Patient25_Healthy!H581,Patient26_Healthy!H581,Patient27_Healthy!H581,Patient28_Healthy!H581,Patient30_Healthy!H581,Patient31_Healthy!H581,Patient33_Healthy!H581,Patient34_Healthy!H581,Patient36_Healthy!H581)</f>
        <v>344.16764070457208</v>
      </c>
      <c r="Q602" s="135" t="s">
        <v>152</v>
      </c>
      <c r="R602" s="132">
        <f>AVERAGE(Patient1_Healthy!M627,Patient2_Healthy!M627,Patient5_Healthy!M581,Patient6_Healthy!M581,Patient8_Healthy!M581,Patient9_Healthy!M581,Patient10_Healthy!M581,Patient11_Healthy!M581,Patient12_Healthy!M581,Patient13_Healthy!M581,Patient14_Healthy!M581,Patient15_Healthy!M581,Patient16_Healthy!M581,Patient17_Healthy!M581,Patient18_Healthy!M581,Patient19_Healthy!M581,Patient21_Healthy!M581,Patient22_Healthy!M581,Patient23_Healthy!M581,Patient25_Healthy!M581,Patient26_Healthy!M581,Patient27_Healthy!M581,Patient28_Healthy!M581,Patient30_Healthy!M581,Patient31_Healthy!M581,Patient33_Healthy!M581,Patient34_Healthy!M581,Patient36_Healthy!M581)</f>
        <v>0.91158559933578176</v>
      </c>
      <c r="S602" s="139">
        <f>STDEV(Patient1_Healthy!M627,Patient2_Healthy!M627,Patient5_Healthy!M581,Patient6_Healthy!M581,Patient8_Healthy!M581,Patient9_Healthy!M581,Patient10_Healthy!M581,Patient11_Healthy!M581,Patient12_Healthy!M581,Patient13_Healthy!M581,Patient14_Healthy!M581,Patient15_Healthy!M581,Patient16_Healthy!M581,Patient17_Healthy!M581,Patient18_Healthy!M581,Patient19_Healthy!M581,Patient21_Healthy!M581,Patient22_Healthy!M581,Patient23_Healthy!M581,Patient25_Healthy!M581,Patient26_Healthy!M581,Patient27_Healthy!M581,Patient28_Healthy!M581,Patient30_Healthy!M581,Patient31_Healthy!M581,Patient33_Healthy!M581,Patient34_Healthy!M581,Patient36_Healthy!M581)</f>
        <v>0.11772874088681082</v>
      </c>
      <c r="T602" s="164">
        <f>AVERAGE(Patient1_Healthy!N627,Patient2_Healthy!N627,Patient5_Healthy!N581,Patient6_Healthy!N581,Patient8_Healthy!N581,Patient9_Healthy!N581,Patient10_Healthy!N581,Patient11_Healthy!N581,Patient12_Healthy!N581,Patient13_Healthy!N581,Patient14_Healthy!N581,Patient15_Healthy!N581,Patient16_Healthy!N581,Patient17_Healthy!N581,Patient18_Healthy!N581,Patient19_Healthy!N581,Patient21_Healthy!N581,Patient22_Healthy!N581,Patient23_Healthy!N581,Patient25_Healthy!N581,Patient26_Healthy!N581,Patient27_Healthy!N581,Patient28_Healthy!N581,Patient30_Healthy!N581,Patient31_Healthy!N581,Patient33_Healthy!N581,Patient34_Healthy!N581,Patient36_Healthy!N581)</f>
        <v>0.87756949617545355</v>
      </c>
      <c r="U602" s="164">
        <f>STDEV(Patient1_Healthy!N627,Patient2_Healthy!N627,Patient5_Healthy!N581,Patient6_Healthy!N581,Patient8_Healthy!N581,Patient9_Healthy!N581,Patient10_Healthy!N581,Patient11_Healthy!N581,Patient12_Healthy!N581,Patient13_Healthy!N581,Patient14_Healthy!N581,Patient15_Healthy!N581,Patient16_Healthy!N581,Patient17_Healthy!N581,Patient18_Healthy!N581,Patient19_Healthy!N581,Patient21_Healthy!N581,Patient22_Healthy!N581,Patient23_Healthy!N581,Patient25_Healthy!N581,Patient26_Healthy!N581,Patient27_Healthy!N581,Patient28_Healthy!N581,Patient30_Healthy!N581,Patient31_Healthy!N581,Patient33_Healthy!N581,Patient34_Healthy!N581,Patient36_Healthy!N581)</f>
        <v>0.11720980521801781</v>
      </c>
      <c r="V602" s="132">
        <f>AVERAGE(Patient1_Healthy!O627,Patient2_Healthy!O627,Patient5_Healthy!O581,Patient6_Healthy!O581,Patient8_Healthy!O581,Patient9_Healthy!O581,Patient10_Healthy!O581,Patient11_Healthy!O581,Patient12_Healthy!O581,Patient13_Healthy!O581,Patient14_Healthy!O581,Patient15_Healthy!O581,Patient16_Healthy!O581,Patient17_Healthy!O581,Patient18_Healthy!O581,Patient19_Healthy!O581,Patient21_Healthy!O581,Patient22_Healthy!O581,Patient23_Healthy!O581,Patient25_Healthy!O581,Patient26_Healthy!O581,Patient27_Healthy!O581,Patient28_Healthy!O581,Patient30_Healthy!O581,Patient31_Healthy!O581,Patient33_Healthy!O581,Patient34_Healthy!O581,Patient36_Healthy!O581)</f>
        <v>0.84188474978183692</v>
      </c>
      <c r="W602" s="139">
        <f>STDEV(Patient1_Healthy!O627,Patient2_Healthy!O627,Patient5_Healthy!O581,Patient6_Healthy!O581,Patient8_Healthy!O581,Patient9_Healthy!O581,Patient10_Healthy!O581,Patient11_Healthy!O581,Patient12_Healthy!O581,Patient13_Healthy!O581,Patient14_Healthy!O581,Patient15_Healthy!O581,Patient16_Healthy!O581,Patient17_Healthy!O581,Patient18_Healthy!O581,Patient19_Healthy!O581,Patient21_Healthy!O581,Patient22_Healthy!O581,Patient23_Healthy!O581,Patient25_Healthy!O581,Patient26_Healthy!O581,Patient27_Healthy!O581,Patient28_Healthy!O581,Patient30_Healthy!O581,Patient31_Healthy!O581,Patient33_Healthy!O581,Patient34_Healthy!O581,Patient36_Healthy!O581)</f>
        <v>9.8018827107476378E-2</v>
      </c>
      <c r="X602" s="132">
        <f>AVERAGE(Patient1_Healthy!P627,Patient2_Healthy!P627,Patient5_Healthy!P581,Patient6_Healthy!P581,Patient8_Healthy!P581,Patient9_Healthy!P581,Patient10_Healthy!P581,Patient11_Healthy!P581,Patient12_Healthy!P581,Patient13_Healthy!P581,Patient14_Healthy!P581,Patient15_Healthy!P581,Patient16_Healthy!P581,Patient17_Healthy!P581,Patient18_Healthy!P581,Patient19_Healthy!P581,Patient21_Healthy!P581,Patient22_Healthy!P581,Patient23_Healthy!P581,Patient25_Healthy!P581,Patient26_Healthy!P581,Patient27_Healthy!P581,Patient28_Healthy!P581,Patient30_Healthy!P581,Patient31_Healthy!P581,Patient33_Healthy!P581,Patient34_Healthy!P581,Patient36_Healthy!P581)</f>
        <v>0.86881792878996189</v>
      </c>
      <c r="Y602" s="139">
        <f>STDEV(Patient1_Healthy!P627,Patient2_Healthy!P627,Patient5_Healthy!P581,Patient6_Healthy!P581,Patient8_Healthy!P581,Patient9_Healthy!P581,Patient10_Healthy!P581,Patient11_Healthy!P581,Patient12_Healthy!P581,Patient13_Healthy!P581,Patient14_Healthy!P581,Patient15_Healthy!P581,Patient16_Healthy!P581,Patient17_Healthy!P581,Patient18_Healthy!P581,Patient19_Healthy!P581,Patient21_Healthy!P581,Patient22_Healthy!P581,Patient23_Healthy!P581,Patient25_Healthy!P581,Patient26_Healthy!P581,Patient27_Healthy!P581,Patient28_Healthy!P581,Patient30_Healthy!P581,Patient31_Healthy!P581,Patient33_Healthy!P581,Patient34_Healthy!P581,Patient36_Healthy!P581)</f>
        <v>0.13161806545999602</v>
      </c>
      <c r="Z602" s="132">
        <f>AVERAGE(Patient1_Healthy!Q627,Patient2_Healthy!Q627,Patient5_Healthy!Q581,Patient6_Healthy!Q581,Patient8_Healthy!Q581,Patient9_Healthy!Q581,Patient10_Healthy!Q581,Patient11_Healthy!Q581,Patient12_Healthy!Q581,Patient13_Healthy!Q581,Patient14_Healthy!Q581,Patient15_Healthy!Q581,Patient16_Healthy!Q581,Patient17_Healthy!Q581,Patient18_Healthy!Q581,Patient19_Healthy!Q581,Patient21_Healthy!Q581,Patient22_Healthy!Q581,Patient23_Healthy!Q581,Patient25_Healthy!Q581,Patient26_Healthy!Q581,Patient27_Healthy!Q581,Patient28_Healthy!Q581,Patient30_Healthy!Q581,Patient31_Healthy!Q581,Patient33_Healthy!Q581,Patient34_Healthy!Q581,Patient36_Healthy!Q581)</f>
        <v>0.79849250129893257</v>
      </c>
      <c r="AA602" s="139">
        <f>STDEV(Patient1_Healthy!Q627,Patient2_Healthy!Q627,Patient5_Healthy!Q581,Patient6_Healthy!Q581,Patient8_Healthy!Q581,Patient9_Healthy!Q581,Patient10_Healthy!Q581,Patient11_Healthy!Q581,Patient12_Healthy!Q581,Patient13_Healthy!Q581,Patient14_Healthy!Q581,Patient15_Healthy!Q581,Patient16_Healthy!Q581,Patient17_Healthy!Q581,Patient18_Healthy!Q581,Patient19_Healthy!Q581,Patient21_Healthy!Q581,Patient22_Healthy!Q581,Patient23_Healthy!Q581,Patient25_Healthy!Q581,Patient26_Healthy!Q581,Patient27_Healthy!Q581,Patient28_Healthy!Q581,Patient30_Healthy!Q581,Patient31_Healthy!Q581,Patient33_Healthy!Q581,Patient34_Healthy!Q581,Patient36_Healthy!Q581)</f>
        <v>0.18220342354496175</v>
      </c>
      <c r="AB602" s="132">
        <f>AVERAGE(Patient1_Healthy!R627,Patient2_Healthy!R627,Patient5_Healthy!R581,Patient6_Healthy!R581,Patient8_Healthy!R581,Patient9_Healthy!R581,Patient10_Healthy!R581,Patient11_Healthy!R581,Patient12_Healthy!R581,Patient12_Healthy!R581,Patient13_Healthy!R581,Patient14_Healthy!R581,Patient15_Healthy!R581,Patient16_Healthy!R581,Patient17_Healthy!R581,Patient18_Healthy!R581,Patient19_Healthy!R581,Patient21_Healthy!R581,Patient22_Healthy!R581,Patient23_Healthy!R581,Patient25_Healthy!R581,Patient26_Healthy!R581,Patient27_Healthy!R581,Patient28_Healthy!R581,Patient30_Healthy!R581,Patient31_Healthy!R581,Patient33_Healthy!R581,Patient34_Healthy!R581,Patient36_Healthy!R581)</f>
        <v>0.81384206700097605</v>
      </c>
      <c r="AC602" s="139">
        <f>STDEV(Patient1_Healthy!R627,Patient2_Healthy!R627,Patient5_Healthy!R581,Patient6_Healthy!R581,Patient8_Healthy!R581,Patient9_Healthy!R581,Patient10_Healthy!R581,Patient11_Healthy!R581,Patient12_Healthy!R581,Patient12_Healthy!R581,Patient13_Healthy!R581,Patient14_Healthy!R581,Patient15_Healthy!R581,Patient16_Healthy!R581,Patient17_Healthy!R581,Patient18_Healthy!R581,Patient19_Healthy!R581,Patient21_Healthy!R581,Patient22_Healthy!R581,Patient23_Healthy!R581,Patient25_Healthy!R581,Patient26_Healthy!R581,Patient27_Healthy!R581,Patient28_Healthy!R581,Patient30_Healthy!R581,Patient31_Healthy!R581,Patient33_Healthy!R581,Patient34_Healthy!R581,Patient36_Healthy!R581)</f>
        <v>0.15759101838276726</v>
      </c>
      <c r="AD602" s="132">
        <f>AVERAGE(Patient1_Healthy!S627,Patient2_Healthy!S627,Patient5_Healthy!S581,Patient6_Healthy!RS181,Patient8_Healthy!S581,Patient9_Healthy!S581,Patient10_Healthy!S581,Patient11_Healthy!S581,Patient12_Healthy!S581,Patient12_Healthy!S581,Patient13_Healthy!S581,Patient14_Healthy!S581,Patient15_Healthy!S581,Patient16_Healthy!S581,Patient17_Healthy!S581,Patient18_Healthy!S581,Patient19_Healthy!S581,Patient21_Healthy!S581,Patient22_Healthy!S581,Patient23_Healthy!S581,Patient25_Healthy!S581,Patient26_Healthy!RS181,Patient27_Healthy!S581,Patient28_Healthy!S581,Patient30_Healthy!S581,Patient31_Healthy!S581,Patient33_Healthy!S581,Patient34_Healthy!S581,Patient36_Healthy!S581)</f>
        <v>0.7876008906893982</v>
      </c>
      <c r="AE602" s="139">
        <f>STDEV(Patient1_Healthy!S627,Patient2_Healthy!S627,Patient5_Healthy!S581,Patient6_Healthy!RS181,Patient8_Healthy!S581,Patient9_Healthy!S581,Patient10_Healthy!S581,Patient11_Healthy!S581,Patient12_Healthy!S581,Patient12_Healthy!S581,Patient13_Healthy!S581,Patient14_Healthy!S581,Patient15_Healthy!S581,Patient16_Healthy!S581,Patient17_Healthy!S581,Patient18_Healthy!S581,Patient19_Healthy!S581,Patient21_Healthy!S581,Patient22_Healthy!S581,Patient23_Healthy!S581,Patient25_Healthy!S581,Patient26_Healthy!RS181,Patient27_Healthy!S581,Patient28_Healthy!S581,Patient30_Healthy!S581,Patient31_Healthy!S581,Patient33_Healthy!S581,Patient34_Healthy!S581,Patient36_Healthy!S581)</f>
        <v>0.16925182200943198</v>
      </c>
      <c r="AF602" s="164">
        <f>AVERAGE(Patient1_Healthy!T627,Patient2_Healthy!T627,Patient5_Healthy!T581,Patient6_Healthy!T581,Patient8_Healthy!T581,Patient9_Healthy!T581,Patient10_Healthy!T581,Patient11_Healthy!T581,Patient12_Healthy!T581,Patient12_Healthy!T581,Patient13_Healthy!T581,Patient14_Healthy!T581,Patient15_Healthy!T581,Patient16_Healthy!T581,Patient17_Healthy!T581,Patient18_Healthy!T581,Patient19_Healthy!T581,Patient21_Healthy!T581,Patient22_Healthy!T581,Patient23_Healthy!T581,Patient25_Healthy!T581,Patient26_Healthy!TS181,Patient27_Healthy!T581,Patient28_Healthy!T581,Patient30_Healthy!T581,Patient31_Healthy!T581,Patient33_Healthy!T581,Patient34_Healthy!T581,Patient36_Healthy!T581)</f>
        <v>0.79292262411727843</v>
      </c>
      <c r="AG602" s="164">
        <f>STDEV(Patient1_Healthy!T627,Patient2_Healthy!T627,Patient5_Healthy!T581,Patient6_Healthy!T581,Patient8_Healthy!T581,Patient9_Healthy!T581,Patient10_Healthy!T581,Patient11_Healthy!T581,Patient12_Healthy!T581,Patient12_Healthy!T581,Patient13_Healthy!T581,Patient14_Healthy!T581,Patient15_Healthy!T581,Patient16_Healthy!T581,Patient17_Healthy!T581,Patient18_Healthy!T581,Patient19_Healthy!T581,Patient21_Healthy!T581,Patient22_Healthy!T581,Patient23_Healthy!T581,Patient25_Healthy!T581,Patient26_Healthy!TS181,Patient27_Healthy!T581,Patient28_Healthy!T581,Patient30_Healthy!T581,Patient31_Healthy!T581,Patient33_Healthy!T581,Patient34_Healthy!T581,Patient36_Healthy!T581)</f>
        <v>0.19496995664558542</v>
      </c>
      <c r="AO602" s="165"/>
    </row>
    <row r="603" spans="1:41" x14ac:dyDescent="0.25">
      <c r="A603" s="131" t="s">
        <v>152</v>
      </c>
      <c r="B603" s="132">
        <f>AVERAGE(Patient1_Healthy!B628,Patient2_Healthy!B628,Patient5_Healthy!B582,Patient6_Healthy!B582,Patient8_Healthy!B582,Patient9_Healthy!B582,Patient10_Healthy!B582,Patient11_Healthy!B582,Patient12_Healthy!B582,Patient13_Healthy!B582,Patient14_Healthy!B582,Patient15_Healthy!B582,Patient16_Healthy!B582,Patient17_Healthy!B582,Patient18_Healthy!B582,Patient19_Healthy!B582,Patient21_Healthy!B582,Patient22_Healthy!B582,Patient23_Healthy!B582,Patient25_Healthy!B582,Patient26_Healthy!B582,Patient27_Healthy!B582,Patient28_Healthy!B582,Patient30_Healthy!B582,Patient31_Healthy!B582,Patient33_Healthy!B582,Patient34_Healthy!B582,Patient36_Healthy!B582)</f>
        <v>3.1735455321996691</v>
      </c>
      <c r="C603" s="139">
        <f>STDEV(Patient1_Healthy!B628,Patient2_Healthy!B628,Patient5_Healthy!B582,Patient6_Healthy!B582,Patient8_Healthy!B582,Patient9_Healthy!B582,Patient10_Healthy!B582,Patient11_Healthy!B582,Patient12_Healthy!B582,Patient13_Healthy!B582,Patient14_Healthy!B582,Patient15_Healthy!B582,Patient16_Healthy!B582,Patient17_Healthy!B582,Patient18_Healthy!B582,Patient19_Healthy!B582,Patient21_Healthy!B582,Patient22_Healthy!B582,Patient23_Healthy!B582,Patient25_Healthy!B582,Patient26_Healthy!B582,Patient27_Healthy!B582,Patient28_Healthy!B582,Patient30_Healthy!B582,Patient31_Healthy!B582,Patient33_Healthy!B582,Patient34_Healthy!B582,Patient36_Healthy!B582)</f>
        <v>0.95879373395243583</v>
      </c>
      <c r="D603" s="164">
        <f>AVERAGE(Patient1_Healthy!C628,Patient2_Healthy!C628,Patient5_Healthy!C582,Patient6_Healthy!C582,Patient8_Healthy!C582,Patient9_Healthy!C582,Patient10_Healthy!C582,Patient11_Healthy!C582,Patient12_Healthy!C582,Patient13_Healthy!C582,Patient14_Healthy!C582,Patient15_Healthy!C582,Patient16_Healthy!C582,Patient17_Healthy!C582,Patient18_Healthy!C582,Patient19_Healthy!C582,Patient21_Healthy!C582,Patient22_Healthy!C582,Patient23_Healthy!C582,Patient25_Healthy!C582,Patient26_Healthy!C582,Patient27_Healthy!C582,Patient28_Healthy!C582,Patient30_Healthy!C582,Patient31_Healthy!C582,Patient33_Healthy!C582,Patient34_Healthy!C582,Patient36_Healthy!C582)</f>
        <v>-1.2448816214837554E-2</v>
      </c>
      <c r="E603" s="139">
        <f>STDEV(Patient1_Healthy!C628,Patient2_Healthy!C628,Patient5_Healthy!C582,Patient6_Healthy!C582,Patient8_Healthy!C582,Patient9_Healthy!C582,Patient10_Healthy!C582,Patient11_Healthy!C582,Patient12_Healthy!C582,Patient13_Healthy!C582,Patient14_Healthy!C582,Patient15_Healthy!C582,Patient16_Healthy!C582,Patient17_Healthy!C582,Patient18_Healthy!C582,Patient19_Healthy!C582,Patient21_Healthy!C582,Patient22_Healthy!C582,Patient23_Healthy!C582,Patient25_Healthy!C582,Patient26_Healthy!C582,Patient27_Healthy!C582,Patient28_Healthy!C582,Patient30_Healthy!C582,Patient31_Healthy!C582,Patient33_Healthy!C582,Patient34_Healthy!C582,Patient36_Healthy!C582)</f>
        <v>3.0816827033589673</v>
      </c>
      <c r="F603" s="132">
        <f>AVERAGE(Patient1_Healthy!D628,Patient2_Healthy!D628,Patient5_Healthy!D582,Patient6_Healthy!D582,Patient8_Healthy!D582,Patient9_Healthy!D582,Patient10_Healthy!D582,Patient11_Healthy!D582,Patient12_Healthy!D582,Patient13_Healthy!D582,Patient14_Healthy!D582,Patient15_Healthy!D582,Patient16_Healthy!D582,Patient17_Healthy!D582,Patient18_Healthy!D582,Patient19_Healthy!D582,Patient21_Healthy!D582,Patient22_Healthy!D582,Patient23_Healthy!D582,Patient25_Healthy!D582,Patient26_Healthy!D582,Patient27_Healthy!D582,Patient28_Healthy!D582,Patient30_Healthy!D582,Patient31_Healthy!D582,Patient33_Healthy!D582,Patient34_Healthy!D582,Patient36_Healthy!D582)</f>
        <v>4.7556085286365377</v>
      </c>
      <c r="G603" s="139">
        <f>STDEV(Patient1_Healthy!D628,Patient2_Healthy!D628,Patient5_Healthy!D582,Patient6_Healthy!D582,Patient8_Healthy!D582,Patient9_Healthy!D582,Patient10_Healthy!D582,Patient11_Healthy!D582,Patient12_Healthy!D582,Patient13_Healthy!D582,Patient14_Healthy!D582,Patient15_Healthy!D582,Patient16_Healthy!D582,Patient17_Healthy!D582,Patient18_Healthy!D582,Patient19_Healthy!D582,Patient21_Healthy!D582,Patient22_Healthy!D582,Patient23_Healthy!D582,Patient25_Healthy!D582,Patient26_Healthy!D582,Patient27_Healthy!D582,Patient28_Healthy!D582,Patient30_Healthy!D582,Patient31_Healthy!D582,Patient33_Healthy!D582,Patient34_Healthy!D582,Patient36_Healthy!D582)</f>
        <v>1.6272748166173572</v>
      </c>
      <c r="H603" s="164">
        <f>AVERAGE(Patient1_Healthy!E628,Patient2_Healthy!E628,Patient5_Healthy!E582,Patient6_Healthy!E582,Patient8_Healthy!E582,Patient9_Healthy!E582,Patient10_Healthy!E582,Patient11_Healthy!E582,Patient12_Healthy!E582,Patient13_Healthy!E582,Patient14_Healthy!E582,Patient15_Healthy!E582,Patient16_Healthy!E582,Patient17_Healthy!E582,Patient18_Healthy!E582,Patient19_Healthy!E582,Patient21_Healthy!E582,Patient22_Healthy!E582,Patient23_Healthy!E582,Patient25_Healthy!E582,Patient26_Healthy!E582,Patient27_Healthy!E582,Patient28_Healthy!E582,Patient30_Healthy!E582,Patient31_Healthy!E582,Patient33_Healthy!E582,Patient34_Healthy!E582,Patient36_Healthy!E582)</f>
        <v>0.39464218826736974</v>
      </c>
      <c r="I603" s="164">
        <f>STDEV(Patient1_Healthy!E628,Patient2_Healthy!E628,Patient5_Healthy!E582,Patient6_Healthy!E582,Patient8_Healthy!E582,Patient9_Healthy!E582,Patient10_Healthy!E582,Patient11_Healthy!E582,Patient12_Healthy!E582,Patient13_Healthy!E582,Patient14_Healthy!E582,Patient15_Healthy!E582,Patient16_Healthy!E582,Patient17_Healthy!E582,Patient18_Healthy!E582,Patient19_Healthy!E582,Patient21_Healthy!E582,Patient22_Healthy!E582,Patient23_Healthy!E582,Patient25_Healthy!E582,Patient26_Healthy!E582,Patient27_Healthy!E582,Patient28_Healthy!E582,Patient30_Healthy!E582,Patient31_Healthy!E582,Patient33_Healthy!E582,Patient34_Healthy!E582,Patient36_Healthy!E582)</f>
        <v>4.1376882080407906</v>
      </c>
      <c r="AO603" s="165"/>
    </row>
    <row r="604" spans="1:41" x14ac:dyDescent="0.25">
      <c r="A604" s="165"/>
      <c r="AO604" s="165"/>
    </row>
    <row r="605" spans="1:41" x14ac:dyDescent="0.25">
      <c r="A605" s="165"/>
      <c r="AO605" s="165"/>
    </row>
    <row r="606" spans="1:41" x14ac:dyDescent="0.25">
      <c r="A606" s="165"/>
      <c r="AO606" s="165"/>
    </row>
    <row r="607" spans="1:41" x14ac:dyDescent="0.25">
      <c r="A607" s="165"/>
      <c r="AO607" s="165"/>
    </row>
    <row r="608" spans="1:41" x14ac:dyDescent="0.25">
      <c r="A608" s="165"/>
      <c r="AO608" s="165"/>
    </row>
    <row r="609" spans="1:41" x14ac:dyDescent="0.25">
      <c r="A609" s="165"/>
      <c r="AO609" s="165"/>
    </row>
    <row r="610" spans="1:41" x14ac:dyDescent="0.25">
      <c r="AO610" s="165"/>
    </row>
    <row r="611" spans="1:41" x14ac:dyDescent="0.25">
      <c r="A611" s="165" t="s">
        <v>177</v>
      </c>
      <c r="Q611" s="165" t="s">
        <v>178</v>
      </c>
      <c r="AO611" s="165"/>
    </row>
    <row r="612" spans="1:41" x14ac:dyDescent="0.25">
      <c r="A612" s="131"/>
      <c r="B612" s="200" t="s">
        <v>12</v>
      </c>
      <c r="C612" s="203"/>
      <c r="D612" s="203"/>
      <c r="E612" s="213"/>
      <c r="F612" s="203" t="s">
        <v>105</v>
      </c>
      <c r="G612" s="203"/>
      <c r="H612" s="203"/>
      <c r="I612" s="203"/>
      <c r="L612" s="204"/>
      <c r="M612" s="205" t="s">
        <v>130</v>
      </c>
      <c r="N612" s="205"/>
      <c r="Q612" s="135"/>
      <c r="R612" s="206" t="s">
        <v>131</v>
      </c>
      <c r="S612" s="207"/>
      <c r="T612" s="206" t="s">
        <v>132</v>
      </c>
      <c r="U612" s="207"/>
      <c r="V612" s="206" t="s">
        <v>133</v>
      </c>
      <c r="W612" s="207"/>
      <c r="X612" s="206" t="s">
        <v>134</v>
      </c>
      <c r="Y612" s="207"/>
      <c r="Z612" s="206" t="s">
        <v>135</v>
      </c>
      <c r="AA612" s="207"/>
      <c r="AB612" s="206" t="s">
        <v>136</v>
      </c>
      <c r="AC612" s="207"/>
      <c r="AD612" s="206" t="s">
        <v>137</v>
      </c>
      <c r="AE612" s="207"/>
      <c r="AF612" s="208" t="s">
        <v>138</v>
      </c>
      <c r="AG612" s="208"/>
      <c r="AO612" s="165"/>
    </row>
    <row r="613" spans="1:41" x14ac:dyDescent="0.25">
      <c r="A613" s="131"/>
      <c r="B613" s="209" t="s">
        <v>139</v>
      </c>
      <c r="C613" s="214"/>
      <c r="D613" s="211" t="s">
        <v>140</v>
      </c>
      <c r="E613" s="214"/>
      <c r="F613" s="209" t="s">
        <v>139</v>
      </c>
      <c r="G613" s="214"/>
      <c r="H613" s="211" t="s">
        <v>140</v>
      </c>
      <c r="I613" s="211"/>
      <c r="L613" s="204"/>
      <c r="M613" s="133" t="s">
        <v>241</v>
      </c>
      <c r="N613" s="133" t="s">
        <v>19</v>
      </c>
      <c r="Q613" s="135"/>
      <c r="R613" s="134" t="s">
        <v>241</v>
      </c>
      <c r="S613" s="136" t="s">
        <v>19</v>
      </c>
      <c r="T613" s="135" t="s">
        <v>241</v>
      </c>
      <c r="U613" s="135" t="s">
        <v>19</v>
      </c>
      <c r="V613" s="134" t="s">
        <v>241</v>
      </c>
      <c r="W613" s="136" t="s">
        <v>19</v>
      </c>
      <c r="X613" s="134" t="s">
        <v>241</v>
      </c>
      <c r="Y613" s="136" t="s">
        <v>19</v>
      </c>
      <c r="Z613" s="134" t="s">
        <v>241</v>
      </c>
      <c r="AA613" s="136" t="s">
        <v>19</v>
      </c>
      <c r="AB613" s="134" t="s">
        <v>241</v>
      </c>
      <c r="AC613" s="136" t="s">
        <v>19</v>
      </c>
      <c r="AD613" s="134" t="s">
        <v>241</v>
      </c>
      <c r="AE613" s="136" t="s">
        <v>19</v>
      </c>
      <c r="AF613" s="135" t="s">
        <v>241</v>
      </c>
      <c r="AG613" s="135" t="s">
        <v>19</v>
      </c>
      <c r="AO613" s="165"/>
    </row>
    <row r="614" spans="1:41" x14ac:dyDescent="0.25">
      <c r="A614" s="128"/>
      <c r="B614" s="129" t="s">
        <v>241</v>
      </c>
      <c r="C614" s="130" t="s">
        <v>19</v>
      </c>
      <c r="D614" s="131" t="s">
        <v>241</v>
      </c>
      <c r="E614" s="130" t="s">
        <v>19</v>
      </c>
      <c r="F614" s="129" t="s">
        <v>241</v>
      </c>
      <c r="G614" s="130" t="s">
        <v>19</v>
      </c>
      <c r="H614" s="131" t="s">
        <v>241</v>
      </c>
      <c r="I614" s="131" t="s">
        <v>19</v>
      </c>
      <c r="L614" s="140" t="s">
        <v>155</v>
      </c>
      <c r="M614" s="164">
        <f>AVERAGE(Patient1_Healthy!H639,Patient2_Healthy!H593,Patient5_Healthy!H593,Patient6_Healthy!H593,Patient8_Healthy!H593,Patient9_Healthy!H593,Patient10_Healthy!H593,Patient11_Healthy!H593,Patient12_Healthy!H593,Patient13_Healthy!H593,Patient14_Healthy!H593,Patient15_Healthy!H593,Patient16_Healthy!H593,Patient17_Healthy!H593,Patient18_Healthy!H593,Patient19_Healthy!H593,Patient21_Healthy!H593,Patient22_Healthy!H593,Patient23_Healthy!H593,Patient25_Healthy!H593,Patient26_Healthy!H593,Patient27_Healthy!H593,Patient28_Healthy!H593,Patient30_Healthy!H593,Patient31_Healthy!H593,Patient33_Healthy!H593,Patient34_Healthy!H593,Patient36_Healthy!H593)</f>
        <v>118.48830256745377</v>
      </c>
      <c r="N614" s="164">
        <f>STDEV(Patient1_Healthy!H639,Patient2_Healthy!H593,Patient5_Healthy!H593,Patient6_Healthy!H593,Patient8_Healthy!H593,Patient9_Healthy!H593,Patient10_Healthy!H593,Patient11_Healthy!H593,Patient12_Healthy!H593,Patient13_Healthy!H593,Patient14_Healthy!H593,Patient15_Healthy!H593,Patient16_Healthy!H593,Patient17_Healthy!H593,Patient18_Healthy!H593,Patient19_Healthy!H593,Patient21_Healthy!H593,Patient22_Healthy!H593,Patient23_Healthy!H593,Patient25_Healthy!H593,Patient26_Healthy!H593,Patient27_Healthy!H593,Patient28_Healthy!H593,Patient30_Healthy!H593,Patient31_Healthy!H593,Patient33_Healthy!H593,Patient34_Healthy!H593,Patient36_Healthy!H593)</f>
        <v>168.23559432406574</v>
      </c>
      <c r="Q614" s="135" t="s">
        <v>141</v>
      </c>
      <c r="R614" s="132">
        <f>AVERAGE(Patient1_Healthy!M639,Patient2_Healthy!M639,Patient5_Healthy!M593,Patient6_Healthy!M593,Patient8_Healthy!M593,Patient9_Healthy!M593,Patient10_Healthy!M593,Patient11_Healthy!M593,Patient12_Healthy!M593,Patient13_Healthy!M593,Patient14_Healthy!M593,Patient15_Healthy!M593,Patient16_Healthy!M593,Patient17_Healthy!M593,Patient18_Healthy!M593,Patient19_Healthy!M593,Patient21_Healthy!M593,Patient22_Healthy!M593,Patient23_Healthy!M593,Patient25_Healthy!M593,Patient26_Healthy!M593,Patient27_Healthy!M593,Patient28_Healthy!M593,Patient30_Healthy!M593,Patient31_Healthy!M593,Patient33_Healthy!M593,Patient34_Healthy!M593,Patient36_Healthy!M593)</f>
        <v>0.52545732009536439</v>
      </c>
      <c r="S614" s="139">
        <f>STDEV(Patient1_Healthy!M639,Patient2_Healthy!M639,Patient5_Healthy!M593,Patient6_Healthy!M593,Patient8_Healthy!M593,Patient9_Healthy!M593,Patient10_Healthy!M593,Patient11_Healthy!M593,Patient12_Healthy!M593,Patient13_Healthy!M593,Patient14_Healthy!M593,Patient15_Healthy!M593,Patient16_Healthy!M593,Patient17_Healthy!M593,Patient18_Healthy!M593,Patient19_Healthy!M593,Patient21_Healthy!M593,Patient22_Healthy!M593,Patient23_Healthy!M593,Patient25_Healthy!M593,Patient26_Healthy!M593,Patient27_Healthy!M593,Patient28_Healthy!M593,Patient30_Healthy!M593,Patient31_Healthy!M593,Patient33_Healthy!M593,Patient34_Healthy!M593,Patient36_Healthy!M593)</f>
        <v>0.26258095734775555</v>
      </c>
      <c r="T614" s="164">
        <f>AVERAGE(Patient1_Healthy!N639,Patient2_Healthy!N639,Patient5_Healthy!N593,Patient6_Healthy!N593,Patient8_Healthy!N593,Patient9_Healthy!N593,Patient10_Healthy!N593,Patient11_Healthy!N593,Patient12_Healthy!N593,Patient13_Healthy!N593,Patient14_Healthy!N593,Patient15_Healthy!N593,Patient16_Healthy!N593,Patient17_Healthy!N593,Patient18_Healthy!N593,Patient19_Healthy!N593,Patient21_Healthy!N593,Patient22_Healthy!N593,Patient23_Healthy!N593,Patient25_Healthy!N593,Patient26_Healthy!N593,Patient27_Healthy!N593,Patient28_Healthy!N593,Patient30_Healthy!N593,Patient31_Healthy!N593,Patient33_Healthy!N593,Patient34_Healthy!N593,Patient36_Healthy!N593)</f>
        <v>0.52529916982912217</v>
      </c>
      <c r="U614" s="164">
        <f>STDEV(Patient1_Healthy!N639,Patient2_Healthy!N639,Patient5_Healthy!N593,Patient6_Healthy!N593,Patient8_Healthy!N593,Patient9_Healthy!N593,Patient10_Healthy!N593,Patient11_Healthy!N593,Patient12_Healthy!N593,Patient13_Healthy!N593,Patient14_Healthy!N593,Patient15_Healthy!N593,Patient16_Healthy!N593,Patient17_Healthy!N593,Patient18_Healthy!N593,Patient19_Healthy!N593,Patient21_Healthy!N593,Patient22_Healthy!N593,Patient23_Healthy!N593,Patient25_Healthy!N593,Patient26_Healthy!N593,Patient27_Healthy!N593,Patient28_Healthy!N593,Patient30_Healthy!N593,Patient31_Healthy!N593,Patient33_Healthy!N593,Patient34_Healthy!N593,Patient36_Healthy!N593)</f>
        <v>0.24789477162930321</v>
      </c>
      <c r="V614" s="132">
        <f>AVERAGE(Patient1_Healthy!O639,Patient2_Healthy!O639,Patient5_Healthy!O593,Patient6_Healthy!O593,Patient8_Healthy!O593,Patient9_Healthy!O593,Patient10_Healthy!O593,Patient11_Healthy!O593,Patient12_Healthy!O593,Patient13_Healthy!O593,Patient14_Healthy!O593,Patient15_Healthy!O593,Patient16_Healthy!O593,Patient17_Healthy!O593,Patient18_Healthy!O593,Patient19_Healthy!O593,Patient21_Healthy!O593,Patient22_Healthy!O593,Patient23_Healthy!O593,Patient25_Healthy!O593,Patient26_Healthy!O593,Patient27_Healthy!O593,Patient28_Healthy!O593,Patient30_Healthy!O593,Patient31_Healthy!O593,Patient33_Healthy!O593,Patient34_Healthy!O593,Patient36_Healthy!O593)</f>
        <v>0.42904985877592161</v>
      </c>
      <c r="W614" s="139">
        <f>STDEV(Patient1_Healthy!O639,Patient2_Healthy!O639,Patient5_Healthy!O593,Patient6_Healthy!O593,Patient8_Healthy!O593,Patient9_Healthy!O593,Patient10_Healthy!O593,Patient11_Healthy!O593,Patient12_Healthy!O593,Patient13_Healthy!O593,Patient14_Healthy!O593,Patient15_Healthy!O593,Patient16_Healthy!O593,Patient17_Healthy!O593,Patient18_Healthy!O593,Patient19_Healthy!O593,Patient21_Healthy!O593,Patient22_Healthy!O593,Patient23_Healthy!O593,Patient25_Healthy!O593,Patient26_Healthy!O593,Patient27_Healthy!O593,Patient28_Healthy!O593,Patient30_Healthy!O593,Patient31_Healthy!O593,Patient33_Healthy!O593,Patient34_Healthy!O593,Patient36_Healthy!O593)</f>
        <v>0.2425087727262405</v>
      </c>
      <c r="X614" s="132">
        <f>AVERAGE(Patient1_Healthy!P639,Patient2_Healthy!P639,Patient5_Healthy!P593,Patient6_Healthy!P593,Patient8_Healthy!P593,Patient9_Healthy!P593,Patient10_Healthy!P593,Patient11_Healthy!P593,Patient12_Healthy!P593,Patient13_Healthy!P593,Patient14_Healthy!P593,Patient15_Healthy!P593,Patient16_Healthy!P593,Patient17_Healthy!P593,Patient18_Healthy!P593,Patient19_Healthy!P593,Patient21_Healthy!P593,Patient22_Healthy!P593,Patient23_Healthy!P593,Patient25_Healthy!P593,Patient26_Healthy!P593,Patient27_Healthy!P593,Patient28_Healthy!P593,Patient30_Healthy!P593,Patient31_Healthy!P593,Patient33_Healthy!P593,Patient34_Healthy!P593,Patient36_Healthy!P593)</f>
        <v>0.43700574870837688</v>
      </c>
      <c r="Y614" s="139">
        <f>STDEV(Patient1_Healthy!P639,Patient2_Healthy!P639,Patient5_Healthy!P593,Patient6_Healthy!P593,Patient8_Healthy!P593,Patient9_Healthy!P593,Patient10_Healthy!P593,Patient11_Healthy!P593,Patient12_Healthy!P593,Patient13_Healthy!P593,Patient14_Healthy!P593,Patient15_Healthy!P593,Patient16_Healthy!P593,Patient17_Healthy!P593,Patient18_Healthy!P593,Patient19_Healthy!P593,Patient21_Healthy!P593,Patient22_Healthy!P593,Patient23_Healthy!P593,Patient25_Healthy!P593,Patient26_Healthy!P593,Patient27_Healthy!P593,Patient28_Healthy!P593,Patient30_Healthy!P593,Patient31_Healthy!P593,Patient33_Healthy!P593,Patient34_Healthy!P593,Patient36_Healthy!P593)</f>
        <v>0.20805493350452933</v>
      </c>
      <c r="Z614" s="132">
        <f>AVERAGE(Patient1_Healthy!Q639,Patient2_Healthy!Q639,Patient5_Healthy!Q593,Patient6_Healthy!Q593,Patient8_Healthy!Q593,Patient9_Healthy!Q593,Patient10_Healthy!Q593,Patient11_Healthy!Q593,Patient12_Healthy!Q593,Patient13_Healthy!Q593,Patient14_Healthy!Q593,Patient15_Healthy!Q593,Patient16_Healthy!Q593,Patient17_Healthy!Q593,Patient18_Healthy!Q593,Patient19_Healthy!Q593,Patient21_Healthy!Q593,Patient22_Healthy!Q593,Patient23_Healthy!Q593,Patient25_Healthy!Q593,Patient26_Healthy!Q593,Patient27_Healthy!Q593,Patient28_Healthy!Q593,Patient30_Healthy!Q593,Patient31_Healthy!Q593,Patient33_Healthy!Q593,Patient34_Healthy!Q593,Patient36_Healthy!Q593)</f>
        <v>0.46593070607365189</v>
      </c>
      <c r="AA614" s="139">
        <f>STDEV(Patient1_Healthy!Q639,Patient2_Healthy!Q639,Patient5_Healthy!Q593,Patient6_Healthy!Q593,Patient8_Healthy!Q593,Patient9_Healthy!Q593,Patient10_Healthy!Q593,Patient11_Healthy!Q593,Patient12_Healthy!Q593,Patient13_Healthy!Q593,Patient14_Healthy!Q593,Patient15_Healthy!Q593,Patient16_Healthy!Q593,Patient17_Healthy!Q593,Patient18_Healthy!Q593,Patient19_Healthy!Q593,Patient21_Healthy!Q593,Patient22_Healthy!Q593,Patient23_Healthy!Q593,Patient25_Healthy!Q593,Patient26_Healthy!Q593,Patient27_Healthy!Q593,Patient28_Healthy!Q593,Patient30_Healthy!Q593,Patient31_Healthy!Q593,Patient33_Healthy!Q593,Patient34_Healthy!Q593,Patient36_Healthy!Q593)</f>
        <v>0.27294929979306093</v>
      </c>
      <c r="AB614" s="132">
        <f>AVERAGE(Patient1_Healthy!R639,Patient2_Healthy!R639,Patient5_Healthy!R593,Patient6_Healthy!R593,Patient8_Healthy!R593,Patient9_Healthy!R593,Patient10_Healthy!R593,Patient11_Healthy!R593,Patient12_Healthy!R593,Patient12_Healthy!R593,Patient13_Healthy!R593,Patient14_Healthy!R593,Patient15_Healthy!R593,Patient16_Healthy!R593,Patient17_Healthy!R593,Patient18_Healthy!R593,Patient19_Healthy!R593,Patient21_Healthy!R593,Patient22_Healthy!R593,Patient23_Healthy!R593,Patient25_Healthy!R593,Patient26_Healthy!R593,Patient27_Healthy!R593,Patient28_Healthy!R593,Patient30_Healthy!R593,Patient31_Healthy!R593,Patient33_Healthy!R593,Patient34_Healthy!R593,Patient36_Healthy!R593)</f>
        <v>0.49728139344229783</v>
      </c>
      <c r="AC614" s="139">
        <f>STDEV(Patient1_Healthy!R639,Patient2_Healthy!R639,Patient5_Healthy!R593,Patient6_Healthy!R593,Patient8_Healthy!R593,Patient9_Healthy!R593,Patient10_Healthy!R593,Patient11_Healthy!R593,Patient12_Healthy!R593,Patient12_Healthy!R593,Patient13_Healthy!R593,Patient14_Healthy!R593,Patient15_Healthy!R593,Patient16_Healthy!R593,Patient17_Healthy!R593,Patient18_Healthy!R593,Patient19_Healthy!R593,Patient21_Healthy!R593,Patient22_Healthy!R593,Patient23_Healthy!R593,Patient25_Healthy!R593,Patient26_Healthy!R593,Patient27_Healthy!R593,Patient28_Healthy!R593,Patient30_Healthy!R593,Patient31_Healthy!R593,Patient33_Healthy!R593,Patient34_Healthy!R593,Patient36_Healthy!R593)</f>
        <v>0.29614049221622513</v>
      </c>
      <c r="AD614" s="132">
        <f>AVERAGE(Patient1_Healthy!S639,Patient2_Healthy!S639,Patient5_Healthy!S593,Patient6_Healthy!RS193,Patient8_Healthy!S593,Patient9_Healthy!S593,Patient10_Healthy!S593,Patient11_Healthy!S593,Patient12_Healthy!S593,Patient12_Healthy!S593,Patient13_Healthy!S593,Patient14_Healthy!S593,Patient15_Healthy!S593,Patient16_Healthy!S593,Patient17_Healthy!S593,Patient18_Healthy!S593,Patient19_Healthy!S593,Patient21_Healthy!S593,Patient22_Healthy!S593,Patient23_Healthy!S593,Patient25_Healthy!S593,Patient26_Healthy!RS193,Patient27_Healthy!S593,Patient28_Healthy!S593,Patient30_Healthy!S593,Patient31_Healthy!S593,Patient33_Healthy!S593,Patient34_Healthy!S593,Patient36_Healthy!S593)</f>
        <v>0.43410984274831527</v>
      </c>
      <c r="AE614" s="139">
        <f>STDEV(Patient1_Healthy!S639,Patient2_Healthy!S639,Patient5_Healthy!S593,Patient6_Healthy!RS193,Patient8_Healthy!S593,Patient9_Healthy!S593,Patient10_Healthy!S593,Patient11_Healthy!S593,Patient12_Healthy!S593,Patient12_Healthy!S593,Patient13_Healthy!S593,Patient14_Healthy!S593,Patient15_Healthy!S593,Patient16_Healthy!S593,Patient17_Healthy!S593,Patient18_Healthy!S593,Patient19_Healthy!S593,Patient21_Healthy!S593,Patient22_Healthy!S593,Patient23_Healthy!S593,Patient25_Healthy!S593,Patient26_Healthy!RS193,Patient27_Healthy!S593,Patient28_Healthy!S593,Patient30_Healthy!S593,Patient31_Healthy!S593,Patient33_Healthy!S593,Patient34_Healthy!S593,Patient36_Healthy!S593)</f>
        <v>0.25465265140109999</v>
      </c>
      <c r="AF614" s="164">
        <f>AVERAGE(Patient1_Healthy!T639,Patient2_Healthy!T639,Patient5_Healthy!T593,Patient6_Healthy!T593,Patient8_Healthy!T593,Patient9_Healthy!T593,Patient10_Healthy!T593,Patient11_Healthy!T593,Patient12_Healthy!T593,Patient12_Healthy!T593,Patient13_Healthy!T593,Patient14_Healthy!T593,Patient15_Healthy!T593,Patient16_Healthy!T593,Patient17_Healthy!T593,Patient18_Healthy!T593,Patient19_Healthy!T593,Patient21_Healthy!T593,Patient22_Healthy!T593,Patient23_Healthy!T593,Patient25_Healthy!T593,Patient26_Healthy!TS193,Patient27_Healthy!T593,Patient28_Healthy!T593,Patient30_Healthy!T593,Patient31_Healthy!T593,Patient33_Healthy!T593,Patient34_Healthy!T593,Patient36_Healthy!T593)</f>
        <v>0.47103910968002094</v>
      </c>
      <c r="AG614" s="164">
        <f>STDEV(Patient1_Healthy!T639,Patient2_Healthy!T639,Patient5_Healthy!T593,Patient6_Healthy!T593,Patient8_Healthy!T593,Patient9_Healthy!T593,Patient10_Healthy!T593,Patient11_Healthy!T593,Patient12_Healthy!T593,Patient12_Healthy!T593,Patient13_Healthy!T593,Patient14_Healthy!T593,Patient15_Healthy!T593,Patient16_Healthy!T593,Patient17_Healthy!T593,Patient18_Healthy!T593,Patient19_Healthy!T593,Patient21_Healthy!T593,Patient22_Healthy!T593,Patient23_Healthy!T593,Patient25_Healthy!T593,Patient26_Healthy!TS193,Patient27_Healthy!T593,Patient28_Healthy!T593,Patient30_Healthy!T593,Patient31_Healthy!T593,Patient33_Healthy!T593,Patient34_Healthy!T593,Patient36_Healthy!T593)</f>
        <v>0.28003449737557218</v>
      </c>
      <c r="AO614" s="165"/>
    </row>
    <row r="615" spans="1:41" x14ac:dyDescent="0.25">
      <c r="A615" s="140" t="s">
        <v>155</v>
      </c>
      <c r="B615" s="132">
        <f>AVERAGE(Patient1_Healthy!B640,Patient2_Healthy!B640,Patient5_Healthy!B594,Patient6_Healthy!B594,Patient8_Healthy!B594,Patient9_Healthy!B594,Patient10_Healthy!B594,Patient11_Healthy!B594,Patient12_Healthy!B594,Patient13_Healthy!B594,Patient14_Healthy!B594,Patient15_Healthy!B594,Patient16_Healthy!B594,Patient17_Healthy!B594,Patient18_Healthy!B594,Patient19_Healthy!B594,Patient21_Healthy!B594,Patient22_Healthy!B594,Patient23_Healthy!B594,Patient25_Healthy!B594,Patient26_Healthy!B594,Patient27_Healthy!B594,Patient28_Healthy!B594,Patient30_Healthy!B594,Patient31_Healthy!B594,Patient33_Healthy!B594,Patient34_Healthy!B594,Patient36_Healthy!B594)</f>
        <v>3.1170478772798438</v>
      </c>
      <c r="C615" s="139">
        <f>STDEV(Patient1_Healthy!B640,Patient2_Healthy!B640,Patient5_Healthy!B594,Patient6_Healthy!B594,Patient8_Healthy!B594,Patient9_Healthy!B594,Patient10_Healthy!B594,Patient11_Healthy!B594,Patient12_Healthy!B594,Patient13_Healthy!B594,Patient14_Healthy!B594,Patient15_Healthy!B594,Patient16_Healthy!B594,Patient17_Healthy!B594,Patient18_Healthy!B594,Patient19_Healthy!B594,Patient21_Healthy!B594,Patient22_Healthy!B594,Patient23_Healthy!B594,Patient25_Healthy!B594,Patient26_Healthy!B594,Patient27_Healthy!B594,Patient28_Healthy!B594,Patient30_Healthy!B594,Patient31_Healthy!B594,Patient33_Healthy!B594,Patient34_Healthy!B594,Patient36_Healthy!B594)</f>
        <v>2.5312746322714661</v>
      </c>
      <c r="D615" s="164">
        <f>AVERAGE(Patient1_Healthy!C640,Patient2_Healthy!C640,Patient5_Healthy!C594,Patient6_Healthy!C594,Patient8_Healthy!C594,Patient9_Healthy!C594,Patient10_Healthy!C594,Patient11_Healthy!C594,Patient12_Healthy!C594,Patient13_Healthy!C594,Patient14_Healthy!C594,Patient15_Healthy!C594,Patient16_Healthy!C594,Patient17_Healthy!C594,Patient18_Healthy!C594,Patient19_Healthy!C594,Patient21_Healthy!C594,Patient22_Healthy!C594,Patient23_Healthy!C594,Patient25_Healthy!C594,Patient26_Healthy!C594,Patient27_Healthy!C594,Patient28_Healthy!C594,Patient30_Healthy!C594,Patient31_Healthy!C594,Patient33_Healthy!C594,Patient34_Healthy!C594,Patient36_Healthy!C594)</f>
        <v>0.53530618437639454</v>
      </c>
      <c r="E615" s="139">
        <f>STDEV(Patient1_Healthy!C640,Patient2_Healthy!C640,Patient5_Healthy!C594,Patient6_Healthy!C594,Patient8_Healthy!C594,Patient9_Healthy!C594,Patient10_Healthy!C594,Patient11_Healthy!C594,Patient12_Healthy!C594,Patient13_Healthy!C594,Patient14_Healthy!C594,Patient15_Healthy!C594,Patient16_Healthy!C594,Patient17_Healthy!C594,Patient18_Healthy!C594,Patient19_Healthy!C594,Patient21_Healthy!C594,Patient22_Healthy!C594,Patient23_Healthy!C594,Patient25_Healthy!C594,Patient26_Healthy!C594,Patient27_Healthy!C594,Patient28_Healthy!C594,Patient30_Healthy!C594,Patient31_Healthy!C594,Patient33_Healthy!C594,Patient34_Healthy!C594,Patient36_Healthy!C594)</f>
        <v>9.5870260783409051</v>
      </c>
      <c r="F615" s="132">
        <f>AVERAGE(Patient1_Healthy!D640,Patient2_Healthy!D640,Patient5_Healthy!D594,Patient6_Healthy!D594,Patient8_Healthy!D594,Patient9_Healthy!D594,Patient10_Healthy!D594,Patient11_Healthy!D594,Patient12_Healthy!D594,Patient13_Healthy!D594,Patient14_Healthy!D594,Patient15_Healthy!D594,Patient16_Healthy!D594,Patient17_Healthy!D594,Patient18_Healthy!D594,Patient19_Healthy!D594,Patient21_Healthy!D594,Patient22_Healthy!D594,Patient23_Healthy!D594,Patient25_Healthy!D594,Patient26_Healthy!D594,Patient27_Healthy!D594,Patient28_Healthy!D594,Patient30_Healthy!D594,Patient31_Healthy!D594,Patient33_Healthy!D594,Patient34_Healthy!D594,Patient36_Healthy!D594)</f>
        <v>5.8979162808666823</v>
      </c>
      <c r="G615" s="139">
        <f>STDEV(Patient1_Healthy!D640,Patient2_Healthy!D640,Patient5_Healthy!D594,Patient6_Healthy!D594,Patient8_Healthy!D594,Patient9_Healthy!D594,Patient10_Healthy!D594,Patient11_Healthy!D594,Patient12_Healthy!D594,Patient13_Healthy!D594,Patient14_Healthy!D594,Patient15_Healthy!D594,Patient16_Healthy!D594,Patient17_Healthy!D594,Patient18_Healthy!D594,Patient19_Healthy!D594,Patient21_Healthy!D594,Patient22_Healthy!D594,Patient23_Healthy!D594,Patient25_Healthy!D594,Patient26_Healthy!D594,Patient27_Healthy!D594,Patient28_Healthy!D594,Patient30_Healthy!D594,Patient31_Healthy!D594,Patient33_Healthy!D594,Patient34_Healthy!D594,Patient36_Healthy!D594)</f>
        <v>5.9758451482083528</v>
      </c>
      <c r="H615" s="164">
        <f>AVERAGE(Patient1_Healthy!E640,Patient2_Healthy!E640,Patient5_Healthy!E594,Patient6_Healthy!E594,Patient8_Healthy!E594,Patient9_Healthy!E594,Patient10_Healthy!E594,Patient11_Healthy!E594,Patient12_Healthy!E594,Patient13_Healthy!E594,Patient14_Healthy!E594,Patient15_Healthy!E594,Patient16_Healthy!E594,Patient17_Healthy!E594,Patient18_Healthy!E594,Patient19_Healthy!E594,Patient21_Healthy!E594,Patient22_Healthy!E594,Patient23_Healthy!E594,Patient25_Healthy!E594,Patient26_Healthy!E594,Patient27_Healthy!E594,Patient28_Healthy!E594,Patient30_Healthy!E594,Patient31_Healthy!E594,Patient33_Healthy!E594,Patient34_Healthy!E594,Patient36_Healthy!E594)</f>
        <v>2.6332538421259555</v>
      </c>
      <c r="I615" s="164">
        <f>STDEV(Patient1_Healthy!E640,Patient2_Healthy!E640,Patient5_Healthy!E594,Patient6_Healthy!E594,Patient8_Healthy!E594,Patient9_Healthy!E594,Patient10_Healthy!E594,Patient11_Healthy!E594,Patient12_Healthy!E594,Patient13_Healthy!E594,Patient14_Healthy!E594,Patient15_Healthy!E594,Patient16_Healthy!E594,Patient17_Healthy!E594,Patient18_Healthy!E594,Patient19_Healthy!E594,Patient21_Healthy!E594,Patient22_Healthy!E594,Patient23_Healthy!E594,Patient25_Healthy!E594,Patient26_Healthy!E594,Patient27_Healthy!E594,Patient28_Healthy!E594,Patient30_Healthy!E594,Patient31_Healthy!E594,Patient33_Healthy!E594,Patient34_Healthy!E594,Patient36_Healthy!E594)</f>
        <v>16.403963805281666</v>
      </c>
      <c r="L615" s="140" t="s">
        <v>156</v>
      </c>
      <c r="M615" s="164">
        <f>AVERAGE(Patient1_Healthy!H640,Patient2_Healthy!H594,Patient5_Healthy!H594,Patient6_Healthy!H594,Patient8_Healthy!H594,Patient9_Healthy!H594,Patient10_Healthy!H594,Patient11_Healthy!H594,Patient12_Healthy!H594,Patient13_Healthy!H594,Patient14_Healthy!H594,Patient15_Healthy!H594,Patient16_Healthy!H594,Patient17_Healthy!H594,Patient18_Healthy!H594,Patient19_Healthy!H594,Patient21_Healthy!H594,Patient22_Healthy!H594,Patient23_Healthy!H594,Patient25_Healthy!H594,Patient26_Healthy!H594,Patient27_Healthy!H594,Patient28_Healthy!H594,Patient30_Healthy!H594,Patient31_Healthy!H594,Patient33_Healthy!H594,Patient34_Healthy!H594,Patient36_Healthy!H594)</f>
        <v>422.70424669205869</v>
      </c>
      <c r="N615" s="164">
        <f>STDEV(Patient1_Healthy!H640,Patient2_Healthy!H594,Patient5_Healthy!H594,Patient6_Healthy!H594,Patient8_Healthy!H594,Patient9_Healthy!H594,Patient10_Healthy!H594,Patient11_Healthy!H594,Patient12_Healthy!H594,Patient13_Healthy!H594,Patient14_Healthy!H594,Patient15_Healthy!H594,Patient16_Healthy!H594,Patient17_Healthy!H594,Patient18_Healthy!H594,Patient19_Healthy!H594,Patient21_Healthy!H594,Patient22_Healthy!H594,Patient23_Healthy!H594,Patient25_Healthy!H594,Patient26_Healthy!H594,Patient27_Healthy!H594,Patient28_Healthy!H594,Patient30_Healthy!H594,Patient31_Healthy!H594,Patient33_Healthy!H594,Patient34_Healthy!H594,Patient36_Healthy!H594)</f>
        <v>406.31485650586541</v>
      </c>
      <c r="Q615" s="135" t="s">
        <v>142</v>
      </c>
      <c r="R615" s="132">
        <f>AVERAGE(Patient1_Healthy!M640,Patient2_Healthy!M640,Patient5_Healthy!M594,Patient6_Healthy!M594,Patient8_Healthy!M594,Patient9_Healthy!M594,Patient10_Healthy!M594,Patient11_Healthy!M594,Patient12_Healthy!M594,Patient13_Healthy!M594,Patient14_Healthy!M594,Patient15_Healthy!M594,Patient16_Healthy!M594,Patient17_Healthy!M594,Patient18_Healthy!M594,Patient19_Healthy!M594,Patient21_Healthy!M594,Patient22_Healthy!M594,Patient23_Healthy!M594,Patient25_Healthy!M594,Patient26_Healthy!M594,Patient27_Healthy!M594,Patient28_Healthy!M594,Patient30_Healthy!M594,Patient31_Healthy!M594,Patient33_Healthy!M594,Patient34_Healthy!M594,Patient36_Healthy!M594)</f>
        <v>0.56270352695091563</v>
      </c>
      <c r="S615" s="139">
        <f>STDEV(Patient1_Healthy!M640,Patient2_Healthy!M640,Patient5_Healthy!M594,Patient6_Healthy!M594,Patient8_Healthy!M594,Patient9_Healthy!M594,Patient10_Healthy!M594,Patient11_Healthy!M594,Patient12_Healthy!M594,Patient13_Healthy!M594,Patient14_Healthy!M594,Patient15_Healthy!M594,Patient16_Healthy!M594,Patient17_Healthy!M594,Patient18_Healthy!M594,Patient19_Healthy!M594,Patient21_Healthy!M594,Patient22_Healthy!M594,Patient23_Healthy!M594,Patient25_Healthy!M594,Patient26_Healthy!M594,Patient27_Healthy!M594,Patient28_Healthy!M594,Patient30_Healthy!M594,Patient31_Healthy!M594,Patient33_Healthy!M594,Patient34_Healthy!M594,Patient36_Healthy!M594)</f>
        <v>0.25485198671905834</v>
      </c>
      <c r="T615" s="164">
        <f>AVERAGE(Patient1_Healthy!N640,Patient2_Healthy!N640,Patient5_Healthy!N594,Patient6_Healthy!N594,Patient8_Healthy!N594,Patient9_Healthy!N594,Patient10_Healthy!N594,Patient11_Healthy!N594,Patient12_Healthy!N594,Patient13_Healthy!N594,Patient14_Healthy!N594,Patient15_Healthy!N594,Patient16_Healthy!N594,Patient17_Healthy!N594,Patient18_Healthy!N594,Patient19_Healthy!N594,Patient21_Healthy!N594,Patient22_Healthy!N594,Patient23_Healthy!N594,Patient25_Healthy!N594,Patient26_Healthy!N594,Patient27_Healthy!N594,Patient28_Healthy!N594,Patient30_Healthy!N594,Patient31_Healthy!N594,Patient33_Healthy!N594,Patient34_Healthy!N594,Patient36_Healthy!N594)</f>
        <v>0.60851586490228882</v>
      </c>
      <c r="U615" s="164">
        <f>STDEV(Patient1_Healthy!N640,Patient2_Healthy!N640,Patient5_Healthy!N594,Patient6_Healthy!N594,Patient8_Healthy!N594,Patient9_Healthy!N594,Patient10_Healthy!N594,Patient11_Healthy!N594,Patient12_Healthy!N594,Patient13_Healthy!N594,Patient14_Healthy!N594,Patient15_Healthy!N594,Patient16_Healthy!N594,Patient17_Healthy!N594,Patient18_Healthy!N594,Patient19_Healthy!N594,Patient21_Healthy!N594,Patient22_Healthy!N594,Patient23_Healthy!N594,Patient25_Healthy!N594,Patient26_Healthy!N594,Patient27_Healthy!N594,Patient28_Healthy!N594,Patient30_Healthy!N594,Patient31_Healthy!N594,Patient33_Healthy!N594,Patient34_Healthy!N594,Patient36_Healthy!N594)</f>
        <v>0.27968757172147107</v>
      </c>
      <c r="V615" s="132">
        <f>AVERAGE(Patient1_Healthy!O640,Patient2_Healthy!O640,Patient5_Healthy!O594,Patient6_Healthy!O594,Patient8_Healthy!O594,Patient9_Healthy!O594,Patient10_Healthy!O594,Patient11_Healthy!O594,Patient12_Healthy!O594,Patient13_Healthy!O594,Patient14_Healthy!O594,Patient15_Healthy!O594,Patient16_Healthy!O594,Patient17_Healthy!O594,Patient18_Healthy!O594,Patient19_Healthy!O594,Patient21_Healthy!O594,Patient22_Healthy!O594,Patient23_Healthy!O594,Patient25_Healthy!O594,Patient26_Healthy!O594,Patient27_Healthy!O594,Patient28_Healthy!O594,Patient30_Healthy!O594,Patient31_Healthy!O594,Patient33_Healthy!O594,Patient34_Healthy!O594,Patient36_Healthy!O594)</f>
        <v>0.50641017483476736</v>
      </c>
      <c r="W615" s="139">
        <f>STDEV(Patient1_Healthy!O640,Patient2_Healthy!O640,Patient5_Healthy!O594,Patient6_Healthy!O594,Patient8_Healthy!O594,Patient9_Healthy!O594,Patient10_Healthy!O594,Patient11_Healthy!O594,Patient12_Healthy!O594,Patient13_Healthy!O594,Patient14_Healthy!O594,Patient15_Healthy!O594,Patient16_Healthy!O594,Patient17_Healthy!O594,Patient18_Healthy!O594,Patient19_Healthy!O594,Patient21_Healthy!O594,Patient22_Healthy!O594,Patient23_Healthy!O594,Patient25_Healthy!O594,Patient26_Healthy!O594,Patient27_Healthy!O594,Patient28_Healthy!O594,Patient30_Healthy!O594,Patient31_Healthy!O594,Patient33_Healthy!O594,Patient34_Healthy!O594,Patient36_Healthy!O594)</f>
        <v>0.29750194235150079</v>
      </c>
      <c r="X615" s="132">
        <f>AVERAGE(Patient1_Healthy!P640,Patient2_Healthy!P640,Patient5_Healthy!P594,Patient6_Healthy!P594,Patient8_Healthy!P594,Patient9_Healthy!P594,Patient10_Healthy!P594,Patient11_Healthy!P594,Patient12_Healthy!P594,Patient13_Healthy!P594,Patient14_Healthy!P594,Patient15_Healthy!P594,Patient16_Healthy!P594,Patient17_Healthy!P594,Patient18_Healthy!P594,Patient19_Healthy!P594,Patient21_Healthy!P594,Patient22_Healthy!P594,Patient23_Healthy!P594,Patient25_Healthy!P594,Patient26_Healthy!P594,Patient27_Healthy!P594,Patient28_Healthy!P594,Patient30_Healthy!P594,Patient31_Healthy!P594,Patient33_Healthy!P594,Patient34_Healthy!P594,Patient36_Healthy!P594)</f>
        <v>0.5327132309447915</v>
      </c>
      <c r="Y615" s="139">
        <f>STDEV(Patient1_Healthy!P640,Patient2_Healthy!P640,Patient5_Healthy!P594,Patient6_Healthy!P594,Patient8_Healthy!P594,Patient9_Healthy!P594,Patient10_Healthy!P594,Patient11_Healthy!P594,Patient12_Healthy!P594,Patient13_Healthy!P594,Patient14_Healthy!P594,Patient15_Healthy!P594,Patient16_Healthy!P594,Patient17_Healthy!P594,Patient18_Healthy!P594,Patient19_Healthy!P594,Patient21_Healthy!P594,Patient22_Healthy!P594,Patient23_Healthy!P594,Patient25_Healthy!P594,Patient26_Healthy!P594,Patient27_Healthy!P594,Patient28_Healthy!P594,Patient30_Healthy!P594,Patient31_Healthy!P594,Patient33_Healthy!P594,Patient34_Healthy!P594,Patient36_Healthy!P594)</f>
        <v>0.26820015707390604</v>
      </c>
      <c r="Z615" s="132">
        <f>AVERAGE(Patient1_Healthy!Q640,Patient2_Healthy!Q640,Patient5_Healthy!Q594,Patient6_Healthy!Q594,Patient8_Healthy!Q594,Patient9_Healthy!Q594,Patient10_Healthy!Q594,Patient11_Healthy!Q594,Patient12_Healthy!Q594,Patient13_Healthy!Q594,Patient14_Healthy!Q594,Patient15_Healthy!Q594,Patient16_Healthy!Q594,Patient17_Healthy!Q594,Patient18_Healthy!Q594,Patient19_Healthy!Q594,Patient21_Healthy!Q594,Patient22_Healthy!Q594,Patient23_Healthy!Q594,Patient25_Healthy!Q594,Patient26_Healthy!Q594,Patient27_Healthy!Q594,Patient28_Healthy!Q594,Patient30_Healthy!Q594,Patient31_Healthy!Q594,Patient33_Healthy!Q594,Patient34_Healthy!Q594,Patient36_Healthy!Q594)</f>
        <v>0.53809537570501931</v>
      </c>
      <c r="AA615" s="139">
        <f>STDEV(Patient1_Healthy!Q640,Patient2_Healthy!Q640,Patient5_Healthy!Q594,Patient6_Healthy!Q594,Patient8_Healthy!Q594,Patient9_Healthy!Q594,Patient10_Healthy!Q594,Patient11_Healthy!Q594,Patient12_Healthy!Q594,Patient13_Healthy!Q594,Patient14_Healthy!Q594,Patient15_Healthy!Q594,Patient16_Healthy!Q594,Patient17_Healthy!Q594,Patient18_Healthy!Q594,Patient19_Healthy!Q594,Patient21_Healthy!Q594,Patient22_Healthy!Q594,Patient23_Healthy!Q594,Patient25_Healthy!Q594,Patient26_Healthy!Q594,Patient27_Healthy!Q594,Patient28_Healthy!Q594,Patient30_Healthy!Q594,Patient31_Healthy!Q594,Patient33_Healthy!Q594,Patient34_Healthy!Q594,Patient36_Healthy!Q594)</f>
        <v>0.31078869542898557</v>
      </c>
      <c r="AB615" s="132">
        <f>AVERAGE(Patient1_Healthy!R640,Patient2_Healthy!R640,Patient5_Healthy!R594,Patient6_Healthy!R594,Patient8_Healthy!R594,Patient9_Healthy!R594,Patient10_Healthy!R594,Patient11_Healthy!R594,Patient12_Healthy!R594,Patient12_Healthy!R594,Patient13_Healthy!R594,Patient14_Healthy!R594,Patient15_Healthy!R594,Patient16_Healthy!R594,Patient17_Healthy!R594,Patient18_Healthy!R594,Patient19_Healthy!R594,Patient21_Healthy!R594,Patient22_Healthy!R594,Patient23_Healthy!R594,Patient25_Healthy!R594,Patient26_Healthy!R594,Patient27_Healthy!R594,Patient28_Healthy!R594,Patient30_Healthy!R594,Patient31_Healthy!R594,Patient33_Healthy!R594,Patient34_Healthy!R594,Patient36_Healthy!R594)</f>
        <v>0.4968595113691881</v>
      </c>
      <c r="AC615" s="139">
        <f>STDEV(Patient1_Healthy!R640,Patient2_Healthy!R640,Patient5_Healthy!R594,Patient6_Healthy!R594,Patient8_Healthy!R594,Patient9_Healthy!R594,Patient10_Healthy!R594,Patient11_Healthy!R594,Patient12_Healthy!R594,Patient12_Healthy!R594,Patient13_Healthy!R594,Patient14_Healthy!R594,Patient15_Healthy!R594,Patient16_Healthy!R594,Patient17_Healthy!R594,Patient18_Healthy!R594,Patient19_Healthy!R594,Patient21_Healthy!R594,Patient22_Healthy!R594,Patient23_Healthy!R594,Patient25_Healthy!R594,Patient26_Healthy!R594,Patient27_Healthy!R594,Patient28_Healthy!R594,Patient30_Healthy!R594,Patient31_Healthy!R594,Patient33_Healthy!R594,Patient34_Healthy!R594,Patient36_Healthy!R594)</f>
        <v>0.29211580673930038</v>
      </c>
      <c r="AD615" s="132">
        <f>AVERAGE(Patient1_Healthy!S640,Patient2_Healthy!S640,Patient5_Healthy!S594,Patient6_Healthy!RS194,Patient8_Healthy!S594,Patient9_Healthy!S594,Patient10_Healthy!S594,Patient11_Healthy!S594,Patient12_Healthy!S594,Patient12_Healthy!S594,Patient13_Healthy!S594,Patient14_Healthy!S594,Patient15_Healthy!S594,Patient16_Healthy!S594,Patient17_Healthy!S594,Patient18_Healthy!S594,Patient19_Healthy!S594,Patient21_Healthy!S594,Patient22_Healthy!S594,Patient23_Healthy!S594,Patient25_Healthy!S594,Patient26_Healthy!RS194,Patient27_Healthy!S594,Patient28_Healthy!S594,Patient30_Healthy!S594,Patient31_Healthy!S594,Patient33_Healthy!S594,Patient34_Healthy!S594,Patient36_Healthy!S594)</f>
        <v>0.50556064550699575</v>
      </c>
      <c r="AE615" s="139">
        <f>STDEV(Patient1_Healthy!S640,Patient2_Healthy!S640,Patient5_Healthy!S594,Patient6_Healthy!RS194,Patient8_Healthy!S594,Patient9_Healthy!S594,Patient10_Healthy!S594,Patient11_Healthy!S594,Patient12_Healthy!S594,Patient12_Healthy!S594,Patient13_Healthy!S594,Patient14_Healthy!S594,Patient15_Healthy!S594,Patient16_Healthy!S594,Patient17_Healthy!S594,Patient18_Healthy!S594,Patient19_Healthy!S594,Patient21_Healthy!S594,Patient22_Healthy!S594,Patient23_Healthy!S594,Patient25_Healthy!S594,Patient26_Healthy!RS194,Patient27_Healthy!S594,Patient28_Healthy!S594,Patient30_Healthy!S594,Patient31_Healthy!S594,Patient33_Healthy!S594,Patient34_Healthy!S594,Patient36_Healthy!S594)</f>
        <v>0.29214274942923041</v>
      </c>
      <c r="AF615" s="164">
        <f>AVERAGE(Patient1_Healthy!T640,Patient2_Healthy!T640,Patient5_Healthy!T594,Patient6_Healthy!T594,Patient8_Healthy!T594,Patient9_Healthy!T594,Patient10_Healthy!T594,Patient11_Healthy!T594,Patient12_Healthy!T594,Patient12_Healthy!T594,Patient13_Healthy!T594,Patient14_Healthy!T594,Patient15_Healthy!T594,Patient16_Healthy!T594,Patient17_Healthy!T594,Patient18_Healthy!T594,Patient19_Healthy!T594,Patient21_Healthy!T594,Patient22_Healthy!T594,Patient23_Healthy!T594,Patient25_Healthy!T594,Patient26_Healthy!TS194,Patient27_Healthy!T594,Patient28_Healthy!T594,Patient30_Healthy!T594,Patient31_Healthy!T594,Patient33_Healthy!T594,Patient34_Healthy!T594,Patient36_Healthy!T594)</f>
        <v>0.50479282819402493</v>
      </c>
      <c r="AG615" s="164">
        <f>STDEV(Patient1_Healthy!T640,Patient2_Healthy!T640,Patient5_Healthy!T594,Patient6_Healthy!T594,Patient8_Healthy!T594,Patient9_Healthy!T594,Patient10_Healthy!T594,Patient11_Healthy!T594,Patient12_Healthy!T594,Patient12_Healthy!T594,Patient13_Healthy!T594,Patient14_Healthy!T594,Patient15_Healthy!T594,Patient16_Healthy!T594,Patient17_Healthy!T594,Patient18_Healthy!T594,Patient19_Healthy!T594,Patient21_Healthy!T594,Patient22_Healthy!T594,Patient23_Healthy!T594,Patient25_Healthy!T594,Patient26_Healthy!TS194,Patient27_Healthy!T594,Patient28_Healthy!T594,Patient30_Healthy!T594,Patient31_Healthy!T594,Patient33_Healthy!T594,Patient34_Healthy!T594,Patient36_Healthy!T594)</f>
        <v>0.28240266762599198</v>
      </c>
      <c r="AO615" s="165"/>
    </row>
    <row r="616" spans="1:41" x14ac:dyDescent="0.25">
      <c r="A616" s="140" t="s">
        <v>156</v>
      </c>
      <c r="B616" s="132">
        <f>AVERAGE(Patient1_Healthy!B641,Patient2_Healthy!B641,Patient5_Healthy!B595,Patient6_Healthy!B595,Patient8_Healthy!B595,Patient9_Healthy!B595,Patient10_Healthy!B595,Patient11_Healthy!B595,Patient12_Healthy!B595,Patient13_Healthy!B595,Patient14_Healthy!B595,Patient15_Healthy!B595,Patient16_Healthy!B595,Patient17_Healthy!B595,Patient18_Healthy!B595,Patient19_Healthy!B595,Patient21_Healthy!B595,Patient22_Healthy!B595,Patient23_Healthy!B595,Patient25_Healthy!B595,Patient26_Healthy!B595,Patient27_Healthy!B595,Patient28_Healthy!B595,Patient30_Healthy!B595,Patient31_Healthy!B595,Patient33_Healthy!B595,Patient34_Healthy!B595,Patient36_Healthy!B595)</f>
        <v>6.5498665247363173</v>
      </c>
      <c r="C616" s="139">
        <f>STDEV(Patient1_Healthy!B641,Patient2_Healthy!B641,Patient5_Healthy!B595,Patient6_Healthy!B595,Patient8_Healthy!B595,Patient9_Healthy!B595,Patient10_Healthy!B595,Patient11_Healthy!B595,Patient12_Healthy!B595,Patient13_Healthy!B595,Patient14_Healthy!B595,Patient15_Healthy!B595,Patient16_Healthy!B595,Patient17_Healthy!B595,Patient18_Healthy!B595,Patient19_Healthy!B595,Patient21_Healthy!B595,Patient22_Healthy!B595,Patient23_Healthy!B595,Patient25_Healthy!B595,Patient26_Healthy!B595,Patient27_Healthy!B595,Patient28_Healthy!B595,Patient30_Healthy!B595,Patient31_Healthy!B595,Patient33_Healthy!B595,Patient34_Healthy!B595,Patient36_Healthy!B595)</f>
        <v>6.9502068106863559</v>
      </c>
      <c r="D616" s="164">
        <f>AVERAGE(Patient1_Healthy!C641,Patient2_Healthy!C641,Patient5_Healthy!C595,Patient6_Healthy!C595,Patient8_Healthy!C595,Patient9_Healthy!C595,Patient10_Healthy!C595,Patient11_Healthy!C595,Patient12_Healthy!C595,Patient13_Healthy!C595,Patient14_Healthy!C595,Patient15_Healthy!C595,Patient16_Healthy!C595,Patient17_Healthy!C595,Patient18_Healthy!C595,Patient19_Healthy!C595,Patient21_Healthy!C595,Patient22_Healthy!C595,Patient23_Healthy!C595,Patient25_Healthy!C595,Patient26_Healthy!C595,Patient27_Healthy!C595,Patient28_Healthy!C595,Patient30_Healthy!C595,Patient31_Healthy!C595,Patient33_Healthy!C595,Patient34_Healthy!C595,Patient36_Healthy!C595)</f>
        <v>-9.4051227338557766</v>
      </c>
      <c r="E616" s="139">
        <f>STDEV(Patient1_Healthy!C641,Patient2_Healthy!C641,Patient5_Healthy!C595,Patient6_Healthy!C595,Patient8_Healthy!C595,Patient9_Healthy!C595,Patient10_Healthy!C595,Patient11_Healthy!C595,Patient12_Healthy!C595,Patient13_Healthy!C595,Patient14_Healthy!C595,Patient15_Healthy!C595,Patient16_Healthy!C595,Patient17_Healthy!C595,Patient18_Healthy!C595,Patient19_Healthy!C595,Patient21_Healthy!C595,Patient22_Healthy!C595,Patient23_Healthy!C595,Patient25_Healthy!C595,Patient26_Healthy!C595,Patient27_Healthy!C595,Patient28_Healthy!C595,Patient30_Healthy!C595,Patient31_Healthy!C595,Patient33_Healthy!C595,Patient34_Healthy!C595,Patient36_Healthy!C595)</f>
        <v>23.72674057585245</v>
      </c>
      <c r="F616" s="132">
        <f>AVERAGE(Patient1_Healthy!D641,Patient2_Healthy!D641,Patient5_Healthy!D595,Patient6_Healthy!D595,Patient8_Healthy!D595,Patient9_Healthy!D595,Patient10_Healthy!D595,Patient11_Healthy!D595,Patient12_Healthy!D595,Patient13_Healthy!D595,Patient14_Healthy!D595,Patient15_Healthy!D595,Patient16_Healthy!D595,Patient17_Healthy!D595,Patient18_Healthy!D595,Patient19_Healthy!D595,Patient21_Healthy!D595,Patient22_Healthy!D595,Patient23_Healthy!D595,Patient25_Healthy!D595,Patient26_Healthy!D595,Patient27_Healthy!D595,Patient28_Healthy!D595,Patient30_Healthy!D595,Patient31_Healthy!D595,Patient33_Healthy!D595,Patient34_Healthy!D595,Patient36_Healthy!D595)</f>
        <v>22.384694955076643</v>
      </c>
      <c r="G616" s="139">
        <f>STDEV(Patient1_Healthy!D641,Patient2_Healthy!D641,Patient5_Healthy!D595,Patient6_Healthy!D595,Patient8_Healthy!D595,Patient9_Healthy!D595,Patient10_Healthy!D595,Patient11_Healthy!D595,Patient12_Healthy!D595,Patient13_Healthy!D595,Patient14_Healthy!D595,Patient15_Healthy!D595,Patient16_Healthy!D595,Patient17_Healthy!D595,Patient18_Healthy!D595,Patient19_Healthy!D595,Patient21_Healthy!D595,Patient22_Healthy!D595,Patient23_Healthy!D595,Patient25_Healthy!D595,Patient26_Healthy!D595,Patient27_Healthy!D595,Patient28_Healthy!D595,Patient30_Healthy!D595,Patient31_Healthy!D595,Patient33_Healthy!D595,Patient34_Healthy!D595,Patient36_Healthy!D595)</f>
        <v>17.169225855204317</v>
      </c>
      <c r="H616" s="164">
        <f>AVERAGE(Patient1_Healthy!E641,Patient2_Healthy!E641,Patient5_Healthy!E595,Patient6_Healthy!E595,Patient8_Healthy!E595,Patient9_Healthy!E595,Patient10_Healthy!E595,Patient11_Healthy!E595,Patient12_Healthy!E595,Patient13_Healthy!E595,Patient14_Healthy!E595,Patient15_Healthy!E595,Patient16_Healthy!E595,Patient17_Healthy!E595,Patient18_Healthy!E595,Patient19_Healthy!E595,Patient21_Healthy!E595,Patient22_Healthy!E595,Patient23_Healthy!E595,Patient25_Healthy!E595,Patient26_Healthy!E595,Patient27_Healthy!E595,Patient28_Healthy!E595,Patient30_Healthy!E595,Patient31_Healthy!E595,Patient33_Healthy!E595,Patient34_Healthy!E595,Patient36_Healthy!E595)</f>
        <v>43.782923749098849</v>
      </c>
      <c r="I616" s="164">
        <f>STDEV(Patient1_Healthy!E641,Patient2_Healthy!E641,Patient5_Healthy!E595,Patient6_Healthy!E595,Patient8_Healthy!E595,Patient9_Healthy!E595,Patient10_Healthy!E595,Patient11_Healthy!E595,Patient12_Healthy!E595,Patient13_Healthy!E595,Patient14_Healthy!E595,Patient15_Healthy!E595,Patient16_Healthy!E595,Patient17_Healthy!E595,Patient18_Healthy!E595,Patient19_Healthy!E595,Patient21_Healthy!E595,Patient22_Healthy!E595,Patient23_Healthy!E595,Patient25_Healthy!E595,Patient26_Healthy!E595,Patient27_Healthy!E595,Patient28_Healthy!E595,Patient30_Healthy!E595,Patient31_Healthy!E595,Patient33_Healthy!E595,Patient34_Healthy!E595,Patient36_Healthy!E595)</f>
        <v>59.050808093958167</v>
      </c>
      <c r="L616" s="140" t="s">
        <v>157</v>
      </c>
      <c r="M616" s="164">
        <f>AVERAGE(Patient1_Healthy!H641,Patient2_Healthy!H595,Patient5_Healthy!H595,Patient6_Healthy!H595,Patient8_Healthy!H595,Patient9_Healthy!H595,Patient10_Healthy!H595,Patient11_Healthy!H595,Patient12_Healthy!H595,Patient13_Healthy!H595,Patient14_Healthy!H595,Patient15_Healthy!H595,Patient16_Healthy!H595,Patient17_Healthy!H595,Patient18_Healthy!H595,Patient19_Healthy!H595,Patient21_Healthy!H595,Patient22_Healthy!H595,Patient23_Healthy!H595,Patient25_Healthy!H595,Patient26_Healthy!H595,Patient27_Healthy!H595,Patient28_Healthy!H595,Patient30_Healthy!H595,Patient31_Healthy!H595,Patient33_Healthy!H595,Patient34_Healthy!H595,Patient36_Healthy!H595)</f>
        <v>508.15897261142635</v>
      </c>
      <c r="N616" s="164">
        <f>STDEV(Patient1_Healthy!H641,Patient2_Healthy!H595,Patient5_Healthy!H595,Patient6_Healthy!H595,Patient8_Healthy!H595,Patient9_Healthy!H595,Patient10_Healthy!H595,Patient11_Healthy!H595,Patient12_Healthy!H595,Patient13_Healthy!H595,Patient14_Healthy!H595,Patient15_Healthy!H595,Patient16_Healthy!H595,Patient17_Healthy!H595,Patient18_Healthy!H595,Patient19_Healthy!H595,Patient21_Healthy!H595,Patient22_Healthy!H595,Patient23_Healthy!H595,Patient25_Healthy!H595,Patient26_Healthy!H595,Patient27_Healthy!H595,Patient28_Healthy!H595,Patient30_Healthy!H595,Patient31_Healthy!H595,Patient33_Healthy!H595,Patient34_Healthy!H595,Patient36_Healthy!H595)</f>
        <v>385.82567511931677</v>
      </c>
      <c r="Q616" s="135" t="s">
        <v>143</v>
      </c>
      <c r="R616" s="132">
        <f>AVERAGE(Patient1_Healthy!M641,Patient2_Healthy!M641,Patient5_Healthy!M595,Patient6_Healthy!M595,Patient8_Healthy!M595,Patient9_Healthy!M595,Patient10_Healthy!M595,Patient11_Healthy!M595,Patient12_Healthy!M595,Patient13_Healthy!M595,Patient14_Healthy!M595,Patient15_Healthy!M595,Patient16_Healthy!M595,Patient17_Healthy!M595,Patient18_Healthy!M595,Patient19_Healthy!M595,Patient21_Healthy!M595,Patient22_Healthy!M595,Patient23_Healthy!M595,Patient25_Healthy!M595,Patient26_Healthy!M595,Patient27_Healthy!M595,Patient28_Healthy!M595,Patient30_Healthy!M595,Patient31_Healthy!M595,Patient33_Healthy!M595,Patient34_Healthy!M595,Patient36_Healthy!M595)</f>
        <v>0.56117181403278549</v>
      </c>
      <c r="S616" s="139">
        <f>STDEV(Patient1_Healthy!M641,Patient2_Healthy!M641,Patient5_Healthy!M595,Patient6_Healthy!M595,Patient8_Healthy!M595,Patient9_Healthy!M595,Patient10_Healthy!M595,Patient11_Healthy!M595,Patient12_Healthy!M595,Patient13_Healthy!M595,Patient14_Healthy!M595,Patient15_Healthy!M595,Patient16_Healthy!M595,Patient17_Healthy!M595,Patient18_Healthy!M595,Patient19_Healthy!M595,Patient21_Healthy!M595,Patient22_Healthy!M595,Patient23_Healthy!M595,Patient25_Healthy!M595,Patient26_Healthy!M595,Patient27_Healthy!M595,Patient28_Healthy!M595,Patient30_Healthy!M595,Patient31_Healthy!M595,Patient33_Healthy!M595,Patient34_Healthy!M595,Patient36_Healthy!M595)</f>
        <v>0.24632636063201677</v>
      </c>
      <c r="T616" s="164">
        <f>AVERAGE(Patient1_Healthy!N641,Patient2_Healthy!N641,Patient5_Healthy!N595,Patient6_Healthy!N595,Patient8_Healthy!N595,Patient9_Healthy!N595,Patient10_Healthy!N595,Patient11_Healthy!N595,Patient12_Healthy!N595,Patient13_Healthy!N595,Patient14_Healthy!N595,Patient15_Healthy!N595,Patient16_Healthy!N595,Patient17_Healthy!N595,Patient18_Healthy!N595,Patient19_Healthy!N595,Patient21_Healthy!N595,Patient22_Healthy!N595,Patient23_Healthy!N595,Patient25_Healthy!N595,Patient26_Healthy!N595,Patient27_Healthy!N595,Patient28_Healthy!N595,Patient30_Healthy!N595,Patient31_Healthy!N595,Patient33_Healthy!N595,Patient34_Healthy!N595,Patient36_Healthy!N595)</f>
        <v>0.61468243108755605</v>
      </c>
      <c r="U616" s="164">
        <f>STDEV(Patient1_Healthy!N641,Patient2_Healthy!N641,Patient5_Healthy!N595,Patient6_Healthy!N595,Patient8_Healthy!N595,Patient9_Healthy!N595,Patient10_Healthy!N595,Patient11_Healthy!N595,Patient12_Healthy!N595,Patient13_Healthy!N595,Patient14_Healthy!N595,Patient15_Healthy!N595,Patient16_Healthy!N595,Patient17_Healthy!N595,Patient18_Healthy!N595,Patient19_Healthy!N595,Patient21_Healthy!N595,Patient22_Healthy!N595,Patient23_Healthy!N595,Patient25_Healthy!N595,Patient26_Healthy!N595,Patient27_Healthy!N595,Patient28_Healthy!N595,Patient30_Healthy!N595,Patient31_Healthy!N595,Patient33_Healthy!N595,Patient34_Healthy!N595,Patient36_Healthy!N595)</f>
        <v>0.23396524160104454</v>
      </c>
      <c r="V616" s="132">
        <f>AVERAGE(Patient1_Healthy!O641,Patient2_Healthy!O641,Patient5_Healthy!O595,Patient6_Healthy!O595,Patient8_Healthy!O595,Patient9_Healthy!O595,Patient10_Healthy!O595,Patient11_Healthy!O595,Patient12_Healthy!O595,Patient13_Healthy!O595,Patient14_Healthy!O595,Patient15_Healthy!O595,Patient16_Healthy!O595,Patient17_Healthy!O595,Patient18_Healthy!O595,Patient19_Healthy!O595,Patient21_Healthy!O595,Patient22_Healthy!O595,Patient23_Healthy!O595,Patient25_Healthy!O595,Patient26_Healthy!O595,Patient27_Healthy!O595,Patient28_Healthy!O595,Patient30_Healthy!O595,Patient31_Healthy!O595,Patient33_Healthy!O595,Patient34_Healthy!O595,Patient36_Healthy!O595)</f>
        <v>0.46460681960813693</v>
      </c>
      <c r="W616" s="139">
        <f>STDEV(Patient1_Healthy!O641,Patient2_Healthy!O641,Patient5_Healthy!O595,Patient6_Healthy!O595,Patient8_Healthy!O595,Patient9_Healthy!O595,Patient10_Healthy!O595,Patient11_Healthy!O595,Patient12_Healthy!O595,Patient13_Healthy!O595,Patient14_Healthy!O595,Patient15_Healthy!O595,Patient16_Healthy!O595,Patient17_Healthy!O595,Patient18_Healthy!O595,Patient19_Healthy!O595,Patient21_Healthy!O595,Patient22_Healthy!O595,Patient23_Healthy!O595,Patient25_Healthy!O595,Patient26_Healthy!O595,Patient27_Healthy!O595,Patient28_Healthy!O595,Patient30_Healthy!O595,Patient31_Healthy!O595,Patient33_Healthy!O595,Patient34_Healthy!O595,Patient36_Healthy!O595)</f>
        <v>0.24259207963291884</v>
      </c>
      <c r="X616" s="132">
        <f>AVERAGE(Patient1_Healthy!P641,Patient2_Healthy!P641,Patient5_Healthy!P595,Patient6_Healthy!P595,Patient8_Healthy!P595,Patient9_Healthy!P595,Patient10_Healthy!P595,Patient11_Healthy!P595,Patient12_Healthy!P595,Patient13_Healthy!P595,Patient14_Healthy!P595,Patient15_Healthy!P595,Patient16_Healthy!P595,Patient17_Healthy!P595,Patient18_Healthy!P595,Patient19_Healthy!P595,Patient21_Healthy!P595,Patient22_Healthy!P595,Patient23_Healthy!P595,Patient25_Healthy!P595,Patient26_Healthy!P595,Patient27_Healthy!P595,Patient28_Healthy!P595,Patient30_Healthy!P595,Patient31_Healthy!P595,Patient33_Healthy!P595,Patient34_Healthy!P595,Patient36_Healthy!P595)</f>
        <v>0.509600467968082</v>
      </c>
      <c r="Y616" s="139">
        <f>STDEV(Patient1_Healthy!P641,Patient2_Healthy!P641,Patient5_Healthy!P595,Patient6_Healthy!P595,Patient8_Healthy!P595,Patient9_Healthy!P595,Patient10_Healthy!P595,Patient11_Healthy!P595,Patient12_Healthy!P595,Patient13_Healthy!P595,Patient14_Healthy!P595,Patient15_Healthy!P595,Patient16_Healthy!P595,Patient17_Healthy!P595,Patient18_Healthy!P595,Patient19_Healthy!P595,Patient21_Healthy!P595,Patient22_Healthy!P595,Patient23_Healthy!P595,Patient25_Healthy!P595,Patient26_Healthy!P595,Patient27_Healthy!P595,Patient28_Healthy!P595,Patient30_Healthy!P595,Patient31_Healthy!P595,Patient33_Healthy!P595,Patient34_Healthy!P595,Patient36_Healthy!P595)</f>
        <v>0.2637391270245526</v>
      </c>
      <c r="Z616" s="132">
        <f>AVERAGE(Patient1_Healthy!Q641,Patient2_Healthy!Q641,Patient5_Healthy!Q595,Patient6_Healthy!Q595,Patient8_Healthy!Q595,Patient9_Healthy!Q595,Patient10_Healthy!Q595,Patient11_Healthy!Q595,Patient12_Healthy!Q595,Patient13_Healthy!Q595,Patient14_Healthy!Q595,Patient15_Healthy!Q595,Patient16_Healthy!Q595,Patient17_Healthy!Q595,Patient18_Healthy!Q595,Patient19_Healthy!Q595,Patient21_Healthy!Q595,Patient22_Healthy!Q595,Patient23_Healthy!Q595,Patient25_Healthy!Q595,Patient26_Healthy!Q595,Patient27_Healthy!Q595,Patient28_Healthy!Q595,Patient30_Healthy!Q595,Patient31_Healthy!Q595,Patient33_Healthy!Q595,Patient34_Healthy!Q595,Patient36_Healthy!Q595)</f>
        <v>0.49766346212015983</v>
      </c>
      <c r="AA616" s="139">
        <f>STDEV(Patient1_Healthy!Q641,Patient2_Healthy!Q641,Patient5_Healthy!Q595,Patient6_Healthy!Q595,Patient8_Healthy!Q595,Patient9_Healthy!Q595,Patient10_Healthy!Q595,Patient11_Healthy!Q595,Patient12_Healthy!Q595,Patient13_Healthy!Q595,Patient14_Healthy!Q595,Patient15_Healthy!Q595,Patient16_Healthy!Q595,Patient17_Healthy!Q595,Patient18_Healthy!Q595,Patient19_Healthy!Q595,Patient21_Healthy!Q595,Patient22_Healthy!Q595,Patient23_Healthy!Q595,Patient25_Healthy!Q595,Patient26_Healthy!Q595,Patient27_Healthy!Q595,Patient28_Healthy!Q595,Patient30_Healthy!Q595,Patient31_Healthy!Q595,Patient33_Healthy!Q595,Patient34_Healthy!Q595,Patient36_Healthy!Q595)</f>
        <v>0.24687349639453776</v>
      </c>
      <c r="AB616" s="132">
        <f>AVERAGE(Patient1_Healthy!R641,Patient2_Healthy!R641,Patient5_Healthy!R595,Patient6_Healthy!R595,Patient8_Healthy!R595,Patient9_Healthy!R595,Patient10_Healthy!R595,Patient11_Healthy!R595,Patient12_Healthy!R595,Patient12_Healthy!R595,Patient13_Healthy!R595,Patient14_Healthy!R595,Patient15_Healthy!R595,Patient16_Healthy!R595,Patient17_Healthy!R595,Patient18_Healthy!R595,Patient19_Healthy!R595,Patient21_Healthy!R595,Patient22_Healthy!R595,Patient23_Healthy!R595,Patient25_Healthy!R595,Patient26_Healthy!R595,Patient27_Healthy!R595,Patient28_Healthy!R595,Patient30_Healthy!R595,Patient31_Healthy!R595,Patient33_Healthy!R595,Patient34_Healthy!R595,Patient36_Healthy!R595)</f>
        <v>0.51785074568502276</v>
      </c>
      <c r="AC616" s="139">
        <f>STDEV(Patient1_Healthy!R641,Patient2_Healthy!R641,Patient5_Healthy!R595,Patient6_Healthy!R595,Patient8_Healthy!R595,Patient9_Healthy!R595,Patient10_Healthy!R595,Patient11_Healthy!R595,Patient12_Healthy!R595,Patient12_Healthy!R595,Patient13_Healthy!R595,Patient14_Healthy!R595,Patient15_Healthy!R595,Patient16_Healthy!R595,Patient17_Healthy!R595,Patient18_Healthy!R595,Patient19_Healthy!R595,Patient21_Healthy!R595,Patient22_Healthy!R595,Patient23_Healthy!R595,Patient25_Healthy!R595,Patient26_Healthy!R595,Patient27_Healthy!R595,Patient28_Healthy!R595,Patient30_Healthy!R595,Patient31_Healthy!R595,Patient33_Healthy!R595,Patient34_Healthy!R595,Patient36_Healthy!R595)</f>
        <v>0.25103284087375694</v>
      </c>
      <c r="AD616" s="132">
        <f>AVERAGE(Patient1_Healthy!S641,Patient2_Healthy!S641,Patient5_Healthy!S595,Patient6_Healthy!RS195,Patient8_Healthy!S595,Patient9_Healthy!S595,Patient10_Healthy!S595,Patient11_Healthy!S595,Patient12_Healthy!S595,Patient12_Healthy!S595,Patient13_Healthy!S595,Patient14_Healthy!S595,Patient15_Healthy!S595,Patient16_Healthy!S595,Patient17_Healthy!S595,Patient18_Healthy!S595,Patient19_Healthy!S595,Patient21_Healthy!S595,Patient22_Healthy!S595,Patient23_Healthy!S595,Patient25_Healthy!S595,Patient26_Healthy!RS195,Patient27_Healthy!S595,Patient28_Healthy!S595,Patient30_Healthy!S595,Patient31_Healthy!S595,Patient33_Healthy!S595,Patient34_Healthy!S595,Patient36_Healthy!S595)</f>
        <v>0.48434624174767404</v>
      </c>
      <c r="AE616" s="139">
        <f>STDEV(Patient1_Healthy!S641,Patient2_Healthy!S641,Patient5_Healthy!S595,Patient6_Healthy!RS195,Patient8_Healthy!S595,Patient9_Healthy!S595,Patient10_Healthy!S595,Patient11_Healthy!S595,Patient12_Healthy!S595,Patient12_Healthy!S595,Patient13_Healthy!S595,Patient14_Healthy!S595,Patient15_Healthy!S595,Patient16_Healthy!S595,Patient17_Healthy!S595,Patient18_Healthy!S595,Patient19_Healthy!S595,Patient21_Healthy!S595,Patient22_Healthy!S595,Patient23_Healthy!S595,Patient25_Healthy!S595,Patient26_Healthy!RS195,Patient27_Healthy!S595,Patient28_Healthy!S595,Patient30_Healthy!S595,Patient31_Healthy!S595,Patient33_Healthy!S595,Patient34_Healthy!S595,Patient36_Healthy!S595)</f>
        <v>0.26532691638094752</v>
      </c>
      <c r="AF616" s="164">
        <f>AVERAGE(Patient1_Healthy!T641,Patient2_Healthy!T641,Patient5_Healthy!T595,Patient6_Healthy!T595,Patient8_Healthy!T595,Patient9_Healthy!T595,Patient10_Healthy!T595,Patient11_Healthy!T595,Patient12_Healthy!T595,Patient12_Healthy!T595,Patient13_Healthy!T595,Patient14_Healthy!T595,Patient15_Healthy!T595,Patient16_Healthy!T595,Patient17_Healthy!T595,Patient18_Healthy!T595,Patient19_Healthy!T595,Patient21_Healthy!T595,Patient22_Healthy!T595,Patient23_Healthy!T595,Patient25_Healthy!T595,Patient26_Healthy!TS195,Patient27_Healthy!T595,Patient28_Healthy!T595,Patient30_Healthy!T595,Patient31_Healthy!T595,Patient33_Healthy!T595,Patient34_Healthy!T595,Patient36_Healthy!T595)</f>
        <v>0.51973917409325565</v>
      </c>
      <c r="AG616" s="164">
        <f>STDEV(Patient1_Healthy!T641,Patient2_Healthy!T641,Patient5_Healthy!T595,Patient6_Healthy!T595,Patient8_Healthy!T595,Patient9_Healthy!T595,Patient10_Healthy!T595,Patient11_Healthy!T595,Patient12_Healthy!T595,Patient12_Healthy!T595,Patient13_Healthy!T595,Patient14_Healthy!T595,Patient15_Healthy!T595,Patient16_Healthy!T595,Patient17_Healthy!T595,Patient18_Healthy!T595,Patient19_Healthy!T595,Patient21_Healthy!T595,Patient22_Healthy!T595,Patient23_Healthy!T595,Patient25_Healthy!T595,Patient26_Healthy!TS195,Patient27_Healthy!T595,Patient28_Healthy!T595,Patient30_Healthy!T595,Patient31_Healthy!T595,Patient33_Healthy!T595,Patient34_Healthy!T595,Patient36_Healthy!T595)</f>
        <v>0.28732675709439742</v>
      </c>
      <c r="AO616" s="165"/>
    </row>
    <row r="617" spans="1:41" x14ac:dyDescent="0.25">
      <c r="A617" s="140" t="s">
        <v>157</v>
      </c>
      <c r="B617" s="132">
        <f>AVERAGE(Patient1_Healthy!B642,Patient2_Healthy!B642,Patient5_Healthy!B596,Patient6_Healthy!B596,Patient8_Healthy!B596,Patient9_Healthy!B596,Patient10_Healthy!B596,Patient11_Healthy!B596,Patient12_Healthy!B596,Patient13_Healthy!B596,Patient14_Healthy!B596,Patient15_Healthy!B596,Patient16_Healthy!B596,Patient17_Healthy!B596,Patient18_Healthy!B596,Patient19_Healthy!B596,Patient21_Healthy!B596,Patient22_Healthy!B596,Patient23_Healthy!B596,Patient25_Healthy!B596,Patient26_Healthy!B596,Patient27_Healthy!B596,Patient28_Healthy!B596,Patient30_Healthy!B596,Patient31_Healthy!B596,Patient33_Healthy!B596,Patient34_Healthy!B596,Patient36_Healthy!B596)</f>
        <v>7.6797349342689332</v>
      </c>
      <c r="C617" s="139">
        <f>STDEV(Patient1_Healthy!B642,Patient2_Healthy!B642,Patient5_Healthy!B596,Patient6_Healthy!B596,Patient8_Healthy!B596,Patient9_Healthy!B596,Patient10_Healthy!B596,Patient11_Healthy!B596,Patient12_Healthy!B596,Patient13_Healthy!B596,Patient14_Healthy!B596,Patient15_Healthy!B596,Patient16_Healthy!B596,Patient17_Healthy!B596,Patient18_Healthy!B596,Patient19_Healthy!B596,Patient21_Healthy!B596,Patient22_Healthy!B596,Patient23_Healthy!B596,Patient25_Healthy!B596,Patient26_Healthy!B596,Patient27_Healthy!B596,Patient28_Healthy!B596,Patient30_Healthy!B596,Patient31_Healthy!B596,Patient33_Healthy!B596,Patient34_Healthy!B596,Patient36_Healthy!B596)</f>
        <v>5.6736336629200546</v>
      </c>
      <c r="D617" s="164">
        <f>AVERAGE(Patient1_Healthy!C642,Patient2_Healthy!C642,Patient5_Healthy!C596,Patient6_Healthy!C596,Patient8_Healthy!C596,Patient9_Healthy!C596,Patient10_Healthy!C596,Patient11_Healthy!C596,Patient12_Healthy!C596,Patient13_Healthy!C596,Patient14_Healthy!C596,Patient15_Healthy!C596,Patient16_Healthy!C596,Patient17_Healthy!C596,Patient18_Healthy!C596,Patient19_Healthy!C596,Patient21_Healthy!C596,Patient22_Healthy!C596,Patient23_Healthy!C596,Patient25_Healthy!C596,Patient26_Healthy!C596,Patient27_Healthy!C596,Patient28_Healthy!C596,Patient30_Healthy!C596,Patient31_Healthy!C596,Patient33_Healthy!C596,Patient34_Healthy!C596,Patient36_Healthy!C596)</f>
        <v>7.3924750163172401</v>
      </c>
      <c r="E617" s="139">
        <f>STDEV(Patient1_Healthy!C642,Patient2_Healthy!C642,Patient5_Healthy!C596,Patient6_Healthy!C596,Patient8_Healthy!C596,Patient9_Healthy!C596,Patient10_Healthy!C596,Patient11_Healthy!C596,Patient12_Healthy!C596,Patient13_Healthy!C596,Patient14_Healthy!C596,Patient15_Healthy!C596,Patient16_Healthy!C596,Patient17_Healthy!C596,Patient18_Healthy!C596,Patient19_Healthy!C596,Patient21_Healthy!C596,Patient22_Healthy!C596,Patient23_Healthy!C596,Patient25_Healthy!C596,Patient26_Healthy!C596,Patient27_Healthy!C596,Patient28_Healthy!C596,Patient30_Healthy!C596,Patient31_Healthy!C596,Patient33_Healthy!C596,Patient34_Healthy!C596,Patient36_Healthy!C596)</f>
        <v>22.942785173105204</v>
      </c>
      <c r="F617" s="132">
        <f>AVERAGE(Patient1_Healthy!D642,Patient2_Healthy!D642,Patient5_Healthy!D596,Patient6_Healthy!D596,Patient8_Healthy!D596,Patient9_Healthy!D596,Patient10_Healthy!D596,Patient11_Healthy!D596,Patient12_Healthy!D596,Patient13_Healthy!D596,Patient14_Healthy!D596,Patient15_Healthy!D596,Patient16_Healthy!D596,Patient17_Healthy!D596,Patient18_Healthy!D596,Patient19_Healthy!D596,Patient21_Healthy!D596,Patient22_Healthy!D596,Patient23_Healthy!D596,Patient25_Healthy!D596,Patient26_Healthy!D596,Patient27_Healthy!D596,Patient28_Healthy!D596,Patient30_Healthy!D596,Patient31_Healthy!D596,Patient33_Healthy!D596,Patient34_Healthy!D596,Patient36_Healthy!D596)</f>
        <v>21.35984569572037</v>
      </c>
      <c r="G617" s="139">
        <f>STDEV(Patient1_Healthy!D642,Patient2_Healthy!D642,Patient5_Healthy!D596,Patient6_Healthy!D596,Patient8_Healthy!D596,Patient9_Healthy!D596,Patient10_Healthy!D596,Patient11_Healthy!D596,Patient12_Healthy!D596,Patient13_Healthy!D596,Patient14_Healthy!D596,Patient15_Healthy!D596,Patient16_Healthy!D596,Patient17_Healthy!D596,Patient18_Healthy!D596,Patient19_Healthy!D596,Patient21_Healthy!D596,Patient22_Healthy!D596,Patient23_Healthy!D596,Patient25_Healthy!D596,Patient26_Healthy!D596,Patient27_Healthy!D596,Patient28_Healthy!D596,Patient30_Healthy!D596,Patient31_Healthy!D596,Patient33_Healthy!D596,Patient34_Healthy!D596,Patient36_Healthy!D596)</f>
        <v>12.571770330933315</v>
      </c>
      <c r="H617" s="164">
        <f>AVERAGE(Patient1_Healthy!E642,Patient2_Healthy!E642,Patient5_Healthy!E596,Patient6_Healthy!E596,Patient8_Healthy!E596,Patient9_Healthy!E596,Patient10_Healthy!E596,Patient11_Healthy!E596,Patient12_Healthy!E596,Patient13_Healthy!E596,Patient14_Healthy!E596,Patient15_Healthy!E596,Patient16_Healthy!E596,Patient17_Healthy!E596,Patient18_Healthy!E596,Patient19_Healthy!E596,Patient21_Healthy!E596,Patient22_Healthy!E596,Patient23_Healthy!E596,Patient25_Healthy!E596,Patient26_Healthy!E596,Patient27_Healthy!E596,Patient28_Healthy!E596,Patient30_Healthy!E596,Patient31_Healthy!E596,Patient33_Healthy!E596,Patient34_Healthy!E596,Patient36_Healthy!E596)</f>
        <v>-25.503139553505338</v>
      </c>
      <c r="I617" s="164">
        <f>STDEV(Patient1_Healthy!E642,Patient2_Healthy!E642,Patient5_Healthy!E596,Patient6_Healthy!E596,Patient8_Healthy!E596,Patient9_Healthy!E596,Patient10_Healthy!E596,Patient11_Healthy!E596,Patient12_Healthy!E596,Patient13_Healthy!E596,Patient14_Healthy!E596,Patient15_Healthy!E596,Patient16_Healthy!E596,Patient17_Healthy!E596,Patient18_Healthy!E596,Patient19_Healthy!E596,Patient21_Healthy!E596,Patient22_Healthy!E596,Patient23_Healthy!E596,Patient25_Healthy!E596,Patient26_Healthy!E596,Patient27_Healthy!E596,Patient28_Healthy!E596,Patient30_Healthy!E596,Patient31_Healthy!E596,Patient33_Healthy!E596,Patient34_Healthy!E596,Patient36_Healthy!E596)</f>
        <v>64.458749520137232</v>
      </c>
      <c r="L617" s="140" t="s">
        <v>158</v>
      </c>
      <c r="M617" s="164">
        <f>AVERAGE(Patient1_Healthy!H642,Patient2_Healthy!H596,Patient5_Healthy!H596,Patient6_Healthy!H596,Patient8_Healthy!H596,Patient9_Healthy!H596,Patient10_Healthy!H596,Patient11_Healthy!H596,Patient12_Healthy!H596,Patient13_Healthy!H596,Patient14_Healthy!H596,Patient15_Healthy!H596,Patient16_Healthy!H596,Patient17_Healthy!H596,Patient18_Healthy!H596,Patient19_Healthy!H596,Patient21_Healthy!H596,Patient22_Healthy!H596,Patient23_Healthy!H596,Patient25_Healthy!H596,Patient26_Healthy!H596,Patient27_Healthy!H596,Patient28_Healthy!H596,Patient30_Healthy!H596,Patient31_Healthy!H596,Patient33_Healthy!H596,Patient34_Healthy!H596,Patient36_Healthy!H596)</f>
        <v>310.56636702212484</v>
      </c>
      <c r="N617" s="164">
        <f>STDEV(Patient1_Healthy!H642,Patient2_Healthy!H596,Patient5_Healthy!H596,Patient6_Healthy!H596,Patient8_Healthy!H596,Patient9_Healthy!H596,Patient10_Healthy!H596,Patient11_Healthy!H596,Patient12_Healthy!H596,Patient13_Healthy!H596,Patient14_Healthy!H596,Patient15_Healthy!H596,Patient16_Healthy!H596,Patient17_Healthy!H596,Patient18_Healthy!H596,Patient19_Healthy!H596,Patient21_Healthy!H596,Patient22_Healthy!H596,Patient23_Healthy!H596,Patient25_Healthy!H596,Patient26_Healthy!H596,Patient27_Healthy!H596,Patient28_Healthy!H596,Patient30_Healthy!H596,Patient31_Healthy!H596,Patient33_Healthy!H596,Patient34_Healthy!H596,Patient36_Healthy!H596)</f>
        <v>329.61924055580891</v>
      </c>
      <c r="Q617" s="135" t="s">
        <v>144</v>
      </c>
      <c r="R617" s="132">
        <f>AVERAGE(Patient1_Healthy!M642,Patient2_Healthy!M642,Patient5_Healthy!M596,Patient6_Healthy!M596,Patient8_Healthy!M596,Patient9_Healthy!M596,Patient10_Healthy!M596,Patient11_Healthy!M596,Patient12_Healthy!M596,Patient13_Healthy!M596,Patient14_Healthy!M596,Patient15_Healthy!M596,Patient16_Healthy!M596,Patient17_Healthy!M596,Patient18_Healthy!M596,Patient19_Healthy!M596,Patient21_Healthy!M596,Patient22_Healthy!M596,Patient23_Healthy!M596,Patient25_Healthy!M596,Patient26_Healthy!M596,Patient27_Healthy!M596,Patient28_Healthy!M596,Patient30_Healthy!M596,Patient31_Healthy!M596,Patient33_Healthy!M596,Patient34_Healthy!M596,Patient36_Healthy!M596)</f>
        <v>0.57923165807648458</v>
      </c>
      <c r="S617" s="139">
        <f>STDEV(Patient1_Healthy!M642,Patient2_Healthy!M642,Patient5_Healthy!M596,Patient6_Healthy!M596,Patient8_Healthy!M596,Patient9_Healthy!M596,Patient10_Healthy!M596,Patient11_Healthy!M596,Patient12_Healthy!M596,Patient13_Healthy!M596,Patient14_Healthy!M596,Patient15_Healthy!M596,Patient16_Healthy!M596,Patient17_Healthy!M596,Patient18_Healthy!M596,Patient19_Healthy!M596,Patient21_Healthy!M596,Patient22_Healthy!M596,Patient23_Healthy!M596,Patient25_Healthy!M596,Patient26_Healthy!M596,Patient27_Healthy!M596,Patient28_Healthy!M596,Patient30_Healthy!M596,Patient31_Healthy!M596,Patient33_Healthy!M596,Patient34_Healthy!M596,Patient36_Healthy!M596)</f>
        <v>0.22867483737113556</v>
      </c>
      <c r="T617" s="164">
        <f>AVERAGE(Patient1_Healthy!N642,Patient2_Healthy!N642,Patient5_Healthy!N596,Patient6_Healthy!N596,Patient8_Healthy!N596,Patient9_Healthy!N596,Patient10_Healthy!N596,Patient11_Healthy!N596,Patient12_Healthy!N596,Patient13_Healthy!N596,Patient14_Healthy!N596,Patient15_Healthy!N596,Patient16_Healthy!N596,Patient17_Healthy!N596,Patient18_Healthy!N596,Patient19_Healthy!N596,Patient21_Healthy!N596,Patient22_Healthy!N596,Patient23_Healthy!N596,Patient25_Healthy!N596,Patient26_Healthy!N596,Patient27_Healthy!N596,Patient28_Healthy!N596,Patient30_Healthy!N596,Patient31_Healthy!N596,Patient33_Healthy!N596,Patient34_Healthy!N596,Patient36_Healthy!N596)</f>
        <v>0.64256014760185209</v>
      </c>
      <c r="U617" s="164">
        <f>STDEV(Patient1_Healthy!N642,Patient2_Healthy!N642,Patient5_Healthy!N596,Patient6_Healthy!N596,Patient8_Healthy!N596,Patient9_Healthy!N596,Patient10_Healthy!N596,Patient11_Healthy!N596,Patient12_Healthy!N596,Patient13_Healthy!N596,Patient14_Healthy!N596,Patient15_Healthy!N596,Patient16_Healthy!N596,Patient17_Healthy!N596,Patient18_Healthy!N596,Patient19_Healthy!N596,Patient21_Healthy!N596,Patient22_Healthy!N596,Patient23_Healthy!N596,Patient25_Healthy!N596,Patient26_Healthy!N596,Patient27_Healthy!N596,Patient28_Healthy!N596,Patient30_Healthy!N596,Patient31_Healthy!N596,Patient33_Healthy!N596,Patient34_Healthy!N596,Patient36_Healthy!N596)</f>
        <v>0.23960638448790056</v>
      </c>
      <c r="V617" s="132">
        <f>AVERAGE(Patient1_Healthy!O642,Patient2_Healthy!O642,Patient5_Healthy!O596,Patient6_Healthy!O596,Patient8_Healthy!O596,Patient9_Healthy!O596,Patient10_Healthy!O596,Patient11_Healthy!O596,Patient12_Healthy!O596,Patient13_Healthy!O596,Patient14_Healthy!O596,Patient15_Healthy!O596,Patient16_Healthy!O596,Patient17_Healthy!O596,Patient18_Healthy!O596,Patient19_Healthy!O596,Patient21_Healthy!O596,Patient22_Healthy!O596,Patient23_Healthy!O596,Patient25_Healthy!O596,Patient26_Healthy!O596,Patient27_Healthy!O596,Patient28_Healthy!O596,Patient30_Healthy!O596,Patient31_Healthy!O596,Patient33_Healthy!O596,Patient34_Healthy!O596,Patient36_Healthy!O596)</f>
        <v>0.44493797213293373</v>
      </c>
      <c r="W617" s="139">
        <f>STDEV(Patient1_Healthy!O642,Patient2_Healthy!O642,Patient5_Healthy!O596,Patient6_Healthy!O596,Patient8_Healthy!O596,Patient9_Healthy!O596,Patient10_Healthy!O596,Patient11_Healthy!O596,Patient12_Healthy!O596,Patient13_Healthy!O596,Patient14_Healthy!O596,Patient15_Healthy!O596,Patient16_Healthy!O596,Patient17_Healthy!O596,Patient18_Healthy!O596,Patient19_Healthy!O596,Patient21_Healthy!O596,Patient22_Healthy!O596,Patient23_Healthy!O596,Patient25_Healthy!O596,Patient26_Healthy!O596,Patient27_Healthy!O596,Patient28_Healthy!O596,Patient30_Healthy!O596,Patient31_Healthy!O596,Patient33_Healthy!O596,Patient34_Healthy!O596,Patient36_Healthy!O596)</f>
        <v>0.22119392987548761</v>
      </c>
      <c r="X617" s="132">
        <f>AVERAGE(Patient1_Healthy!P642,Patient2_Healthy!P642,Patient5_Healthy!P596,Patient6_Healthy!P596,Patient8_Healthy!P596,Patient9_Healthy!P596,Patient10_Healthy!P596,Patient11_Healthy!P596,Patient12_Healthy!P596,Patient13_Healthy!P596,Patient14_Healthy!P596,Patient15_Healthy!P596,Patient16_Healthy!P596,Patient17_Healthy!P596,Patient18_Healthy!P596,Patient19_Healthy!P596,Patient21_Healthy!P596,Patient22_Healthy!P596,Patient23_Healthy!P596,Patient25_Healthy!P596,Patient26_Healthy!P596,Patient27_Healthy!P596,Patient28_Healthy!P596,Patient30_Healthy!P596,Patient31_Healthy!P596,Patient33_Healthy!P596,Patient34_Healthy!P596,Patient36_Healthy!P596)</f>
        <v>0.50659064359183181</v>
      </c>
      <c r="Y617" s="139">
        <f>STDEV(Patient1_Healthy!P642,Patient2_Healthy!P642,Patient5_Healthy!P596,Patient6_Healthy!P596,Patient8_Healthy!P596,Patient9_Healthy!P596,Patient10_Healthy!P596,Patient11_Healthy!P596,Patient12_Healthy!P596,Patient13_Healthy!P596,Patient14_Healthy!P596,Patient15_Healthy!P596,Patient16_Healthy!P596,Patient17_Healthy!P596,Patient18_Healthy!P596,Patient19_Healthy!P596,Patient21_Healthy!P596,Patient22_Healthy!P596,Patient23_Healthy!P596,Patient25_Healthy!P596,Patient26_Healthy!P596,Patient27_Healthy!P596,Patient28_Healthy!P596,Patient30_Healthy!P596,Patient31_Healthy!P596,Patient33_Healthy!P596,Patient34_Healthy!P596,Patient36_Healthy!P596)</f>
        <v>0.25158122024883312</v>
      </c>
      <c r="Z617" s="132">
        <f>AVERAGE(Patient1_Healthy!Q642,Patient2_Healthy!Q642,Patient5_Healthy!Q596,Patient6_Healthy!Q596,Patient8_Healthy!Q596,Patient9_Healthy!Q596,Patient10_Healthy!Q596,Patient11_Healthy!Q596,Patient12_Healthy!Q596,Patient13_Healthy!Q596,Patient14_Healthy!Q596,Patient15_Healthy!Q596,Patient16_Healthy!Q596,Patient17_Healthy!Q596,Patient18_Healthy!Q596,Patient19_Healthy!Q596,Patient21_Healthy!Q596,Patient22_Healthy!Q596,Patient23_Healthy!Q596,Patient25_Healthy!Q596,Patient26_Healthy!Q596,Patient27_Healthy!Q596,Patient28_Healthy!Q596,Patient30_Healthy!Q596,Patient31_Healthy!Q596,Patient33_Healthy!Q596,Patient34_Healthy!Q596,Patient36_Healthy!Q596)</f>
        <v>0.53164226954646909</v>
      </c>
      <c r="AA617" s="139">
        <f>STDEV(Patient1_Healthy!Q642,Patient2_Healthy!Q642,Patient5_Healthy!Q596,Patient6_Healthy!Q596,Patient8_Healthy!Q596,Patient9_Healthy!Q596,Patient10_Healthy!Q596,Patient11_Healthy!Q596,Patient12_Healthy!Q596,Patient13_Healthy!Q596,Patient14_Healthy!Q596,Patient15_Healthy!Q596,Patient16_Healthy!Q596,Patient17_Healthy!Q596,Patient18_Healthy!Q596,Patient19_Healthy!Q596,Patient21_Healthy!Q596,Patient22_Healthy!Q596,Patient23_Healthy!Q596,Patient25_Healthy!Q596,Patient26_Healthy!Q596,Patient27_Healthy!Q596,Patient28_Healthy!Q596,Patient30_Healthy!Q596,Patient31_Healthy!Q596,Patient33_Healthy!Q596,Patient34_Healthy!Q596,Patient36_Healthy!Q596)</f>
        <v>0.25478048645476542</v>
      </c>
      <c r="AB617" s="132">
        <f>AVERAGE(Patient1_Healthy!R642,Patient2_Healthy!R642,Patient5_Healthy!R596,Patient6_Healthy!R596,Patient8_Healthy!R596,Patient9_Healthy!R596,Patient10_Healthy!R596,Patient11_Healthy!R596,Patient12_Healthy!R596,Patient12_Healthy!R596,Patient13_Healthy!R596,Patient14_Healthy!R596,Patient15_Healthy!R596,Patient16_Healthy!R596,Patient17_Healthy!R596,Patient18_Healthy!R596,Patient19_Healthy!R596,Patient21_Healthy!R596,Patient22_Healthy!R596,Patient23_Healthy!R596,Patient25_Healthy!R596,Patient26_Healthy!R596,Patient27_Healthy!R596,Patient28_Healthy!R596,Patient30_Healthy!R596,Patient31_Healthy!R596,Patient33_Healthy!R596,Patient34_Healthy!R596,Patient36_Healthy!R596)</f>
        <v>0.47221813073893837</v>
      </c>
      <c r="AC617" s="139">
        <f>STDEV(Patient1_Healthy!R642,Patient2_Healthy!R642,Patient5_Healthy!R596,Patient6_Healthy!R596,Patient8_Healthy!R596,Patient9_Healthy!R596,Patient10_Healthy!R596,Patient11_Healthy!R596,Patient12_Healthy!R596,Patient12_Healthy!R596,Patient13_Healthy!R596,Patient14_Healthy!R596,Patient15_Healthy!R596,Patient16_Healthy!R596,Patient17_Healthy!R596,Patient18_Healthy!R596,Patient19_Healthy!R596,Patient21_Healthy!R596,Patient22_Healthy!R596,Patient23_Healthy!R596,Patient25_Healthy!R596,Patient26_Healthy!R596,Patient27_Healthy!R596,Patient28_Healthy!R596,Patient30_Healthy!R596,Patient31_Healthy!R596,Patient33_Healthy!R596,Patient34_Healthy!R596,Patient36_Healthy!R596)</f>
        <v>0.23603021568753826</v>
      </c>
      <c r="AD617" s="132">
        <f>AVERAGE(Patient1_Healthy!S642,Patient2_Healthy!S642,Patient5_Healthy!S596,Patient6_Healthy!RS196,Patient8_Healthy!S596,Patient9_Healthy!S596,Patient10_Healthy!S596,Patient11_Healthy!S596,Patient12_Healthy!S596,Patient12_Healthy!S596,Patient13_Healthy!S596,Patient14_Healthy!S596,Patient15_Healthy!S596,Patient16_Healthy!S596,Patient17_Healthy!S596,Patient18_Healthy!S596,Patient19_Healthy!S596,Patient21_Healthy!S596,Patient22_Healthy!S596,Patient23_Healthy!S596,Patient25_Healthy!S596,Patient26_Healthy!RS196,Patient27_Healthy!S596,Patient28_Healthy!S596,Patient30_Healthy!S596,Patient31_Healthy!S596,Patient33_Healthy!S596,Patient34_Healthy!S596,Patient36_Healthy!S596)</f>
        <v>0.47510836619401614</v>
      </c>
      <c r="AE617" s="139">
        <f>STDEV(Patient1_Healthy!S642,Patient2_Healthy!S642,Patient5_Healthy!S596,Patient6_Healthy!RS196,Patient8_Healthy!S596,Patient9_Healthy!S596,Patient10_Healthy!S596,Patient11_Healthy!S596,Patient12_Healthy!S596,Patient12_Healthy!S596,Patient13_Healthy!S596,Patient14_Healthy!S596,Patient15_Healthy!S596,Patient16_Healthy!S596,Patient17_Healthy!S596,Patient18_Healthy!S596,Patient19_Healthy!S596,Patient21_Healthy!S596,Patient22_Healthy!S596,Patient23_Healthy!S596,Patient25_Healthy!S596,Patient26_Healthy!RS196,Patient27_Healthy!S596,Patient28_Healthy!S596,Patient30_Healthy!S596,Patient31_Healthy!S596,Patient33_Healthy!S596,Patient34_Healthy!S596,Patient36_Healthy!S596)</f>
        <v>0.27669768078103663</v>
      </c>
      <c r="AF617" s="164">
        <f>AVERAGE(Patient1_Healthy!T642,Patient2_Healthy!T642,Patient5_Healthy!T596,Patient6_Healthy!T596,Patient8_Healthy!T596,Patient9_Healthy!T596,Patient10_Healthy!T596,Patient11_Healthy!T596,Patient12_Healthy!T596,Patient12_Healthy!T596,Patient13_Healthy!T596,Patient14_Healthy!T596,Patient15_Healthy!T596,Patient16_Healthy!T596,Patient17_Healthy!T596,Patient18_Healthy!T596,Patient19_Healthy!T596,Patient21_Healthy!T596,Patient22_Healthy!T596,Patient23_Healthy!T596,Patient25_Healthy!T596,Patient26_Healthy!TS196,Patient27_Healthy!T596,Patient28_Healthy!T596,Patient30_Healthy!T596,Patient31_Healthy!T596,Patient33_Healthy!T596,Patient34_Healthy!T596,Patient36_Healthy!T596)</f>
        <v>0.50510139876548854</v>
      </c>
      <c r="AG617" s="164">
        <f>STDEV(Patient1_Healthy!T642,Patient2_Healthy!T642,Patient5_Healthy!T596,Patient6_Healthy!T596,Patient8_Healthy!T596,Patient9_Healthy!T596,Patient10_Healthy!T596,Patient11_Healthy!T596,Patient12_Healthy!T596,Patient12_Healthy!T596,Patient13_Healthy!T596,Patient14_Healthy!T596,Patient15_Healthy!T596,Patient16_Healthy!T596,Patient17_Healthy!T596,Patient18_Healthy!T596,Patient19_Healthy!T596,Patient21_Healthy!T596,Patient22_Healthy!T596,Patient23_Healthy!T596,Patient25_Healthy!T596,Patient26_Healthy!TS196,Patient27_Healthy!T596,Patient28_Healthy!T596,Patient30_Healthy!T596,Patient31_Healthy!T596,Patient33_Healthy!T596,Patient34_Healthy!T596,Patient36_Healthy!T596)</f>
        <v>0.26006352576220593</v>
      </c>
      <c r="AO617" s="165"/>
    </row>
    <row r="618" spans="1:41" x14ac:dyDescent="0.25">
      <c r="A618" s="140" t="s">
        <v>158</v>
      </c>
      <c r="B618" s="132">
        <f>AVERAGE(Patient1_Healthy!B643,Patient2_Healthy!B643,Patient5_Healthy!B597,Patient6_Healthy!B597,Patient8_Healthy!B597,Patient9_Healthy!B597,Patient10_Healthy!B597,Patient11_Healthy!B597,Patient12_Healthy!B597,Patient13_Healthy!B597,Patient14_Healthy!B597,Patient15_Healthy!B597,Patient16_Healthy!B597,Patient17_Healthy!B597,Patient18_Healthy!B597,Patient19_Healthy!B597,Patient21_Healthy!B597,Patient22_Healthy!B597,Patient23_Healthy!B597,Patient25_Healthy!B597,Patient26_Healthy!B597,Patient27_Healthy!B597,Patient28_Healthy!B597,Patient30_Healthy!B597,Patient31_Healthy!B597,Patient33_Healthy!B597,Patient34_Healthy!B597,Patient36_Healthy!B597)</f>
        <v>6.0138709114354238</v>
      </c>
      <c r="C618" s="139">
        <f>STDEV(Patient1_Healthy!B643,Patient2_Healthy!B643,Patient5_Healthy!B597,Patient6_Healthy!B597,Patient8_Healthy!B597,Patient9_Healthy!B597,Patient10_Healthy!B597,Patient11_Healthy!B597,Patient12_Healthy!B597,Patient13_Healthy!B597,Patient14_Healthy!B597,Patient15_Healthy!B597,Patient16_Healthy!B597,Patient17_Healthy!B597,Patient18_Healthy!B597,Patient19_Healthy!B597,Patient21_Healthy!B597,Patient22_Healthy!B597,Patient23_Healthy!B597,Patient25_Healthy!B597,Patient26_Healthy!B597,Patient27_Healthy!B597,Patient28_Healthy!B597,Patient30_Healthy!B597,Patient31_Healthy!B597,Patient33_Healthy!B597,Patient34_Healthy!B597,Patient36_Healthy!B597)</f>
        <v>4.5243825341858601</v>
      </c>
      <c r="D618" s="164">
        <f>AVERAGE(Patient1_Healthy!C643,Patient2_Healthy!C643,Patient5_Healthy!C597,Patient6_Healthy!C597,Patient8_Healthy!C597,Patient9_Healthy!C597,Patient10_Healthy!C597,Patient11_Healthy!C597,Patient12_Healthy!C597,Patient13_Healthy!C597,Patient14_Healthy!C597,Patient15_Healthy!C597,Patient16_Healthy!C597,Patient17_Healthy!C597,Patient18_Healthy!C597,Patient19_Healthy!C597,Patient21_Healthy!C597,Patient22_Healthy!C597,Patient23_Healthy!C597,Patient25_Healthy!C597,Patient26_Healthy!C597,Patient27_Healthy!C597,Patient28_Healthy!C597,Patient30_Healthy!C597,Patient31_Healthy!C597,Patient33_Healthy!C597,Patient34_Healthy!C597,Patient36_Healthy!C597)</f>
        <v>-0.13846938327189151</v>
      </c>
      <c r="E618" s="139">
        <f>STDEV(Patient1_Healthy!C643,Patient2_Healthy!C643,Patient5_Healthy!C597,Patient6_Healthy!C597,Patient8_Healthy!C597,Patient9_Healthy!C597,Patient10_Healthy!C597,Patient11_Healthy!C597,Patient12_Healthy!C597,Patient13_Healthy!C597,Patient14_Healthy!C597,Patient15_Healthy!C597,Patient16_Healthy!C597,Patient17_Healthy!C597,Patient18_Healthy!C597,Patient19_Healthy!C597,Patient21_Healthy!C597,Patient22_Healthy!C597,Patient23_Healthy!C597,Patient25_Healthy!C597,Patient26_Healthy!C597,Patient27_Healthy!C597,Patient28_Healthy!C597,Patient30_Healthy!C597,Patient31_Healthy!C597,Patient33_Healthy!C597,Patient34_Healthy!C597,Patient36_Healthy!C597)</f>
        <v>20.272990552285599</v>
      </c>
      <c r="F618" s="132">
        <f>AVERAGE(Patient1_Healthy!D643,Patient2_Healthy!D643,Patient5_Healthy!D597,Patient6_Healthy!D597,Patient8_Healthy!D597,Patient9_Healthy!D597,Patient10_Healthy!D597,Patient11_Healthy!D597,Patient12_Healthy!D597,Patient13_Healthy!D597,Patient14_Healthy!D597,Patient15_Healthy!D597,Patient16_Healthy!D597,Patient17_Healthy!D597,Patient18_Healthy!D597,Patient19_Healthy!D597,Patient21_Healthy!D597,Patient22_Healthy!D597,Patient23_Healthy!D597,Patient25_Healthy!D597,Patient26_Healthy!D597,Patient27_Healthy!D597,Patient28_Healthy!D597,Patient30_Healthy!D597,Patient31_Healthy!D597,Patient33_Healthy!D597,Patient34_Healthy!D597,Patient36_Healthy!D597)</f>
        <v>11.304736813084043</v>
      </c>
      <c r="G618" s="139">
        <f>STDEV(Patient1_Healthy!D643,Patient2_Healthy!D643,Patient5_Healthy!D597,Patient6_Healthy!D597,Patient8_Healthy!D597,Patient9_Healthy!D597,Patient10_Healthy!D597,Patient11_Healthy!D597,Patient12_Healthy!D597,Patient13_Healthy!D597,Patient14_Healthy!D597,Patient15_Healthy!D597,Patient16_Healthy!D597,Patient17_Healthy!D597,Patient18_Healthy!D597,Patient19_Healthy!D597,Patient21_Healthy!D597,Patient22_Healthy!D597,Patient23_Healthy!D597,Patient25_Healthy!D597,Patient26_Healthy!D597,Patient27_Healthy!D597,Patient28_Healthy!D597,Patient30_Healthy!D597,Patient31_Healthy!D597,Patient33_Healthy!D597,Patient34_Healthy!D597,Patient36_Healthy!D597)</f>
        <v>9.8379941648057727</v>
      </c>
      <c r="H618" s="164">
        <f>AVERAGE(Patient1_Healthy!E643,Patient2_Healthy!E643,Patient5_Healthy!E597,Patient6_Healthy!E597,Patient8_Healthy!E597,Patient9_Healthy!E597,Patient10_Healthy!E597,Patient11_Healthy!E597,Patient12_Healthy!E597,Patient13_Healthy!E597,Patient14_Healthy!E597,Patient15_Healthy!E597,Patient16_Healthy!E597,Patient17_Healthy!E597,Patient18_Healthy!E597,Patient19_Healthy!E597,Patient21_Healthy!E597,Patient22_Healthy!E597,Patient23_Healthy!E597,Patient25_Healthy!E597,Patient26_Healthy!E597,Patient27_Healthy!E597,Patient28_Healthy!E597,Patient30_Healthy!E597,Patient31_Healthy!E597,Patient33_Healthy!E597,Patient34_Healthy!E597,Patient36_Healthy!E597)</f>
        <v>-20.73815669594681</v>
      </c>
      <c r="I618" s="164">
        <f>STDEV(Patient1_Healthy!E643,Patient2_Healthy!E643,Patient5_Healthy!E597,Patient6_Healthy!E597,Patient8_Healthy!E597,Patient9_Healthy!E597,Patient10_Healthy!E597,Patient11_Healthy!E597,Patient12_Healthy!E597,Patient13_Healthy!E597,Patient14_Healthy!E597,Patient15_Healthy!E597,Patient16_Healthy!E597,Patient17_Healthy!E597,Patient18_Healthy!E597,Patient19_Healthy!E597,Patient21_Healthy!E597,Patient22_Healthy!E597,Patient23_Healthy!E597,Patient25_Healthy!E597,Patient26_Healthy!E597,Patient27_Healthy!E597,Patient28_Healthy!E597,Patient30_Healthy!E597,Patient31_Healthy!E597,Patient33_Healthy!E597,Patient34_Healthy!E597,Patient36_Healthy!E597)</f>
        <v>34.274281506876783</v>
      </c>
      <c r="L618" s="140" t="s">
        <v>159</v>
      </c>
      <c r="M618" s="164">
        <f>AVERAGE(Patient1_Healthy!H643,Patient2_Healthy!H597,Patient5_Healthy!H597,Patient6_Healthy!H597,Patient8_Healthy!H597,Patient9_Healthy!H597,Patient10_Healthy!H597,Patient11_Healthy!H597,Patient12_Healthy!H597,Patient13_Healthy!H597,Patient14_Healthy!H597,Patient15_Healthy!H597,Patient16_Healthy!H597,Patient17_Healthy!H597,Patient18_Healthy!H597,Patient19_Healthy!H597,Patient21_Healthy!H597,Patient22_Healthy!H597,Patient23_Healthy!H597,Patient25_Healthy!H597,Patient26_Healthy!H597,Patient27_Healthy!H597,Patient28_Healthy!H597,Patient30_Healthy!H597,Patient31_Healthy!H597,Patient33_Healthy!H597,Patient34_Healthy!H597,Patient36_Healthy!H597)</f>
        <v>113.96183466440178</v>
      </c>
      <c r="N618" s="164">
        <f>STDEV(Patient1_Healthy!H643,Patient2_Healthy!H597,Patient5_Healthy!H597,Patient6_Healthy!H597,Patient8_Healthy!H597,Patient9_Healthy!H597,Patient10_Healthy!H597,Patient11_Healthy!H597,Patient12_Healthy!H597,Patient13_Healthy!H597,Patient14_Healthy!H597,Patient15_Healthy!H597,Patient16_Healthy!H597,Patient17_Healthy!H597,Patient18_Healthy!H597,Patient19_Healthy!H597,Patient21_Healthy!H597,Patient22_Healthy!H597,Patient23_Healthy!H597,Patient25_Healthy!H597,Patient26_Healthy!H597,Patient27_Healthy!H597,Patient28_Healthy!H597,Patient30_Healthy!H597,Patient31_Healthy!H597,Patient33_Healthy!H597,Patient34_Healthy!H597,Patient36_Healthy!H597)</f>
        <v>184.87628916393712</v>
      </c>
      <c r="Q618" s="135" t="s">
        <v>145</v>
      </c>
      <c r="R618" s="132">
        <f>AVERAGE(Patient1_Healthy!M643,Patient2_Healthy!M643,Patient5_Healthy!M597,Patient6_Healthy!M597,Patient8_Healthy!M597,Patient9_Healthy!M597,Patient10_Healthy!M597,Patient11_Healthy!M597,Patient12_Healthy!M597,Patient13_Healthy!M597,Patient14_Healthy!M597,Patient15_Healthy!M597,Patient16_Healthy!M597,Patient17_Healthy!M597,Patient18_Healthy!M597,Patient19_Healthy!M597,Patient21_Healthy!M597,Patient22_Healthy!M597,Patient23_Healthy!M597,Patient25_Healthy!M597,Patient26_Healthy!M597,Patient27_Healthy!M597,Patient28_Healthy!M597,Patient30_Healthy!M597,Patient31_Healthy!M597,Patient33_Healthy!M597,Patient34_Healthy!M597,Patient36_Healthy!M597)</f>
        <v>0.5928218207111442</v>
      </c>
      <c r="S618" s="139">
        <f>STDEV(Patient1_Healthy!M643,Patient2_Healthy!M643,Patient5_Healthy!M597,Patient6_Healthy!M597,Patient8_Healthy!M597,Patient9_Healthy!M597,Patient10_Healthy!M597,Patient11_Healthy!M597,Patient12_Healthy!M597,Patient13_Healthy!M597,Patient14_Healthy!M597,Patient15_Healthy!M597,Patient16_Healthy!M597,Patient17_Healthy!M597,Patient18_Healthy!M597,Patient19_Healthy!M597,Patient21_Healthy!M597,Patient22_Healthy!M597,Patient23_Healthy!M597,Patient25_Healthy!M597,Patient26_Healthy!M597,Patient27_Healthy!M597,Patient28_Healthy!M597,Patient30_Healthy!M597,Patient31_Healthy!M597,Patient33_Healthy!M597,Patient34_Healthy!M597,Patient36_Healthy!M597)</f>
        <v>0.2798508117518303</v>
      </c>
      <c r="T618" s="164">
        <f>AVERAGE(Patient1_Healthy!N643,Patient2_Healthy!N643,Patient5_Healthy!N597,Patient6_Healthy!N597,Patient8_Healthy!N597,Patient9_Healthy!N597,Patient10_Healthy!N597,Patient11_Healthy!N597,Patient12_Healthy!N597,Patient13_Healthy!N597,Patient14_Healthy!N597,Patient15_Healthy!N597,Patient16_Healthy!N597,Patient17_Healthy!N597,Patient18_Healthy!N597,Patient19_Healthy!N597,Patient21_Healthy!N597,Patient22_Healthy!N597,Patient23_Healthy!N597,Patient25_Healthy!N597,Patient26_Healthy!N597,Patient27_Healthy!N597,Patient28_Healthy!N597,Patient30_Healthy!N597,Patient31_Healthy!N597,Patient33_Healthy!N597,Patient34_Healthy!N597,Patient36_Healthy!N597)</f>
        <v>0.58991285400283655</v>
      </c>
      <c r="U618" s="164">
        <f>STDEV(Patient1_Healthy!N643,Patient2_Healthy!N643,Patient5_Healthy!N597,Patient6_Healthy!N597,Patient8_Healthy!N597,Patient9_Healthy!N597,Patient10_Healthy!N597,Patient11_Healthy!N597,Patient12_Healthy!N597,Patient13_Healthy!N597,Patient14_Healthy!N597,Patient15_Healthy!N597,Patient16_Healthy!N597,Patient17_Healthy!N597,Patient18_Healthy!N597,Patient19_Healthy!N597,Patient21_Healthy!N597,Patient22_Healthy!N597,Patient23_Healthy!N597,Patient25_Healthy!N597,Patient26_Healthy!N597,Patient27_Healthy!N597,Patient28_Healthy!N597,Patient30_Healthy!N597,Patient31_Healthy!N597,Patient33_Healthy!N597,Patient34_Healthy!N597,Patient36_Healthy!N597)</f>
        <v>0.24523049875727373</v>
      </c>
      <c r="V618" s="132">
        <f>AVERAGE(Patient1_Healthy!O643,Patient2_Healthy!O643,Patient5_Healthy!O597,Patient6_Healthy!O597,Patient8_Healthy!O597,Patient9_Healthy!O597,Patient10_Healthy!O597,Patient11_Healthy!O597,Patient12_Healthy!O597,Patient13_Healthy!O597,Patient14_Healthy!O597,Patient15_Healthy!O597,Patient16_Healthy!O597,Patient17_Healthy!O597,Patient18_Healthy!O597,Patient19_Healthy!O597,Patient21_Healthy!O597,Patient22_Healthy!O597,Patient23_Healthy!O597,Patient25_Healthy!O597,Patient26_Healthy!O597,Patient27_Healthy!O597,Patient28_Healthy!O597,Patient30_Healthy!O597,Patient31_Healthy!O597,Patient33_Healthy!O597,Patient34_Healthy!O597,Patient36_Healthy!O597)</f>
        <v>0.52246653312185554</v>
      </c>
      <c r="W618" s="139">
        <f>STDEV(Patient1_Healthy!O643,Patient2_Healthy!O643,Patient5_Healthy!O597,Patient6_Healthy!O597,Patient8_Healthy!O597,Patient9_Healthy!O597,Patient10_Healthy!O597,Patient11_Healthy!O597,Patient12_Healthy!O597,Patient13_Healthy!O597,Patient14_Healthy!O597,Patient15_Healthy!O597,Patient16_Healthy!O597,Patient17_Healthy!O597,Patient18_Healthy!O597,Patient19_Healthy!O597,Patient21_Healthy!O597,Patient22_Healthy!O597,Patient23_Healthy!O597,Patient25_Healthy!O597,Patient26_Healthy!O597,Patient27_Healthy!O597,Patient28_Healthy!O597,Patient30_Healthy!O597,Patient31_Healthy!O597,Patient33_Healthy!O597,Patient34_Healthy!O597,Patient36_Healthy!O597)</f>
        <v>0.28357044204688342</v>
      </c>
      <c r="X618" s="132">
        <f>AVERAGE(Patient1_Healthy!P643,Patient2_Healthy!P643,Patient5_Healthy!P597,Patient6_Healthy!P597,Patient8_Healthy!P597,Patient9_Healthy!P597,Patient10_Healthy!P597,Patient11_Healthy!P597,Patient12_Healthy!P597,Patient13_Healthy!P597,Patient14_Healthy!P597,Patient15_Healthy!P597,Patient16_Healthy!P597,Patient17_Healthy!P597,Patient18_Healthy!P597,Patient19_Healthy!P597,Patient21_Healthy!P597,Patient22_Healthy!P597,Patient23_Healthy!P597,Patient25_Healthy!P597,Patient26_Healthy!P597,Patient27_Healthy!P597,Patient28_Healthy!P597,Patient30_Healthy!P597,Patient31_Healthy!P597,Patient33_Healthy!P597,Patient34_Healthy!P597,Patient36_Healthy!P597)</f>
        <v>0.52036174352108511</v>
      </c>
      <c r="Y618" s="139">
        <f>STDEV(Patient1_Healthy!P643,Patient2_Healthy!P643,Patient5_Healthy!P597,Patient6_Healthy!P597,Patient8_Healthy!P597,Patient9_Healthy!P597,Patient10_Healthy!P597,Patient11_Healthy!P597,Patient12_Healthy!P597,Patient13_Healthy!P597,Patient14_Healthy!P597,Patient15_Healthy!P597,Patient16_Healthy!P597,Patient17_Healthy!P597,Patient18_Healthy!P597,Patient19_Healthy!P597,Patient21_Healthy!P597,Patient22_Healthy!P597,Patient23_Healthy!P597,Patient25_Healthy!P597,Patient26_Healthy!P597,Patient27_Healthy!P597,Patient28_Healthy!P597,Patient30_Healthy!P597,Patient31_Healthy!P597,Patient33_Healthy!P597,Patient34_Healthy!P597,Patient36_Healthy!P597)</f>
        <v>0.24579297928478702</v>
      </c>
      <c r="Z618" s="132">
        <f>AVERAGE(Patient1_Healthy!Q643,Patient2_Healthy!Q643,Patient5_Healthy!Q597,Patient6_Healthy!Q597,Patient8_Healthy!Q597,Patient9_Healthy!Q597,Patient10_Healthy!Q597,Patient11_Healthy!Q597,Patient12_Healthy!Q597,Patient13_Healthy!Q597,Patient14_Healthy!Q597,Patient15_Healthy!Q597,Patient16_Healthy!Q597,Patient17_Healthy!Q597,Patient18_Healthy!Q597,Patient19_Healthy!Q597,Patient21_Healthy!Q597,Patient22_Healthy!Q597,Patient23_Healthy!Q597,Patient25_Healthy!Q597,Patient26_Healthy!Q597,Patient27_Healthy!Q597,Patient28_Healthy!Q597,Patient30_Healthy!Q597,Patient31_Healthy!Q597,Patient33_Healthy!Q597,Patient34_Healthy!Q597,Patient36_Healthy!Q597)</f>
        <v>0.54296267461164427</v>
      </c>
      <c r="AA618" s="139">
        <f>STDEV(Patient1_Healthy!Q643,Patient2_Healthy!Q643,Patient5_Healthy!Q597,Patient6_Healthy!Q597,Patient8_Healthy!Q597,Patient9_Healthy!Q597,Patient10_Healthy!Q597,Patient11_Healthy!Q597,Patient12_Healthy!Q597,Patient13_Healthy!Q597,Patient14_Healthy!Q597,Patient15_Healthy!Q597,Patient16_Healthy!Q597,Patient17_Healthy!Q597,Patient18_Healthy!Q597,Patient19_Healthy!Q597,Patient21_Healthy!Q597,Patient22_Healthy!Q597,Patient23_Healthy!Q597,Patient25_Healthy!Q597,Patient26_Healthy!Q597,Patient27_Healthy!Q597,Patient28_Healthy!Q597,Patient30_Healthy!Q597,Patient31_Healthy!Q597,Patient33_Healthy!Q597,Patient34_Healthy!Q597,Patient36_Healthy!Q597)</f>
        <v>0.27905154939100363</v>
      </c>
      <c r="AB618" s="132">
        <f>AVERAGE(Patient1_Healthy!R643,Patient2_Healthy!R643,Patient5_Healthy!R597,Patient6_Healthy!R597,Patient8_Healthy!R597,Patient9_Healthy!R597,Patient10_Healthy!R597,Patient11_Healthy!R597,Patient12_Healthy!R597,Patient12_Healthy!R597,Patient13_Healthy!R597,Patient14_Healthy!R597,Patient15_Healthy!R597,Patient16_Healthy!R597,Patient17_Healthy!R597,Patient18_Healthy!R597,Patient19_Healthy!R597,Patient21_Healthy!R597,Patient22_Healthy!R597,Patient23_Healthy!R597,Patient25_Healthy!R597,Patient26_Healthy!R597,Patient27_Healthy!R597,Patient28_Healthy!R597,Patient30_Healthy!R597,Patient31_Healthy!R597,Patient33_Healthy!R597,Patient34_Healthy!R597,Patient36_Healthy!R597)</f>
        <v>0.50078761834255447</v>
      </c>
      <c r="AC618" s="139">
        <f>STDEV(Patient1_Healthy!R643,Patient2_Healthy!R643,Patient5_Healthy!R597,Patient6_Healthy!R597,Patient8_Healthy!R597,Patient9_Healthy!R597,Patient10_Healthy!R597,Patient11_Healthy!R597,Patient12_Healthy!R597,Patient12_Healthy!R597,Patient13_Healthy!R597,Patient14_Healthy!R597,Patient15_Healthy!R597,Patient16_Healthy!R597,Patient17_Healthy!R597,Patient18_Healthy!R597,Patient19_Healthy!R597,Patient21_Healthy!R597,Patient22_Healthy!R597,Patient23_Healthy!R597,Patient25_Healthy!R597,Patient26_Healthy!R597,Patient27_Healthy!R597,Patient28_Healthy!R597,Patient30_Healthy!R597,Patient31_Healthy!R597,Patient33_Healthy!R597,Patient34_Healthy!R597,Patient36_Healthy!R597)</f>
        <v>0.26298886563313684</v>
      </c>
      <c r="AD618" s="132">
        <f>AVERAGE(Patient1_Healthy!S643,Patient2_Healthy!S643,Patient5_Healthy!S597,Patient6_Healthy!RS197,Patient8_Healthy!S597,Patient9_Healthy!S597,Patient10_Healthy!S597,Patient11_Healthy!S597,Patient12_Healthy!S597,Patient12_Healthy!S597,Patient13_Healthy!S597,Patient14_Healthy!S597,Patient15_Healthy!S597,Patient16_Healthy!S597,Patient17_Healthy!S597,Patient18_Healthy!S597,Patient19_Healthy!S597,Patient21_Healthy!S597,Patient22_Healthy!S597,Patient23_Healthy!S597,Patient25_Healthy!S597,Patient26_Healthy!RS197,Patient27_Healthy!S597,Patient28_Healthy!S597,Patient30_Healthy!S597,Patient31_Healthy!S597,Patient33_Healthy!S597,Patient34_Healthy!S597,Patient36_Healthy!S597)</f>
        <v>0.54536201946126794</v>
      </c>
      <c r="AE618" s="139">
        <f>STDEV(Patient1_Healthy!S643,Patient2_Healthy!S643,Patient5_Healthy!S597,Patient6_Healthy!RS197,Patient8_Healthy!S597,Patient9_Healthy!S597,Patient10_Healthy!S597,Patient11_Healthy!S597,Patient12_Healthy!S597,Patient12_Healthy!S597,Patient13_Healthy!S597,Patient14_Healthy!S597,Patient15_Healthy!S597,Patient16_Healthy!S597,Patient17_Healthy!S597,Patient18_Healthy!S597,Patient19_Healthy!S597,Patient21_Healthy!S597,Patient22_Healthy!S597,Patient23_Healthy!S597,Patient25_Healthy!S597,Patient26_Healthy!RS197,Patient27_Healthy!S597,Patient28_Healthy!S597,Patient30_Healthy!S597,Patient31_Healthy!S597,Patient33_Healthy!S597,Patient34_Healthy!S597,Patient36_Healthy!S597)</f>
        <v>0.31799570511439917</v>
      </c>
      <c r="AF618" s="164">
        <f>AVERAGE(Patient1_Healthy!T643,Patient2_Healthy!T643,Patient5_Healthy!T597,Patient6_Healthy!T597,Patient8_Healthy!T597,Patient9_Healthy!T597,Patient10_Healthy!T597,Patient11_Healthy!T597,Patient12_Healthy!T597,Patient12_Healthy!T597,Patient13_Healthy!T597,Patient14_Healthy!T597,Patient15_Healthy!T597,Patient16_Healthy!T597,Patient17_Healthy!T597,Patient18_Healthy!T597,Patient19_Healthy!T597,Patient21_Healthy!T597,Patient22_Healthy!T597,Patient23_Healthy!T597,Patient25_Healthy!T597,Patient26_Healthy!TS197,Patient27_Healthy!T597,Patient28_Healthy!T597,Patient30_Healthy!T597,Patient31_Healthy!T597,Patient33_Healthy!T597,Patient34_Healthy!T597,Patient36_Healthy!T597)</f>
        <v>0.51357993356961307</v>
      </c>
      <c r="AG618" s="164">
        <f>STDEV(Patient1_Healthy!T643,Patient2_Healthy!T643,Patient5_Healthy!T597,Patient6_Healthy!T597,Patient8_Healthy!T597,Patient9_Healthy!T597,Patient10_Healthy!T597,Patient11_Healthy!T597,Patient12_Healthy!T597,Patient12_Healthy!T597,Patient13_Healthy!T597,Patient14_Healthy!T597,Patient15_Healthy!T597,Patient16_Healthy!T597,Patient17_Healthy!T597,Patient18_Healthy!T597,Patient19_Healthy!T597,Patient21_Healthy!T597,Patient22_Healthy!T597,Patient23_Healthy!T597,Patient25_Healthy!T597,Patient26_Healthy!TS197,Patient27_Healthy!T597,Patient28_Healthy!T597,Patient30_Healthy!T597,Patient31_Healthy!T597,Patient33_Healthy!T597,Patient34_Healthy!T597,Patient36_Healthy!T597)</f>
        <v>0.28607490329705809</v>
      </c>
      <c r="AO618" s="165"/>
    </row>
    <row r="619" spans="1:41" x14ac:dyDescent="0.25">
      <c r="A619" s="140" t="s">
        <v>159</v>
      </c>
      <c r="B619" s="132">
        <f>AVERAGE(Patient1_Healthy!B644,Patient2_Healthy!B644,Patient5_Healthy!B598,Patient6_Healthy!B598,Patient8_Healthy!B598,Patient9_Healthy!B598,Patient10_Healthy!B598,Patient11_Healthy!B598,Patient12_Healthy!B598,Patient13_Healthy!B598,Patient14_Healthy!B598,Patient15_Healthy!B598,Patient16_Healthy!B598,Patient17_Healthy!B598,Patient18_Healthy!B598,Patient19_Healthy!B598,Patient21_Healthy!B598,Patient22_Healthy!B598,Patient23_Healthy!B598,Patient25_Healthy!B598,Patient26_Healthy!B598,Patient27_Healthy!B598,Patient28_Healthy!B598,Patient30_Healthy!B598,Patient31_Healthy!B598,Patient33_Healthy!B598,Patient34_Healthy!B598,Patient36_Healthy!B598)</f>
        <v>3.4242071405075287</v>
      </c>
      <c r="C619" s="139">
        <f>STDEV(Patient1_Healthy!B644,Patient2_Healthy!B644,Patient5_Healthy!B598,Patient6_Healthy!B598,Patient8_Healthy!B598,Patient9_Healthy!B598,Patient10_Healthy!B598,Patient11_Healthy!B598,Patient12_Healthy!B598,Patient13_Healthy!B598,Patient14_Healthy!B598,Patient15_Healthy!B598,Patient16_Healthy!B598,Patient17_Healthy!B598,Patient18_Healthy!B598,Patient19_Healthy!B598,Patient21_Healthy!B598,Patient22_Healthy!B598,Patient23_Healthy!B598,Patient25_Healthy!B598,Patient26_Healthy!B598,Patient27_Healthy!B598,Patient28_Healthy!B598,Patient30_Healthy!B598,Patient31_Healthy!B598,Patient33_Healthy!B598,Patient34_Healthy!B598,Patient36_Healthy!B598)</f>
        <v>3.5457874562485499</v>
      </c>
      <c r="D619" s="164">
        <f>AVERAGE(Patient1_Healthy!C644,Patient2_Healthy!C644,Patient5_Healthy!C598,Patient6_Healthy!C598,Patient8_Healthy!C598,Patient9_Healthy!C598,Patient10_Healthy!C598,Patient11_Healthy!C598,Patient12_Healthy!C598,Patient13_Healthy!C598,Patient14_Healthy!C598,Patient15_Healthy!C598,Patient16_Healthy!C598,Patient17_Healthy!C598,Patient18_Healthy!C598,Patient19_Healthy!C598,Patient21_Healthy!C598,Patient22_Healthy!C598,Patient23_Healthy!C598,Patient25_Healthy!C598,Patient26_Healthy!C598,Patient27_Healthy!C598,Patient28_Healthy!C598,Patient30_Healthy!C598,Patient31_Healthy!C598,Patient33_Healthy!C598,Patient34_Healthy!C598,Patient36_Healthy!C598)</f>
        <v>-0.78651174868579765</v>
      </c>
      <c r="E619" s="139">
        <f>STDEV(Patient1_Healthy!C644,Patient2_Healthy!C644,Patient5_Healthy!C598,Patient6_Healthy!C598,Patient8_Healthy!C598,Patient9_Healthy!C598,Patient10_Healthy!C598,Patient11_Healthy!C598,Patient12_Healthy!C598,Patient13_Healthy!C598,Patient14_Healthy!C598,Patient15_Healthy!C598,Patient16_Healthy!C598,Patient17_Healthy!C598,Patient18_Healthy!C598,Patient19_Healthy!C598,Patient21_Healthy!C598,Patient22_Healthy!C598,Patient23_Healthy!C598,Patient25_Healthy!C598,Patient26_Healthy!C598,Patient27_Healthy!C598,Patient28_Healthy!C598,Patient30_Healthy!C598,Patient31_Healthy!C598,Patient33_Healthy!C598,Patient34_Healthy!C598,Patient36_Healthy!C598)</f>
        <v>8.9717165131070793</v>
      </c>
      <c r="F619" s="132">
        <f>AVERAGE(Patient1_Healthy!D644,Patient2_Healthy!D644,Patient5_Healthy!D598,Patient6_Healthy!D598,Patient8_Healthy!D598,Patient9_Healthy!D598,Patient10_Healthy!D598,Patient11_Healthy!D598,Patient12_Healthy!D598,Patient13_Healthy!D598,Patient14_Healthy!D598,Patient15_Healthy!D598,Patient16_Healthy!D598,Patient17_Healthy!D598,Patient18_Healthy!D598,Patient19_Healthy!D598,Patient21_Healthy!D598,Patient22_Healthy!D598,Patient23_Healthy!D598,Patient25_Healthy!D598,Patient26_Healthy!D598,Patient27_Healthy!D598,Patient28_Healthy!D598,Patient30_Healthy!D598,Patient31_Healthy!D598,Patient33_Healthy!D598,Patient34_Healthy!D598,Patient36_Healthy!D598)</f>
        <v>4.607029390615871</v>
      </c>
      <c r="G619" s="139">
        <f>STDEV(Patient1_Healthy!D644,Patient2_Healthy!D644,Patient5_Healthy!D598,Patient6_Healthy!D598,Patient8_Healthy!D598,Patient9_Healthy!D598,Patient10_Healthy!D598,Patient11_Healthy!D598,Patient12_Healthy!D598,Patient13_Healthy!D598,Patient14_Healthy!D598,Patient15_Healthy!D598,Patient16_Healthy!D598,Patient17_Healthy!D598,Patient18_Healthy!D598,Patient19_Healthy!D598,Patient21_Healthy!D598,Patient22_Healthy!D598,Patient23_Healthy!D598,Patient25_Healthy!D598,Patient26_Healthy!D598,Patient27_Healthy!D598,Patient28_Healthy!D598,Patient30_Healthy!D598,Patient31_Healthy!D598,Patient33_Healthy!D598,Patient34_Healthy!D598,Patient36_Healthy!D598)</f>
        <v>2.3714131590618481</v>
      </c>
      <c r="H619" s="164">
        <f>AVERAGE(Patient1_Healthy!E644,Patient2_Healthy!E644,Patient5_Healthy!E598,Patient6_Healthy!E598,Patient8_Healthy!E598,Patient9_Healthy!E598,Patient10_Healthy!E598,Patient11_Healthy!E598,Patient12_Healthy!E598,Patient13_Healthy!E598,Patient14_Healthy!E598,Patient15_Healthy!E598,Patient16_Healthy!E598,Patient17_Healthy!E598,Patient18_Healthy!E598,Patient19_Healthy!E598,Patient21_Healthy!E598,Patient22_Healthy!E598,Patient23_Healthy!E598,Patient25_Healthy!E598,Patient26_Healthy!E598,Patient27_Healthy!E598,Patient28_Healthy!E598,Patient30_Healthy!E598,Patient31_Healthy!E598,Patient33_Healthy!E598,Patient34_Healthy!E598,Patient36_Healthy!E598)</f>
        <v>0.76536147608601568</v>
      </c>
      <c r="I619" s="164">
        <f>STDEV(Patient1_Healthy!E644,Patient2_Healthy!E644,Patient5_Healthy!E598,Patient6_Healthy!E598,Patient8_Healthy!E598,Patient9_Healthy!E598,Patient10_Healthy!E598,Patient11_Healthy!E598,Patient12_Healthy!E598,Patient13_Healthy!E598,Patient14_Healthy!E598,Patient15_Healthy!E598,Patient16_Healthy!E598,Patient17_Healthy!E598,Patient18_Healthy!E598,Patient19_Healthy!E598,Patient21_Healthy!E598,Patient22_Healthy!E598,Patient23_Healthy!E598,Patient25_Healthy!E598,Patient26_Healthy!E598,Patient27_Healthy!E598,Patient28_Healthy!E598,Patient30_Healthy!E598,Patient31_Healthy!E598,Patient33_Healthy!E598,Patient34_Healthy!E598,Patient36_Healthy!E598)</f>
        <v>14.619680473905554</v>
      </c>
      <c r="L619" s="140" t="s">
        <v>160</v>
      </c>
      <c r="M619" s="164">
        <f>AVERAGE(Patient1_Healthy!H644,Patient2_Healthy!H598,Patient5_Healthy!H598,Patient6_Healthy!H598,Patient8_Healthy!H598,Patient9_Healthy!H598,Patient10_Healthy!H598,Patient11_Healthy!H598,Patient12_Healthy!H598,Patient13_Healthy!H598,Patient14_Healthy!H598,Patient15_Healthy!H598,Patient16_Healthy!H598,Patient17_Healthy!H598,Patient18_Healthy!H598,Patient19_Healthy!H598,Patient21_Healthy!H598,Patient22_Healthy!H598,Patient23_Healthy!H598,Patient25_Healthy!H598,Patient26_Healthy!H598,Patient27_Healthy!H598,Patient28_Healthy!H598,Patient30_Healthy!H598,Patient31_Healthy!H598,Patient33_Healthy!H598,Patient34_Healthy!H598,Patient36_Healthy!H598)</f>
        <v>63.956406114405361</v>
      </c>
      <c r="N619" s="164">
        <f>STDEV(Patient1_Healthy!H644,Patient2_Healthy!H598,Patient5_Healthy!H598,Patient6_Healthy!H598,Patient8_Healthy!H598,Patient9_Healthy!H598,Patient10_Healthy!H598,Patient11_Healthy!H598,Patient12_Healthy!H598,Patient13_Healthy!H598,Patient14_Healthy!H598,Patient15_Healthy!H598,Patient16_Healthy!H598,Patient17_Healthy!H598,Patient18_Healthy!H598,Patient19_Healthy!H598,Patient21_Healthy!H598,Patient22_Healthy!H598,Patient23_Healthy!H598,Patient25_Healthy!H598,Patient26_Healthy!H598,Patient27_Healthy!H598,Patient28_Healthy!H598,Patient30_Healthy!H598,Patient31_Healthy!H598,Patient33_Healthy!H598,Patient34_Healthy!H598,Patient36_Healthy!H598)</f>
        <v>63.435993752435088</v>
      </c>
      <c r="Q619" s="135" t="s">
        <v>146</v>
      </c>
      <c r="R619" s="132">
        <f>AVERAGE(Patient1_Healthy!M644,Patient2_Healthy!M644,Patient5_Healthy!M598,Patient6_Healthy!M598,Patient8_Healthy!M598,Patient9_Healthy!M598,Patient10_Healthy!M598,Patient11_Healthy!M598,Patient12_Healthy!M598,Patient13_Healthy!M598,Patient14_Healthy!M598,Patient15_Healthy!M598,Patient16_Healthy!M598,Patient17_Healthy!M598,Patient18_Healthy!M598,Patient19_Healthy!M598,Patient21_Healthy!M598,Patient22_Healthy!M598,Patient23_Healthy!M598,Patient25_Healthy!M598,Patient26_Healthy!M598,Patient27_Healthy!M598,Patient28_Healthy!M598,Patient30_Healthy!M598,Patient31_Healthy!M598,Patient33_Healthy!M598,Patient34_Healthy!M598,Patient36_Healthy!M598)</f>
        <v>0.62668832503768457</v>
      </c>
      <c r="S619" s="139">
        <f>STDEV(Patient1_Healthy!M644,Patient2_Healthy!M644,Patient5_Healthy!M598,Patient6_Healthy!M598,Patient8_Healthy!M598,Patient9_Healthy!M598,Patient10_Healthy!M598,Patient11_Healthy!M598,Patient12_Healthy!M598,Patient13_Healthy!M598,Patient14_Healthy!M598,Patient15_Healthy!M598,Patient16_Healthy!M598,Patient17_Healthy!M598,Patient18_Healthy!M598,Patient19_Healthy!M598,Patient21_Healthy!M598,Patient22_Healthy!M598,Patient23_Healthy!M598,Patient25_Healthy!M598,Patient26_Healthy!M598,Patient27_Healthy!M598,Patient28_Healthy!M598,Patient30_Healthy!M598,Patient31_Healthy!M598,Patient33_Healthy!M598,Patient34_Healthy!M598,Patient36_Healthy!M598)</f>
        <v>0.29028411286837691</v>
      </c>
      <c r="T619" s="164">
        <f>AVERAGE(Patient1_Healthy!N644,Patient2_Healthy!N644,Patient5_Healthy!N598,Patient6_Healthy!N598,Patient8_Healthy!N598,Patient9_Healthy!N598,Patient10_Healthy!N598,Patient11_Healthy!N598,Patient12_Healthy!N598,Patient13_Healthy!N598,Patient14_Healthy!N598,Patient15_Healthy!N598,Patient16_Healthy!N598,Patient17_Healthy!N598,Patient18_Healthy!N598,Patient19_Healthy!N598,Patient21_Healthy!N598,Patient22_Healthy!N598,Patient23_Healthy!N598,Patient25_Healthy!N598,Patient26_Healthy!N598,Patient27_Healthy!N598,Patient28_Healthy!N598,Patient30_Healthy!N598,Patient31_Healthy!N598,Patient33_Healthy!N598,Patient34_Healthy!N598,Patient36_Healthy!N598)</f>
        <v>0.67428359192695642</v>
      </c>
      <c r="U619" s="164">
        <f>STDEV(Patient1_Healthy!N644,Patient2_Healthy!N644,Patient5_Healthy!N598,Patient6_Healthy!N598,Patient8_Healthy!N598,Patient9_Healthy!N598,Patient10_Healthy!N598,Patient11_Healthy!N598,Patient12_Healthy!N598,Patient13_Healthy!N598,Patient14_Healthy!N598,Patient15_Healthy!N598,Patient16_Healthy!N598,Patient17_Healthy!N598,Patient18_Healthy!N598,Patient19_Healthy!N598,Patient21_Healthy!N598,Patient22_Healthy!N598,Patient23_Healthy!N598,Patient25_Healthy!N598,Patient26_Healthy!N598,Patient27_Healthy!N598,Patient28_Healthy!N598,Patient30_Healthy!N598,Patient31_Healthy!N598,Patient33_Healthy!N598,Patient34_Healthy!N598,Patient36_Healthy!N598)</f>
        <v>0.27207440385501536</v>
      </c>
      <c r="V619" s="132">
        <f>AVERAGE(Patient1_Healthy!O644,Patient2_Healthy!O644,Patient5_Healthy!O598,Patient6_Healthy!O598,Patient8_Healthy!O598,Patient9_Healthy!O598,Patient10_Healthy!O598,Patient11_Healthy!O598,Patient12_Healthy!O598,Patient13_Healthy!O598,Patient14_Healthy!O598,Patient15_Healthy!O598,Patient16_Healthy!O598,Patient17_Healthy!O598,Patient18_Healthy!O598,Patient19_Healthy!O598,Patient21_Healthy!O598,Patient22_Healthy!O598,Patient23_Healthy!O598,Patient25_Healthy!O598,Patient26_Healthy!O598,Patient27_Healthy!O598,Patient28_Healthy!O598,Patient30_Healthy!O598,Patient31_Healthy!O598,Patient33_Healthy!O598,Patient34_Healthy!O598,Patient36_Healthy!O598)</f>
        <v>0.55510593947169107</v>
      </c>
      <c r="W619" s="139">
        <f>STDEV(Patient1_Healthy!O644,Patient2_Healthy!O644,Patient5_Healthy!O598,Patient6_Healthy!O598,Patient8_Healthy!O598,Patient9_Healthy!O598,Patient10_Healthy!O598,Patient11_Healthy!O598,Patient12_Healthy!O598,Patient13_Healthy!O598,Patient14_Healthy!O598,Patient15_Healthy!O598,Patient16_Healthy!O598,Patient17_Healthy!O598,Patient18_Healthy!O598,Patient19_Healthy!O598,Patient21_Healthy!O598,Patient22_Healthy!O598,Patient23_Healthy!O598,Patient25_Healthy!O598,Patient26_Healthy!O598,Patient27_Healthy!O598,Patient28_Healthy!O598,Patient30_Healthy!O598,Patient31_Healthy!O598,Patient33_Healthy!O598,Patient34_Healthy!O598,Patient36_Healthy!O598)</f>
        <v>0.28362815487572646</v>
      </c>
      <c r="X619" s="132">
        <f>AVERAGE(Patient1_Healthy!P644,Patient2_Healthy!P644,Patient5_Healthy!P598,Patient6_Healthy!P598,Patient8_Healthy!P598,Patient9_Healthy!P598,Patient10_Healthy!P598,Patient11_Healthy!P598,Patient12_Healthy!P598,Patient13_Healthy!P598,Patient14_Healthy!P598,Patient15_Healthy!P598,Patient16_Healthy!P598,Patient17_Healthy!P598,Patient18_Healthy!P598,Patient19_Healthy!P598,Patient21_Healthy!P598,Patient22_Healthy!P598,Patient23_Healthy!P598,Patient25_Healthy!P598,Patient26_Healthy!P598,Patient27_Healthy!P598,Patient28_Healthy!P598,Patient30_Healthy!P598,Patient31_Healthy!P598,Patient33_Healthy!P598,Patient34_Healthy!P598,Patient36_Healthy!P598)</f>
        <v>0.55917211144222856</v>
      </c>
      <c r="Y619" s="139">
        <f>STDEV(Patient1_Healthy!P644,Patient2_Healthy!P644,Patient5_Healthy!P598,Patient6_Healthy!P598,Patient8_Healthy!P598,Patient9_Healthy!P598,Patient10_Healthy!P598,Patient11_Healthy!P598,Patient12_Healthy!P598,Patient13_Healthy!P598,Patient14_Healthy!P598,Patient15_Healthy!P598,Patient16_Healthy!P598,Patient17_Healthy!P598,Patient18_Healthy!P598,Patient19_Healthy!P598,Patient21_Healthy!P598,Patient22_Healthy!P598,Patient23_Healthy!P598,Patient25_Healthy!P598,Patient26_Healthy!P598,Patient27_Healthy!P598,Patient28_Healthy!P598,Patient30_Healthy!P598,Patient31_Healthy!P598,Patient33_Healthy!P598,Patient34_Healthy!P598,Patient36_Healthy!P598)</f>
        <v>0.2960944302539279</v>
      </c>
      <c r="Z619" s="132">
        <f>AVERAGE(Patient1_Healthy!Q644,Patient2_Healthy!Q644,Patient5_Healthy!Q598,Patient6_Healthy!Q598,Patient8_Healthy!Q598,Patient9_Healthy!Q598,Patient10_Healthy!Q598,Patient11_Healthy!Q598,Patient12_Healthy!Q598,Patient13_Healthy!Q598,Patient14_Healthy!Q598,Patient15_Healthy!Q598,Patient16_Healthy!Q598,Patient17_Healthy!Q598,Patient18_Healthy!Q598,Patient19_Healthy!Q598,Patient21_Healthy!Q598,Patient22_Healthy!Q598,Patient23_Healthy!Q598,Patient25_Healthy!Q598,Patient26_Healthy!Q598,Patient27_Healthy!Q598,Patient28_Healthy!Q598,Patient30_Healthy!Q598,Patient31_Healthy!Q598,Patient33_Healthy!Q598,Patient34_Healthy!Q598,Patient36_Healthy!Q598)</f>
        <v>0.5926019458408549</v>
      </c>
      <c r="AA619" s="139">
        <f>STDEV(Patient1_Healthy!Q644,Patient2_Healthy!Q644,Patient5_Healthy!Q598,Patient6_Healthy!Q598,Patient8_Healthy!Q598,Patient9_Healthy!Q598,Patient10_Healthy!Q598,Patient11_Healthy!Q598,Patient12_Healthy!Q598,Patient13_Healthy!Q598,Patient14_Healthy!Q598,Patient15_Healthy!Q598,Patient16_Healthy!Q598,Patient17_Healthy!Q598,Patient18_Healthy!Q598,Patient19_Healthy!Q598,Patient21_Healthy!Q598,Patient22_Healthy!Q598,Patient23_Healthy!Q598,Patient25_Healthy!Q598,Patient26_Healthy!Q598,Patient27_Healthy!Q598,Patient28_Healthy!Q598,Patient30_Healthy!Q598,Patient31_Healthy!Q598,Patient33_Healthy!Q598,Patient34_Healthy!Q598,Patient36_Healthy!Q598)</f>
        <v>0.2607979960023783</v>
      </c>
      <c r="AB619" s="132">
        <f>AVERAGE(Patient1_Healthy!R644,Patient2_Healthy!R644,Patient5_Healthy!R598,Patient6_Healthy!R598,Patient8_Healthy!R598,Patient9_Healthy!R598,Patient10_Healthy!R598,Patient11_Healthy!R598,Patient12_Healthy!R598,Patient12_Healthy!R598,Patient13_Healthy!R598,Patient14_Healthy!R598,Patient15_Healthy!R598,Patient16_Healthy!R598,Patient17_Healthy!R598,Patient18_Healthy!R598,Patient19_Healthy!R598,Patient21_Healthy!R598,Patient22_Healthy!R598,Patient23_Healthy!R598,Patient25_Healthy!R598,Patient26_Healthy!R598,Patient27_Healthy!R598,Patient28_Healthy!R598,Patient30_Healthy!R598,Patient31_Healthy!R598,Patient33_Healthy!R598,Patient34_Healthy!R598,Patient36_Healthy!R598)</f>
        <v>0.54873461911505816</v>
      </c>
      <c r="AC619" s="139">
        <f>STDEV(Patient1_Healthy!R644,Patient2_Healthy!R644,Patient5_Healthy!R598,Patient6_Healthy!R598,Patient8_Healthy!R598,Patient9_Healthy!R598,Patient10_Healthy!R598,Patient11_Healthy!R598,Patient12_Healthy!R598,Patient12_Healthy!R598,Patient13_Healthy!R598,Patient14_Healthy!R598,Patient15_Healthy!R598,Patient16_Healthy!R598,Patient17_Healthy!R598,Patient18_Healthy!R598,Patient19_Healthy!R598,Patient21_Healthy!R598,Patient22_Healthy!R598,Patient23_Healthy!R598,Patient25_Healthy!R598,Patient26_Healthy!R598,Patient27_Healthy!R598,Patient28_Healthy!R598,Patient30_Healthy!R598,Patient31_Healthy!R598,Patient33_Healthy!R598,Patient34_Healthy!R598,Patient36_Healthy!R598)</f>
        <v>0.27860560272764351</v>
      </c>
      <c r="AD619" s="132">
        <f>AVERAGE(Patient1_Healthy!S644,Patient2_Healthy!S644,Patient5_Healthy!S598,Patient6_Healthy!RS198,Patient8_Healthy!S598,Patient9_Healthy!S598,Patient10_Healthy!S598,Patient11_Healthy!S598,Patient12_Healthy!S598,Patient12_Healthy!S598,Patient13_Healthy!S598,Patient14_Healthy!S598,Patient15_Healthy!S598,Patient16_Healthy!S598,Patient17_Healthy!S598,Patient18_Healthy!S598,Patient19_Healthy!S598,Patient21_Healthy!S598,Patient22_Healthy!S598,Patient23_Healthy!S598,Patient25_Healthy!S598,Patient26_Healthy!RS198,Patient27_Healthy!S598,Patient28_Healthy!S598,Patient30_Healthy!S598,Patient31_Healthy!S598,Patient33_Healthy!S598,Patient34_Healthy!S598,Patient36_Healthy!S598)</f>
        <v>0.58065171274518024</v>
      </c>
      <c r="AE619" s="139">
        <f>STDEV(Patient1_Healthy!S644,Patient2_Healthy!S644,Patient5_Healthy!S598,Patient6_Healthy!RS198,Patient8_Healthy!S598,Patient9_Healthy!S598,Patient10_Healthy!S598,Patient11_Healthy!S598,Patient12_Healthy!S598,Patient12_Healthy!S598,Patient13_Healthy!S598,Patient14_Healthy!S598,Patient15_Healthy!S598,Patient16_Healthy!S598,Patient17_Healthy!S598,Patient18_Healthy!S598,Patient19_Healthy!S598,Patient21_Healthy!S598,Patient22_Healthy!S598,Patient23_Healthy!S598,Patient25_Healthy!S598,Patient26_Healthy!RS198,Patient27_Healthy!S598,Patient28_Healthy!S598,Patient30_Healthy!S598,Patient31_Healthy!S598,Patient33_Healthy!S598,Patient34_Healthy!S598,Patient36_Healthy!S598)</f>
        <v>0.29744607961615971</v>
      </c>
      <c r="AF619" s="164">
        <f>AVERAGE(Patient1_Healthy!T644,Patient2_Healthy!T644,Patient5_Healthy!T598,Patient6_Healthy!T598,Patient8_Healthy!T598,Patient9_Healthy!T598,Patient10_Healthy!T598,Patient11_Healthy!T598,Patient12_Healthy!T598,Patient12_Healthy!T598,Patient13_Healthy!T598,Patient14_Healthy!T598,Patient15_Healthy!T598,Patient16_Healthy!T598,Patient17_Healthy!T598,Patient18_Healthy!T598,Patient19_Healthy!T598,Patient21_Healthy!T598,Patient22_Healthy!T598,Patient23_Healthy!T598,Patient25_Healthy!T598,Patient26_Healthy!TS198,Patient27_Healthy!T598,Patient28_Healthy!T598,Patient30_Healthy!T598,Patient31_Healthy!T598,Patient33_Healthy!T598,Patient34_Healthy!T598,Patient36_Healthy!T598)</f>
        <v>0.6110880525959852</v>
      </c>
      <c r="AG619" s="164">
        <f>STDEV(Patient1_Healthy!T644,Patient2_Healthy!T644,Patient5_Healthy!T598,Patient6_Healthy!T598,Patient8_Healthy!T598,Patient9_Healthy!T598,Patient10_Healthy!T598,Patient11_Healthy!T598,Patient12_Healthy!T598,Patient12_Healthy!T598,Patient13_Healthy!T598,Patient14_Healthy!T598,Patient15_Healthy!T598,Patient16_Healthy!T598,Patient17_Healthy!T598,Patient18_Healthy!T598,Patient19_Healthy!T598,Patient21_Healthy!T598,Patient22_Healthy!T598,Patient23_Healthy!T598,Patient25_Healthy!T598,Patient26_Healthy!TS198,Patient27_Healthy!T598,Patient28_Healthy!T598,Patient30_Healthy!T598,Patient31_Healthy!T598,Patient33_Healthy!T598,Patient34_Healthy!T598,Patient36_Healthy!T598)</f>
        <v>0.30331301187262572</v>
      </c>
      <c r="AO619" s="165"/>
    </row>
    <row r="620" spans="1:41" x14ac:dyDescent="0.25">
      <c r="A620" s="140" t="s">
        <v>160</v>
      </c>
      <c r="B620" s="132">
        <f>AVERAGE(Patient1_Healthy!B645,Patient2_Healthy!B645,Patient5_Healthy!B599,Patient6_Healthy!B599,Patient8_Healthy!B599,Patient9_Healthy!B599,Patient10_Healthy!B599,Patient11_Healthy!B599,Patient12_Healthy!B599,Patient13_Healthy!B599,Patient14_Healthy!B599,Patient15_Healthy!B599,Patient16_Healthy!B599,Patient17_Healthy!B599,Patient18_Healthy!B599,Patient19_Healthy!B599,Patient21_Healthy!B599,Patient22_Healthy!B599,Patient23_Healthy!B599,Patient25_Healthy!B599,Patient26_Healthy!B599,Patient27_Healthy!B599,Patient28_Healthy!B599,Patient30_Healthy!B599,Patient31_Healthy!B599,Patient33_Healthy!B599,Patient34_Healthy!B599,Patient36_Healthy!B599)</f>
        <v>2.9647110291587566</v>
      </c>
      <c r="C620" s="139">
        <f>STDEV(Patient1_Healthy!B645,Patient2_Healthy!B645,Patient5_Healthy!B599,Patient6_Healthy!B599,Patient8_Healthy!B599,Patient9_Healthy!B599,Patient10_Healthy!B599,Patient11_Healthy!B599,Patient12_Healthy!B599,Patient13_Healthy!B599,Patient14_Healthy!B599,Patient15_Healthy!B599,Patient16_Healthy!B599,Patient17_Healthy!B599,Patient18_Healthy!B599,Patient19_Healthy!B599,Patient21_Healthy!B599,Patient22_Healthy!B599,Patient23_Healthy!B599,Patient25_Healthy!B599,Patient26_Healthy!B599,Patient27_Healthy!B599,Patient28_Healthy!B599,Patient30_Healthy!B599,Patient31_Healthy!B599,Patient33_Healthy!B599,Patient34_Healthy!B599,Patient36_Healthy!B599)</f>
        <v>2.2563838422258344</v>
      </c>
      <c r="D620" s="164">
        <f>AVERAGE(Patient1_Healthy!C645,Patient2_Healthy!C645,Patient5_Healthy!C599,Patient6_Healthy!C599,Patient8_Healthy!C599,Patient9_Healthy!C599,Patient10_Healthy!C599,Patient11_Healthy!C599,Patient12_Healthy!C599,Patient13_Healthy!C599,Patient14_Healthy!C599,Patient15_Healthy!C599,Patient16_Healthy!C599,Patient17_Healthy!C599,Patient18_Healthy!C599,Patient19_Healthy!C599,Patient21_Healthy!C599,Patient22_Healthy!C599,Patient23_Healthy!C599,Patient25_Healthy!C599,Patient26_Healthy!C599,Patient27_Healthy!C599,Patient28_Healthy!C599,Patient30_Healthy!C599,Patient31_Healthy!C599,Patient33_Healthy!C599,Patient34_Healthy!C599,Patient36_Healthy!C599)</f>
        <v>-1.3501171850761877</v>
      </c>
      <c r="E620" s="139">
        <f>STDEV(Patient1_Healthy!C645,Patient2_Healthy!C645,Patient5_Healthy!C599,Patient6_Healthy!C599,Patient8_Healthy!C599,Patient9_Healthy!C599,Patient10_Healthy!C599,Patient11_Healthy!C599,Patient12_Healthy!C599,Patient13_Healthy!C599,Patient14_Healthy!C599,Patient15_Healthy!C599,Patient16_Healthy!C599,Patient17_Healthy!C599,Patient18_Healthy!C599,Patient19_Healthy!C599,Patient21_Healthy!C599,Patient22_Healthy!C599,Patient23_Healthy!C599,Patient25_Healthy!C599,Patient26_Healthy!C599,Patient27_Healthy!C599,Patient28_Healthy!C599,Patient30_Healthy!C599,Patient31_Healthy!C599,Patient33_Healthy!C599,Patient34_Healthy!C599,Patient36_Healthy!C599)</f>
        <v>7.8195634387340656</v>
      </c>
      <c r="F620" s="132">
        <f>AVERAGE(Patient1_Healthy!D645,Patient2_Healthy!D645,Patient5_Healthy!D599,Patient6_Healthy!D599,Patient8_Healthy!D599,Patient9_Healthy!D599,Patient10_Healthy!D599,Patient11_Healthy!D599,Patient12_Healthy!D599,Patient13_Healthy!D599,Patient14_Healthy!D599,Patient15_Healthy!D599,Patient16_Healthy!D599,Patient17_Healthy!D599,Patient18_Healthy!D599,Patient19_Healthy!D599,Patient21_Healthy!D599,Patient22_Healthy!D599,Patient23_Healthy!D599,Patient25_Healthy!D599,Patient26_Healthy!D599,Patient27_Healthy!D599,Patient28_Healthy!D599,Patient30_Healthy!D599,Patient31_Healthy!D599,Patient33_Healthy!D599,Patient34_Healthy!D599,Patient36_Healthy!D599)</f>
        <v>4.5629577484285466</v>
      </c>
      <c r="G620" s="139">
        <f>STDEV(Patient1_Healthy!D645,Patient2_Healthy!D645,Patient5_Healthy!D599,Patient6_Healthy!D599,Patient8_Healthy!D599,Patient9_Healthy!D599,Patient10_Healthy!D599,Patient11_Healthy!D599,Patient12_Healthy!D599,Patient13_Healthy!D599,Patient14_Healthy!D599,Patient15_Healthy!D599,Patient16_Healthy!D599,Patient17_Healthy!D599,Patient18_Healthy!D599,Patient19_Healthy!D599,Patient21_Healthy!D599,Patient22_Healthy!D599,Patient23_Healthy!D599,Patient25_Healthy!D599,Patient26_Healthy!D599,Patient27_Healthy!D599,Patient28_Healthy!D599,Patient30_Healthy!D599,Patient31_Healthy!D599,Patient33_Healthy!D599,Patient34_Healthy!D599,Patient36_Healthy!D599)</f>
        <v>2.8884899936349817</v>
      </c>
      <c r="H620" s="164">
        <f>AVERAGE(Patient1_Healthy!E645,Patient2_Healthy!E645,Patient5_Healthy!E599,Patient6_Healthy!E599,Patient8_Healthy!E599,Patient9_Healthy!E599,Patient10_Healthy!E599,Patient11_Healthy!E599,Patient12_Healthy!E599,Patient13_Healthy!E599,Patient14_Healthy!E599,Patient15_Healthy!E599,Patient16_Healthy!E599,Patient17_Healthy!E599,Patient18_Healthy!E599,Patient19_Healthy!E599,Patient21_Healthy!E599,Patient22_Healthy!E599,Patient23_Healthy!E599,Patient25_Healthy!E599,Patient26_Healthy!E599,Patient27_Healthy!E599,Patient28_Healthy!E599,Patient30_Healthy!E599,Patient31_Healthy!E599,Patient33_Healthy!E599,Patient34_Healthy!E599,Patient36_Healthy!E599)</f>
        <v>3.4910022213257608</v>
      </c>
      <c r="I620" s="164">
        <f>STDEV(Patient1_Healthy!E645,Patient2_Healthy!E645,Patient5_Healthy!E599,Patient6_Healthy!E599,Patient8_Healthy!E599,Patient9_Healthy!E599,Patient10_Healthy!E599,Patient11_Healthy!E599,Patient12_Healthy!E599,Patient13_Healthy!E599,Patient14_Healthy!E599,Patient15_Healthy!E599,Patient16_Healthy!E599,Patient17_Healthy!E599,Patient18_Healthy!E599,Patient19_Healthy!E599,Patient21_Healthy!E599,Patient22_Healthy!E599,Patient23_Healthy!E599,Patient25_Healthy!E599,Patient26_Healthy!E599,Patient27_Healthy!E599,Patient28_Healthy!E599,Patient30_Healthy!E599,Patient31_Healthy!E599,Patient33_Healthy!E599,Patient34_Healthy!E599,Patient36_Healthy!E599)</f>
        <v>10.559689250906802</v>
      </c>
      <c r="L620" s="140" t="s">
        <v>187</v>
      </c>
      <c r="M620" s="164">
        <f>AVERAGE(Patient1_Healthy!H645,Patient2_Healthy!H599,Patient5_Healthy!H599,Patient6_Healthy!H599,Patient8_Healthy!H599,Patient9_Healthy!H599,Patient10_Healthy!H599,Patient11_Healthy!H599,Patient12_Healthy!H599,Patient13_Healthy!H599,Patient14_Healthy!H599,Patient15_Healthy!H599,Patient16_Healthy!H599,Patient17_Healthy!H599,Patient18_Healthy!H599,Patient19_Healthy!H599,Patient21_Healthy!H599,Patient22_Healthy!H599,Patient23_Healthy!H599,Patient25_Healthy!H599,Patient26_Healthy!H599,Patient27_Healthy!H599,Patient28_Healthy!H599,Patient30_Healthy!H599,Patient31_Healthy!H599,Patient33_Healthy!H599,Patient34_Healthy!H599,Patient36_Healthy!H599)</f>
        <v>63.265674760242831</v>
      </c>
      <c r="N620" s="164">
        <f>STDEV(Patient1_Healthy!H645,Patient2_Healthy!H599,Patient5_Healthy!H599,Patient6_Healthy!H599,Patient8_Healthy!H599,Patient9_Healthy!H599,Patient10_Healthy!H599,Patient11_Healthy!H599,Patient12_Healthy!H599,Patient13_Healthy!H599,Patient14_Healthy!H599,Patient15_Healthy!H599,Patient16_Healthy!H599,Patient17_Healthy!H599,Patient18_Healthy!H599,Patient19_Healthy!H599,Patient21_Healthy!H599,Patient22_Healthy!H599,Patient23_Healthy!H599,Patient25_Healthy!H599,Patient26_Healthy!H599,Patient27_Healthy!H599,Patient28_Healthy!H599,Patient30_Healthy!H599,Patient31_Healthy!H599,Patient33_Healthy!H599,Patient34_Healthy!H599,Patient36_Healthy!H599)</f>
        <v>55.368532336131366</v>
      </c>
      <c r="Q620" s="135" t="s">
        <v>147</v>
      </c>
      <c r="R620" s="132">
        <f>AVERAGE(Patient1_Healthy!M645,Patient2_Healthy!M645,Patient5_Healthy!M599,Patient6_Healthy!M599,Patient8_Healthy!M599,Patient9_Healthy!M599,Patient10_Healthy!M599,Patient11_Healthy!M599,Patient12_Healthy!M599,Patient13_Healthy!M599,Patient14_Healthy!M599,Patient15_Healthy!M599,Patient16_Healthy!M599,Patient17_Healthy!M599,Patient18_Healthy!M599,Patient19_Healthy!M599,Patient21_Healthy!M599,Patient22_Healthy!M599,Patient23_Healthy!M599,Patient25_Healthy!M599,Patient26_Healthy!M599,Patient27_Healthy!M599,Patient28_Healthy!M599,Patient30_Healthy!M599,Patient31_Healthy!M599,Patient33_Healthy!M599,Patient34_Healthy!M599,Patient36_Healthy!M599)</f>
        <v>0.62137761490580368</v>
      </c>
      <c r="S620" s="139">
        <f>STDEV(Patient1_Healthy!M645,Patient2_Healthy!M645,Patient5_Healthy!M599,Patient6_Healthy!M599,Patient8_Healthy!M599,Patient9_Healthy!M599,Patient10_Healthy!M599,Patient11_Healthy!M599,Patient12_Healthy!M599,Patient13_Healthy!M599,Patient14_Healthy!M599,Patient15_Healthy!M599,Patient16_Healthy!M599,Patient17_Healthy!M599,Patient18_Healthy!M599,Patient19_Healthy!M599,Patient21_Healthy!M599,Patient22_Healthy!M599,Patient23_Healthy!M599,Patient25_Healthy!M599,Patient26_Healthy!M599,Patient27_Healthy!M599,Patient28_Healthy!M599,Patient30_Healthy!M599,Patient31_Healthy!M599,Patient33_Healthy!M599,Patient34_Healthy!M599,Patient36_Healthy!M599)</f>
        <v>0.29402343821871774</v>
      </c>
      <c r="T620" s="164">
        <f>AVERAGE(Patient1_Healthy!N645,Patient2_Healthy!N645,Patient5_Healthy!N599,Patient6_Healthy!N599,Patient8_Healthy!N599,Patient9_Healthy!N599,Patient10_Healthy!N599,Patient11_Healthy!N599,Patient12_Healthy!N599,Patient13_Healthy!N599,Patient14_Healthy!N599,Patient15_Healthy!N599,Patient16_Healthy!N599,Patient17_Healthy!N599,Patient18_Healthy!N599,Patient19_Healthy!N599,Patient21_Healthy!N599,Patient22_Healthy!N599,Patient23_Healthy!N599,Patient25_Healthy!N599,Patient26_Healthy!N599,Patient27_Healthy!N599,Patient28_Healthy!N599,Patient30_Healthy!N599,Patient31_Healthy!N599,Patient33_Healthy!N599,Patient34_Healthy!N599,Patient36_Healthy!N599)</f>
        <v>0.62345919016234386</v>
      </c>
      <c r="U620" s="164">
        <f>STDEV(Patient1_Healthy!N645,Patient2_Healthy!N645,Patient5_Healthy!N599,Patient6_Healthy!N599,Patient8_Healthy!N599,Patient9_Healthy!N599,Patient10_Healthy!N599,Patient11_Healthy!N599,Patient12_Healthy!N599,Patient13_Healthy!N599,Patient14_Healthy!N599,Patient15_Healthy!N599,Patient16_Healthy!N599,Patient17_Healthy!N599,Patient18_Healthy!N599,Patient19_Healthy!N599,Patient21_Healthy!N599,Patient22_Healthy!N599,Patient23_Healthy!N599,Patient25_Healthy!N599,Patient26_Healthy!N599,Patient27_Healthy!N599,Patient28_Healthy!N599,Patient30_Healthy!N599,Patient31_Healthy!N599,Patient33_Healthy!N599,Patient34_Healthy!N599,Patient36_Healthy!N599)</f>
        <v>0.26997233864726256</v>
      </c>
      <c r="V620" s="132">
        <f>AVERAGE(Patient1_Healthy!O645,Patient2_Healthy!O645,Patient5_Healthy!O599,Patient6_Healthy!O599,Patient8_Healthy!O599,Patient9_Healthy!O599,Patient10_Healthy!O599,Patient11_Healthy!O599,Patient12_Healthy!O599,Patient13_Healthy!O599,Patient14_Healthy!O599,Patient15_Healthy!O599,Patient16_Healthy!O599,Patient17_Healthy!O599,Patient18_Healthy!O599,Patient19_Healthy!O599,Patient21_Healthy!O599,Patient22_Healthy!O599,Patient23_Healthy!O599,Patient25_Healthy!O599,Patient26_Healthy!O599,Patient27_Healthy!O599,Patient28_Healthy!O599,Patient30_Healthy!O599,Patient31_Healthy!O599,Patient33_Healthy!O599,Patient34_Healthy!O599,Patient36_Healthy!O599)</f>
        <v>0.48218465235578345</v>
      </c>
      <c r="W620" s="139">
        <f>STDEV(Patient1_Healthy!O645,Patient2_Healthy!O645,Patient5_Healthy!O599,Patient6_Healthy!O599,Patient8_Healthy!O599,Patient9_Healthy!O599,Patient10_Healthy!O599,Patient11_Healthy!O599,Patient12_Healthy!O599,Patient13_Healthy!O599,Patient14_Healthy!O599,Patient15_Healthy!O599,Patient16_Healthy!O599,Patient17_Healthy!O599,Patient18_Healthy!O599,Patient19_Healthy!O599,Patient21_Healthy!O599,Patient22_Healthy!O599,Patient23_Healthy!O599,Patient25_Healthy!O599,Patient26_Healthy!O599,Patient27_Healthy!O599,Patient28_Healthy!O599,Patient30_Healthy!O599,Patient31_Healthy!O599,Patient33_Healthy!O599,Patient34_Healthy!O599,Patient36_Healthy!O599)</f>
        <v>0.27650356544670007</v>
      </c>
      <c r="X620" s="132">
        <f>AVERAGE(Patient1_Healthy!P645,Patient2_Healthy!P645,Patient5_Healthy!P599,Patient6_Healthy!P599,Patient8_Healthy!P599,Patient9_Healthy!P599,Patient10_Healthy!P599,Patient11_Healthy!P599,Patient12_Healthy!P599,Patient13_Healthy!P599,Patient14_Healthy!P599,Patient15_Healthy!P599,Patient16_Healthy!P599,Patient17_Healthy!P599,Patient18_Healthy!P599,Patient19_Healthy!P599,Patient21_Healthy!P599,Patient22_Healthy!P599,Patient23_Healthy!P599,Patient25_Healthy!P599,Patient26_Healthy!P599,Patient27_Healthy!P599,Patient28_Healthy!P599,Patient30_Healthy!P599,Patient31_Healthy!P599,Patient33_Healthy!P599,Patient34_Healthy!P599,Patient36_Healthy!P599)</f>
        <v>0.55932529395085639</v>
      </c>
      <c r="Y620" s="139">
        <f>STDEV(Patient1_Healthy!P645,Patient2_Healthy!P645,Patient5_Healthy!P599,Patient6_Healthy!P599,Patient8_Healthy!P599,Patient9_Healthy!P599,Patient10_Healthy!P599,Patient11_Healthy!P599,Patient12_Healthy!P599,Patient13_Healthy!P599,Patient14_Healthy!P599,Patient15_Healthy!P599,Patient16_Healthy!P599,Patient17_Healthy!P599,Patient18_Healthy!P599,Patient19_Healthy!P599,Patient21_Healthy!P599,Patient22_Healthy!P599,Patient23_Healthy!P599,Patient25_Healthy!P599,Patient26_Healthy!P599,Patient27_Healthy!P599,Patient28_Healthy!P599,Patient30_Healthy!P599,Patient31_Healthy!P599,Patient33_Healthy!P599,Patient34_Healthy!P599,Patient36_Healthy!P599)</f>
        <v>0.25450435371596108</v>
      </c>
      <c r="Z620" s="132">
        <f>AVERAGE(Patient1_Healthy!Q645,Patient2_Healthy!Q645,Patient5_Healthy!Q599,Patient6_Healthy!Q599,Patient8_Healthy!Q599,Patient9_Healthy!Q599,Patient10_Healthy!Q599,Patient11_Healthy!Q599,Patient12_Healthy!Q599,Patient13_Healthy!Q599,Patient14_Healthy!Q599,Patient15_Healthy!Q599,Patient16_Healthy!Q599,Patient17_Healthy!Q599,Patient18_Healthy!Q599,Patient19_Healthy!Q599,Patient21_Healthy!Q599,Patient22_Healthy!Q599,Patient23_Healthy!Q599,Patient25_Healthy!Q599,Patient26_Healthy!Q599,Patient27_Healthy!Q599,Patient28_Healthy!Q599,Patient30_Healthy!Q599,Patient31_Healthy!Q599,Patient33_Healthy!Q599,Patient34_Healthy!Q599,Patient36_Healthy!Q599)</f>
        <v>0.61018822194226685</v>
      </c>
      <c r="AA620" s="139">
        <f>STDEV(Patient1_Healthy!Q645,Patient2_Healthy!Q645,Patient5_Healthy!Q599,Patient6_Healthy!Q599,Patient8_Healthy!Q599,Patient9_Healthy!Q599,Patient10_Healthy!Q599,Patient11_Healthy!Q599,Patient12_Healthy!Q599,Patient13_Healthy!Q599,Patient14_Healthy!Q599,Patient15_Healthy!Q599,Patient16_Healthy!Q599,Patient17_Healthy!Q599,Patient18_Healthy!Q599,Patient19_Healthy!Q599,Patient21_Healthy!Q599,Patient22_Healthy!Q599,Patient23_Healthy!Q599,Patient25_Healthy!Q599,Patient26_Healthy!Q599,Patient27_Healthy!Q599,Patient28_Healthy!Q599,Patient30_Healthy!Q599,Patient31_Healthy!Q599,Patient33_Healthy!Q599,Patient34_Healthy!Q599,Patient36_Healthy!Q599)</f>
        <v>0.26746800792681974</v>
      </c>
      <c r="AB620" s="132">
        <f>AVERAGE(Patient1_Healthy!R645,Patient2_Healthy!R645,Patient5_Healthy!R599,Patient6_Healthy!R599,Patient8_Healthy!R599,Patient9_Healthy!R599,Patient10_Healthy!R599,Patient11_Healthy!R599,Patient12_Healthy!R599,Patient12_Healthy!R599,Patient13_Healthy!R599,Patient14_Healthy!R599,Patient15_Healthy!R599,Patient16_Healthy!R599,Patient17_Healthy!R599,Patient18_Healthy!R599,Patient19_Healthy!R599,Patient21_Healthy!R599,Patient22_Healthy!R599,Patient23_Healthy!R599,Patient25_Healthy!R599,Patient26_Healthy!R599,Patient27_Healthy!R599,Patient28_Healthy!R599,Patient30_Healthy!R599,Patient31_Healthy!R599,Patient33_Healthy!R599,Patient34_Healthy!R599,Patient36_Healthy!R599)</f>
        <v>0.52932357246247297</v>
      </c>
      <c r="AC620" s="139">
        <f>STDEV(Patient1_Healthy!R645,Patient2_Healthy!R645,Patient5_Healthy!R599,Patient6_Healthy!R599,Patient8_Healthy!R599,Patient9_Healthy!R599,Patient10_Healthy!R599,Patient11_Healthy!R599,Patient12_Healthy!R599,Patient12_Healthy!R599,Patient13_Healthy!R599,Patient14_Healthy!R599,Patient15_Healthy!R599,Patient16_Healthy!R599,Patient17_Healthy!R599,Patient18_Healthy!R599,Patient19_Healthy!R599,Patient21_Healthy!R599,Patient22_Healthy!R599,Patient23_Healthy!R599,Patient25_Healthy!R599,Patient26_Healthy!R599,Patient27_Healthy!R599,Patient28_Healthy!R599,Patient30_Healthy!R599,Patient31_Healthy!R599,Patient33_Healthy!R599,Patient34_Healthy!R599,Patient36_Healthy!R599)</f>
        <v>0.24561887173870683</v>
      </c>
      <c r="AD620" s="132">
        <f>AVERAGE(Patient1_Healthy!S645,Patient2_Healthy!S645,Patient5_Healthy!S599,Patient6_Healthy!RS199,Patient8_Healthy!S599,Patient9_Healthy!S599,Patient10_Healthy!S599,Patient11_Healthy!S599,Patient12_Healthy!S599,Patient12_Healthy!S599,Patient13_Healthy!S599,Patient14_Healthy!S599,Patient15_Healthy!S599,Patient16_Healthy!S599,Patient17_Healthy!S599,Patient18_Healthy!S599,Patient19_Healthy!S599,Patient21_Healthy!S599,Patient22_Healthy!S599,Patient23_Healthy!S599,Patient25_Healthy!S599,Patient26_Healthy!RS199,Patient27_Healthy!S599,Patient28_Healthy!S599,Patient30_Healthy!S599,Patient31_Healthy!S599,Patient33_Healthy!S599,Patient34_Healthy!S599,Patient36_Healthy!S599)</f>
        <v>0.60023717276684507</v>
      </c>
      <c r="AE620" s="139">
        <f>STDEV(Patient1_Healthy!S645,Patient2_Healthy!S645,Patient5_Healthy!S599,Patient6_Healthy!RS199,Patient8_Healthy!S599,Patient9_Healthy!S599,Patient10_Healthy!S599,Patient11_Healthy!S599,Patient12_Healthy!S599,Patient12_Healthy!S599,Patient13_Healthy!S599,Patient14_Healthy!S599,Patient15_Healthy!S599,Patient16_Healthy!S599,Patient17_Healthy!S599,Patient18_Healthy!S599,Patient19_Healthy!S599,Patient21_Healthy!S599,Patient22_Healthy!S599,Patient23_Healthy!S599,Patient25_Healthy!S599,Patient26_Healthy!RS199,Patient27_Healthy!S599,Patient28_Healthy!S599,Patient30_Healthy!S599,Patient31_Healthy!S599,Patient33_Healthy!S599,Patient34_Healthy!S599,Patient36_Healthy!S599)</f>
        <v>0.31597679181237609</v>
      </c>
      <c r="AF620" s="164">
        <f>AVERAGE(Patient1_Healthy!T645,Patient2_Healthy!T645,Patient5_Healthy!T599,Patient6_Healthy!T599,Patient8_Healthy!T599,Patient9_Healthy!T599,Patient10_Healthy!T599,Patient11_Healthy!T599,Patient12_Healthy!T599,Patient12_Healthy!T599,Patient13_Healthy!T599,Patient14_Healthy!T599,Patient15_Healthy!T599,Patient16_Healthy!T599,Patient17_Healthy!T599,Patient18_Healthy!T599,Patient19_Healthy!T599,Patient21_Healthy!T599,Patient22_Healthy!T599,Patient23_Healthy!T599,Patient25_Healthy!T599,Patient26_Healthy!TS199,Patient27_Healthy!T599,Patient28_Healthy!T599,Patient30_Healthy!T599,Patient31_Healthy!T599,Patient33_Healthy!T599,Patient34_Healthy!T599,Patient36_Healthy!T599)</f>
        <v>0.56547907121857732</v>
      </c>
      <c r="AG620" s="164">
        <f>STDEV(Patient1_Healthy!T645,Patient2_Healthy!T645,Patient5_Healthy!T599,Patient6_Healthy!T599,Patient8_Healthy!T599,Patient9_Healthy!T599,Patient10_Healthy!T599,Patient11_Healthy!T599,Patient12_Healthy!T599,Patient12_Healthy!T599,Patient13_Healthy!T599,Patient14_Healthy!T599,Patient15_Healthy!T599,Patient16_Healthy!T599,Patient17_Healthy!T599,Patient18_Healthy!T599,Patient19_Healthy!T599,Patient21_Healthy!T599,Patient22_Healthy!T599,Patient23_Healthy!T599,Patient25_Healthy!T599,Patient26_Healthy!TS199,Patient27_Healthy!T599,Patient28_Healthy!T599,Patient30_Healthy!T599,Patient31_Healthy!T599,Patient33_Healthy!T599,Patient34_Healthy!T599,Patient36_Healthy!T599)</f>
        <v>0.24088458820008915</v>
      </c>
      <c r="AO620" s="165"/>
    </row>
    <row r="621" spans="1:41" x14ac:dyDescent="0.25">
      <c r="A621" s="140" t="s">
        <v>187</v>
      </c>
      <c r="B621" s="132">
        <f>AVERAGE(Patient1_Healthy!B646,Patient2_Healthy!B646,Patient5_Healthy!B600,Patient6_Healthy!B600,Patient8_Healthy!B600,Patient9_Healthy!B600,Patient10_Healthy!B600,Patient11_Healthy!B600,Patient12_Healthy!B600,Patient13_Healthy!B600,Patient14_Healthy!B600,Patient15_Healthy!B600,Patient16_Healthy!B600,Patient17_Healthy!B600,Patient18_Healthy!B600,Patient19_Healthy!B600,Patient21_Healthy!B600,Patient22_Healthy!B600,Patient23_Healthy!B600,Patient25_Healthy!B600,Patient26_Healthy!B600,Patient27_Healthy!B600,Patient28_Healthy!B600,Patient30_Healthy!B600,Patient31_Healthy!B600,Patient33_Healthy!B600,Patient34_Healthy!B600,Patient36_Healthy!B600)</f>
        <v>2.9016270201856282</v>
      </c>
      <c r="C621" s="139">
        <f>STDEV(Patient1_Healthy!B646,Patient2_Healthy!B646,Patient5_Healthy!B600,Patient6_Healthy!B600,Patient8_Healthy!B600,Patient9_Healthy!B600,Patient10_Healthy!B600,Patient11_Healthy!B600,Patient12_Healthy!B600,Patient13_Healthy!B600,Patient14_Healthy!B600,Patient15_Healthy!B600,Patient16_Healthy!B600,Patient17_Healthy!B600,Patient18_Healthy!B600,Patient19_Healthy!B600,Patient21_Healthy!B600,Patient22_Healthy!B600,Patient23_Healthy!B600,Patient25_Healthy!B600,Patient26_Healthy!B600,Patient27_Healthy!B600,Patient28_Healthy!B600,Patient30_Healthy!B600,Patient31_Healthy!B600,Patient33_Healthy!B600,Patient34_Healthy!B600,Patient36_Healthy!B600)</f>
        <v>1.7270727976836244</v>
      </c>
      <c r="D621" s="164">
        <f>AVERAGE(Patient1_Healthy!C646,Patient2_Healthy!C646,Patient5_Healthy!C600,Patient6_Healthy!C600,Patient8_Healthy!C600,Patient9_Healthy!C600,Patient10_Healthy!C600,Patient11_Healthy!C600,Patient12_Healthy!C600,Patient13_Healthy!C600,Patient14_Healthy!C600,Patient15_Healthy!C600,Patient16_Healthy!C600,Patient17_Healthy!C600,Patient18_Healthy!C600,Patient19_Healthy!C600,Patient21_Healthy!C600,Patient22_Healthy!C600,Patient23_Healthy!C600,Patient25_Healthy!C600,Patient26_Healthy!C600,Patient27_Healthy!C600,Patient28_Healthy!C600,Patient30_Healthy!C600,Patient31_Healthy!C600,Patient33_Healthy!C600,Patient34_Healthy!C600,Patient36_Healthy!C600)</f>
        <v>4.5344536339345423</v>
      </c>
      <c r="E621" s="139">
        <f>STDEV(Patient1_Healthy!C646,Patient2_Healthy!C646,Patient5_Healthy!C600,Patient6_Healthy!C600,Patient8_Healthy!C600,Patient9_Healthy!C600,Patient10_Healthy!C600,Patient11_Healthy!C600,Patient12_Healthy!C600,Patient13_Healthy!C600,Patient14_Healthy!C600,Patient15_Healthy!C600,Patient16_Healthy!C600,Patient17_Healthy!C600,Patient18_Healthy!C600,Patient19_Healthy!C600,Patient21_Healthy!C600,Patient22_Healthy!C600,Patient23_Healthy!C600,Patient25_Healthy!C600,Patient26_Healthy!C600,Patient27_Healthy!C600,Patient28_Healthy!C600,Patient30_Healthy!C600,Patient31_Healthy!C600,Patient33_Healthy!C600,Patient34_Healthy!C600,Patient36_Healthy!C600)</f>
        <v>8.0375208743726319</v>
      </c>
      <c r="F621" s="132">
        <f>AVERAGE(Patient1_Healthy!D646,Patient2_Healthy!D646,Patient5_Healthy!D600,Patient6_Healthy!D600,Patient8_Healthy!D600,Patient9_Healthy!D600,Patient10_Healthy!D600,Patient11_Healthy!D600,Patient12_Healthy!D600,Patient13_Healthy!D600,Patient14_Healthy!D600,Patient15_Healthy!D600,Patient16_Healthy!D600,Patient17_Healthy!D600,Patient18_Healthy!D600,Patient19_Healthy!D600,Patient21_Healthy!D600,Patient22_Healthy!D600,Patient23_Healthy!D600,Patient25_Healthy!D600,Patient26_Healthy!D600,Patient27_Healthy!D600,Patient28_Healthy!D600,Patient30_Healthy!D600,Patient31_Healthy!D600,Patient33_Healthy!D600,Patient34_Healthy!D600,Patient36_Healthy!D600)</f>
        <v>4.1671882768451862</v>
      </c>
      <c r="G621" s="139">
        <f>STDEV(Patient1_Healthy!D646,Patient2_Healthy!D646,Patient5_Healthy!D600,Patient6_Healthy!D600,Patient8_Healthy!D600,Patient9_Healthy!D600,Patient10_Healthy!D600,Patient11_Healthy!D600,Patient12_Healthy!D600,Patient13_Healthy!D600,Patient14_Healthy!D600,Patient15_Healthy!D600,Patient16_Healthy!D600,Patient17_Healthy!D600,Patient18_Healthy!D600,Patient19_Healthy!D600,Patient21_Healthy!D600,Patient22_Healthy!D600,Patient23_Healthy!D600,Patient25_Healthy!D600,Patient26_Healthy!D600,Patient27_Healthy!D600,Patient28_Healthy!D600,Patient30_Healthy!D600,Patient31_Healthy!D600,Patient33_Healthy!D600,Patient34_Healthy!D600,Patient36_Healthy!D600)</f>
        <v>2.9440758635022379</v>
      </c>
      <c r="H621" s="164">
        <f>AVERAGE(Patient1_Healthy!E646,Patient2_Healthy!E646,Patient5_Healthy!E600,Patient6_Healthy!E600,Patient8_Healthy!E600,Patient9_Healthy!E600,Patient10_Healthy!E600,Patient11_Healthy!E600,Patient12_Healthy!E600,Patient13_Healthy!E600,Patient14_Healthy!E600,Patient15_Healthy!E600,Patient16_Healthy!E600,Patient17_Healthy!E600,Patient18_Healthy!E600,Patient19_Healthy!E600,Patient21_Healthy!E600,Patient22_Healthy!E600,Patient23_Healthy!E600,Patient25_Healthy!E600,Patient26_Healthy!E600,Patient27_Healthy!E600,Patient28_Healthy!E600,Patient30_Healthy!E600,Patient31_Healthy!E600,Patient33_Healthy!E600,Patient34_Healthy!E600,Patient36_Healthy!E600)</f>
        <v>-4.8727776076033207</v>
      </c>
      <c r="I621" s="164">
        <f>STDEV(Patient1_Healthy!E646,Patient2_Healthy!E646,Patient5_Healthy!E600,Patient6_Healthy!E600,Patient8_Healthy!E600,Patient9_Healthy!E600,Patient10_Healthy!E600,Patient11_Healthy!E600,Patient12_Healthy!E600,Patient13_Healthy!E600,Patient14_Healthy!E600,Patient15_Healthy!E600,Patient16_Healthy!E600,Patient17_Healthy!E600,Patient18_Healthy!E600,Patient19_Healthy!E600,Patient21_Healthy!E600,Patient22_Healthy!E600,Patient23_Healthy!E600,Patient25_Healthy!E600,Patient26_Healthy!E600,Patient27_Healthy!E600,Patient28_Healthy!E600,Patient30_Healthy!E600,Patient31_Healthy!E600,Patient33_Healthy!E600,Patient34_Healthy!E600,Patient36_Healthy!E600)</f>
        <v>13.468130448393367</v>
      </c>
      <c r="Q621" s="135" t="s">
        <v>148</v>
      </c>
      <c r="R621" s="132">
        <f>AVERAGE(Patient1_Healthy!M646,Patient2_Healthy!M646,Patient5_Healthy!M600,Patient6_Healthy!M600,Patient8_Healthy!M600,Patient9_Healthy!M600,Patient10_Healthy!M600,Patient11_Healthy!M600,Patient12_Healthy!M600,Patient13_Healthy!M600,Patient14_Healthy!M600,Patient15_Healthy!M600,Patient16_Healthy!M600,Patient17_Healthy!M600,Patient18_Healthy!M600,Patient19_Healthy!M600,Patient21_Healthy!M600,Patient22_Healthy!M600,Patient23_Healthy!M600,Patient25_Healthy!M600,Patient26_Healthy!M600,Patient27_Healthy!M600,Patient28_Healthy!M600,Patient30_Healthy!M600,Patient31_Healthy!M600,Patient33_Healthy!M600,Patient34_Healthy!M600,Patient36_Healthy!M600)</f>
        <v>0.65815629660246433</v>
      </c>
      <c r="S621" s="139">
        <f>STDEV(Patient1_Healthy!M646,Patient2_Healthy!M646,Patient5_Healthy!M600,Patient6_Healthy!M600,Patient8_Healthy!M600,Patient9_Healthy!M600,Patient10_Healthy!M600,Patient11_Healthy!M600,Patient12_Healthy!M600,Patient13_Healthy!M600,Patient14_Healthy!M600,Patient15_Healthy!M600,Patient16_Healthy!M600,Patient17_Healthy!M600,Patient18_Healthy!M600,Patient19_Healthy!M600,Patient21_Healthy!M600,Patient22_Healthy!M600,Patient23_Healthy!M600,Patient25_Healthy!M600,Patient26_Healthy!M600,Patient27_Healthy!M600,Patient28_Healthy!M600,Patient30_Healthy!M600,Patient31_Healthy!M600,Patient33_Healthy!M600,Patient34_Healthy!M600,Patient36_Healthy!M600)</f>
        <v>0.28193220543613162</v>
      </c>
      <c r="T621" s="164">
        <f>AVERAGE(Patient1_Healthy!N646,Patient2_Healthy!N646,Patient5_Healthy!N600,Patient6_Healthy!N600,Patient8_Healthy!N600,Patient9_Healthy!N600,Patient10_Healthy!N600,Patient11_Healthy!N600,Patient12_Healthy!N600,Patient13_Healthy!N600,Patient14_Healthy!N600,Patient15_Healthy!N600,Patient16_Healthy!N600,Patient17_Healthy!N600,Patient18_Healthy!N600,Patient19_Healthy!N600,Patient21_Healthy!N600,Patient22_Healthy!N600,Patient23_Healthy!N600,Patient25_Healthy!N600,Patient26_Healthy!N600,Patient27_Healthy!N600,Patient28_Healthy!N600,Patient30_Healthy!N600,Patient31_Healthy!N600,Patient33_Healthy!N600,Patient34_Healthy!N600,Patient36_Healthy!N600)</f>
        <v>0.68283406851998241</v>
      </c>
      <c r="U621" s="164">
        <f>STDEV(Patient1_Healthy!N646,Patient2_Healthy!N646,Patient5_Healthy!N600,Patient6_Healthy!N600,Patient8_Healthy!N600,Patient9_Healthy!N600,Patient10_Healthy!N600,Patient11_Healthy!N600,Patient12_Healthy!N600,Patient13_Healthy!N600,Patient14_Healthy!N600,Patient15_Healthy!N600,Patient16_Healthy!N600,Patient17_Healthy!N600,Patient18_Healthy!N600,Patient19_Healthy!N600,Patient21_Healthy!N600,Patient22_Healthy!N600,Patient23_Healthy!N600,Patient25_Healthy!N600,Patient26_Healthy!N600,Patient27_Healthy!N600,Patient28_Healthy!N600,Patient30_Healthy!N600,Patient31_Healthy!N600,Patient33_Healthy!N600,Patient34_Healthy!N600,Patient36_Healthy!N600)</f>
        <v>0.25335190061619162</v>
      </c>
      <c r="V621" s="132">
        <f>AVERAGE(Patient1_Healthy!O646,Patient2_Healthy!O646,Patient5_Healthy!O600,Patient6_Healthy!O600,Patient8_Healthy!O600,Patient9_Healthy!O600,Patient10_Healthy!O600,Patient11_Healthy!O600,Patient12_Healthy!O600,Patient13_Healthy!O600,Patient14_Healthy!O600,Patient15_Healthy!O600,Patient16_Healthy!O600,Patient17_Healthy!O600,Patient18_Healthy!O600,Patient19_Healthy!O600,Patient21_Healthy!O600,Patient22_Healthy!O600,Patient23_Healthy!O600,Patient25_Healthy!O600,Patient26_Healthy!O600,Patient27_Healthy!O600,Patient28_Healthy!O600,Patient30_Healthy!O600,Patient31_Healthy!O600,Patient33_Healthy!O600,Patient34_Healthy!O600,Patient36_Healthy!O600)</f>
        <v>0.57169297965330068</v>
      </c>
      <c r="W621" s="139">
        <f>STDEV(Patient1_Healthy!O646,Patient2_Healthy!O646,Patient5_Healthy!O600,Patient6_Healthy!O600,Patient8_Healthy!O600,Patient9_Healthy!O600,Patient10_Healthy!O600,Patient11_Healthy!O600,Patient12_Healthy!O600,Patient13_Healthy!O600,Patient14_Healthy!O600,Patient15_Healthy!O600,Patient16_Healthy!O600,Patient17_Healthy!O600,Patient18_Healthy!O600,Patient19_Healthy!O600,Patient21_Healthy!O600,Patient22_Healthy!O600,Patient23_Healthy!O600,Patient25_Healthy!O600,Patient26_Healthy!O600,Patient27_Healthy!O600,Patient28_Healthy!O600,Patient30_Healthy!O600,Patient31_Healthy!O600,Patient33_Healthy!O600,Patient34_Healthy!O600,Patient36_Healthy!O600)</f>
        <v>0.28979304196835182</v>
      </c>
      <c r="X621" s="132">
        <f>AVERAGE(Patient1_Healthy!P646,Patient2_Healthy!P646,Patient5_Healthy!P600,Patient6_Healthy!P600,Patient8_Healthy!P600,Patient9_Healthy!P600,Patient10_Healthy!P600,Patient11_Healthy!P600,Patient12_Healthy!P600,Patient13_Healthy!P600,Patient14_Healthy!P600,Patient15_Healthy!P600,Patient16_Healthy!P600,Patient17_Healthy!P600,Patient18_Healthy!P600,Patient19_Healthy!P600,Patient21_Healthy!P600,Patient22_Healthy!P600,Patient23_Healthy!P600,Patient25_Healthy!P600,Patient26_Healthy!P600,Patient27_Healthy!P600,Patient28_Healthy!P600,Patient30_Healthy!P600,Patient31_Healthy!P600,Patient33_Healthy!P600,Patient34_Healthy!P600,Patient36_Healthy!P600)</f>
        <v>0.5669069327173204</v>
      </c>
      <c r="Y621" s="139">
        <f>STDEV(Patient1_Healthy!P646,Patient2_Healthy!P646,Patient5_Healthy!P600,Patient6_Healthy!P600,Patient8_Healthy!P600,Patient9_Healthy!P600,Patient10_Healthy!P600,Patient11_Healthy!P600,Patient12_Healthy!P600,Patient13_Healthy!P600,Patient14_Healthy!P600,Patient15_Healthy!P600,Patient16_Healthy!P600,Patient17_Healthy!P600,Patient18_Healthy!P600,Patient19_Healthy!P600,Patient21_Healthy!P600,Patient22_Healthy!P600,Patient23_Healthy!P600,Patient25_Healthy!P600,Patient26_Healthy!P600,Patient27_Healthy!P600,Patient28_Healthy!P600,Patient30_Healthy!P600,Patient31_Healthy!P600,Patient33_Healthy!P600,Patient34_Healthy!P600,Patient36_Healthy!P600)</f>
        <v>0.28075057127736025</v>
      </c>
      <c r="Z621" s="132">
        <f>AVERAGE(Patient1_Healthy!Q646,Patient2_Healthy!Q646,Patient5_Healthy!Q600,Patient6_Healthy!Q600,Patient8_Healthy!Q600,Patient9_Healthy!Q600,Patient10_Healthy!Q600,Patient11_Healthy!Q600,Patient12_Healthy!Q600,Patient13_Healthy!Q600,Patient14_Healthy!Q600,Patient15_Healthy!Q600,Patient16_Healthy!Q600,Patient17_Healthy!Q600,Patient18_Healthy!Q600,Patient19_Healthy!Q600,Patient21_Healthy!Q600,Patient22_Healthy!Q600,Patient23_Healthy!Q600,Patient25_Healthy!Q600,Patient26_Healthy!Q600,Patient27_Healthy!Q600,Patient28_Healthy!Q600,Patient30_Healthy!Q600,Patient31_Healthy!Q600,Patient33_Healthy!Q600,Patient34_Healthy!Q600,Patient36_Healthy!Q600)</f>
        <v>0.57997712232183229</v>
      </c>
      <c r="AA621" s="139">
        <f>STDEV(Patient1_Healthy!Q646,Patient2_Healthy!Q646,Patient5_Healthy!Q600,Patient6_Healthy!Q600,Patient8_Healthy!Q600,Patient9_Healthy!Q600,Patient10_Healthy!Q600,Patient11_Healthy!Q600,Patient12_Healthy!Q600,Patient13_Healthy!Q600,Patient14_Healthy!Q600,Patient15_Healthy!Q600,Patient16_Healthy!Q600,Patient17_Healthy!Q600,Patient18_Healthy!Q600,Patient19_Healthy!Q600,Patient21_Healthy!Q600,Patient22_Healthy!Q600,Patient23_Healthy!Q600,Patient25_Healthy!Q600,Patient26_Healthy!Q600,Patient27_Healthy!Q600,Patient28_Healthy!Q600,Patient30_Healthy!Q600,Patient31_Healthy!Q600,Patient33_Healthy!Q600,Patient34_Healthy!Q600,Patient36_Healthy!Q600)</f>
        <v>0.27224955464313672</v>
      </c>
      <c r="AB621" s="132">
        <f>AVERAGE(Patient1_Healthy!R646,Patient2_Healthy!R646,Patient5_Healthy!R600,Patient6_Healthy!R600,Patient8_Healthy!R600,Patient9_Healthy!R600,Patient10_Healthy!R600,Patient11_Healthy!R600,Patient12_Healthy!R600,Patient12_Healthy!R600,Patient13_Healthy!R600,Patient14_Healthy!R600,Patient15_Healthy!R600,Patient16_Healthy!R600,Patient17_Healthy!R600,Patient18_Healthy!R600,Patient19_Healthy!R600,Patient21_Healthy!R600,Patient22_Healthy!R600,Patient23_Healthy!R600,Patient25_Healthy!R600,Patient26_Healthy!R600,Patient27_Healthy!R600,Patient28_Healthy!R600,Patient30_Healthy!R600,Patient31_Healthy!R600,Patient33_Healthy!R600,Patient34_Healthy!R600,Patient36_Healthy!R600)</f>
        <v>0.5997173531242771</v>
      </c>
      <c r="AC621" s="139">
        <f>STDEV(Patient1_Healthy!R646,Patient2_Healthy!R646,Patient5_Healthy!R600,Patient6_Healthy!R600,Patient8_Healthy!R600,Patient9_Healthy!R600,Patient10_Healthy!R600,Patient11_Healthy!R600,Patient12_Healthy!R600,Patient12_Healthy!R600,Patient13_Healthy!R600,Patient14_Healthy!R600,Patient15_Healthy!R600,Patient16_Healthy!R600,Patient17_Healthy!R600,Patient18_Healthy!R600,Patient19_Healthy!R600,Patient21_Healthy!R600,Patient22_Healthy!R600,Patient23_Healthy!R600,Patient25_Healthy!R600,Patient26_Healthy!R600,Patient27_Healthy!R600,Patient28_Healthy!R600,Patient30_Healthy!R600,Patient31_Healthy!R600,Patient33_Healthy!R600,Patient34_Healthy!R600,Patient36_Healthy!R600)</f>
        <v>0.28104436856094678</v>
      </c>
      <c r="AD621" s="132">
        <f>AVERAGE(Patient1_Healthy!S646,Patient2_Healthy!S646,Patient5_Healthy!S600,Patient6_Healthy!RS200,Patient8_Healthy!S600,Patient9_Healthy!S600,Patient10_Healthy!S600,Patient11_Healthy!S600,Patient12_Healthy!S600,Patient12_Healthy!S600,Patient13_Healthy!S600,Patient14_Healthy!S600,Patient15_Healthy!S600,Patient16_Healthy!S600,Patient17_Healthy!S600,Patient18_Healthy!S600,Patient19_Healthy!S600,Patient21_Healthy!S600,Patient22_Healthy!S600,Patient23_Healthy!S600,Patient25_Healthy!S600,Patient26_Healthy!RS200,Patient27_Healthy!S600,Patient28_Healthy!S600,Patient30_Healthy!S600,Patient31_Healthy!S600,Patient33_Healthy!S600,Patient34_Healthy!S600,Patient36_Healthy!S600)</f>
        <v>0.59322686737168673</v>
      </c>
      <c r="AE621" s="139">
        <f>STDEV(Patient1_Healthy!S646,Patient2_Healthy!S646,Patient5_Healthy!S600,Patient6_Healthy!RS200,Patient8_Healthy!S600,Patient9_Healthy!S600,Patient10_Healthy!S600,Patient11_Healthy!S600,Patient12_Healthy!S600,Patient12_Healthy!S600,Patient13_Healthy!S600,Patient14_Healthy!S600,Patient15_Healthy!S600,Patient16_Healthy!S600,Patient17_Healthy!S600,Patient18_Healthy!S600,Patient19_Healthy!S600,Patient21_Healthy!S600,Patient22_Healthy!S600,Patient23_Healthy!S600,Patient25_Healthy!S600,Patient26_Healthy!RS200,Patient27_Healthy!S600,Patient28_Healthy!S600,Patient30_Healthy!S600,Patient31_Healthy!S600,Patient33_Healthy!S600,Patient34_Healthy!S600,Patient36_Healthy!S600)</f>
        <v>0.31352379473974862</v>
      </c>
      <c r="AF621" s="164">
        <f>AVERAGE(Patient1_Healthy!T646,Patient2_Healthy!T646,Patient5_Healthy!T600,Patient6_Healthy!T600,Patient8_Healthy!T600,Patient9_Healthy!T600,Patient10_Healthy!T600,Patient11_Healthy!T600,Patient12_Healthy!T600,Patient12_Healthy!T600,Patient13_Healthy!T600,Patient14_Healthy!T600,Patient15_Healthy!T600,Patient16_Healthy!T600,Patient17_Healthy!T600,Patient18_Healthy!T600,Patient19_Healthy!T600,Patient21_Healthy!T600,Patient22_Healthy!T600,Patient23_Healthy!T600,Patient25_Healthy!T600,Patient26_Healthy!TS200,Patient27_Healthy!T600,Patient28_Healthy!T600,Patient30_Healthy!T600,Patient31_Healthy!T600,Patient33_Healthy!T600,Patient34_Healthy!T600,Patient36_Healthy!T600)</f>
        <v>0.61594882501238601</v>
      </c>
      <c r="AG621" s="164">
        <f>STDEV(Patient1_Healthy!T646,Patient2_Healthy!T646,Patient5_Healthy!T600,Patient6_Healthy!T600,Patient8_Healthy!T600,Patient9_Healthy!T600,Patient10_Healthy!T600,Patient11_Healthy!T600,Patient12_Healthy!T600,Patient12_Healthy!T600,Patient13_Healthy!T600,Patient14_Healthy!T600,Patient15_Healthy!T600,Patient16_Healthy!T600,Patient17_Healthy!T600,Patient18_Healthy!T600,Patient19_Healthy!T600,Patient21_Healthy!T600,Patient22_Healthy!T600,Patient23_Healthy!T600,Patient25_Healthy!T600,Patient26_Healthy!TS200,Patient27_Healthy!T600,Patient28_Healthy!T600,Patient30_Healthy!T600,Patient31_Healthy!T600,Patient33_Healthy!T600,Patient34_Healthy!T600,Patient36_Healthy!T600)</f>
        <v>0.28832844707132288</v>
      </c>
      <c r="AO621" s="165"/>
    </row>
    <row r="622" spans="1:41" x14ac:dyDescent="0.25">
      <c r="A622" s="169"/>
      <c r="B622" s="169"/>
      <c r="C622" s="169"/>
      <c r="D622" s="169"/>
      <c r="E622" s="169"/>
      <c r="F622" s="169"/>
      <c r="G622" s="169"/>
      <c r="H622" s="169"/>
      <c r="I622" s="169"/>
      <c r="Q622" s="135" t="s">
        <v>149</v>
      </c>
      <c r="R622" s="132">
        <f>AVERAGE(Patient1_Healthy!M647,Patient2_Healthy!M647,Patient5_Healthy!M601,Patient6_Healthy!M601,Patient8_Healthy!M601,Patient9_Healthy!M601,Patient10_Healthy!M601,Patient11_Healthy!M601,Patient12_Healthy!M601,Patient13_Healthy!M601,Patient14_Healthy!M601,Patient15_Healthy!M601,Patient16_Healthy!M601,Patient17_Healthy!M601,Patient18_Healthy!M601,Patient19_Healthy!M601,Patient21_Healthy!M601,Patient22_Healthy!M601,Patient23_Healthy!M601,Patient25_Healthy!M601,Patient26_Healthy!M601,Patient27_Healthy!M601,Patient28_Healthy!M601,Patient30_Healthy!M601,Patient31_Healthy!M601,Patient33_Healthy!M601,Patient34_Healthy!M601,Patient36_Healthy!M601)</f>
        <v>0.65416869080214057</v>
      </c>
      <c r="S622" s="139">
        <f>STDEV(Patient1_Healthy!M647,Patient2_Healthy!M647,Patient5_Healthy!M601,Patient6_Healthy!M601,Patient8_Healthy!M601,Patient9_Healthy!M601,Patient10_Healthy!M601,Patient11_Healthy!M601,Patient12_Healthy!M601,Patient13_Healthy!M601,Patient14_Healthy!M601,Patient15_Healthy!M601,Patient16_Healthy!M601,Patient17_Healthy!M601,Patient18_Healthy!M601,Patient19_Healthy!M601,Patient21_Healthy!M601,Patient22_Healthy!M601,Patient23_Healthy!M601,Patient25_Healthy!M601,Patient26_Healthy!M601,Patient27_Healthy!M601,Patient28_Healthy!M601,Patient30_Healthy!M601,Patient31_Healthy!M601,Patient33_Healthy!M601,Patient34_Healthy!M601,Patient36_Healthy!M601)</f>
        <v>0.26048100973930011</v>
      </c>
      <c r="T622" s="164">
        <f>AVERAGE(Patient1_Healthy!N647,Patient2_Healthy!N647,Patient5_Healthy!N601,Patient6_Healthy!N601,Patient8_Healthy!N601,Patient9_Healthy!N601,Patient10_Healthy!N601,Patient11_Healthy!N601,Patient12_Healthy!N601,Patient13_Healthy!N601,Patient14_Healthy!N601,Patient15_Healthy!N601,Patient16_Healthy!N601,Patient17_Healthy!N601,Patient18_Healthy!N601,Patient19_Healthy!N601,Patient21_Healthy!N601,Patient22_Healthy!N601,Patient23_Healthy!N601,Patient25_Healthy!N601,Patient26_Healthy!N601,Patient27_Healthy!N601,Patient28_Healthy!N601,Patient30_Healthy!N601,Patient31_Healthy!N601,Patient33_Healthy!N601,Patient34_Healthy!N601,Patient36_Healthy!N601)</f>
        <v>0.64142704368722436</v>
      </c>
      <c r="U622" s="164">
        <f>STDEV(Patient1_Healthy!N647,Patient2_Healthy!N647,Patient5_Healthy!N601,Patient6_Healthy!N601,Patient8_Healthy!N601,Patient9_Healthy!N601,Patient10_Healthy!N601,Patient11_Healthy!N601,Patient12_Healthy!N601,Patient13_Healthy!N601,Patient14_Healthy!N601,Patient15_Healthy!N601,Patient16_Healthy!N601,Patient17_Healthy!N601,Patient18_Healthy!N601,Patient19_Healthy!N601,Patient21_Healthy!N601,Patient22_Healthy!N601,Patient23_Healthy!N601,Patient25_Healthy!N601,Patient26_Healthy!N601,Patient27_Healthy!N601,Patient28_Healthy!N601,Patient30_Healthy!N601,Patient31_Healthy!N601,Patient33_Healthy!N601,Patient34_Healthy!N601,Patient36_Healthy!N601)</f>
        <v>0.24341921158473911</v>
      </c>
      <c r="V622" s="132">
        <f>AVERAGE(Patient1_Healthy!O647,Patient2_Healthy!O647,Patient5_Healthy!O601,Patient6_Healthy!O601,Patient8_Healthy!O601,Patient9_Healthy!O601,Patient10_Healthy!O601,Patient11_Healthy!O601,Patient12_Healthy!O601,Patient13_Healthy!O601,Patient14_Healthy!O601,Patient15_Healthy!O601,Patient16_Healthy!O601,Patient17_Healthy!O601,Patient18_Healthy!O601,Patient19_Healthy!O601,Patient21_Healthy!O601,Patient22_Healthy!O601,Patient23_Healthy!O601,Patient25_Healthy!O601,Patient26_Healthy!O601,Patient27_Healthy!O601,Patient28_Healthy!O601,Patient30_Healthy!O601,Patient31_Healthy!O601,Patient33_Healthy!O601,Patient34_Healthy!O601,Patient36_Healthy!O601)</f>
        <v>0.54099762798284701</v>
      </c>
      <c r="W622" s="139">
        <f>STDEV(Patient1_Healthy!O647,Patient2_Healthy!O647,Patient5_Healthy!O601,Patient6_Healthy!O601,Patient8_Healthy!O601,Patient9_Healthy!O601,Patient10_Healthy!O601,Patient11_Healthy!O601,Patient12_Healthy!O601,Patient13_Healthy!O601,Patient14_Healthy!O601,Patient15_Healthy!O601,Patient16_Healthy!O601,Patient17_Healthy!O601,Patient18_Healthy!O601,Patient19_Healthy!O601,Patient21_Healthy!O601,Patient22_Healthy!O601,Patient23_Healthy!O601,Patient25_Healthy!O601,Patient26_Healthy!O601,Patient27_Healthy!O601,Patient28_Healthy!O601,Patient30_Healthy!O601,Patient31_Healthy!O601,Patient33_Healthy!O601,Patient34_Healthy!O601,Patient36_Healthy!O601)</f>
        <v>0.2667203779542166</v>
      </c>
      <c r="X622" s="132">
        <f>AVERAGE(Patient1_Healthy!P647,Patient2_Healthy!P647,Patient5_Healthy!P601,Patient6_Healthy!P601,Patient8_Healthy!P601,Patient9_Healthy!P601,Patient10_Healthy!P601,Patient11_Healthy!P601,Patient12_Healthy!P601,Patient13_Healthy!P601,Patient14_Healthy!P601,Patient15_Healthy!P601,Patient16_Healthy!P601,Patient17_Healthy!P601,Patient18_Healthy!P601,Patient19_Healthy!P601,Patient21_Healthy!P601,Patient22_Healthy!P601,Patient23_Healthy!P601,Patient25_Healthy!P601,Patient26_Healthy!P601,Patient27_Healthy!P601,Patient28_Healthy!P601,Patient30_Healthy!P601,Patient31_Healthy!P601,Patient33_Healthy!P601,Patient34_Healthy!P601,Patient36_Healthy!P601)</f>
        <v>0.50382706016901857</v>
      </c>
      <c r="Y622" s="139">
        <f>STDEV(Patient1_Healthy!P647,Patient2_Healthy!P647,Patient5_Healthy!P601,Patient6_Healthy!P601,Patient8_Healthy!P601,Patient9_Healthy!P601,Patient10_Healthy!P601,Patient11_Healthy!P601,Patient12_Healthy!P601,Patient13_Healthy!P601,Patient14_Healthy!P601,Patient15_Healthy!P601,Patient16_Healthy!P601,Patient17_Healthy!P601,Patient18_Healthy!P601,Patient19_Healthy!P601,Patient21_Healthy!P601,Patient22_Healthy!P601,Patient23_Healthy!P601,Patient25_Healthy!P601,Patient26_Healthy!P601,Patient27_Healthy!P601,Patient28_Healthy!P601,Patient30_Healthy!P601,Patient31_Healthy!P601,Patient33_Healthy!P601,Patient34_Healthy!P601,Patient36_Healthy!P601)</f>
        <v>0.26558532159012327</v>
      </c>
      <c r="Z622" s="132">
        <f>AVERAGE(Patient1_Healthy!Q647,Patient2_Healthy!Q647,Patient5_Healthy!Q601,Patient6_Healthy!Q601,Patient8_Healthy!Q601,Patient9_Healthy!Q601,Patient10_Healthy!Q601,Patient11_Healthy!Q601,Patient12_Healthy!Q601,Patient13_Healthy!Q601,Patient14_Healthy!Q601,Patient15_Healthy!Q601,Patient16_Healthy!Q601,Patient17_Healthy!Q601,Patient18_Healthy!Q601,Patient19_Healthy!Q601,Patient21_Healthy!Q601,Patient22_Healthy!Q601,Patient23_Healthy!Q601,Patient25_Healthy!Q601,Patient26_Healthy!Q601,Patient27_Healthy!Q601,Patient28_Healthy!Q601,Patient30_Healthy!Q601,Patient31_Healthy!Q601,Patient33_Healthy!Q601,Patient34_Healthy!Q601,Patient36_Healthy!Q601)</f>
        <v>0.55167090907469163</v>
      </c>
      <c r="AA622" s="139">
        <f>STDEV(Patient1_Healthy!Q647,Patient2_Healthy!Q647,Patient5_Healthy!Q601,Patient6_Healthy!Q601,Patient8_Healthy!Q601,Patient9_Healthy!Q601,Patient10_Healthy!Q601,Patient11_Healthy!Q601,Patient12_Healthy!Q601,Patient13_Healthy!Q601,Patient14_Healthy!Q601,Patient15_Healthy!Q601,Patient16_Healthy!Q601,Patient17_Healthy!Q601,Patient18_Healthy!Q601,Patient19_Healthy!Q601,Patient21_Healthy!Q601,Patient22_Healthy!Q601,Patient23_Healthy!Q601,Patient25_Healthy!Q601,Patient26_Healthy!Q601,Patient27_Healthy!Q601,Patient28_Healthy!Q601,Patient30_Healthy!Q601,Patient31_Healthy!Q601,Patient33_Healthy!Q601,Patient34_Healthy!Q601,Patient36_Healthy!Q601)</f>
        <v>0.25973925442699664</v>
      </c>
      <c r="AB622" s="132">
        <f>AVERAGE(Patient1_Healthy!R647,Patient2_Healthy!R647,Patient5_Healthy!R601,Patient6_Healthy!R601,Patient8_Healthy!R601,Patient9_Healthy!R601,Patient10_Healthy!R601,Patient11_Healthy!R601,Patient12_Healthy!R601,Patient12_Healthy!R601,Patient13_Healthy!R601,Patient14_Healthy!R601,Patient15_Healthy!R601,Patient16_Healthy!R601,Patient17_Healthy!R601,Patient18_Healthy!R601,Patient19_Healthy!R601,Patient21_Healthy!R601,Patient22_Healthy!R601,Patient23_Healthy!R601,Patient25_Healthy!R601,Patient26_Healthy!R601,Patient27_Healthy!R601,Patient28_Healthy!R601,Patient30_Healthy!R601,Patient31_Healthy!R601,Patient33_Healthy!R601,Patient34_Healthy!R601,Patient36_Healthy!R601)</f>
        <v>0.55667539663935439</v>
      </c>
      <c r="AC622" s="139">
        <f>STDEV(Patient1_Healthy!R647,Patient2_Healthy!R647,Patient5_Healthy!R601,Patient6_Healthy!R601,Patient8_Healthy!R601,Patient9_Healthy!R601,Patient10_Healthy!R601,Patient11_Healthy!R601,Patient12_Healthy!R601,Patient12_Healthy!R601,Patient13_Healthy!R601,Patient14_Healthy!R601,Patient15_Healthy!R601,Patient16_Healthy!R601,Patient17_Healthy!R601,Patient18_Healthy!R601,Patient19_Healthy!R601,Patient21_Healthy!R601,Patient22_Healthy!R601,Patient23_Healthy!R601,Patient25_Healthy!R601,Patient26_Healthy!R601,Patient27_Healthy!R601,Patient28_Healthy!R601,Patient30_Healthy!R601,Patient31_Healthy!R601,Patient33_Healthy!R601,Patient34_Healthy!R601,Patient36_Healthy!R601)</f>
        <v>0.29995796918134021</v>
      </c>
      <c r="AD622" s="132">
        <f>AVERAGE(Patient1_Healthy!S647,Patient2_Healthy!S647,Patient5_Healthy!S601,Patient6_Healthy!RS201,Patient8_Healthy!S601,Patient9_Healthy!S601,Patient10_Healthy!S601,Patient11_Healthy!S601,Patient12_Healthy!S601,Patient12_Healthy!S601,Patient13_Healthy!S601,Patient14_Healthy!S601,Patient15_Healthy!S601,Patient16_Healthy!S601,Patient17_Healthy!S601,Patient18_Healthy!S601,Patient19_Healthy!S601,Patient21_Healthy!S601,Patient22_Healthy!S601,Patient23_Healthy!S601,Patient25_Healthy!S601,Patient26_Healthy!RS201,Patient27_Healthy!S601,Patient28_Healthy!S601,Patient30_Healthy!S601,Patient31_Healthy!S601,Patient33_Healthy!S601,Patient34_Healthy!S601,Patient36_Healthy!S601)</f>
        <v>0.49110751129019048</v>
      </c>
      <c r="AE622" s="139">
        <f>STDEV(Patient1_Healthy!S647,Patient2_Healthy!S647,Patient5_Healthy!S601,Patient6_Healthy!RS201,Patient8_Healthy!S601,Patient9_Healthy!S601,Patient10_Healthy!S601,Patient11_Healthy!S601,Patient12_Healthy!S601,Patient12_Healthy!S601,Patient13_Healthy!S601,Patient14_Healthy!S601,Patient15_Healthy!S601,Patient16_Healthy!S601,Patient17_Healthy!S601,Patient18_Healthy!S601,Patient19_Healthy!S601,Patient21_Healthy!S601,Patient22_Healthy!S601,Patient23_Healthy!S601,Patient25_Healthy!S601,Patient26_Healthy!RS201,Patient27_Healthy!S601,Patient28_Healthy!S601,Patient30_Healthy!S601,Patient31_Healthy!S601,Patient33_Healthy!S601,Patient34_Healthy!S601,Patient36_Healthy!S601)</f>
        <v>0.29056600630842039</v>
      </c>
      <c r="AF622" s="164">
        <f>AVERAGE(Patient1_Healthy!T647,Patient2_Healthy!T647,Patient5_Healthy!T601,Patient6_Healthy!T601,Patient8_Healthy!T601,Patient9_Healthy!T601,Patient10_Healthy!T601,Patient11_Healthy!T601,Patient12_Healthy!T601,Patient12_Healthy!T601,Patient13_Healthy!T601,Patient14_Healthy!T601,Patient15_Healthy!T601,Patient16_Healthy!T601,Patient17_Healthy!T601,Patient18_Healthy!T601,Patient19_Healthy!T601,Patient21_Healthy!T601,Patient22_Healthy!T601,Patient23_Healthy!T601,Patient25_Healthy!T601,Patient26_Healthy!TS201,Patient27_Healthy!T601,Patient28_Healthy!T601,Patient30_Healthy!T601,Patient31_Healthy!T601,Patient33_Healthy!T601,Patient34_Healthy!T601,Patient36_Healthy!T601)</f>
        <v>0.55331148086467563</v>
      </c>
      <c r="AG622" s="164">
        <f>STDEV(Patient1_Healthy!T647,Patient2_Healthy!T647,Patient5_Healthy!T601,Patient6_Healthy!T601,Patient8_Healthy!T601,Patient9_Healthy!T601,Patient10_Healthy!T601,Patient11_Healthy!T601,Patient12_Healthy!T601,Patient12_Healthy!T601,Patient13_Healthy!T601,Patient14_Healthy!T601,Patient15_Healthy!T601,Patient16_Healthy!T601,Patient17_Healthy!T601,Patient18_Healthy!T601,Patient19_Healthy!T601,Patient21_Healthy!T601,Patient22_Healthy!T601,Patient23_Healthy!T601,Patient25_Healthy!T601,Patient26_Healthy!TS201,Patient27_Healthy!T601,Patient28_Healthy!T601,Patient30_Healthy!T601,Patient31_Healthy!T601,Patient33_Healthy!T601,Patient34_Healthy!T601,Patient36_Healthy!T601)</f>
        <v>0.27575264872349114</v>
      </c>
      <c r="AO622" s="165"/>
    </row>
    <row r="623" spans="1:41" x14ac:dyDescent="0.25">
      <c r="A623" s="169"/>
      <c r="B623" s="169"/>
      <c r="C623" s="169"/>
      <c r="D623" s="169"/>
      <c r="E623" s="169"/>
      <c r="F623" s="169"/>
      <c r="G623" s="169"/>
      <c r="H623" s="169"/>
      <c r="I623" s="169"/>
      <c r="Q623" s="135" t="s">
        <v>150</v>
      </c>
      <c r="R623" s="132">
        <f>AVERAGE(Patient1_Healthy!M648,Patient2_Healthy!M648,Patient5_Healthy!M602,Patient6_Healthy!M602,Patient8_Healthy!M602,Patient9_Healthy!M602,Patient10_Healthy!M602,Patient11_Healthy!M602,Patient12_Healthy!M602,Patient13_Healthy!M602,Patient14_Healthy!M602,Patient15_Healthy!M602,Patient16_Healthy!M602,Patient17_Healthy!M602,Patient18_Healthy!M602,Patient19_Healthy!M602,Patient21_Healthy!M602,Patient22_Healthy!M602,Patient23_Healthy!M602,Patient25_Healthy!M602,Patient26_Healthy!M602,Patient27_Healthy!M602,Patient28_Healthy!M602,Patient30_Healthy!M602,Patient31_Healthy!M602,Patient33_Healthy!M602,Patient34_Healthy!M602,Patient36_Healthy!M602)</f>
        <v>0.57405198695686421</v>
      </c>
      <c r="S623" s="139">
        <f>STDEV(Patient1_Healthy!M648,Patient2_Healthy!M648,Patient5_Healthy!M602,Patient6_Healthy!M602,Patient8_Healthy!M602,Patient9_Healthy!M602,Patient10_Healthy!M602,Patient11_Healthy!M602,Patient12_Healthy!M602,Patient13_Healthy!M602,Patient14_Healthy!M602,Patient15_Healthy!M602,Patient16_Healthy!M602,Patient17_Healthy!M602,Patient18_Healthy!M602,Patient19_Healthy!M602,Patient21_Healthy!M602,Patient22_Healthy!M602,Patient23_Healthy!M602,Patient25_Healthy!M602,Patient26_Healthy!M602,Patient27_Healthy!M602,Patient28_Healthy!M602,Patient30_Healthy!M602,Patient31_Healthy!M602,Patient33_Healthy!M602,Patient34_Healthy!M602,Patient36_Healthy!M602)</f>
        <v>0.25059739062525266</v>
      </c>
      <c r="T623" s="164">
        <f>AVERAGE(Patient1_Healthy!N648,Patient2_Healthy!N648,Patient5_Healthy!N602,Patient6_Healthy!N602,Patient8_Healthy!N602,Patient9_Healthy!N602,Patient10_Healthy!N602,Patient11_Healthy!N602,Patient12_Healthy!N602,Patient13_Healthy!N602,Patient14_Healthy!N602,Patient15_Healthy!N602,Patient16_Healthy!N602,Patient17_Healthy!N602,Patient18_Healthy!N602,Patient19_Healthy!N602,Patient21_Healthy!N602,Patient22_Healthy!N602,Patient23_Healthy!N602,Patient25_Healthy!N602,Patient26_Healthy!N602,Patient27_Healthy!N602,Patient28_Healthy!N602,Patient30_Healthy!N602,Patient31_Healthy!N602,Patient33_Healthy!N602,Patient34_Healthy!N602,Patient36_Healthy!N602)</f>
        <v>0.64405565774007112</v>
      </c>
      <c r="U623" s="164">
        <f>STDEV(Patient1_Healthy!N648,Patient2_Healthy!N648,Patient5_Healthy!N602,Patient6_Healthy!N602,Patient8_Healthy!N602,Patient9_Healthy!N602,Patient10_Healthy!N602,Patient11_Healthy!N602,Patient12_Healthy!N602,Patient13_Healthy!N602,Patient14_Healthy!N602,Patient15_Healthy!N602,Patient16_Healthy!N602,Patient17_Healthy!N602,Patient18_Healthy!N602,Patient19_Healthy!N602,Patient21_Healthy!N602,Patient22_Healthy!N602,Patient23_Healthy!N602,Patient25_Healthy!N602,Patient26_Healthy!N602,Patient27_Healthy!N602,Patient28_Healthy!N602,Patient30_Healthy!N602,Patient31_Healthy!N602,Patient33_Healthy!N602,Patient34_Healthy!N602,Patient36_Healthy!N602)</f>
        <v>0.27407601206690263</v>
      </c>
      <c r="V623" s="132">
        <f>AVERAGE(Patient1_Healthy!O648,Patient2_Healthy!O648,Patient5_Healthy!O602,Patient6_Healthy!O602,Patient8_Healthy!O602,Patient9_Healthy!O602,Patient10_Healthy!O602,Patient11_Healthy!O602,Patient12_Healthy!O602,Patient13_Healthy!O602,Patient14_Healthy!O602,Patient15_Healthy!O602,Patient16_Healthy!O602,Patient17_Healthy!O602,Patient18_Healthy!O602,Patient19_Healthy!O602,Patient21_Healthy!O602,Patient22_Healthy!O602,Patient23_Healthy!O602,Patient25_Healthy!O602,Patient26_Healthy!O602,Patient27_Healthy!O602,Patient28_Healthy!O602,Patient30_Healthy!O602,Patient31_Healthy!O602,Patient33_Healthy!O602,Patient34_Healthy!O602,Patient36_Healthy!O602)</f>
        <v>0.46382954213200317</v>
      </c>
      <c r="W623" s="139">
        <f>STDEV(Patient1_Healthy!O648,Patient2_Healthy!O648,Patient5_Healthy!O602,Patient6_Healthy!O602,Patient8_Healthy!O602,Patient9_Healthy!O602,Patient10_Healthy!O602,Patient11_Healthy!O602,Patient12_Healthy!O602,Patient13_Healthy!O602,Patient14_Healthy!O602,Patient15_Healthy!O602,Patient16_Healthy!O602,Patient17_Healthy!O602,Patient18_Healthy!O602,Patient19_Healthy!O602,Patient21_Healthy!O602,Patient22_Healthy!O602,Patient23_Healthy!O602,Patient25_Healthy!O602,Patient26_Healthy!O602,Patient27_Healthy!O602,Patient28_Healthy!O602,Patient30_Healthy!O602,Patient31_Healthy!O602,Patient33_Healthy!O602,Patient34_Healthy!O602,Patient36_Healthy!O602)</f>
        <v>0.24425804228441381</v>
      </c>
      <c r="X623" s="132">
        <f>AVERAGE(Patient1_Healthy!P648,Patient2_Healthy!P648,Patient5_Healthy!P602,Patient6_Healthy!P602,Patient8_Healthy!P602,Patient9_Healthy!P602,Patient10_Healthy!P602,Patient11_Healthy!P602,Patient12_Healthy!P602,Patient13_Healthy!P602,Patient14_Healthy!P602,Patient15_Healthy!P602,Patient16_Healthy!P602,Patient17_Healthy!P602,Patient18_Healthy!P602,Patient19_Healthy!P602,Patient21_Healthy!P602,Patient22_Healthy!P602,Patient23_Healthy!P602,Patient25_Healthy!P602,Patient26_Healthy!P602,Patient27_Healthy!P602,Patient28_Healthy!P602,Patient30_Healthy!P602,Patient31_Healthy!P602,Patient33_Healthy!P602,Patient34_Healthy!P602,Patient36_Healthy!P602)</f>
        <v>0.53241450890610631</v>
      </c>
      <c r="Y623" s="139">
        <f>STDEV(Patient1_Healthy!P648,Patient2_Healthy!P648,Patient5_Healthy!P602,Patient6_Healthy!P602,Patient8_Healthy!P602,Patient9_Healthy!P602,Patient10_Healthy!P602,Patient11_Healthy!P602,Patient12_Healthy!P602,Patient13_Healthy!P602,Patient14_Healthy!P602,Patient15_Healthy!P602,Patient16_Healthy!P602,Patient17_Healthy!P602,Patient18_Healthy!P602,Patient19_Healthy!P602,Patient21_Healthy!P602,Patient22_Healthy!P602,Patient23_Healthy!P602,Patient25_Healthy!P602,Patient26_Healthy!P602,Patient27_Healthy!P602,Patient28_Healthy!P602,Patient30_Healthy!P602,Patient31_Healthy!P602,Patient33_Healthy!P602,Patient34_Healthy!P602,Patient36_Healthy!P602)</f>
        <v>0.26318813022379206</v>
      </c>
      <c r="Z623" s="132">
        <f>AVERAGE(Patient1_Healthy!Q648,Patient2_Healthy!Q648,Patient5_Healthy!Q602,Patient6_Healthy!Q602,Patient8_Healthy!Q602,Patient9_Healthy!Q602,Patient10_Healthy!Q602,Patient11_Healthy!Q602,Patient12_Healthy!Q602,Patient13_Healthy!Q602,Patient14_Healthy!Q602,Patient15_Healthy!Q602,Patient16_Healthy!Q602,Patient17_Healthy!Q602,Patient18_Healthy!Q602,Patient19_Healthy!Q602,Patient21_Healthy!Q602,Patient22_Healthy!Q602,Patient23_Healthy!Q602,Patient25_Healthy!Q602,Patient26_Healthy!Q602,Patient27_Healthy!Q602,Patient28_Healthy!Q602,Patient30_Healthy!Q602,Patient31_Healthy!Q602,Patient33_Healthy!Q602,Patient34_Healthy!Q602,Patient36_Healthy!Q602)</f>
        <v>0.56533394933323067</v>
      </c>
      <c r="AA623" s="139">
        <f>STDEV(Patient1_Healthy!Q648,Patient2_Healthy!Q648,Patient5_Healthy!Q602,Patient6_Healthy!Q602,Patient8_Healthy!Q602,Patient9_Healthy!Q602,Patient10_Healthy!Q602,Patient11_Healthy!Q602,Patient12_Healthy!Q602,Patient13_Healthy!Q602,Patient14_Healthy!Q602,Patient15_Healthy!Q602,Patient16_Healthy!Q602,Patient17_Healthy!Q602,Patient18_Healthy!Q602,Patient19_Healthy!Q602,Patient21_Healthy!Q602,Patient22_Healthy!Q602,Patient23_Healthy!Q602,Patient25_Healthy!Q602,Patient26_Healthy!Q602,Patient27_Healthy!Q602,Patient28_Healthy!Q602,Patient30_Healthy!Q602,Patient31_Healthy!Q602,Patient33_Healthy!Q602,Patient34_Healthy!Q602,Patient36_Healthy!Q602)</f>
        <v>0.24806409051653699</v>
      </c>
      <c r="AB623" s="132">
        <f>AVERAGE(Patient1_Healthy!R648,Patient2_Healthy!R648,Patient5_Healthy!R602,Patient6_Healthy!R602,Patient8_Healthy!R602,Patient9_Healthy!R602,Patient10_Healthy!R602,Patient11_Healthy!R602,Patient12_Healthy!R602,Patient12_Healthy!R602,Patient13_Healthy!R602,Patient14_Healthy!R602,Patient15_Healthy!R602,Patient16_Healthy!R602,Patient17_Healthy!R602,Patient18_Healthy!R602,Patient19_Healthy!R602,Patient21_Healthy!R602,Patient22_Healthy!R602,Patient23_Healthy!R602,Patient25_Healthy!R602,Patient26_Healthy!R602,Patient27_Healthy!R602,Patient28_Healthy!R602,Patient30_Healthy!R602,Patient31_Healthy!R602,Patient33_Healthy!R602,Patient34_Healthy!R602,Patient36_Healthy!R602)</f>
        <v>0.48717483712399756</v>
      </c>
      <c r="AC623" s="139">
        <f>STDEV(Patient1_Healthy!R648,Patient2_Healthy!R648,Patient5_Healthy!R602,Patient6_Healthy!R602,Patient8_Healthy!R602,Patient9_Healthy!R602,Patient10_Healthy!R602,Patient11_Healthy!R602,Patient12_Healthy!R602,Patient12_Healthy!R602,Patient13_Healthy!R602,Patient14_Healthy!R602,Patient15_Healthy!R602,Patient16_Healthy!R602,Patient17_Healthy!R602,Patient18_Healthy!R602,Patient19_Healthy!R602,Patient21_Healthy!R602,Patient22_Healthy!R602,Patient23_Healthy!R602,Patient25_Healthy!R602,Patient26_Healthy!R602,Patient27_Healthy!R602,Patient28_Healthy!R602,Patient30_Healthy!R602,Patient31_Healthy!R602,Patient33_Healthy!R602,Patient34_Healthy!R602,Patient36_Healthy!R602)</f>
        <v>0.22021445887004379</v>
      </c>
      <c r="AD623" s="132">
        <f>AVERAGE(Patient1_Healthy!S648,Patient2_Healthy!S648,Patient5_Healthy!S602,Patient6_Healthy!RS202,Patient8_Healthy!S602,Patient9_Healthy!S602,Patient10_Healthy!S602,Patient11_Healthy!S602,Patient12_Healthy!S602,Patient12_Healthy!S602,Patient13_Healthy!S602,Patient14_Healthy!S602,Patient15_Healthy!S602,Patient16_Healthy!S602,Patient17_Healthy!S602,Patient18_Healthy!S602,Patient19_Healthy!S602,Patient21_Healthy!S602,Patient22_Healthy!S602,Patient23_Healthy!S602,Patient25_Healthy!S602,Patient26_Healthy!RS202,Patient27_Healthy!S602,Patient28_Healthy!S602,Patient30_Healthy!S602,Patient31_Healthy!S602,Patient33_Healthy!S602,Patient34_Healthy!S602,Patient36_Healthy!S602)</f>
        <v>0.47394119926216094</v>
      </c>
      <c r="AE623" s="139">
        <f>STDEV(Patient1_Healthy!S648,Patient2_Healthy!S648,Patient5_Healthy!S602,Patient6_Healthy!RS202,Patient8_Healthy!S602,Patient9_Healthy!S602,Patient10_Healthy!S602,Patient11_Healthy!S602,Patient12_Healthy!S602,Patient12_Healthy!S602,Patient13_Healthy!S602,Patient14_Healthy!S602,Patient15_Healthy!S602,Patient16_Healthy!S602,Patient17_Healthy!S602,Patient18_Healthy!S602,Patient19_Healthy!S602,Patient21_Healthy!S602,Patient22_Healthy!S602,Patient23_Healthy!S602,Patient25_Healthy!S602,Patient26_Healthy!RS202,Patient27_Healthy!S602,Patient28_Healthy!S602,Patient30_Healthy!S602,Patient31_Healthy!S602,Patient33_Healthy!S602,Patient34_Healthy!S602,Patient36_Healthy!S602)</f>
        <v>0.24894405035011671</v>
      </c>
      <c r="AF623" s="164">
        <f>AVERAGE(Patient1_Healthy!T648,Patient2_Healthy!T648,Patient5_Healthy!T602,Patient6_Healthy!T602,Patient8_Healthy!T602,Patient9_Healthy!T602,Patient10_Healthy!T602,Patient11_Healthy!T602,Patient12_Healthy!T602,Patient12_Healthy!T602,Patient13_Healthy!T602,Patient14_Healthy!T602,Patient15_Healthy!T602,Patient16_Healthy!T602,Patient17_Healthy!T602,Patient18_Healthy!T602,Patient19_Healthy!T602,Patient21_Healthy!T602,Patient22_Healthy!T602,Patient23_Healthy!T602,Patient25_Healthy!T602,Patient26_Healthy!TS202,Patient27_Healthy!T602,Patient28_Healthy!T602,Patient30_Healthy!T602,Patient31_Healthy!T602,Patient33_Healthy!T602,Patient34_Healthy!T602,Patient36_Healthy!T602)</f>
        <v>0.51404737582296189</v>
      </c>
      <c r="AG623" s="164">
        <f>STDEV(Patient1_Healthy!T648,Patient2_Healthy!T648,Patient5_Healthy!T602,Patient6_Healthy!T602,Patient8_Healthy!T602,Patient9_Healthy!T602,Patient10_Healthy!T602,Patient11_Healthy!T602,Patient12_Healthy!T602,Patient12_Healthy!T602,Patient13_Healthy!T602,Patient14_Healthy!T602,Patient15_Healthy!T602,Patient16_Healthy!T602,Patient17_Healthy!T602,Patient18_Healthy!T602,Patient19_Healthy!T602,Patient21_Healthy!T602,Patient22_Healthy!T602,Patient23_Healthy!T602,Patient25_Healthy!T602,Patient26_Healthy!TS202,Patient27_Healthy!T602,Patient28_Healthy!T602,Patient30_Healthy!T602,Patient31_Healthy!T602,Patient33_Healthy!T602,Patient34_Healthy!T602,Patient36_Healthy!T602)</f>
        <v>0.24307067475158312</v>
      </c>
      <c r="AO623" s="165"/>
    </row>
    <row r="624" spans="1:41" x14ac:dyDescent="0.25">
      <c r="A624" s="169"/>
      <c r="B624" s="169"/>
      <c r="C624" s="169"/>
      <c r="D624" s="169"/>
      <c r="E624" s="169"/>
      <c r="F624" s="169"/>
      <c r="G624" s="169"/>
      <c r="H624" s="169"/>
      <c r="I624" s="169"/>
      <c r="Q624" s="135" t="s">
        <v>151</v>
      </c>
      <c r="R624" s="132">
        <f>AVERAGE(Patient1_Healthy!M649,Patient2_Healthy!M649,Patient5_Healthy!M603,Patient6_Healthy!M603,Patient8_Healthy!M603,Patient9_Healthy!M603,Patient10_Healthy!M603,Patient11_Healthy!M603,Patient12_Healthy!M603,Patient13_Healthy!M603,Patient14_Healthy!M603,Patient15_Healthy!M603,Patient16_Healthy!M603,Patient17_Healthy!M603,Patient18_Healthy!M603,Patient19_Healthy!M603,Patient21_Healthy!M603,Patient22_Healthy!M603,Patient23_Healthy!M603,Patient25_Healthy!M603,Patient26_Healthy!M603,Patient27_Healthy!M603,Patient28_Healthy!M603,Patient30_Healthy!M603,Patient31_Healthy!M603,Patient33_Healthy!M603,Patient34_Healthy!M603,Patient36_Healthy!M603)</f>
        <v>0.64783431914441314</v>
      </c>
      <c r="S624" s="139">
        <f>STDEV(Patient1_Healthy!M649,Patient2_Healthy!M649,Patient5_Healthy!M603,Patient6_Healthy!M603,Patient8_Healthy!M603,Patient9_Healthy!M603,Patient10_Healthy!M603,Patient11_Healthy!M603,Patient12_Healthy!M603,Patient13_Healthy!M603,Patient14_Healthy!M603,Patient15_Healthy!M603,Patient16_Healthy!M603,Patient17_Healthy!M603,Patient18_Healthy!M603,Patient19_Healthy!M603,Patient21_Healthy!M603,Patient22_Healthy!M603,Patient23_Healthy!M603,Patient25_Healthy!M603,Patient26_Healthy!M603,Patient27_Healthy!M603,Patient28_Healthy!M603,Patient30_Healthy!M603,Patient31_Healthy!M603,Patient33_Healthy!M603,Patient34_Healthy!M603,Patient36_Healthy!M603)</f>
        <v>0.23652267248236927</v>
      </c>
      <c r="T624" s="164">
        <f>AVERAGE(Patient1_Healthy!N649,Patient2_Healthy!N649,Patient5_Healthy!N603,Patient6_Healthy!N603,Patient8_Healthy!N603,Patient9_Healthy!N603,Patient10_Healthy!N603,Patient11_Healthy!N603,Patient12_Healthy!N603,Patient13_Healthy!N603,Patient14_Healthy!N603,Patient15_Healthy!N603,Patient16_Healthy!N603,Patient17_Healthy!N603,Patient18_Healthy!N603,Patient19_Healthy!N603,Patient21_Healthy!N603,Patient22_Healthy!N603,Patient23_Healthy!N603,Patient25_Healthy!N603,Patient26_Healthy!N603,Patient27_Healthy!N603,Patient28_Healthy!N603,Patient30_Healthy!N603,Patient31_Healthy!N603,Patient33_Healthy!N603,Patient34_Healthy!N603,Patient36_Healthy!N603)</f>
        <v>0.66438182383877131</v>
      </c>
      <c r="U624" s="164">
        <f>STDEV(Patient1_Healthy!N649,Patient2_Healthy!N649,Patient5_Healthy!N603,Patient6_Healthy!N603,Patient8_Healthy!N603,Patient9_Healthy!N603,Patient10_Healthy!N603,Patient11_Healthy!N603,Patient12_Healthy!N603,Patient13_Healthy!N603,Patient14_Healthy!N603,Patient15_Healthy!N603,Patient16_Healthy!N603,Patient17_Healthy!N603,Patient18_Healthy!N603,Patient19_Healthy!N603,Patient21_Healthy!N603,Patient22_Healthy!N603,Patient23_Healthy!N603,Patient25_Healthy!N603,Patient26_Healthy!N603,Patient27_Healthy!N603,Patient28_Healthy!N603,Patient30_Healthy!N603,Patient31_Healthy!N603,Patient33_Healthy!N603,Patient34_Healthy!N603,Patient36_Healthy!N603)</f>
        <v>0.2587174148719526</v>
      </c>
      <c r="V624" s="132">
        <f>AVERAGE(Patient1_Healthy!O649,Patient2_Healthy!O649,Patient5_Healthy!O603,Patient6_Healthy!O603,Patient8_Healthy!O603,Patient9_Healthy!O603,Patient10_Healthy!O603,Patient11_Healthy!O603,Patient12_Healthy!O603,Patient13_Healthy!O603,Patient14_Healthy!O603,Patient15_Healthy!O603,Patient16_Healthy!O603,Patient17_Healthy!O603,Patient18_Healthy!O603,Patient19_Healthy!O603,Patient21_Healthy!O603,Patient22_Healthy!O603,Patient23_Healthy!O603,Patient25_Healthy!O603,Patient26_Healthy!O603,Patient27_Healthy!O603,Patient28_Healthy!O603,Patient30_Healthy!O603,Patient31_Healthy!O603,Patient33_Healthy!O603,Patient34_Healthy!O603,Patient36_Healthy!O603)</f>
        <v>0.51239095757182362</v>
      </c>
      <c r="W624" s="139">
        <f>STDEV(Patient1_Healthy!O649,Patient2_Healthy!O649,Patient5_Healthy!O603,Patient6_Healthy!O603,Patient8_Healthy!O603,Patient9_Healthy!O603,Patient10_Healthy!O603,Patient11_Healthy!O603,Patient12_Healthy!O603,Patient13_Healthy!O603,Patient14_Healthy!O603,Patient15_Healthy!O603,Patient16_Healthy!O603,Patient17_Healthy!O603,Patient18_Healthy!O603,Patient19_Healthy!O603,Patient21_Healthy!O603,Patient22_Healthy!O603,Patient23_Healthy!O603,Patient25_Healthy!O603,Patient26_Healthy!O603,Patient27_Healthy!O603,Patient28_Healthy!O603,Patient30_Healthy!O603,Patient31_Healthy!O603,Patient33_Healthy!O603,Patient34_Healthy!O603,Patient36_Healthy!O603)</f>
        <v>0.27766015137217215</v>
      </c>
      <c r="X624" s="132">
        <f>AVERAGE(Patient1_Healthy!P649,Patient2_Healthy!P649,Patient5_Healthy!P603,Patient6_Healthy!P603,Patient8_Healthy!P603,Patient9_Healthy!P603,Patient10_Healthy!P603,Patient11_Healthy!P603,Patient12_Healthy!P603,Patient13_Healthy!P603,Patient14_Healthy!P603,Patient15_Healthy!P603,Patient16_Healthy!P603,Patient17_Healthy!P603,Patient18_Healthy!P603,Patient19_Healthy!P603,Patient21_Healthy!P603,Patient22_Healthy!P603,Patient23_Healthy!P603,Patient25_Healthy!P603,Patient26_Healthy!P603,Patient27_Healthy!P603,Patient28_Healthy!P603,Patient30_Healthy!P603,Patient31_Healthy!P603,Patient33_Healthy!P603,Patient34_Healthy!P603,Patient36_Healthy!P603)</f>
        <v>0.50724072275841781</v>
      </c>
      <c r="Y624" s="139">
        <f>STDEV(Patient1_Healthy!P649,Patient2_Healthy!P649,Patient5_Healthy!P603,Patient6_Healthy!P603,Patient8_Healthy!P603,Patient9_Healthy!P603,Patient10_Healthy!P603,Patient11_Healthy!P603,Patient12_Healthy!P603,Patient13_Healthy!P603,Patient14_Healthy!P603,Patient15_Healthy!P603,Patient16_Healthy!P603,Patient17_Healthy!P603,Patient18_Healthy!P603,Patient19_Healthy!P603,Patient21_Healthy!P603,Patient22_Healthy!P603,Patient23_Healthy!P603,Patient25_Healthy!P603,Patient26_Healthy!P603,Patient27_Healthy!P603,Patient28_Healthy!P603,Patient30_Healthy!P603,Patient31_Healthy!P603,Patient33_Healthy!P603,Patient34_Healthy!P603,Patient36_Healthy!P603)</f>
        <v>0.27106913020349166</v>
      </c>
      <c r="Z624" s="132">
        <f>AVERAGE(Patient1_Healthy!Q649,Patient2_Healthy!Q649,Patient5_Healthy!Q603,Patient6_Healthy!Q603,Patient8_Healthy!Q603,Patient9_Healthy!Q603,Patient10_Healthy!Q603,Patient11_Healthy!Q603,Patient12_Healthy!Q603,Patient13_Healthy!Q603,Patient14_Healthy!Q603,Patient15_Healthy!Q603,Patient16_Healthy!Q603,Patient17_Healthy!Q603,Patient18_Healthy!Q603,Patient19_Healthy!Q603,Patient21_Healthy!Q603,Patient22_Healthy!Q603,Patient23_Healthy!Q603,Patient25_Healthy!Q603,Patient26_Healthy!Q603,Patient27_Healthy!Q603,Patient28_Healthy!Q603,Patient30_Healthy!Q603,Patient31_Healthy!Q603,Patient33_Healthy!Q603,Patient34_Healthy!Q603,Patient36_Healthy!Q603)</f>
        <v>0.56206504523577805</v>
      </c>
      <c r="AA624" s="139">
        <f>STDEV(Patient1_Healthy!Q649,Patient2_Healthy!Q649,Patient5_Healthy!Q603,Patient6_Healthy!Q603,Patient8_Healthy!Q603,Patient9_Healthy!Q603,Patient10_Healthy!Q603,Patient11_Healthy!Q603,Patient12_Healthy!Q603,Patient13_Healthy!Q603,Patient14_Healthy!Q603,Patient15_Healthy!Q603,Patient16_Healthy!Q603,Patient17_Healthy!Q603,Patient18_Healthy!Q603,Patient19_Healthy!Q603,Patient21_Healthy!Q603,Patient22_Healthy!Q603,Patient23_Healthy!Q603,Patient25_Healthy!Q603,Patient26_Healthy!Q603,Patient27_Healthy!Q603,Patient28_Healthy!Q603,Patient30_Healthy!Q603,Patient31_Healthy!Q603,Patient33_Healthy!Q603,Patient34_Healthy!Q603,Patient36_Healthy!Q603)</f>
        <v>0.27011419626714039</v>
      </c>
      <c r="AB624" s="132">
        <f>AVERAGE(Patient1_Healthy!R649,Patient2_Healthy!R649,Patient5_Healthy!R603,Patient6_Healthy!R603,Patient8_Healthy!R603,Patient9_Healthy!R603,Patient10_Healthy!R603,Patient11_Healthy!R603,Patient12_Healthy!R603,Patient12_Healthy!R603,Patient13_Healthy!R603,Patient14_Healthy!R603,Patient15_Healthy!R603,Patient16_Healthy!R603,Patient17_Healthy!R603,Patient18_Healthy!R603,Patient19_Healthy!R603,Patient21_Healthy!R603,Patient22_Healthy!R603,Patient23_Healthy!R603,Patient25_Healthy!R603,Patient26_Healthy!R603,Patient27_Healthy!R603,Patient28_Healthy!R603,Patient30_Healthy!R603,Patient31_Healthy!R603,Patient33_Healthy!R603,Patient34_Healthy!R603,Patient36_Healthy!R603)</f>
        <v>0.52388152547606437</v>
      </c>
      <c r="AC624" s="139">
        <f>STDEV(Patient1_Healthy!R649,Patient2_Healthy!R649,Patient5_Healthy!R603,Patient6_Healthy!R603,Patient8_Healthy!R603,Patient9_Healthy!R603,Patient10_Healthy!R603,Patient11_Healthy!R603,Patient12_Healthy!R603,Patient12_Healthy!R603,Patient13_Healthy!R603,Patient14_Healthy!R603,Patient15_Healthy!R603,Patient16_Healthy!R603,Patient17_Healthy!R603,Patient18_Healthy!R603,Patient19_Healthy!R603,Patient21_Healthy!R603,Patient22_Healthy!R603,Patient23_Healthy!R603,Patient25_Healthy!R603,Patient26_Healthy!R603,Patient27_Healthy!R603,Patient28_Healthy!R603,Patient30_Healthy!R603,Patient31_Healthy!R603,Patient33_Healthy!R603,Patient34_Healthy!R603,Patient36_Healthy!R603)</f>
        <v>0.2520504634025596</v>
      </c>
      <c r="AD624" s="132">
        <f>AVERAGE(Patient1_Healthy!S649,Patient2_Healthy!S649,Patient5_Healthy!S603,Patient6_Healthy!RS203,Patient8_Healthy!S603,Patient9_Healthy!S603,Patient10_Healthy!S603,Patient11_Healthy!S603,Patient12_Healthy!S603,Patient12_Healthy!S603,Patient13_Healthy!S603,Patient14_Healthy!S603,Patient15_Healthy!S603,Patient16_Healthy!S603,Patient17_Healthy!S603,Patient18_Healthy!S603,Patient19_Healthy!S603,Patient21_Healthy!S603,Patient22_Healthy!S603,Patient23_Healthy!S603,Patient25_Healthy!S603,Patient26_Healthy!RS203,Patient27_Healthy!S603,Patient28_Healthy!S603,Patient30_Healthy!S603,Patient31_Healthy!S603,Patient33_Healthy!S603,Patient34_Healthy!S603,Patient36_Healthy!S603)</f>
        <v>0.51925482698100445</v>
      </c>
      <c r="AE624" s="139">
        <f>STDEV(Patient1_Healthy!S649,Patient2_Healthy!S649,Patient5_Healthy!S603,Patient6_Healthy!RS203,Patient8_Healthy!S603,Patient9_Healthy!S603,Patient10_Healthy!S603,Patient11_Healthy!S603,Patient12_Healthy!S603,Patient12_Healthy!S603,Patient13_Healthy!S603,Patient14_Healthy!S603,Patient15_Healthy!S603,Patient16_Healthy!S603,Patient17_Healthy!S603,Patient18_Healthy!S603,Patient19_Healthy!S603,Patient21_Healthy!S603,Patient22_Healthy!S603,Patient23_Healthy!S603,Patient25_Healthy!S603,Patient26_Healthy!RS203,Patient27_Healthy!S603,Patient28_Healthy!S603,Patient30_Healthy!S603,Patient31_Healthy!S603,Patient33_Healthy!S603,Patient34_Healthy!S603,Patient36_Healthy!S603)</f>
        <v>0.29403181213247664</v>
      </c>
      <c r="AF624" s="164">
        <f>AVERAGE(Patient1_Healthy!T649,Patient2_Healthy!T649,Patient5_Healthy!T603,Patient6_Healthy!T603,Patient8_Healthy!T603,Patient9_Healthy!T603,Patient10_Healthy!T603,Patient11_Healthy!T603,Patient12_Healthy!T603,Patient12_Healthy!T603,Patient13_Healthy!T603,Patient14_Healthy!T603,Patient15_Healthy!T603,Patient16_Healthy!T603,Patient17_Healthy!T603,Patient18_Healthy!T603,Patient19_Healthy!T603,Patient21_Healthy!T603,Patient22_Healthy!T603,Patient23_Healthy!T603,Patient25_Healthy!T603,Patient26_Healthy!TS203,Patient27_Healthy!T603,Patient28_Healthy!T603,Patient30_Healthy!T603,Patient31_Healthy!T603,Patient33_Healthy!T603,Patient34_Healthy!T603,Patient36_Healthy!T603)</f>
        <v>0.63915818955901815</v>
      </c>
      <c r="AG624" s="164">
        <f>STDEV(Patient1_Healthy!T649,Patient2_Healthy!T649,Patient5_Healthy!T603,Patient6_Healthy!T603,Patient8_Healthy!T603,Patient9_Healthy!T603,Patient10_Healthy!T603,Patient11_Healthy!T603,Patient12_Healthy!T603,Patient12_Healthy!T603,Patient13_Healthy!T603,Patient14_Healthy!T603,Patient15_Healthy!T603,Patient16_Healthy!T603,Patient17_Healthy!T603,Patient18_Healthy!T603,Patient19_Healthy!T603,Patient21_Healthy!T603,Patient22_Healthy!T603,Patient23_Healthy!T603,Patient25_Healthy!T603,Patient26_Healthy!TS203,Patient27_Healthy!T603,Patient28_Healthy!T603,Patient30_Healthy!T603,Patient31_Healthy!T603,Patient33_Healthy!T603,Patient34_Healthy!T603,Patient36_Healthy!T603)</f>
        <v>0.28033859205350647</v>
      </c>
      <c r="AO624" s="165"/>
    </row>
    <row r="625" spans="1:41" x14ac:dyDescent="0.25">
      <c r="A625" s="169"/>
      <c r="B625" s="169"/>
      <c r="C625" s="169"/>
      <c r="D625" s="169"/>
      <c r="E625" s="169"/>
      <c r="F625" s="169"/>
      <c r="G625" s="169"/>
      <c r="H625" s="169"/>
      <c r="I625" s="169"/>
      <c r="Q625" s="135" t="s">
        <v>152</v>
      </c>
      <c r="R625" s="132">
        <f>AVERAGE(Patient1_Healthy!M650,Patient2_Healthy!M650,Patient5_Healthy!M604,Patient6_Healthy!M604,Patient8_Healthy!M604,Patient9_Healthy!M604,Patient10_Healthy!M604,Patient11_Healthy!M604,Patient12_Healthy!M604,Patient13_Healthy!M604,Patient14_Healthy!M604,Patient15_Healthy!M604,Patient16_Healthy!M604,Patient17_Healthy!M604,Patient18_Healthy!M604,Patient19_Healthy!M604,Patient21_Healthy!M604,Patient22_Healthy!M604,Patient23_Healthy!M604,Patient25_Healthy!M604,Patient26_Healthy!M604,Patient27_Healthy!M604,Patient28_Healthy!M604,Patient30_Healthy!M604,Patient31_Healthy!M604,Patient33_Healthy!M604,Patient34_Healthy!M604,Patient36_Healthy!M604)</f>
        <v>0.65285202553937827</v>
      </c>
      <c r="S625" s="139">
        <f>STDEV(Patient1_Healthy!M650,Patient2_Healthy!M650,Patient5_Healthy!M604,Patient6_Healthy!M604,Patient8_Healthy!M604,Patient9_Healthy!M604,Patient10_Healthy!M604,Patient11_Healthy!M604,Patient12_Healthy!M604,Patient13_Healthy!M604,Patient14_Healthy!M604,Patient15_Healthy!M604,Patient16_Healthy!M604,Patient17_Healthy!M604,Patient18_Healthy!M604,Patient19_Healthy!M604,Patient21_Healthy!M604,Patient22_Healthy!M604,Patient23_Healthy!M604,Patient25_Healthy!M604,Patient26_Healthy!M604,Patient27_Healthy!M604,Patient28_Healthy!M604,Patient30_Healthy!M604,Patient31_Healthy!M604,Patient33_Healthy!M604,Patient34_Healthy!M604,Patient36_Healthy!M604)</f>
        <v>0.21374980565917909</v>
      </c>
      <c r="T625" s="164">
        <f>AVERAGE(Patient1_Healthy!N650,Patient2_Healthy!N650,Patient5_Healthy!N604,Patient6_Healthy!N604,Patient8_Healthy!N604,Patient9_Healthy!N604,Patient10_Healthy!N604,Patient11_Healthy!N604,Patient12_Healthy!N604,Patient13_Healthy!N604,Patient14_Healthy!N604,Patient15_Healthy!N604,Patient16_Healthy!N604,Patient17_Healthy!N604,Patient18_Healthy!N604,Patient19_Healthy!N604,Patient21_Healthy!N604,Patient22_Healthy!N604,Patient23_Healthy!N604,Patient25_Healthy!N604,Patient26_Healthy!N604,Patient27_Healthy!N604,Patient28_Healthy!N604,Patient30_Healthy!N604,Patient31_Healthy!N604,Patient33_Healthy!N604,Patient34_Healthy!N604,Patient36_Healthy!N604)</f>
        <v>0.65035772632916378</v>
      </c>
      <c r="U625" s="164">
        <f>STDEV(Patient1_Healthy!N650,Patient2_Healthy!N650,Patient5_Healthy!N604,Patient6_Healthy!N604,Patient8_Healthy!N604,Patient9_Healthy!N604,Patient10_Healthy!N604,Patient11_Healthy!N604,Patient12_Healthy!N604,Patient13_Healthy!N604,Patient14_Healthy!N604,Patient15_Healthy!N604,Patient16_Healthy!N604,Patient17_Healthy!N604,Patient18_Healthy!N604,Patient19_Healthy!N604,Patient21_Healthy!N604,Patient22_Healthy!N604,Patient23_Healthy!N604,Patient25_Healthy!N604,Patient26_Healthy!N604,Patient27_Healthy!N604,Patient28_Healthy!N604,Patient30_Healthy!N604,Patient31_Healthy!N604,Patient33_Healthy!N604,Patient34_Healthy!N604,Patient36_Healthy!N604)</f>
        <v>0.22526843346640441</v>
      </c>
      <c r="V625" s="132">
        <f>AVERAGE(Patient1_Healthy!O650,Patient2_Healthy!O650,Patient5_Healthy!O604,Patient6_Healthy!O604,Patient8_Healthy!O604,Patient9_Healthy!O604,Patient10_Healthy!O604,Patient11_Healthy!O604,Patient12_Healthy!O604,Patient13_Healthy!O604,Patient14_Healthy!O604,Patient15_Healthy!O604,Patient16_Healthy!O604,Patient17_Healthy!O604,Patient18_Healthy!O604,Patient19_Healthy!O604,Patient21_Healthy!O604,Patient22_Healthy!O604,Patient23_Healthy!O604,Patient25_Healthy!O604,Patient26_Healthy!O604,Patient27_Healthy!O604,Patient28_Healthy!O604,Patient30_Healthy!O604,Patient31_Healthy!O604,Patient33_Healthy!O604,Patient34_Healthy!O604,Patient36_Healthy!O604)</f>
        <v>0.55415531434782539</v>
      </c>
      <c r="W625" s="139">
        <f>STDEV(Patient1_Healthy!O650,Patient2_Healthy!O650,Patient5_Healthy!O604,Patient6_Healthy!O604,Patient8_Healthy!O604,Patient9_Healthy!O604,Patient10_Healthy!O604,Patient11_Healthy!O604,Patient12_Healthy!O604,Patient13_Healthy!O604,Patient14_Healthy!O604,Patient15_Healthy!O604,Patient16_Healthy!O604,Patient17_Healthy!O604,Patient18_Healthy!O604,Patient19_Healthy!O604,Patient21_Healthy!O604,Patient22_Healthy!O604,Patient23_Healthy!O604,Patient25_Healthy!O604,Patient26_Healthy!O604,Patient27_Healthy!O604,Patient28_Healthy!O604,Patient30_Healthy!O604,Patient31_Healthy!O604,Patient33_Healthy!O604,Patient34_Healthy!O604,Patient36_Healthy!O604)</f>
        <v>0.25761100282460514</v>
      </c>
      <c r="X625" s="132">
        <f>AVERAGE(Patient1_Healthy!P650,Patient2_Healthy!P650,Patient5_Healthy!P604,Patient6_Healthy!P604,Patient8_Healthy!P604,Patient9_Healthy!P604,Patient10_Healthy!P604,Patient11_Healthy!P604,Patient12_Healthy!P604,Patient13_Healthy!P604,Patient14_Healthy!P604,Patient15_Healthy!P604,Patient16_Healthy!P604,Patient17_Healthy!P604,Patient18_Healthy!P604,Patient19_Healthy!P604,Patient21_Healthy!P604,Patient22_Healthy!P604,Patient23_Healthy!P604,Patient25_Healthy!P604,Patient26_Healthy!P604,Patient27_Healthy!P604,Patient28_Healthy!P604,Patient30_Healthy!P604,Patient31_Healthy!P604,Patient33_Healthy!P604,Patient34_Healthy!P604,Patient36_Healthy!P604)</f>
        <v>0.49907738243023159</v>
      </c>
      <c r="Y625" s="139">
        <f>STDEV(Patient1_Healthy!P650,Patient2_Healthy!P650,Patient5_Healthy!P604,Patient6_Healthy!P604,Patient8_Healthy!P604,Patient9_Healthy!P604,Patient10_Healthy!P604,Patient11_Healthy!P604,Patient12_Healthy!P604,Patient13_Healthy!P604,Patient14_Healthy!P604,Patient15_Healthy!P604,Patient16_Healthy!P604,Patient17_Healthy!P604,Patient18_Healthy!P604,Patient19_Healthy!P604,Patient21_Healthy!P604,Patient22_Healthy!P604,Patient23_Healthy!P604,Patient25_Healthy!P604,Patient26_Healthy!P604,Patient27_Healthy!P604,Patient28_Healthy!P604,Patient30_Healthy!P604,Patient31_Healthy!P604,Patient33_Healthy!P604,Patient34_Healthy!P604,Patient36_Healthy!P604)</f>
        <v>0.24053481814018729</v>
      </c>
      <c r="Z625" s="132">
        <f>AVERAGE(Patient1_Healthy!Q650,Patient2_Healthy!Q650,Patient5_Healthy!Q604,Patient6_Healthy!Q604,Patient8_Healthy!Q604,Patient9_Healthy!Q604,Patient10_Healthy!Q604,Patient11_Healthy!Q604,Patient12_Healthy!Q604,Patient13_Healthy!Q604,Patient14_Healthy!Q604,Patient15_Healthy!Q604,Patient16_Healthy!Q604,Patient17_Healthy!Q604,Patient18_Healthy!Q604,Patient19_Healthy!Q604,Patient21_Healthy!Q604,Patient22_Healthy!Q604,Patient23_Healthy!Q604,Patient25_Healthy!Q604,Patient26_Healthy!Q604,Patient27_Healthy!Q604,Patient28_Healthy!Q604,Patient30_Healthy!Q604,Patient31_Healthy!Q604,Patient33_Healthy!Q604,Patient34_Healthy!Q604,Patient36_Healthy!Q604)</f>
        <v>0.6233615294913768</v>
      </c>
      <c r="AA625" s="139">
        <f>STDEV(Patient1_Healthy!Q650,Patient2_Healthy!Q650,Patient5_Healthy!Q604,Patient6_Healthy!Q604,Patient8_Healthy!Q604,Patient9_Healthy!Q604,Patient10_Healthy!Q604,Patient11_Healthy!Q604,Patient12_Healthy!Q604,Patient13_Healthy!Q604,Patient14_Healthy!Q604,Patient15_Healthy!Q604,Patient16_Healthy!Q604,Patient17_Healthy!Q604,Patient18_Healthy!Q604,Patient19_Healthy!Q604,Patient21_Healthy!Q604,Patient22_Healthy!Q604,Patient23_Healthy!Q604,Patient25_Healthy!Q604,Patient26_Healthy!Q604,Patient27_Healthy!Q604,Patient28_Healthy!Q604,Patient30_Healthy!Q604,Patient31_Healthy!Q604,Patient33_Healthy!Q604,Patient34_Healthy!Q604,Patient36_Healthy!Q604)</f>
        <v>0.25687740389681596</v>
      </c>
      <c r="AB625" s="132">
        <f>AVERAGE(Patient1_Healthy!R650,Patient2_Healthy!R650,Patient5_Healthy!R604,Patient6_Healthy!R604,Patient8_Healthy!R604,Patient9_Healthy!R604,Patient10_Healthy!R604,Patient11_Healthy!R604,Patient12_Healthy!R604,Patient12_Healthy!R604,Patient13_Healthy!R604,Patient14_Healthy!R604,Patient15_Healthy!R604,Patient16_Healthy!R604,Patient17_Healthy!R604,Patient18_Healthy!R604,Patient19_Healthy!R604,Patient21_Healthy!R604,Patient22_Healthy!R604,Patient23_Healthy!R604,Patient25_Healthy!R604,Patient26_Healthy!R604,Patient27_Healthy!R604,Patient28_Healthy!R604,Patient30_Healthy!R604,Patient31_Healthy!R604,Patient33_Healthy!R604,Patient34_Healthy!R604,Patient36_Healthy!R604)</f>
        <v>0.5711451343264371</v>
      </c>
      <c r="AC625" s="139">
        <f>STDEV(Patient1_Healthy!R650,Patient2_Healthy!R650,Patient5_Healthy!R604,Patient6_Healthy!R604,Patient8_Healthy!R604,Patient9_Healthy!R604,Patient10_Healthy!R604,Patient11_Healthy!R604,Patient12_Healthy!R604,Patient12_Healthy!R604,Patient13_Healthy!R604,Patient14_Healthy!R604,Patient15_Healthy!R604,Patient16_Healthy!R604,Patient17_Healthy!R604,Patient18_Healthy!R604,Patient19_Healthy!R604,Patient21_Healthy!R604,Patient22_Healthy!R604,Patient23_Healthy!R604,Patient25_Healthy!R604,Patient26_Healthy!R604,Patient27_Healthy!R604,Patient28_Healthy!R604,Patient30_Healthy!R604,Patient31_Healthy!R604,Patient33_Healthy!R604,Patient34_Healthy!R604,Patient36_Healthy!R604)</f>
        <v>0.24295238320698001</v>
      </c>
      <c r="AD625" s="132">
        <f>AVERAGE(Patient1_Healthy!S650,Patient2_Healthy!S650,Patient5_Healthy!S604,Patient6_Healthy!RS204,Patient8_Healthy!S604,Patient9_Healthy!S604,Patient10_Healthy!S604,Patient11_Healthy!S604,Patient12_Healthy!S604,Patient12_Healthy!S604,Patient13_Healthy!S604,Patient14_Healthy!S604,Patient15_Healthy!S604,Patient16_Healthy!S604,Patient17_Healthy!S604,Patient18_Healthy!S604,Patient19_Healthy!S604,Patient21_Healthy!S604,Patient22_Healthy!S604,Patient23_Healthy!S604,Patient25_Healthy!S604,Patient26_Healthy!RS204,Patient27_Healthy!S604,Patient28_Healthy!S604,Patient30_Healthy!S604,Patient31_Healthy!S604,Patient33_Healthy!S604,Patient34_Healthy!S604,Patient36_Healthy!S604)</f>
        <v>0.50774780721169699</v>
      </c>
      <c r="AE625" s="139">
        <f>STDEV(Patient1_Healthy!S650,Patient2_Healthy!S650,Patient5_Healthy!S604,Patient6_Healthy!RS204,Patient8_Healthy!S604,Patient9_Healthy!S604,Patient10_Healthy!S604,Patient11_Healthy!S604,Patient12_Healthy!S604,Patient12_Healthy!S604,Patient13_Healthy!S604,Patient14_Healthy!S604,Patient15_Healthy!S604,Patient16_Healthy!S604,Patient17_Healthy!S604,Patient18_Healthy!S604,Patient19_Healthy!S604,Patient21_Healthy!S604,Patient22_Healthy!S604,Patient23_Healthy!S604,Patient25_Healthy!S604,Patient26_Healthy!RS204,Patient27_Healthy!S604,Patient28_Healthy!S604,Patient30_Healthy!S604,Patient31_Healthy!S604,Patient33_Healthy!S604,Patient34_Healthy!S604,Patient36_Healthy!S604)</f>
        <v>0.27093053680352258</v>
      </c>
      <c r="AF625" s="164">
        <f>AVERAGE(Patient1_Healthy!T650,Patient2_Healthy!T650,Patient5_Healthy!T604,Patient6_Healthy!T604,Patient8_Healthy!T604,Patient9_Healthy!T604,Patient10_Healthy!T604,Patient11_Healthy!T604,Patient12_Healthy!T604,Patient12_Healthy!T604,Patient13_Healthy!T604,Patient14_Healthy!T604,Patient15_Healthy!T604,Patient16_Healthy!T604,Patient17_Healthy!T604,Patient18_Healthy!T604,Patient19_Healthy!T604,Patient21_Healthy!T604,Patient22_Healthy!T604,Patient23_Healthy!T604,Patient25_Healthy!T604,Patient26_Healthy!TS204,Patient27_Healthy!T604,Patient28_Healthy!T604,Patient30_Healthy!T604,Patient31_Healthy!T604,Patient33_Healthy!T604,Patient34_Healthy!T604,Patient36_Healthy!T604)</f>
        <v>0.64832454887674718</v>
      </c>
      <c r="AG625" s="164">
        <f>STDEV(Patient1_Healthy!T650,Patient2_Healthy!T650,Patient5_Healthy!T604,Patient6_Healthy!T604,Patient8_Healthy!T604,Patient9_Healthy!T604,Patient10_Healthy!T604,Patient11_Healthy!T604,Patient12_Healthy!T604,Patient12_Healthy!T604,Patient13_Healthy!T604,Patient14_Healthy!T604,Patient15_Healthy!T604,Patient16_Healthy!T604,Patient17_Healthy!T604,Patient18_Healthy!T604,Patient19_Healthy!T604,Patient21_Healthy!T604,Patient22_Healthy!T604,Patient23_Healthy!T604,Patient25_Healthy!T604,Patient26_Healthy!TS204,Patient27_Healthy!T604,Patient28_Healthy!T604,Patient30_Healthy!T604,Patient31_Healthy!T604,Patient33_Healthy!T604,Patient34_Healthy!T604,Patient36_Healthy!T604)</f>
        <v>0.27754050730723667</v>
      </c>
      <c r="AO625" s="165"/>
    </row>
    <row r="626" spans="1:41" x14ac:dyDescent="0.25">
      <c r="A626" s="169"/>
      <c r="B626" s="169"/>
      <c r="C626" s="169"/>
      <c r="D626" s="169"/>
      <c r="E626" s="169"/>
      <c r="F626" s="169"/>
      <c r="G626" s="169"/>
      <c r="H626" s="169"/>
      <c r="I626" s="169"/>
      <c r="AO626" s="165"/>
    </row>
    <row r="627" spans="1:41" x14ac:dyDescent="0.25">
      <c r="A627" s="169"/>
      <c r="B627" s="169"/>
      <c r="C627" s="169"/>
      <c r="D627" s="169"/>
      <c r="E627" s="169"/>
      <c r="F627" s="169"/>
      <c r="G627" s="169"/>
      <c r="H627" s="169"/>
      <c r="I627" s="169"/>
      <c r="AO627" s="165"/>
    </row>
    <row r="628" spans="1:41" x14ac:dyDescent="0.25">
      <c r="AO628" s="165"/>
    </row>
    <row r="629" spans="1:41" x14ac:dyDescent="0.25">
      <c r="AO629" s="165"/>
    </row>
    <row r="630" spans="1:41" x14ac:dyDescent="0.25">
      <c r="AO630" s="165"/>
    </row>
    <row r="631" spans="1:41" x14ac:dyDescent="0.25">
      <c r="AO631" s="165"/>
    </row>
    <row r="632" spans="1:41" x14ac:dyDescent="0.25">
      <c r="AO632" s="165"/>
    </row>
    <row r="633" spans="1:41" x14ac:dyDescent="0.25">
      <c r="AO633" s="165"/>
    </row>
    <row r="634" spans="1:41" x14ac:dyDescent="0.25">
      <c r="AO634" s="165"/>
    </row>
    <row r="635" spans="1:41" x14ac:dyDescent="0.25">
      <c r="AO635" s="165"/>
    </row>
    <row r="636" spans="1:41" x14ac:dyDescent="0.25">
      <c r="AO636" s="165"/>
    </row>
    <row r="637" spans="1:41" x14ac:dyDescent="0.25">
      <c r="AO637" s="165"/>
    </row>
    <row r="638" spans="1:41" x14ac:dyDescent="0.25">
      <c r="AO638" s="165"/>
    </row>
    <row r="639" spans="1:41" x14ac:dyDescent="0.25">
      <c r="AO639" s="165"/>
    </row>
    <row r="640" spans="1:41" x14ac:dyDescent="0.25">
      <c r="AO640" s="165"/>
    </row>
    <row r="641" spans="41:41" x14ac:dyDescent="0.25">
      <c r="AO641" s="165"/>
    </row>
    <row r="642" spans="41:41" x14ac:dyDescent="0.25">
      <c r="AO642" s="165"/>
    </row>
    <row r="643" spans="41:41" x14ac:dyDescent="0.25">
      <c r="AO643" s="165"/>
    </row>
    <row r="644" spans="41:41" x14ac:dyDescent="0.25">
      <c r="AO644" s="165"/>
    </row>
    <row r="645" spans="41:41" x14ac:dyDescent="0.25">
      <c r="AO645" s="165"/>
    </row>
    <row r="646" spans="41:41" x14ac:dyDescent="0.25">
      <c r="AO646" s="165"/>
    </row>
    <row r="647" spans="41:41" x14ac:dyDescent="0.25">
      <c r="AO647" s="165"/>
    </row>
    <row r="648" spans="41:41" x14ac:dyDescent="0.25">
      <c r="AO648" s="165"/>
    </row>
    <row r="649" spans="41:41" x14ac:dyDescent="0.25">
      <c r="AO649" s="165"/>
    </row>
    <row r="650" spans="41:41" x14ac:dyDescent="0.25">
      <c r="AO650" s="165"/>
    </row>
    <row r="651" spans="41:41" x14ac:dyDescent="0.25">
      <c r="AO651" s="165"/>
    </row>
    <row r="652" spans="41:41" x14ac:dyDescent="0.25">
      <c r="AO652" s="165"/>
    </row>
    <row r="653" spans="41:41" x14ac:dyDescent="0.25">
      <c r="AO653" s="165"/>
    </row>
    <row r="654" spans="41:41" x14ac:dyDescent="0.25">
      <c r="AO654" s="165"/>
    </row>
    <row r="655" spans="41:41" x14ac:dyDescent="0.25">
      <c r="AO655" s="165"/>
    </row>
    <row r="656" spans="41:41" x14ac:dyDescent="0.25">
      <c r="AO656" s="165"/>
    </row>
    <row r="657" spans="41:41" x14ac:dyDescent="0.25">
      <c r="AO657" s="165"/>
    </row>
    <row r="658" spans="41:41" x14ac:dyDescent="0.25">
      <c r="AO658" s="165"/>
    </row>
    <row r="659" spans="41:41" x14ac:dyDescent="0.25">
      <c r="AO659" s="165"/>
    </row>
    <row r="660" spans="41:41" x14ac:dyDescent="0.25">
      <c r="AO660" s="165"/>
    </row>
    <row r="661" spans="41:41" x14ac:dyDescent="0.25">
      <c r="AO661" s="165"/>
    </row>
    <row r="662" spans="41:41" x14ac:dyDescent="0.25">
      <c r="AO662" s="165"/>
    </row>
    <row r="663" spans="41:41" x14ac:dyDescent="0.25">
      <c r="AO663" s="165"/>
    </row>
    <row r="664" spans="41:41" x14ac:dyDescent="0.25">
      <c r="AO664" s="165"/>
    </row>
    <row r="665" spans="41:41" x14ac:dyDescent="0.25">
      <c r="AO665" s="165"/>
    </row>
    <row r="666" spans="41:41" x14ac:dyDescent="0.25">
      <c r="AO666" s="165"/>
    </row>
    <row r="667" spans="41:41" x14ac:dyDescent="0.25">
      <c r="AO667" s="165"/>
    </row>
    <row r="668" spans="41:41" x14ac:dyDescent="0.25">
      <c r="AO668" s="165"/>
    </row>
    <row r="669" spans="41:41" x14ac:dyDescent="0.25">
      <c r="AO669" s="165"/>
    </row>
    <row r="670" spans="41:41" x14ac:dyDescent="0.25">
      <c r="AO670" s="165"/>
    </row>
    <row r="671" spans="41:41" x14ac:dyDescent="0.25">
      <c r="AO671" s="165"/>
    </row>
    <row r="672" spans="41:41" x14ac:dyDescent="0.25">
      <c r="AO672" s="165"/>
    </row>
    <row r="673" spans="41:41" x14ac:dyDescent="0.25">
      <c r="AO673" s="165"/>
    </row>
    <row r="674" spans="41:41" x14ac:dyDescent="0.25">
      <c r="AO674" s="165"/>
    </row>
    <row r="675" spans="41:41" x14ac:dyDescent="0.25">
      <c r="AO675" s="165"/>
    </row>
    <row r="676" spans="41:41" x14ac:dyDescent="0.25">
      <c r="AO676" s="165"/>
    </row>
    <row r="677" spans="41:41" x14ac:dyDescent="0.25">
      <c r="AO677" s="165"/>
    </row>
    <row r="678" spans="41:41" x14ac:dyDescent="0.25">
      <c r="AO678" s="165"/>
    </row>
    <row r="679" spans="41:41" x14ac:dyDescent="0.25">
      <c r="AO679" s="165"/>
    </row>
    <row r="680" spans="41:41" x14ac:dyDescent="0.25">
      <c r="AO680" s="165"/>
    </row>
    <row r="681" spans="41:41" x14ac:dyDescent="0.25">
      <c r="AO681" s="165"/>
    </row>
    <row r="682" spans="41:41" x14ac:dyDescent="0.25">
      <c r="AO682" s="165"/>
    </row>
    <row r="683" spans="41:41" x14ac:dyDescent="0.25">
      <c r="AO683" s="165"/>
    </row>
    <row r="684" spans="41:41" x14ac:dyDescent="0.25">
      <c r="AO684" s="165"/>
    </row>
    <row r="685" spans="41:41" x14ac:dyDescent="0.25">
      <c r="AO685" s="165"/>
    </row>
    <row r="686" spans="41:41" x14ac:dyDescent="0.25">
      <c r="AO686" s="165"/>
    </row>
    <row r="687" spans="41:41" x14ac:dyDescent="0.25">
      <c r="AO687" s="165"/>
    </row>
    <row r="688" spans="41:41" x14ac:dyDescent="0.25">
      <c r="AO688" s="165"/>
    </row>
    <row r="689" spans="41:41" x14ac:dyDescent="0.25">
      <c r="AO689" s="165"/>
    </row>
    <row r="690" spans="41:41" x14ac:dyDescent="0.25">
      <c r="AO690" s="165"/>
    </row>
    <row r="691" spans="41:41" x14ac:dyDescent="0.25">
      <c r="AO691" s="165"/>
    </row>
    <row r="692" spans="41:41" x14ac:dyDescent="0.25">
      <c r="AO692" s="165"/>
    </row>
    <row r="693" spans="41:41" x14ac:dyDescent="0.25">
      <c r="AO693" s="165"/>
    </row>
    <row r="694" spans="41:41" x14ac:dyDescent="0.25">
      <c r="AO694" s="165"/>
    </row>
    <row r="695" spans="41:41" x14ac:dyDescent="0.25">
      <c r="AO695" s="165"/>
    </row>
    <row r="696" spans="41:41" x14ac:dyDescent="0.25">
      <c r="AO696" s="165"/>
    </row>
    <row r="697" spans="41:41" x14ac:dyDescent="0.25">
      <c r="AO697" s="165"/>
    </row>
    <row r="698" spans="41:41" x14ac:dyDescent="0.25">
      <c r="AO698" s="165"/>
    </row>
    <row r="699" spans="41:41" x14ac:dyDescent="0.25">
      <c r="AO699" s="165"/>
    </row>
    <row r="700" spans="41:41" x14ac:dyDescent="0.25">
      <c r="AO700" s="165"/>
    </row>
    <row r="701" spans="41:41" x14ac:dyDescent="0.25">
      <c r="AO701" s="165"/>
    </row>
    <row r="702" spans="41:41" x14ac:dyDescent="0.25">
      <c r="AO702" s="165"/>
    </row>
    <row r="703" spans="41:41" x14ac:dyDescent="0.25">
      <c r="AO703" s="165"/>
    </row>
    <row r="704" spans="41:41" x14ac:dyDescent="0.25">
      <c r="AO704" s="165"/>
    </row>
    <row r="705" spans="41:41" x14ac:dyDescent="0.25">
      <c r="AO705" s="165"/>
    </row>
    <row r="706" spans="41:41" x14ac:dyDescent="0.25">
      <c r="AO706" s="165"/>
    </row>
    <row r="707" spans="41:41" x14ac:dyDescent="0.25">
      <c r="AO707" s="165"/>
    </row>
    <row r="708" spans="41:41" x14ac:dyDescent="0.25">
      <c r="AO708" s="165"/>
    </row>
    <row r="709" spans="41:41" x14ac:dyDescent="0.25">
      <c r="AO709" s="165"/>
    </row>
    <row r="710" spans="41:41" x14ac:dyDescent="0.25">
      <c r="AO710" s="165"/>
    </row>
    <row r="711" spans="41:41" x14ac:dyDescent="0.25">
      <c r="AO711" s="165"/>
    </row>
    <row r="712" spans="41:41" x14ac:dyDescent="0.25">
      <c r="AO712" s="165"/>
    </row>
    <row r="713" spans="41:41" x14ac:dyDescent="0.25">
      <c r="AO713" s="165"/>
    </row>
    <row r="714" spans="41:41" x14ac:dyDescent="0.25">
      <c r="AO714" s="165"/>
    </row>
    <row r="715" spans="41:41" x14ac:dyDescent="0.25">
      <c r="AO715" s="165"/>
    </row>
    <row r="716" spans="41:41" x14ac:dyDescent="0.25">
      <c r="AO716" s="165"/>
    </row>
    <row r="717" spans="41:41" x14ac:dyDescent="0.25">
      <c r="AO717" s="165"/>
    </row>
    <row r="718" spans="41:41" x14ac:dyDescent="0.25">
      <c r="AO718" s="165"/>
    </row>
    <row r="719" spans="41:41" x14ac:dyDescent="0.25">
      <c r="AO719" s="165"/>
    </row>
    <row r="720" spans="41:41" x14ac:dyDescent="0.25">
      <c r="AO720" s="165"/>
    </row>
    <row r="721" spans="41:41" x14ac:dyDescent="0.25">
      <c r="AO721" s="165"/>
    </row>
    <row r="722" spans="41:41" x14ac:dyDescent="0.25">
      <c r="AO722" s="165"/>
    </row>
    <row r="723" spans="41:41" x14ac:dyDescent="0.25">
      <c r="AO723" s="165"/>
    </row>
    <row r="724" spans="41:41" x14ac:dyDescent="0.25">
      <c r="AO724" s="165"/>
    </row>
    <row r="725" spans="41:41" x14ac:dyDescent="0.25">
      <c r="AO725" s="165"/>
    </row>
    <row r="726" spans="41:41" x14ac:dyDescent="0.25">
      <c r="AO726" s="165"/>
    </row>
    <row r="727" spans="41:41" x14ac:dyDescent="0.25">
      <c r="AO727" s="165"/>
    </row>
    <row r="728" spans="41:41" x14ac:dyDescent="0.25">
      <c r="AO728" s="165"/>
    </row>
    <row r="729" spans="41:41" x14ac:dyDescent="0.25">
      <c r="AO729" s="165"/>
    </row>
    <row r="730" spans="41:41" x14ac:dyDescent="0.25">
      <c r="AO730" s="165"/>
    </row>
    <row r="731" spans="41:41" x14ac:dyDescent="0.25">
      <c r="AO731" s="165"/>
    </row>
    <row r="732" spans="41:41" x14ac:dyDescent="0.25">
      <c r="AO732" s="165"/>
    </row>
    <row r="733" spans="41:41" x14ac:dyDescent="0.25">
      <c r="AO733" s="165"/>
    </row>
    <row r="734" spans="41:41" x14ac:dyDescent="0.25">
      <c r="AO734" s="165"/>
    </row>
    <row r="735" spans="41:41" x14ac:dyDescent="0.25">
      <c r="AO735" s="165"/>
    </row>
    <row r="736" spans="41:41" x14ac:dyDescent="0.25">
      <c r="AO736" s="165"/>
    </row>
    <row r="737" spans="41:41" x14ac:dyDescent="0.25">
      <c r="AO737" s="165"/>
    </row>
    <row r="738" spans="41:41" x14ac:dyDescent="0.25">
      <c r="AO738" s="165"/>
    </row>
    <row r="739" spans="41:41" x14ac:dyDescent="0.25">
      <c r="AO739" s="165"/>
    </row>
    <row r="740" spans="41:41" x14ac:dyDescent="0.25">
      <c r="AO740" s="165"/>
    </row>
    <row r="741" spans="41:41" x14ac:dyDescent="0.25">
      <c r="AO741" s="165"/>
    </row>
    <row r="742" spans="41:41" x14ac:dyDescent="0.25">
      <c r="AO742" s="165"/>
    </row>
    <row r="743" spans="41:41" x14ac:dyDescent="0.25">
      <c r="AO743" s="165"/>
    </row>
    <row r="744" spans="41:41" x14ac:dyDescent="0.25">
      <c r="AO744" s="165"/>
    </row>
    <row r="745" spans="41:41" x14ac:dyDescent="0.25">
      <c r="AO745" s="165"/>
    </row>
    <row r="746" spans="41:41" x14ac:dyDescent="0.25">
      <c r="AO746" s="165"/>
    </row>
    <row r="747" spans="41:41" x14ac:dyDescent="0.25">
      <c r="AO747" s="165"/>
    </row>
    <row r="748" spans="41:41" x14ac:dyDescent="0.25">
      <c r="AO748" s="165"/>
    </row>
    <row r="749" spans="41:41" x14ac:dyDescent="0.25">
      <c r="AO749" s="165"/>
    </row>
    <row r="750" spans="41:41" x14ac:dyDescent="0.25">
      <c r="AO750" s="165"/>
    </row>
    <row r="751" spans="41:41" x14ac:dyDescent="0.25">
      <c r="AO751" s="165"/>
    </row>
    <row r="752" spans="41:41" x14ac:dyDescent="0.25">
      <c r="AO752" s="165"/>
    </row>
    <row r="753" spans="41:41" x14ac:dyDescent="0.25">
      <c r="AO753" s="165"/>
    </row>
    <row r="754" spans="41:41" x14ac:dyDescent="0.25">
      <c r="AO754" s="165"/>
    </row>
    <row r="755" spans="41:41" x14ac:dyDescent="0.25">
      <c r="AO755" s="165"/>
    </row>
    <row r="756" spans="41:41" x14ac:dyDescent="0.25">
      <c r="AO756" s="165"/>
    </row>
    <row r="757" spans="41:41" x14ac:dyDescent="0.25">
      <c r="AO757" s="165"/>
    </row>
    <row r="758" spans="41:41" x14ac:dyDescent="0.25">
      <c r="AO758" s="165"/>
    </row>
    <row r="759" spans="41:41" x14ac:dyDescent="0.25">
      <c r="AO759" s="165"/>
    </row>
    <row r="760" spans="41:41" x14ac:dyDescent="0.25">
      <c r="AO760" s="165"/>
    </row>
    <row r="761" spans="41:41" x14ac:dyDescent="0.25">
      <c r="AO761" s="165"/>
    </row>
    <row r="762" spans="41:41" x14ac:dyDescent="0.25">
      <c r="AO762" s="165"/>
    </row>
    <row r="763" spans="41:41" x14ac:dyDescent="0.25">
      <c r="AO763" s="165"/>
    </row>
    <row r="764" spans="41:41" x14ac:dyDescent="0.25">
      <c r="AO764" s="165"/>
    </row>
    <row r="765" spans="41:41" x14ac:dyDescent="0.25">
      <c r="AO765" s="165"/>
    </row>
    <row r="766" spans="41:41" x14ac:dyDescent="0.25">
      <c r="AO766" s="165"/>
    </row>
    <row r="767" spans="41:41" x14ac:dyDescent="0.25">
      <c r="AO767" s="165"/>
    </row>
    <row r="768" spans="41:41" x14ac:dyDescent="0.25">
      <c r="AO768" s="165"/>
    </row>
    <row r="769" spans="41:41" x14ac:dyDescent="0.25">
      <c r="AO769" s="165"/>
    </row>
    <row r="770" spans="41:41" x14ac:dyDescent="0.25">
      <c r="AO770" s="165"/>
    </row>
    <row r="771" spans="41:41" x14ac:dyDescent="0.25">
      <c r="AO771" s="165"/>
    </row>
    <row r="772" spans="41:41" x14ac:dyDescent="0.25">
      <c r="AO772" s="165"/>
    </row>
    <row r="773" spans="41:41" x14ac:dyDescent="0.25">
      <c r="AO773" s="165"/>
    </row>
    <row r="774" spans="41:41" x14ac:dyDescent="0.25">
      <c r="AO774" s="165"/>
    </row>
    <row r="775" spans="41:41" x14ac:dyDescent="0.25">
      <c r="AO775" s="165"/>
    </row>
    <row r="776" spans="41:41" x14ac:dyDescent="0.25">
      <c r="AO776" s="165"/>
    </row>
    <row r="777" spans="41:41" x14ac:dyDescent="0.25">
      <c r="AO777" s="165"/>
    </row>
    <row r="778" spans="41:41" x14ac:dyDescent="0.25">
      <c r="AO778" s="165"/>
    </row>
    <row r="779" spans="41:41" x14ac:dyDescent="0.25">
      <c r="AO779" s="165"/>
    </row>
    <row r="780" spans="41:41" x14ac:dyDescent="0.25">
      <c r="AO780" s="165"/>
    </row>
    <row r="781" spans="41:41" x14ac:dyDescent="0.25">
      <c r="AO781" s="165"/>
    </row>
    <row r="782" spans="41:41" x14ac:dyDescent="0.25">
      <c r="AO782" s="165"/>
    </row>
    <row r="783" spans="41:41" x14ac:dyDescent="0.25">
      <c r="AO783" s="165"/>
    </row>
    <row r="784" spans="41:41" x14ac:dyDescent="0.25">
      <c r="AO784" s="165"/>
    </row>
    <row r="785" spans="41:41" x14ac:dyDescent="0.25">
      <c r="AO785" s="165"/>
    </row>
    <row r="786" spans="41:41" x14ac:dyDescent="0.25">
      <c r="AO786" s="165"/>
    </row>
    <row r="787" spans="41:41" x14ac:dyDescent="0.25">
      <c r="AO787" s="165"/>
    </row>
    <row r="788" spans="41:41" x14ac:dyDescent="0.25">
      <c r="AO788" s="165"/>
    </row>
    <row r="789" spans="41:41" x14ac:dyDescent="0.25">
      <c r="AO789" s="165"/>
    </row>
    <row r="790" spans="41:41" x14ac:dyDescent="0.25">
      <c r="AO790" s="165"/>
    </row>
    <row r="791" spans="41:41" x14ac:dyDescent="0.25">
      <c r="AO791" s="165"/>
    </row>
    <row r="792" spans="41:41" x14ac:dyDescent="0.25">
      <c r="AO792" s="165"/>
    </row>
    <row r="793" spans="41:41" x14ac:dyDescent="0.25">
      <c r="AO793" s="165"/>
    </row>
    <row r="794" spans="41:41" x14ac:dyDescent="0.25">
      <c r="AO794" s="165"/>
    </row>
    <row r="795" spans="41:41" x14ac:dyDescent="0.25">
      <c r="AO795" s="165"/>
    </row>
    <row r="796" spans="41:41" x14ac:dyDescent="0.25">
      <c r="AO796" s="165"/>
    </row>
    <row r="797" spans="41:41" x14ac:dyDescent="0.25">
      <c r="AO797" s="165"/>
    </row>
    <row r="798" spans="41:41" x14ac:dyDescent="0.25">
      <c r="AO798" s="165"/>
    </row>
    <row r="799" spans="41:41" x14ac:dyDescent="0.25">
      <c r="AO799" s="165"/>
    </row>
    <row r="800" spans="41:41" x14ac:dyDescent="0.25">
      <c r="AO800" s="165"/>
    </row>
    <row r="801" spans="41:41" x14ac:dyDescent="0.25">
      <c r="AO801" s="165"/>
    </row>
    <row r="802" spans="41:41" x14ac:dyDescent="0.25">
      <c r="AO802" s="165"/>
    </row>
    <row r="803" spans="41:41" x14ac:dyDescent="0.25">
      <c r="AO803" s="165"/>
    </row>
    <row r="804" spans="41:41" x14ac:dyDescent="0.25">
      <c r="AO804" s="165"/>
    </row>
    <row r="805" spans="41:41" x14ac:dyDescent="0.25">
      <c r="AO805" s="165"/>
    </row>
    <row r="806" spans="41:41" x14ac:dyDescent="0.25">
      <c r="AO806" s="165"/>
    </row>
    <row r="807" spans="41:41" x14ac:dyDescent="0.25">
      <c r="AO807" s="165"/>
    </row>
    <row r="808" spans="41:41" x14ac:dyDescent="0.25">
      <c r="AO808" s="165"/>
    </row>
    <row r="809" spans="41:41" x14ac:dyDescent="0.25">
      <c r="AO809" s="165"/>
    </row>
    <row r="810" spans="41:41" x14ac:dyDescent="0.25">
      <c r="AO810" s="165"/>
    </row>
    <row r="811" spans="41:41" x14ac:dyDescent="0.25">
      <c r="AO811" s="165"/>
    </row>
    <row r="812" spans="41:41" x14ac:dyDescent="0.25">
      <c r="AO812" s="165"/>
    </row>
    <row r="813" spans="41:41" x14ac:dyDescent="0.25">
      <c r="AO813" s="165"/>
    </row>
    <row r="814" spans="41:41" x14ac:dyDescent="0.25">
      <c r="AO814" s="165"/>
    </row>
    <row r="815" spans="41:41" x14ac:dyDescent="0.25">
      <c r="AO815" s="165"/>
    </row>
    <row r="816" spans="41:41" x14ac:dyDescent="0.25">
      <c r="AO816" s="165"/>
    </row>
    <row r="817" spans="41:41" x14ac:dyDescent="0.25">
      <c r="AO817" s="165"/>
    </row>
    <row r="818" spans="41:41" x14ac:dyDescent="0.25">
      <c r="AO818" s="165"/>
    </row>
    <row r="819" spans="41:41" x14ac:dyDescent="0.25">
      <c r="AO819" s="165"/>
    </row>
    <row r="820" spans="41:41" x14ac:dyDescent="0.25">
      <c r="AO820" s="165"/>
    </row>
    <row r="821" spans="41:41" x14ac:dyDescent="0.25">
      <c r="AO821" s="165"/>
    </row>
    <row r="822" spans="41:41" x14ac:dyDescent="0.25">
      <c r="AO822" s="165"/>
    </row>
    <row r="823" spans="41:41" x14ac:dyDescent="0.25">
      <c r="AO823" s="165"/>
    </row>
    <row r="824" spans="41:41" x14ac:dyDescent="0.25">
      <c r="AO824" s="165"/>
    </row>
    <row r="825" spans="41:41" x14ac:dyDescent="0.25">
      <c r="AO825" s="165"/>
    </row>
    <row r="826" spans="41:41" x14ac:dyDescent="0.25">
      <c r="AO826" s="165"/>
    </row>
    <row r="827" spans="41:41" x14ac:dyDescent="0.25">
      <c r="AO827" s="165"/>
    </row>
    <row r="828" spans="41:41" x14ac:dyDescent="0.25">
      <c r="AO828" s="165"/>
    </row>
    <row r="829" spans="41:41" x14ac:dyDescent="0.25">
      <c r="AO829" s="165"/>
    </row>
    <row r="830" spans="41:41" x14ac:dyDescent="0.25">
      <c r="AO830" s="165"/>
    </row>
    <row r="831" spans="41:41" x14ac:dyDescent="0.25">
      <c r="AO831" s="165"/>
    </row>
    <row r="832" spans="41:41" x14ac:dyDescent="0.25">
      <c r="AO832" s="165"/>
    </row>
    <row r="833" spans="41:41" x14ac:dyDescent="0.25">
      <c r="AO833" s="165"/>
    </row>
    <row r="834" spans="41:41" x14ac:dyDescent="0.25">
      <c r="AO834" s="165"/>
    </row>
    <row r="835" spans="41:41" x14ac:dyDescent="0.25">
      <c r="AO835" s="165"/>
    </row>
    <row r="836" spans="41:41" x14ac:dyDescent="0.25">
      <c r="AO836" s="165"/>
    </row>
    <row r="837" spans="41:41" x14ac:dyDescent="0.25">
      <c r="AO837" s="165"/>
    </row>
    <row r="838" spans="41:41" x14ac:dyDescent="0.25">
      <c r="AO838" s="165"/>
    </row>
    <row r="839" spans="41:41" x14ac:dyDescent="0.25">
      <c r="AO839" s="165"/>
    </row>
    <row r="840" spans="41:41" x14ac:dyDescent="0.25">
      <c r="AO840" s="165"/>
    </row>
    <row r="841" spans="41:41" x14ac:dyDescent="0.25">
      <c r="AO841" s="165"/>
    </row>
    <row r="842" spans="41:41" x14ac:dyDescent="0.25">
      <c r="AO842" s="165"/>
    </row>
    <row r="843" spans="41:41" x14ac:dyDescent="0.25">
      <c r="AO843" s="165"/>
    </row>
    <row r="844" spans="41:41" x14ac:dyDescent="0.25">
      <c r="AO844" s="165"/>
    </row>
    <row r="845" spans="41:41" x14ac:dyDescent="0.25">
      <c r="AO845" s="165"/>
    </row>
    <row r="846" spans="41:41" x14ac:dyDescent="0.25">
      <c r="AO846" s="165"/>
    </row>
    <row r="847" spans="41:41" x14ac:dyDescent="0.25">
      <c r="AO847" s="165"/>
    </row>
    <row r="848" spans="41:41" x14ac:dyDescent="0.25">
      <c r="AO848" s="165"/>
    </row>
    <row r="849" spans="41:41" x14ac:dyDescent="0.25">
      <c r="AO849" s="165"/>
    </row>
    <row r="850" spans="41:41" x14ac:dyDescent="0.25">
      <c r="AO850" s="165"/>
    </row>
    <row r="851" spans="41:41" x14ac:dyDescent="0.25">
      <c r="AO851" s="165"/>
    </row>
    <row r="852" spans="41:41" x14ac:dyDescent="0.25">
      <c r="AO852" s="165"/>
    </row>
    <row r="853" spans="41:41" x14ac:dyDescent="0.25">
      <c r="AO853" s="165"/>
    </row>
    <row r="854" spans="41:41" x14ac:dyDescent="0.25">
      <c r="AO854" s="165"/>
    </row>
    <row r="855" spans="41:41" x14ac:dyDescent="0.25">
      <c r="AO855" s="165"/>
    </row>
    <row r="856" spans="41:41" x14ac:dyDescent="0.25">
      <c r="AO856" s="165"/>
    </row>
    <row r="857" spans="41:41" x14ac:dyDescent="0.25">
      <c r="AO857" s="165"/>
    </row>
    <row r="858" spans="41:41" x14ac:dyDescent="0.25">
      <c r="AO858" s="165"/>
    </row>
    <row r="859" spans="41:41" x14ac:dyDescent="0.25">
      <c r="AO859" s="165"/>
    </row>
    <row r="860" spans="41:41" x14ac:dyDescent="0.25">
      <c r="AO860" s="165"/>
    </row>
    <row r="861" spans="41:41" x14ac:dyDescent="0.25">
      <c r="AO861" s="165"/>
    </row>
    <row r="862" spans="41:41" x14ac:dyDescent="0.25">
      <c r="AO862" s="165"/>
    </row>
    <row r="863" spans="41:41" x14ac:dyDescent="0.25">
      <c r="AO863" s="165"/>
    </row>
    <row r="864" spans="41:41" x14ac:dyDescent="0.25">
      <c r="AO864" s="165"/>
    </row>
    <row r="865" spans="41:41" x14ac:dyDescent="0.25">
      <c r="AO865" s="165"/>
    </row>
    <row r="866" spans="41:41" x14ac:dyDescent="0.25">
      <c r="AO866" s="165"/>
    </row>
    <row r="867" spans="41:41" x14ac:dyDescent="0.25">
      <c r="AO867" s="165"/>
    </row>
    <row r="868" spans="41:41" x14ac:dyDescent="0.25">
      <c r="AO868" s="165"/>
    </row>
    <row r="869" spans="41:41" x14ac:dyDescent="0.25">
      <c r="AO869" s="165"/>
    </row>
    <row r="870" spans="41:41" x14ac:dyDescent="0.25">
      <c r="AO870" s="165"/>
    </row>
    <row r="871" spans="41:41" x14ac:dyDescent="0.25">
      <c r="AO871" s="165"/>
    </row>
    <row r="872" spans="41:41" x14ac:dyDescent="0.25">
      <c r="AO872" s="165"/>
    </row>
    <row r="873" spans="41:41" x14ac:dyDescent="0.25">
      <c r="AO873" s="165"/>
    </row>
    <row r="874" spans="41:41" x14ac:dyDescent="0.25">
      <c r="AO874" s="165"/>
    </row>
    <row r="875" spans="41:41" x14ac:dyDescent="0.25">
      <c r="AO875" s="165"/>
    </row>
    <row r="876" spans="41:41" x14ac:dyDescent="0.25">
      <c r="AO876" s="165"/>
    </row>
    <row r="877" spans="41:41" x14ac:dyDescent="0.25">
      <c r="AO877" s="165"/>
    </row>
    <row r="878" spans="41:41" x14ac:dyDescent="0.25">
      <c r="AO878" s="165"/>
    </row>
    <row r="879" spans="41:41" x14ac:dyDescent="0.25">
      <c r="AO879" s="165"/>
    </row>
    <row r="880" spans="41:41" x14ac:dyDescent="0.25">
      <c r="AO880" s="165"/>
    </row>
    <row r="881" spans="41:41" x14ac:dyDescent="0.25">
      <c r="AO881" s="165"/>
    </row>
    <row r="882" spans="41:41" x14ac:dyDescent="0.25">
      <c r="AO882" s="165"/>
    </row>
    <row r="883" spans="41:41" x14ac:dyDescent="0.25">
      <c r="AO883" s="165"/>
    </row>
    <row r="884" spans="41:41" x14ac:dyDescent="0.25">
      <c r="AO884" s="165"/>
    </row>
    <row r="885" spans="41:41" x14ac:dyDescent="0.25">
      <c r="AO885" s="165"/>
    </row>
    <row r="886" spans="41:41" x14ac:dyDescent="0.25">
      <c r="AO886" s="165"/>
    </row>
    <row r="887" spans="41:41" x14ac:dyDescent="0.25">
      <c r="AO887" s="165"/>
    </row>
    <row r="888" spans="41:41" x14ac:dyDescent="0.25">
      <c r="AO888" s="165"/>
    </row>
    <row r="889" spans="41:41" x14ac:dyDescent="0.25">
      <c r="AO889" s="165"/>
    </row>
    <row r="890" spans="41:41" x14ac:dyDescent="0.25">
      <c r="AO890" s="165"/>
    </row>
    <row r="891" spans="41:41" x14ac:dyDescent="0.25">
      <c r="AO891" s="165"/>
    </row>
    <row r="892" spans="41:41" x14ac:dyDescent="0.25">
      <c r="AO892" s="165"/>
    </row>
    <row r="893" spans="41:41" x14ac:dyDescent="0.25">
      <c r="AO893" s="165"/>
    </row>
    <row r="894" spans="41:41" x14ac:dyDescent="0.25">
      <c r="AO894" s="165"/>
    </row>
    <row r="895" spans="41:41" x14ac:dyDescent="0.25">
      <c r="AO895" s="165"/>
    </row>
    <row r="896" spans="41:41" x14ac:dyDescent="0.25">
      <c r="AO896" s="165"/>
    </row>
    <row r="897" spans="41:41" x14ac:dyDescent="0.25">
      <c r="AO897" s="165"/>
    </row>
    <row r="898" spans="41:41" x14ac:dyDescent="0.25">
      <c r="AO898" s="165"/>
    </row>
    <row r="899" spans="41:41" x14ac:dyDescent="0.25">
      <c r="AO899" s="165"/>
    </row>
    <row r="900" spans="41:41" x14ac:dyDescent="0.25">
      <c r="AO900" s="165"/>
    </row>
    <row r="901" spans="41:41" x14ac:dyDescent="0.25">
      <c r="AO901" s="165"/>
    </row>
    <row r="902" spans="41:41" x14ac:dyDescent="0.25">
      <c r="AO902" s="165"/>
    </row>
    <row r="903" spans="41:41" x14ac:dyDescent="0.25">
      <c r="AO903" s="165"/>
    </row>
    <row r="904" spans="41:41" x14ac:dyDescent="0.25">
      <c r="AO904" s="165"/>
    </row>
    <row r="905" spans="41:41" x14ac:dyDescent="0.25">
      <c r="AO905" s="165"/>
    </row>
    <row r="906" spans="41:41" x14ac:dyDescent="0.25">
      <c r="AO906" s="165"/>
    </row>
    <row r="907" spans="41:41" x14ac:dyDescent="0.25">
      <c r="AO907" s="165"/>
    </row>
    <row r="908" spans="41:41" x14ac:dyDescent="0.25">
      <c r="AO908" s="165"/>
    </row>
    <row r="909" spans="41:41" x14ac:dyDescent="0.25">
      <c r="AO909" s="165"/>
    </row>
    <row r="910" spans="41:41" x14ac:dyDescent="0.25">
      <c r="AO910" s="165"/>
    </row>
    <row r="911" spans="41:41" x14ac:dyDescent="0.25">
      <c r="AO911" s="165"/>
    </row>
    <row r="912" spans="41:41" x14ac:dyDescent="0.25">
      <c r="AO912" s="165"/>
    </row>
    <row r="913" spans="41:41" x14ac:dyDescent="0.25">
      <c r="AO913" s="165"/>
    </row>
    <row r="914" spans="41:41" x14ac:dyDescent="0.25">
      <c r="AO914" s="165"/>
    </row>
    <row r="915" spans="41:41" x14ac:dyDescent="0.25">
      <c r="AO915" s="165"/>
    </row>
    <row r="916" spans="41:41" x14ac:dyDescent="0.25">
      <c r="AO916" s="165"/>
    </row>
    <row r="917" spans="41:41" x14ac:dyDescent="0.25">
      <c r="AO917" s="165"/>
    </row>
    <row r="918" spans="41:41" x14ac:dyDescent="0.25">
      <c r="AO918" s="165"/>
    </row>
    <row r="919" spans="41:41" x14ac:dyDescent="0.25">
      <c r="AO919" s="165"/>
    </row>
    <row r="920" spans="41:41" x14ac:dyDescent="0.25">
      <c r="AO920" s="165"/>
    </row>
    <row r="921" spans="41:41" x14ac:dyDescent="0.25">
      <c r="AO921" s="165"/>
    </row>
    <row r="922" spans="41:41" x14ac:dyDescent="0.25">
      <c r="AO922" s="165"/>
    </row>
    <row r="923" spans="41:41" x14ac:dyDescent="0.25">
      <c r="AO923" s="165"/>
    </row>
    <row r="924" spans="41:41" x14ac:dyDescent="0.25">
      <c r="AO924" s="165"/>
    </row>
    <row r="925" spans="41:41" x14ac:dyDescent="0.25">
      <c r="AO925" s="165"/>
    </row>
    <row r="926" spans="41:41" x14ac:dyDescent="0.25">
      <c r="AO926" s="165"/>
    </row>
    <row r="927" spans="41:41" x14ac:dyDescent="0.25">
      <c r="AO927" s="165"/>
    </row>
    <row r="928" spans="41:41" x14ac:dyDescent="0.25">
      <c r="AO928" s="165"/>
    </row>
    <row r="929" spans="41:41" x14ac:dyDescent="0.25">
      <c r="AO929" s="165"/>
    </row>
    <row r="930" spans="41:41" x14ac:dyDescent="0.25">
      <c r="AO930" s="165"/>
    </row>
    <row r="931" spans="41:41" x14ac:dyDescent="0.25">
      <c r="AO931" s="165"/>
    </row>
    <row r="932" spans="41:41" x14ac:dyDescent="0.25">
      <c r="AO932" s="165"/>
    </row>
    <row r="933" spans="41:41" x14ac:dyDescent="0.25">
      <c r="AO933" s="165"/>
    </row>
    <row r="934" spans="41:41" x14ac:dyDescent="0.25">
      <c r="AO934" s="165"/>
    </row>
    <row r="935" spans="41:41" x14ac:dyDescent="0.25">
      <c r="AO935" s="165"/>
    </row>
    <row r="936" spans="41:41" x14ac:dyDescent="0.25">
      <c r="AO936" s="165"/>
    </row>
    <row r="937" spans="41:41" x14ac:dyDescent="0.25">
      <c r="AO937" s="165"/>
    </row>
    <row r="938" spans="41:41" x14ac:dyDescent="0.25">
      <c r="AO938" s="165"/>
    </row>
    <row r="939" spans="41:41" x14ac:dyDescent="0.25">
      <c r="AO939" s="165"/>
    </row>
    <row r="940" spans="41:41" x14ac:dyDescent="0.25">
      <c r="AO940" s="165"/>
    </row>
    <row r="941" spans="41:41" x14ac:dyDescent="0.25">
      <c r="AO941" s="165"/>
    </row>
    <row r="942" spans="41:41" x14ac:dyDescent="0.25">
      <c r="AO942" s="165"/>
    </row>
    <row r="943" spans="41:41" x14ac:dyDescent="0.25">
      <c r="AO943" s="165"/>
    </row>
    <row r="944" spans="41:41" x14ac:dyDescent="0.25">
      <c r="AO944" s="165"/>
    </row>
    <row r="945" spans="41:41" x14ac:dyDescent="0.25">
      <c r="AO945" s="165"/>
    </row>
    <row r="946" spans="41:41" x14ac:dyDescent="0.25">
      <c r="AO946" s="165"/>
    </row>
    <row r="947" spans="41:41" x14ac:dyDescent="0.25">
      <c r="AO947" s="165"/>
    </row>
    <row r="948" spans="41:41" x14ac:dyDescent="0.25">
      <c r="AO948" s="165"/>
    </row>
    <row r="949" spans="41:41" x14ac:dyDescent="0.25">
      <c r="AO949" s="165"/>
    </row>
    <row r="950" spans="41:41" x14ac:dyDescent="0.25">
      <c r="AO950" s="165"/>
    </row>
    <row r="951" spans="41:41" x14ac:dyDescent="0.25">
      <c r="AO951" s="165"/>
    </row>
    <row r="952" spans="41:41" x14ac:dyDescent="0.25">
      <c r="AO952" s="165"/>
    </row>
    <row r="953" spans="41:41" x14ac:dyDescent="0.25">
      <c r="AO953" s="165"/>
    </row>
    <row r="954" spans="41:41" x14ac:dyDescent="0.25">
      <c r="AO954" s="165"/>
    </row>
    <row r="955" spans="41:41" x14ac:dyDescent="0.25">
      <c r="AO955" s="165"/>
    </row>
    <row r="956" spans="41:41" x14ac:dyDescent="0.25">
      <c r="AO956" s="165"/>
    </row>
    <row r="957" spans="41:41" x14ac:dyDescent="0.25">
      <c r="AO957" s="165"/>
    </row>
    <row r="958" spans="41:41" x14ac:dyDescent="0.25">
      <c r="AO958" s="165"/>
    </row>
    <row r="959" spans="41:41" x14ac:dyDescent="0.25">
      <c r="AO959" s="165"/>
    </row>
    <row r="960" spans="41:41" x14ac:dyDescent="0.25">
      <c r="AO960" s="165"/>
    </row>
    <row r="961" spans="41:41" x14ac:dyDescent="0.25">
      <c r="AO961" s="165"/>
    </row>
    <row r="962" spans="41:41" x14ac:dyDescent="0.25">
      <c r="AO962" s="165"/>
    </row>
    <row r="963" spans="41:41" x14ac:dyDescent="0.25">
      <c r="AO963" s="165"/>
    </row>
    <row r="964" spans="41:41" x14ac:dyDescent="0.25">
      <c r="AO964" s="165"/>
    </row>
    <row r="965" spans="41:41" x14ac:dyDescent="0.25">
      <c r="AO965" s="165"/>
    </row>
    <row r="966" spans="41:41" x14ac:dyDescent="0.25">
      <c r="AO966" s="165"/>
    </row>
    <row r="967" spans="41:41" x14ac:dyDescent="0.25">
      <c r="AO967" s="165"/>
    </row>
    <row r="968" spans="41:41" x14ac:dyDescent="0.25">
      <c r="AO968" s="165"/>
    </row>
    <row r="969" spans="41:41" x14ac:dyDescent="0.25">
      <c r="AO969" s="165"/>
    </row>
    <row r="970" spans="41:41" x14ac:dyDescent="0.25">
      <c r="AO970" s="165"/>
    </row>
    <row r="971" spans="41:41" x14ac:dyDescent="0.25">
      <c r="AO971" s="165"/>
    </row>
    <row r="972" spans="41:41" x14ac:dyDescent="0.25">
      <c r="AO972" s="165"/>
    </row>
    <row r="973" spans="41:41" x14ac:dyDescent="0.25">
      <c r="AO973" s="165"/>
    </row>
    <row r="974" spans="41:41" x14ac:dyDescent="0.25">
      <c r="AO974" s="165"/>
    </row>
    <row r="975" spans="41:41" x14ac:dyDescent="0.25">
      <c r="AO975" s="165"/>
    </row>
    <row r="976" spans="41:41" x14ac:dyDescent="0.25">
      <c r="AO976" s="165"/>
    </row>
    <row r="977" spans="41:41" x14ac:dyDescent="0.25">
      <c r="AO977" s="165"/>
    </row>
    <row r="978" spans="41:41" x14ac:dyDescent="0.25">
      <c r="AO978" s="165"/>
    </row>
    <row r="979" spans="41:41" x14ac:dyDescent="0.25">
      <c r="AO979" s="165"/>
    </row>
    <row r="980" spans="41:41" x14ac:dyDescent="0.25">
      <c r="AO980" s="165"/>
    </row>
    <row r="981" spans="41:41" x14ac:dyDescent="0.25">
      <c r="AO981" s="165"/>
    </row>
    <row r="982" spans="41:41" x14ac:dyDescent="0.25">
      <c r="AO982" s="165"/>
    </row>
    <row r="983" spans="41:41" x14ac:dyDescent="0.25">
      <c r="AO983" s="165"/>
    </row>
    <row r="984" spans="41:41" x14ac:dyDescent="0.25">
      <c r="AO984" s="165"/>
    </row>
    <row r="985" spans="41:41" x14ac:dyDescent="0.25">
      <c r="AO985" s="165"/>
    </row>
    <row r="986" spans="41:41" x14ac:dyDescent="0.25">
      <c r="AO986" s="165"/>
    </row>
    <row r="987" spans="41:41" x14ac:dyDescent="0.25">
      <c r="AO987" s="165"/>
    </row>
    <row r="988" spans="41:41" x14ac:dyDescent="0.25">
      <c r="AO988" s="165"/>
    </row>
    <row r="989" spans="41:41" x14ac:dyDescent="0.25">
      <c r="AO989" s="165"/>
    </row>
    <row r="990" spans="41:41" x14ac:dyDescent="0.25">
      <c r="AO990" s="165"/>
    </row>
    <row r="991" spans="41:41" x14ac:dyDescent="0.25">
      <c r="AO991" s="165"/>
    </row>
    <row r="992" spans="41:41" x14ac:dyDescent="0.25">
      <c r="AO992" s="165"/>
    </row>
    <row r="993" spans="41:41" x14ac:dyDescent="0.25">
      <c r="AO993" s="165"/>
    </row>
    <row r="994" spans="41:41" x14ac:dyDescent="0.25">
      <c r="AO994" s="165"/>
    </row>
    <row r="995" spans="41:41" x14ac:dyDescent="0.25">
      <c r="AO995" s="165"/>
    </row>
    <row r="996" spans="41:41" x14ac:dyDescent="0.25">
      <c r="AO996" s="165"/>
    </row>
    <row r="997" spans="41:41" x14ac:dyDescent="0.25">
      <c r="AO997" s="165"/>
    </row>
    <row r="998" spans="41:41" x14ac:dyDescent="0.25">
      <c r="AO998" s="165"/>
    </row>
    <row r="999" spans="41:41" x14ac:dyDescent="0.25">
      <c r="AO999" s="165"/>
    </row>
    <row r="1000" spans="41:41" x14ac:dyDescent="0.25">
      <c r="AO1000" s="165"/>
    </row>
    <row r="1001" spans="41:41" x14ac:dyDescent="0.25">
      <c r="AO1001" s="165"/>
    </row>
    <row r="1002" spans="41:41" x14ac:dyDescent="0.25">
      <c r="AO1002" s="165"/>
    </row>
    <row r="1003" spans="41:41" x14ac:dyDescent="0.25">
      <c r="AO1003" s="165"/>
    </row>
    <row r="1004" spans="41:41" x14ac:dyDescent="0.25">
      <c r="AO1004" s="165"/>
    </row>
    <row r="1005" spans="41:41" x14ac:dyDescent="0.25">
      <c r="AO1005" s="165"/>
    </row>
    <row r="1006" spans="41:41" x14ac:dyDescent="0.25">
      <c r="AO1006" s="165"/>
    </row>
    <row r="1007" spans="41:41" x14ac:dyDescent="0.25">
      <c r="AO1007" s="165"/>
    </row>
    <row r="1008" spans="41:41" x14ac:dyDescent="0.25">
      <c r="AO1008" s="165"/>
    </row>
    <row r="1009" spans="41:41" x14ac:dyDescent="0.25">
      <c r="AO1009" s="165"/>
    </row>
    <row r="1010" spans="41:41" x14ac:dyDescent="0.25">
      <c r="AO1010" s="165"/>
    </row>
    <row r="1011" spans="41:41" x14ac:dyDescent="0.25">
      <c r="AO1011" s="165"/>
    </row>
    <row r="1012" spans="41:41" x14ac:dyDescent="0.25">
      <c r="AO1012" s="165"/>
    </row>
    <row r="1013" spans="41:41" x14ac:dyDescent="0.25">
      <c r="AO1013" s="165"/>
    </row>
    <row r="1014" spans="41:41" x14ac:dyDescent="0.25">
      <c r="AO1014" s="165"/>
    </row>
    <row r="1015" spans="41:41" x14ac:dyDescent="0.25">
      <c r="AO1015" s="165"/>
    </row>
    <row r="1016" spans="41:41" x14ac:dyDescent="0.25">
      <c r="AO1016" s="165"/>
    </row>
    <row r="1017" spans="41:41" x14ac:dyDescent="0.25">
      <c r="AO1017" s="165"/>
    </row>
    <row r="1018" spans="41:41" x14ac:dyDescent="0.25">
      <c r="AO1018" s="165"/>
    </row>
    <row r="1019" spans="41:41" x14ac:dyDescent="0.25">
      <c r="AO1019" s="165"/>
    </row>
    <row r="1020" spans="41:41" x14ac:dyDescent="0.25">
      <c r="AO1020" s="165"/>
    </row>
    <row r="1021" spans="41:41" x14ac:dyDescent="0.25">
      <c r="AO1021" s="165"/>
    </row>
    <row r="1022" spans="41:41" x14ac:dyDescent="0.25">
      <c r="AO1022" s="165"/>
    </row>
    <row r="1023" spans="41:41" x14ac:dyDescent="0.25">
      <c r="AO1023" s="165"/>
    </row>
    <row r="1024" spans="41:41" x14ac:dyDescent="0.25">
      <c r="AO1024" s="165"/>
    </row>
    <row r="1025" spans="41:41" x14ac:dyDescent="0.25">
      <c r="AO1025" s="165"/>
    </row>
    <row r="1026" spans="41:41" x14ac:dyDescent="0.25">
      <c r="AO1026" s="165"/>
    </row>
    <row r="1027" spans="41:41" x14ac:dyDescent="0.25">
      <c r="AO1027" s="165"/>
    </row>
    <row r="1028" spans="41:41" x14ac:dyDescent="0.25">
      <c r="AO1028" s="165"/>
    </row>
    <row r="1029" spans="41:41" x14ac:dyDescent="0.25">
      <c r="AO1029" s="165"/>
    </row>
    <row r="1030" spans="41:41" x14ac:dyDescent="0.25">
      <c r="AO1030" s="165"/>
    </row>
    <row r="1031" spans="41:41" x14ac:dyDescent="0.25">
      <c r="AO1031" s="165"/>
    </row>
    <row r="1032" spans="41:41" x14ac:dyDescent="0.25">
      <c r="AO1032" s="165"/>
    </row>
    <row r="1033" spans="41:41" x14ac:dyDescent="0.25">
      <c r="AO1033" s="165"/>
    </row>
    <row r="1034" spans="41:41" x14ac:dyDescent="0.25">
      <c r="AO1034" s="165"/>
    </row>
    <row r="1035" spans="41:41" x14ac:dyDescent="0.25">
      <c r="AO1035" s="165"/>
    </row>
    <row r="1036" spans="41:41" x14ac:dyDescent="0.25">
      <c r="AO1036" s="165"/>
    </row>
    <row r="1037" spans="41:41" x14ac:dyDescent="0.25">
      <c r="AO1037" s="165"/>
    </row>
    <row r="1038" spans="41:41" x14ac:dyDescent="0.25">
      <c r="AO1038" s="165"/>
    </row>
    <row r="1039" spans="41:41" x14ac:dyDescent="0.25">
      <c r="AO1039" s="165"/>
    </row>
    <row r="1040" spans="41:41" x14ac:dyDescent="0.25">
      <c r="AO1040" s="165"/>
    </row>
    <row r="1041" spans="41:41" x14ac:dyDescent="0.25">
      <c r="AO1041" s="165"/>
    </row>
    <row r="1042" spans="41:41" x14ac:dyDescent="0.25">
      <c r="AO1042" s="165"/>
    </row>
    <row r="1043" spans="41:41" x14ac:dyDescent="0.25">
      <c r="AO1043" s="165"/>
    </row>
    <row r="1044" spans="41:41" x14ac:dyDescent="0.25">
      <c r="AO1044" s="165"/>
    </row>
    <row r="1045" spans="41:41" x14ac:dyDescent="0.25">
      <c r="AO1045" s="165"/>
    </row>
    <row r="1046" spans="41:41" x14ac:dyDescent="0.25">
      <c r="AO1046" s="165"/>
    </row>
    <row r="1047" spans="41:41" x14ac:dyDescent="0.25">
      <c r="AO1047" s="165"/>
    </row>
    <row r="1048" spans="41:41" x14ac:dyDescent="0.25">
      <c r="AO1048" s="165"/>
    </row>
    <row r="1049" spans="41:41" x14ac:dyDescent="0.25">
      <c r="AO1049" s="165"/>
    </row>
    <row r="1050" spans="41:41" x14ac:dyDescent="0.25">
      <c r="AO1050" s="165"/>
    </row>
    <row r="1051" spans="41:41" x14ac:dyDescent="0.25">
      <c r="AO1051" s="165"/>
    </row>
    <row r="1052" spans="41:41" x14ac:dyDescent="0.25">
      <c r="AO1052" s="165"/>
    </row>
    <row r="1053" spans="41:41" x14ac:dyDescent="0.25">
      <c r="AO1053" s="165"/>
    </row>
    <row r="1054" spans="41:41" x14ac:dyDescent="0.25">
      <c r="AO1054" s="165"/>
    </row>
    <row r="1055" spans="41:41" x14ac:dyDescent="0.25">
      <c r="AO1055" s="165"/>
    </row>
    <row r="1056" spans="41:41" x14ac:dyDescent="0.25">
      <c r="AO1056" s="165"/>
    </row>
    <row r="1057" spans="41:41" x14ac:dyDescent="0.25">
      <c r="AO1057" s="165"/>
    </row>
    <row r="1058" spans="41:41" x14ac:dyDescent="0.25">
      <c r="AO1058" s="165"/>
    </row>
    <row r="1059" spans="41:41" x14ac:dyDescent="0.25">
      <c r="AO1059" s="165"/>
    </row>
    <row r="1060" spans="41:41" x14ac:dyDescent="0.25">
      <c r="AO1060" s="165"/>
    </row>
    <row r="1061" spans="41:41" x14ac:dyDescent="0.25">
      <c r="AO1061" s="165"/>
    </row>
    <row r="1062" spans="41:41" x14ac:dyDescent="0.25">
      <c r="AO1062" s="165"/>
    </row>
    <row r="1063" spans="41:41" x14ac:dyDescent="0.25">
      <c r="AO1063" s="165"/>
    </row>
    <row r="1064" spans="41:41" x14ac:dyDescent="0.25">
      <c r="AO1064" s="165"/>
    </row>
    <row r="1065" spans="41:41" x14ac:dyDescent="0.25">
      <c r="AO1065" s="165"/>
    </row>
    <row r="1066" spans="41:41" x14ac:dyDescent="0.25">
      <c r="AO1066" s="165"/>
    </row>
    <row r="1067" spans="41:41" x14ac:dyDescent="0.25">
      <c r="AO1067" s="165"/>
    </row>
    <row r="1068" spans="41:41" x14ac:dyDescent="0.25">
      <c r="AO1068" s="165"/>
    </row>
    <row r="1069" spans="41:41" x14ac:dyDescent="0.25">
      <c r="AO1069" s="165"/>
    </row>
    <row r="1070" spans="41:41" x14ac:dyDescent="0.25">
      <c r="AO1070" s="165"/>
    </row>
    <row r="1071" spans="41:41" x14ac:dyDescent="0.25">
      <c r="AO1071" s="165"/>
    </row>
    <row r="1072" spans="41:41" x14ac:dyDescent="0.25">
      <c r="AO1072" s="165"/>
    </row>
    <row r="1073" spans="41:41" x14ac:dyDescent="0.25">
      <c r="AO1073" s="165"/>
    </row>
    <row r="1074" spans="41:41" x14ac:dyDescent="0.25">
      <c r="AO1074" s="165"/>
    </row>
    <row r="1075" spans="41:41" x14ac:dyDescent="0.25">
      <c r="AO1075" s="165"/>
    </row>
    <row r="1076" spans="41:41" x14ac:dyDescent="0.25">
      <c r="AO1076" s="165"/>
    </row>
    <row r="1077" spans="41:41" x14ac:dyDescent="0.25">
      <c r="AO1077" s="165"/>
    </row>
    <row r="1078" spans="41:41" x14ac:dyDescent="0.25">
      <c r="AO1078" s="165"/>
    </row>
    <row r="1079" spans="41:41" x14ac:dyDescent="0.25">
      <c r="AO1079" s="165"/>
    </row>
    <row r="1080" spans="41:41" x14ac:dyDescent="0.25">
      <c r="AO1080" s="165"/>
    </row>
    <row r="1081" spans="41:41" x14ac:dyDescent="0.25">
      <c r="AO1081" s="165"/>
    </row>
    <row r="1082" spans="41:41" x14ac:dyDescent="0.25">
      <c r="AO1082" s="165"/>
    </row>
    <row r="1083" spans="41:41" x14ac:dyDescent="0.25">
      <c r="AO1083" s="165"/>
    </row>
    <row r="1084" spans="41:41" x14ac:dyDescent="0.25">
      <c r="AO1084" s="165"/>
    </row>
    <row r="1085" spans="41:41" x14ac:dyDescent="0.25">
      <c r="AO1085" s="165"/>
    </row>
    <row r="1086" spans="41:41" x14ac:dyDescent="0.25">
      <c r="AO1086" s="165"/>
    </row>
    <row r="1087" spans="41:41" x14ac:dyDescent="0.25">
      <c r="AO1087" s="165"/>
    </row>
    <row r="1088" spans="41:41" x14ac:dyDescent="0.25">
      <c r="AO1088" s="165"/>
    </row>
    <row r="1089" spans="41:41" x14ac:dyDescent="0.25">
      <c r="AO1089" s="165"/>
    </row>
    <row r="1090" spans="41:41" x14ac:dyDescent="0.25">
      <c r="AO1090" s="165"/>
    </row>
    <row r="1091" spans="41:41" x14ac:dyDescent="0.25">
      <c r="AO1091" s="165"/>
    </row>
    <row r="1092" spans="41:41" x14ac:dyDescent="0.25">
      <c r="AO1092" s="165"/>
    </row>
    <row r="1093" spans="41:41" x14ac:dyDescent="0.25">
      <c r="AO1093" s="165"/>
    </row>
    <row r="1094" spans="41:41" x14ac:dyDescent="0.25">
      <c r="AO1094" s="165"/>
    </row>
    <row r="1095" spans="41:41" x14ac:dyDescent="0.25">
      <c r="AO1095" s="165"/>
    </row>
    <row r="1096" spans="41:41" x14ac:dyDescent="0.25">
      <c r="AO1096" s="165"/>
    </row>
    <row r="1097" spans="41:41" x14ac:dyDescent="0.25">
      <c r="AO1097" s="165"/>
    </row>
    <row r="1098" spans="41:41" x14ac:dyDescent="0.25">
      <c r="AO1098" s="165"/>
    </row>
    <row r="1099" spans="41:41" x14ac:dyDescent="0.25">
      <c r="AO1099" s="165"/>
    </row>
    <row r="1100" spans="41:41" x14ac:dyDescent="0.25">
      <c r="AO1100" s="165"/>
    </row>
    <row r="1101" spans="41:41" x14ac:dyDescent="0.25">
      <c r="AO1101" s="165"/>
    </row>
    <row r="1102" spans="41:41" x14ac:dyDescent="0.25">
      <c r="AO1102" s="165"/>
    </row>
    <row r="1103" spans="41:41" x14ac:dyDescent="0.25">
      <c r="AO1103" s="165"/>
    </row>
    <row r="1104" spans="41:41" x14ac:dyDescent="0.25">
      <c r="AO1104" s="165"/>
    </row>
    <row r="1105" spans="41:41" x14ac:dyDescent="0.25">
      <c r="AO1105" s="165"/>
    </row>
    <row r="1106" spans="41:41" x14ac:dyDescent="0.25">
      <c r="AO1106" s="165"/>
    </row>
    <row r="1107" spans="41:41" x14ac:dyDescent="0.25">
      <c r="AO1107" s="165"/>
    </row>
    <row r="1108" spans="41:41" x14ac:dyDescent="0.25">
      <c r="AO1108" s="165"/>
    </row>
    <row r="1109" spans="41:41" x14ac:dyDescent="0.25">
      <c r="AO1109" s="165"/>
    </row>
    <row r="1110" spans="41:41" x14ac:dyDescent="0.25">
      <c r="AO1110" s="165"/>
    </row>
    <row r="1111" spans="41:41" x14ac:dyDescent="0.25">
      <c r="AO1111" s="165"/>
    </row>
    <row r="1112" spans="41:41" x14ac:dyDescent="0.25">
      <c r="AO1112" s="165"/>
    </row>
    <row r="1113" spans="41:41" x14ac:dyDescent="0.25">
      <c r="AO1113" s="165"/>
    </row>
    <row r="1114" spans="41:41" x14ac:dyDescent="0.25">
      <c r="AO1114" s="165"/>
    </row>
    <row r="1115" spans="41:41" x14ac:dyDescent="0.25">
      <c r="AO1115" s="165"/>
    </row>
    <row r="1116" spans="41:41" x14ac:dyDescent="0.25">
      <c r="AO1116" s="165"/>
    </row>
    <row r="1117" spans="41:41" x14ac:dyDescent="0.25">
      <c r="AO1117" s="165"/>
    </row>
    <row r="1118" spans="41:41" x14ac:dyDescent="0.25">
      <c r="AO1118" s="165"/>
    </row>
    <row r="1119" spans="41:41" x14ac:dyDescent="0.25">
      <c r="AO1119" s="165"/>
    </row>
    <row r="1120" spans="41:41" x14ac:dyDescent="0.25">
      <c r="AO1120" s="165"/>
    </row>
    <row r="1121" spans="41:41" x14ac:dyDescent="0.25">
      <c r="AO1121" s="165"/>
    </row>
    <row r="1122" spans="41:41" x14ac:dyDescent="0.25">
      <c r="AO1122" s="165"/>
    </row>
    <row r="1123" spans="41:41" x14ac:dyDescent="0.25">
      <c r="AO1123" s="165"/>
    </row>
    <row r="1124" spans="41:41" x14ac:dyDescent="0.25">
      <c r="AO1124" s="165"/>
    </row>
    <row r="1125" spans="41:41" x14ac:dyDescent="0.25">
      <c r="AO1125" s="165"/>
    </row>
    <row r="1126" spans="41:41" x14ac:dyDescent="0.25">
      <c r="AO1126" s="165"/>
    </row>
    <row r="1127" spans="41:41" x14ac:dyDescent="0.25">
      <c r="AO1127" s="165"/>
    </row>
    <row r="1128" spans="41:41" x14ac:dyDescent="0.25">
      <c r="AO1128" s="165"/>
    </row>
    <row r="1129" spans="41:41" x14ac:dyDescent="0.25">
      <c r="AO1129" s="165"/>
    </row>
    <row r="1130" spans="41:41" x14ac:dyDescent="0.25">
      <c r="AO1130" s="165"/>
    </row>
    <row r="1131" spans="41:41" x14ac:dyDescent="0.25">
      <c r="AO1131" s="165"/>
    </row>
    <row r="1132" spans="41:41" x14ac:dyDescent="0.25">
      <c r="AO1132" s="165"/>
    </row>
    <row r="1133" spans="41:41" x14ac:dyDescent="0.25">
      <c r="AO1133" s="165"/>
    </row>
    <row r="1134" spans="41:41" x14ac:dyDescent="0.25">
      <c r="AO1134" s="165"/>
    </row>
    <row r="1135" spans="41:41" x14ac:dyDescent="0.25">
      <c r="AO1135" s="165"/>
    </row>
    <row r="1136" spans="41:41" x14ac:dyDescent="0.25">
      <c r="AO1136" s="165"/>
    </row>
    <row r="1137" spans="41:41" x14ac:dyDescent="0.25">
      <c r="AO1137" s="165"/>
    </row>
    <row r="1138" spans="41:41" x14ac:dyDescent="0.25">
      <c r="AO1138" s="165"/>
    </row>
    <row r="1139" spans="41:41" x14ac:dyDescent="0.25">
      <c r="AO1139" s="165"/>
    </row>
    <row r="1140" spans="41:41" x14ac:dyDescent="0.25">
      <c r="AO1140" s="165"/>
    </row>
    <row r="1141" spans="41:41" x14ac:dyDescent="0.25">
      <c r="AO1141" s="165"/>
    </row>
    <row r="1142" spans="41:41" x14ac:dyDescent="0.25">
      <c r="AO1142" s="165"/>
    </row>
    <row r="1143" spans="41:41" x14ac:dyDescent="0.25">
      <c r="AO1143" s="165"/>
    </row>
    <row r="1144" spans="41:41" x14ac:dyDescent="0.25">
      <c r="AO1144" s="165"/>
    </row>
    <row r="1145" spans="41:41" x14ac:dyDescent="0.25">
      <c r="AO1145" s="165"/>
    </row>
    <row r="1146" spans="41:41" x14ac:dyDescent="0.25">
      <c r="AO1146" s="165"/>
    </row>
    <row r="1147" spans="41:41" x14ac:dyDescent="0.25">
      <c r="AO1147" s="165"/>
    </row>
    <row r="1148" spans="41:41" x14ac:dyDescent="0.25">
      <c r="AO1148" s="165"/>
    </row>
    <row r="1149" spans="41:41" x14ac:dyDescent="0.25">
      <c r="AO1149" s="165"/>
    </row>
    <row r="1150" spans="41:41" x14ac:dyDescent="0.25">
      <c r="AO1150" s="165"/>
    </row>
    <row r="1151" spans="41:41" x14ac:dyDescent="0.25">
      <c r="AO1151" s="165"/>
    </row>
    <row r="1152" spans="41:41" x14ac:dyDescent="0.25">
      <c r="AO1152" s="165"/>
    </row>
    <row r="1153" spans="41:41" x14ac:dyDescent="0.25">
      <c r="AO1153" s="165"/>
    </row>
    <row r="1154" spans="41:41" x14ac:dyDescent="0.25">
      <c r="AO1154" s="165"/>
    </row>
    <row r="1155" spans="41:41" x14ac:dyDescent="0.25">
      <c r="AO1155" s="165"/>
    </row>
    <row r="1156" spans="41:41" x14ac:dyDescent="0.25">
      <c r="AO1156" s="165"/>
    </row>
    <row r="1157" spans="41:41" x14ac:dyDescent="0.25">
      <c r="AO1157" s="165"/>
    </row>
    <row r="1158" spans="41:41" x14ac:dyDescent="0.25">
      <c r="AO1158" s="165"/>
    </row>
    <row r="1159" spans="41:41" x14ac:dyDescent="0.25">
      <c r="AO1159" s="165"/>
    </row>
    <row r="1160" spans="41:41" x14ac:dyDescent="0.25">
      <c r="AO1160" s="165"/>
    </row>
    <row r="1161" spans="41:41" x14ac:dyDescent="0.25">
      <c r="AO1161" s="165"/>
    </row>
    <row r="1162" spans="41:41" x14ac:dyDescent="0.25">
      <c r="AO1162" s="165"/>
    </row>
    <row r="1163" spans="41:41" x14ac:dyDescent="0.25">
      <c r="AO1163" s="165"/>
    </row>
    <row r="1164" spans="41:41" x14ac:dyDescent="0.25">
      <c r="AO1164" s="165"/>
    </row>
    <row r="1165" spans="41:41" x14ac:dyDescent="0.25">
      <c r="AO1165" s="165"/>
    </row>
    <row r="1166" spans="41:41" x14ac:dyDescent="0.25">
      <c r="AO1166" s="165"/>
    </row>
    <row r="1167" spans="41:41" x14ac:dyDescent="0.25">
      <c r="AO1167" s="165"/>
    </row>
    <row r="1168" spans="41:41" x14ac:dyDescent="0.25">
      <c r="AO1168" s="165"/>
    </row>
    <row r="1169" spans="41:41" x14ac:dyDescent="0.25">
      <c r="AO1169" s="165"/>
    </row>
    <row r="1170" spans="41:41" x14ac:dyDescent="0.25">
      <c r="AO1170" s="165"/>
    </row>
    <row r="1171" spans="41:41" x14ac:dyDescent="0.25">
      <c r="AO1171" s="165"/>
    </row>
    <row r="1172" spans="41:41" x14ac:dyDescent="0.25">
      <c r="AO1172" s="165"/>
    </row>
    <row r="1173" spans="41:41" x14ac:dyDescent="0.25">
      <c r="AO1173" s="165"/>
    </row>
    <row r="1174" spans="41:41" x14ac:dyDescent="0.25">
      <c r="AO1174" s="165"/>
    </row>
    <row r="1175" spans="41:41" x14ac:dyDescent="0.25">
      <c r="AO1175" s="165"/>
    </row>
    <row r="1176" spans="41:41" x14ac:dyDescent="0.25">
      <c r="AO1176" s="165"/>
    </row>
    <row r="1177" spans="41:41" x14ac:dyDescent="0.25">
      <c r="AO1177" s="165"/>
    </row>
    <row r="1178" spans="41:41" x14ac:dyDescent="0.25">
      <c r="AO1178" s="165"/>
    </row>
    <row r="1179" spans="41:41" x14ac:dyDescent="0.25">
      <c r="AO1179" s="165"/>
    </row>
    <row r="1180" spans="41:41" x14ac:dyDescent="0.25">
      <c r="AO1180" s="165"/>
    </row>
    <row r="1181" spans="41:41" x14ac:dyDescent="0.25">
      <c r="AO1181" s="165"/>
    </row>
    <row r="1182" spans="41:41" x14ac:dyDescent="0.25">
      <c r="AO1182" s="165"/>
    </row>
    <row r="1183" spans="41:41" x14ac:dyDescent="0.25">
      <c r="AO1183" s="165"/>
    </row>
    <row r="1184" spans="41:41" x14ac:dyDescent="0.25">
      <c r="AO1184" s="165"/>
    </row>
    <row r="1185" spans="41:41" x14ac:dyDescent="0.25">
      <c r="AO1185" s="165"/>
    </row>
    <row r="1186" spans="41:41" x14ac:dyDescent="0.25">
      <c r="AO1186" s="165"/>
    </row>
    <row r="1187" spans="41:41" x14ac:dyDescent="0.25">
      <c r="AO1187" s="165"/>
    </row>
    <row r="1188" spans="41:41" x14ac:dyDescent="0.25">
      <c r="AO1188" s="165"/>
    </row>
    <row r="1189" spans="41:41" x14ac:dyDescent="0.25">
      <c r="AO1189" s="165"/>
    </row>
    <row r="1190" spans="41:41" x14ac:dyDescent="0.25">
      <c r="AO1190" s="165"/>
    </row>
    <row r="1191" spans="41:41" x14ac:dyDescent="0.25">
      <c r="AO1191" s="165"/>
    </row>
    <row r="1192" spans="41:41" x14ac:dyDescent="0.25">
      <c r="AO1192" s="165"/>
    </row>
    <row r="1193" spans="41:41" x14ac:dyDescent="0.25">
      <c r="AO1193" s="165"/>
    </row>
    <row r="1194" spans="41:41" x14ac:dyDescent="0.25">
      <c r="AO1194" s="165"/>
    </row>
    <row r="1195" spans="41:41" x14ac:dyDescent="0.25">
      <c r="AO1195" s="165"/>
    </row>
    <row r="1196" spans="41:41" x14ac:dyDescent="0.25">
      <c r="AO1196" s="165"/>
    </row>
    <row r="1197" spans="41:41" x14ac:dyDescent="0.25">
      <c r="AO1197" s="165"/>
    </row>
    <row r="1198" spans="41:41" x14ac:dyDescent="0.25">
      <c r="AO1198" s="165"/>
    </row>
    <row r="1199" spans="41:41" x14ac:dyDescent="0.25">
      <c r="AO1199" s="165"/>
    </row>
    <row r="1200" spans="41:41" x14ac:dyDescent="0.25">
      <c r="AO1200" s="165"/>
    </row>
    <row r="1201" spans="41:41" x14ac:dyDescent="0.25">
      <c r="AO1201" s="165"/>
    </row>
    <row r="1202" spans="41:41" x14ac:dyDescent="0.25">
      <c r="AO1202" s="165"/>
    </row>
    <row r="1203" spans="41:41" x14ac:dyDescent="0.25">
      <c r="AO1203" s="165"/>
    </row>
    <row r="1204" spans="41:41" x14ac:dyDescent="0.25">
      <c r="AO1204" s="165"/>
    </row>
    <row r="1205" spans="41:41" x14ac:dyDescent="0.25">
      <c r="AO1205" s="165"/>
    </row>
    <row r="1206" spans="41:41" x14ac:dyDescent="0.25">
      <c r="AO1206" s="165"/>
    </row>
    <row r="1207" spans="41:41" x14ac:dyDescent="0.25">
      <c r="AO1207" s="165"/>
    </row>
    <row r="1208" spans="41:41" x14ac:dyDescent="0.25">
      <c r="AO1208" s="165"/>
    </row>
    <row r="1209" spans="41:41" x14ac:dyDescent="0.25">
      <c r="AO1209" s="165"/>
    </row>
    <row r="1210" spans="41:41" x14ac:dyDescent="0.25">
      <c r="AO1210" s="165"/>
    </row>
    <row r="1211" spans="41:41" x14ac:dyDescent="0.25">
      <c r="AO1211" s="165"/>
    </row>
    <row r="1212" spans="41:41" x14ac:dyDescent="0.25">
      <c r="AO1212" s="165"/>
    </row>
    <row r="1213" spans="41:41" x14ac:dyDescent="0.25">
      <c r="AO1213" s="165"/>
    </row>
    <row r="1214" spans="41:41" x14ac:dyDescent="0.25">
      <c r="AO1214" s="165"/>
    </row>
    <row r="1215" spans="41:41" x14ac:dyDescent="0.25">
      <c r="AO1215" s="165"/>
    </row>
    <row r="1216" spans="41:41" x14ac:dyDescent="0.25">
      <c r="AO1216" s="165"/>
    </row>
    <row r="1217" spans="41:41" x14ac:dyDescent="0.25">
      <c r="AO1217" s="165"/>
    </row>
    <row r="1218" spans="41:41" x14ac:dyDescent="0.25">
      <c r="AO1218" s="165"/>
    </row>
    <row r="1219" spans="41:41" x14ac:dyDescent="0.25">
      <c r="AO1219" s="165"/>
    </row>
    <row r="1220" spans="41:41" x14ac:dyDescent="0.25">
      <c r="AO1220" s="165"/>
    </row>
    <row r="1221" spans="41:41" x14ac:dyDescent="0.25">
      <c r="AO1221" s="165"/>
    </row>
    <row r="1222" spans="41:41" x14ac:dyDescent="0.25">
      <c r="AO1222" s="165"/>
    </row>
    <row r="1223" spans="41:41" x14ac:dyDescent="0.25">
      <c r="AO1223" s="165"/>
    </row>
    <row r="1224" spans="41:41" x14ac:dyDescent="0.25">
      <c r="AO1224" s="165"/>
    </row>
    <row r="1225" spans="41:41" x14ac:dyDescent="0.25">
      <c r="AO1225" s="165"/>
    </row>
    <row r="1226" spans="41:41" x14ac:dyDescent="0.25">
      <c r="AO1226" s="165"/>
    </row>
    <row r="1227" spans="41:41" x14ac:dyDescent="0.25">
      <c r="AO1227" s="165"/>
    </row>
    <row r="1228" spans="41:41" x14ac:dyDescent="0.25">
      <c r="AO1228" s="165"/>
    </row>
    <row r="1229" spans="41:41" x14ac:dyDescent="0.25">
      <c r="AO1229" s="165"/>
    </row>
    <row r="1230" spans="41:41" x14ac:dyDescent="0.25">
      <c r="AO1230" s="165"/>
    </row>
    <row r="1231" spans="41:41" x14ac:dyDescent="0.25">
      <c r="AO1231" s="165"/>
    </row>
    <row r="1232" spans="41:41" x14ac:dyDescent="0.25">
      <c r="AO1232" s="165"/>
    </row>
    <row r="1233" spans="41:41" x14ac:dyDescent="0.25">
      <c r="AO1233" s="165"/>
    </row>
    <row r="1234" spans="41:41" x14ac:dyDescent="0.25">
      <c r="AO1234" s="165"/>
    </row>
    <row r="1235" spans="41:41" x14ac:dyDescent="0.25">
      <c r="AO1235" s="165"/>
    </row>
    <row r="1236" spans="41:41" x14ac:dyDescent="0.25">
      <c r="AO1236" s="165"/>
    </row>
    <row r="1237" spans="41:41" x14ac:dyDescent="0.25">
      <c r="AO1237" s="165"/>
    </row>
    <row r="1238" spans="41:41" x14ac:dyDescent="0.25">
      <c r="AO1238" s="165"/>
    </row>
    <row r="1239" spans="41:41" x14ac:dyDescent="0.25">
      <c r="AO1239" s="165"/>
    </row>
    <row r="1240" spans="41:41" x14ac:dyDescent="0.25">
      <c r="AO1240" s="165"/>
    </row>
    <row r="1241" spans="41:41" x14ac:dyDescent="0.25">
      <c r="AO1241" s="165"/>
    </row>
    <row r="1242" spans="41:41" x14ac:dyDescent="0.25">
      <c r="AO1242" s="165"/>
    </row>
    <row r="1243" spans="41:41" x14ac:dyDescent="0.25">
      <c r="AO1243" s="165"/>
    </row>
    <row r="1244" spans="41:41" x14ac:dyDescent="0.25">
      <c r="AO1244" s="165"/>
    </row>
    <row r="1245" spans="41:41" x14ac:dyDescent="0.25">
      <c r="AO1245" s="165"/>
    </row>
    <row r="1246" spans="41:41" x14ac:dyDescent="0.25">
      <c r="AO1246" s="165"/>
    </row>
    <row r="1247" spans="41:41" x14ac:dyDescent="0.25">
      <c r="AO1247" s="165"/>
    </row>
    <row r="1248" spans="41:41" x14ac:dyDescent="0.25">
      <c r="AO1248" s="165"/>
    </row>
    <row r="1249" spans="41:41" x14ac:dyDescent="0.25">
      <c r="AO1249" s="165"/>
    </row>
    <row r="1250" spans="41:41" x14ac:dyDescent="0.25">
      <c r="AO1250" s="165"/>
    </row>
    <row r="1251" spans="41:41" x14ac:dyDescent="0.25">
      <c r="AO1251" s="165"/>
    </row>
    <row r="1252" spans="41:41" x14ac:dyDescent="0.25">
      <c r="AO1252" s="165"/>
    </row>
    <row r="1253" spans="41:41" x14ac:dyDescent="0.25">
      <c r="AO1253" s="165"/>
    </row>
    <row r="1254" spans="41:41" x14ac:dyDescent="0.25">
      <c r="AO1254" s="165"/>
    </row>
    <row r="1255" spans="41:41" x14ac:dyDescent="0.25">
      <c r="AO1255" s="165"/>
    </row>
    <row r="1256" spans="41:41" x14ac:dyDescent="0.25">
      <c r="AO1256" s="165"/>
    </row>
    <row r="1257" spans="41:41" x14ac:dyDescent="0.25">
      <c r="AO1257" s="165"/>
    </row>
    <row r="1258" spans="41:41" x14ac:dyDescent="0.25">
      <c r="AO1258" s="165"/>
    </row>
    <row r="1259" spans="41:41" x14ac:dyDescent="0.25">
      <c r="AO1259" s="165"/>
    </row>
    <row r="1260" spans="41:41" x14ac:dyDescent="0.25">
      <c r="AO1260" s="165"/>
    </row>
    <row r="1261" spans="41:41" x14ac:dyDescent="0.25">
      <c r="AO1261" s="165"/>
    </row>
    <row r="1262" spans="41:41" x14ac:dyDescent="0.25">
      <c r="AO1262" s="165"/>
    </row>
    <row r="1263" spans="41:41" x14ac:dyDescent="0.25">
      <c r="AO1263" s="165"/>
    </row>
    <row r="1264" spans="41:41" x14ac:dyDescent="0.25">
      <c r="AO1264" s="165"/>
    </row>
    <row r="1265" spans="41:41" x14ac:dyDescent="0.25">
      <c r="AO1265" s="165"/>
    </row>
    <row r="1266" spans="41:41" x14ac:dyDescent="0.25">
      <c r="AO1266" s="165"/>
    </row>
    <row r="1267" spans="41:41" x14ac:dyDescent="0.25">
      <c r="AO1267" s="165"/>
    </row>
    <row r="1268" spans="41:41" x14ac:dyDescent="0.25">
      <c r="AO1268" s="165"/>
    </row>
    <row r="1269" spans="41:41" x14ac:dyDescent="0.25">
      <c r="AO1269" s="165"/>
    </row>
    <row r="1270" spans="41:41" x14ac:dyDescent="0.25">
      <c r="AO1270" s="165"/>
    </row>
    <row r="1271" spans="41:41" x14ac:dyDescent="0.25">
      <c r="AO1271" s="165"/>
    </row>
    <row r="1272" spans="41:41" x14ac:dyDescent="0.25">
      <c r="AO1272" s="165"/>
    </row>
    <row r="1273" spans="41:41" x14ac:dyDescent="0.25">
      <c r="AO1273" s="165"/>
    </row>
    <row r="1274" spans="41:41" x14ac:dyDescent="0.25">
      <c r="AO1274" s="165"/>
    </row>
    <row r="1275" spans="41:41" x14ac:dyDescent="0.25">
      <c r="AO1275" s="165"/>
    </row>
    <row r="1276" spans="41:41" x14ac:dyDescent="0.25">
      <c r="AO1276" s="165"/>
    </row>
    <row r="1277" spans="41:41" x14ac:dyDescent="0.25">
      <c r="AO1277" s="165"/>
    </row>
    <row r="1278" spans="41:41" x14ac:dyDescent="0.25">
      <c r="AO1278" s="165"/>
    </row>
    <row r="1279" spans="41:41" x14ac:dyDescent="0.25">
      <c r="AO1279" s="165"/>
    </row>
    <row r="1280" spans="41:41" x14ac:dyDescent="0.25">
      <c r="AO1280" s="165"/>
    </row>
    <row r="1281" spans="41:41" x14ac:dyDescent="0.25">
      <c r="AO1281" s="165"/>
    </row>
    <row r="1282" spans="41:41" x14ac:dyDescent="0.25">
      <c r="AO1282" s="165"/>
    </row>
    <row r="1283" spans="41:41" x14ac:dyDescent="0.25">
      <c r="AO1283" s="165"/>
    </row>
    <row r="1284" spans="41:41" x14ac:dyDescent="0.25">
      <c r="AO1284" s="165"/>
    </row>
    <row r="1285" spans="41:41" x14ac:dyDescent="0.25">
      <c r="AO1285" s="165"/>
    </row>
    <row r="1286" spans="41:41" x14ac:dyDescent="0.25">
      <c r="AO1286" s="165"/>
    </row>
    <row r="1287" spans="41:41" x14ac:dyDescent="0.25">
      <c r="AO1287" s="165"/>
    </row>
    <row r="1288" spans="41:41" x14ac:dyDescent="0.25">
      <c r="AO1288" s="165"/>
    </row>
    <row r="1289" spans="41:41" x14ac:dyDescent="0.25">
      <c r="AO1289" s="165"/>
    </row>
    <row r="1290" spans="41:41" x14ac:dyDescent="0.25">
      <c r="AO1290" s="165"/>
    </row>
    <row r="1291" spans="41:41" x14ac:dyDescent="0.25">
      <c r="AO1291" s="165"/>
    </row>
    <row r="1292" spans="41:41" x14ac:dyDescent="0.25">
      <c r="AO1292" s="165"/>
    </row>
    <row r="1293" spans="41:41" x14ac:dyDescent="0.25">
      <c r="AO1293" s="165"/>
    </row>
    <row r="1294" spans="41:41" x14ac:dyDescent="0.25">
      <c r="AO1294" s="165"/>
    </row>
    <row r="1295" spans="41:41" x14ac:dyDescent="0.25">
      <c r="AO1295" s="165"/>
    </row>
    <row r="1296" spans="41:41" x14ac:dyDescent="0.25">
      <c r="AO1296" s="165"/>
    </row>
    <row r="1297" spans="41:41" x14ac:dyDescent="0.25">
      <c r="AO1297" s="165"/>
    </row>
    <row r="1298" spans="41:41" x14ac:dyDescent="0.25">
      <c r="AO1298" s="165"/>
    </row>
    <row r="1299" spans="41:41" x14ac:dyDescent="0.25">
      <c r="AO1299" s="165"/>
    </row>
    <row r="1300" spans="41:41" x14ac:dyDescent="0.25">
      <c r="AO1300" s="165"/>
    </row>
    <row r="1301" spans="41:41" x14ac:dyDescent="0.25">
      <c r="AO1301" s="165"/>
    </row>
    <row r="1302" spans="41:41" x14ac:dyDescent="0.25">
      <c r="AO1302" s="165"/>
    </row>
    <row r="1303" spans="41:41" x14ac:dyDescent="0.25">
      <c r="AO1303" s="165"/>
    </row>
    <row r="1304" spans="41:41" x14ac:dyDescent="0.25">
      <c r="AO1304" s="165"/>
    </row>
    <row r="1305" spans="41:41" x14ac:dyDescent="0.25">
      <c r="AO1305" s="165"/>
    </row>
    <row r="1306" spans="41:41" x14ac:dyDescent="0.25">
      <c r="AO1306" s="165"/>
    </row>
    <row r="1307" spans="41:41" x14ac:dyDescent="0.25">
      <c r="AO1307" s="165"/>
    </row>
    <row r="1308" spans="41:41" x14ac:dyDescent="0.25">
      <c r="AO1308" s="165"/>
    </row>
    <row r="1309" spans="41:41" x14ac:dyDescent="0.25">
      <c r="AO1309" s="165"/>
    </row>
    <row r="1310" spans="41:41" x14ac:dyDescent="0.25">
      <c r="AO1310" s="165"/>
    </row>
    <row r="1311" spans="41:41" x14ac:dyDescent="0.25">
      <c r="AO1311" s="165"/>
    </row>
    <row r="1312" spans="41:41" x14ac:dyDescent="0.25">
      <c r="AO1312" s="165"/>
    </row>
    <row r="1313" spans="41:41" x14ac:dyDescent="0.25">
      <c r="AO1313" s="165"/>
    </row>
    <row r="1314" spans="41:41" x14ac:dyDescent="0.25">
      <c r="AO1314" s="165"/>
    </row>
    <row r="1315" spans="41:41" x14ac:dyDescent="0.25">
      <c r="AO1315" s="165"/>
    </row>
    <row r="1316" spans="41:41" x14ac:dyDescent="0.25">
      <c r="AO1316" s="165"/>
    </row>
    <row r="1317" spans="41:41" x14ac:dyDescent="0.25">
      <c r="AO1317" s="165"/>
    </row>
    <row r="1318" spans="41:41" x14ac:dyDescent="0.25">
      <c r="AO1318" s="165"/>
    </row>
    <row r="1319" spans="41:41" x14ac:dyDescent="0.25">
      <c r="AO1319" s="165"/>
    </row>
    <row r="1320" spans="41:41" x14ac:dyDescent="0.25">
      <c r="AO1320" s="165"/>
    </row>
    <row r="1321" spans="41:41" x14ac:dyDescent="0.25">
      <c r="AO1321" s="165"/>
    </row>
    <row r="1322" spans="41:41" x14ac:dyDescent="0.25">
      <c r="AO1322" s="165"/>
    </row>
    <row r="1323" spans="41:41" x14ac:dyDescent="0.25">
      <c r="AO1323" s="165"/>
    </row>
    <row r="1324" spans="41:41" x14ac:dyDescent="0.25">
      <c r="AO1324" s="165"/>
    </row>
    <row r="1325" spans="41:41" x14ac:dyDescent="0.25">
      <c r="AO1325" s="165"/>
    </row>
    <row r="1326" spans="41:41" x14ac:dyDescent="0.25">
      <c r="AO1326" s="165"/>
    </row>
    <row r="1327" spans="41:41" x14ac:dyDescent="0.25">
      <c r="AO1327" s="165"/>
    </row>
    <row r="1328" spans="41:41" x14ac:dyDescent="0.25">
      <c r="AO1328" s="165"/>
    </row>
    <row r="1329" spans="41:41" x14ac:dyDescent="0.25">
      <c r="AO1329" s="165"/>
    </row>
    <row r="1330" spans="41:41" x14ac:dyDescent="0.25">
      <c r="AO1330" s="165"/>
    </row>
    <row r="1331" spans="41:41" x14ac:dyDescent="0.25">
      <c r="AO1331" s="165"/>
    </row>
    <row r="1332" spans="41:41" x14ac:dyDescent="0.25">
      <c r="AO1332" s="165"/>
    </row>
    <row r="1333" spans="41:41" x14ac:dyDescent="0.25">
      <c r="AO1333" s="165"/>
    </row>
    <row r="1334" spans="41:41" x14ac:dyDescent="0.25">
      <c r="AO1334" s="165"/>
    </row>
    <row r="1335" spans="41:41" x14ac:dyDescent="0.25">
      <c r="AO1335" s="165"/>
    </row>
    <row r="1336" spans="41:41" x14ac:dyDescent="0.25">
      <c r="AO1336" s="165"/>
    </row>
    <row r="1337" spans="41:41" x14ac:dyDescent="0.25">
      <c r="AO1337" s="165"/>
    </row>
    <row r="1338" spans="41:41" x14ac:dyDescent="0.25">
      <c r="AO1338" s="165"/>
    </row>
    <row r="1339" spans="41:41" x14ac:dyDescent="0.25">
      <c r="AO1339" s="165"/>
    </row>
    <row r="1340" spans="41:41" x14ac:dyDescent="0.25">
      <c r="AO1340" s="165"/>
    </row>
    <row r="1341" spans="41:41" x14ac:dyDescent="0.25">
      <c r="AO1341" s="165"/>
    </row>
    <row r="1342" spans="41:41" x14ac:dyDescent="0.25">
      <c r="AO1342" s="165"/>
    </row>
    <row r="1343" spans="41:41" x14ac:dyDescent="0.25">
      <c r="AO1343" s="165"/>
    </row>
    <row r="1344" spans="41:41" x14ac:dyDescent="0.25">
      <c r="AO1344" s="165"/>
    </row>
    <row r="1345" spans="41:41" x14ac:dyDescent="0.25">
      <c r="AO1345" s="165"/>
    </row>
    <row r="1346" spans="41:41" x14ac:dyDescent="0.25">
      <c r="AO1346" s="165"/>
    </row>
    <row r="1347" spans="41:41" x14ac:dyDescent="0.25">
      <c r="AO1347" s="165"/>
    </row>
    <row r="1348" spans="41:41" x14ac:dyDescent="0.25">
      <c r="AO1348" s="165"/>
    </row>
    <row r="1349" spans="41:41" x14ac:dyDescent="0.25">
      <c r="AO1349" s="165"/>
    </row>
    <row r="1350" spans="41:41" x14ac:dyDescent="0.25">
      <c r="AO1350" s="165"/>
    </row>
    <row r="1351" spans="41:41" x14ac:dyDescent="0.25">
      <c r="AO1351" s="165"/>
    </row>
    <row r="1352" spans="41:41" x14ac:dyDescent="0.25">
      <c r="AO1352" s="165"/>
    </row>
    <row r="1353" spans="41:41" x14ac:dyDescent="0.25">
      <c r="AO1353" s="165"/>
    </row>
    <row r="1354" spans="41:41" x14ac:dyDescent="0.25">
      <c r="AO1354" s="165"/>
    </row>
    <row r="1355" spans="41:41" x14ac:dyDescent="0.25">
      <c r="AO1355" s="165"/>
    </row>
    <row r="1356" spans="41:41" x14ac:dyDescent="0.25">
      <c r="AO1356" s="165"/>
    </row>
    <row r="1357" spans="41:41" x14ac:dyDescent="0.25">
      <c r="AO1357" s="165"/>
    </row>
    <row r="1358" spans="41:41" x14ac:dyDescent="0.25">
      <c r="AO1358" s="165"/>
    </row>
    <row r="1359" spans="41:41" x14ac:dyDescent="0.25">
      <c r="AO1359" s="165"/>
    </row>
    <row r="1360" spans="41:41" x14ac:dyDescent="0.25">
      <c r="AO1360" s="165"/>
    </row>
    <row r="1361" spans="41:41" x14ac:dyDescent="0.25">
      <c r="AO1361" s="165"/>
    </row>
    <row r="1362" spans="41:41" x14ac:dyDescent="0.25">
      <c r="AO1362" s="165"/>
    </row>
    <row r="1363" spans="41:41" x14ac:dyDescent="0.25">
      <c r="AO1363" s="165"/>
    </row>
    <row r="1364" spans="41:41" x14ac:dyDescent="0.25">
      <c r="AO1364" s="165"/>
    </row>
    <row r="1365" spans="41:41" x14ac:dyDescent="0.25">
      <c r="AO1365" s="165"/>
    </row>
    <row r="1366" spans="41:41" x14ac:dyDescent="0.25">
      <c r="AO1366" s="165"/>
    </row>
    <row r="1367" spans="41:41" x14ac:dyDescent="0.25">
      <c r="AO1367" s="165"/>
    </row>
    <row r="1368" spans="41:41" x14ac:dyDescent="0.25">
      <c r="AO1368" s="165"/>
    </row>
    <row r="1369" spans="41:41" x14ac:dyDescent="0.25">
      <c r="AO1369" s="165"/>
    </row>
    <row r="1370" spans="41:41" x14ac:dyDescent="0.25">
      <c r="AO1370" s="165"/>
    </row>
    <row r="1371" spans="41:41" x14ac:dyDescent="0.25">
      <c r="AO1371" s="165"/>
    </row>
    <row r="1372" spans="41:41" x14ac:dyDescent="0.25">
      <c r="AO1372" s="165"/>
    </row>
    <row r="1373" spans="41:41" x14ac:dyDescent="0.25">
      <c r="AO1373" s="165"/>
    </row>
    <row r="1374" spans="41:41" x14ac:dyDescent="0.25">
      <c r="AO1374" s="165"/>
    </row>
    <row r="1375" spans="41:41" x14ac:dyDescent="0.25">
      <c r="AO1375" s="165"/>
    </row>
    <row r="1376" spans="41:41" x14ac:dyDescent="0.25">
      <c r="AO1376" s="165"/>
    </row>
    <row r="1377" spans="41:41" x14ac:dyDescent="0.25">
      <c r="AO1377" s="165"/>
    </row>
    <row r="1378" spans="41:41" x14ac:dyDescent="0.25">
      <c r="AO1378" s="165"/>
    </row>
    <row r="1379" spans="41:41" x14ac:dyDescent="0.25">
      <c r="AO1379" s="165"/>
    </row>
    <row r="1380" spans="41:41" x14ac:dyDescent="0.25">
      <c r="AO1380" s="165"/>
    </row>
    <row r="1381" spans="41:41" x14ac:dyDescent="0.25">
      <c r="AO1381" s="165"/>
    </row>
    <row r="1382" spans="41:41" x14ac:dyDescent="0.25">
      <c r="AO1382" s="165"/>
    </row>
    <row r="1383" spans="41:41" x14ac:dyDescent="0.25">
      <c r="AO1383" s="165"/>
    </row>
    <row r="1384" spans="41:41" x14ac:dyDescent="0.25">
      <c r="AO1384" s="165"/>
    </row>
    <row r="1385" spans="41:41" x14ac:dyDescent="0.25">
      <c r="AO1385" s="165"/>
    </row>
    <row r="1386" spans="41:41" x14ac:dyDescent="0.25">
      <c r="AO1386" s="165"/>
    </row>
    <row r="1387" spans="41:41" x14ac:dyDescent="0.25">
      <c r="AO1387" s="165"/>
    </row>
    <row r="1388" spans="41:41" x14ac:dyDescent="0.25">
      <c r="AO1388" s="165"/>
    </row>
    <row r="1389" spans="41:41" x14ac:dyDescent="0.25">
      <c r="AO1389" s="165"/>
    </row>
    <row r="1390" spans="41:41" x14ac:dyDescent="0.25">
      <c r="AO1390" s="165"/>
    </row>
    <row r="1391" spans="41:41" x14ac:dyDescent="0.25">
      <c r="AO1391" s="165"/>
    </row>
    <row r="1392" spans="41:41" x14ac:dyDescent="0.25">
      <c r="AO1392" s="165"/>
    </row>
    <row r="1393" spans="41:41" x14ac:dyDescent="0.25">
      <c r="AO1393" s="165"/>
    </row>
    <row r="1394" spans="41:41" x14ac:dyDescent="0.25">
      <c r="AO1394" s="165"/>
    </row>
    <row r="1395" spans="41:41" x14ac:dyDescent="0.25">
      <c r="AO1395" s="165"/>
    </row>
    <row r="1396" spans="41:41" x14ac:dyDescent="0.25">
      <c r="AO1396" s="165"/>
    </row>
    <row r="1397" spans="41:41" x14ac:dyDescent="0.25">
      <c r="AO1397" s="165"/>
    </row>
    <row r="1398" spans="41:41" x14ac:dyDescent="0.25">
      <c r="AO1398" s="165"/>
    </row>
    <row r="1399" spans="41:41" x14ac:dyDescent="0.25">
      <c r="AO1399" s="165"/>
    </row>
    <row r="1400" spans="41:41" x14ac:dyDescent="0.25">
      <c r="AO1400" s="165"/>
    </row>
    <row r="1401" spans="41:41" x14ac:dyDescent="0.25">
      <c r="AO1401" s="165"/>
    </row>
    <row r="1402" spans="41:41" x14ac:dyDescent="0.25">
      <c r="AO1402" s="165"/>
    </row>
    <row r="1403" spans="41:41" x14ac:dyDescent="0.25">
      <c r="AO1403" s="165"/>
    </row>
    <row r="1404" spans="41:41" x14ac:dyDescent="0.25">
      <c r="AO1404" s="165"/>
    </row>
    <row r="1405" spans="41:41" x14ac:dyDescent="0.25">
      <c r="AO1405" s="165"/>
    </row>
    <row r="1406" spans="41:41" x14ac:dyDescent="0.25">
      <c r="AO1406" s="165"/>
    </row>
    <row r="1407" spans="41:41" x14ac:dyDescent="0.25">
      <c r="AO1407" s="165"/>
    </row>
    <row r="1408" spans="41:41" x14ac:dyDescent="0.25">
      <c r="AO1408" s="165"/>
    </row>
    <row r="1409" spans="41:41" x14ac:dyDescent="0.25">
      <c r="AO1409" s="165"/>
    </row>
    <row r="1410" spans="41:41" x14ac:dyDescent="0.25">
      <c r="AO1410" s="165"/>
    </row>
    <row r="1411" spans="41:41" x14ac:dyDescent="0.25">
      <c r="AO1411" s="165"/>
    </row>
    <row r="1412" spans="41:41" x14ac:dyDescent="0.25">
      <c r="AO1412" s="165"/>
    </row>
    <row r="1413" spans="41:41" x14ac:dyDescent="0.25">
      <c r="AO1413" s="165"/>
    </row>
    <row r="1414" spans="41:41" x14ac:dyDescent="0.25">
      <c r="AO1414" s="165"/>
    </row>
    <row r="1415" spans="41:41" x14ac:dyDescent="0.25">
      <c r="AO1415" s="165"/>
    </row>
    <row r="1416" spans="41:41" x14ac:dyDescent="0.25">
      <c r="AO1416" s="165"/>
    </row>
    <row r="1417" spans="41:41" x14ac:dyDescent="0.25">
      <c r="AO1417" s="165"/>
    </row>
    <row r="1418" spans="41:41" x14ac:dyDescent="0.25">
      <c r="AO1418" s="165"/>
    </row>
    <row r="1419" spans="41:41" x14ac:dyDescent="0.25">
      <c r="AO1419" s="165"/>
    </row>
    <row r="1420" spans="41:41" x14ac:dyDescent="0.25">
      <c r="AO1420" s="165"/>
    </row>
    <row r="1421" spans="41:41" x14ac:dyDescent="0.25">
      <c r="AO1421" s="165"/>
    </row>
    <row r="1422" spans="41:41" x14ac:dyDescent="0.25">
      <c r="AO1422" s="165"/>
    </row>
    <row r="1423" spans="41:41" x14ac:dyDescent="0.25">
      <c r="AO1423" s="165"/>
    </row>
    <row r="1424" spans="41:41" x14ac:dyDescent="0.25">
      <c r="AO1424" s="165"/>
    </row>
    <row r="1425" spans="41:41" x14ac:dyDescent="0.25">
      <c r="AO1425" s="165"/>
    </row>
    <row r="1426" spans="41:41" x14ac:dyDescent="0.25">
      <c r="AO1426" s="165"/>
    </row>
    <row r="1427" spans="41:41" x14ac:dyDescent="0.25">
      <c r="AO1427" s="165"/>
    </row>
    <row r="1428" spans="41:41" x14ac:dyDescent="0.25">
      <c r="AO1428" s="165"/>
    </row>
    <row r="1429" spans="41:41" x14ac:dyDescent="0.25">
      <c r="AO1429" s="165"/>
    </row>
    <row r="1430" spans="41:41" x14ac:dyDescent="0.25">
      <c r="AO1430" s="165"/>
    </row>
    <row r="1431" spans="41:41" x14ac:dyDescent="0.25">
      <c r="AO1431" s="165"/>
    </row>
    <row r="1432" spans="41:41" x14ac:dyDescent="0.25">
      <c r="AO1432" s="165"/>
    </row>
    <row r="1433" spans="41:41" x14ac:dyDescent="0.25">
      <c r="AO1433" s="165"/>
    </row>
    <row r="1434" spans="41:41" x14ac:dyDescent="0.25">
      <c r="AO1434" s="165"/>
    </row>
    <row r="1435" spans="41:41" x14ac:dyDescent="0.25">
      <c r="AO1435" s="165"/>
    </row>
    <row r="1436" spans="41:41" x14ac:dyDescent="0.25">
      <c r="AO1436" s="165"/>
    </row>
    <row r="1437" spans="41:41" x14ac:dyDescent="0.25">
      <c r="AO1437" s="165"/>
    </row>
    <row r="1438" spans="41:41" x14ac:dyDescent="0.25">
      <c r="AO1438" s="165"/>
    </row>
    <row r="1439" spans="41:41" x14ac:dyDescent="0.25">
      <c r="AO1439" s="165"/>
    </row>
    <row r="1440" spans="41:41" x14ac:dyDescent="0.25">
      <c r="AO1440" s="165"/>
    </row>
    <row r="1441" spans="41:41" x14ac:dyDescent="0.25">
      <c r="AO1441" s="165"/>
    </row>
    <row r="1442" spans="41:41" x14ac:dyDescent="0.25">
      <c r="AO1442" s="165"/>
    </row>
    <row r="1443" spans="41:41" x14ac:dyDescent="0.25">
      <c r="AO1443" s="165"/>
    </row>
    <row r="1444" spans="41:41" x14ac:dyDescent="0.25">
      <c r="AO1444" s="165"/>
    </row>
    <row r="1445" spans="41:41" x14ac:dyDescent="0.25">
      <c r="AO1445" s="165"/>
    </row>
    <row r="1446" spans="41:41" x14ac:dyDescent="0.25">
      <c r="AO1446" s="165"/>
    </row>
    <row r="1447" spans="41:41" x14ac:dyDescent="0.25">
      <c r="AO1447" s="165"/>
    </row>
    <row r="1448" spans="41:41" x14ac:dyDescent="0.25">
      <c r="AO1448" s="165"/>
    </row>
    <row r="1449" spans="41:41" x14ac:dyDescent="0.25">
      <c r="AO1449" s="165"/>
    </row>
    <row r="1450" spans="41:41" x14ac:dyDescent="0.25">
      <c r="AO1450" s="165"/>
    </row>
    <row r="1451" spans="41:41" x14ac:dyDescent="0.25">
      <c r="AO1451" s="165"/>
    </row>
    <row r="1452" spans="41:41" x14ac:dyDescent="0.25">
      <c r="AO1452" s="165"/>
    </row>
    <row r="1453" spans="41:41" x14ac:dyDescent="0.25">
      <c r="AO1453" s="165"/>
    </row>
    <row r="1454" spans="41:41" x14ac:dyDescent="0.25">
      <c r="AO1454" s="165"/>
    </row>
    <row r="1455" spans="41:41" x14ac:dyDescent="0.25">
      <c r="AO1455" s="165"/>
    </row>
    <row r="1456" spans="41:41" x14ac:dyDescent="0.25">
      <c r="AO1456" s="165"/>
    </row>
    <row r="1457" spans="41:41" x14ac:dyDescent="0.25">
      <c r="AO1457" s="165"/>
    </row>
    <row r="1458" spans="41:41" x14ac:dyDescent="0.25">
      <c r="AO1458" s="165"/>
    </row>
    <row r="1459" spans="41:41" x14ac:dyDescent="0.25">
      <c r="AO1459" s="165"/>
    </row>
    <row r="1460" spans="41:41" x14ac:dyDescent="0.25">
      <c r="AO1460" s="165"/>
    </row>
    <row r="1461" spans="41:41" x14ac:dyDescent="0.25">
      <c r="AO1461" s="165"/>
    </row>
    <row r="1462" spans="41:41" x14ac:dyDescent="0.25">
      <c r="AO1462" s="165"/>
    </row>
    <row r="1463" spans="41:41" x14ac:dyDescent="0.25">
      <c r="AO1463" s="165"/>
    </row>
    <row r="1464" spans="41:41" x14ac:dyDescent="0.25">
      <c r="AO1464" s="165"/>
    </row>
    <row r="1465" spans="41:41" x14ac:dyDescent="0.25">
      <c r="AO1465" s="165"/>
    </row>
    <row r="1466" spans="41:41" x14ac:dyDescent="0.25">
      <c r="AO1466" s="165"/>
    </row>
    <row r="1467" spans="41:41" x14ac:dyDescent="0.25">
      <c r="AO1467" s="165"/>
    </row>
    <row r="1468" spans="41:41" x14ac:dyDescent="0.25">
      <c r="AO1468" s="165"/>
    </row>
    <row r="1469" spans="41:41" x14ac:dyDescent="0.25">
      <c r="AO1469" s="165"/>
    </row>
    <row r="1470" spans="41:41" x14ac:dyDescent="0.25">
      <c r="AO1470" s="165"/>
    </row>
    <row r="1471" spans="41:41" x14ac:dyDescent="0.25">
      <c r="AO1471" s="165"/>
    </row>
    <row r="1472" spans="41:41" x14ac:dyDescent="0.25">
      <c r="AO1472" s="165"/>
    </row>
    <row r="1473" spans="41:41" x14ac:dyDescent="0.25">
      <c r="AO1473" s="165"/>
    </row>
    <row r="1474" spans="41:41" x14ac:dyDescent="0.25">
      <c r="AO1474" s="165"/>
    </row>
    <row r="1475" spans="41:41" x14ac:dyDescent="0.25">
      <c r="AO1475" s="165"/>
    </row>
    <row r="1476" spans="41:41" x14ac:dyDescent="0.25">
      <c r="AO1476" s="165"/>
    </row>
    <row r="1477" spans="41:41" x14ac:dyDescent="0.25">
      <c r="AO1477" s="165"/>
    </row>
    <row r="1478" spans="41:41" x14ac:dyDescent="0.25">
      <c r="AO1478" s="165"/>
    </row>
    <row r="1479" spans="41:41" x14ac:dyDescent="0.25">
      <c r="AO1479" s="165"/>
    </row>
    <row r="1480" spans="41:41" x14ac:dyDescent="0.25">
      <c r="AO1480" s="165"/>
    </row>
    <row r="1481" spans="41:41" x14ac:dyDescent="0.25">
      <c r="AO1481" s="165"/>
    </row>
    <row r="1482" spans="41:41" x14ac:dyDescent="0.25">
      <c r="AO1482" s="165"/>
    </row>
    <row r="1483" spans="41:41" x14ac:dyDescent="0.25">
      <c r="AO1483" s="165"/>
    </row>
    <row r="1484" spans="41:41" x14ac:dyDescent="0.25">
      <c r="AO1484" s="165"/>
    </row>
    <row r="1485" spans="41:41" x14ac:dyDescent="0.25">
      <c r="AO1485" s="165"/>
    </row>
    <row r="1486" spans="41:41" x14ac:dyDescent="0.25">
      <c r="AO1486" s="165"/>
    </row>
    <row r="1487" spans="41:41" x14ac:dyDescent="0.25">
      <c r="AO1487" s="165"/>
    </row>
    <row r="1488" spans="41:41" x14ac:dyDescent="0.25">
      <c r="AO1488" s="165"/>
    </row>
    <row r="1489" spans="41:41" x14ac:dyDescent="0.25">
      <c r="AO1489" s="165"/>
    </row>
    <row r="1490" spans="41:41" x14ac:dyDescent="0.25">
      <c r="AO1490" s="165"/>
    </row>
    <row r="1491" spans="41:41" x14ac:dyDescent="0.25">
      <c r="AO1491" s="165"/>
    </row>
    <row r="1492" spans="41:41" x14ac:dyDescent="0.25">
      <c r="AO1492" s="165"/>
    </row>
    <row r="1493" spans="41:41" x14ac:dyDescent="0.25">
      <c r="AO1493" s="165"/>
    </row>
    <row r="1494" spans="41:41" x14ac:dyDescent="0.25">
      <c r="AO1494" s="165"/>
    </row>
    <row r="1495" spans="41:41" x14ac:dyDescent="0.25">
      <c r="AO1495" s="165"/>
    </row>
    <row r="1496" spans="41:41" x14ac:dyDescent="0.25">
      <c r="AO1496" s="165"/>
    </row>
    <row r="1497" spans="41:41" x14ac:dyDescent="0.25">
      <c r="AO1497" s="165"/>
    </row>
    <row r="1498" spans="41:41" x14ac:dyDescent="0.25">
      <c r="AO1498" s="165"/>
    </row>
    <row r="1499" spans="41:41" x14ac:dyDescent="0.25">
      <c r="AO1499" s="165"/>
    </row>
    <row r="1500" spans="41:41" x14ac:dyDescent="0.25">
      <c r="AO1500" s="165"/>
    </row>
    <row r="1501" spans="41:41" x14ac:dyDescent="0.25">
      <c r="AO1501" s="165"/>
    </row>
    <row r="1502" spans="41:41" x14ac:dyDescent="0.25">
      <c r="AO1502" s="165"/>
    </row>
    <row r="1503" spans="41:41" x14ac:dyDescent="0.25">
      <c r="AO1503" s="165"/>
    </row>
    <row r="1504" spans="41:41" x14ac:dyDescent="0.25">
      <c r="AO1504" s="165"/>
    </row>
    <row r="1505" spans="41:41" x14ac:dyDescent="0.25">
      <c r="AO1505" s="165"/>
    </row>
    <row r="1506" spans="41:41" x14ac:dyDescent="0.25">
      <c r="AO1506" s="165"/>
    </row>
    <row r="1507" spans="41:41" x14ac:dyDescent="0.25">
      <c r="AO1507" s="165"/>
    </row>
    <row r="1508" spans="41:41" x14ac:dyDescent="0.25">
      <c r="AO1508" s="165"/>
    </row>
    <row r="1509" spans="41:41" x14ac:dyDescent="0.25">
      <c r="AO1509" s="165"/>
    </row>
    <row r="1510" spans="41:41" x14ac:dyDescent="0.25">
      <c r="AO1510" s="165"/>
    </row>
    <row r="1511" spans="41:41" x14ac:dyDescent="0.25">
      <c r="AO1511" s="165"/>
    </row>
    <row r="1512" spans="41:41" x14ac:dyDescent="0.25">
      <c r="AO1512" s="165"/>
    </row>
    <row r="1513" spans="41:41" x14ac:dyDescent="0.25">
      <c r="AO1513" s="165"/>
    </row>
    <row r="1514" spans="41:41" x14ac:dyDescent="0.25">
      <c r="AO1514" s="165"/>
    </row>
    <row r="1515" spans="41:41" x14ac:dyDescent="0.25">
      <c r="AO1515" s="165"/>
    </row>
    <row r="1516" spans="41:41" x14ac:dyDescent="0.25">
      <c r="AO1516" s="165"/>
    </row>
    <row r="1517" spans="41:41" x14ac:dyDescent="0.25">
      <c r="AO1517" s="165"/>
    </row>
    <row r="1518" spans="41:41" x14ac:dyDescent="0.25">
      <c r="AO1518" s="165"/>
    </row>
    <row r="1519" spans="41:41" x14ac:dyDescent="0.25">
      <c r="AO1519" s="165"/>
    </row>
    <row r="1520" spans="41:41" x14ac:dyDescent="0.25">
      <c r="AO1520" s="165"/>
    </row>
    <row r="1521" spans="41:41" x14ac:dyDescent="0.25">
      <c r="AO1521" s="165"/>
    </row>
    <row r="1522" spans="41:41" x14ac:dyDescent="0.25">
      <c r="AO1522" s="165"/>
    </row>
    <row r="1523" spans="41:41" x14ac:dyDescent="0.25">
      <c r="AO1523" s="165"/>
    </row>
    <row r="1524" spans="41:41" x14ac:dyDescent="0.25">
      <c r="AO1524" s="165"/>
    </row>
    <row r="1525" spans="41:41" x14ac:dyDescent="0.25">
      <c r="AO1525" s="165"/>
    </row>
    <row r="1526" spans="41:41" x14ac:dyDescent="0.25">
      <c r="AO1526" s="165"/>
    </row>
    <row r="1527" spans="41:41" x14ac:dyDescent="0.25">
      <c r="AO1527" s="165"/>
    </row>
    <row r="1528" spans="41:41" x14ac:dyDescent="0.25">
      <c r="AO1528" s="165"/>
    </row>
    <row r="1529" spans="41:41" x14ac:dyDescent="0.25">
      <c r="AO1529" s="165"/>
    </row>
    <row r="1530" spans="41:41" x14ac:dyDescent="0.25">
      <c r="AO1530" s="165"/>
    </row>
    <row r="1531" spans="41:41" x14ac:dyDescent="0.25">
      <c r="AO1531" s="165"/>
    </row>
    <row r="1532" spans="41:41" x14ac:dyDescent="0.25">
      <c r="AO1532" s="165"/>
    </row>
    <row r="1533" spans="41:41" x14ac:dyDescent="0.25">
      <c r="AO1533" s="165"/>
    </row>
    <row r="1534" spans="41:41" x14ac:dyDescent="0.25">
      <c r="AO1534" s="165"/>
    </row>
    <row r="1535" spans="41:41" x14ac:dyDescent="0.25">
      <c r="AO1535" s="165"/>
    </row>
    <row r="1536" spans="41:41" x14ac:dyDescent="0.25">
      <c r="AO1536" s="165"/>
    </row>
    <row r="1537" spans="41:41" x14ac:dyDescent="0.25">
      <c r="AO1537" s="165"/>
    </row>
    <row r="1538" spans="41:41" x14ac:dyDescent="0.25">
      <c r="AO1538" s="165"/>
    </row>
    <row r="1539" spans="41:41" x14ac:dyDescent="0.25">
      <c r="AO1539" s="165"/>
    </row>
    <row r="1540" spans="41:41" x14ac:dyDescent="0.25">
      <c r="AO1540" s="165"/>
    </row>
    <row r="1541" spans="41:41" x14ac:dyDescent="0.25">
      <c r="AO1541" s="165"/>
    </row>
    <row r="1542" spans="41:41" x14ac:dyDescent="0.25">
      <c r="AO1542" s="165"/>
    </row>
    <row r="1543" spans="41:41" x14ac:dyDescent="0.25">
      <c r="AO1543" s="165"/>
    </row>
    <row r="1544" spans="41:41" x14ac:dyDescent="0.25">
      <c r="AO1544" s="165"/>
    </row>
    <row r="1545" spans="41:41" x14ac:dyDescent="0.25">
      <c r="AO1545" s="165"/>
    </row>
    <row r="1546" spans="41:41" x14ac:dyDescent="0.25">
      <c r="AO1546" s="165"/>
    </row>
    <row r="1547" spans="41:41" x14ac:dyDescent="0.25">
      <c r="AO1547" s="165"/>
    </row>
    <row r="1548" spans="41:41" x14ac:dyDescent="0.25">
      <c r="AO1548" s="165"/>
    </row>
    <row r="1549" spans="41:41" x14ac:dyDescent="0.25">
      <c r="AO1549" s="165"/>
    </row>
    <row r="1550" spans="41:41" x14ac:dyDescent="0.25">
      <c r="AO1550" s="165"/>
    </row>
    <row r="1551" spans="41:41" x14ac:dyDescent="0.25">
      <c r="AO1551" s="165"/>
    </row>
    <row r="1552" spans="41:41" x14ac:dyDescent="0.25">
      <c r="AO1552" s="165"/>
    </row>
    <row r="1553" spans="41:41" x14ac:dyDescent="0.25">
      <c r="AO1553" s="165"/>
    </row>
    <row r="1554" spans="41:41" x14ac:dyDescent="0.25">
      <c r="AO1554" s="165"/>
    </row>
    <row r="1555" spans="41:41" x14ac:dyDescent="0.25">
      <c r="AO1555" s="165"/>
    </row>
    <row r="1556" spans="41:41" x14ac:dyDescent="0.25">
      <c r="AO1556" s="165"/>
    </row>
    <row r="1557" spans="41:41" x14ac:dyDescent="0.25">
      <c r="AO1557" s="165"/>
    </row>
    <row r="1558" spans="41:41" x14ac:dyDescent="0.25">
      <c r="AO1558" s="165"/>
    </row>
    <row r="1559" spans="41:41" x14ac:dyDescent="0.25">
      <c r="AO1559" s="165"/>
    </row>
    <row r="1560" spans="41:41" x14ac:dyDescent="0.25">
      <c r="AO1560" s="165"/>
    </row>
    <row r="1561" spans="41:41" x14ac:dyDescent="0.25">
      <c r="AO1561" s="165"/>
    </row>
    <row r="1562" spans="41:41" x14ac:dyDescent="0.25">
      <c r="AO1562" s="165"/>
    </row>
    <row r="1563" spans="41:41" x14ac:dyDescent="0.25">
      <c r="AO1563" s="165"/>
    </row>
    <row r="1564" spans="41:41" x14ac:dyDescent="0.25">
      <c r="AO1564" s="165"/>
    </row>
    <row r="1565" spans="41:41" x14ac:dyDescent="0.25">
      <c r="AO1565" s="165"/>
    </row>
    <row r="1566" spans="41:41" x14ac:dyDescent="0.25">
      <c r="AO1566" s="165"/>
    </row>
    <row r="1567" spans="41:41" x14ac:dyDescent="0.25">
      <c r="AO1567" s="165"/>
    </row>
    <row r="1568" spans="41:41" x14ac:dyDescent="0.25">
      <c r="AO1568" s="165"/>
    </row>
    <row r="1569" spans="41:41" x14ac:dyDescent="0.25">
      <c r="AO1569" s="165"/>
    </row>
    <row r="1570" spans="41:41" x14ac:dyDescent="0.25">
      <c r="AO1570" s="165"/>
    </row>
    <row r="1571" spans="41:41" x14ac:dyDescent="0.25">
      <c r="AO1571" s="165"/>
    </row>
    <row r="1572" spans="41:41" x14ac:dyDescent="0.25">
      <c r="AO1572" s="165"/>
    </row>
    <row r="1573" spans="41:41" x14ac:dyDescent="0.25">
      <c r="AO1573" s="165"/>
    </row>
    <row r="1574" spans="41:41" x14ac:dyDescent="0.25">
      <c r="AO1574" s="165"/>
    </row>
    <row r="1575" spans="41:41" x14ac:dyDescent="0.25">
      <c r="AO1575" s="165"/>
    </row>
    <row r="1576" spans="41:41" x14ac:dyDescent="0.25">
      <c r="AO1576" s="165"/>
    </row>
    <row r="1577" spans="41:41" x14ac:dyDescent="0.25">
      <c r="AO1577" s="165"/>
    </row>
    <row r="1578" spans="41:41" x14ac:dyDescent="0.25">
      <c r="AO1578" s="165"/>
    </row>
    <row r="1579" spans="41:41" x14ac:dyDescent="0.25">
      <c r="AO1579" s="165"/>
    </row>
    <row r="1580" spans="41:41" x14ac:dyDescent="0.25">
      <c r="AO1580" s="165"/>
    </row>
    <row r="1581" spans="41:41" x14ac:dyDescent="0.25">
      <c r="AO1581" s="165"/>
    </row>
    <row r="1582" spans="41:41" x14ac:dyDescent="0.25">
      <c r="AO1582" s="165"/>
    </row>
    <row r="1583" spans="41:41" x14ac:dyDescent="0.25">
      <c r="AO1583" s="165"/>
    </row>
    <row r="1584" spans="41:41" x14ac:dyDescent="0.25">
      <c r="AO1584" s="165"/>
    </row>
    <row r="1585" spans="41:41" x14ac:dyDescent="0.25">
      <c r="AO1585" s="165"/>
    </row>
    <row r="1586" spans="41:41" x14ac:dyDescent="0.25">
      <c r="AO1586" s="165"/>
    </row>
    <row r="1587" spans="41:41" x14ac:dyDescent="0.25">
      <c r="AO1587" s="165"/>
    </row>
    <row r="1588" spans="41:41" x14ac:dyDescent="0.25">
      <c r="AO1588" s="165"/>
    </row>
    <row r="1589" spans="41:41" x14ac:dyDescent="0.25">
      <c r="AO1589" s="165"/>
    </row>
    <row r="1590" spans="41:41" x14ac:dyDescent="0.25">
      <c r="AO1590" s="165"/>
    </row>
    <row r="1591" spans="41:41" x14ac:dyDescent="0.25">
      <c r="AO1591" s="165"/>
    </row>
    <row r="1592" spans="41:41" x14ac:dyDescent="0.25">
      <c r="AO1592" s="165"/>
    </row>
    <row r="1593" spans="41:41" x14ac:dyDescent="0.25">
      <c r="AO1593" s="165"/>
    </row>
    <row r="1594" spans="41:41" x14ac:dyDescent="0.25">
      <c r="AO1594" s="165"/>
    </row>
    <row r="1595" spans="41:41" x14ac:dyDescent="0.25">
      <c r="AO1595" s="165"/>
    </row>
    <row r="1596" spans="41:41" x14ac:dyDescent="0.25">
      <c r="AO1596" s="165"/>
    </row>
    <row r="1597" spans="41:41" x14ac:dyDescent="0.25">
      <c r="AO1597" s="165"/>
    </row>
    <row r="1598" spans="41:41" x14ac:dyDescent="0.25">
      <c r="AO1598" s="165"/>
    </row>
    <row r="1599" spans="41:41" x14ac:dyDescent="0.25">
      <c r="AO1599" s="165"/>
    </row>
    <row r="1600" spans="41:41" x14ac:dyDescent="0.25">
      <c r="AO1600" s="165"/>
    </row>
    <row r="1601" spans="41:41" x14ac:dyDescent="0.25">
      <c r="AO1601" s="165"/>
    </row>
    <row r="1602" spans="41:41" x14ac:dyDescent="0.25">
      <c r="AO1602" s="165"/>
    </row>
    <row r="1603" spans="41:41" x14ac:dyDescent="0.25">
      <c r="AO1603" s="165"/>
    </row>
    <row r="1604" spans="41:41" x14ac:dyDescent="0.25">
      <c r="AO1604" s="165"/>
    </row>
    <row r="1605" spans="41:41" x14ac:dyDescent="0.25">
      <c r="AO1605" s="165"/>
    </row>
    <row r="1606" spans="41:41" x14ac:dyDescent="0.25">
      <c r="AO1606" s="165"/>
    </row>
    <row r="1607" spans="41:41" x14ac:dyDescent="0.25">
      <c r="AO1607" s="165"/>
    </row>
    <row r="1608" spans="41:41" x14ac:dyDescent="0.25">
      <c r="AO1608" s="165"/>
    </row>
    <row r="1609" spans="41:41" x14ac:dyDescent="0.25">
      <c r="AO1609" s="165"/>
    </row>
    <row r="1610" spans="41:41" x14ac:dyDescent="0.25">
      <c r="AO1610" s="165"/>
    </row>
    <row r="1611" spans="41:41" x14ac:dyDescent="0.25">
      <c r="AO1611" s="165"/>
    </row>
    <row r="1612" spans="41:41" x14ac:dyDescent="0.25">
      <c r="AO1612" s="165"/>
    </row>
    <row r="1613" spans="41:41" x14ac:dyDescent="0.25">
      <c r="AO1613" s="165"/>
    </row>
    <row r="1614" spans="41:41" x14ac:dyDescent="0.25">
      <c r="AO1614" s="165"/>
    </row>
    <row r="1615" spans="41:41" x14ac:dyDescent="0.25">
      <c r="AO1615" s="165"/>
    </row>
    <row r="1616" spans="41:41" x14ac:dyDescent="0.25">
      <c r="AO1616" s="165"/>
    </row>
    <row r="1617" spans="41:41" x14ac:dyDescent="0.25">
      <c r="AO1617" s="165"/>
    </row>
    <row r="1618" spans="41:41" x14ac:dyDescent="0.25">
      <c r="AO1618" s="165"/>
    </row>
    <row r="1619" spans="41:41" x14ac:dyDescent="0.25">
      <c r="AO1619" s="165"/>
    </row>
    <row r="1620" spans="41:41" x14ac:dyDescent="0.25">
      <c r="AO1620" s="165"/>
    </row>
    <row r="1621" spans="41:41" x14ac:dyDescent="0.25">
      <c r="AO1621" s="165"/>
    </row>
    <row r="1622" spans="41:41" x14ac:dyDescent="0.25">
      <c r="AO1622" s="165"/>
    </row>
    <row r="1623" spans="41:41" x14ac:dyDescent="0.25">
      <c r="AO1623" s="165"/>
    </row>
    <row r="1624" spans="41:41" x14ac:dyDescent="0.25">
      <c r="AO1624" s="165"/>
    </row>
    <row r="1625" spans="41:41" x14ac:dyDescent="0.25">
      <c r="AO1625" s="165"/>
    </row>
    <row r="1626" spans="41:41" x14ac:dyDescent="0.25">
      <c r="AO1626" s="165"/>
    </row>
    <row r="1627" spans="41:41" x14ac:dyDescent="0.25">
      <c r="AO1627" s="165"/>
    </row>
    <row r="1628" spans="41:41" x14ac:dyDescent="0.25">
      <c r="AO1628" s="165"/>
    </row>
    <row r="1629" spans="41:41" x14ac:dyDescent="0.25">
      <c r="AO1629" s="165"/>
    </row>
    <row r="1630" spans="41:41" x14ac:dyDescent="0.25">
      <c r="AO1630" s="165"/>
    </row>
    <row r="1631" spans="41:41" x14ac:dyDescent="0.25">
      <c r="AO1631" s="165"/>
    </row>
    <row r="1632" spans="41:41" x14ac:dyDescent="0.25">
      <c r="AO1632" s="165"/>
    </row>
    <row r="1633" spans="41:41" x14ac:dyDescent="0.25">
      <c r="AO1633" s="165"/>
    </row>
    <row r="1634" spans="41:41" x14ac:dyDescent="0.25">
      <c r="AO1634" s="165"/>
    </row>
    <row r="1635" spans="41:41" x14ac:dyDescent="0.25">
      <c r="AO1635" s="165"/>
    </row>
    <row r="1636" spans="41:41" x14ac:dyDescent="0.25">
      <c r="AO1636" s="165"/>
    </row>
    <row r="1637" spans="41:41" x14ac:dyDescent="0.25">
      <c r="AO1637" s="165"/>
    </row>
    <row r="1638" spans="41:41" x14ac:dyDescent="0.25">
      <c r="AO1638" s="165"/>
    </row>
    <row r="1639" spans="41:41" x14ac:dyDescent="0.25">
      <c r="AO1639" s="165"/>
    </row>
    <row r="1640" spans="41:41" x14ac:dyDescent="0.25">
      <c r="AO1640" s="165"/>
    </row>
    <row r="1641" spans="41:41" x14ac:dyDescent="0.25">
      <c r="AO1641" s="165"/>
    </row>
    <row r="1642" spans="41:41" x14ac:dyDescent="0.25">
      <c r="AO1642" s="165"/>
    </row>
    <row r="1643" spans="41:41" x14ac:dyDescent="0.25">
      <c r="AO1643" s="165"/>
    </row>
    <row r="1644" spans="41:41" x14ac:dyDescent="0.25">
      <c r="AO1644" s="165"/>
    </row>
    <row r="1645" spans="41:41" x14ac:dyDescent="0.25">
      <c r="AO1645" s="165"/>
    </row>
    <row r="1646" spans="41:41" x14ac:dyDescent="0.25">
      <c r="AO1646" s="165"/>
    </row>
    <row r="1647" spans="41:41" x14ac:dyDescent="0.25">
      <c r="AO1647" s="165"/>
    </row>
    <row r="1648" spans="41:41" x14ac:dyDescent="0.25">
      <c r="AO1648" s="165"/>
    </row>
    <row r="1649" spans="41:41" x14ac:dyDescent="0.25">
      <c r="AO1649" s="165"/>
    </row>
    <row r="1650" spans="41:41" x14ac:dyDescent="0.25">
      <c r="AO1650" s="165"/>
    </row>
    <row r="1651" spans="41:41" x14ac:dyDescent="0.25">
      <c r="AO1651" s="165"/>
    </row>
    <row r="1652" spans="41:41" x14ac:dyDescent="0.25">
      <c r="AO1652" s="165"/>
    </row>
    <row r="1653" spans="41:41" x14ac:dyDescent="0.25">
      <c r="AO1653" s="165"/>
    </row>
    <row r="1654" spans="41:41" x14ac:dyDescent="0.25">
      <c r="AO1654" s="165"/>
    </row>
    <row r="1655" spans="41:41" x14ac:dyDescent="0.25">
      <c r="AO1655" s="165"/>
    </row>
    <row r="1656" spans="41:41" x14ac:dyDescent="0.25">
      <c r="AO1656" s="165"/>
    </row>
    <row r="1657" spans="41:41" x14ac:dyDescent="0.25">
      <c r="AO1657" s="165"/>
    </row>
    <row r="1658" spans="41:41" x14ac:dyDescent="0.25">
      <c r="AO1658" s="165"/>
    </row>
    <row r="1659" spans="41:41" x14ac:dyDescent="0.25">
      <c r="AO1659" s="165"/>
    </row>
    <row r="1660" spans="41:41" x14ac:dyDescent="0.25">
      <c r="AO1660" s="165"/>
    </row>
    <row r="1661" spans="41:41" x14ac:dyDescent="0.25">
      <c r="AO1661" s="165"/>
    </row>
    <row r="1662" spans="41:41" x14ac:dyDescent="0.25">
      <c r="AO1662" s="165"/>
    </row>
    <row r="1663" spans="41:41" x14ac:dyDescent="0.25">
      <c r="AO1663" s="165"/>
    </row>
    <row r="1664" spans="41:41" x14ac:dyDescent="0.25">
      <c r="AO1664" s="165"/>
    </row>
    <row r="1665" spans="41:41" x14ac:dyDescent="0.25">
      <c r="AO1665" s="165"/>
    </row>
    <row r="1666" spans="41:41" x14ac:dyDescent="0.25">
      <c r="AO1666" s="165"/>
    </row>
    <row r="1667" spans="41:41" x14ac:dyDescent="0.25">
      <c r="AO1667" s="165"/>
    </row>
    <row r="1668" spans="41:41" x14ac:dyDescent="0.25">
      <c r="AO1668" s="165"/>
    </row>
    <row r="1669" spans="41:41" x14ac:dyDescent="0.25">
      <c r="AO1669" s="165"/>
    </row>
    <row r="1670" spans="41:41" x14ac:dyDescent="0.25">
      <c r="AO1670" s="165"/>
    </row>
    <row r="1671" spans="41:41" x14ac:dyDescent="0.25">
      <c r="AO1671" s="165"/>
    </row>
    <row r="1672" spans="41:41" x14ac:dyDescent="0.25">
      <c r="AO1672" s="165"/>
    </row>
    <row r="1673" spans="41:41" x14ac:dyDescent="0.25">
      <c r="AO1673" s="165"/>
    </row>
    <row r="1674" spans="41:41" x14ac:dyDescent="0.25">
      <c r="AO1674" s="165"/>
    </row>
    <row r="1675" spans="41:41" x14ac:dyDescent="0.25">
      <c r="AO1675" s="165"/>
    </row>
    <row r="1676" spans="41:41" x14ac:dyDescent="0.25">
      <c r="AO1676" s="165"/>
    </row>
    <row r="1677" spans="41:41" x14ac:dyDescent="0.25">
      <c r="AO1677" s="165"/>
    </row>
    <row r="1678" spans="41:41" x14ac:dyDescent="0.25">
      <c r="AO1678" s="165"/>
    </row>
    <row r="1679" spans="41:41" x14ac:dyDescent="0.25">
      <c r="AO1679" s="165"/>
    </row>
    <row r="1680" spans="41:41" x14ac:dyDescent="0.25">
      <c r="AO1680" s="165"/>
    </row>
    <row r="1681" spans="41:41" x14ac:dyDescent="0.25">
      <c r="AO1681" s="165"/>
    </row>
    <row r="1682" spans="41:41" x14ac:dyDescent="0.25">
      <c r="AO1682" s="165"/>
    </row>
    <row r="1683" spans="41:41" x14ac:dyDescent="0.25">
      <c r="AO1683" s="165"/>
    </row>
    <row r="1684" spans="41:41" x14ac:dyDescent="0.25">
      <c r="AO1684" s="165"/>
    </row>
    <row r="1685" spans="41:41" x14ac:dyDescent="0.25">
      <c r="AO1685" s="165"/>
    </row>
    <row r="1686" spans="41:41" x14ac:dyDescent="0.25">
      <c r="AO1686" s="165"/>
    </row>
    <row r="1687" spans="41:41" x14ac:dyDescent="0.25">
      <c r="AO1687" s="165"/>
    </row>
    <row r="1688" spans="41:41" x14ac:dyDescent="0.25">
      <c r="AO1688" s="165"/>
    </row>
    <row r="1689" spans="41:41" x14ac:dyDescent="0.25">
      <c r="AO1689" s="165"/>
    </row>
    <row r="1690" spans="41:41" x14ac:dyDescent="0.25">
      <c r="AO1690" s="165"/>
    </row>
    <row r="1691" spans="41:41" x14ac:dyDescent="0.25">
      <c r="AO1691" s="165"/>
    </row>
    <row r="1692" spans="41:41" x14ac:dyDescent="0.25">
      <c r="AO1692" s="165"/>
    </row>
    <row r="1693" spans="41:41" x14ac:dyDescent="0.25">
      <c r="AO1693" s="165"/>
    </row>
    <row r="1694" spans="41:41" x14ac:dyDescent="0.25">
      <c r="AO1694" s="165"/>
    </row>
    <row r="1695" spans="41:41" x14ac:dyDescent="0.25">
      <c r="AO1695" s="165"/>
    </row>
    <row r="1696" spans="41:41" x14ac:dyDescent="0.25">
      <c r="AO1696" s="165"/>
    </row>
    <row r="1697" spans="41:41" x14ac:dyDescent="0.25">
      <c r="AO1697" s="165"/>
    </row>
    <row r="1698" spans="41:41" x14ac:dyDescent="0.25">
      <c r="AO1698" s="165"/>
    </row>
    <row r="1699" spans="41:41" x14ac:dyDescent="0.25">
      <c r="AO1699" s="165"/>
    </row>
    <row r="1700" spans="41:41" x14ac:dyDescent="0.25">
      <c r="AO1700" s="165"/>
    </row>
    <row r="1701" spans="41:41" x14ac:dyDescent="0.25">
      <c r="AO1701" s="165"/>
    </row>
    <row r="1702" spans="41:41" x14ac:dyDescent="0.25">
      <c r="AO1702" s="165"/>
    </row>
    <row r="1703" spans="41:41" x14ac:dyDescent="0.25">
      <c r="AO1703" s="165"/>
    </row>
    <row r="1704" spans="41:41" x14ac:dyDescent="0.25">
      <c r="AO1704" s="165"/>
    </row>
    <row r="1705" spans="41:41" x14ac:dyDescent="0.25">
      <c r="AO1705" s="165"/>
    </row>
    <row r="1706" spans="41:41" x14ac:dyDescent="0.25">
      <c r="AO1706" s="165"/>
    </row>
    <row r="1707" spans="41:41" x14ac:dyDescent="0.25">
      <c r="AO1707" s="165"/>
    </row>
    <row r="1708" spans="41:41" x14ac:dyDescent="0.25">
      <c r="AO1708" s="165"/>
    </row>
    <row r="1709" spans="41:41" x14ac:dyDescent="0.25">
      <c r="AO1709" s="165"/>
    </row>
    <row r="1710" spans="41:41" x14ac:dyDescent="0.25">
      <c r="AO1710" s="165"/>
    </row>
    <row r="1711" spans="41:41" x14ac:dyDescent="0.25">
      <c r="AO1711" s="165"/>
    </row>
    <row r="1712" spans="41:41" x14ac:dyDescent="0.25">
      <c r="AO1712" s="165"/>
    </row>
    <row r="1713" spans="41:41" x14ac:dyDescent="0.25">
      <c r="AO1713" s="165"/>
    </row>
    <row r="1714" spans="41:41" x14ac:dyDescent="0.25">
      <c r="AO1714" s="165"/>
    </row>
    <row r="1715" spans="41:41" x14ac:dyDescent="0.25">
      <c r="AO1715" s="165"/>
    </row>
    <row r="1716" spans="41:41" x14ac:dyDescent="0.25">
      <c r="AO1716" s="165"/>
    </row>
    <row r="1717" spans="41:41" x14ac:dyDescent="0.25">
      <c r="AO1717" s="165"/>
    </row>
    <row r="1718" spans="41:41" x14ac:dyDescent="0.25">
      <c r="AO1718" s="165"/>
    </row>
    <row r="1719" spans="41:41" x14ac:dyDescent="0.25">
      <c r="AO1719" s="165"/>
    </row>
    <row r="1720" spans="41:41" x14ac:dyDescent="0.25">
      <c r="AO1720" s="165"/>
    </row>
    <row r="1721" spans="41:41" x14ac:dyDescent="0.25">
      <c r="AO1721" s="165"/>
    </row>
    <row r="1722" spans="41:41" x14ac:dyDescent="0.25">
      <c r="AO1722" s="165"/>
    </row>
    <row r="1723" spans="41:41" x14ac:dyDescent="0.25">
      <c r="AO1723" s="165"/>
    </row>
    <row r="1724" spans="41:41" x14ac:dyDescent="0.25">
      <c r="AO1724" s="165"/>
    </row>
    <row r="1725" spans="41:41" x14ac:dyDescent="0.25">
      <c r="AO1725" s="165"/>
    </row>
    <row r="1726" spans="41:41" x14ac:dyDescent="0.25">
      <c r="AO1726" s="165"/>
    </row>
    <row r="1727" spans="41:41" x14ac:dyDescent="0.25">
      <c r="AO1727" s="165"/>
    </row>
    <row r="1728" spans="41:41" x14ac:dyDescent="0.25">
      <c r="AO1728" s="165"/>
    </row>
    <row r="1729" spans="41:41" x14ac:dyDescent="0.25">
      <c r="AO1729" s="165"/>
    </row>
    <row r="1730" spans="41:41" x14ac:dyDescent="0.25">
      <c r="AO1730" s="165"/>
    </row>
    <row r="1731" spans="41:41" x14ac:dyDescent="0.25">
      <c r="AO1731" s="165"/>
    </row>
    <row r="1732" spans="41:41" x14ac:dyDescent="0.25">
      <c r="AO1732" s="165"/>
    </row>
    <row r="1733" spans="41:41" x14ac:dyDescent="0.25">
      <c r="AO1733" s="165"/>
    </row>
    <row r="1734" spans="41:41" x14ac:dyDescent="0.25">
      <c r="AO1734" s="165"/>
    </row>
    <row r="1735" spans="41:41" x14ac:dyDescent="0.25">
      <c r="AO1735" s="165"/>
    </row>
    <row r="1736" spans="41:41" x14ac:dyDescent="0.25">
      <c r="AO1736" s="165"/>
    </row>
    <row r="1737" spans="41:41" x14ac:dyDescent="0.25">
      <c r="AO1737" s="165"/>
    </row>
    <row r="1738" spans="41:41" x14ac:dyDescent="0.25">
      <c r="AO1738" s="165"/>
    </row>
    <row r="1739" spans="41:41" x14ac:dyDescent="0.25">
      <c r="AO1739" s="165"/>
    </row>
    <row r="1740" spans="41:41" x14ac:dyDescent="0.25">
      <c r="AO1740" s="165"/>
    </row>
    <row r="1741" spans="41:41" x14ac:dyDescent="0.25">
      <c r="AO1741" s="165"/>
    </row>
    <row r="1742" spans="41:41" x14ac:dyDescent="0.25">
      <c r="AO1742" s="165"/>
    </row>
    <row r="1743" spans="41:41" x14ac:dyDescent="0.25">
      <c r="AO1743" s="165"/>
    </row>
    <row r="1744" spans="41:41" x14ac:dyDescent="0.25">
      <c r="AO1744" s="165"/>
    </row>
    <row r="1745" spans="41:41" x14ac:dyDescent="0.25">
      <c r="AO1745" s="165"/>
    </row>
    <row r="1746" spans="41:41" x14ac:dyDescent="0.25">
      <c r="AO1746" s="165"/>
    </row>
    <row r="1747" spans="41:41" x14ac:dyDescent="0.25">
      <c r="AO1747" s="165"/>
    </row>
    <row r="1748" spans="41:41" x14ac:dyDescent="0.25">
      <c r="AO1748" s="165"/>
    </row>
    <row r="1749" spans="41:41" x14ac:dyDescent="0.25">
      <c r="AO1749" s="165"/>
    </row>
    <row r="1750" spans="41:41" x14ac:dyDescent="0.25">
      <c r="AO1750" s="165"/>
    </row>
    <row r="1751" spans="41:41" x14ac:dyDescent="0.25">
      <c r="AO1751" s="165"/>
    </row>
    <row r="1752" spans="41:41" x14ac:dyDescent="0.25">
      <c r="AO1752" s="165"/>
    </row>
    <row r="1753" spans="41:41" x14ac:dyDescent="0.25">
      <c r="AO1753" s="165"/>
    </row>
    <row r="1754" spans="41:41" x14ac:dyDescent="0.25">
      <c r="AO1754" s="165"/>
    </row>
    <row r="1755" spans="41:41" x14ac:dyDescent="0.25">
      <c r="AO1755" s="165"/>
    </row>
    <row r="1756" spans="41:41" x14ac:dyDescent="0.25">
      <c r="AO1756" s="165"/>
    </row>
    <row r="1757" spans="41:41" x14ac:dyDescent="0.25">
      <c r="AO1757" s="165"/>
    </row>
    <row r="1758" spans="41:41" x14ac:dyDescent="0.25">
      <c r="AO1758" s="165"/>
    </row>
    <row r="1759" spans="41:41" x14ac:dyDescent="0.25">
      <c r="AO1759" s="165"/>
    </row>
    <row r="1760" spans="41:41" x14ac:dyDescent="0.25">
      <c r="AO1760" s="165"/>
    </row>
    <row r="1761" spans="41:41" x14ac:dyDescent="0.25">
      <c r="AO1761" s="165"/>
    </row>
    <row r="1762" spans="41:41" x14ac:dyDescent="0.25">
      <c r="AO1762" s="165"/>
    </row>
    <row r="1763" spans="41:41" x14ac:dyDescent="0.25">
      <c r="AO1763" s="165"/>
    </row>
    <row r="1764" spans="41:41" x14ac:dyDescent="0.25">
      <c r="AO1764" s="165"/>
    </row>
    <row r="1765" spans="41:41" x14ac:dyDescent="0.25">
      <c r="AO1765" s="165"/>
    </row>
    <row r="1766" spans="41:41" x14ac:dyDescent="0.25">
      <c r="AO1766" s="165"/>
    </row>
    <row r="1767" spans="41:41" x14ac:dyDescent="0.25">
      <c r="AO1767" s="165"/>
    </row>
    <row r="1768" spans="41:41" x14ac:dyDescent="0.25">
      <c r="AO1768" s="165"/>
    </row>
    <row r="1769" spans="41:41" x14ac:dyDescent="0.25">
      <c r="AO1769" s="165"/>
    </row>
    <row r="1770" spans="41:41" x14ac:dyDescent="0.25">
      <c r="AO1770" s="165"/>
    </row>
    <row r="1771" spans="41:41" x14ac:dyDescent="0.25">
      <c r="AO1771" s="165"/>
    </row>
    <row r="1772" spans="41:41" x14ac:dyDescent="0.25">
      <c r="AO1772" s="165"/>
    </row>
    <row r="1773" spans="41:41" x14ac:dyDescent="0.25">
      <c r="AO1773" s="165"/>
    </row>
    <row r="1774" spans="41:41" x14ac:dyDescent="0.25">
      <c r="AO1774" s="165"/>
    </row>
    <row r="1775" spans="41:41" x14ac:dyDescent="0.25">
      <c r="AO1775" s="165"/>
    </row>
    <row r="1776" spans="41:41" x14ac:dyDescent="0.25">
      <c r="AO1776" s="165"/>
    </row>
    <row r="1777" spans="41:41" x14ac:dyDescent="0.25">
      <c r="AO1777" s="165"/>
    </row>
    <row r="1778" spans="41:41" x14ac:dyDescent="0.25">
      <c r="AO1778" s="165"/>
    </row>
    <row r="1779" spans="41:41" x14ac:dyDescent="0.25">
      <c r="AO1779" s="165"/>
    </row>
    <row r="1780" spans="41:41" x14ac:dyDescent="0.25">
      <c r="AO1780" s="165"/>
    </row>
    <row r="1781" spans="41:41" x14ac:dyDescent="0.25">
      <c r="AO1781" s="165"/>
    </row>
    <row r="1782" spans="41:41" x14ac:dyDescent="0.25">
      <c r="AO1782" s="165"/>
    </row>
    <row r="1783" spans="41:41" x14ac:dyDescent="0.25">
      <c r="AO1783" s="165"/>
    </row>
    <row r="1784" spans="41:41" x14ac:dyDescent="0.25">
      <c r="AO1784" s="165"/>
    </row>
    <row r="1785" spans="41:41" x14ac:dyDescent="0.25">
      <c r="AO1785" s="165"/>
    </row>
    <row r="1786" spans="41:41" x14ac:dyDescent="0.25">
      <c r="AO1786" s="165"/>
    </row>
    <row r="1787" spans="41:41" x14ac:dyDescent="0.25">
      <c r="AO1787" s="165"/>
    </row>
    <row r="1788" spans="41:41" x14ac:dyDescent="0.25">
      <c r="AO1788" s="165"/>
    </row>
    <row r="1789" spans="41:41" x14ac:dyDescent="0.25">
      <c r="AO1789" s="165"/>
    </row>
    <row r="1790" spans="41:41" x14ac:dyDescent="0.25">
      <c r="AO1790" s="165"/>
    </row>
    <row r="1791" spans="41:41" x14ac:dyDescent="0.25">
      <c r="AO1791" s="165"/>
    </row>
    <row r="1792" spans="41:41" x14ac:dyDescent="0.25">
      <c r="AO1792" s="165"/>
    </row>
    <row r="1793" spans="41:41" x14ac:dyDescent="0.25">
      <c r="AO1793" s="165"/>
    </row>
    <row r="1794" spans="41:41" x14ac:dyDescent="0.25">
      <c r="AO1794" s="165"/>
    </row>
    <row r="1795" spans="41:41" x14ac:dyDescent="0.25">
      <c r="AO1795" s="165"/>
    </row>
    <row r="1796" spans="41:41" x14ac:dyDescent="0.25">
      <c r="AO1796" s="165"/>
    </row>
    <row r="1797" spans="41:41" x14ac:dyDescent="0.25">
      <c r="AO1797" s="165"/>
    </row>
    <row r="1798" spans="41:41" x14ac:dyDescent="0.25">
      <c r="AO1798" s="165"/>
    </row>
    <row r="1799" spans="41:41" x14ac:dyDescent="0.25">
      <c r="AO1799" s="165"/>
    </row>
    <row r="1800" spans="41:41" x14ac:dyDescent="0.25">
      <c r="AO1800" s="165"/>
    </row>
    <row r="1801" spans="41:41" x14ac:dyDescent="0.25">
      <c r="AO1801" s="165"/>
    </row>
    <row r="1802" spans="41:41" x14ac:dyDescent="0.25">
      <c r="AO1802" s="165"/>
    </row>
    <row r="1803" spans="41:41" x14ac:dyDescent="0.25">
      <c r="AO1803" s="165"/>
    </row>
    <row r="1804" spans="41:41" x14ac:dyDescent="0.25">
      <c r="AO1804" s="165"/>
    </row>
    <row r="1805" spans="41:41" x14ac:dyDescent="0.25">
      <c r="AO1805" s="165"/>
    </row>
    <row r="1806" spans="41:41" x14ac:dyDescent="0.25">
      <c r="AO1806" s="165"/>
    </row>
    <row r="1807" spans="41:41" x14ac:dyDescent="0.25">
      <c r="AO1807" s="165"/>
    </row>
    <row r="1808" spans="41:41" x14ac:dyDescent="0.25">
      <c r="AO1808" s="165"/>
    </row>
    <row r="1809" spans="41:41" x14ac:dyDescent="0.25">
      <c r="AO1809" s="165"/>
    </row>
    <row r="1810" spans="41:41" x14ac:dyDescent="0.25">
      <c r="AO1810" s="165"/>
    </row>
    <row r="1811" spans="41:41" x14ac:dyDescent="0.25">
      <c r="AO1811" s="165"/>
    </row>
    <row r="1812" spans="41:41" x14ac:dyDescent="0.25">
      <c r="AO1812" s="165"/>
    </row>
    <row r="1813" spans="41:41" x14ac:dyDescent="0.25">
      <c r="AO1813" s="165"/>
    </row>
    <row r="1814" spans="41:41" x14ac:dyDescent="0.25">
      <c r="AO1814" s="165"/>
    </row>
    <row r="1815" spans="41:41" x14ac:dyDescent="0.25">
      <c r="AO1815" s="165"/>
    </row>
    <row r="1816" spans="41:41" x14ac:dyDescent="0.25">
      <c r="AO1816" s="165"/>
    </row>
    <row r="1817" spans="41:41" x14ac:dyDescent="0.25">
      <c r="AO1817" s="165"/>
    </row>
    <row r="1818" spans="41:41" x14ac:dyDescent="0.25">
      <c r="AO1818" s="165"/>
    </row>
    <row r="1819" spans="41:41" x14ac:dyDescent="0.25">
      <c r="AO1819" s="165"/>
    </row>
    <row r="1820" spans="41:41" x14ac:dyDescent="0.25">
      <c r="AO1820" s="165"/>
    </row>
    <row r="1821" spans="41:41" x14ac:dyDescent="0.25">
      <c r="AO1821" s="165"/>
    </row>
    <row r="1822" spans="41:41" x14ac:dyDescent="0.25">
      <c r="AO1822" s="165"/>
    </row>
    <row r="1823" spans="41:41" x14ac:dyDescent="0.25">
      <c r="AO1823" s="165"/>
    </row>
    <row r="1824" spans="41:41" x14ac:dyDescent="0.25">
      <c r="AO1824" s="165"/>
    </row>
    <row r="1825" spans="41:41" x14ac:dyDescent="0.25">
      <c r="AO1825" s="165"/>
    </row>
    <row r="1826" spans="41:41" x14ac:dyDescent="0.25">
      <c r="AO1826" s="165"/>
    </row>
    <row r="1827" spans="41:41" x14ac:dyDescent="0.25">
      <c r="AO1827" s="165"/>
    </row>
    <row r="1828" spans="41:41" x14ac:dyDescent="0.25">
      <c r="AO1828" s="165"/>
    </row>
    <row r="1829" spans="41:41" x14ac:dyDescent="0.25">
      <c r="AO1829" s="165"/>
    </row>
    <row r="1830" spans="41:41" x14ac:dyDescent="0.25">
      <c r="AO1830" s="165"/>
    </row>
    <row r="1831" spans="41:41" x14ac:dyDescent="0.25">
      <c r="AO1831" s="165"/>
    </row>
    <row r="1832" spans="41:41" x14ac:dyDescent="0.25">
      <c r="AO1832" s="165"/>
    </row>
    <row r="1833" spans="41:41" x14ac:dyDescent="0.25">
      <c r="AO1833" s="165"/>
    </row>
    <row r="1834" spans="41:41" x14ac:dyDescent="0.25">
      <c r="AO1834" s="165"/>
    </row>
    <row r="1835" spans="41:41" x14ac:dyDescent="0.25">
      <c r="AO1835" s="165"/>
    </row>
    <row r="1836" spans="41:41" x14ac:dyDescent="0.25">
      <c r="AO1836" s="165"/>
    </row>
    <row r="1837" spans="41:41" x14ac:dyDescent="0.25">
      <c r="AO1837" s="165"/>
    </row>
    <row r="1838" spans="41:41" x14ac:dyDescent="0.25">
      <c r="AO1838" s="165"/>
    </row>
    <row r="1839" spans="41:41" x14ac:dyDescent="0.25">
      <c r="AO1839" s="165"/>
    </row>
    <row r="1840" spans="41:41" x14ac:dyDescent="0.25">
      <c r="AO1840" s="165"/>
    </row>
    <row r="1841" spans="41:41" x14ac:dyDescent="0.25">
      <c r="AO1841" s="165"/>
    </row>
    <row r="1842" spans="41:41" x14ac:dyDescent="0.25">
      <c r="AO1842" s="165"/>
    </row>
    <row r="1843" spans="41:41" x14ac:dyDescent="0.25">
      <c r="AO1843" s="165"/>
    </row>
    <row r="1844" spans="41:41" x14ac:dyDescent="0.25">
      <c r="AO1844" s="165"/>
    </row>
    <row r="1845" spans="41:41" x14ac:dyDescent="0.25">
      <c r="AO1845" s="165"/>
    </row>
    <row r="1846" spans="41:41" x14ac:dyDescent="0.25">
      <c r="AO1846" s="165"/>
    </row>
    <row r="1847" spans="41:41" x14ac:dyDescent="0.25">
      <c r="AO1847" s="165"/>
    </row>
    <row r="1848" spans="41:41" x14ac:dyDescent="0.25">
      <c r="AO1848" s="165"/>
    </row>
    <row r="1849" spans="41:41" x14ac:dyDescent="0.25">
      <c r="AO1849" s="165"/>
    </row>
    <row r="1850" spans="41:41" x14ac:dyDescent="0.25">
      <c r="AO1850" s="165"/>
    </row>
    <row r="1851" spans="41:41" x14ac:dyDescent="0.25">
      <c r="AO1851" s="165"/>
    </row>
    <row r="1852" spans="41:41" x14ac:dyDescent="0.25">
      <c r="AO1852" s="165"/>
    </row>
    <row r="1853" spans="41:41" x14ac:dyDescent="0.25">
      <c r="AO1853" s="165"/>
    </row>
    <row r="1854" spans="41:41" x14ac:dyDescent="0.25">
      <c r="AO1854" s="165"/>
    </row>
    <row r="1855" spans="41:41" x14ac:dyDescent="0.25">
      <c r="AO1855" s="165"/>
    </row>
    <row r="1856" spans="41:41" x14ac:dyDescent="0.25">
      <c r="AO1856" s="165"/>
    </row>
    <row r="1857" spans="41:41" x14ac:dyDescent="0.25">
      <c r="AO1857" s="165"/>
    </row>
    <row r="1858" spans="41:41" x14ac:dyDescent="0.25">
      <c r="AO1858" s="165"/>
    </row>
    <row r="1859" spans="41:41" x14ac:dyDescent="0.25">
      <c r="AO1859" s="165"/>
    </row>
    <row r="1860" spans="41:41" x14ac:dyDescent="0.25">
      <c r="AO1860" s="165"/>
    </row>
    <row r="1861" spans="41:41" x14ac:dyDescent="0.25">
      <c r="AO1861" s="165"/>
    </row>
    <row r="1862" spans="41:41" x14ac:dyDescent="0.25">
      <c r="AO1862" s="165"/>
    </row>
    <row r="1863" spans="41:41" x14ac:dyDescent="0.25">
      <c r="AO1863" s="165"/>
    </row>
    <row r="1864" spans="41:41" x14ac:dyDescent="0.25">
      <c r="AO1864" s="165"/>
    </row>
    <row r="1865" spans="41:41" x14ac:dyDescent="0.25">
      <c r="AO1865" s="165"/>
    </row>
    <row r="1866" spans="41:41" x14ac:dyDescent="0.25">
      <c r="AO1866" s="165"/>
    </row>
    <row r="1867" spans="41:41" x14ac:dyDescent="0.25">
      <c r="AO1867" s="165"/>
    </row>
    <row r="1868" spans="41:41" x14ac:dyDescent="0.25">
      <c r="AO1868" s="165"/>
    </row>
    <row r="1869" spans="41:41" x14ac:dyDescent="0.25">
      <c r="AO1869" s="165"/>
    </row>
    <row r="1870" spans="41:41" x14ac:dyDescent="0.25">
      <c r="AO1870" s="165"/>
    </row>
    <row r="1871" spans="41:41" x14ac:dyDescent="0.25">
      <c r="AO1871" s="165"/>
    </row>
    <row r="1872" spans="41:41" x14ac:dyDescent="0.25">
      <c r="AO1872" s="165"/>
    </row>
    <row r="1873" spans="41:41" x14ac:dyDescent="0.25">
      <c r="AO1873" s="165"/>
    </row>
    <row r="1874" spans="41:41" x14ac:dyDescent="0.25">
      <c r="AO1874" s="165"/>
    </row>
    <row r="1875" spans="41:41" x14ac:dyDescent="0.25">
      <c r="AO1875" s="165"/>
    </row>
    <row r="1876" spans="41:41" x14ac:dyDescent="0.25">
      <c r="AO1876" s="165"/>
    </row>
    <row r="1877" spans="41:41" x14ac:dyDescent="0.25">
      <c r="AO1877" s="165"/>
    </row>
    <row r="1878" spans="41:41" x14ac:dyDescent="0.25">
      <c r="AO1878" s="165"/>
    </row>
    <row r="1879" spans="41:41" x14ac:dyDescent="0.25">
      <c r="AO1879" s="165"/>
    </row>
    <row r="1880" spans="41:41" x14ac:dyDescent="0.25">
      <c r="AO1880" s="165"/>
    </row>
    <row r="1881" spans="41:41" x14ac:dyDescent="0.25">
      <c r="AO1881" s="165"/>
    </row>
    <row r="1882" spans="41:41" x14ac:dyDescent="0.25">
      <c r="AO1882" s="165"/>
    </row>
    <row r="1883" spans="41:41" x14ac:dyDescent="0.25">
      <c r="AO1883" s="165"/>
    </row>
    <row r="1884" spans="41:41" x14ac:dyDescent="0.25">
      <c r="AO1884" s="165"/>
    </row>
    <row r="1885" spans="41:41" x14ac:dyDescent="0.25">
      <c r="AO1885" s="165"/>
    </row>
    <row r="1886" spans="41:41" x14ac:dyDescent="0.25">
      <c r="AO1886" s="165"/>
    </row>
    <row r="1887" spans="41:41" x14ac:dyDescent="0.25">
      <c r="AO1887" s="165"/>
    </row>
    <row r="1888" spans="41:41" x14ac:dyDescent="0.25">
      <c r="AO1888" s="165"/>
    </row>
    <row r="1889" spans="41:41" x14ac:dyDescent="0.25">
      <c r="AO1889" s="165"/>
    </row>
    <row r="1890" spans="41:41" x14ac:dyDescent="0.25">
      <c r="AO1890" s="165"/>
    </row>
    <row r="1891" spans="41:41" x14ac:dyDescent="0.25">
      <c r="AO1891" s="165"/>
    </row>
    <row r="1892" spans="41:41" x14ac:dyDescent="0.25">
      <c r="AO1892" s="165"/>
    </row>
    <row r="1893" spans="41:41" x14ac:dyDescent="0.25">
      <c r="AO1893" s="165"/>
    </row>
    <row r="1894" spans="41:41" x14ac:dyDescent="0.25">
      <c r="AO1894" s="165"/>
    </row>
    <row r="1895" spans="41:41" x14ac:dyDescent="0.25">
      <c r="AO1895" s="165"/>
    </row>
    <row r="1896" spans="41:41" x14ac:dyDescent="0.25">
      <c r="AO1896" s="165"/>
    </row>
    <row r="1897" spans="41:41" x14ac:dyDescent="0.25">
      <c r="AO1897" s="165"/>
    </row>
    <row r="1898" spans="41:41" x14ac:dyDescent="0.25">
      <c r="AO1898" s="165"/>
    </row>
    <row r="1899" spans="41:41" x14ac:dyDescent="0.25">
      <c r="AO1899" s="165"/>
    </row>
    <row r="1900" spans="41:41" x14ac:dyDescent="0.25">
      <c r="AO1900" s="165"/>
    </row>
    <row r="1901" spans="41:41" x14ac:dyDescent="0.25">
      <c r="AO1901" s="165"/>
    </row>
    <row r="1902" spans="41:41" x14ac:dyDescent="0.25">
      <c r="AO1902" s="165"/>
    </row>
    <row r="1903" spans="41:41" x14ac:dyDescent="0.25">
      <c r="AO1903" s="165"/>
    </row>
    <row r="1904" spans="41:41" x14ac:dyDescent="0.25">
      <c r="AO1904" s="165"/>
    </row>
    <row r="1905" spans="41:41" x14ac:dyDescent="0.25">
      <c r="AO1905" s="165"/>
    </row>
    <row r="1906" spans="41:41" x14ac:dyDescent="0.25">
      <c r="AO1906" s="165"/>
    </row>
    <row r="1907" spans="41:41" x14ac:dyDescent="0.25">
      <c r="AO1907" s="165"/>
    </row>
    <row r="1908" spans="41:41" x14ac:dyDescent="0.25">
      <c r="AO1908" s="165"/>
    </row>
    <row r="1909" spans="41:41" x14ac:dyDescent="0.25">
      <c r="AO1909" s="165"/>
    </row>
    <row r="1910" spans="41:41" x14ac:dyDescent="0.25">
      <c r="AO1910" s="165"/>
    </row>
    <row r="1911" spans="41:41" x14ac:dyDescent="0.25">
      <c r="AO1911" s="165"/>
    </row>
    <row r="1912" spans="41:41" x14ac:dyDescent="0.25">
      <c r="AO1912" s="165"/>
    </row>
    <row r="1913" spans="41:41" x14ac:dyDescent="0.25">
      <c r="AO1913" s="165"/>
    </row>
    <row r="1914" spans="41:41" x14ac:dyDescent="0.25">
      <c r="AO1914" s="165"/>
    </row>
    <row r="1915" spans="41:41" x14ac:dyDescent="0.25">
      <c r="AO1915" s="165"/>
    </row>
    <row r="1916" spans="41:41" x14ac:dyDescent="0.25">
      <c r="AO1916" s="165"/>
    </row>
    <row r="1917" spans="41:41" x14ac:dyDescent="0.25">
      <c r="AO1917" s="165"/>
    </row>
    <row r="1918" spans="41:41" x14ac:dyDescent="0.25">
      <c r="AO1918" s="165"/>
    </row>
    <row r="1919" spans="41:41" x14ac:dyDescent="0.25">
      <c r="AO1919" s="165"/>
    </row>
    <row r="1920" spans="41:41" x14ac:dyDescent="0.25">
      <c r="AO1920" s="165"/>
    </row>
    <row r="1921" spans="41:41" x14ac:dyDescent="0.25">
      <c r="AO1921" s="165"/>
    </row>
    <row r="1922" spans="41:41" x14ac:dyDescent="0.25">
      <c r="AO1922" s="165"/>
    </row>
    <row r="1923" spans="41:41" x14ac:dyDescent="0.25">
      <c r="AO1923" s="165"/>
    </row>
    <row r="1924" spans="41:41" x14ac:dyDescent="0.25">
      <c r="AO1924" s="165"/>
    </row>
    <row r="1925" spans="41:41" x14ac:dyDescent="0.25">
      <c r="AO1925" s="165"/>
    </row>
    <row r="1926" spans="41:41" x14ac:dyDescent="0.25">
      <c r="AO1926" s="165"/>
    </row>
    <row r="1927" spans="41:41" x14ac:dyDescent="0.25">
      <c r="AO1927" s="165"/>
    </row>
    <row r="1928" spans="41:41" x14ac:dyDescent="0.25">
      <c r="AO1928" s="165"/>
    </row>
    <row r="1929" spans="41:41" x14ac:dyDescent="0.25">
      <c r="AO1929" s="165"/>
    </row>
    <row r="1930" spans="41:41" x14ac:dyDescent="0.25">
      <c r="AO1930" s="165"/>
    </row>
    <row r="1931" spans="41:41" x14ac:dyDescent="0.25">
      <c r="AO1931" s="165"/>
    </row>
    <row r="1932" spans="41:41" x14ac:dyDescent="0.25">
      <c r="AO1932" s="165"/>
    </row>
    <row r="1933" spans="41:41" x14ac:dyDescent="0.25">
      <c r="AO1933" s="165"/>
    </row>
    <row r="1934" spans="41:41" x14ac:dyDescent="0.25">
      <c r="AO1934" s="165"/>
    </row>
    <row r="1935" spans="41:41" x14ac:dyDescent="0.25">
      <c r="AO1935" s="165"/>
    </row>
    <row r="1936" spans="41:41" x14ac:dyDescent="0.25">
      <c r="AO1936" s="165"/>
    </row>
    <row r="1937" spans="41:41" x14ac:dyDescent="0.25">
      <c r="AO1937" s="165"/>
    </row>
    <row r="1938" spans="41:41" x14ac:dyDescent="0.25">
      <c r="AO1938" s="165"/>
    </row>
    <row r="1939" spans="41:41" x14ac:dyDescent="0.25">
      <c r="AO1939" s="165"/>
    </row>
    <row r="1940" spans="41:41" x14ac:dyDescent="0.25">
      <c r="AO1940" s="165"/>
    </row>
    <row r="1941" spans="41:41" x14ac:dyDescent="0.25">
      <c r="AO1941" s="165"/>
    </row>
    <row r="1942" spans="41:41" x14ac:dyDescent="0.25">
      <c r="AO1942" s="165"/>
    </row>
    <row r="1943" spans="41:41" x14ac:dyDescent="0.25">
      <c r="AO1943" s="165"/>
    </row>
    <row r="1944" spans="41:41" x14ac:dyDescent="0.25">
      <c r="AO1944" s="165"/>
    </row>
    <row r="1945" spans="41:41" x14ac:dyDescent="0.25">
      <c r="AO1945" s="165"/>
    </row>
    <row r="1946" spans="41:41" x14ac:dyDescent="0.25">
      <c r="AO1946" s="165"/>
    </row>
    <row r="1947" spans="41:41" x14ac:dyDescent="0.25">
      <c r="AO1947" s="165"/>
    </row>
    <row r="1948" spans="41:41" x14ac:dyDescent="0.25">
      <c r="AO1948" s="165"/>
    </row>
    <row r="1949" spans="41:41" x14ac:dyDescent="0.25">
      <c r="AO1949" s="165"/>
    </row>
    <row r="1950" spans="41:41" x14ac:dyDescent="0.25">
      <c r="AO1950" s="165"/>
    </row>
    <row r="1951" spans="41:41" x14ac:dyDescent="0.25">
      <c r="AO1951" s="165"/>
    </row>
    <row r="1952" spans="41:41" x14ac:dyDescent="0.25">
      <c r="AO1952" s="165"/>
    </row>
    <row r="1953" spans="41:41" x14ac:dyDescent="0.25">
      <c r="AO1953" s="165"/>
    </row>
    <row r="1954" spans="41:41" x14ac:dyDescent="0.25">
      <c r="AO1954" s="165"/>
    </row>
    <row r="1955" spans="41:41" x14ac:dyDescent="0.25">
      <c r="AO1955" s="165"/>
    </row>
    <row r="1956" spans="41:41" x14ac:dyDescent="0.25">
      <c r="AO1956" s="165"/>
    </row>
    <row r="1957" spans="41:41" x14ac:dyDescent="0.25">
      <c r="AO1957" s="165"/>
    </row>
    <row r="1958" spans="41:41" x14ac:dyDescent="0.25">
      <c r="AO1958" s="165"/>
    </row>
    <row r="1959" spans="41:41" x14ac:dyDescent="0.25">
      <c r="AO1959" s="165"/>
    </row>
    <row r="1960" spans="41:41" x14ac:dyDescent="0.25">
      <c r="AO1960" s="165"/>
    </row>
    <row r="1961" spans="41:41" x14ac:dyDescent="0.25">
      <c r="AO1961" s="165"/>
    </row>
    <row r="1962" spans="41:41" x14ac:dyDescent="0.25">
      <c r="AO1962" s="165"/>
    </row>
    <row r="1963" spans="41:41" x14ac:dyDescent="0.25">
      <c r="AO1963" s="165"/>
    </row>
    <row r="1964" spans="41:41" x14ac:dyDescent="0.25">
      <c r="AO1964" s="165"/>
    </row>
    <row r="1965" spans="41:41" x14ac:dyDescent="0.25">
      <c r="AO1965" s="165"/>
    </row>
    <row r="1966" spans="41:41" x14ac:dyDescent="0.25">
      <c r="AO1966" s="165"/>
    </row>
    <row r="1967" spans="41:41" x14ac:dyDescent="0.25">
      <c r="AO1967" s="165"/>
    </row>
    <row r="1968" spans="41:41" x14ac:dyDescent="0.25">
      <c r="AO1968" s="165"/>
    </row>
    <row r="1969" spans="41:41" x14ac:dyDescent="0.25">
      <c r="AO1969" s="165"/>
    </row>
    <row r="1970" spans="41:41" x14ac:dyDescent="0.25">
      <c r="AO1970" s="165"/>
    </row>
    <row r="1971" spans="41:41" x14ac:dyDescent="0.25">
      <c r="AO1971" s="165"/>
    </row>
    <row r="1972" spans="41:41" x14ac:dyDescent="0.25">
      <c r="AO1972" s="165"/>
    </row>
    <row r="1973" spans="41:41" x14ac:dyDescent="0.25">
      <c r="AO1973" s="165"/>
    </row>
    <row r="1974" spans="41:41" x14ac:dyDescent="0.25">
      <c r="AO1974" s="165"/>
    </row>
    <row r="1975" spans="41:41" x14ac:dyDescent="0.25">
      <c r="AO1975" s="165"/>
    </row>
    <row r="1976" spans="41:41" x14ac:dyDescent="0.25">
      <c r="AO1976" s="165"/>
    </row>
    <row r="1977" spans="41:41" x14ac:dyDescent="0.25">
      <c r="AO1977" s="165"/>
    </row>
    <row r="1978" spans="41:41" x14ac:dyDescent="0.25">
      <c r="AO1978" s="165"/>
    </row>
    <row r="1979" spans="41:41" x14ac:dyDescent="0.25">
      <c r="AO1979" s="165"/>
    </row>
    <row r="1980" spans="41:41" x14ac:dyDescent="0.25">
      <c r="AO1980" s="165"/>
    </row>
    <row r="1981" spans="41:41" x14ac:dyDescent="0.25">
      <c r="AO1981" s="165"/>
    </row>
    <row r="1982" spans="41:41" x14ac:dyDescent="0.25">
      <c r="AO1982" s="165"/>
    </row>
    <row r="1983" spans="41:41" x14ac:dyDescent="0.25">
      <c r="AO1983" s="165"/>
    </row>
    <row r="1984" spans="41:41" x14ac:dyDescent="0.25">
      <c r="AO1984" s="165"/>
    </row>
    <row r="1985" spans="41:41" x14ac:dyDescent="0.25">
      <c r="AO1985" s="165"/>
    </row>
    <row r="1986" spans="41:41" x14ac:dyDescent="0.25">
      <c r="AO1986" s="165"/>
    </row>
    <row r="1987" spans="41:41" x14ac:dyDescent="0.25">
      <c r="AO1987" s="165"/>
    </row>
    <row r="1988" spans="41:41" x14ac:dyDescent="0.25">
      <c r="AO1988" s="165"/>
    </row>
    <row r="1989" spans="41:41" x14ac:dyDescent="0.25">
      <c r="AO1989" s="165"/>
    </row>
    <row r="1990" spans="41:41" x14ac:dyDescent="0.25">
      <c r="AO1990" s="165"/>
    </row>
    <row r="1991" spans="41:41" x14ac:dyDescent="0.25">
      <c r="AO1991" s="165"/>
    </row>
    <row r="1992" spans="41:41" x14ac:dyDescent="0.25">
      <c r="AO1992" s="165"/>
    </row>
    <row r="1993" spans="41:41" x14ac:dyDescent="0.25">
      <c r="AO1993" s="165"/>
    </row>
    <row r="1994" spans="41:41" x14ac:dyDescent="0.25">
      <c r="AO1994" s="165"/>
    </row>
    <row r="1995" spans="41:41" x14ac:dyDescent="0.25">
      <c r="AO1995" s="165"/>
    </row>
    <row r="1996" spans="41:41" x14ac:dyDescent="0.25">
      <c r="AO1996" s="165"/>
    </row>
    <row r="1997" spans="41:41" x14ac:dyDescent="0.25">
      <c r="AO1997" s="165"/>
    </row>
    <row r="1998" spans="41:41" x14ac:dyDescent="0.25">
      <c r="AO1998" s="165"/>
    </row>
    <row r="1999" spans="41:41" x14ac:dyDescent="0.25">
      <c r="AO1999" s="165"/>
    </row>
    <row r="2000" spans="41:41" x14ac:dyDescent="0.25">
      <c r="AO2000" s="165"/>
    </row>
    <row r="2001" spans="41:41" x14ac:dyDescent="0.25">
      <c r="AO2001" s="165"/>
    </row>
    <row r="2002" spans="41:41" x14ac:dyDescent="0.25">
      <c r="AO2002" s="165"/>
    </row>
    <row r="2003" spans="41:41" x14ac:dyDescent="0.25">
      <c r="AO2003" s="165"/>
    </row>
    <row r="2004" spans="41:41" x14ac:dyDescent="0.25">
      <c r="AO2004" s="165"/>
    </row>
    <row r="2005" spans="41:41" x14ac:dyDescent="0.25">
      <c r="AO2005" s="165"/>
    </row>
    <row r="2006" spans="41:41" x14ac:dyDescent="0.25">
      <c r="AO2006" s="165"/>
    </row>
    <row r="2007" spans="41:41" x14ac:dyDescent="0.25">
      <c r="AO2007" s="165"/>
    </row>
    <row r="2008" spans="41:41" x14ac:dyDescent="0.25">
      <c r="AO2008" s="165"/>
    </row>
    <row r="2009" spans="41:41" x14ac:dyDescent="0.25">
      <c r="AO2009" s="165"/>
    </row>
    <row r="2010" spans="41:41" x14ac:dyDescent="0.25">
      <c r="AO2010" s="165"/>
    </row>
    <row r="2011" spans="41:41" x14ac:dyDescent="0.25">
      <c r="AO2011" s="165"/>
    </row>
    <row r="2012" spans="41:41" x14ac:dyDescent="0.25">
      <c r="AO2012" s="165"/>
    </row>
    <row r="2013" spans="41:41" x14ac:dyDescent="0.25">
      <c r="AO2013" s="165"/>
    </row>
    <row r="2014" spans="41:41" x14ac:dyDescent="0.25">
      <c r="AO2014" s="165"/>
    </row>
    <row r="2015" spans="41:41" x14ac:dyDescent="0.25">
      <c r="AO2015" s="165"/>
    </row>
    <row r="2016" spans="41:41" x14ac:dyDescent="0.25">
      <c r="AO2016" s="165"/>
    </row>
    <row r="2017" spans="41:41" x14ac:dyDescent="0.25">
      <c r="AO2017" s="165"/>
    </row>
    <row r="2018" spans="41:41" x14ac:dyDescent="0.25">
      <c r="AO2018" s="165"/>
    </row>
    <row r="2019" spans="41:41" x14ac:dyDescent="0.25">
      <c r="AO2019" s="165"/>
    </row>
    <row r="2020" spans="41:41" x14ac:dyDescent="0.25">
      <c r="AO2020" s="165"/>
    </row>
    <row r="2021" spans="41:41" x14ac:dyDescent="0.25">
      <c r="AO2021" s="165"/>
    </row>
    <row r="2022" spans="41:41" x14ac:dyDescent="0.25">
      <c r="AO2022" s="165"/>
    </row>
    <row r="2023" spans="41:41" x14ac:dyDescent="0.25">
      <c r="AO2023" s="165"/>
    </row>
    <row r="2024" spans="41:41" x14ac:dyDescent="0.25">
      <c r="AO2024" s="165"/>
    </row>
    <row r="2025" spans="41:41" x14ac:dyDescent="0.25">
      <c r="AO2025" s="165"/>
    </row>
    <row r="2026" spans="41:41" x14ac:dyDescent="0.25">
      <c r="AO2026" s="165"/>
    </row>
    <row r="2027" spans="41:41" x14ac:dyDescent="0.25">
      <c r="AO2027" s="165"/>
    </row>
    <row r="2028" spans="41:41" x14ac:dyDescent="0.25">
      <c r="AO2028" s="165"/>
    </row>
    <row r="2029" spans="41:41" x14ac:dyDescent="0.25">
      <c r="AO2029" s="165"/>
    </row>
    <row r="2030" spans="41:41" x14ac:dyDescent="0.25">
      <c r="AO2030" s="165"/>
    </row>
    <row r="2031" spans="41:41" x14ac:dyDescent="0.25">
      <c r="AO2031" s="165"/>
    </row>
    <row r="2032" spans="41:41" x14ac:dyDescent="0.25">
      <c r="AO2032" s="165"/>
    </row>
    <row r="2033" spans="41:41" x14ac:dyDescent="0.25">
      <c r="AO2033" s="165"/>
    </row>
    <row r="2034" spans="41:41" x14ac:dyDescent="0.25">
      <c r="AO2034" s="165"/>
    </row>
    <row r="2035" spans="41:41" x14ac:dyDescent="0.25">
      <c r="AO2035" s="165"/>
    </row>
    <row r="2036" spans="41:41" x14ac:dyDescent="0.25">
      <c r="AO2036" s="165"/>
    </row>
    <row r="2037" spans="41:41" x14ac:dyDescent="0.25">
      <c r="AO2037" s="165"/>
    </row>
    <row r="2038" spans="41:41" x14ac:dyDescent="0.25">
      <c r="AO2038" s="165"/>
    </row>
    <row r="2039" spans="41:41" x14ac:dyDescent="0.25">
      <c r="AO2039" s="165"/>
    </row>
    <row r="2040" spans="41:41" x14ac:dyDescent="0.25">
      <c r="AO2040" s="165"/>
    </row>
    <row r="2041" spans="41:41" x14ac:dyDescent="0.25">
      <c r="AO2041" s="165"/>
    </row>
    <row r="2042" spans="41:41" x14ac:dyDescent="0.25">
      <c r="AO2042" s="165"/>
    </row>
    <row r="2043" spans="41:41" x14ac:dyDescent="0.25">
      <c r="AO2043" s="165"/>
    </row>
    <row r="2044" spans="41:41" x14ac:dyDescent="0.25">
      <c r="AO2044" s="165"/>
    </row>
    <row r="2045" spans="41:41" x14ac:dyDescent="0.25">
      <c r="AO2045" s="165"/>
    </row>
    <row r="2046" spans="41:41" x14ac:dyDescent="0.25">
      <c r="AO2046" s="165"/>
    </row>
    <row r="2047" spans="41:41" x14ac:dyDescent="0.25">
      <c r="AO2047" s="165"/>
    </row>
    <row r="2048" spans="41:41" x14ac:dyDescent="0.25">
      <c r="AO2048" s="165"/>
    </row>
    <row r="2049" spans="41:41" x14ac:dyDescent="0.25">
      <c r="AO2049" s="165"/>
    </row>
    <row r="2050" spans="41:41" x14ac:dyDescent="0.25">
      <c r="AO2050" s="165"/>
    </row>
    <row r="2051" spans="41:41" x14ac:dyDescent="0.25">
      <c r="AO2051" s="165"/>
    </row>
    <row r="2052" spans="41:41" x14ac:dyDescent="0.25">
      <c r="AO2052" s="165"/>
    </row>
    <row r="2053" spans="41:41" x14ac:dyDescent="0.25">
      <c r="AO2053" s="165"/>
    </row>
    <row r="2054" spans="41:41" x14ac:dyDescent="0.25">
      <c r="AO2054" s="165"/>
    </row>
    <row r="2055" spans="41:41" x14ac:dyDescent="0.25">
      <c r="AO2055" s="165"/>
    </row>
    <row r="2056" spans="41:41" x14ac:dyDescent="0.25">
      <c r="AO2056" s="165"/>
    </row>
    <row r="2057" spans="41:41" x14ac:dyDescent="0.25">
      <c r="AO2057" s="165"/>
    </row>
    <row r="2058" spans="41:41" x14ac:dyDescent="0.25">
      <c r="AO2058" s="165"/>
    </row>
    <row r="2059" spans="41:41" x14ac:dyDescent="0.25">
      <c r="AO2059" s="165"/>
    </row>
    <row r="2060" spans="41:41" x14ac:dyDescent="0.25">
      <c r="AO2060" s="165"/>
    </row>
    <row r="2061" spans="41:41" x14ac:dyDescent="0.25">
      <c r="AO2061" s="165"/>
    </row>
    <row r="2062" spans="41:41" x14ac:dyDescent="0.25">
      <c r="AO2062" s="165"/>
    </row>
    <row r="2063" spans="41:41" x14ac:dyDescent="0.25">
      <c r="AO2063" s="165"/>
    </row>
    <row r="2064" spans="41:41" x14ac:dyDescent="0.25">
      <c r="AO2064" s="165"/>
    </row>
    <row r="2065" spans="41:41" x14ac:dyDescent="0.25">
      <c r="AO2065" s="165"/>
    </row>
    <row r="2066" spans="41:41" x14ac:dyDescent="0.25">
      <c r="AO2066" s="165"/>
    </row>
    <row r="2067" spans="41:41" x14ac:dyDescent="0.25">
      <c r="AO2067" s="165"/>
    </row>
    <row r="2068" spans="41:41" x14ac:dyDescent="0.25">
      <c r="AO2068" s="165"/>
    </row>
    <row r="2069" spans="41:41" x14ac:dyDescent="0.25">
      <c r="AO2069" s="165"/>
    </row>
    <row r="2070" spans="41:41" x14ac:dyDescent="0.25">
      <c r="AO2070" s="165"/>
    </row>
    <row r="2071" spans="41:41" x14ac:dyDescent="0.25">
      <c r="AO2071" s="165"/>
    </row>
    <row r="2072" spans="41:41" x14ac:dyDescent="0.25">
      <c r="AO2072" s="165"/>
    </row>
    <row r="2073" spans="41:41" x14ac:dyDescent="0.25">
      <c r="AO2073" s="165"/>
    </row>
    <row r="2074" spans="41:41" x14ac:dyDescent="0.25">
      <c r="AO2074" s="165"/>
    </row>
    <row r="2075" spans="41:41" x14ac:dyDescent="0.25">
      <c r="AO2075" s="165"/>
    </row>
    <row r="2076" spans="41:41" x14ac:dyDescent="0.25">
      <c r="AO2076" s="165"/>
    </row>
    <row r="2077" spans="41:41" x14ac:dyDescent="0.25">
      <c r="AO2077" s="165"/>
    </row>
    <row r="2078" spans="41:41" x14ac:dyDescent="0.25">
      <c r="AO2078" s="165"/>
    </row>
    <row r="2079" spans="41:41" x14ac:dyDescent="0.25">
      <c r="AO2079" s="165"/>
    </row>
    <row r="2080" spans="41:41" x14ac:dyDescent="0.25">
      <c r="AO2080" s="165"/>
    </row>
    <row r="2081" spans="41:41" x14ac:dyDescent="0.25">
      <c r="AO2081" s="165"/>
    </row>
    <row r="2082" spans="41:41" x14ac:dyDescent="0.25">
      <c r="AO2082" s="165"/>
    </row>
    <row r="2083" spans="41:41" x14ac:dyDescent="0.25">
      <c r="AO2083" s="165"/>
    </row>
    <row r="2084" spans="41:41" x14ac:dyDescent="0.25">
      <c r="AO2084" s="165"/>
    </row>
    <row r="2085" spans="41:41" x14ac:dyDescent="0.25">
      <c r="AO2085" s="165"/>
    </row>
    <row r="2086" spans="41:41" x14ac:dyDescent="0.25">
      <c r="AO2086" s="165"/>
    </row>
    <row r="2087" spans="41:41" x14ac:dyDescent="0.25">
      <c r="AO2087" s="165"/>
    </row>
    <row r="2088" spans="41:41" x14ac:dyDescent="0.25">
      <c r="AO2088" s="165"/>
    </row>
    <row r="2089" spans="41:41" x14ac:dyDescent="0.25">
      <c r="AO2089" s="165"/>
    </row>
    <row r="2090" spans="41:41" x14ac:dyDescent="0.25">
      <c r="AO2090" s="165"/>
    </row>
    <row r="2091" spans="41:41" x14ac:dyDescent="0.25">
      <c r="AO2091" s="165"/>
    </row>
    <row r="2092" spans="41:41" x14ac:dyDescent="0.25">
      <c r="AO2092" s="165"/>
    </row>
    <row r="2093" spans="41:41" x14ac:dyDescent="0.25">
      <c r="AO2093" s="165"/>
    </row>
    <row r="2094" spans="41:41" x14ac:dyDescent="0.25">
      <c r="AO2094" s="165"/>
    </row>
    <row r="2095" spans="41:41" x14ac:dyDescent="0.25">
      <c r="AO2095" s="165"/>
    </row>
    <row r="2096" spans="41:41" x14ac:dyDescent="0.25">
      <c r="AO2096" s="165"/>
    </row>
    <row r="2097" spans="41:41" x14ac:dyDescent="0.25">
      <c r="AO2097" s="165"/>
    </row>
    <row r="2098" spans="41:41" x14ac:dyDescent="0.25">
      <c r="AO2098" s="165"/>
    </row>
    <row r="2099" spans="41:41" x14ac:dyDescent="0.25">
      <c r="AO2099" s="165"/>
    </row>
    <row r="2100" spans="41:41" x14ac:dyDescent="0.25">
      <c r="AO2100" s="165"/>
    </row>
    <row r="2101" spans="41:41" x14ac:dyDescent="0.25">
      <c r="AO2101" s="165"/>
    </row>
    <row r="2102" spans="41:41" x14ac:dyDescent="0.25">
      <c r="AO2102" s="165"/>
    </row>
    <row r="2103" spans="41:41" x14ac:dyDescent="0.25">
      <c r="AO2103" s="165"/>
    </row>
    <row r="2104" spans="41:41" x14ac:dyDescent="0.25">
      <c r="AO2104" s="165"/>
    </row>
    <row r="2105" spans="41:41" x14ac:dyDescent="0.25">
      <c r="AO2105" s="165"/>
    </row>
    <row r="2106" spans="41:41" x14ac:dyDescent="0.25">
      <c r="AO2106" s="165"/>
    </row>
    <row r="2107" spans="41:41" x14ac:dyDescent="0.25">
      <c r="AO2107" s="165"/>
    </row>
    <row r="2108" spans="41:41" x14ac:dyDescent="0.25">
      <c r="AO2108" s="165"/>
    </row>
    <row r="2109" spans="41:41" x14ac:dyDescent="0.25">
      <c r="AO2109" s="165"/>
    </row>
    <row r="2110" spans="41:41" x14ac:dyDescent="0.25">
      <c r="AO2110" s="165"/>
    </row>
    <row r="2111" spans="41:41" x14ac:dyDescent="0.25">
      <c r="AO2111" s="165"/>
    </row>
    <row r="2112" spans="41:41" x14ac:dyDescent="0.25">
      <c r="AO2112" s="165"/>
    </row>
    <row r="2113" spans="41:41" x14ac:dyDescent="0.25">
      <c r="AO2113" s="165"/>
    </row>
    <row r="2114" spans="41:41" x14ac:dyDescent="0.25">
      <c r="AO2114" s="165"/>
    </row>
    <row r="2115" spans="41:41" x14ac:dyDescent="0.25">
      <c r="AO2115" s="165"/>
    </row>
    <row r="2116" spans="41:41" x14ac:dyDescent="0.25">
      <c r="AO2116" s="165"/>
    </row>
    <row r="2117" spans="41:41" x14ac:dyDescent="0.25">
      <c r="AO2117" s="165"/>
    </row>
    <row r="2118" spans="41:41" x14ac:dyDescent="0.25">
      <c r="AO2118" s="165"/>
    </row>
    <row r="2119" spans="41:41" x14ac:dyDescent="0.25">
      <c r="AO2119" s="165"/>
    </row>
    <row r="2120" spans="41:41" x14ac:dyDescent="0.25">
      <c r="AO2120" s="165"/>
    </row>
    <row r="2121" spans="41:41" x14ac:dyDescent="0.25">
      <c r="AO2121" s="165"/>
    </row>
    <row r="2122" spans="41:41" x14ac:dyDescent="0.25">
      <c r="AO2122" s="165"/>
    </row>
    <row r="2123" spans="41:41" x14ac:dyDescent="0.25">
      <c r="AO2123" s="165"/>
    </row>
    <row r="2124" spans="41:41" x14ac:dyDescent="0.25">
      <c r="AO2124" s="165"/>
    </row>
    <row r="2125" spans="41:41" x14ac:dyDescent="0.25">
      <c r="AO2125" s="165"/>
    </row>
    <row r="2126" spans="41:41" x14ac:dyDescent="0.25">
      <c r="AO2126" s="165"/>
    </row>
    <row r="2127" spans="41:41" x14ac:dyDescent="0.25">
      <c r="AO2127" s="165"/>
    </row>
    <row r="2128" spans="41:41" x14ac:dyDescent="0.25">
      <c r="AO2128" s="165"/>
    </row>
    <row r="2129" spans="41:41" x14ac:dyDescent="0.25">
      <c r="AO2129" s="165"/>
    </row>
    <row r="2130" spans="41:41" x14ac:dyDescent="0.25">
      <c r="AO2130" s="165"/>
    </row>
    <row r="2131" spans="41:41" x14ac:dyDescent="0.25">
      <c r="AO2131" s="165"/>
    </row>
    <row r="2132" spans="41:41" x14ac:dyDescent="0.25">
      <c r="AO2132" s="165"/>
    </row>
    <row r="2133" spans="41:41" x14ac:dyDescent="0.25">
      <c r="AO2133" s="165"/>
    </row>
    <row r="2134" spans="41:41" x14ac:dyDescent="0.25">
      <c r="AO2134" s="165"/>
    </row>
    <row r="2135" spans="41:41" x14ac:dyDescent="0.25">
      <c r="AO2135" s="165"/>
    </row>
    <row r="2136" spans="41:41" x14ac:dyDescent="0.25">
      <c r="AO2136" s="165"/>
    </row>
    <row r="2137" spans="41:41" x14ac:dyDescent="0.25">
      <c r="AO2137" s="165"/>
    </row>
    <row r="2138" spans="41:41" x14ac:dyDescent="0.25">
      <c r="AO2138" s="165"/>
    </row>
    <row r="2139" spans="41:41" x14ac:dyDescent="0.25">
      <c r="AO2139" s="165"/>
    </row>
    <row r="2140" spans="41:41" x14ac:dyDescent="0.25">
      <c r="AO2140" s="165"/>
    </row>
    <row r="2141" spans="41:41" x14ac:dyDescent="0.25">
      <c r="AO2141" s="165"/>
    </row>
    <row r="2142" spans="41:41" x14ac:dyDescent="0.25">
      <c r="AO2142" s="165"/>
    </row>
    <row r="2143" spans="41:41" x14ac:dyDescent="0.25">
      <c r="AO2143" s="165"/>
    </row>
    <row r="2144" spans="41:41" x14ac:dyDescent="0.25">
      <c r="AO2144" s="165"/>
    </row>
    <row r="2145" spans="41:41" x14ac:dyDescent="0.25">
      <c r="AO2145" s="165"/>
    </row>
    <row r="2146" spans="41:41" x14ac:dyDescent="0.25">
      <c r="AO2146" s="165"/>
    </row>
    <row r="2147" spans="41:41" x14ac:dyDescent="0.25">
      <c r="AO2147" s="165"/>
    </row>
    <row r="2148" spans="41:41" x14ac:dyDescent="0.25">
      <c r="AO2148" s="165"/>
    </row>
    <row r="2149" spans="41:41" x14ac:dyDescent="0.25">
      <c r="AO2149" s="165"/>
    </row>
    <row r="2150" spans="41:41" x14ac:dyDescent="0.25">
      <c r="AO2150" s="165"/>
    </row>
    <row r="2151" spans="41:41" x14ac:dyDescent="0.25">
      <c r="AO2151" s="165"/>
    </row>
    <row r="2152" spans="41:41" x14ac:dyDescent="0.25">
      <c r="AO2152" s="165"/>
    </row>
    <row r="2153" spans="41:41" x14ac:dyDescent="0.25">
      <c r="AO2153" s="165"/>
    </row>
    <row r="2154" spans="41:41" x14ac:dyDescent="0.25">
      <c r="AO2154" s="165"/>
    </row>
    <row r="2155" spans="41:41" x14ac:dyDescent="0.25">
      <c r="AO2155" s="165"/>
    </row>
    <row r="2156" spans="41:41" x14ac:dyDescent="0.25">
      <c r="AO2156" s="165"/>
    </row>
    <row r="2157" spans="41:41" x14ac:dyDescent="0.25">
      <c r="AO2157" s="165"/>
    </row>
    <row r="2158" spans="41:41" x14ac:dyDescent="0.25">
      <c r="AO2158" s="165"/>
    </row>
    <row r="2159" spans="41:41" x14ac:dyDescent="0.25">
      <c r="AO2159" s="165"/>
    </row>
    <row r="2160" spans="41:41" x14ac:dyDescent="0.25">
      <c r="AO2160" s="165"/>
    </row>
    <row r="2161" spans="41:41" x14ac:dyDescent="0.25">
      <c r="AO2161" s="165"/>
    </row>
    <row r="2162" spans="41:41" x14ac:dyDescent="0.25">
      <c r="AO2162" s="165"/>
    </row>
    <row r="2163" spans="41:41" x14ac:dyDescent="0.25">
      <c r="AO2163" s="165"/>
    </row>
    <row r="2164" spans="41:41" x14ac:dyDescent="0.25">
      <c r="AO2164" s="165"/>
    </row>
    <row r="2165" spans="41:41" x14ac:dyDescent="0.25">
      <c r="AO2165" s="165"/>
    </row>
    <row r="2166" spans="41:41" x14ac:dyDescent="0.25">
      <c r="AO2166" s="165"/>
    </row>
    <row r="2167" spans="41:41" x14ac:dyDescent="0.25">
      <c r="AO2167" s="165"/>
    </row>
    <row r="2168" spans="41:41" x14ac:dyDescent="0.25">
      <c r="AO2168" s="165"/>
    </row>
    <row r="2169" spans="41:41" x14ac:dyDescent="0.25">
      <c r="AO2169" s="165"/>
    </row>
    <row r="2170" spans="41:41" x14ac:dyDescent="0.25">
      <c r="AO2170" s="165"/>
    </row>
    <row r="2171" spans="41:41" x14ac:dyDescent="0.25">
      <c r="AO2171" s="165"/>
    </row>
    <row r="2172" spans="41:41" x14ac:dyDescent="0.25">
      <c r="AO2172" s="165"/>
    </row>
    <row r="2173" spans="41:41" x14ac:dyDescent="0.25">
      <c r="AO2173" s="165"/>
    </row>
    <row r="2174" spans="41:41" x14ac:dyDescent="0.25">
      <c r="AO2174" s="165"/>
    </row>
    <row r="2175" spans="41:41" x14ac:dyDescent="0.25">
      <c r="AO2175" s="165"/>
    </row>
    <row r="2176" spans="41:41" x14ac:dyDescent="0.25">
      <c r="AO2176" s="165"/>
    </row>
    <row r="2177" spans="41:41" x14ac:dyDescent="0.25">
      <c r="AO2177" s="165"/>
    </row>
    <row r="2178" spans="41:41" x14ac:dyDescent="0.25">
      <c r="AO2178" s="165"/>
    </row>
    <row r="2179" spans="41:41" x14ac:dyDescent="0.25">
      <c r="AO2179" s="165"/>
    </row>
    <row r="2180" spans="41:41" x14ac:dyDescent="0.25">
      <c r="AO2180" s="165"/>
    </row>
    <row r="2181" spans="41:41" x14ac:dyDescent="0.25">
      <c r="AO2181" s="165"/>
    </row>
    <row r="2182" spans="41:41" x14ac:dyDescent="0.25">
      <c r="AO2182" s="165"/>
    </row>
    <row r="2183" spans="41:41" x14ac:dyDescent="0.25">
      <c r="AO2183" s="165"/>
    </row>
    <row r="2184" spans="41:41" x14ac:dyDescent="0.25">
      <c r="AO2184" s="165"/>
    </row>
    <row r="2185" spans="41:41" x14ac:dyDescent="0.25">
      <c r="AO2185" s="165"/>
    </row>
    <row r="2186" spans="41:41" x14ac:dyDescent="0.25">
      <c r="AO2186" s="165"/>
    </row>
    <row r="2187" spans="41:41" x14ac:dyDescent="0.25">
      <c r="AO2187" s="165"/>
    </row>
    <row r="2188" spans="41:41" x14ac:dyDescent="0.25">
      <c r="AO2188" s="165"/>
    </row>
    <row r="2189" spans="41:41" x14ac:dyDescent="0.25">
      <c r="AO2189" s="165"/>
    </row>
    <row r="2190" spans="41:41" x14ac:dyDescent="0.25">
      <c r="AO2190" s="165"/>
    </row>
    <row r="2191" spans="41:41" x14ac:dyDescent="0.25">
      <c r="AO2191" s="165"/>
    </row>
    <row r="2192" spans="41:41" x14ac:dyDescent="0.25">
      <c r="AO2192" s="165"/>
    </row>
    <row r="2193" spans="41:41" x14ac:dyDescent="0.25">
      <c r="AO2193" s="165"/>
    </row>
    <row r="2194" spans="41:41" x14ac:dyDescent="0.25">
      <c r="AO2194" s="165"/>
    </row>
    <row r="2195" spans="41:41" x14ac:dyDescent="0.25">
      <c r="AO2195" s="165"/>
    </row>
    <row r="2196" spans="41:41" x14ac:dyDescent="0.25">
      <c r="AO2196" s="165"/>
    </row>
    <row r="2197" spans="41:41" x14ac:dyDescent="0.25">
      <c r="AO2197" s="165"/>
    </row>
    <row r="2198" spans="41:41" x14ac:dyDescent="0.25">
      <c r="AO2198" s="165"/>
    </row>
    <row r="2199" spans="41:41" x14ac:dyDescent="0.25">
      <c r="AO2199" s="165"/>
    </row>
    <row r="2200" spans="41:41" x14ac:dyDescent="0.25">
      <c r="AO2200" s="165"/>
    </row>
    <row r="2201" spans="41:41" x14ac:dyDescent="0.25">
      <c r="AO2201" s="165"/>
    </row>
    <row r="2202" spans="41:41" x14ac:dyDescent="0.25">
      <c r="AO2202" s="165"/>
    </row>
    <row r="2203" spans="41:41" x14ac:dyDescent="0.25">
      <c r="AO2203" s="165"/>
    </row>
    <row r="2204" spans="41:41" x14ac:dyDescent="0.25">
      <c r="AO2204" s="165"/>
    </row>
    <row r="2205" spans="41:41" x14ac:dyDescent="0.25">
      <c r="AO2205" s="165"/>
    </row>
    <row r="2206" spans="41:41" x14ac:dyDescent="0.25">
      <c r="AO2206" s="165"/>
    </row>
    <row r="2207" spans="41:41" x14ac:dyDescent="0.25">
      <c r="AO2207" s="165"/>
    </row>
    <row r="2208" spans="41:41" x14ac:dyDescent="0.25">
      <c r="AO2208" s="165"/>
    </row>
    <row r="2209" spans="41:41" x14ac:dyDescent="0.25">
      <c r="AO2209" s="165"/>
    </row>
    <row r="2210" spans="41:41" x14ac:dyDescent="0.25">
      <c r="AO2210" s="165"/>
    </row>
    <row r="2211" spans="41:41" x14ac:dyDescent="0.25">
      <c r="AO2211" s="165"/>
    </row>
    <row r="2212" spans="41:41" x14ac:dyDescent="0.25">
      <c r="AO2212" s="165"/>
    </row>
    <row r="2213" spans="41:41" x14ac:dyDescent="0.25">
      <c r="AO2213" s="165"/>
    </row>
    <row r="2214" spans="41:41" x14ac:dyDescent="0.25">
      <c r="AO2214" s="165"/>
    </row>
    <row r="2215" spans="41:41" x14ac:dyDescent="0.25">
      <c r="AO2215" s="165"/>
    </row>
    <row r="2216" spans="41:41" x14ac:dyDescent="0.25">
      <c r="AO2216" s="165"/>
    </row>
    <row r="2217" spans="41:41" x14ac:dyDescent="0.25">
      <c r="AO2217" s="165"/>
    </row>
    <row r="2218" spans="41:41" x14ac:dyDescent="0.25">
      <c r="AO2218" s="165"/>
    </row>
    <row r="2219" spans="41:41" x14ac:dyDescent="0.25">
      <c r="AO2219" s="165"/>
    </row>
    <row r="2220" spans="41:41" x14ac:dyDescent="0.25">
      <c r="AO2220" s="165"/>
    </row>
    <row r="2221" spans="41:41" x14ac:dyDescent="0.25">
      <c r="AO2221" s="165"/>
    </row>
    <row r="2222" spans="41:41" x14ac:dyDescent="0.25">
      <c r="AO2222" s="165"/>
    </row>
    <row r="2223" spans="41:41" x14ac:dyDescent="0.25">
      <c r="AO2223" s="165"/>
    </row>
    <row r="2224" spans="41:41" x14ac:dyDescent="0.25">
      <c r="AO2224" s="165"/>
    </row>
    <row r="2225" spans="41:41" x14ac:dyDescent="0.25">
      <c r="AO2225" s="165"/>
    </row>
    <row r="2226" spans="41:41" x14ac:dyDescent="0.25">
      <c r="AO2226" s="165"/>
    </row>
    <row r="2227" spans="41:41" x14ac:dyDescent="0.25">
      <c r="AO2227" s="165"/>
    </row>
    <row r="2228" spans="41:41" x14ac:dyDescent="0.25">
      <c r="AO2228" s="165"/>
    </row>
    <row r="2229" spans="41:41" x14ac:dyDescent="0.25">
      <c r="AO2229" s="165"/>
    </row>
    <row r="2230" spans="41:41" x14ac:dyDescent="0.25">
      <c r="AO2230" s="165"/>
    </row>
    <row r="2231" spans="41:41" x14ac:dyDescent="0.25">
      <c r="AO2231" s="165"/>
    </row>
    <row r="2232" spans="41:41" x14ac:dyDescent="0.25">
      <c r="AO2232" s="165"/>
    </row>
    <row r="2233" spans="41:41" x14ac:dyDescent="0.25">
      <c r="AO2233" s="165"/>
    </row>
    <row r="2234" spans="41:41" x14ac:dyDescent="0.25">
      <c r="AO2234" s="165"/>
    </row>
    <row r="2235" spans="41:41" x14ac:dyDescent="0.25">
      <c r="AO2235" s="165"/>
    </row>
    <row r="2236" spans="41:41" x14ac:dyDescent="0.25">
      <c r="AO2236" s="165"/>
    </row>
    <row r="2237" spans="41:41" x14ac:dyDescent="0.25">
      <c r="AO2237" s="165"/>
    </row>
    <row r="2238" spans="41:41" x14ac:dyDescent="0.25">
      <c r="AO2238" s="165"/>
    </row>
    <row r="2239" spans="41:41" x14ac:dyDescent="0.25">
      <c r="AO2239" s="165"/>
    </row>
    <row r="2240" spans="41:41" x14ac:dyDescent="0.25">
      <c r="AO2240" s="165"/>
    </row>
    <row r="2241" spans="41:41" x14ac:dyDescent="0.25">
      <c r="AO2241" s="165"/>
    </row>
    <row r="2242" spans="41:41" x14ac:dyDescent="0.25">
      <c r="AO2242" s="165"/>
    </row>
    <row r="2243" spans="41:41" x14ac:dyDescent="0.25">
      <c r="AO2243" s="165"/>
    </row>
    <row r="2244" spans="41:41" x14ac:dyDescent="0.25">
      <c r="AO2244" s="165"/>
    </row>
    <row r="2245" spans="41:41" x14ac:dyDescent="0.25">
      <c r="AO2245" s="165"/>
    </row>
    <row r="2246" spans="41:41" x14ac:dyDescent="0.25">
      <c r="AO2246" s="165"/>
    </row>
    <row r="2247" spans="41:41" x14ac:dyDescent="0.25">
      <c r="AO2247" s="165"/>
    </row>
    <row r="2248" spans="41:41" x14ac:dyDescent="0.25">
      <c r="AO2248" s="165"/>
    </row>
    <row r="2249" spans="41:41" x14ac:dyDescent="0.25">
      <c r="AO2249" s="165"/>
    </row>
    <row r="2250" spans="41:41" x14ac:dyDescent="0.25">
      <c r="AO2250" s="165"/>
    </row>
    <row r="2251" spans="41:41" x14ac:dyDescent="0.25">
      <c r="AO2251" s="165"/>
    </row>
    <row r="2252" spans="41:41" x14ac:dyDescent="0.25">
      <c r="AO2252" s="165"/>
    </row>
    <row r="2253" spans="41:41" x14ac:dyDescent="0.25">
      <c r="AO2253" s="165"/>
    </row>
    <row r="2254" spans="41:41" x14ac:dyDescent="0.25">
      <c r="AO2254" s="165"/>
    </row>
    <row r="2255" spans="41:41" x14ac:dyDescent="0.25">
      <c r="AO2255" s="165"/>
    </row>
    <row r="2256" spans="41:41" x14ac:dyDescent="0.25">
      <c r="AO2256" s="165"/>
    </row>
    <row r="2257" spans="41:41" x14ac:dyDescent="0.25">
      <c r="AO2257" s="165"/>
    </row>
    <row r="2258" spans="41:41" x14ac:dyDescent="0.25">
      <c r="AO2258" s="165"/>
    </row>
    <row r="2259" spans="41:41" x14ac:dyDescent="0.25">
      <c r="AO2259" s="165"/>
    </row>
    <row r="2260" spans="41:41" x14ac:dyDescent="0.25">
      <c r="AO2260" s="165"/>
    </row>
    <row r="2261" spans="41:41" x14ac:dyDescent="0.25">
      <c r="AO2261" s="165"/>
    </row>
    <row r="2262" spans="41:41" x14ac:dyDescent="0.25">
      <c r="AO2262" s="165"/>
    </row>
    <row r="2263" spans="41:41" x14ac:dyDescent="0.25">
      <c r="AO2263" s="165"/>
    </row>
    <row r="2264" spans="41:41" x14ac:dyDescent="0.25">
      <c r="AO2264" s="165"/>
    </row>
    <row r="2265" spans="41:41" x14ac:dyDescent="0.25">
      <c r="AO2265" s="165"/>
    </row>
    <row r="2266" spans="41:41" x14ac:dyDescent="0.25">
      <c r="AO2266" s="165"/>
    </row>
    <row r="2267" spans="41:41" x14ac:dyDescent="0.25">
      <c r="AO2267" s="165"/>
    </row>
    <row r="2268" spans="41:41" x14ac:dyDescent="0.25">
      <c r="AO2268" s="165"/>
    </row>
    <row r="2269" spans="41:41" x14ac:dyDescent="0.25">
      <c r="AO2269" s="165"/>
    </row>
    <row r="2270" spans="41:41" x14ac:dyDescent="0.25">
      <c r="AO2270" s="165"/>
    </row>
    <row r="2271" spans="41:41" x14ac:dyDescent="0.25">
      <c r="AO2271" s="165"/>
    </row>
    <row r="2272" spans="41:41" x14ac:dyDescent="0.25">
      <c r="AO2272" s="165"/>
    </row>
    <row r="2273" spans="41:41" x14ac:dyDescent="0.25">
      <c r="AO2273" s="165"/>
    </row>
    <row r="2274" spans="41:41" x14ac:dyDescent="0.25">
      <c r="AO2274" s="165"/>
    </row>
    <row r="2275" spans="41:41" x14ac:dyDescent="0.25">
      <c r="AO2275" s="165"/>
    </row>
    <row r="2276" spans="41:41" x14ac:dyDescent="0.25">
      <c r="AO2276" s="165"/>
    </row>
    <row r="2277" spans="41:41" x14ac:dyDescent="0.25">
      <c r="AO2277" s="165"/>
    </row>
    <row r="2278" spans="41:41" x14ac:dyDescent="0.25">
      <c r="AO2278" s="165"/>
    </row>
    <row r="2279" spans="41:41" x14ac:dyDescent="0.25">
      <c r="AO2279" s="165"/>
    </row>
    <row r="2280" spans="41:41" x14ac:dyDescent="0.25">
      <c r="AO2280" s="165"/>
    </row>
    <row r="2281" spans="41:41" x14ac:dyDescent="0.25">
      <c r="AO2281" s="165"/>
    </row>
    <row r="2282" spans="41:41" x14ac:dyDescent="0.25">
      <c r="AO2282" s="165"/>
    </row>
    <row r="2283" spans="41:41" x14ac:dyDescent="0.25">
      <c r="AO2283" s="165"/>
    </row>
    <row r="2284" spans="41:41" x14ac:dyDescent="0.25">
      <c r="AO2284" s="165"/>
    </row>
    <row r="2285" spans="41:41" x14ac:dyDescent="0.25">
      <c r="AO2285" s="165"/>
    </row>
    <row r="2286" spans="41:41" x14ac:dyDescent="0.25">
      <c r="AO2286" s="165"/>
    </row>
    <row r="2287" spans="41:41" x14ac:dyDescent="0.25">
      <c r="AO2287" s="165"/>
    </row>
    <row r="2288" spans="41:41" x14ac:dyDescent="0.25">
      <c r="AO2288" s="165"/>
    </row>
    <row r="2289" spans="41:41" x14ac:dyDescent="0.25">
      <c r="AO2289" s="165"/>
    </row>
    <row r="2290" spans="41:41" x14ac:dyDescent="0.25">
      <c r="AO2290" s="165"/>
    </row>
    <row r="2291" spans="41:41" x14ac:dyDescent="0.25">
      <c r="AO2291" s="165"/>
    </row>
    <row r="2292" spans="41:41" x14ac:dyDescent="0.25">
      <c r="AO2292" s="165"/>
    </row>
    <row r="2293" spans="41:41" x14ac:dyDescent="0.25">
      <c r="AO2293" s="165"/>
    </row>
    <row r="2294" spans="41:41" x14ac:dyDescent="0.25">
      <c r="AO2294" s="165"/>
    </row>
    <row r="2295" spans="41:41" x14ac:dyDescent="0.25">
      <c r="AO2295" s="165"/>
    </row>
    <row r="2296" spans="41:41" x14ac:dyDescent="0.25">
      <c r="AO2296" s="165"/>
    </row>
    <row r="2297" spans="41:41" x14ac:dyDescent="0.25">
      <c r="AO2297" s="165"/>
    </row>
    <row r="2298" spans="41:41" x14ac:dyDescent="0.25">
      <c r="AO2298" s="165"/>
    </row>
    <row r="2299" spans="41:41" x14ac:dyDescent="0.25">
      <c r="AO2299" s="165"/>
    </row>
    <row r="2300" spans="41:41" x14ac:dyDescent="0.25">
      <c r="AO2300" s="165"/>
    </row>
    <row r="2301" spans="41:41" x14ac:dyDescent="0.25">
      <c r="AO2301" s="165"/>
    </row>
    <row r="2302" spans="41:41" x14ac:dyDescent="0.25">
      <c r="AO2302" s="165"/>
    </row>
    <row r="2303" spans="41:41" x14ac:dyDescent="0.25">
      <c r="AO2303" s="165"/>
    </row>
    <row r="2304" spans="41:41" x14ac:dyDescent="0.25">
      <c r="AO2304" s="165"/>
    </row>
    <row r="2305" spans="41:41" x14ac:dyDescent="0.25">
      <c r="AO2305" s="165"/>
    </row>
    <row r="2306" spans="41:41" x14ac:dyDescent="0.25">
      <c r="AO2306" s="165"/>
    </row>
    <row r="2307" spans="41:41" x14ac:dyDescent="0.25">
      <c r="AO2307" s="165"/>
    </row>
    <row r="2308" spans="41:41" x14ac:dyDescent="0.25">
      <c r="AO2308" s="165"/>
    </row>
    <row r="2309" spans="41:41" x14ac:dyDescent="0.25">
      <c r="AO2309" s="165"/>
    </row>
    <row r="2310" spans="41:41" x14ac:dyDescent="0.25">
      <c r="AO2310" s="165"/>
    </row>
    <row r="2311" spans="41:41" x14ac:dyDescent="0.25">
      <c r="AO2311" s="165"/>
    </row>
    <row r="2312" spans="41:41" x14ac:dyDescent="0.25">
      <c r="AO2312" s="165"/>
    </row>
    <row r="2313" spans="41:41" x14ac:dyDescent="0.25">
      <c r="AO2313" s="165"/>
    </row>
    <row r="2314" spans="41:41" x14ac:dyDescent="0.25">
      <c r="AO2314" s="165"/>
    </row>
    <row r="2315" spans="41:41" x14ac:dyDescent="0.25">
      <c r="AO2315" s="165"/>
    </row>
    <row r="2316" spans="41:41" x14ac:dyDescent="0.25">
      <c r="AO2316" s="165"/>
    </row>
    <row r="2317" spans="41:41" x14ac:dyDescent="0.25">
      <c r="AO2317" s="165"/>
    </row>
    <row r="2318" spans="41:41" x14ac:dyDescent="0.25">
      <c r="AO2318" s="165"/>
    </row>
    <row r="2319" spans="41:41" x14ac:dyDescent="0.25">
      <c r="AO2319" s="165"/>
    </row>
    <row r="2320" spans="41:41" x14ac:dyDescent="0.25">
      <c r="AO2320" s="165"/>
    </row>
    <row r="2321" spans="41:41" x14ac:dyDescent="0.25">
      <c r="AO2321" s="165"/>
    </row>
    <row r="2322" spans="41:41" x14ac:dyDescent="0.25">
      <c r="AO2322" s="165"/>
    </row>
    <row r="2323" spans="41:41" x14ac:dyDescent="0.25">
      <c r="AO2323" s="165"/>
    </row>
    <row r="2324" spans="41:41" x14ac:dyDescent="0.25">
      <c r="AO2324" s="165"/>
    </row>
    <row r="2325" spans="41:41" x14ac:dyDescent="0.25">
      <c r="AO2325" s="165"/>
    </row>
    <row r="2326" spans="41:41" x14ac:dyDescent="0.25">
      <c r="AO2326" s="165"/>
    </row>
    <row r="2327" spans="41:41" x14ac:dyDescent="0.25">
      <c r="AO2327" s="165"/>
    </row>
    <row r="2328" spans="41:41" x14ac:dyDescent="0.25">
      <c r="AO2328" s="165"/>
    </row>
    <row r="2329" spans="41:41" x14ac:dyDescent="0.25">
      <c r="AO2329" s="165"/>
    </row>
    <row r="2330" spans="41:41" x14ac:dyDescent="0.25">
      <c r="AO2330" s="165"/>
    </row>
    <row r="2331" spans="41:41" x14ac:dyDescent="0.25">
      <c r="AO2331" s="165"/>
    </row>
    <row r="2332" spans="41:41" x14ac:dyDescent="0.25">
      <c r="AO2332" s="165"/>
    </row>
    <row r="2333" spans="41:41" x14ac:dyDescent="0.25">
      <c r="AO2333" s="165"/>
    </row>
    <row r="2334" spans="41:41" x14ac:dyDescent="0.25">
      <c r="AO2334" s="165"/>
    </row>
    <row r="2335" spans="41:41" x14ac:dyDescent="0.25">
      <c r="AO2335" s="165"/>
    </row>
    <row r="2336" spans="41:41" x14ac:dyDescent="0.25">
      <c r="AO2336" s="165"/>
    </row>
    <row r="2337" spans="41:41" x14ac:dyDescent="0.25">
      <c r="AO2337" s="165"/>
    </row>
    <row r="2338" spans="41:41" x14ac:dyDescent="0.25">
      <c r="AO2338" s="165"/>
    </row>
    <row r="2339" spans="41:41" x14ac:dyDescent="0.25">
      <c r="AO2339" s="165"/>
    </row>
    <row r="2340" spans="41:41" x14ac:dyDescent="0.25">
      <c r="AO2340" s="165"/>
    </row>
    <row r="2341" spans="41:41" x14ac:dyDescent="0.25">
      <c r="AO2341" s="165"/>
    </row>
    <row r="2342" spans="41:41" x14ac:dyDescent="0.25">
      <c r="AO2342" s="165"/>
    </row>
    <row r="2343" spans="41:41" x14ac:dyDescent="0.25">
      <c r="AO2343" s="165"/>
    </row>
    <row r="2344" spans="41:41" x14ac:dyDescent="0.25">
      <c r="AO2344" s="165"/>
    </row>
    <row r="2345" spans="41:41" x14ac:dyDescent="0.25">
      <c r="AO2345" s="165"/>
    </row>
    <row r="2346" spans="41:41" x14ac:dyDescent="0.25">
      <c r="AO2346" s="165"/>
    </row>
    <row r="2347" spans="41:41" x14ac:dyDescent="0.25">
      <c r="AO2347" s="165"/>
    </row>
    <row r="2348" spans="41:41" x14ac:dyDescent="0.25">
      <c r="AO2348" s="165"/>
    </row>
    <row r="2349" spans="41:41" x14ac:dyDescent="0.25">
      <c r="AO2349" s="165"/>
    </row>
    <row r="2350" spans="41:41" x14ac:dyDescent="0.25">
      <c r="AO2350" s="165"/>
    </row>
    <row r="2351" spans="41:41" x14ac:dyDescent="0.25">
      <c r="AO2351" s="165"/>
    </row>
    <row r="2352" spans="41:41" x14ac:dyDescent="0.25">
      <c r="AO2352" s="165"/>
    </row>
    <row r="2353" spans="41:41" x14ac:dyDescent="0.25">
      <c r="AO2353" s="165"/>
    </row>
    <row r="2354" spans="41:41" x14ac:dyDescent="0.25">
      <c r="AO2354" s="165"/>
    </row>
    <row r="2355" spans="41:41" x14ac:dyDescent="0.25">
      <c r="AO2355" s="165"/>
    </row>
    <row r="2356" spans="41:41" x14ac:dyDescent="0.25">
      <c r="AO2356" s="165"/>
    </row>
    <row r="2357" spans="41:41" x14ac:dyDescent="0.25">
      <c r="AO2357" s="165"/>
    </row>
    <row r="2358" spans="41:41" x14ac:dyDescent="0.25">
      <c r="AO2358" s="165"/>
    </row>
    <row r="2359" spans="41:41" x14ac:dyDescent="0.25">
      <c r="AO2359" s="165"/>
    </row>
    <row r="2360" spans="41:41" x14ac:dyDescent="0.25">
      <c r="AO2360" s="165"/>
    </row>
    <row r="2361" spans="41:41" x14ac:dyDescent="0.25">
      <c r="AO2361" s="165"/>
    </row>
    <row r="2362" spans="41:41" x14ac:dyDescent="0.25">
      <c r="AO2362" s="165"/>
    </row>
    <row r="2363" spans="41:41" x14ac:dyDescent="0.25">
      <c r="AO2363" s="165"/>
    </row>
    <row r="2364" spans="41:41" x14ac:dyDescent="0.25">
      <c r="AO2364" s="165"/>
    </row>
    <row r="2365" spans="41:41" x14ac:dyDescent="0.25">
      <c r="AO2365" s="165"/>
    </row>
    <row r="2366" spans="41:41" x14ac:dyDescent="0.25">
      <c r="AO2366" s="165"/>
    </row>
    <row r="2367" spans="41:41" x14ac:dyDescent="0.25">
      <c r="AO2367" s="165"/>
    </row>
    <row r="2368" spans="41:41" x14ac:dyDescent="0.25">
      <c r="AO2368" s="165"/>
    </row>
    <row r="2369" spans="41:41" x14ac:dyDescent="0.25">
      <c r="AO2369" s="165"/>
    </row>
    <row r="2370" spans="41:41" x14ac:dyDescent="0.25">
      <c r="AO2370" s="165"/>
    </row>
    <row r="2371" spans="41:41" x14ac:dyDescent="0.25">
      <c r="AO2371" s="165"/>
    </row>
    <row r="2372" spans="41:41" x14ac:dyDescent="0.25">
      <c r="AO2372" s="165"/>
    </row>
    <row r="2373" spans="41:41" x14ac:dyDescent="0.25">
      <c r="AO2373" s="165"/>
    </row>
    <row r="2374" spans="41:41" x14ac:dyDescent="0.25">
      <c r="AO2374" s="165"/>
    </row>
    <row r="2375" spans="41:41" x14ac:dyDescent="0.25">
      <c r="AO2375" s="165"/>
    </row>
    <row r="2376" spans="41:41" x14ac:dyDescent="0.25">
      <c r="AO2376" s="165"/>
    </row>
    <row r="2377" spans="41:41" x14ac:dyDescent="0.25">
      <c r="AO2377" s="165"/>
    </row>
    <row r="2378" spans="41:41" x14ac:dyDescent="0.25">
      <c r="AO2378" s="165"/>
    </row>
    <row r="2379" spans="41:41" x14ac:dyDescent="0.25">
      <c r="AO2379" s="165"/>
    </row>
    <row r="2380" spans="41:41" x14ac:dyDescent="0.25">
      <c r="AO2380" s="165"/>
    </row>
    <row r="2381" spans="41:41" x14ac:dyDescent="0.25">
      <c r="AO2381" s="165"/>
    </row>
    <row r="2382" spans="41:41" x14ac:dyDescent="0.25">
      <c r="AO2382" s="165"/>
    </row>
    <row r="2383" spans="41:41" x14ac:dyDescent="0.25">
      <c r="AO2383" s="165"/>
    </row>
    <row r="2384" spans="41:41" x14ac:dyDescent="0.25">
      <c r="AO2384" s="165"/>
    </row>
    <row r="2385" spans="41:41" x14ac:dyDescent="0.25">
      <c r="AO2385" s="165"/>
    </row>
    <row r="2386" spans="41:41" x14ac:dyDescent="0.25">
      <c r="AO2386" s="165"/>
    </row>
    <row r="2387" spans="41:41" x14ac:dyDescent="0.25">
      <c r="AO2387" s="165"/>
    </row>
    <row r="2388" spans="41:41" x14ac:dyDescent="0.25">
      <c r="AO2388" s="165"/>
    </row>
    <row r="2389" spans="41:41" x14ac:dyDescent="0.25">
      <c r="AO2389" s="165"/>
    </row>
    <row r="2390" spans="41:41" x14ac:dyDescent="0.25">
      <c r="AO2390" s="165"/>
    </row>
    <row r="2391" spans="41:41" x14ac:dyDescent="0.25">
      <c r="AO2391" s="165"/>
    </row>
    <row r="2392" spans="41:41" x14ac:dyDescent="0.25">
      <c r="AO2392" s="165"/>
    </row>
    <row r="2393" spans="41:41" x14ac:dyDescent="0.25">
      <c r="AO2393" s="165"/>
    </row>
    <row r="2394" spans="41:41" x14ac:dyDescent="0.25">
      <c r="AO2394" s="165"/>
    </row>
    <row r="2395" spans="41:41" x14ac:dyDescent="0.25">
      <c r="AO2395" s="165"/>
    </row>
    <row r="2396" spans="41:41" x14ac:dyDescent="0.25">
      <c r="AO2396" s="165"/>
    </row>
    <row r="2397" spans="41:41" x14ac:dyDescent="0.25">
      <c r="AO2397" s="165"/>
    </row>
    <row r="2398" spans="41:41" x14ac:dyDescent="0.25">
      <c r="AO2398" s="165"/>
    </row>
    <row r="2399" spans="41:41" x14ac:dyDescent="0.25">
      <c r="AO2399" s="165"/>
    </row>
    <row r="2400" spans="41:41" x14ac:dyDescent="0.25">
      <c r="AO2400" s="165"/>
    </row>
    <row r="2401" spans="41:41" x14ac:dyDescent="0.25">
      <c r="AO2401" s="165"/>
    </row>
    <row r="2402" spans="41:41" x14ac:dyDescent="0.25">
      <c r="AO2402" s="165"/>
    </row>
    <row r="2403" spans="41:41" x14ac:dyDescent="0.25">
      <c r="AO2403" s="165"/>
    </row>
    <row r="2404" spans="41:41" x14ac:dyDescent="0.25">
      <c r="AO2404" s="165"/>
    </row>
    <row r="2405" spans="41:41" x14ac:dyDescent="0.25">
      <c r="AO2405" s="165"/>
    </row>
    <row r="2406" spans="41:41" x14ac:dyDescent="0.25">
      <c r="AO2406" s="165"/>
    </row>
    <row r="2407" spans="41:41" x14ac:dyDescent="0.25">
      <c r="AO2407" s="165"/>
    </row>
    <row r="2408" spans="41:41" x14ac:dyDescent="0.25">
      <c r="AO2408" s="165"/>
    </row>
    <row r="2409" spans="41:41" x14ac:dyDescent="0.25">
      <c r="AO2409" s="165"/>
    </row>
    <row r="2410" spans="41:41" x14ac:dyDescent="0.25">
      <c r="AO2410" s="165"/>
    </row>
    <row r="2411" spans="41:41" x14ac:dyDescent="0.25">
      <c r="AO2411" s="165"/>
    </row>
    <row r="2412" spans="41:41" x14ac:dyDescent="0.25">
      <c r="AO2412" s="165"/>
    </row>
    <row r="2413" spans="41:41" x14ac:dyDescent="0.25">
      <c r="AO2413" s="165"/>
    </row>
    <row r="2414" spans="41:41" x14ac:dyDescent="0.25">
      <c r="AO2414" s="165"/>
    </row>
    <row r="2415" spans="41:41" x14ac:dyDescent="0.25">
      <c r="AO2415" s="165"/>
    </row>
    <row r="2416" spans="41:41" x14ac:dyDescent="0.25">
      <c r="AO2416" s="165"/>
    </row>
    <row r="2417" spans="41:41" x14ac:dyDescent="0.25">
      <c r="AO2417" s="165"/>
    </row>
    <row r="2418" spans="41:41" x14ac:dyDescent="0.25">
      <c r="AO2418" s="165"/>
    </row>
    <row r="2419" spans="41:41" x14ac:dyDescent="0.25">
      <c r="AO2419" s="165"/>
    </row>
    <row r="2420" spans="41:41" x14ac:dyDescent="0.25">
      <c r="AO2420" s="165"/>
    </row>
    <row r="2421" spans="41:41" x14ac:dyDescent="0.25">
      <c r="AO2421" s="165"/>
    </row>
    <row r="2422" spans="41:41" x14ac:dyDescent="0.25">
      <c r="AO2422" s="165"/>
    </row>
    <row r="2423" spans="41:41" x14ac:dyDescent="0.25">
      <c r="AO2423" s="165"/>
    </row>
    <row r="2424" spans="41:41" x14ac:dyDescent="0.25">
      <c r="AO2424" s="165"/>
    </row>
    <row r="2425" spans="41:41" x14ac:dyDescent="0.25">
      <c r="AO2425" s="165"/>
    </row>
    <row r="2426" spans="41:41" x14ac:dyDescent="0.25">
      <c r="AO2426" s="165"/>
    </row>
    <row r="2427" spans="41:41" x14ac:dyDescent="0.25">
      <c r="AO2427" s="165"/>
    </row>
    <row r="2428" spans="41:41" x14ac:dyDescent="0.25">
      <c r="AO2428" s="165"/>
    </row>
    <row r="2429" spans="41:41" x14ac:dyDescent="0.25">
      <c r="AO2429" s="165"/>
    </row>
    <row r="2430" spans="41:41" x14ac:dyDescent="0.25">
      <c r="AO2430" s="165"/>
    </row>
    <row r="2431" spans="41:41" x14ac:dyDescent="0.25">
      <c r="AO2431" s="165"/>
    </row>
    <row r="2432" spans="41:41" x14ac:dyDescent="0.25">
      <c r="AO2432" s="165"/>
    </row>
    <row r="2433" spans="41:41" x14ac:dyDescent="0.25">
      <c r="AO2433" s="165"/>
    </row>
    <row r="2434" spans="41:41" x14ac:dyDescent="0.25">
      <c r="AO2434" s="165"/>
    </row>
    <row r="2435" spans="41:41" x14ac:dyDescent="0.25">
      <c r="AO2435" s="165"/>
    </row>
    <row r="2436" spans="41:41" x14ac:dyDescent="0.25">
      <c r="AO2436" s="165"/>
    </row>
    <row r="2437" spans="41:41" x14ac:dyDescent="0.25">
      <c r="AO2437" s="165"/>
    </row>
    <row r="2438" spans="41:41" x14ac:dyDescent="0.25">
      <c r="AO2438" s="165"/>
    </row>
    <row r="2439" spans="41:41" x14ac:dyDescent="0.25">
      <c r="AO2439" s="165"/>
    </row>
    <row r="2440" spans="41:41" x14ac:dyDescent="0.25">
      <c r="AO2440" s="165"/>
    </row>
    <row r="2441" spans="41:41" x14ac:dyDescent="0.25">
      <c r="AO2441" s="165"/>
    </row>
    <row r="2442" spans="41:41" x14ac:dyDescent="0.25">
      <c r="AO2442" s="165"/>
    </row>
    <row r="2443" spans="41:41" x14ac:dyDescent="0.25">
      <c r="AO2443" s="165"/>
    </row>
    <row r="2444" spans="41:41" x14ac:dyDescent="0.25">
      <c r="AO2444" s="165"/>
    </row>
    <row r="2445" spans="41:41" x14ac:dyDescent="0.25">
      <c r="AO2445" s="165"/>
    </row>
    <row r="2446" spans="41:41" x14ac:dyDescent="0.25">
      <c r="AO2446" s="165"/>
    </row>
    <row r="2447" spans="41:41" x14ac:dyDescent="0.25">
      <c r="AO2447" s="165"/>
    </row>
    <row r="2448" spans="41:41" x14ac:dyDescent="0.25">
      <c r="AO2448" s="165"/>
    </row>
    <row r="2449" spans="41:41" x14ac:dyDescent="0.25">
      <c r="AO2449" s="165"/>
    </row>
    <row r="2450" spans="41:41" x14ac:dyDescent="0.25">
      <c r="AO2450" s="165"/>
    </row>
    <row r="2451" spans="41:41" x14ac:dyDescent="0.25">
      <c r="AO2451" s="165"/>
    </row>
    <row r="2452" spans="41:41" x14ac:dyDescent="0.25">
      <c r="AO2452" s="165"/>
    </row>
    <row r="2453" spans="41:41" x14ac:dyDescent="0.25">
      <c r="AO2453" s="165"/>
    </row>
    <row r="2454" spans="41:41" x14ac:dyDescent="0.25">
      <c r="AO2454" s="165"/>
    </row>
    <row r="2455" spans="41:41" x14ac:dyDescent="0.25">
      <c r="AO2455" s="165"/>
    </row>
    <row r="2456" spans="41:41" x14ac:dyDescent="0.25">
      <c r="AO2456" s="165"/>
    </row>
    <row r="2457" spans="41:41" x14ac:dyDescent="0.25">
      <c r="AO2457" s="165"/>
    </row>
    <row r="2458" spans="41:41" x14ac:dyDescent="0.25">
      <c r="AO2458" s="165"/>
    </row>
    <row r="2459" spans="41:41" x14ac:dyDescent="0.25">
      <c r="AO2459" s="165"/>
    </row>
    <row r="2460" spans="41:41" x14ac:dyDescent="0.25">
      <c r="AO2460" s="165"/>
    </row>
    <row r="2461" spans="41:41" x14ac:dyDescent="0.25">
      <c r="AO2461" s="165"/>
    </row>
    <row r="2462" spans="41:41" x14ac:dyDescent="0.25">
      <c r="AO2462" s="165"/>
    </row>
    <row r="2463" spans="41:41" x14ac:dyDescent="0.25">
      <c r="AO2463" s="165"/>
    </row>
    <row r="2464" spans="41:41" x14ac:dyDescent="0.25">
      <c r="AO2464" s="165"/>
    </row>
    <row r="2465" spans="41:41" x14ac:dyDescent="0.25">
      <c r="AO2465" s="165"/>
    </row>
    <row r="2466" spans="41:41" x14ac:dyDescent="0.25">
      <c r="AO2466" s="165"/>
    </row>
    <row r="2467" spans="41:41" x14ac:dyDescent="0.25">
      <c r="AO2467" s="165"/>
    </row>
    <row r="2468" spans="41:41" x14ac:dyDescent="0.25">
      <c r="AO2468" s="165"/>
    </row>
    <row r="2469" spans="41:41" x14ac:dyDescent="0.25">
      <c r="AO2469" s="165"/>
    </row>
    <row r="2470" spans="41:41" x14ac:dyDescent="0.25">
      <c r="AO2470" s="165"/>
    </row>
    <row r="2471" spans="41:41" x14ac:dyDescent="0.25">
      <c r="AO2471" s="165"/>
    </row>
    <row r="2472" spans="41:41" x14ac:dyDescent="0.25">
      <c r="AO2472" s="165"/>
    </row>
    <row r="2473" spans="41:41" x14ac:dyDescent="0.25">
      <c r="AO2473" s="165"/>
    </row>
    <row r="2474" spans="41:41" x14ac:dyDescent="0.25">
      <c r="AO2474" s="165"/>
    </row>
    <row r="2475" spans="41:41" x14ac:dyDescent="0.25">
      <c r="AO2475" s="165"/>
    </row>
    <row r="2476" spans="41:41" x14ac:dyDescent="0.25">
      <c r="AO2476" s="165"/>
    </row>
    <row r="2477" spans="41:41" x14ac:dyDescent="0.25">
      <c r="AO2477" s="165"/>
    </row>
    <row r="2478" spans="41:41" x14ac:dyDescent="0.25">
      <c r="AO2478" s="165"/>
    </row>
    <row r="2479" spans="41:41" x14ac:dyDescent="0.25">
      <c r="AO2479" s="165"/>
    </row>
    <row r="2480" spans="41:41" x14ac:dyDescent="0.25">
      <c r="AO2480" s="165"/>
    </row>
    <row r="2481" spans="41:41" x14ac:dyDescent="0.25">
      <c r="AO2481" s="165"/>
    </row>
    <row r="2482" spans="41:41" x14ac:dyDescent="0.25">
      <c r="AO2482" s="165"/>
    </row>
    <row r="2483" spans="41:41" x14ac:dyDescent="0.25">
      <c r="AO2483" s="165"/>
    </row>
    <row r="2484" spans="41:41" x14ac:dyDescent="0.25">
      <c r="AO2484" s="165"/>
    </row>
    <row r="2485" spans="41:41" x14ac:dyDescent="0.25">
      <c r="AO2485" s="165"/>
    </row>
    <row r="2486" spans="41:41" x14ac:dyDescent="0.25">
      <c r="AO2486" s="165"/>
    </row>
    <row r="2487" spans="41:41" x14ac:dyDescent="0.25">
      <c r="AO2487" s="165"/>
    </row>
    <row r="2488" spans="41:41" x14ac:dyDescent="0.25">
      <c r="AO2488" s="165"/>
    </row>
    <row r="2489" spans="41:41" x14ac:dyDescent="0.25">
      <c r="AO2489" s="165"/>
    </row>
    <row r="2490" spans="41:41" x14ac:dyDescent="0.25">
      <c r="AO2490" s="165"/>
    </row>
    <row r="2491" spans="41:41" x14ac:dyDescent="0.25">
      <c r="AO2491" s="165"/>
    </row>
    <row r="2492" spans="41:41" x14ac:dyDescent="0.25">
      <c r="AO2492" s="165"/>
    </row>
    <row r="2493" spans="41:41" x14ac:dyDescent="0.25">
      <c r="AO2493" s="165"/>
    </row>
    <row r="2494" spans="41:41" x14ac:dyDescent="0.25">
      <c r="AO2494" s="165"/>
    </row>
    <row r="2495" spans="41:41" x14ac:dyDescent="0.25">
      <c r="AO2495" s="165"/>
    </row>
    <row r="2496" spans="41:41" x14ac:dyDescent="0.25">
      <c r="AO2496" s="165"/>
    </row>
    <row r="2497" spans="41:41" x14ac:dyDescent="0.25">
      <c r="AO2497" s="165"/>
    </row>
    <row r="2498" spans="41:41" x14ac:dyDescent="0.25">
      <c r="AO2498" s="165"/>
    </row>
    <row r="2499" spans="41:41" x14ac:dyDescent="0.25">
      <c r="AO2499" s="165"/>
    </row>
    <row r="2500" spans="41:41" x14ac:dyDescent="0.25">
      <c r="AO2500" s="165"/>
    </row>
    <row r="2501" spans="41:41" x14ac:dyDescent="0.25">
      <c r="AO2501" s="165"/>
    </row>
    <row r="2502" spans="41:41" x14ac:dyDescent="0.25">
      <c r="AO2502" s="165"/>
    </row>
    <row r="2503" spans="41:41" x14ac:dyDescent="0.25">
      <c r="AO2503" s="165"/>
    </row>
    <row r="2504" spans="41:41" x14ac:dyDescent="0.25">
      <c r="AO2504" s="165"/>
    </row>
    <row r="2505" spans="41:41" x14ac:dyDescent="0.25">
      <c r="AO2505" s="165"/>
    </row>
    <row r="2506" spans="41:41" x14ac:dyDescent="0.25">
      <c r="AO2506" s="165"/>
    </row>
    <row r="2507" spans="41:41" x14ac:dyDescent="0.25">
      <c r="AO2507" s="165"/>
    </row>
    <row r="2508" spans="41:41" x14ac:dyDescent="0.25">
      <c r="AO2508" s="165"/>
    </row>
    <row r="2509" spans="41:41" x14ac:dyDescent="0.25">
      <c r="AO2509" s="165"/>
    </row>
    <row r="2510" spans="41:41" x14ac:dyDescent="0.25">
      <c r="AO2510" s="165"/>
    </row>
    <row r="2511" spans="41:41" x14ac:dyDescent="0.25">
      <c r="AO2511" s="165"/>
    </row>
    <row r="2512" spans="41:41" x14ac:dyDescent="0.25">
      <c r="AO2512" s="165"/>
    </row>
    <row r="2513" spans="41:41" x14ac:dyDescent="0.25">
      <c r="AO2513" s="165"/>
    </row>
    <row r="2514" spans="41:41" x14ac:dyDescent="0.25">
      <c r="AO2514" s="165"/>
    </row>
    <row r="2515" spans="41:41" x14ac:dyDescent="0.25">
      <c r="AO2515" s="165"/>
    </row>
    <row r="2516" spans="41:41" x14ac:dyDescent="0.25">
      <c r="AO2516" s="165"/>
    </row>
    <row r="2517" spans="41:41" x14ac:dyDescent="0.25">
      <c r="AO2517" s="165"/>
    </row>
    <row r="2518" spans="41:41" x14ac:dyDescent="0.25">
      <c r="AO2518" s="165"/>
    </row>
    <row r="2519" spans="41:41" x14ac:dyDescent="0.25">
      <c r="AO2519" s="165"/>
    </row>
    <row r="2520" spans="41:41" x14ac:dyDescent="0.25">
      <c r="AO2520" s="165"/>
    </row>
    <row r="2521" spans="41:41" x14ac:dyDescent="0.25">
      <c r="AO2521" s="165"/>
    </row>
    <row r="2522" spans="41:41" x14ac:dyDescent="0.25">
      <c r="AO2522" s="165"/>
    </row>
    <row r="2523" spans="41:41" x14ac:dyDescent="0.25">
      <c r="AO2523" s="165"/>
    </row>
    <row r="2524" spans="41:41" x14ac:dyDescent="0.25">
      <c r="AO2524" s="165"/>
    </row>
    <row r="2525" spans="41:41" x14ac:dyDescent="0.25">
      <c r="AO2525" s="165"/>
    </row>
    <row r="2526" spans="41:41" x14ac:dyDescent="0.25">
      <c r="AO2526" s="165"/>
    </row>
    <row r="2527" spans="41:41" x14ac:dyDescent="0.25">
      <c r="AO2527" s="165"/>
    </row>
    <row r="2528" spans="41:41" x14ac:dyDescent="0.25">
      <c r="AO2528" s="165"/>
    </row>
    <row r="2529" spans="41:41" x14ac:dyDescent="0.25">
      <c r="AO2529" s="165"/>
    </row>
    <row r="2530" spans="41:41" x14ac:dyDescent="0.25">
      <c r="AO2530" s="165"/>
    </row>
    <row r="2531" spans="41:41" x14ac:dyDescent="0.25">
      <c r="AO2531" s="165"/>
    </row>
    <row r="2532" spans="41:41" x14ac:dyDescent="0.25">
      <c r="AO2532" s="165"/>
    </row>
    <row r="2533" spans="41:41" x14ac:dyDescent="0.25">
      <c r="AO2533" s="165"/>
    </row>
    <row r="2534" spans="41:41" x14ac:dyDescent="0.25">
      <c r="AO2534" s="165"/>
    </row>
    <row r="2535" spans="41:41" x14ac:dyDescent="0.25">
      <c r="AO2535" s="165"/>
    </row>
    <row r="2536" spans="41:41" x14ac:dyDescent="0.25">
      <c r="AO2536" s="165"/>
    </row>
    <row r="2537" spans="41:41" x14ac:dyDescent="0.25">
      <c r="AO2537" s="165"/>
    </row>
    <row r="2538" spans="41:41" x14ac:dyDescent="0.25">
      <c r="AO2538" s="165"/>
    </row>
    <row r="2539" spans="41:41" x14ac:dyDescent="0.25">
      <c r="AO2539" s="165"/>
    </row>
    <row r="2540" spans="41:41" x14ac:dyDescent="0.25">
      <c r="AO2540" s="165"/>
    </row>
    <row r="2541" spans="41:41" x14ac:dyDescent="0.25">
      <c r="AO2541" s="165"/>
    </row>
    <row r="2542" spans="41:41" x14ac:dyDescent="0.25">
      <c r="AO2542" s="165"/>
    </row>
    <row r="2543" spans="41:41" x14ac:dyDescent="0.25">
      <c r="AO2543" s="165"/>
    </row>
    <row r="2544" spans="41:41" x14ac:dyDescent="0.25">
      <c r="AO2544" s="165"/>
    </row>
    <row r="2545" spans="41:41" x14ac:dyDescent="0.25">
      <c r="AO2545" s="165"/>
    </row>
    <row r="2546" spans="41:41" x14ac:dyDescent="0.25">
      <c r="AO2546" s="165"/>
    </row>
    <row r="2547" spans="41:41" x14ac:dyDescent="0.25">
      <c r="AO2547" s="165"/>
    </row>
    <row r="2548" spans="41:41" x14ac:dyDescent="0.25">
      <c r="AO2548" s="165"/>
    </row>
    <row r="2549" spans="41:41" x14ac:dyDescent="0.25">
      <c r="AO2549" s="165"/>
    </row>
    <row r="2550" spans="41:41" x14ac:dyDescent="0.25">
      <c r="AO2550" s="165"/>
    </row>
    <row r="2551" spans="41:41" x14ac:dyDescent="0.25">
      <c r="AO2551" s="165"/>
    </row>
    <row r="2552" spans="41:41" x14ac:dyDescent="0.25">
      <c r="AO2552" s="165"/>
    </row>
    <row r="2553" spans="41:41" x14ac:dyDescent="0.25">
      <c r="AO2553" s="165"/>
    </row>
    <row r="2554" spans="41:41" x14ac:dyDescent="0.25">
      <c r="AO2554" s="165"/>
    </row>
    <row r="2555" spans="41:41" x14ac:dyDescent="0.25">
      <c r="AO2555" s="165"/>
    </row>
    <row r="2556" spans="41:41" x14ac:dyDescent="0.25">
      <c r="AO2556" s="165"/>
    </row>
    <row r="2557" spans="41:41" x14ac:dyDescent="0.25">
      <c r="AO2557" s="165"/>
    </row>
    <row r="2558" spans="41:41" x14ac:dyDescent="0.25">
      <c r="AO2558" s="165"/>
    </row>
    <row r="2559" spans="41:41" x14ac:dyDescent="0.25">
      <c r="AO2559" s="165"/>
    </row>
    <row r="2560" spans="41:41" x14ac:dyDescent="0.25">
      <c r="AO2560" s="165"/>
    </row>
    <row r="2561" spans="41:41" x14ac:dyDescent="0.25">
      <c r="AO2561" s="165"/>
    </row>
    <row r="2562" spans="41:41" x14ac:dyDescent="0.25">
      <c r="AO2562" s="165"/>
    </row>
    <row r="2563" spans="41:41" x14ac:dyDescent="0.25">
      <c r="AO2563" s="165"/>
    </row>
    <row r="2564" spans="41:41" x14ac:dyDescent="0.25">
      <c r="AO2564" s="165"/>
    </row>
    <row r="2565" spans="41:41" x14ac:dyDescent="0.25">
      <c r="AO2565" s="165"/>
    </row>
    <row r="2566" spans="41:41" x14ac:dyDescent="0.25">
      <c r="AO2566" s="165"/>
    </row>
    <row r="2567" spans="41:41" x14ac:dyDescent="0.25">
      <c r="AO2567" s="165"/>
    </row>
    <row r="2568" spans="41:41" x14ac:dyDescent="0.25">
      <c r="AO2568" s="165"/>
    </row>
    <row r="2569" spans="41:41" x14ac:dyDescent="0.25">
      <c r="AO2569" s="165"/>
    </row>
    <row r="2570" spans="41:41" x14ac:dyDescent="0.25">
      <c r="AO2570" s="165"/>
    </row>
    <row r="2571" spans="41:41" x14ac:dyDescent="0.25">
      <c r="AO2571" s="165"/>
    </row>
    <row r="2572" spans="41:41" x14ac:dyDescent="0.25">
      <c r="AO2572" s="165"/>
    </row>
    <row r="2573" spans="41:41" x14ac:dyDescent="0.25">
      <c r="AO2573" s="165"/>
    </row>
    <row r="2574" spans="41:41" x14ac:dyDescent="0.25">
      <c r="AO2574" s="165"/>
    </row>
    <row r="2575" spans="41:41" x14ac:dyDescent="0.25">
      <c r="AO2575" s="165"/>
    </row>
    <row r="2576" spans="41:41" x14ac:dyDescent="0.25">
      <c r="AO2576" s="165"/>
    </row>
    <row r="2577" spans="41:41" x14ac:dyDescent="0.25">
      <c r="AO2577" s="165"/>
    </row>
    <row r="2578" spans="41:41" x14ac:dyDescent="0.25">
      <c r="AO2578" s="165"/>
    </row>
    <row r="2579" spans="41:41" x14ac:dyDescent="0.25">
      <c r="AO2579" s="165"/>
    </row>
    <row r="2580" spans="41:41" x14ac:dyDescent="0.25">
      <c r="AO2580" s="165"/>
    </row>
    <row r="2581" spans="41:41" x14ac:dyDescent="0.25">
      <c r="AO2581" s="165"/>
    </row>
    <row r="2582" spans="41:41" x14ac:dyDescent="0.25">
      <c r="AO2582" s="165"/>
    </row>
    <row r="2583" spans="41:41" x14ac:dyDescent="0.25">
      <c r="AO2583" s="165"/>
    </row>
    <row r="2584" spans="41:41" x14ac:dyDescent="0.25">
      <c r="AO2584" s="165"/>
    </row>
    <row r="2585" spans="41:41" x14ac:dyDescent="0.25">
      <c r="AO2585" s="165"/>
    </row>
    <row r="2586" spans="41:41" x14ac:dyDescent="0.25">
      <c r="AO2586" s="165"/>
    </row>
    <row r="2587" spans="41:41" x14ac:dyDescent="0.25">
      <c r="AO2587" s="165"/>
    </row>
    <row r="2588" spans="41:41" x14ac:dyDescent="0.25">
      <c r="AO2588" s="165"/>
    </row>
    <row r="2589" spans="41:41" x14ac:dyDescent="0.25">
      <c r="AO2589" s="165"/>
    </row>
    <row r="2590" spans="41:41" x14ac:dyDescent="0.25">
      <c r="AO2590" s="165"/>
    </row>
    <row r="2591" spans="41:41" x14ac:dyDescent="0.25">
      <c r="AO2591" s="165"/>
    </row>
    <row r="2592" spans="41:41" x14ac:dyDescent="0.25">
      <c r="AO2592" s="165"/>
    </row>
    <row r="2593" spans="41:41" x14ac:dyDescent="0.25">
      <c r="AO2593" s="165"/>
    </row>
    <row r="2594" spans="41:41" x14ac:dyDescent="0.25">
      <c r="AO2594" s="165"/>
    </row>
    <row r="2595" spans="41:41" x14ac:dyDescent="0.25">
      <c r="AO2595" s="165"/>
    </row>
    <row r="2596" spans="41:41" x14ac:dyDescent="0.25">
      <c r="AO2596" s="165"/>
    </row>
    <row r="2597" spans="41:41" x14ac:dyDescent="0.25">
      <c r="AO2597" s="165"/>
    </row>
    <row r="2598" spans="41:41" x14ac:dyDescent="0.25">
      <c r="AO2598" s="165"/>
    </row>
    <row r="2599" spans="41:41" x14ac:dyDescent="0.25">
      <c r="AO2599" s="165"/>
    </row>
    <row r="2600" spans="41:41" x14ac:dyDescent="0.25">
      <c r="AO2600" s="165"/>
    </row>
    <row r="2601" spans="41:41" x14ac:dyDescent="0.25">
      <c r="AO2601" s="165"/>
    </row>
    <row r="2602" spans="41:41" x14ac:dyDescent="0.25">
      <c r="AO2602" s="165"/>
    </row>
    <row r="2603" spans="41:41" x14ac:dyDescent="0.25">
      <c r="AO2603" s="165"/>
    </row>
    <row r="2604" spans="41:41" x14ac:dyDescent="0.25">
      <c r="AO2604" s="165"/>
    </row>
    <row r="2605" spans="41:41" x14ac:dyDescent="0.25">
      <c r="AO2605" s="165"/>
    </row>
    <row r="2606" spans="41:41" x14ac:dyDescent="0.25">
      <c r="AO2606" s="165"/>
    </row>
    <row r="2607" spans="41:41" x14ac:dyDescent="0.25">
      <c r="AO2607" s="165"/>
    </row>
    <row r="2608" spans="41:41" x14ac:dyDescent="0.25">
      <c r="AO2608" s="165"/>
    </row>
    <row r="2609" spans="41:41" x14ac:dyDescent="0.25">
      <c r="AO2609" s="165"/>
    </row>
    <row r="2610" spans="41:41" x14ac:dyDescent="0.25">
      <c r="AO2610" s="165"/>
    </row>
    <row r="2611" spans="41:41" x14ac:dyDescent="0.25">
      <c r="AO2611" s="165"/>
    </row>
    <row r="2612" spans="41:41" x14ac:dyDescent="0.25">
      <c r="AO2612" s="165"/>
    </row>
    <row r="2613" spans="41:41" x14ac:dyDescent="0.25">
      <c r="AO2613" s="165"/>
    </row>
    <row r="2614" spans="41:41" x14ac:dyDescent="0.25">
      <c r="AO2614" s="165"/>
    </row>
    <row r="2615" spans="41:41" x14ac:dyDescent="0.25">
      <c r="AO2615" s="165"/>
    </row>
    <row r="2616" spans="41:41" x14ac:dyDescent="0.25">
      <c r="AO2616" s="165"/>
    </row>
    <row r="2617" spans="41:41" x14ac:dyDescent="0.25">
      <c r="AO2617" s="165"/>
    </row>
    <row r="2618" spans="41:41" x14ac:dyDescent="0.25">
      <c r="AO2618" s="165"/>
    </row>
    <row r="2619" spans="41:41" x14ac:dyDescent="0.25">
      <c r="AO2619" s="165"/>
    </row>
    <row r="2620" spans="41:41" x14ac:dyDescent="0.25">
      <c r="AO2620" s="165"/>
    </row>
    <row r="2621" spans="41:41" x14ac:dyDescent="0.25">
      <c r="AO2621" s="165"/>
    </row>
    <row r="2622" spans="41:41" x14ac:dyDescent="0.25">
      <c r="AO2622" s="165"/>
    </row>
    <row r="2623" spans="41:41" x14ac:dyDescent="0.25">
      <c r="AO2623" s="165"/>
    </row>
    <row r="2624" spans="41:41" x14ac:dyDescent="0.25">
      <c r="AO2624" s="165"/>
    </row>
    <row r="2625" spans="41:41" x14ac:dyDescent="0.25">
      <c r="AO2625" s="165"/>
    </row>
    <row r="2626" spans="41:41" x14ac:dyDescent="0.25">
      <c r="AO2626" s="165"/>
    </row>
    <row r="2627" spans="41:41" x14ac:dyDescent="0.25">
      <c r="AO2627" s="165"/>
    </row>
    <row r="2628" spans="41:41" x14ac:dyDescent="0.25">
      <c r="AO2628" s="165"/>
    </row>
    <row r="2629" spans="41:41" x14ac:dyDescent="0.25">
      <c r="AO2629" s="165"/>
    </row>
    <row r="2630" spans="41:41" x14ac:dyDescent="0.25">
      <c r="AO2630" s="165"/>
    </row>
    <row r="2631" spans="41:41" x14ac:dyDescent="0.25">
      <c r="AO2631" s="165"/>
    </row>
    <row r="2632" spans="41:41" x14ac:dyDescent="0.25">
      <c r="AO2632" s="165"/>
    </row>
    <row r="2633" spans="41:41" x14ac:dyDescent="0.25">
      <c r="AO2633" s="165"/>
    </row>
    <row r="2634" spans="41:41" x14ac:dyDescent="0.25">
      <c r="AO2634" s="165"/>
    </row>
    <row r="2635" spans="41:41" x14ac:dyDescent="0.25">
      <c r="AO2635" s="165"/>
    </row>
    <row r="2636" spans="41:41" x14ac:dyDescent="0.25">
      <c r="AO2636" s="165"/>
    </row>
    <row r="2637" spans="41:41" x14ac:dyDescent="0.25">
      <c r="AO2637" s="165"/>
    </row>
    <row r="2638" spans="41:41" x14ac:dyDescent="0.25">
      <c r="AO2638" s="165"/>
    </row>
    <row r="2639" spans="41:41" x14ac:dyDescent="0.25">
      <c r="AO2639" s="165"/>
    </row>
    <row r="2640" spans="41:41" x14ac:dyDescent="0.25">
      <c r="AO2640" s="165"/>
    </row>
    <row r="2641" spans="41:41" x14ac:dyDescent="0.25">
      <c r="AO2641" s="165"/>
    </row>
    <row r="2642" spans="41:41" x14ac:dyDescent="0.25">
      <c r="AO2642" s="165"/>
    </row>
    <row r="2643" spans="41:41" x14ac:dyDescent="0.25">
      <c r="AO2643" s="165"/>
    </row>
    <row r="2644" spans="41:41" x14ac:dyDescent="0.25">
      <c r="AO2644" s="165"/>
    </row>
    <row r="2645" spans="41:41" x14ac:dyDescent="0.25">
      <c r="AO2645" s="165"/>
    </row>
    <row r="2646" spans="41:41" x14ac:dyDescent="0.25">
      <c r="AO2646" s="165"/>
    </row>
    <row r="2647" spans="41:41" x14ac:dyDescent="0.25">
      <c r="AO2647" s="165"/>
    </row>
    <row r="2648" spans="41:41" x14ac:dyDescent="0.25">
      <c r="AO2648" s="165"/>
    </row>
    <row r="2649" spans="41:41" x14ac:dyDescent="0.25">
      <c r="AO2649" s="165"/>
    </row>
    <row r="2650" spans="41:41" x14ac:dyDescent="0.25">
      <c r="AO2650" s="165"/>
    </row>
    <row r="2651" spans="41:41" x14ac:dyDescent="0.25">
      <c r="AO2651" s="165"/>
    </row>
    <row r="2652" spans="41:41" x14ac:dyDescent="0.25">
      <c r="AO2652" s="165"/>
    </row>
    <row r="2653" spans="41:41" x14ac:dyDescent="0.25">
      <c r="AO2653" s="165"/>
    </row>
    <row r="2654" spans="41:41" x14ac:dyDescent="0.25">
      <c r="AO2654" s="165"/>
    </row>
    <row r="2655" spans="41:41" x14ac:dyDescent="0.25">
      <c r="AO2655" s="165"/>
    </row>
    <row r="2656" spans="41:41" x14ac:dyDescent="0.25">
      <c r="AO2656" s="165"/>
    </row>
    <row r="2657" spans="41:41" x14ac:dyDescent="0.25">
      <c r="AO2657" s="165"/>
    </row>
    <row r="2658" spans="41:41" x14ac:dyDescent="0.25">
      <c r="AO2658" s="165"/>
    </row>
    <row r="2659" spans="41:41" x14ac:dyDescent="0.25">
      <c r="AO2659" s="165"/>
    </row>
    <row r="2660" spans="41:41" x14ac:dyDescent="0.25">
      <c r="AO2660" s="165"/>
    </row>
    <row r="2661" spans="41:41" x14ac:dyDescent="0.25">
      <c r="AO2661" s="165"/>
    </row>
    <row r="2662" spans="41:41" x14ac:dyDescent="0.25">
      <c r="AO2662" s="165"/>
    </row>
    <row r="2663" spans="41:41" x14ac:dyDescent="0.25">
      <c r="AO2663" s="165"/>
    </row>
    <row r="2664" spans="41:41" x14ac:dyDescent="0.25">
      <c r="AO2664" s="165"/>
    </row>
    <row r="2665" spans="41:41" x14ac:dyDescent="0.25">
      <c r="AO2665" s="165"/>
    </row>
    <row r="2666" spans="41:41" x14ac:dyDescent="0.25">
      <c r="AO2666" s="165"/>
    </row>
    <row r="2667" spans="41:41" x14ac:dyDescent="0.25">
      <c r="AO2667" s="165"/>
    </row>
    <row r="2668" spans="41:41" x14ac:dyDescent="0.25">
      <c r="AO2668" s="165"/>
    </row>
    <row r="2669" spans="41:41" x14ac:dyDescent="0.25">
      <c r="AO2669" s="165"/>
    </row>
    <row r="2670" spans="41:41" x14ac:dyDescent="0.25">
      <c r="AO2670" s="165"/>
    </row>
    <row r="2671" spans="41:41" x14ac:dyDescent="0.25">
      <c r="AO2671" s="165"/>
    </row>
    <row r="2672" spans="41:41" x14ac:dyDescent="0.25">
      <c r="AO2672" s="165"/>
    </row>
    <row r="2673" spans="41:41" x14ac:dyDescent="0.25">
      <c r="AO2673" s="165"/>
    </row>
    <row r="2674" spans="41:41" x14ac:dyDescent="0.25">
      <c r="AO2674" s="165"/>
    </row>
    <row r="2675" spans="41:41" x14ac:dyDescent="0.25">
      <c r="AO2675" s="165"/>
    </row>
    <row r="2676" spans="41:41" x14ac:dyDescent="0.25">
      <c r="AO2676" s="165"/>
    </row>
    <row r="2677" spans="41:41" x14ac:dyDescent="0.25">
      <c r="AO2677" s="165"/>
    </row>
    <row r="2678" spans="41:41" x14ac:dyDescent="0.25">
      <c r="AO2678" s="165"/>
    </row>
    <row r="2679" spans="41:41" x14ac:dyDescent="0.25">
      <c r="AO2679" s="165"/>
    </row>
    <row r="2680" spans="41:41" x14ac:dyDescent="0.25">
      <c r="AO2680" s="165"/>
    </row>
    <row r="2681" spans="41:41" x14ac:dyDescent="0.25">
      <c r="AO2681" s="165"/>
    </row>
    <row r="2682" spans="41:41" x14ac:dyDescent="0.25">
      <c r="AO2682" s="165"/>
    </row>
    <row r="2683" spans="41:41" x14ac:dyDescent="0.25">
      <c r="AO2683" s="165"/>
    </row>
    <row r="2684" spans="41:41" x14ac:dyDescent="0.25">
      <c r="AO2684" s="165"/>
    </row>
    <row r="2685" spans="41:41" x14ac:dyDescent="0.25">
      <c r="AO2685" s="165"/>
    </row>
    <row r="2686" spans="41:41" x14ac:dyDescent="0.25">
      <c r="AO2686" s="165"/>
    </row>
    <row r="2687" spans="41:41" x14ac:dyDescent="0.25">
      <c r="AO2687" s="165"/>
    </row>
    <row r="2688" spans="41:41" x14ac:dyDescent="0.25">
      <c r="AO2688" s="165"/>
    </row>
    <row r="2689" spans="41:41" x14ac:dyDescent="0.25">
      <c r="AO2689" s="165"/>
    </row>
    <row r="2690" spans="41:41" x14ac:dyDescent="0.25">
      <c r="AO2690" s="165"/>
    </row>
    <row r="2691" spans="41:41" x14ac:dyDescent="0.25">
      <c r="AO2691" s="165"/>
    </row>
    <row r="2692" spans="41:41" x14ac:dyDescent="0.25">
      <c r="AO2692" s="165"/>
    </row>
    <row r="2693" spans="41:41" x14ac:dyDescent="0.25">
      <c r="AO2693" s="165"/>
    </row>
    <row r="2694" spans="41:41" x14ac:dyDescent="0.25">
      <c r="AO2694" s="165"/>
    </row>
    <row r="2695" spans="41:41" x14ac:dyDescent="0.25">
      <c r="AO2695" s="165"/>
    </row>
    <row r="2696" spans="41:41" x14ac:dyDescent="0.25">
      <c r="AO2696" s="165"/>
    </row>
    <row r="2697" spans="41:41" x14ac:dyDescent="0.25">
      <c r="AO2697" s="165"/>
    </row>
    <row r="2698" spans="41:41" x14ac:dyDescent="0.25">
      <c r="AO2698" s="165"/>
    </row>
    <row r="2699" spans="41:41" x14ac:dyDescent="0.25">
      <c r="AO2699" s="165"/>
    </row>
    <row r="2700" spans="41:41" x14ac:dyDescent="0.25">
      <c r="AO2700" s="165"/>
    </row>
    <row r="2701" spans="41:41" x14ac:dyDescent="0.25">
      <c r="AO2701" s="165"/>
    </row>
    <row r="2702" spans="41:41" x14ac:dyDescent="0.25">
      <c r="AO2702" s="165"/>
    </row>
    <row r="2703" spans="41:41" x14ac:dyDescent="0.25">
      <c r="AO2703" s="165"/>
    </row>
    <row r="2704" spans="41:41" x14ac:dyDescent="0.25">
      <c r="AO2704" s="165"/>
    </row>
    <row r="2705" spans="41:41" x14ac:dyDescent="0.25">
      <c r="AO2705" s="165"/>
    </row>
    <row r="2706" spans="41:41" x14ac:dyDescent="0.25">
      <c r="AO2706" s="165"/>
    </row>
    <row r="2707" spans="41:41" x14ac:dyDescent="0.25">
      <c r="AO2707" s="165"/>
    </row>
    <row r="2708" spans="41:41" x14ac:dyDescent="0.25">
      <c r="AO2708" s="165"/>
    </row>
    <row r="2709" spans="41:41" x14ac:dyDescent="0.25">
      <c r="AO2709" s="165"/>
    </row>
    <row r="2710" spans="41:41" x14ac:dyDescent="0.25">
      <c r="AO2710" s="165"/>
    </row>
    <row r="2711" spans="41:41" x14ac:dyDescent="0.25">
      <c r="AO2711" s="165"/>
    </row>
    <row r="2712" spans="41:41" x14ac:dyDescent="0.25">
      <c r="AO2712" s="165"/>
    </row>
    <row r="2713" spans="41:41" x14ac:dyDescent="0.25">
      <c r="AO2713" s="165"/>
    </row>
    <row r="2714" spans="41:41" x14ac:dyDescent="0.25">
      <c r="AO2714" s="165"/>
    </row>
    <row r="2715" spans="41:41" x14ac:dyDescent="0.25">
      <c r="AO2715" s="165"/>
    </row>
    <row r="2716" spans="41:41" x14ac:dyDescent="0.25">
      <c r="AO2716" s="165"/>
    </row>
    <row r="2717" spans="41:41" x14ac:dyDescent="0.25">
      <c r="AO2717" s="165"/>
    </row>
    <row r="2718" spans="41:41" x14ac:dyDescent="0.25">
      <c r="AO2718" s="165"/>
    </row>
    <row r="2719" spans="41:41" x14ac:dyDescent="0.25">
      <c r="AO2719" s="165"/>
    </row>
    <row r="2720" spans="41:41" x14ac:dyDescent="0.25">
      <c r="AO2720" s="165"/>
    </row>
    <row r="2721" spans="41:41" x14ac:dyDescent="0.25">
      <c r="AO2721" s="165"/>
    </row>
    <row r="2722" spans="41:41" x14ac:dyDescent="0.25">
      <c r="AO2722" s="165"/>
    </row>
    <row r="2723" spans="41:41" x14ac:dyDescent="0.25">
      <c r="AO2723" s="165"/>
    </row>
    <row r="2724" spans="41:41" x14ac:dyDescent="0.25">
      <c r="AO2724" s="165"/>
    </row>
    <row r="2725" spans="41:41" x14ac:dyDescent="0.25">
      <c r="AO2725" s="165"/>
    </row>
    <row r="2726" spans="41:41" x14ac:dyDescent="0.25">
      <c r="AO2726" s="165"/>
    </row>
    <row r="2727" spans="41:41" x14ac:dyDescent="0.25">
      <c r="AO2727" s="165"/>
    </row>
    <row r="2728" spans="41:41" x14ac:dyDescent="0.25">
      <c r="AO2728" s="165"/>
    </row>
    <row r="2729" spans="41:41" x14ac:dyDescent="0.25">
      <c r="AO2729" s="165"/>
    </row>
    <row r="2730" spans="41:41" x14ac:dyDescent="0.25">
      <c r="AO2730" s="165"/>
    </row>
    <row r="2731" spans="41:41" x14ac:dyDescent="0.25">
      <c r="AO2731" s="165"/>
    </row>
    <row r="2732" spans="41:41" x14ac:dyDescent="0.25">
      <c r="AO2732" s="165"/>
    </row>
    <row r="2733" spans="41:41" x14ac:dyDescent="0.25">
      <c r="AO2733" s="165"/>
    </row>
    <row r="2734" spans="41:41" x14ac:dyDescent="0.25">
      <c r="AO2734" s="165"/>
    </row>
    <row r="2735" spans="41:41" x14ac:dyDescent="0.25">
      <c r="AO2735" s="165"/>
    </row>
    <row r="2736" spans="41:41" x14ac:dyDescent="0.25">
      <c r="AO2736" s="165"/>
    </row>
    <row r="2737" spans="41:41" x14ac:dyDescent="0.25">
      <c r="AO2737" s="165"/>
    </row>
    <row r="2738" spans="41:41" x14ac:dyDescent="0.25">
      <c r="AO2738" s="165"/>
    </row>
    <row r="2739" spans="41:41" x14ac:dyDescent="0.25">
      <c r="AO2739" s="165"/>
    </row>
    <row r="2740" spans="41:41" x14ac:dyDescent="0.25">
      <c r="AO2740" s="165"/>
    </row>
    <row r="2741" spans="41:41" x14ac:dyDescent="0.25">
      <c r="AO2741" s="165"/>
    </row>
    <row r="2742" spans="41:41" x14ac:dyDescent="0.25">
      <c r="AO2742" s="165"/>
    </row>
    <row r="2743" spans="41:41" x14ac:dyDescent="0.25">
      <c r="AO2743" s="165"/>
    </row>
    <row r="2744" spans="41:41" x14ac:dyDescent="0.25">
      <c r="AO2744" s="165"/>
    </row>
    <row r="2745" spans="41:41" x14ac:dyDescent="0.25">
      <c r="AO2745" s="165"/>
    </row>
    <row r="2746" spans="41:41" x14ac:dyDescent="0.25">
      <c r="AO2746" s="165"/>
    </row>
    <row r="2747" spans="41:41" x14ac:dyDescent="0.25">
      <c r="AO2747" s="165"/>
    </row>
    <row r="2748" spans="41:41" x14ac:dyDescent="0.25">
      <c r="AO2748" s="165"/>
    </row>
    <row r="2749" spans="41:41" x14ac:dyDescent="0.25">
      <c r="AO2749" s="165"/>
    </row>
    <row r="2750" spans="41:41" x14ac:dyDescent="0.25">
      <c r="AO2750" s="165"/>
    </row>
    <row r="2751" spans="41:41" x14ac:dyDescent="0.25">
      <c r="AO2751" s="165"/>
    </row>
    <row r="2752" spans="41:41" x14ac:dyDescent="0.25">
      <c r="AO2752" s="165"/>
    </row>
    <row r="2753" spans="41:41" x14ac:dyDescent="0.25">
      <c r="AO2753" s="165"/>
    </row>
    <row r="2754" spans="41:41" x14ac:dyDescent="0.25">
      <c r="AO2754" s="165"/>
    </row>
    <row r="2755" spans="41:41" x14ac:dyDescent="0.25">
      <c r="AO2755" s="165"/>
    </row>
    <row r="2756" spans="41:41" x14ac:dyDescent="0.25">
      <c r="AO2756" s="165"/>
    </row>
    <row r="2757" spans="41:41" x14ac:dyDescent="0.25">
      <c r="AO2757" s="165"/>
    </row>
    <row r="2758" spans="41:41" x14ac:dyDescent="0.25">
      <c r="AO2758" s="165"/>
    </row>
    <row r="2759" spans="41:41" x14ac:dyDescent="0.25">
      <c r="AO2759" s="165"/>
    </row>
    <row r="2760" spans="41:41" x14ac:dyDescent="0.25">
      <c r="AO2760" s="165"/>
    </row>
    <row r="2761" spans="41:41" x14ac:dyDescent="0.25">
      <c r="AO2761" s="165"/>
    </row>
    <row r="2762" spans="41:41" x14ac:dyDescent="0.25">
      <c r="AO2762" s="165"/>
    </row>
    <row r="2763" spans="41:41" x14ac:dyDescent="0.25">
      <c r="AO2763" s="165"/>
    </row>
    <row r="2764" spans="41:41" x14ac:dyDescent="0.25">
      <c r="AO2764" s="165"/>
    </row>
    <row r="2765" spans="41:41" x14ac:dyDescent="0.25">
      <c r="AO2765" s="165"/>
    </row>
    <row r="2766" spans="41:41" x14ac:dyDescent="0.25">
      <c r="AO2766" s="165"/>
    </row>
    <row r="2767" spans="41:41" x14ac:dyDescent="0.25">
      <c r="AO2767" s="165"/>
    </row>
    <row r="2768" spans="41:41" x14ac:dyDescent="0.25">
      <c r="AO2768" s="165"/>
    </row>
    <row r="2769" spans="41:41" x14ac:dyDescent="0.25">
      <c r="AO2769" s="165"/>
    </row>
    <row r="2770" spans="41:41" x14ac:dyDescent="0.25">
      <c r="AO2770" s="165"/>
    </row>
    <row r="2771" spans="41:41" x14ac:dyDescent="0.25">
      <c r="AO2771" s="165"/>
    </row>
    <row r="2772" spans="41:41" x14ac:dyDescent="0.25">
      <c r="AO2772" s="165"/>
    </row>
    <row r="2773" spans="41:41" x14ac:dyDescent="0.25">
      <c r="AO2773" s="165"/>
    </row>
    <row r="2774" spans="41:41" x14ac:dyDescent="0.25">
      <c r="AO2774" s="165"/>
    </row>
    <row r="2775" spans="41:41" x14ac:dyDescent="0.25">
      <c r="AO2775" s="165"/>
    </row>
    <row r="2776" spans="41:41" x14ac:dyDescent="0.25">
      <c r="AO2776" s="165"/>
    </row>
    <row r="2777" spans="41:41" x14ac:dyDescent="0.25">
      <c r="AO2777" s="165"/>
    </row>
    <row r="2778" spans="41:41" x14ac:dyDescent="0.25">
      <c r="AO2778" s="165"/>
    </row>
    <row r="2779" spans="41:41" x14ac:dyDescent="0.25">
      <c r="AO2779" s="165"/>
    </row>
    <row r="2780" spans="41:41" x14ac:dyDescent="0.25">
      <c r="AO2780" s="165"/>
    </row>
    <row r="2781" spans="41:41" x14ac:dyDescent="0.25">
      <c r="AO2781" s="165"/>
    </row>
    <row r="2782" spans="41:41" x14ac:dyDescent="0.25">
      <c r="AO2782" s="165"/>
    </row>
    <row r="2783" spans="41:41" x14ac:dyDescent="0.25">
      <c r="AO2783" s="165"/>
    </row>
    <row r="2784" spans="41:41" x14ac:dyDescent="0.25">
      <c r="AO2784" s="165"/>
    </row>
    <row r="2785" spans="41:41" x14ac:dyDescent="0.25">
      <c r="AO2785" s="165"/>
    </row>
    <row r="2786" spans="41:41" x14ac:dyDescent="0.25">
      <c r="AO2786" s="165"/>
    </row>
    <row r="2787" spans="41:41" x14ac:dyDescent="0.25">
      <c r="AO2787" s="165"/>
    </row>
    <row r="2788" spans="41:41" x14ac:dyDescent="0.25">
      <c r="AO2788" s="165"/>
    </row>
    <row r="2789" spans="41:41" x14ac:dyDescent="0.25">
      <c r="AO2789" s="165"/>
    </row>
    <row r="2790" spans="41:41" x14ac:dyDescent="0.25">
      <c r="AO2790" s="165"/>
    </row>
    <row r="2791" spans="41:41" x14ac:dyDescent="0.25">
      <c r="AO2791" s="165"/>
    </row>
    <row r="2792" spans="41:41" x14ac:dyDescent="0.25">
      <c r="AO2792" s="165"/>
    </row>
    <row r="2793" spans="41:41" x14ac:dyDescent="0.25">
      <c r="AO2793" s="165"/>
    </row>
    <row r="2794" spans="41:41" x14ac:dyDescent="0.25">
      <c r="AO2794" s="165"/>
    </row>
    <row r="2795" spans="41:41" x14ac:dyDescent="0.25">
      <c r="AO2795" s="165"/>
    </row>
    <row r="2796" spans="41:41" x14ac:dyDescent="0.25">
      <c r="AO2796" s="165"/>
    </row>
    <row r="2797" spans="41:41" x14ac:dyDescent="0.25">
      <c r="AO2797" s="165"/>
    </row>
    <row r="2798" spans="41:41" x14ac:dyDescent="0.25">
      <c r="AO2798" s="165"/>
    </row>
    <row r="2799" spans="41:41" x14ac:dyDescent="0.25">
      <c r="AO2799" s="165"/>
    </row>
    <row r="2800" spans="41:41" x14ac:dyDescent="0.25">
      <c r="AO2800" s="165"/>
    </row>
    <row r="2801" spans="41:41" x14ac:dyDescent="0.25">
      <c r="AO2801" s="165"/>
    </row>
    <row r="2802" spans="41:41" x14ac:dyDescent="0.25">
      <c r="AO2802" s="165"/>
    </row>
    <row r="2803" spans="41:41" x14ac:dyDescent="0.25">
      <c r="AO2803" s="165"/>
    </row>
    <row r="2804" spans="41:41" x14ac:dyDescent="0.25">
      <c r="AO2804" s="165"/>
    </row>
    <row r="2805" spans="41:41" x14ac:dyDescent="0.25">
      <c r="AO2805" s="165"/>
    </row>
    <row r="2806" spans="41:41" x14ac:dyDescent="0.25">
      <c r="AO2806" s="165"/>
    </row>
    <row r="2807" spans="41:41" x14ac:dyDescent="0.25">
      <c r="AO2807" s="165"/>
    </row>
    <row r="2808" spans="41:41" x14ac:dyDescent="0.25">
      <c r="AO2808" s="165"/>
    </row>
    <row r="2809" spans="41:41" x14ac:dyDescent="0.25">
      <c r="AO2809" s="165"/>
    </row>
    <row r="2810" spans="41:41" x14ac:dyDescent="0.25">
      <c r="AO2810" s="165"/>
    </row>
    <row r="2811" spans="41:41" x14ac:dyDescent="0.25">
      <c r="AO2811" s="165"/>
    </row>
    <row r="2812" spans="41:41" x14ac:dyDescent="0.25">
      <c r="AO2812" s="165"/>
    </row>
    <row r="2813" spans="41:41" x14ac:dyDescent="0.25">
      <c r="AO2813" s="165"/>
    </row>
    <row r="2814" spans="41:41" x14ac:dyDescent="0.25">
      <c r="AO2814" s="165"/>
    </row>
    <row r="2815" spans="41:41" x14ac:dyDescent="0.25">
      <c r="AO2815" s="165"/>
    </row>
    <row r="2816" spans="41:41" x14ac:dyDescent="0.25">
      <c r="AO2816" s="165"/>
    </row>
    <row r="2817" spans="41:41" x14ac:dyDescent="0.25">
      <c r="AO2817" s="165"/>
    </row>
    <row r="2818" spans="41:41" x14ac:dyDescent="0.25">
      <c r="AO2818" s="165"/>
    </row>
    <row r="2819" spans="41:41" x14ac:dyDescent="0.25">
      <c r="AO2819" s="165"/>
    </row>
    <row r="2820" spans="41:41" x14ac:dyDescent="0.25">
      <c r="AO2820" s="165"/>
    </row>
    <row r="2821" spans="41:41" x14ac:dyDescent="0.25">
      <c r="AO2821" s="165"/>
    </row>
    <row r="2822" spans="41:41" x14ac:dyDescent="0.25">
      <c r="AO2822" s="165"/>
    </row>
    <row r="2823" spans="41:41" x14ac:dyDescent="0.25">
      <c r="AO2823" s="165"/>
    </row>
    <row r="2824" spans="41:41" x14ac:dyDescent="0.25">
      <c r="AO2824" s="165"/>
    </row>
    <row r="2825" spans="41:41" x14ac:dyDescent="0.25">
      <c r="AO2825" s="165"/>
    </row>
    <row r="2826" spans="41:41" x14ac:dyDescent="0.25">
      <c r="AO2826" s="165"/>
    </row>
    <row r="2827" spans="41:41" x14ac:dyDescent="0.25">
      <c r="AO2827" s="165"/>
    </row>
    <row r="2828" spans="41:41" x14ac:dyDescent="0.25">
      <c r="AO2828" s="165"/>
    </row>
    <row r="2829" spans="41:41" x14ac:dyDescent="0.25">
      <c r="AO2829" s="165"/>
    </row>
    <row r="2830" spans="41:41" x14ac:dyDescent="0.25">
      <c r="AO2830" s="165"/>
    </row>
    <row r="2831" spans="41:41" x14ac:dyDescent="0.25">
      <c r="AO2831" s="165"/>
    </row>
    <row r="2832" spans="41:41" x14ac:dyDescent="0.25">
      <c r="AO2832" s="165"/>
    </row>
    <row r="2833" spans="41:41" x14ac:dyDescent="0.25">
      <c r="AO2833" s="165"/>
    </row>
    <row r="2834" spans="41:41" x14ac:dyDescent="0.25">
      <c r="AO2834" s="165"/>
    </row>
    <row r="2835" spans="41:41" x14ac:dyDescent="0.25">
      <c r="AO2835" s="165"/>
    </row>
    <row r="2836" spans="41:41" x14ac:dyDescent="0.25">
      <c r="AO2836" s="165"/>
    </row>
    <row r="2837" spans="41:41" x14ac:dyDescent="0.25">
      <c r="AO2837" s="165"/>
    </row>
    <row r="2838" spans="41:41" x14ac:dyDescent="0.25">
      <c r="AO2838" s="165"/>
    </row>
    <row r="2839" spans="41:41" x14ac:dyDescent="0.25">
      <c r="AO2839" s="165"/>
    </row>
    <row r="2840" spans="41:41" x14ac:dyDescent="0.25">
      <c r="AO2840" s="165"/>
    </row>
    <row r="2841" spans="41:41" x14ac:dyDescent="0.25">
      <c r="AO2841" s="165"/>
    </row>
    <row r="2842" spans="41:41" x14ac:dyDescent="0.25">
      <c r="AO2842" s="165"/>
    </row>
    <row r="2843" spans="41:41" x14ac:dyDescent="0.25">
      <c r="AO2843" s="165"/>
    </row>
    <row r="2844" spans="41:41" x14ac:dyDescent="0.25">
      <c r="AO2844" s="165"/>
    </row>
    <row r="2845" spans="41:41" x14ac:dyDescent="0.25">
      <c r="AO2845" s="165"/>
    </row>
    <row r="2846" spans="41:41" x14ac:dyDescent="0.25">
      <c r="AO2846" s="165"/>
    </row>
    <row r="2847" spans="41:41" x14ac:dyDescent="0.25">
      <c r="AO2847" s="165"/>
    </row>
    <row r="2848" spans="41:41" x14ac:dyDescent="0.25">
      <c r="AO2848" s="165"/>
    </row>
    <row r="2849" spans="41:41" x14ac:dyDescent="0.25">
      <c r="AO2849" s="165"/>
    </row>
    <row r="2850" spans="41:41" x14ac:dyDescent="0.25">
      <c r="AO2850" s="165"/>
    </row>
    <row r="2851" spans="41:41" x14ac:dyDescent="0.25">
      <c r="AO2851" s="165"/>
    </row>
    <row r="2852" spans="41:41" x14ac:dyDescent="0.25">
      <c r="AO2852" s="165"/>
    </row>
    <row r="2853" spans="41:41" x14ac:dyDescent="0.25">
      <c r="AO2853" s="165"/>
    </row>
    <row r="2854" spans="41:41" x14ac:dyDescent="0.25">
      <c r="AO2854" s="165"/>
    </row>
    <row r="2855" spans="41:41" x14ac:dyDescent="0.25">
      <c r="AO2855" s="165"/>
    </row>
    <row r="2856" spans="41:41" x14ac:dyDescent="0.25">
      <c r="AO2856" s="165"/>
    </row>
    <row r="2857" spans="41:41" x14ac:dyDescent="0.25">
      <c r="AO2857" s="165"/>
    </row>
    <row r="2858" spans="41:41" x14ac:dyDescent="0.25">
      <c r="AO2858" s="165"/>
    </row>
    <row r="2859" spans="41:41" x14ac:dyDescent="0.25">
      <c r="AO2859" s="165"/>
    </row>
    <row r="2860" spans="41:41" x14ac:dyDescent="0.25">
      <c r="AO2860" s="165"/>
    </row>
    <row r="2861" spans="41:41" x14ac:dyDescent="0.25">
      <c r="AO2861" s="165"/>
    </row>
    <row r="2862" spans="41:41" x14ac:dyDescent="0.25">
      <c r="AO2862" s="165"/>
    </row>
    <row r="2863" spans="41:41" x14ac:dyDescent="0.25">
      <c r="AO2863" s="165"/>
    </row>
    <row r="2864" spans="41:41" x14ac:dyDescent="0.25">
      <c r="AO2864" s="165"/>
    </row>
    <row r="2865" spans="41:41" x14ac:dyDescent="0.25">
      <c r="AO2865" s="165"/>
    </row>
    <row r="2866" spans="41:41" x14ac:dyDescent="0.25">
      <c r="AO2866" s="165"/>
    </row>
    <row r="2867" spans="41:41" x14ac:dyDescent="0.25">
      <c r="AO2867" s="165"/>
    </row>
    <row r="2868" spans="41:41" x14ac:dyDescent="0.25">
      <c r="AO2868" s="165"/>
    </row>
    <row r="2869" spans="41:41" x14ac:dyDescent="0.25">
      <c r="AO2869" s="165"/>
    </row>
    <row r="2870" spans="41:41" x14ac:dyDescent="0.25">
      <c r="AO2870" s="165"/>
    </row>
    <row r="2871" spans="41:41" x14ac:dyDescent="0.25">
      <c r="AO2871" s="165"/>
    </row>
    <row r="2872" spans="41:41" x14ac:dyDescent="0.25">
      <c r="AO2872" s="165"/>
    </row>
    <row r="2873" spans="41:41" x14ac:dyDescent="0.25">
      <c r="AO2873" s="165"/>
    </row>
    <row r="2874" spans="41:41" x14ac:dyDescent="0.25">
      <c r="AO2874" s="165"/>
    </row>
    <row r="2875" spans="41:41" x14ac:dyDescent="0.25">
      <c r="AO2875" s="165"/>
    </row>
    <row r="2876" spans="41:41" x14ac:dyDescent="0.25">
      <c r="AO2876" s="165"/>
    </row>
    <row r="2877" spans="41:41" x14ac:dyDescent="0.25">
      <c r="AO2877" s="165"/>
    </row>
    <row r="2878" spans="41:41" x14ac:dyDescent="0.25">
      <c r="AO2878" s="165"/>
    </row>
    <row r="2879" spans="41:41" x14ac:dyDescent="0.25">
      <c r="AO2879" s="165"/>
    </row>
    <row r="2880" spans="41:41" x14ac:dyDescent="0.25">
      <c r="AO2880" s="165"/>
    </row>
    <row r="2881" spans="41:41" x14ac:dyDescent="0.25">
      <c r="AO2881" s="165"/>
    </row>
    <row r="2882" spans="41:41" x14ac:dyDescent="0.25">
      <c r="AO2882" s="165"/>
    </row>
    <row r="2883" spans="41:41" x14ac:dyDescent="0.25">
      <c r="AO2883" s="165"/>
    </row>
    <row r="2884" spans="41:41" x14ac:dyDescent="0.25">
      <c r="AO2884" s="165"/>
    </row>
    <row r="2885" spans="41:41" x14ac:dyDescent="0.25">
      <c r="AO2885" s="165"/>
    </row>
    <row r="2886" spans="41:41" x14ac:dyDescent="0.25">
      <c r="AO2886" s="165"/>
    </row>
    <row r="2887" spans="41:41" x14ac:dyDescent="0.25">
      <c r="AO2887" s="165"/>
    </row>
    <row r="2888" spans="41:41" x14ac:dyDescent="0.25">
      <c r="AO2888" s="165"/>
    </row>
    <row r="2889" spans="41:41" x14ac:dyDescent="0.25">
      <c r="AO2889" s="165"/>
    </row>
    <row r="2890" spans="41:41" x14ac:dyDescent="0.25">
      <c r="AO2890" s="165"/>
    </row>
    <row r="2891" spans="41:41" x14ac:dyDescent="0.25">
      <c r="AO2891" s="165"/>
    </row>
    <row r="2892" spans="41:41" x14ac:dyDescent="0.25">
      <c r="AO2892" s="165"/>
    </row>
    <row r="2893" spans="41:41" x14ac:dyDescent="0.25">
      <c r="AO2893" s="165"/>
    </row>
    <row r="2894" spans="41:41" x14ac:dyDescent="0.25">
      <c r="AO2894" s="165"/>
    </row>
    <row r="2895" spans="41:41" x14ac:dyDescent="0.25">
      <c r="AO2895" s="165"/>
    </row>
    <row r="2896" spans="41:41" x14ac:dyDescent="0.25">
      <c r="AO2896" s="165"/>
    </row>
    <row r="2897" spans="41:41" x14ac:dyDescent="0.25">
      <c r="AO2897" s="165"/>
    </row>
    <row r="2898" spans="41:41" x14ac:dyDescent="0.25">
      <c r="AO2898" s="165"/>
    </row>
    <row r="2899" spans="41:41" x14ac:dyDescent="0.25">
      <c r="AO2899" s="165"/>
    </row>
    <row r="2900" spans="41:41" x14ac:dyDescent="0.25">
      <c r="AO2900" s="165"/>
    </row>
    <row r="2901" spans="41:41" x14ac:dyDescent="0.25">
      <c r="AO2901" s="165"/>
    </row>
    <row r="2902" spans="41:41" x14ac:dyDescent="0.25">
      <c r="AO2902" s="165"/>
    </row>
    <row r="2903" spans="41:41" x14ac:dyDescent="0.25">
      <c r="AO2903" s="165"/>
    </row>
    <row r="2904" spans="41:41" x14ac:dyDescent="0.25">
      <c r="AO2904" s="165"/>
    </row>
    <row r="2905" spans="41:41" x14ac:dyDescent="0.25">
      <c r="AO2905" s="165"/>
    </row>
    <row r="2906" spans="41:41" x14ac:dyDescent="0.25">
      <c r="AO2906" s="165"/>
    </row>
    <row r="2907" spans="41:41" x14ac:dyDescent="0.25">
      <c r="AO2907" s="165"/>
    </row>
    <row r="2908" spans="41:41" x14ac:dyDescent="0.25">
      <c r="AO2908" s="165"/>
    </row>
    <row r="2909" spans="41:41" x14ac:dyDescent="0.25">
      <c r="AO2909" s="165"/>
    </row>
    <row r="2910" spans="41:41" x14ac:dyDescent="0.25">
      <c r="AO2910" s="165"/>
    </row>
    <row r="2911" spans="41:41" x14ac:dyDescent="0.25">
      <c r="AO2911" s="165"/>
    </row>
    <row r="2912" spans="41:41" x14ac:dyDescent="0.25">
      <c r="AO2912" s="165"/>
    </row>
    <row r="2913" spans="41:41" x14ac:dyDescent="0.25">
      <c r="AO2913" s="165"/>
    </row>
    <row r="2914" spans="41:41" x14ac:dyDescent="0.25">
      <c r="AO2914" s="165"/>
    </row>
    <row r="2915" spans="41:41" x14ac:dyDescent="0.25">
      <c r="AO2915" s="165"/>
    </row>
    <row r="2916" spans="41:41" x14ac:dyDescent="0.25">
      <c r="AO2916" s="165"/>
    </row>
    <row r="2917" spans="41:41" x14ac:dyDescent="0.25">
      <c r="AO2917" s="165"/>
    </row>
    <row r="2918" spans="41:41" x14ac:dyDescent="0.25">
      <c r="AO2918" s="165"/>
    </row>
    <row r="2919" spans="41:41" x14ac:dyDescent="0.25">
      <c r="AO2919" s="165"/>
    </row>
    <row r="2920" spans="41:41" x14ac:dyDescent="0.25">
      <c r="AO2920" s="165"/>
    </row>
    <row r="2921" spans="41:41" x14ac:dyDescent="0.25">
      <c r="AO2921" s="165"/>
    </row>
    <row r="2922" spans="41:41" x14ac:dyDescent="0.25">
      <c r="AO2922" s="165"/>
    </row>
    <row r="2923" spans="41:41" x14ac:dyDescent="0.25">
      <c r="AO2923" s="165"/>
    </row>
    <row r="2924" spans="41:41" x14ac:dyDescent="0.25">
      <c r="AO2924" s="165"/>
    </row>
    <row r="2925" spans="41:41" x14ac:dyDescent="0.25">
      <c r="AO2925" s="165"/>
    </row>
    <row r="2926" spans="41:41" x14ac:dyDescent="0.25">
      <c r="AO2926" s="165"/>
    </row>
    <row r="2927" spans="41:41" x14ac:dyDescent="0.25">
      <c r="AO2927" s="165"/>
    </row>
    <row r="2928" spans="41:41" x14ac:dyDescent="0.25">
      <c r="AO2928" s="165"/>
    </row>
    <row r="2929" spans="41:41" x14ac:dyDescent="0.25">
      <c r="AO2929" s="165"/>
    </row>
    <row r="2930" spans="41:41" x14ac:dyDescent="0.25">
      <c r="AO2930" s="165"/>
    </row>
    <row r="2931" spans="41:41" x14ac:dyDescent="0.25">
      <c r="AO2931" s="165"/>
    </row>
    <row r="2932" spans="41:41" x14ac:dyDescent="0.25">
      <c r="AO2932" s="165"/>
    </row>
    <row r="2933" spans="41:41" x14ac:dyDescent="0.25">
      <c r="AO2933" s="165"/>
    </row>
    <row r="2934" spans="41:41" x14ac:dyDescent="0.25">
      <c r="AO2934" s="165"/>
    </row>
    <row r="2935" spans="41:41" x14ac:dyDescent="0.25">
      <c r="AO2935" s="165"/>
    </row>
    <row r="2936" spans="41:41" x14ac:dyDescent="0.25">
      <c r="AO2936" s="165"/>
    </row>
    <row r="2937" spans="41:41" x14ac:dyDescent="0.25">
      <c r="AO2937" s="165"/>
    </row>
    <row r="2938" spans="41:41" x14ac:dyDescent="0.25">
      <c r="AO2938" s="165"/>
    </row>
    <row r="2939" spans="41:41" x14ac:dyDescent="0.25">
      <c r="AO2939" s="165"/>
    </row>
    <row r="2940" spans="41:41" x14ac:dyDescent="0.25">
      <c r="AO2940" s="165"/>
    </row>
    <row r="2941" spans="41:41" x14ac:dyDescent="0.25">
      <c r="AO2941" s="165"/>
    </row>
    <row r="2942" spans="41:41" x14ac:dyDescent="0.25">
      <c r="AO2942" s="165"/>
    </row>
    <row r="2943" spans="41:41" x14ac:dyDescent="0.25">
      <c r="AO2943" s="165"/>
    </row>
    <row r="2944" spans="41:41" x14ac:dyDescent="0.25">
      <c r="AO2944" s="165"/>
    </row>
    <row r="2945" spans="41:41" x14ac:dyDescent="0.25">
      <c r="AO2945" s="165"/>
    </row>
    <row r="2946" spans="41:41" x14ac:dyDescent="0.25">
      <c r="AO2946" s="165"/>
    </row>
    <row r="2947" spans="41:41" x14ac:dyDescent="0.25">
      <c r="AO2947" s="165"/>
    </row>
    <row r="2948" spans="41:41" x14ac:dyDescent="0.25">
      <c r="AO2948" s="165"/>
    </row>
    <row r="2949" spans="41:41" x14ac:dyDescent="0.25">
      <c r="AO2949" s="165"/>
    </row>
    <row r="2950" spans="41:41" x14ac:dyDescent="0.25">
      <c r="AO2950" s="165"/>
    </row>
    <row r="2951" spans="41:41" x14ac:dyDescent="0.25">
      <c r="AO2951" s="165"/>
    </row>
    <row r="2952" spans="41:41" x14ac:dyDescent="0.25">
      <c r="AO2952" s="165"/>
    </row>
    <row r="2953" spans="41:41" x14ac:dyDescent="0.25">
      <c r="AO2953" s="165"/>
    </row>
    <row r="2954" spans="41:41" x14ac:dyDescent="0.25">
      <c r="AO2954" s="165"/>
    </row>
    <row r="2955" spans="41:41" x14ac:dyDescent="0.25">
      <c r="AO2955" s="165"/>
    </row>
    <row r="2956" spans="41:41" x14ac:dyDescent="0.25">
      <c r="AO2956" s="165"/>
    </row>
    <row r="2957" spans="41:41" x14ac:dyDescent="0.25">
      <c r="AO2957" s="165"/>
    </row>
    <row r="2958" spans="41:41" x14ac:dyDescent="0.25">
      <c r="AO2958" s="165"/>
    </row>
    <row r="2959" spans="41:41" x14ac:dyDescent="0.25">
      <c r="AO2959" s="165"/>
    </row>
    <row r="2960" spans="41:41" x14ac:dyDescent="0.25">
      <c r="AO2960" s="165"/>
    </row>
    <row r="2961" spans="41:41" x14ac:dyDescent="0.25">
      <c r="AO2961" s="165"/>
    </row>
    <row r="2962" spans="41:41" x14ac:dyDescent="0.25">
      <c r="AO2962" s="165"/>
    </row>
    <row r="2963" spans="41:41" x14ac:dyDescent="0.25">
      <c r="AO2963" s="165"/>
    </row>
    <row r="2964" spans="41:41" x14ac:dyDescent="0.25">
      <c r="AO2964" s="165"/>
    </row>
    <row r="2965" spans="41:41" x14ac:dyDescent="0.25">
      <c r="AO2965" s="165"/>
    </row>
    <row r="2966" spans="41:41" x14ac:dyDescent="0.25">
      <c r="AO2966" s="165"/>
    </row>
    <row r="2967" spans="41:41" x14ac:dyDescent="0.25">
      <c r="AO2967" s="165"/>
    </row>
    <row r="2968" spans="41:41" x14ac:dyDescent="0.25">
      <c r="AO2968" s="165"/>
    </row>
    <row r="2969" spans="41:41" x14ac:dyDescent="0.25">
      <c r="AO2969" s="165"/>
    </row>
    <row r="2970" spans="41:41" x14ac:dyDescent="0.25">
      <c r="AO2970" s="165"/>
    </row>
    <row r="2971" spans="41:41" x14ac:dyDescent="0.25">
      <c r="AO2971" s="165"/>
    </row>
    <row r="2972" spans="41:41" x14ac:dyDescent="0.25">
      <c r="AO2972" s="165"/>
    </row>
    <row r="2973" spans="41:41" x14ac:dyDescent="0.25">
      <c r="AO2973" s="165"/>
    </row>
    <row r="2974" spans="41:41" x14ac:dyDescent="0.25">
      <c r="AO2974" s="165"/>
    </row>
    <row r="2975" spans="41:41" x14ac:dyDescent="0.25">
      <c r="AO2975" s="165"/>
    </row>
    <row r="2976" spans="41:41" x14ac:dyDescent="0.25">
      <c r="AO2976" s="165"/>
    </row>
    <row r="2977" spans="41:41" x14ac:dyDescent="0.25">
      <c r="AO2977" s="165"/>
    </row>
    <row r="2978" spans="41:41" x14ac:dyDescent="0.25">
      <c r="AO2978" s="165"/>
    </row>
    <row r="2979" spans="41:41" x14ac:dyDescent="0.25">
      <c r="AO2979" s="165"/>
    </row>
    <row r="2980" spans="41:41" x14ac:dyDescent="0.25">
      <c r="AO2980" s="165"/>
    </row>
    <row r="2981" spans="41:41" x14ac:dyDescent="0.25">
      <c r="AO2981" s="165"/>
    </row>
    <row r="2982" spans="41:41" x14ac:dyDescent="0.25">
      <c r="AO2982" s="165"/>
    </row>
    <row r="2983" spans="41:41" x14ac:dyDescent="0.25">
      <c r="AO2983" s="165"/>
    </row>
    <row r="2984" spans="41:41" x14ac:dyDescent="0.25">
      <c r="AO2984" s="165"/>
    </row>
    <row r="2985" spans="41:41" x14ac:dyDescent="0.25">
      <c r="AO2985" s="165"/>
    </row>
    <row r="2986" spans="41:41" x14ac:dyDescent="0.25">
      <c r="AO2986" s="165"/>
    </row>
    <row r="2987" spans="41:41" x14ac:dyDescent="0.25">
      <c r="AO2987" s="165"/>
    </row>
    <row r="2988" spans="41:41" x14ac:dyDescent="0.25">
      <c r="AO2988" s="165"/>
    </row>
    <row r="2989" spans="41:41" x14ac:dyDescent="0.25">
      <c r="AO2989" s="165"/>
    </row>
    <row r="2990" spans="41:41" x14ac:dyDescent="0.25">
      <c r="AO2990" s="165"/>
    </row>
    <row r="2991" spans="41:41" x14ac:dyDescent="0.25">
      <c r="AO2991" s="165"/>
    </row>
    <row r="2992" spans="41:41" x14ac:dyDescent="0.25">
      <c r="AO2992" s="165"/>
    </row>
    <row r="2993" spans="41:41" x14ac:dyDescent="0.25">
      <c r="AO2993" s="165"/>
    </row>
    <row r="2994" spans="41:41" x14ac:dyDescent="0.25">
      <c r="AO2994" s="165"/>
    </row>
    <row r="2995" spans="41:41" x14ac:dyDescent="0.25">
      <c r="AO2995" s="165"/>
    </row>
    <row r="2996" spans="41:41" x14ac:dyDescent="0.25">
      <c r="AO2996" s="165"/>
    </row>
    <row r="2997" spans="41:41" x14ac:dyDescent="0.25">
      <c r="AO2997" s="165"/>
    </row>
    <row r="2998" spans="41:41" x14ac:dyDescent="0.25">
      <c r="AO2998" s="165"/>
    </row>
    <row r="2999" spans="41:41" x14ac:dyDescent="0.25">
      <c r="AO2999" s="165"/>
    </row>
    <row r="3000" spans="41:41" x14ac:dyDescent="0.25">
      <c r="AO3000" s="165"/>
    </row>
    <row r="3001" spans="41:41" x14ac:dyDescent="0.25">
      <c r="AO3001" s="165"/>
    </row>
    <row r="3002" spans="41:41" x14ac:dyDescent="0.25">
      <c r="AO3002" s="165"/>
    </row>
    <row r="3003" spans="41:41" x14ac:dyDescent="0.25">
      <c r="AO3003" s="165"/>
    </row>
    <row r="3004" spans="41:41" x14ac:dyDescent="0.25">
      <c r="AO3004" s="165"/>
    </row>
    <row r="3005" spans="41:41" x14ac:dyDescent="0.25">
      <c r="AO3005" s="165"/>
    </row>
    <row r="3006" spans="41:41" x14ac:dyDescent="0.25">
      <c r="AO3006" s="165"/>
    </row>
    <row r="3007" spans="41:41" x14ac:dyDescent="0.25">
      <c r="AO3007" s="165"/>
    </row>
    <row r="3008" spans="41:41" x14ac:dyDescent="0.25">
      <c r="AO3008" s="165"/>
    </row>
    <row r="3009" spans="41:41" x14ac:dyDescent="0.25">
      <c r="AO3009" s="165"/>
    </row>
    <row r="3010" spans="41:41" x14ac:dyDescent="0.25">
      <c r="AO3010" s="165"/>
    </row>
    <row r="3011" spans="41:41" x14ac:dyDescent="0.25">
      <c r="AO3011" s="165"/>
    </row>
    <row r="3012" spans="41:41" x14ac:dyDescent="0.25">
      <c r="AO3012" s="165"/>
    </row>
    <row r="3013" spans="41:41" x14ac:dyDescent="0.25">
      <c r="AO3013" s="165"/>
    </row>
    <row r="3014" spans="41:41" x14ac:dyDescent="0.25">
      <c r="AO3014" s="165"/>
    </row>
    <row r="3015" spans="41:41" x14ac:dyDescent="0.25">
      <c r="AO3015" s="165"/>
    </row>
    <row r="3016" spans="41:41" x14ac:dyDescent="0.25">
      <c r="AO3016" s="165"/>
    </row>
    <row r="3017" spans="41:41" x14ac:dyDescent="0.25">
      <c r="AO3017" s="165"/>
    </row>
    <row r="3018" spans="41:41" x14ac:dyDescent="0.25">
      <c r="AO3018" s="165"/>
    </row>
    <row r="3019" spans="41:41" x14ac:dyDescent="0.25">
      <c r="AO3019" s="165"/>
    </row>
    <row r="3020" spans="41:41" x14ac:dyDescent="0.25">
      <c r="AO3020" s="165"/>
    </row>
    <row r="3021" spans="41:41" x14ac:dyDescent="0.25">
      <c r="AO3021" s="165"/>
    </row>
    <row r="3022" spans="41:41" x14ac:dyDescent="0.25">
      <c r="AO3022" s="165"/>
    </row>
    <row r="3023" spans="41:41" x14ac:dyDescent="0.25">
      <c r="AO3023" s="165"/>
    </row>
    <row r="3024" spans="41:41" x14ac:dyDescent="0.25">
      <c r="AO3024" s="165"/>
    </row>
    <row r="3025" spans="41:41" x14ac:dyDescent="0.25">
      <c r="AO3025" s="165"/>
    </row>
    <row r="3026" spans="41:41" x14ac:dyDescent="0.25">
      <c r="AO3026" s="165"/>
    </row>
    <row r="3027" spans="41:41" x14ac:dyDescent="0.25">
      <c r="AO3027" s="165"/>
    </row>
    <row r="3028" spans="41:41" x14ac:dyDescent="0.25">
      <c r="AO3028" s="165"/>
    </row>
    <row r="3029" spans="41:41" x14ac:dyDescent="0.25">
      <c r="AO3029" s="165"/>
    </row>
    <row r="3030" spans="41:41" x14ac:dyDescent="0.25">
      <c r="AO3030" s="165"/>
    </row>
    <row r="3031" spans="41:41" x14ac:dyDescent="0.25">
      <c r="AO3031" s="165"/>
    </row>
    <row r="3032" spans="41:41" x14ac:dyDescent="0.25">
      <c r="AO3032" s="165"/>
    </row>
    <row r="3033" spans="41:41" x14ac:dyDescent="0.25">
      <c r="AO3033" s="165"/>
    </row>
    <row r="3034" spans="41:41" x14ac:dyDescent="0.25">
      <c r="AO3034" s="165"/>
    </row>
    <row r="3035" spans="41:41" x14ac:dyDescent="0.25">
      <c r="AO3035" s="165"/>
    </row>
    <row r="3036" spans="41:41" x14ac:dyDescent="0.25">
      <c r="AO3036" s="165"/>
    </row>
    <row r="3037" spans="41:41" x14ac:dyDescent="0.25">
      <c r="AO3037" s="165"/>
    </row>
    <row r="3038" spans="41:41" x14ac:dyDescent="0.25">
      <c r="AO3038" s="165"/>
    </row>
    <row r="3039" spans="41:41" x14ac:dyDescent="0.25">
      <c r="AO3039" s="165"/>
    </row>
    <row r="3040" spans="41:41" x14ac:dyDescent="0.25">
      <c r="AO3040" s="165"/>
    </row>
    <row r="3041" spans="41:41" x14ac:dyDescent="0.25">
      <c r="AO3041" s="165"/>
    </row>
    <row r="3042" spans="41:41" x14ac:dyDescent="0.25">
      <c r="AO3042" s="165"/>
    </row>
    <row r="3043" spans="41:41" x14ac:dyDescent="0.25">
      <c r="AO3043" s="165"/>
    </row>
    <row r="3044" spans="41:41" x14ac:dyDescent="0.25">
      <c r="AO3044" s="165"/>
    </row>
    <row r="3045" spans="41:41" x14ac:dyDescent="0.25">
      <c r="AO3045" s="165"/>
    </row>
    <row r="3046" spans="41:41" x14ac:dyDescent="0.25">
      <c r="AO3046" s="165"/>
    </row>
    <row r="3047" spans="41:41" x14ac:dyDescent="0.25">
      <c r="AO3047" s="165"/>
    </row>
    <row r="3048" spans="41:41" x14ac:dyDescent="0.25">
      <c r="AO3048" s="165"/>
    </row>
    <row r="3049" spans="41:41" x14ac:dyDescent="0.25">
      <c r="AO3049" s="165"/>
    </row>
    <row r="3050" spans="41:41" x14ac:dyDescent="0.25">
      <c r="AO3050" s="165"/>
    </row>
    <row r="3051" spans="41:41" x14ac:dyDescent="0.25">
      <c r="AO3051" s="165"/>
    </row>
    <row r="3052" spans="41:41" x14ac:dyDescent="0.25">
      <c r="AO3052" s="165"/>
    </row>
    <row r="3053" spans="41:41" x14ac:dyDescent="0.25">
      <c r="AO3053" s="165"/>
    </row>
    <row r="3054" spans="41:41" x14ac:dyDescent="0.25">
      <c r="AO3054" s="165"/>
    </row>
    <row r="3055" spans="41:41" x14ac:dyDescent="0.25">
      <c r="AO3055" s="165"/>
    </row>
    <row r="3056" spans="41:41" x14ac:dyDescent="0.25">
      <c r="AO3056" s="165"/>
    </row>
    <row r="3057" spans="41:41" x14ac:dyDescent="0.25">
      <c r="AO3057" s="165"/>
    </row>
    <row r="3058" spans="41:41" x14ac:dyDescent="0.25">
      <c r="AO3058" s="165"/>
    </row>
    <row r="3059" spans="41:41" x14ac:dyDescent="0.25">
      <c r="AO3059" s="165"/>
    </row>
    <row r="3060" spans="41:41" x14ac:dyDescent="0.25">
      <c r="AO3060" s="165"/>
    </row>
    <row r="3061" spans="41:41" x14ac:dyDescent="0.25">
      <c r="AO3061" s="165"/>
    </row>
    <row r="3062" spans="41:41" x14ac:dyDescent="0.25">
      <c r="AO3062" s="165"/>
    </row>
    <row r="3063" spans="41:41" x14ac:dyDescent="0.25">
      <c r="AO3063" s="165"/>
    </row>
    <row r="3064" spans="41:41" x14ac:dyDescent="0.25">
      <c r="AO3064" s="165"/>
    </row>
    <row r="3065" spans="41:41" x14ac:dyDescent="0.25">
      <c r="AO3065" s="165"/>
    </row>
    <row r="3066" spans="41:41" x14ac:dyDescent="0.25">
      <c r="AO3066" s="165"/>
    </row>
    <row r="3067" spans="41:41" x14ac:dyDescent="0.25">
      <c r="AO3067" s="165"/>
    </row>
    <row r="3068" spans="41:41" x14ac:dyDescent="0.25">
      <c r="AO3068" s="165"/>
    </row>
    <row r="3069" spans="41:41" x14ac:dyDescent="0.25">
      <c r="AO3069" s="165"/>
    </row>
    <row r="3070" spans="41:41" x14ac:dyDescent="0.25">
      <c r="AO3070" s="165"/>
    </row>
    <row r="3071" spans="41:41" x14ac:dyDescent="0.25">
      <c r="AO3071" s="165"/>
    </row>
    <row r="3072" spans="41:41" x14ac:dyDescent="0.25">
      <c r="AO3072" s="165"/>
    </row>
    <row r="3073" spans="41:41" x14ac:dyDescent="0.25">
      <c r="AO3073" s="165"/>
    </row>
    <row r="3074" spans="41:41" x14ac:dyDescent="0.25">
      <c r="AO3074" s="165"/>
    </row>
    <row r="3075" spans="41:41" x14ac:dyDescent="0.25">
      <c r="AO3075" s="165"/>
    </row>
    <row r="3076" spans="41:41" x14ac:dyDescent="0.25">
      <c r="AO3076" s="165"/>
    </row>
    <row r="3077" spans="41:41" x14ac:dyDescent="0.25">
      <c r="AO3077" s="165"/>
    </row>
    <row r="3078" spans="41:41" x14ac:dyDescent="0.25">
      <c r="AO3078" s="165"/>
    </row>
    <row r="3079" spans="41:41" x14ac:dyDescent="0.25">
      <c r="AO3079" s="165"/>
    </row>
    <row r="3080" spans="41:41" x14ac:dyDescent="0.25">
      <c r="AO3080" s="165"/>
    </row>
    <row r="3081" spans="41:41" x14ac:dyDescent="0.25">
      <c r="AO3081" s="165"/>
    </row>
    <row r="3082" spans="41:41" x14ac:dyDescent="0.25">
      <c r="AO3082" s="165"/>
    </row>
    <row r="3083" spans="41:41" x14ac:dyDescent="0.25">
      <c r="AO3083" s="165"/>
    </row>
    <row r="3084" spans="41:41" x14ac:dyDescent="0.25">
      <c r="AO3084" s="165"/>
    </row>
    <row r="3085" spans="41:41" x14ac:dyDescent="0.25">
      <c r="AO3085" s="165"/>
    </row>
    <row r="3086" spans="41:41" x14ac:dyDescent="0.25">
      <c r="AO3086" s="165"/>
    </row>
    <row r="3087" spans="41:41" x14ac:dyDescent="0.25">
      <c r="AO3087" s="165"/>
    </row>
    <row r="3088" spans="41:41" x14ac:dyDescent="0.25">
      <c r="AO3088" s="165"/>
    </row>
    <row r="3089" spans="41:41" x14ac:dyDescent="0.25">
      <c r="AO3089" s="165"/>
    </row>
    <row r="3090" spans="41:41" x14ac:dyDescent="0.25">
      <c r="AO3090" s="165"/>
    </row>
    <row r="3091" spans="41:41" x14ac:dyDescent="0.25">
      <c r="AO3091" s="165"/>
    </row>
    <row r="3092" spans="41:41" x14ac:dyDescent="0.25">
      <c r="AO3092" s="165"/>
    </row>
    <row r="3093" spans="41:41" x14ac:dyDescent="0.25">
      <c r="AO3093" s="165"/>
    </row>
    <row r="3094" spans="41:41" x14ac:dyDescent="0.25">
      <c r="AO3094" s="165"/>
    </row>
    <row r="3095" spans="41:41" x14ac:dyDescent="0.25">
      <c r="AO3095" s="165"/>
    </row>
    <row r="3096" spans="41:41" x14ac:dyDescent="0.25">
      <c r="AO3096" s="165"/>
    </row>
    <row r="3097" spans="41:41" x14ac:dyDescent="0.25">
      <c r="AO3097" s="165"/>
    </row>
    <row r="3098" spans="41:41" x14ac:dyDescent="0.25">
      <c r="AO3098" s="165"/>
    </row>
    <row r="3099" spans="41:41" x14ac:dyDescent="0.25">
      <c r="AO3099" s="165"/>
    </row>
    <row r="3100" spans="41:41" x14ac:dyDescent="0.25">
      <c r="AO3100" s="165"/>
    </row>
    <row r="3101" spans="41:41" x14ac:dyDescent="0.25">
      <c r="AO3101" s="165"/>
    </row>
    <row r="3102" spans="41:41" x14ac:dyDescent="0.25">
      <c r="AO3102" s="165"/>
    </row>
    <row r="3103" spans="41:41" x14ac:dyDescent="0.25">
      <c r="AO3103" s="165"/>
    </row>
    <row r="3104" spans="41:41" x14ac:dyDescent="0.25">
      <c r="AO3104" s="165"/>
    </row>
    <row r="3105" spans="41:41" x14ac:dyDescent="0.25">
      <c r="AO3105" s="165"/>
    </row>
    <row r="3106" spans="41:41" x14ac:dyDescent="0.25">
      <c r="AO3106" s="165"/>
    </row>
    <row r="3107" spans="41:41" x14ac:dyDescent="0.25">
      <c r="AO3107" s="165"/>
    </row>
    <row r="3108" spans="41:41" x14ac:dyDescent="0.25">
      <c r="AO3108" s="165"/>
    </row>
    <row r="3109" spans="41:41" x14ac:dyDescent="0.25">
      <c r="AO3109" s="165"/>
    </row>
    <row r="3110" spans="41:41" x14ac:dyDescent="0.25">
      <c r="AO3110" s="165"/>
    </row>
    <row r="3111" spans="41:41" x14ac:dyDescent="0.25">
      <c r="AO3111" s="165"/>
    </row>
    <row r="3112" spans="41:41" x14ac:dyDescent="0.25">
      <c r="AO3112" s="165"/>
    </row>
    <row r="3113" spans="41:41" x14ac:dyDescent="0.25">
      <c r="AO3113" s="165"/>
    </row>
    <row r="3114" spans="41:41" x14ac:dyDescent="0.25">
      <c r="AO3114" s="165"/>
    </row>
    <row r="3115" spans="41:41" x14ac:dyDescent="0.25">
      <c r="AO3115" s="165"/>
    </row>
    <row r="3116" spans="41:41" x14ac:dyDescent="0.25">
      <c r="AO3116" s="165"/>
    </row>
    <row r="3117" spans="41:41" x14ac:dyDescent="0.25">
      <c r="AO3117" s="165"/>
    </row>
    <row r="3118" spans="41:41" x14ac:dyDescent="0.25">
      <c r="AO3118" s="165"/>
    </row>
    <row r="3119" spans="41:41" x14ac:dyDescent="0.25">
      <c r="AO3119" s="165"/>
    </row>
    <row r="3120" spans="41:41" x14ac:dyDescent="0.25">
      <c r="AO3120" s="165"/>
    </row>
    <row r="3121" spans="41:41" x14ac:dyDescent="0.25">
      <c r="AO3121" s="165"/>
    </row>
    <row r="3122" spans="41:41" x14ac:dyDescent="0.25">
      <c r="AO3122" s="165"/>
    </row>
    <row r="3123" spans="41:41" x14ac:dyDescent="0.25">
      <c r="AO3123" s="165"/>
    </row>
    <row r="3124" spans="41:41" x14ac:dyDescent="0.25">
      <c r="AO3124" s="165"/>
    </row>
    <row r="3125" spans="41:41" x14ac:dyDescent="0.25">
      <c r="AO3125" s="165"/>
    </row>
    <row r="3126" spans="41:41" x14ac:dyDescent="0.25">
      <c r="AO3126" s="165"/>
    </row>
    <row r="3127" spans="41:41" x14ac:dyDescent="0.25">
      <c r="AO3127" s="165"/>
    </row>
    <row r="3128" spans="41:41" x14ac:dyDescent="0.25">
      <c r="AO3128" s="165"/>
    </row>
    <row r="3129" spans="41:41" x14ac:dyDescent="0.25">
      <c r="AO3129" s="165"/>
    </row>
    <row r="3130" spans="41:41" x14ac:dyDescent="0.25">
      <c r="AO3130" s="165"/>
    </row>
    <row r="3131" spans="41:41" x14ac:dyDescent="0.25">
      <c r="AO3131" s="165"/>
    </row>
    <row r="3132" spans="41:41" x14ac:dyDescent="0.25">
      <c r="AO3132" s="165"/>
    </row>
    <row r="3133" spans="41:41" x14ac:dyDescent="0.25">
      <c r="AO3133" s="165"/>
    </row>
    <row r="3134" spans="41:41" x14ac:dyDescent="0.25">
      <c r="AO3134" s="165"/>
    </row>
    <row r="3135" spans="41:41" x14ac:dyDescent="0.25">
      <c r="AO3135" s="165"/>
    </row>
    <row r="3136" spans="41:41" x14ac:dyDescent="0.25">
      <c r="AO3136" s="165"/>
    </row>
    <row r="3137" spans="41:41" x14ac:dyDescent="0.25">
      <c r="AO3137" s="165"/>
    </row>
    <row r="3138" spans="41:41" x14ac:dyDescent="0.25">
      <c r="AO3138" s="165"/>
    </row>
    <row r="3139" spans="41:41" x14ac:dyDescent="0.25">
      <c r="AO3139" s="165"/>
    </row>
    <row r="3140" spans="41:41" x14ac:dyDescent="0.25">
      <c r="AO3140" s="165"/>
    </row>
    <row r="3141" spans="41:41" x14ac:dyDescent="0.25">
      <c r="AO3141" s="165"/>
    </row>
    <row r="3142" spans="41:41" x14ac:dyDescent="0.25">
      <c r="AO3142" s="165"/>
    </row>
    <row r="3143" spans="41:41" x14ac:dyDescent="0.25">
      <c r="AO3143" s="165"/>
    </row>
    <row r="3144" spans="41:41" x14ac:dyDescent="0.25">
      <c r="AO3144" s="165"/>
    </row>
    <row r="3145" spans="41:41" x14ac:dyDescent="0.25">
      <c r="AO3145" s="165"/>
    </row>
    <row r="3146" spans="41:41" x14ac:dyDescent="0.25">
      <c r="AO3146" s="165"/>
    </row>
    <row r="3147" spans="41:41" x14ac:dyDescent="0.25">
      <c r="AO3147" s="165"/>
    </row>
    <row r="3148" spans="41:41" x14ac:dyDescent="0.25">
      <c r="AO3148" s="165"/>
    </row>
    <row r="3149" spans="41:41" x14ac:dyDescent="0.25">
      <c r="AO3149" s="165"/>
    </row>
    <row r="3150" spans="41:41" x14ac:dyDescent="0.25">
      <c r="AO3150" s="165"/>
    </row>
    <row r="3151" spans="41:41" x14ac:dyDescent="0.25">
      <c r="AO3151" s="165"/>
    </row>
    <row r="3152" spans="41:41" x14ac:dyDescent="0.25">
      <c r="AO3152" s="165"/>
    </row>
    <row r="3153" spans="41:41" x14ac:dyDescent="0.25">
      <c r="AO3153" s="165"/>
    </row>
    <row r="3154" spans="41:41" x14ac:dyDescent="0.25">
      <c r="AO3154" s="165"/>
    </row>
    <row r="3155" spans="41:41" x14ac:dyDescent="0.25">
      <c r="AO3155" s="165"/>
    </row>
    <row r="3156" spans="41:41" x14ac:dyDescent="0.25">
      <c r="AO3156" s="165"/>
    </row>
    <row r="3157" spans="41:41" x14ac:dyDescent="0.25">
      <c r="AO3157" s="165"/>
    </row>
    <row r="3158" spans="41:41" x14ac:dyDescent="0.25">
      <c r="AO3158" s="165"/>
    </row>
    <row r="3159" spans="41:41" x14ac:dyDescent="0.25">
      <c r="AO3159" s="165"/>
    </row>
    <row r="3160" spans="41:41" x14ac:dyDescent="0.25">
      <c r="AO3160" s="165"/>
    </row>
    <row r="3161" spans="41:41" x14ac:dyDescent="0.25">
      <c r="AO3161" s="165"/>
    </row>
    <row r="3162" spans="41:41" x14ac:dyDescent="0.25">
      <c r="AO3162" s="165"/>
    </row>
    <row r="3163" spans="41:41" x14ac:dyDescent="0.25">
      <c r="AO3163" s="165"/>
    </row>
    <row r="3164" spans="41:41" x14ac:dyDescent="0.25">
      <c r="AO3164" s="165"/>
    </row>
    <row r="3165" spans="41:41" x14ac:dyDescent="0.25">
      <c r="AO3165" s="165"/>
    </row>
    <row r="3166" spans="41:41" x14ac:dyDescent="0.25">
      <c r="AO3166" s="165"/>
    </row>
    <row r="3167" spans="41:41" x14ac:dyDescent="0.25">
      <c r="AO3167" s="165"/>
    </row>
    <row r="3168" spans="41:41" x14ac:dyDescent="0.25">
      <c r="AO3168" s="165"/>
    </row>
    <row r="3169" spans="41:41" x14ac:dyDescent="0.25">
      <c r="AO3169" s="165"/>
    </row>
    <row r="3170" spans="41:41" x14ac:dyDescent="0.25">
      <c r="AO3170" s="165"/>
    </row>
    <row r="3171" spans="41:41" x14ac:dyDescent="0.25">
      <c r="AO3171" s="165"/>
    </row>
    <row r="3172" spans="41:41" x14ac:dyDescent="0.25">
      <c r="AO3172" s="165"/>
    </row>
    <row r="3173" spans="41:41" x14ac:dyDescent="0.25">
      <c r="AO3173" s="165"/>
    </row>
    <row r="3174" spans="41:41" x14ac:dyDescent="0.25">
      <c r="AO3174" s="165"/>
    </row>
    <row r="3175" spans="41:41" x14ac:dyDescent="0.25">
      <c r="AO3175" s="165"/>
    </row>
    <row r="3176" spans="41:41" x14ac:dyDescent="0.25">
      <c r="AO3176" s="165"/>
    </row>
    <row r="3177" spans="41:41" x14ac:dyDescent="0.25">
      <c r="AO3177" s="165"/>
    </row>
    <row r="3178" spans="41:41" x14ac:dyDescent="0.25">
      <c r="AO3178" s="165"/>
    </row>
    <row r="3179" spans="41:41" x14ac:dyDescent="0.25">
      <c r="AO3179" s="165"/>
    </row>
    <row r="3180" spans="41:41" x14ac:dyDescent="0.25">
      <c r="AO3180" s="165"/>
    </row>
    <row r="3181" spans="41:41" x14ac:dyDescent="0.25">
      <c r="AO3181" s="165"/>
    </row>
    <row r="3182" spans="41:41" x14ac:dyDescent="0.25">
      <c r="AO3182" s="165"/>
    </row>
    <row r="3183" spans="41:41" x14ac:dyDescent="0.25">
      <c r="AO3183" s="165"/>
    </row>
    <row r="3184" spans="41:41" x14ac:dyDescent="0.25">
      <c r="AO3184" s="165"/>
    </row>
    <row r="3185" spans="41:41" x14ac:dyDescent="0.25">
      <c r="AO3185" s="165"/>
    </row>
    <row r="3186" spans="41:41" x14ac:dyDescent="0.25">
      <c r="AO3186" s="165"/>
    </row>
    <row r="3187" spans="41:41" x14ac:dyDescent="0.25">
      <c r="AO3187" s="165"/>
    </row>
    <row r="3188" spans="41:41" x14ac:dyDescent="0.25">
      <c r="AO3188" s="165"/>
    </row>
    <row r="3189" spans="41:41" x14ac:dyDescent="0.25">
      <c r="AO3189" s="165"/>
    </row>
    <row r="3190" spans="41:41" x14ac:dyDescent="0.25">
      <c r="AO3190" s="165"/>
    </row>
    <row r="3191" spans="41:41" x14ac:dyDescent="0.25">
      <c r="AO3191" s="165"/>
    </row>
    <row r="3192" spans="41:41" x14ac:dyDescent="0.25">
      <c r="AO3192" s="165"/>
    </row>
    <row r="3193" spans="41:41" x14ac:dyDescent="0.25">
      <c r="AO3193" s="165"/>
    </row>
    <row r="3194" spans="41:41" x14ac:dyDescent="0.25">
      <c r="AO3194" s="165"/>
    </row>
    <row r="3195" spans="41:41" x14ac:dyDescent="0.25">
      <c r="AO3195" s="165"/>
    </row>
    <row r="3196" spans="41:41" x14ac:dyDescent="0.25">
      <c r="AO3196" s="165"/>
    </row>
    <row r="3197" spans="41:41" x14ac:dyDescent="0.25">
      <c r="AO3197" s="165"/>
    </row>
    <row r="3198" spans="41:41" x14ac:dyDescent="0.25">
      <c r="AO3198" s="165"/>
    </row>
    <row r="3199" spans="41:41" x14ac:dyDescent="0.25">
      <c r="AO3199" s="165"/>
    </row>
    <row r="3200" spans="41:41" x14ac:dyDescent="0.25">
      <c r="AO3200" s="165"/>
    </row>
    <row r="3201" spans="41:41" x14ac:dyDescent="0.25">
      <c r="AO3201" s="165"/>
    </row>
    <row r="3202" spans="41:41" x14ac:dyDescent="0.25">
      <c r="AO3202" s="165"/>
    </row>
    <row r="3203" spans="41:41" x14ac:dyDescent="0.25">
      <c r="AO3203" s="165"/>
    </row>
    <row r="3204" spans="41:41" x14ac:dyDescent="0.25">
      <c r="AO3204" s="165"/>
    </row>
    <row r="3205" spans="41:41" x14ac:dyDescent="0.25">
      <c r="AO3205" s="165"/>
    </row>
    <row r="3206" spans="41:41" x14ac:dyDescent="0.25">
      <c r="AO3206" s="165"/>
    </row>
    <row r="3207" spans="41:41" x14ac:dyDescent="0.25">
      <c r="AO3207" s="165"/>
    </row>
    <row r="3208" spans="41:41" x14ac:dyDescent="0.25">
      <c r="AO3208" s="165"/>
    </row>
    <row r="3209" spans="41:41" x14ac:dyDescent="0.25">
      <c r="AO3209" s="165"/>
    </row>
    <row r="3210" spans="41:41" x14ac:dyDescent="0.25">
      <c r="AO3210" s="165"/>
    </row>
    <row r="3211" spans="41:41" x14ac:dyDescent="0.25">
      <c r="AO3211" s="165"/>
    </row>
    <row r="3212" spans="41:41" x14ac:dyDescent="0.25">
      <c r="AO3212" s="165"/>
    </row>
    <row r="3213" spans="41:41" x14ac:dyDescent="0.25">
      <c r="AO3213" s="165"/>
    </row>
    <row r="3214" spans="41:41" x14ac:dyDescent="0.25">
      <c r="AO3214" s="165"/>
    </row>
    <row r="3215" spans="41:41" x14ac:dyDescent="0.25">
      <c r="AO3215" s="165"/>
    </row>
    <row r="3216" spans="41:41" x14ac:dyDescent="0.25">
      <c r="AO3216" s="165"/>
    </row>
    <row r="3217" spans="41:41" x14ac:dyDescent="0.25">
      <c r="AO3217" s="165"/>
    </row>
    <row r="3218" spans="41:41" x14ac:dyDescent="0.25">
      <c r="AO3218" s="165"/>
    </row>
    <row r="3219" spans="41:41" x14ac:dyDescent="0.25">
      <c r="AO3219" s="165"/>
    </row>
    <row r="3220" spans="41:41" x14ac:dyDescent="0.25">
      <c r="AO3220" s="165"/>
    </row>
    <row r="3221" spans="41:41" x14ac:dyDescent="0.25">
      <c r="AO3221" s="165"/>
    </row>
    <row r="3222" spans="41:41" x14ac:dyDescent="0.25">
      <c r="AO3222" s="165"/>
    </row>
    <row r="3223" spans="41:41" x14ac:dyDescent="0.25">
      <c r="AO3223" s="165"/>
    </row>
    <row r="3224" spans="41:41" x14ac:dyDescent="0.25">
      <c r="AO3224" s="165"/>
    </row>
    <row r="3225" spans="41:41" x14ac:dyDescent="0.25">
      <c r="AO3225" s="165"/>
    </row>
    <row r="3226" spans="41:41" x14ac:dyDescent="0.25">
      <c r="AO3226" s="165"/>
    </row>
    <row r="3227" spans="41:41" x14ac:dyDescent="0.25">
      <c r="AO3227" s="165"/>
    </row>
    <row r="3228" spans="41:41" x14ac:dyDescent="0.25">
      <c r="AO3228" s="165"/>
    </row>
    <row r="3229" spans="41:41" x14ac:dyDescent="0.25">
      <c r="AO3229" s="165"/>
    </row>
    <row r="3230" spans="41:41" x14ac:dyDescent="0.25">
      <c r="AO3230" s="165"/>
    </row>
    <row r="3231" spans="41:41" x14ac:dyDescent="0.25">
      <c r="AO3231" s="165"/>
    </row>
    <row r="3232" spans="41:41" x14ac:dyDescent="0.25">
      <c r="AO3232" s="165"/>
    </row>
    <row r="3233" spans="41:41" x14ac:dyDescent="0.25">
      <c r="AO3233" s="165"/>
    </row>
    <row r="3234" spans="41:41" x14ac:dyDescent="0.25">
      <c r="AO3234" s="165"/>
    </row>
    <row r="3235" spans="41:41" x14ac:dyDescent="0.25">
      <c r="AO3235" s="165"/>
    </row>
    <row r="3236" spans="41:41" x14ac:dyDescent="0.25">
      <c r="AO3236" s="165"/>
    </row>
    <row r="3237" spans="41:41" x14ac:dyDescent="0.25">
      <c r="AO3237" s="165"/>
    </row>
    <row r="3238" spans="41:41" x14ac:dyDescent="0.25">
      <c r="AO3238" s="165"/>
    </row>
    <row r="3239" spans="41:41" x14ac:dyDescent="0.25">
      <c r="AO3239" s="165"/>
    </row>
    <row r="3240" spans="41:41" x14ac:dyDescent="0.25">
      <c r="AO3240" s="165"/>
    </row>
    <row r="3241" spans="41:41" x14ac:dyDescent="0.25">
      <c r="AO3241" s="165"/>
    </row>
    <row r="3242" spans="41:41" x14ac:dyDescent="0.25">
      <c r="AO3242" s="165"/>
    </row>
    <row r="3243" spans="41:41" x14ac:dyDescent="0.25">
      <c r="AO3243" s="165"/>
    </row>
    <row r="3244" spans="41:41" x14ac:dyDescent="0.25">
      <c r="AO3244" s="165"/>
    </row>
    <row r="3245" spans="41:41" x14ac:dyDescent="0.25">
      <c r="AO3245" s="165"/>
    </row>
    <row r="3246" spans="41:41" x14ac:dyDescent="0.25">
      <c r="AO3246" s="165"/>
    </row>
    <row r="3247" spans="41:41" x14ac:dyDescent="0.25">
      <c r="AO3247" s="165"/>
    </row>
    <row r="3248" spans="41:41" x14ac:dyDescent="0.25">
      <c r="AO3248" s="165"/>
    </row>
    <row r="3249" spans="41:41" x14ac:dyDescent="0.25">
      <c r="AO3249" s="165"/>
    </row>
    <row r="3250" spans="41:41" x14ac:dyDescent="0.25">
      <c r="AO3250" s="165"/>
    </row>
    <row r="3251" spans="41:41" x14ac:dyDescent="0.25">
      <c r="AO3251" s="165"/>
    </row>
    <row r="3252" spans="41:41" x14ac:dyDescent="0.25">
      <c r="AO3252" s="165"/>
    </row>
    <row r="3253" spans="41:41" x14ac:dyDescent="0.25">
      <c r="AO3253" s="165"/>
    </row>
    <row r="3254" spans="41:41" x14ac:dyDescent="0.25">
      <c r="AO3254" s="165"/>
    </row>
    <row r="3255" spans="41:41" x14ac:dyDescent="0.25">
      <c r="AO3255" s="165"/>
    </row>
    <row r="3256" spans="41:41" x14ac:dyDescent="0.25">
      <c r="AO3256" s="165"/>
    </row>
    <row r="3257" spans="41:41" x14ac:dyDescent="0.25">
      <c r="AO3257" s="165"/>
    </row>
    <row r="3258" spans="41:41" x14ac:dyDescent="0.25">
      <c r="AO3258" s="165"/>
    </row>
    <row r="3259" spans="41:41" x14ac:dyDescent="0.25">
      <c r="AO3259" s="165"/>
    </row>
    <row r="3260" spans="41:41" x14ac:dyDescent="0.25">
      <c r="AO3260" s="165"/>
    </row>
    <row r="3261" spans="41:41" x14ac:dyDescent="0.25">
      <c r="AO3261" s="165"/>
    </row>
    <row r="3262" spans="41:41" x14ac:dyDescent="0.25">
      <c r="AO3262" s="165"/>
    </row>
    <row r="3263" spans="41:41" x14ac:dyDescent="0.25">
      <c r="AO3263" s="165"/>
    </row>
    <row r="3264" spans="41:41" x14ac:dyDescent="0.25">
      <c r="AO3264" s="165"/>
    </row>
    <row r="3265" spans="41:41" x14ac:dyDescent="0.25">
      <c r="AO3265" s="165"/>
    </row>
    <row r="3266" spans="41:41" x14ac:dyDescent="0.25">
      <c r="AO3266" s="165"/>
    </row>
    <row r="3267" spans="41:41" x14ac:dyDescent="0.25">
      <c r="AO3267" s="165"/>
    </row>
    <row r="3268" spans="41:41" x14ac:dyDescent="0.25">
      <c r="AO3268" s="165"/>
    </row>
    <row r="3269" spans="41:41" x14ac:dyDescent="0.25">
      <c r="AO3269" s="165"/>
    </row>
    <row r="3270" spans="41:41" x14ac:dyDescent="0.25">
      <c r="AO3270" s="165"/>
    </row>
    <row r="3271" spans="41:41" x14ac:dyDescent="0.25">
      <c r="AO3271" s="165"/>
    </row>
    <row r="3272" spans="41:41" x14ac:dyDescent="0.25">
      <c r="AO3272" s="165"/>
    </row>
    <row r="3273" spans="41:41" x14ac:dyDescent="0.25">
      <c r="AO3273" s="165"/>
    </row>
    <row r="3274" spans="41:41" x14ac:dyDescent="0.25">
      <c r="AO3274" s="165"/>
    </row>
    <row r="3275" spans="41:41" x14ac:dyDescent="0.25">
      <c r="AO3275" s="165"/>
    </row>
    <row r="3276" spans="41:41" x14ac:dyDescent="0.25">
      <c r="AO3276" s="165"/>
    </row>
    <row r="3277" spans="41:41" x14ac:dyDescent="0.25">
      <c r="AO3277" s="165"/>
    </row>
    <row r="3278" spans="41:41" x14ac:dyDescent="0.25">
      <c r="AO3278" s="165"/>
    </row>
    <row r="3279" spans="41:41" x14ac:dyDescent="0.25">
      <c r="AO3279" s="165"/>
    </row>
    <row r="3280" spans="41:41" x14ac:dyDescent="0.25">
      <c r="AO3280" s="165"/>
    </row>
    <row r="3281" spans="41:41" x14ac:dyDescent="0.25">
      <c r="AO3281" s="165"/>
    </row>
    <row r="3282" spans="41:41" x14ac:dyDescent="0.25">
      <c r="AO3282" s="165"/>
    </row>
    <row r="3283" spans="41:41" x14ac:dyDescent="0.25">
      <c r="AO3283" s="165"/>
    </row>
    <row r="3284" spans="41:41" x14ac:dyDescent="0.25">
      <c r="AO3284" s="165"/>
    </row>
    <row r="3285" spans="41:41" x14ac:dyDescent="0.25">
      <c r="AO3285" s="165"/>
    </row>
    <row r="3286" spans="41:41" x14ac:dyDescent="0.25">
      <c r="AO3286" s="165"/>
    </row>
    <row r="3287" spans="41:41" x14ac:dyDescent="0.25">
      <c r="AO3287" s="165"/>
    </row>
    <row r="3288" spans="41:41" x14ac:dyDescent="0.25">
      <c r="AO3288" s="165"/>
    </row>
    <row r="3289" spans="41:41" x14ac:dyDescent="0.25">
      <c r="AO3289" s="165"/>
    </row>
    <row r="3290" spans="41:41" x14ac:dyDescent="0.25">
      <c r="AO3290" s="165"/>
    </row>
    <row r="3291" spans="41:41" x14ac:dyDescent="0.25">
      <c r="AO3291" s="165"/>
    </row>
    <row r="3292" spans="41:41" x14ac:dyDescent="0.25">
      <c r="AO3292" s="165"/>
    </row>
    <row r="3293" spans="41:41" x14ac:dyDescent="0.25">
      <c r="AO3293" s="165"/>
    </row>
    <row r="3294" spans="41:41" x14ac:dyDescent="0.25">
      <c r="AO3294" s="165"/>
    </row>
    <row r="3295" spans="41:41" x14ac:dyDescent="0.25">
      <c r="AO3295" s="165"/>
    </row>
    <row r="3296" spans="41:41" x14ac:dyDescent="0.25">
      <c r="AO3296" s="165"/>
    </row>
    <row r="3297" spans="41:41" x14ac:dyDescent="0.25">
      <c r="AO3297" s="165"/>
    </row>
    <row r="3298" spans="41:41" x14ac:dyDescent="0.25">
      <c r="AO3298" s="165"/>
    </row>
    <row r="3299" spans="41:41" x14ac:dyDescent="0.25">
      <c r="AO3299" s="165"/>
    </row>
    <row r="3300" spans="41:41" x14ac:dyDescent="0.25">
      <c r="AO3300" s="165"/>
    </row>
    <row r="3301" spans="41:41" x14ac:dyDescent="0.25">
      <c r="AO3301" s="165"/>
    </row>
    <row r="3302" spans="41:41" x14ac:dyDescent="0.25">
      <c r="AO3302" s="165"/>
    </row>
    <row r="3303" spans="41:41" x14ac:dyDescent="0.25">
      <c r="AO3303" s="165"/>
    </row>
    <row r="3304" spans="41:41" x14ac:dyDescent="0.25">
      <c r="AO3304" s="165"/>
    </row>
    <row r="3305" spans="41:41" x14ac:dyDescent="0.25">
      <c r="AO3305" s="165"/>
    </row>
    <row r="3306" spans="41:41" x14ac:dyDescent="0.25">
      <c r="AO3306" s="165"/>
    </row>
    <row r="3307" spans="41:41" x14ac:dyDescent="0.25">
      <c r="AO3307" s="165"/>
    </row>
    <row r="3308" spans="41:41" x14ac:dyDescent="0.25">
      <c r="AO3308" s="165"/>
    </row>
    <row r="3309" spans="41:41" x14ac:dyDescent="0.25">
      <c r="AO3309" s="165"/>
    </row>
    <row r="3310" spans="41:41" x14ac:dyDescent="0.25">
      <c r="AO3310" s="165"/>
    </row>
    <row r="3311" spans="41:41" x14ac:dyDescent="0.25">
      <c r="AO3311" s="165"/>
    </row>
    <row r="3312" spans="41:41" x14ac:dyDescent="0.25">
      <c r="AO3312" s="165"/>
    </row>
    <row r="3313" spans="41:41" x14ac:dyDescent="0.25">
      <c r="AO3313" s="165"/>
    </row>
    <row r="3314" spans="41:41" x14ac:dyDescent="0.25">
      <c r="AO3314" s="165"/>
    </row>
    <row r="3315" spans="41:41" x14ac:dyDescent="0.25">
      <c r="AO3315" s="165"/>
    </row>
    <row r="3316" spans="41:41" x14ac:dyDescent="0.25">
      <c r="AO3316" s="165"/>
    </row>
    <row r="3317" spans="41:41" x14ac:dyDescent="0.25">
      <c r="AO3317" s="165"/>
    </row>
    <row r="3318" spans="41:41" x14ac:dyDescent="0.25">
      <c r="AO3318" s="165"/>
    </row>
    <row r="3319" spans="41:41" x14ac:dyDescent="0.25">
      <c r="AO3319" s="165"/>
    </row>
    <row r="3320" spans="41:41" x14ac:dyDescent="0.25">
      <c r="AO3320" s="165"/>
    </row>
    <row r="3321" spans="41:41" x14ac:dyDescent="0.25">
      <c r="AO3321" s="165"/>
    </row>
    <row r="3322" spans="41:41" x14ac:dyDescent="0.25">
      <c r="AO3322" s="165"/>
    </row>
    <row r="3323" spans="41:41" x14ac:dyDescent="0.25">
      <c r="AO3323" s="165"/>
    </row>
    <row r="3324" spans="41:41" x14ac:dyDescent="0.25">
      <c r="AO3324" s="165"/>
    </row>
    <row r="3325" spans="41:41" x14ac:dyDescent="0.25">
      <c r="AO3325" s="165"/>
    </row>
    <row r="3326" spans="41:41" x14ac:dyDescent="0.25">
      <c r="AO3326" s="165"/>
    </row>
    <row r="3327" spans="41:41" x14ac:dyDescent="0.25">
      <c r="AO3327" s="165"/>
    </row>
    <row r="3328" spans="41:41" x14ac:dyDescent="0.25">
      <c r="AO3328" s="165"/>
    </row>
    <row r="3329" spans="41:41" x14ac:dyDescent="0.25">
      <c r="AO3329" s="165"/>
    </row>
    <row r="3330" spans="41:41" x14ac:dyDescent="0.25">
      <c r="AO3330" s="165"/>
    </row>
    <row r="3331" spans="41:41" x14ac:dyDescent="0.25">
      <c r="AO3331" s="165"/>
    </row>
    <row r="3332" spans="41:41" x14ac:dyDescent="0.25">
      <c r="AO3332" s="165"/>
    </row>
    <row r="3333" spans="41:41" x14ac:dyDescent="0.25">
      <c r="AO3333" s="165"/>
    </row>
    <row r="3334" spans="41:41" x14ac:dyDescent="0.25">
      <c r="AO3334" s="165"/>
    </row>
    <row r="3335" spans="41:41" x14ac:dyDescent="0.25">
      <c r="AO3335" s="165"/>
    </row>
    <row r="3336" spans="41:41" x14ac:dyDescent="0.25">
      <c r="AO3336" s="165"/>
    </row>
    <row r="3337" spans="41:41" x14ac:dyDescent="0.25">
      <c r="AO3337" s="165"/>
    </row>
    <row r="3338" spans="41:41" x14ac:dyDescent="0.25">
      <c r="AO3338" s="165"/>
    </row>
    <row r="3339" spans="41:41" x14ac:dyDescent="0.25">
      <c r="AO3339" s="165"/>
    </row>
    <row r="3340" spans="41:41" x14ac:dyDescent="0.25">
      <c r="AO3340" s="165"/>
    </row>
    <row r="3341" spans="41:41" x14ac:dyDescent="0.25">
      <c r="AO3341" s="165"/>
    </row>
    <row r="3342" spans="41:41" x14ac:dyDescent="0.25">
      <c r="AO3342" s="165"/>
    </row>
    <row r="3343" spans="41:41" x14ac:dyDescent="0.25">
      <c r="AO3343" s="165"/>
    </row>
    <row r="3344" spans="41:41" x14ac:dyDescent="0.25">
      <c r="AO3344" s="165"/>
    </row>
    <row r="3345" spans="41:41" x14ac:dyDescent="0.25">
      <c r="AO3345" s="165"/>
    </row>
    <row r="3346" spans="41:41" x14ac:dyDescent="0.25">
      <c r="AO3346" s="165"/>
    </row>
    <row r="3347" spans="41:41" x14ac:dyDescent="0.25">
      <c r="AO3347" s="165"/>
    </row>
    <row r="3348" spans="41:41" x14ac:dyDescent="0.25">
      <c r="AO3348" s="165"/>
    </row>
    <row r="3349" spans="41:41" x14ac:dyDescent="0.25">
      <c r="AO3349" s="165"/>
    </row>
    <row r="3350" spans="41:41" x14ac:dyDescent="0.25">
      <c r="AO3350" s="165"/>
    </row>
    <row r="3351" spans="41:41" x14ac:dyDescent="0.25">
      <c r="AO3351" s="165"/>
    </row>
    <row r="3352" spans="41:41" x14ac:dyDescent="0.25">
      <c r="AO3352" s="165"/>
    </row>
    <row r="3353" spans="41:41" x14ac:dyDescent="0.25">
      <c r="AO3353" s="165"/>
    </row>
    <row r="3354" spans="41:41" x14ac:dyDescent="0.25">
      <c r="AO3354" s="165"/>
    </row>
    <row r="3355" spans="41:41" x14ac:dyDescent="0.25">
      <c r="AO3355" s="165"/>
    </row>
    <row r="3356" spans="41:41" x14ac:dyDescent="0.25">
      <c r="AO3356" s="165"/>
    </row>
    <row r="3357" spans="41:41" x14ac:dyDescent="0.25">
      <c r="AO3357" s="165"/>
    </row>
    <row r="3358" spans="41:41" x14ac:dyDescent="0.25">
      <c r="AO3358" s="165"/>
    </row>
    <row r="3359" spans="41:41" x14ac:dyDescent="0.25">
      <c r="AO3359" s="165"/>
    </row>
    <row r="3360" spans="41:41" x14ac:dyDescent="0.25">
      <c r="AO3360" s="165"/>
    </row>
    <row r="3361" spans="41:41" x14ac:dyDescent="0.25">
      <c r="AO3361" s="165"/>
    </row>
    <row r="3362" spans="41:41" x14ac:dyDescent="0.25">
      <c r="AO3362" s="165"/>
    </row>
    <row r="3363" spans="41:41" x14ac:dyDescent="0.25">
      <c r="AO3363" s="165"/>
    </row>
    <row r="3364" spans="41:41" x14ac:dyDescent="0.25">
      <c r="AO3364" s="165"/>
    </row>
    <row r="3365" spans="41:41" x14ac:dyDescent="0.25">
      <c r="AO3365" s="165"/>
    </row>
    <row r="3366" spans="41:41" x14ac:dyDescent="0.25">
      <c r="AO3366" s="165"/>
    </row>
    <row r="3367" spans="41:41" x14ac:dyDescent="0.25">
      <c r="AO3367" s="165"/>
    </row>
    <row r="3368" spans="41:41" x14ac:dyDescent="0.25">
      <c r="AO3368" s="165"/>
    </row>
    <row r="3369" spans="41:41" x14ac:dyDescent="0.25">
      <c r="AO3369" s="165"/>
    </row>
    <row r="3370" spans="41:41" x14ac:dyDescent="0.25">
      <c r="AO3370" s="165"/>
    </row>
    <row r="3371" spans="41:41" x14ac:dyDescent="0.25">
      <c r="AO3371" s="165"/>
    </row>
    <row r="3372" spans="41:41" x14ac:dyDescent="0.25">
      <c r="AO3372" s="165"/>
    </row>
    <row r="3373" spans="41:41" x14ac:dyDescent="0.25">
      <c r="AO3373" s="165"/>
    </row>
    <row r="3374" spans="41:41" x14ac:dyDescent="0.25">
      <c r="AO3374" s="165"/>
    </row>
    <row r="3375" spans="41:41" x14ac:dyDescent="0.25">
      <c r="AO3375" s="165"/>
    </row>
    <row r="3376" spans="41:41" x14ac:dyDescent="0.25">
      <c r="AO3376" s="165"/>
    </row>
    <row r="3377" spans="41:41" x14ac:dyDescent="0.25">
      <c r="AO3377" s="165"/>
    </row>
    <row r="3378" spans="41:41" x14ac:dyDescent="0.25">
      <c r="AO3378" s="165"/>
    </row>
    <row r="3379" spans="41:41" x14ac:dyDescent="0.25">
      <c r="AO3379" s="165"/>
    </row>
    <row r="3380" spans="41:41" x14ac:dyDescent="0.25">
      <c r="AO3380" s="165"/>
    </row>
    <row r="3381" spans="41:41" x14ac:dyDescent="0.25">
      <c r="AO3381" s="165"/>
    </row>
    <row r="3382" spans="41:41" x14ac:dyDescent="0.25">
      <c r="AO3382" s="165"/>
    </row>
    <row r="3383" spans="41:41" x14ac:dyDescent="0.25">
      <c r="AO3383" s="165"/>
    </row>
    <row r="3384" spans="41:41" x14ac:dyDescent="0.25">
      <c r="AO3384" s="165"/>
    </row>
    <row r="3385" spans="41:41" x14ac:dyDescent="0.25">
      <c r="AO3385" s="165"/>
    </row>
    <row r="3386" spans="41:41" x14ac:dyDescent="0.25">
      <c r="AO3386" s="165"/>
    </row>
    <row r="3387" spans="41:41" x14ac:dyDescent="0.25">
      <c r="AO3387" s="165"/>
    </row>
    <row r="3388" spans="41:41" x14ac:dyDescent="0.25">
      <c r="AO3388" s="165"/>
    </row>
    <row r="3389" spans="41:41" x14ac:dyDescent="0.25">
      <c r="AO3389" s="165"/>
    </row>
    <row r="3390" spans="41:41" x14ac:dyDescent="0.25">
      <c r="AO3390" s="165"/>
    </row>
    <row r="3391" spans="41:41" x14ac:dyDescent="0.25">
      <c r="AO3391" s="165"/>
    </row>
    <row r="3392" spans="41:41" x14ac:dyDescent="0.25">
      <c r="AO3392" s="165"/>
    </row>
    <row r="3393" spans="41:41" x14ac:dyDescent="0.25">
      <c r="AO3393" s="165"/>
    </row>
    <row r="3394" spans="41:41" x14ac:dyDescent="0.25">
      <c r="AO3394" s="165"/>
    </row>
    <row r="3395" spans="41:41" x14ac:dyDescent="0.25">
      <c r="AO3395" s="165"/>
    </row>
    <row r="3396" spans="41:41" x14ac:dyDescent="0.25">
      <c r="AO3396" s="165"/>
    </row>
    <row r="3397" spans="41:41" x14ac:dyDescent="0.25">
      <c r="AO3397" s="165"/>
    </row>
    <row r="3398" spans="41:41" x14ac:dyDescent="0.25">
      <c r="AO3398" s="165"/>
    </row>
    <row r="3399" spans="41:41" x14ac:dyDescent="0.25">
      <c r="AO3399" s="165"/>
    </row>
    <row r="3400" spans="41:41" x14ac:dyDescent="0.25">
      <c r="AO3400" s="165"/>
    </row>
    <row r="3401" spans="41:41" x14ac:dyDescent="0.25">
      <c r="AO3401" s="165"/>
    </row>
    <row r="3402" spans="41:41" x14ac:dyDescent="0.25">
      <c r="AO3402" s="165"/>
    </row>
    <row r="3403" spans="41:41" x14ac:dyDescent="0.25">
      <c r="AO3403" s="165"/>
    </row>
    <row r="3404" spans="41:41" x14ac:dyDescent="0.25">
      <c r="AO3404" s="165"/>
    </row>
    <row r="3405" spans="41:41" x14ac:dyDescent="0.25">
      <c r="AO3405" s="165"/>
    </row>
    <row r="3406" spans="41:41" x14ac:dyDescent="0.25">
      <c r="AO3406" s="165"/>
    </row>
    <row r="3407" spans="41:41" x14ac:dyDescent="0.25">
      <c r="AO3407" s="165"/>
    </row>
    <row r="3408" spans="41:41" x14ac:dyDescent="0.25">
      <c r="AO3408" s="165"/>
    </row>
    <row r="3409" spans="41:41" x14ac:dyDescent="0.25">
      <c r="AO3409" s="165"/>
    </row>
    <row r="3410" spans="41:41" x14ac:dyDescent="0.25">
      <c r="AO3410" s="165"/>
    </row>
    <row r="3411" spans="41:41" x14ac:dyDescent="0.25">
      <c r="AO3411" s="165"/>
    </row>
    <row r="3412" spans="41:41" x14ac:dyDescent="0.25">
      <c r="AO3412" s="165"/>
    </row>
    <row r="3413" spans="41:41" x14ac:dyDescent="0.25">
      <c r="AO3413" s="165"/>
    </row>
    <row r="3414" spans="41:41" x14ac:dyDescent="0.25">
      <c r="AO3414" s="165"/>
    </row>
    <row r="3415" spans="41:41" x14ac:dyDescent="0.25">
      <c r="AO3415" s="165"/>
    </row>
    <row r="3416" spans="41:41" x14ac:dyDescent="0.25">
      <c r="AO3416" s="165"/>
    </row>
    <row r="3417" spans="41:41" x14ac:dyDescent="0.25">
      <c r="AO3417" s="165"/>
    </row>
    <row r="3418" spans="41:41" x14ac:dyDescent="0.25">
      <c r="AO3418" s="165"/>
    </row>
    <row r="3419" spans="41:41" x14ac:dyDescent="0.25">
      <c r="AO3419" s="165"/>
    </row>
    <row r="3420" spans="41:41" x14ac:dyDescent="0.25">
      <c r="AO3420" s="165"/>
    </row>
    <row r="3421" spans="41:41" x14ac:dyDescent="0.25">
      <c r="AO3421" s="165"/>
    </row>
    <row r="3422" spans="41:41" x14ac:dyDescent="0.25">
      <c r="AO3422" s="165"/>
    </row>
    <row r="3423" spans="41:41" x14ac:dyDescent="0.25">
      <c r="AO3423" s="165"/>
    </row>
    <row r="3424" spans="41:41" x14ac:dyDescent="0.25">
      <c r="AO3424" s="165"/>
    </row>
    <row r="3425" spans="41:41" x14ac:dyDescent="0.25">
      <c r="AO3425" s="165"/>
    </row>
    <row r="3426" spans="41:41" x14ac:dyDescent="0.25">
      <c r="AO3426" s="165"/>
    </row>
    <row r="3427" spans="41:41" x14ac:dyDescent="0.25">
      <c r="AO3427" s="165"/>
    </row>
    <row r="3428" spans="41:41" x14ac:dyDescent="0.25">
      <c r="AO3428" s="165"/>
    </row>
    <row r="3429" spans="41:41" x14ac:dyDescent="0.25">
      <c r="AO3429" s="165"/>
    </row>
    <row r="3430" spans="41:41" x14ac:dyDescent="0.25">
      <c r="AO3430" s="165"/>
    </row>
    <row r="3431" spans="41:41" x14ac:dyDescent="0.25">
      <c r="AO3431" s="165"/>
    </row>
    <row r="3432" spans="41:41" x14ac:dyDescent="0.25">
      <c r="AO3432" s="165"/>
    </row>
    <row r="3433" spans="41:41" x14ac:dyDescent="0.25">
      <c r="AO3433" s="165"/>
    </row>
    <row r="3434" spans="41:41" x14ac:dyDescent="0.25">
      <c r="AO3434" s="165"/>
    </row>
    <row r="3435" spans="41:41" x14ac:dyDescent="0.25">
      <c r="AO3435" s="165"/>
    </row>
    <row r="3436" spans="41:41" x14ac:dyDescent="0.25">
      <c r="AO3436" s="165"/>
    </row>
    <row r="3437" spans="41:41" x14ac:dyDescent="0.25">
      <c r="AO3437" s="165"/>
    </row>
    <row r="3438" spans="41:41" x14ac:dyDescent="0.25">
      <c r="AO3438" s="165"/>
    </row>
    <row r="3439" spans="41:41" x14ac:dyDescent="0.25">
      <c r="AO3439" s="165"/>
    </row>
    <row r="3440" spans="41:41" x14ac:dyDescent="0.25">
      <c r="AO3440" s="165"/>
    </row>
    <row r="3441" spans="41:41" x14ac:dyDescent="0.25">
      <c r="AO3441" s="165"/>
    </row>
    <row r="3442" spans="41:41" x14ac:dyDescent="0.25">
      <c r="AO3442" s="165"/>
    </row>
    <row r="3443" spans="41:41" x14ac:dyDescent="0.25">
      <c r="AO3443" s="165"/>
    </row>
    <row r="3444" spans="41:41" x14ac:dyDescent="0.25">
      <c r="AO3444" s="165"/>
    </row>
    <row r="3445" spans="41:41" x14ac:dyDescent="0.25">
      <c r="AO3445" s="165"/>
    </row>
    <row r="3446" spans="41:41" x14ac:dyDescent="0.25">
      <c r="AO3446" s="165"/>
    </row>
    <row r="3447" spans="41:41" x14ac:dyDescent="0.25">
      <c r="AO3447" s="165"/>
    </row>
    <row r="3448" spans="41:41" x14ac:dyDescent="0.25">
      <c r="AO3448" s="165"/>
    </row>
    <row r="3449" spans="41:41" x14ac:dyDescent="0.25">
      <c r="AO3449" s="165"/>
    </row>
    <row r="3450" spans="41:41" x14ac:dyDescent="0.25">
      <c r="AO3450" s="165"/>
    </row>
    <row r="3451" spans="41:41" x14ac:dyDescent="0.25">
      <c r="AO3451" s="165"/>
    </row>
    <row r="3452" spans="41:41" x14ac:dyDescent="0.25">
      <c r="AO3452" s="165"/>
    </row>
    <row r="3453" spans="41:41" x14ac:dyDescent="0.25">
      <c r="AO3453" s="165"/>
    </row>
    <row r="3454" spans="41:41" x14ac:dyDescent="0.25">
      <c r="AO3454" s="165"/>
    </row>
    <row r="3455" spans="41:41" x14ac:dyDescent="0.25">
      <c r="AO3455" s="165"/>
    </row>
    <row r="3456" spans="41:41" x14ac:dyDescent="0.25">
      <c r="AO3456" s="165"/>
    </row>
    <row r="3457" spans="41:41" x14ac:dyDescent="0.25">
      <c r="AO3457" s="165"/>
    </row>
    <row r="3458" spans="41:41" x14ac:dyDescent="0.25">
      <c r="AO3458" s="165"/>
    </row>
    <row r="3459" spans="41:41" x14ac:dyDescent="0.25">
      <c r="AO3459" s="165"/>
    </row>
    <row r="3460" spans="41:41" x14ac:dyDescent="0.25">
      <c r="AO3460" s="165"/>
    </row>
    <row r="3461" spans="41:41" x14ac:dyDescent="0.25">
      <c r="AO3461" s="165"/>
    </row>
    <row r="3462" spans="41:41" x14ac:dyDescent="0.25">
      <c r="AO3462" s="165"/>
    </row>
    <row r="3463" spans="41:41" x14ac:dyDescent="0.25">
      <c r="AO3463" s="165"/>
    </row>
    <row r="3464" spans="41:41" x14ac:dyDescent="0.25">
      <c r="AO3464" s="165"/>
    </row>
    <row r="3465" spans="41:41" x14ac:dyDescent="0.25">
      <c r="AO3465" s="165"/>
    </row>
    <row r="3466" spans="41:41" x14ac:dyDescent="0.25">
      <c r="AO3466" s="165"/>
    </row>
    <row r="3467" spans="41:41" x14ac:dyDescent="0.25">
      <c r="AO3467" s="165"/>
    </row>
    <row r="3468" spans="41:41" x14ac:dyDescent="0.25">
      <c r="AO3468" s="165"/>
    </row>
    <row r="3469" spans="41:41" x14ac:dyDescent="0.25">
      <c r="AO3469" s="165"/>
    </row>
    <row r="3470" spans="41:41" x14ac:dyDescent="0.25">
      <c r="AO3470" s="165"/>
    </row>
    <row r="3471" spans="41:41" x14ac:dyDescent="0.25">
      <c r="AO3471" s="165"/>
    </row>
    <row r="3472" spans="41:41" x14ac:dyDescent="0.25">
      <c r="AO3472" s="165"/>
    </row>
    <row r="3473" spans="41:41" x14ac:dyDescent="0.25">
      <c r="AO3473" s="165"/>
    </row>
    <row r="3474" spans="41:41" x14ac:dyDescent="0.25">
      <c r="AO3474" s="165"/>
    </row>
    <row r="3475" spans="41:41" x14ac:dyDescent="0.25">
      <c r="AO3475" s="165"/>
    </row>
    <row r="3476" spans="41:41" x14ac:dyDescent="0.25">
      <c r="AO3476" s="165"/>
    </row>
    <row r="3477" spans="41:41" x14ac:dyDescent="0.25">
      <c r="AO3477" s="165"/>
    </row>
    <row r="3478" spans="41:41" x14ac:dyDescent="0.25">
      <c r="AO3478" s="165"/>
    </row>
    <row r="3479" spans="41:41" x14ac:dyDescent="0.25">
      <c r="AO3479" s="165"/>
    </row>
    <row r="3480" spans="41:41" x14ac:dyDescent="0.25">
      <c r="AO3480" s="165"/>
    </row>
    <row r="3481" spans="41:41" x14ac:dyDescent="0.25">
      <c r="AO3481" s="165"/>
    </row>
    <row r="3482" spans="41:41" x14ac:dyDescent="0.25">
      <c r="AO3482" s="165"/>
    </row>
    <row r="3483" spans="41:41" x14ac:dyDescent="0.25">
      <c r="AO3483" s="165"/>
    </row>
    <row r="3484" spans="41:41" x14ac:dyDescent="0.25">
      <c r="AO3484" s="165"/>
    </row>
    <row r="3485" spans="41:41" x14ac:dyDescent="0.25">
      <c r="AO3485" s="165"/>
    </row>
    <row r="3486" spans="41:41" x14ac:dyDescent="0.25">
      <c r="AO3486" s="165"/>
    </row>
    <row r="3487" spans="41:41" x14ac:dyDescent="0.25">
      <c r="AO3487" s="165"/>
    </row>
    <row r="3488" spans="41:41" x14ac:dyDescent="0.25">
      <c r="AO3488" s="165"/>
    </row>
    <row r="3489" spans="41:41" x14ac:dyDescent="0.25">
      <c r="AO3489" s="165"/>
    </row>
    <row r="3490" spans="41:41" x14ac:dyDescent="0.25">
      <c r="AO3490" s="165"/>
    </row>
    <row r="3491" spans="41:41" x14ac:dyDescent="0.25">
      <c r="AO3491" s="165"/>
    </row>
    <row r="3492" spans="41:41" x14ac:dyDescent="0.25">
      <c r="AO3492" s="165"/>
    </row>
    <row r="3493" spans="41:41" x14ac:dyDescent="0.25">
      <c r="AO3493" s="165"/>
    </row>
    <row r="3494" spans="41:41" x14ac:dyDescent="0.25">
      <c r="AO3494" s="165"/>
    </row>
    <row r="3495" spans="41:41" x14ac:dyDescent="0.25">
      <c r="AO3495" s="165"/>
    </row>
    <row r="3496" spans="41:41" x14ac:dyDescent="0.25">
      <c r="AO3496" s="165"/>
    </row>
    <row r="3497" spans="41:41" x14ac:dyDescent="0.25">
      <c r="AO3497" s="165"/>
    </row>
    <row r="3498" spans="41:41" x14ac:dyDescent="0.25">
      <c r="AO3498" s="165"/>
    </row>
    <row r="3499" spans="41:41" x14ac:dyDescent="0.25">
      <c r="AO3499" s="165"/>
    </row>
    <row r="3500" spans="41:41" x14ac:dyDescent="0.25">
      <c r="AO3500" s="165"/>
    </row>
    <row r="3501" spans="41:41" x14ac:dyDescent="0.25">
      <c r="AO3501" s="165"/>
    </row>
    <row r="3502" spans="41:41" x14ac:dyDescent="0.25">
      <c r="AO3502" s="165"/>
    </row>
    <row r="3503" spans="41:41" x14ac:dyDescent="0.25">
      <c r="AO3503" s="165"/>
    </row>
    <row r="3504" spans="41:41" x14ac:dyDescent="0.25">
      <c r="AO3504" s="165"/>
    </row>
    <row r="3505" spans="41:41" x14ac:dyDescent="0.25">
      <c r="AO3505" s="165"/>
    </row>
    <row r="3506" spans="41:41" x14ac:dyDescent="0.25">
      <c r="AO3506" s="165"/>
    </row>
    <row r="3507" spans="41:41" x14ac:dyDescent="0.25">
      <c r="AO3507" s="165"/>
    </row>
    <row r="3508" spans="41:41" x14ac:dyDescent="0.25">
      <c r="AO3508" s="165"/>
    </row>
    <row r="3509" spans="41:41" x14ac:dyDescent="0.25">
      <c r="AO3509" s="165"/>
    </row>
    <row r="3510" spans="41:41" x14ac:dyDescent="0.25">
      <c r="AO3510" s="165"/>
    </row>
    <row r="3511" spans="41:41" x14ac:dyDescent="0.25">
      <c r="AO3511" s="165"/>
    </row>
    <row r="3512" spans="41:41" x14ac:dyDescent="0.25">
      <c r="AO3512" s="165"/>
    </row>
    <row r="3513" spans="41:41" x14ac:dyDescent="0.25">
      <c r="AO3513" s="165"/>
    </row>
    <row r="3514" spans="41:41" x14ac:dyDescent="0.25">
      <c r="AO3514" s="165"/>
    </row>
    <row r="3515" spans="41:41" x14ac:dyDescent="0.25">
      <c r="AO3515" s="165"/>
    </row>
    <row r="3516" spans="41:41" x14ac:dyDescent="0.25">
      <c r="AO3516" s="165"/>
    </row>
    <row r="3517" spans="41:41" x14ac:dyDescent="0.25">
      <c r="AO3517" s="165"/>
    </row>
    <row r="3518" spans="41:41" x14ac:dyDescent="0.25">
      <c r="AO3518" s="165"/>
    </row>
    <row r="3519" spans="41:41" x14ac:dyDescent="0.25">
      <c r="AO3519" s="165"/>
    </row>
    <row r="3520" spans="41:41" x14ac:dyDescent="0.25">
      <c r="AO3520" s="165"/>
    </row>
    <row r="3521" spans="41:41" x14ac:dyDescent="0.25">
      <c r="AO3521" s="165"/>
    </row>
    <row r="3522" spans="41:41" x14ac:dyDescent="0.25">
      <c r="AO3522" s="165"/>
    </row>
    <row r="3523" spans="41:41" x14ac:dyDescent="0.25">
      <c r="AO3523" s="165"/>
    </row>
    <row r="3524" spans="41:41" x14ac:dyDescent="0.25">
      <c r="AO3524" s="165"/>
    </row>
    <row r="3525" spans="41:41" x14ac:dyDescent="0.25">
      <c r="AO3525" s="165"/>
    </row>
    <row r="3526" spans="41:41" x14ac:dyDescent="0.25">
      <c r="AO3526" s="165"/>
    </row>
    <row r="3527" spans="41:41" x14ac:dyDescent="0.25">
      <c r="AO3527" s="165"/>
    </row>
    <row r="3528" spans="41:41" x14ac:dyDescent="0.25">
      <c r="AO3528" s="165"/>
    </row>
    <row r="3529" spans="41:41" x14ac:dyDescent="0.25">
      <c r="AO3529" s="165"/>
    </row>
    <row r="3530" spans="41:41" x14ac:dyDescent="0.25">
      <c r="AO3530" s="165"/>
    </row>
    <row r="3531" spans="41:41" x14ac:dyDescent="0.25">
      <c r="AO3531" s="165"/>
    </row>
    <row r="3532" spans="41:41" x14ac:dyDescent="0.25">
      <c r="AO3532" s="165"/>
    </row>
    <row r="3533" spans="41:41" x14ac:dyDescent="0.25">
      <c r="AO3533" s="165"/>
    </row>
    <row r="3534" spans="41:41" x14ac:dyDescent="0.25">
      <c r="AO3534" s="165"/>
    </row>
    <row r="3535" spans="41:41" x14ac:dyDescent="0.25">
      <c r="AO3535" s="165"/>
    </row>
    <row r="3536" spans="41:41" x14ac:dyDescent="0.25">
      <c r="AO3536" s="165"/>
    </row>
    <row r="3537" spans="41:41" x14ac:dyDescent="0.25">
      <c r="AO3537" s="165"/>
    </row>
    <row r="3538" spans="41:41" x14ac:dyDescent="0.25">
      <c r="AO3538" s="165"/>
    </row>
    <row r="3539" spans="41:41" x14ac:dyDescent="0.25">
      <c r="AO3539" s="165"/>
    </row>
    <row r="3540" spans="41:41" x14ac:dyDescent="0.25">
      <c r="AO3540" s="165"/>
    </row>
    <row r="3541" spans="41:41" x14ac:dyDescent="0.25">
      <c r="AO3541" s="165"/>
    </row>
    <row r="3542" spans="41:41" x14ac:dyDescent="0.25">
      <c r="AO3542" s="165"/>
    </row>
    <row r="3543" spans="41:41" x14ac:dyDescent="0.25">
      <c r="AO3543" s="165"/>
    </row>
    <row r="3544" spans="41:41" x14ac:dyDescent="0.25">
      <c r="AO3544" s="165"/>
    </row>
    <row r="3545" spans="41:41" x14ac:dyDescent="0.25">
      <c r="AO3545" s="165"/>
    </row>
    <row r="3546" spans="41:41" x14ac:dyDescent="0.25">
      <c r="AO3546" s="165"/>
    </row>
    <row r="3547" spans="41:41" x14ac:dyDescent="0.25">
      <c r="AO3547" s="165"/>
    </row>
    <row r="3548" spans="41:41" x14ac:dyDescent="0.25">
      <c r="AO3548" s="165"/>
    </row>
    <row r="3549" spans="41:41" x14ac:dyDescent="0.25">
      <c r="AO3549" s="165"/>
    </row>
    <row r="3550" spans="41:41" x14ac:dyDescent="0.25">
      <c r="AO3550" s="165"/>
    </row>
    <row r="3551" spans="41:41" x14ac:dyDescent="0.25">
      <c r="AO3551" s="165"/>
    </row>
    <row r="3552" spans="41:41" x14ac:dyDescent="0.25">
      <c r="AO3552" s="165"/>
    </row>
    <row r="3553" spans="41:41" x14ac:dyDescent="0.25">
      <c r="AO3553" s="165"/>
    </row>
    <row r="3554" spans="41:41" x14ac:dyDescent="0.25">
      <c r="AO3554" s="165"/>
    </row>
    <row r="3555" spans="41:41" x14ac:dyDescent="0.25">
      <c r="AO3555" s="165"/>
    </row>
    <row r="3556" spans="41:41" x14ac:dyDescent="0.25">
      <c r="AO3556" s="165"/>
    </row>
    <row r="3557" spans="41:41" x14ac:dyDescent="0.25">
      <c r="AO3557" s="165"/>
    </row>
    <row r="3558" spans="41:41" x14ac:dyDescent="0.25">
      <c r="AO3558" s="165"/>
    </row>
    <row r="3559" spans="41:41" x14ac:dyDescent="0.25">
      <c r="AO3559" s="165"/>
    </row>
    <row r="3560" spans="41:41" x14ac:dyDescent="0.25">
      <c r="AO3560" s="165"/>
    </row>
    <row r="3561" spans="41:41" x14ac:dyDescent="0.25">
      <c r="AO3561" s="165"/>
    </row>
    <row r="3562" spans="41:41" x14ac:dyDescent="0.25">
      <c r="AO3562" s="165"/>
    </row>
    <row r="3563" spans="41:41" x14ac:dyDescent="0.25">
      <c r="AO3563" s="165"/>
    </row>
    <row r="3564" spans="41:41" x14ac:dyDescent="0.25">
      <c r="AO3564" s="165"/>
    </row>
    <row r="3565" spans="41:41" x14ac:dyDescent="0.25">
      <c r="AO3565" s="165"/>
    </row>
    <row r="3566" spans="41:41" x14ac:dyDescent="0.25">
      <c r="AO3566" s="165"/>
    </row>
    <row r="3567" spans="41:41" x14ac:dyDescent="0.25">
      <c r="AO3567" s="165"/>
    </row>
    <row r="3568" spans="41:41" x14ac:dyDescent="0.25">
      <c r="AO3568" s="165"/>
    </row>
    <row r="3569" spans="41:41" x14ac:dyDescent="0.25">
      <c r="AO3569" s="165"/>
    </row>
    <row r="3570" spans="41:41" x14ac:dyDescent="0.25">
      <c r="AO3570" s="165"/>
    </row>
    <row r="3571" spans="41:41" x14ac:dyDescent="0.25">
      <c r="AO3571" s="165"/>
    </row>
    <row r="3572" spans="41:41" x14ac:dyDescent="0.25">
      <c r="AO3572" s="165"/>
    </row>
    <row r="3573" spans="41:41" x14ac:dyDescent="0.25">
      <c r="AO3573" s="165"/>
    </row>
    <row r="3574" spans="41:41" x14ac:dyDescent="0.25">
      <c r="AO3574" s="165"/>
    </row>
    <row r="3575" spans="41:41" x14ac:dyDescent="0.25">
      <c r="AO3575" s="165"/>
    </row>
    <row r="3576" spans="41:41" x14ac:dyDescent="0.25">
      <c r="AO3576" s="165"/>
    </row>
    <row r="3577" spans="41:41" x14ac:dyDescent="0.25">
      <c r="AO3577" s="165"/>
    </row>
    <row r="3578" spans="41:41" x14ac:dyDescent="0.25">
      <c r="AO3578" s="165"/>
    </row>
    <row r="3579" spans="41:41" x14ac:dyDescent="0.25">
      <c r="AO3579" s="165"/>
    </row>
    <row r="3580" spans="41:41" x14ac:dyDescent="0.25">
      <c r="AO3580" s="165"/>
    </row>
    <row r="3581" spans="41:41" x14ac:dyDescent="0.25">
      <c r="AO3581" s="165"/>
    </row>
    <row r="3582" spans="41:41" x14ac:dyDescent="0.25">
      <c r="AO3582" s="165"/>
    </row>
    <row r="3583" spans="41:41" x14ac:dyDescent="0.25">
      <c r="AO3583" s="165"/>
    </row>
    <row r="3584" spans="41:41" x14ac:dyDescent="0.25">
      <c r="AO3584" s="165"/>
    </row>
    <row r="3585" spans="41:41" x14ac:dyDescent="0.25">
      <c r="AO3585" s="165"/>
    </row>
    <row r="3586" spans="41:41" x14ac:dyDescent="0.25">
      <c r="AO3586" s="165"/>
    </row>
    <row r="3587" spans="41:41" x14ac:dyDescent="0.25">
      <c r="AO3587" s="165"/>
    </row>
    <row r="3588" spans="41:41" x14ac:dyDescent="0.25">
      <c r="AO3588" s="165"/>
    </row>
    <row r="3589" spans="41:41" x14ac:dyDescent="0.25">
      <c r="AO3589" s="165"/>
    </row>
    <row r="3590" spans="41:41" x14ac:dyDescent="0.25">
      <c r="AO3590" s="165"/>
    </row>
    <row r="3591" spans="41:41" x14ac:dyDescent="0.25">
      <c r="AO3591" s="165"/>
    </row>
    <row r="3592" spans="41:41" x14ac:dyDescent="0.25">
      <c r="AO3592" s="165"/>
    </row>
    <row r="3593" spans="41:41" x14ac:dyDescent="0.25">
      <c r="AO3593" s="165"/>
    </row>
    <row r="3594" spans="41:41" x14ac:dyDescent="0.25">
      <c r="AO3594" s="165"/>
    </row>
    <row r="3595" spans="41:41" x14ac:dyDescent="0.25">
      <c r="AO3595" s="165"/>
    </row>
    <row r="3596" spans="41:41" x14ac:dyDescent="0.25">
      <c r="AO3596" s="165"/>
    </row>
    <row r="3597" spans="41:41" x14ac:dyDescent="0.25">
      <c r="AO3597" s="165"/>
    </row>
    <row r="3598" spans="41:41" x14ac:dyDescent="0.25">
      <c r="AO3598" s="165"/>
    </row>
    <row r="3599" spans="41:41" x14ac:dyDescent="0.25">
      <c r="AO3599" s="165"/>
    </row>
    <row r="3600" spans="41:41" x14ac:dyDescent="0.25">
      <c r="AO3600" s="165"/>
    </row>
    <row r="3601" spans="41:41" x14ac:dyDescent="0.25">
      <c r="AO3601" s="165"/>
    </row>
    <row r="3602" spans="41:41" x14ac:dyDescent="0.25">
      <c r="AO3602" s="165"/>
    </row>
    <row r="3603" spans="41:41" x14ac:dyDescent="0.25">
      <c r="AO3603" s="165"/>
    </row>
    <row r="3604" spans="41:41" x14ac:dyDescent="0.25">
      <c r="AO3604" s="165"/>
    </row>
    <row r="3605" spans="41:41" x14ac:dyDescent="0.25">
      <c r="AO3605" s="165"/>
    </row>
    <row r="3606" spans="41:41" x14ac:dyDescent="0.25">
      <c r="AO3606" s="165"/>
    </row>
    <row r="3607" spans="41:41" x14ac:dyDescent="0.25">
      <c r="AO3607" s="165"/>
    </row>
    <row r="3608" spans="41:41" x14ac:dyDescent="0.25">
      <c r="AO3608" s="165"/>
    </row>
    <row r="3609" spans="41:41" x14ac:dyDescent="0.25">
      <c r="AO3609" s="165"/>
    </row>
    <row r="3610" spans="41:41" x14ac:dyDescent="0.25">
      <c r="AO3610" s="165"/>
    </row>
    <row r="3611" spans="41:41" x14ac:dyDescent="0.25">
      <c r="AO3611" s="165"/>
    </row>
    <row r="3612" spans="41:41" x14ac:dyDescent="0.25">
      <c r="AO3612" s="165"/>
    </row>
    <row r="3613" spans="41:41" x14ac:dyDescent="0.25">
      <c r="AO3613" s="165"/>
    </row>
    <row r="3614" spans="41:41" x14ac:dyDescent="0.25">
      <c r="AO3614" s="165"/>
    </row>
    <row r="3615" spans="41:41" x14ac:dyDescent="0.25">
      <c r="AO3615" s="165"/>
    </row>
    <row r="3616" spans="41:41" x14ac:dyDescent="0.25">
      <c r="AO3616" s="165"/>
    </row>
    <row r="3617" spans="41:41" x14ac:dyDescent="0.25">
      <c r="AO3617" s="165"/>
    </row>
    <row r="3618" spans="41:41" x14ac:dyDescent="0.25">
      <c r="AO3618" s="165"/>
    </row>
    <row r="3619" spans="41:41" x14ac:dyDescent="0.25">
      <c r="AO3619" s="165"/>
    </row>
    <row r="3620" spans="41:41" x14ac:dyDescent="0.25">
      <c r="AO3620" s="165"/>
    </row>
    <row r="3621" spans="41:41" x14ac:dyDescent="0.25">
      <c r="AO3621" s="165"/>
    </row>
    <row r="3622" spans="41:41" x14ac:dyDescent="0.25">
      <c r="AO3622" s="165"/>
    </row>
    <row r="3623" spans="41:41" x14ac:dyDescent="0.25">
      <c r="AO3623" s="165"/>
    </row>
    <row r="3624" spans="41:41" x14ac:dyDescent="0.25">
      <c r="AO3624" s="165"/>
    </row>
    <row r="3625" spans="41:41" x14ac:dyDescent="0.25">
      <c r="AO3625" s="165"/>
    </row>
    <row r="3626" spans="41:41" x14ac:dyDescent="0.25">
      <c r="AO3626" s="165"/>
    </row>
    <row r="3627" spans="41:41" x14ac:dyDescent="0.25">
      <c r="AO3627" s="165"/>
    </row>
    <row r="3628" spans="41:41" x14ac:dyDescent="0.25">
      <c r="AO3628" s="165"/>
    </row>
    <row r="3629" spans="41:41" x14ac:dyDescent="0.25">
      <c r="AO3629" s="165"/>
    </row>
    <row r="3630" spans="41:41" x14ac:dyDescent="0.25">
      <c r="AO3630" s="165"/>
    </row>
    <row r="3631" spans="41:41" x14ac:dyDescent="0.25">
      <c r="AO3631" s="165"/>
    </row>
    <row r="3632" spans="41:41" x14ac:dyDescent="0.25">
      <c r="AO3632" s="165"/>
    </row>
    <row r="3633" spans="41:41" x14ac:dyDescent="0.25">
      <c r="AO3633" s="165"/>
    </row>
    <row r="3634" spans="41:41" x14ac:dyDescent="0.25">
      <c r="AO3634" s="165"/>
    </row>
    <row r="3635" spans="41:41" x14ac:dyDescent="0.25">
      <c r="AO3635" s="165"/>
    </row>
    <row r="3636" spans="41:41" x14ac:dyDescent="0.25">
      <c r="AO3636" s="165"/>
    </row>
    <row r="3637" spans="41:41" x14ac:dyDescent="0.25">
      <c r="AO3637" s="165"/>
    </row>
    <row r="3638" spans="41:41" x14ac:dyDescent="0.25">
      <c r="AO3638" s="165"/>
    </row>
    <row r="3639" spans="41:41" x14ac:dyDescent="0.25">
      <c r="AO3639" s="165"/>
    </row>
    <row r="3640" spans="41:41" x14ac:dyDescent="0.25">
      <c r="AO3640" s="165"/>
    </row>
    <row r="3641" spans="41:41" x14ac:dyDescent="0.25">
      <c r="AO3641" s="165"/>
    </row>
    <row r="3642" spans="41:41" x14ac:dyDescent="0.25">
      <c r="AO3642" s="165"/>
    </row>
    <row r="3643" spans="41:41" x14ac:dyDescent="0.25">
      <c r="AO3643" s="165"/>
    </row>
    <row r="3644" spans="41:41" x14ac:dyDescent="0.25">
      <c r="AO3644" s="165"/>
    </row>
    <row r="3645" spans="41:41" x14ac:dyDescent="0.25">
      <c r="AO3645" s="165"/>
    </row>
    <row r="3646" spans="41:41" x14ac:dyDescent="0.25">
      <c r="AO3646" s="165"/>
    </row>
    <row r="3647" spans="41:41" x14ac:dyDescent="0.25">
      <c r="AO3647" s="165"/>
    </row>
    <row r="3648" spans="41:41" x14ac:dyDescent="0.25">
      <c r="AO3648" s="165"/>
    </row>
    <row r="3649" spans="41:41" x14ac:dyDescent="0.25">
      <c r="AO3649" s="165"/>
    </row>
    <row r="3650" spans="41:41" x14ac:dyDescent="0.25">
      <c r="AO3650" s="165"/>
    </row>
    <row r="3651" spans="41:41" x14ac:dyDescent="0.25">
      <c r="AO3651" s="165"/>
    </row>
    <row r="3652" spans="41:41" x14ac:dyDescent="0.25">
      <c r="AO3652" s="165"/>
    </row>
    <row r="3653" spans="41:41" x14ac:dyDescent="0.25">
      <c r="AO3653" s="165"/>
    </row>
    <row r="3654" spans="41:41" x14ac:dyDescent="0.25">
      <c r="AO3654" s="165"/>
    </row>
    <row r="3655" spans="41:41" x14ac:dyDescent="0.25">
      <c r="AO3655" s="165"/>
    </row>
    <row r="3656" spans="41:41" x14ac:dyDescent="0.25">
      <c r="AO3656" s="165"/>
    </row>
    <row r="3657" spans="41:41" x14ac:dyDescent="0.25">
      <c r="AO3657" s="165"/>
    </row>
    <row r="3658" spans="41:41" x14ac:dyDescent="0.25">
      <c r="AO3658" s="165"/>
    </row>
    <row r="3659" spans="41:41" x14ac:dyDescent="0.25">
      <c r="AO3659" s="165"/>
    </row>
    <row r="3660" spans="41:41" x14ac:dyDescent="0.25">
      <c r="AO3660" s="165"/>
    </row>
    <row r="3661" spans="41:41" x14ac:dyDescent="0.25">
      <c r="AO3661" s="165"/>
    </row>
    <row r="3662" spans="41:41" x14ac:dyDescent="0.25">
      <c r="AO3662" s="165"/>
    </row>
    <row r="3663" spans="41:41" x14ac:dyDescent="0.25">
      <c r="AO3663" s="165"/>
    </row>
    <row r="3664" spans="41:41" x14ac:dyDescent="0.25">
      <c r="AO3664" s="165"/>
    </row>
    <row r="3665" spans="41:41" x14ac:dyDescent="0.25">
      <c r="AO3665" s="165"/>
    </row>
    <row r="3666" spans="41:41" x14ac:dyDescent="0.25">
      <c r="AO3666" s="165"/>
    </row>
    <row r="3667" spans="41:41" x14ac:dyDescent="0.25">
      <c r="AO3667" s="165"/>
    </row>
    <row r="3668" spans="41:41" x14ac:dyDescent="0.25">
      <c r="AO3668" s="165"/>
    </row>
    <row r="3669" spans="41:41" x14ac:dyDescent="0.25">
      <c r="AO3669" s="165"/>
    </row>
    <row r="3670" spans="41:41" x14ac:dyDescent="0.25">
      <c r="AO3670" s="165"/>
    </row>
    <row r="3671" spans="41:41" x14ac:dyDescent="0.25">
      <c r="AO3671" s="165"/>
    </row>
    <row r="3672" spans="41:41" x14ac:dyDescent="0.25">
      <c r="AO3672" s="165"/>
    </row>
    <row r="3673" spans="41:41" x14ac:dyDescent="0.25">
      <c r="AO3673" s="165"/>
    </row>
    <row r="3674" spans="41:41" x14ac:dyDescent="0.25">
      <c r="AO3674" s="165"/>
    </row>
    <row r="3675" spans="41:41" x14ac:dyDescent="0.25">
      <c r="AO3675" s="165"/>
    </row>
    <row r="3676" spans="41:41" x14ac:dyDescent="0.25">
      <c r="AO3676" s="165"/>
    </row>
    <row r="3677" spans="41:41" x14ac:dyDescent="0.25">
      <c r="AO3677" s="165"/>
    </row>
    <row r="3678" spans="41:41" x14ac:dyDescent="0.25">
      <c r="AO3678" s="165"/>
    </row>
    <row r="3679" spans="41:41" x14ac:dyDescent="0.25">
      <c r="AO3679" s="165"/>
    </row>
    <row r="3680" spans="41:41" x14ac:dyDescent="0.25">
      <c r="AO3680" s="165"/>
    </row>
    <row r="3681" spans="41:41" x14ac:dyDescent="0.25">
      <c r="AO3681" s="165"/>
    </row>
    <row r="3682" spans="41:41" x14ac:dyDescent="0.25">
      <c r="AO3682" s="165"/>
    </row>
    <row r="3683" spans="41:41" x14ac:dyDescent="0.25">
      <c r="AO3683" s="165"/>
    </row>
    <row r="3684" spans="41:41" x14ac:dyDescent="0.25">
      <c r="AO3684" s="165"/>
    </row>
    <row r="3685" spans="41:41" x14ac:dyDescent="0.25">
      <c r="AO3685" s="165"/>
    </row>
    <row r="3686" spans="41:41" x14ac:dyDescent="0.25">
      <c r="AO3686" s="165"/>
    </row>
    <row r="3687" spans="41:41" x14ac:dyDescent="0.25">
      <c r="AO3687" s="165"/>
    </row>
    <row r="3688" spans="41:41" x14ac:dyDescent="0.25">
      <c r="AO3688" s="165"/>
    </row>
    <row r="3689" spans="41:41" x14ac:dyDescent="0.25">
      <c r="AO3689" s="165"/>
    </row>
    <row r="3690" spans="41:41" x14ac:dyDescent="0.25">
      <c r="AO3690" s="165"/>
    </row>
    <row r="3691" spans="41:41" x14ac:dyDescent="0.25">
      <c r="AO3691" s="165"/>
    </row>
    <row r="3692" spans="41:41" x14ac:dyDescent="0.25">
      <c r="AO3692" s="165"/>
    </row>
    <row r="3693" spans="41:41" x14ac:dyDescent="0.25">
      <c r="AO3693" s="165"/>
    </row>
    <row r="3694" spans="41:41" x14ac:dyDescent="0.25">
      <c r="AO3694" s="165"/>
    </row>
    <row r="3695" spans="41:41" x14ac:dyDescent="0.25">
      <c r="AO3695" s="165"/>
    </row>
    <row r="3696" spans="41:41" x14ac:dyDescent="0.25">
      <c r="AO3696" s="165"/>
    </row>
    <row r="3697" spans="41:41" x14ac:dyDescent="0.25">
      <c r="AO3697" s="165"/>
    </row>
    <row r="3698" spans="41:41" x14ac:dyDescent="0.25">
      <c r="AO3698" s="165"/>
    </row>
    <row r="3699" spans="41:41" x14ac:dyDescent="0.25">
      <c r="AO3699" s="165"/>
    </row>
    <row r="3700" spans="41:41" x14ac:dyDescent="0.25">
      <c r="AO3700" s="165"/>
    </row>
    <row r="3701" spans="41:41" x14ac:dyDescent="0.25">
      <c r="AO3701" s="165"/>
    </row>
    <row r="3702" spans="41:41" x14ac:dyDescent="0.25">
      <c r="AO3702" s="165"/>
    </row>
    <row r="3703" spans="41:41" x14ac:dyDescent="0.25">
      <c r="AO3703" s="165"/>
    </row>
    <row r="3704" spans="41:41" x14ac:dyDescent="0.25">
      <c r="AO3704" s="165"/>
    </row>
    <row r="3705" spans="41:41" x14ac:dyDescent="0.25">
      <c r="AO3705" s="165"/>
    </row>
    <row r="3706" spans="41:41" x14ac:dyDescent="0.25">
      <c r="AO3706" s="165"/>
    </row>
    <row r="3707" spans="41:41" x14ac:dyDescent="0.25">
      <c r="AO3707" s="165"/>
    </row>
    <row r="3708" spans="41:41" x14ac:dyDescent="0.25">
      <c r="AO3708" s="165"/>
    </row>
    <row r="3709" spans="41:41" x14ac:dyDescent="0.25">
      <c r="AO3709" s="165"/>
    </row>
    <row r="3710" spans="41:41" x14ac:dyDescent="0.25">
      <c r="AO3710" s="165"/>
    </row>
    <row r="3711" spans="41:41" x14ac:dyDescent="0.25">
      <c r="AO3711" s="165"/>
    </row>
    <row r="3712" spans="41:41" x14ac:dyDescent="0.25">
      <c r="AO3712" s="165"/>
    </row>
    <row r="3713" spans="41:41" x14ac:dyDescent="0.25">
      <c r="AO3713" s="165"/>
    </row>
    <row r="3714" spans="41:41" x14ac:dyDescent="0.25">
      <c r="AO3714" s="165"/>
    </row>
    <row r="3715" spans="41:41" x14ac:dyDescent="0.25">
      <c r="AO3715" s="165"/>
    </row>
    <row r="3716" spans="41:41" x14ac:dyDescent="0.25">
      <c r="AO3716" s="165"/>
    </row>
    <row r="3717" spans="41:41" x14ac:dyDescent="0.25">
      <c r="AO3717" s="165"/>
    </row>
    <row r="3718" spans="41:41" x14ac:dyDescent="0.25">
      <c r="AO3718" s="165"/>
    </row>
    <row r="3719" spans="41:41" x14ac:dyDescent="0.25">
      <c r="AO3719" s="165"/>
    </row>
    <row r="3720" spans="41:41" x14ac:dyDescent="0.25">
      <c r="AO3720" s="165"/>
    </row>
    <row r="3721" spans="41:41" x14ac:dyDescent="0.25">
      <c r="AO3721" s="165"/>
    </row>
    <row r="3722" spans="41:41" x14ac:dyDescent="0.25">
      <c r="AO3722" s="165"/>
    </row>
    <row r="3723" spans="41:41" x14ac:dyDescent="0.25">
      <c r="AO3723" s="165"/>
    </row>
    <row r="3724" spans="41:41" x14ac:dyDescent="0.25">
      <c r="AO3724" s="165"/>
    </row>
    <row r="3725" spans="41:41" x14ac:dyDescent="0.25">
      <c r="AO3725" s="165"/>
    </row>
    <row r="3726" spans="41:41" x14ac:dyDescent="0.25">
      <c r="AO3726" s="165"/>
    </row>
    <row r="3727" spans="41:41" x14ac:dyDescent="0.25">
      <c r="AO3727" s="165"/>
    </row>
    <row r="3728" spans="41:41" x14ac:dyDescent="0.25">
      <c r="AO3728" s="165"/>
    </row>
    <row r="3729" spans="41:41" x14ac:dyDescent="0.25">
      <c r="AO3729" s="165"/>
    </row>
    <row r="3730" spans="41:41" x14ac:dyDescent="0.25">
      <c r="AO3730" s="165"/>
    </row>
    <row r="3731" spans="41:41" x14ac:dyDescent="0.25">
      <c r="AO3731" s="165"/>
    </row>
    <row r="3732" spans="41:41" x14ac:dyDescent="0.25">
      <c r="AO3732" s="165"/>
    </row>
    <row r="3733" spans="41:41" x14ac:dyDescent="0.25">
      <c r="AO3733" s="165"/>
    </row>
    <row r="3734" spans="41:41" x14ac:dyDescent="0.25">
      <c r="AO3734" s="165"/>
    </row>
    <row r="3735" spans="41:41" x14ac:dyDescent="0.25">
      <c r="AO3735" s="165"/>
    </row>
    <row r="3736" spans="41:41" x14ac:dyDescent="0.25">
      <c r="AO3736" s="165"/>
    </row>
    <row r="3737" spans="41:41" x14ac:dyDescent="0.25">
      <c r="AO3737" s="165"/>
    </row>
    <row r="3738" spans="41:41" x14ac:dyDescent="0.25">
      <c r="AO3738" s="165"/>
    </row>
    <row r="3739" spans="41:41" x14ac:dyDescent="0.25">
      <c r="AO3739" s="165"/>
    </row>
    <row r="3740" spans="41:41" x14ac:dyDescent="0.25">
      <c r="AO3740" s="165"/>
    </row>
    <row r="3741" spans="41:41" x14ac:dyDescent="0.25">
      <c r="AO3741" s="165"/>
    </row>
    <row r="3742" spans="41:41" x14ac:dyDescent="0.25">
      <c r="AO3742" s="165"/>
    </row>
    <row r="3743" spans="41:41" x14ac:dyDescent="0.25">
      <c r="AO3743" s="165"/>
    </row>
    <row r="3744" spans="41:41" x14ac:dyDescent="0.25">
      <c r="AO3744" s="165"/>
    </row>
    <row r="3745" spans="41:41" x14ac:dyDescent="0.25">
      <c r="AO3745" s="165"/>
    </row>
    <row r="3746" spans="41:41" x14ac:dyDescent="0.25">
      <c r="AO3746" s="165"/>
    </row>
    <row r="3747" spans="41:41" x14ac:dyDescent="0.25">
      <c r="AO3747" s="165"/>
    </row>
    <row r="3748" spans="41:41" x14ac:dyDescent="0.25">
      <c r="AO3748" s="165"/>
    </row>
    <row r="3749" spans="41:41" x14ac:dyDescent="0.25">
      <c r="AO3749" s="165"/>
    </row>
    <row r="3750" spans="41:41" x14ac:dyDescent="0.25">
      <c r="AO3750" s="165"/>
    </row>
    <row r="3751" spans="41:41" x14ac:dyDescent="0.25">
      <c r="AO3751" s="165"/>
    </row>
    <row r="3752" spans="41:41" x14ac:dyDescent="0.25">
      <c r="AO3752" s="165"/>
    </row>
    <row r="3753" spans="41:41" x14ac:dyDescent="0.25">
      <c r="AO3753" s="165"/>
    </row>
    <row r="3754" spans="41:41" x14ac:dyDescent="0.25">
      <c r="AO3754" s="165"/>
    </row>
    <row r="3755" spans="41:41" x14ac:dyDescent="0.25">
      <c r="AO3755" s="165"/>
    </row>
    <row r="3756" spans="41:41" x14ac:dyDescent="0.25">
      <c r="AO3756" s="165"/>
    </row>
    <row r="3757" spans="41:41" x14ac:dyDescent="0.25">
      <c r="AO3757" s="165"/>
    </row>
    <row r="3758" spans="41:41" x14ac:dyDescent="0.25">
      <c r="AO3758" s="165"/>
    </row>
    <row r="3759" spans="41:41" x14ac:dyDescent="0.25">
      <c r="AO3759" s="165"/>
    </row>
    <row r="3760" spans="41:41" x14ac:dyDescent="0.25">
      <c r="AO3760" s="165"/>
    </row>
    <row r="3761" spans="41:41" x14ac:dyDescent="0.25">
      <c r="AO3761" s="165"/>
    </row>
    <row r="3762" spans="41:41" x14ac:dyDescent="0.25">
      <c r="AO3762" s="165"/>
    </row>
    <row r="3763" spans="41:41" x14ac:dyDescent="0.25">
      <c r="AO3763" s="165"/>
    </row>
    <row r="3764" spans="41:41" x14ac:dyDescent="0.25">
      <c r="AO3764" s="165"/>
    </row>
    <row r="3765" spans="41:41" x14ac:dyDescent="0.25">
      <c r="AO3765" s="165"/>
    </row>
    <row r="3766" spans="41:41" x14ac:dyDescent="0.25">
      <c r="AO3766" s="165"/>
    </row>
    <row r="3767" spans="41:41" x14ac:dyDescent="0.25">
      <c r="AO3767" s="165"/>
    </row>
    <row r="3768" spans="41:41" x14ac:dyDescent="0.25">
      <c r="AO3768" s="165"/>
    </row>
    <row r="3769" spans="41:41" x14ac:dyDescent="0.25">
      <c r="AO3769" s="165"/>
    </row>
    <row r="3770" spans="41:41" x14ac:dyDescent="0.25">
      <c r="AO3770" s="165"/>
    </row>
    <row r="3771" spans="41:41" x14ac:dyDescent="0.25">
      <c r="AO3771" s="165"/>
    </row>
    <row r="3772" spans="41:41" x14ac:dyDescent="0.25">
      <c r="AO3772" s="165"/>
    </row>
    <row r="3773" spans="41:41" x14ac:dyDescent="0.25">
      <c r="AO3773" s="165"/>
    </row>
    <row r="3774" spans="41:41" x14ac:dyDescent="0.25">
      <c r="AO3774" s="165"/>
    </row>
    <row r="3775" spans="41:41" x14ac:dyDescent="0.25">
      <c r="AO3775" s="165"/>
    </row>
    <row r="3776" spans="41:41" x14ac:dyDescent="0.25">
      <c r="AO3776" s="165"/>
    </row>
    <row r="3777" spans="41:41" x14ac:dyDescent="0.25">
      <c r="AO3777" s="165"/>
    </row>
    <row r="3778" spans="41:41" x14ac:dyDescent="0.25">
      <c r="AO3778" s="165"/>
    </row>
    <row r="3779" spans="41:41" x14ac:dyDescent="0.25">
      <c r="AO3779" s="165"/>
    </row>
    <row r="3780" spans="41:41" x14ac:dyDescent="0.25">
      <c r="AO3780" s="165"/>
    </row>
    <row r="3781" spans="41:41" x14ac:dyDescent="0.25">
      <c r="AO3781" s="165"/>
    </row>
    <row r="3782" spans="41:41" x14ac:dyDescent="0.25">
      <c r="AO3782" s="165"/>
    </row>
    <row r="3783" spans="41:41" x14ac:dyDescent="0.25">
      <c r="AO3783" s="165"/>
    </row>
    <row r="3784" spans="41:41" x14ac:dyDescent="0.25">
      <c r="AO3784" s="165"/>
    </row>
    <row r="3785" spans="41:41" x14ac:dyDescent="0.25">
      <c r="AO3785" s="165"/>
    </row>
    <row r="3786" spans="41:41" x14ac:dyDescent="0.25">
      <c r="AO3786" s="165"/>
    </row>
    <row r="3787" spans="41:41" x14ac:dyDescent="0.25">
      <c r="AO3787" s="165"/>
    </row>
    <row r="3788" spans="41:41" x14ac:dyDescent="0.25">
      <c r="AO3788" s="165"/>
    </row>
    <row r="3789" spans="41:41" x14ac:dyDescent="0.25">
      <c r="AO3789" s="165"/>
    </row>
    <row r="3790" spans="41:41" x14ac:dyDescent="0.25">
      <c r="AO3790" s="165"/>
    </row>
    <row r="3791" spans="41:41" x14ac:dyDescent="0.25">
      <c r="AO3791" s="165"/>
    </row>
    <row r="3792" spans="41:41" x14ac:dyDescent="0.25">
      <c r="AO3792" s="165"/>
    </row>
    <row r="3793" spans="41:41" x14ac:dyDescent="0.25">
      <c r="AO3793" s="165"/>
    </row>
    <row r="3794" spans="41:41" x14ac:dyDescent="0.25">
      <c r="AO3794" s="165"/>
    </row>
    <row r="3795" spans="41:41" x14ac:dyDescent="0.25">
      <c r="AO3795" s="165"/>
    </row>
    <row r="3796" spans="41:41" x14ac:dyDescent="0.25">
      <c r="AO3796" s="165"/>
    </row>
    <row r="3797" spans="41:41" x14ac:dyDescent="0.25">
      <c r="AO3797" s="165"/>
    </row>
    <row r="3798" spans="41:41" x14ac:dyDescent="0.25">
      <c r="AO3798" s="165"/>
    </row>
    <row r="3799" spans="41:41" x14ac:dyDescent="0.25">
      <c r="AO3799" s="165"/>
    </row>
    <row r="3800" spans="41:41" x14ac:dyDescent="0.25">
      <c r="AO3800" s="165"/>
    </row>
    <row r="3801" spans="41:41" x14ac:dyDescent="0.25">
      <c r="AO3801" s="165"/>
    </row>
    <row r="3802" spans="41:41" x14ac:dyDescent="0.25">
      <c r="AO3802" s="165"/>
    </row>
    <row r="3803" spans="41:41" x14ac:dyDescent="0.25">
      <c r="AO3803" s="165"/>
    </row>
    <row r="3804" spans="41:41" x14ac:dyDescent="0.25">
      <c r="AO3804" s="165"/>
    </row>
    <row r="3805" spans="41:41" x14ac:dyDescent="0.25">
      <c r="AO3805" s="165"/>
    </row>
    <row r="3806" spans="41:41" x14ac:dyDescent="0.25">
      <c r="AO3806" s="165"/>
    </row>
    <row r="3807" spans="41:41" x14ac:dyDescent="0.25">
      <c r="AO3807" s="165"/>
    </row>
    <row r="3808" spans="41:41" x14ac:dyDescent="0.25">
      <c r="AO3808" s="165"/>
    </row>
    <row r="3809" spans="41:41" x14ac:dyDescent="0.25">
      <c r="AO3809" s="165"/>
    </row>
    <row r="3810" spans="41:41" x14ac:dyDescent="0.25">
      <c r="AO3810" s="165"/>
    </row>
    <row r="3811" spans="41:41" x14ac:dyDescent="0.25">
      <c r="AO3811" s="165"/>
    </row>
    <row r="3812" spans="41:41" x14ac:dyDescent="0.25">
      <c r="AO3812" s="165"/>
    </row>
    <row r="3813" spans="41:41" x14ac:dyDescent="0.25">
      <c r="AO3813" s="165"/>
    </row>
    <row r="3814" spans="41:41" x14ac:dyDescent="0.25">
      <c r="AO3814" s="165"/>
    </row>
    <row r="3815" spans="41:41" x14ac:dyDescent="0.25">
      <c r="AO3815" s="165"/>
    </row>
    <row r="3816" spans="41:41" x14ac:dyDescent="0.25">
      <c r="AO3816" s="165"/>
    </row>
    <row r="3817" spans="41:41" x14ac:dyDescent="0.25">
      <c r="AO3817" s="165"/>
    </row>
    <row r="3818" spans="41:41" x14ac:dyDescent="0.25">
      <c r="AO3818" s="165"/>
    </row>
    <row r="3819" spans="41:41" x14ac:dyDescent="0.25">
      <c r="AO3819" s="165"/>
    </row>
    <row r="3820" spans="41:41" x14ac:dyDescent="0.25">
      <c r="AO3820" s="165"/>
    </row>
    <row r="3821" spans="41:41" x14ac:dyDescent="0.25">
      <c r="AO3821" s="165"/>
    </row>
    <row r="3822" spans="41:41" x14ac:dyDescent="0.25">
      <c r="AO3822" s="165"/>
    </row>
    <row r="3823" spans="41:41" x14ac:dyDescent="0.25">
      <c r="AO3823" s="165"/>
    </row>
    <row r="3824" spans="41:41" x14ac:dyDescent="0.25">
      <c r="AO3824" s="165"/>
    </row>
    <row r="3825" spans="41:41" x14ac:dyDescent="0.25">
      <c r="AO3825" s="165"/>
    </row>
    <row r="3826" spans="41:41" x14ac:dyDescent="0.25">
      <c r="AO3826" s="165"/>
    </row>
    <row r="3827" spans="41:41" x14ac:dyDescent="0.25">
      <c r="AO3827" s="165"/>
    </row>
    <row r="3828" spans="41:41" x14ac:dyDescent="0.25">
      <c r="AO3828" s="165"/>
    </row>
    <row r="3829" spans="41:41" x14ac:dyDescent="0.25">
      <c r="AO3829" s="165"/>
    </row>
    <row r="3830" spans="41:41" x14ac:dyDescent="0.25">
      <c r="AO3830" s="165"/>
    </row>
    <row r="3831" spans="41:41" x14ac:dyDescent="0.25">
      <c r="AO3831" s="165"/>
    </row>
    <row r="3832" spans="41:41" x14ac:dyDescent="0.25">
      <c r="AO3832" s="165"/>
    </row>
    <row r="3833" spans="41:41" x14ac:dyDescent="0.25">
      <c r="AO3833" s="165"/>
    </row>
    <row r="3834" spans="41:41" x14ac:dyDescent="0.25">
      <c r="AO3834" s="165"/>
    </row>
    <row r="3835" spans="41:41" x14ac:dyDescent="0.25">
      <c r="AO3835" s="165"/>
    </row>
    <row r="3836" spans="41:41" x14ac:dyDescent="0.25">
      <c r="AO3836" s="165"/>
    </row>
    <row r="3837" spans="41:41" x14ac:dyDescent="0.25">
      <c r="AO3837" s="165"/>
    </row>
    <row r="3838" spans="41:41" x14ac:dyDescent="0.25">
      <c r="AO3838" s="165"/>
    </row>
    <row r="3839" spans="41:41" x14ac:dyDescent="0.25">
      <c r="AO3839" s="165"/>
    </row>
    <row r="3840" spans="41:41" x14ac:dyDescent="0.25">
      <c r="AO3840" s="165"/>
    </row>
    <row r="3841" spans="41:41" x14ac:dyDescent="0.25">
      <c r="AO3841" s="165"/>
    </row>
    <row r="3842" spans="41:41" x14ac:dyDescent="0.25">
      <c r="AO3842" s="165"/>
    </row>
    <row r="3843" spans="41:41" x14ac:dyDescent="0.25">
      <c r="AO3843" s="165"/>
    </row>
    <row r="3844" spans="41:41" x14ac:dyDescent="0.25">
      <c r="AO3844" s="165"/>
    </row>
    <row r="3845" spans="41:41" x14ac:dyDescent="0.25">
      <c r="AO3845" s="165"/>
    </row>
    <row r="3846" spans="41:41" x14ac:dyDescent="0.25">
      <c r="AO3846" s="165"/>
    </row>
    <row r="3847" spans="41:41" x14ac:dyDescent="0.25">
      <c r="AO3847" s="165"/>
    </row>
    <row r="3848" spans="41:41" x14ac:dyDescent="0.25">
      <c r="AO3848" s="165"/>
    </row>
    <row r="3849" spans="41:41" x14ac:dyDescent="0.25">
      <c r="AO3849" s="165"/>
    </row>
    <row r="3850" spans="41:41" x14ac:dyDescent="0.25">
      <c r="AO3850" s="165"/>
    </row>
    <row r="3851" spans="41:41" x14ac:dyDescent="0.25">
      <c r="AO3851" s="165"/>
    </row>
    <row r="3852" spans="41:41" x14ac:dyDescent="0.25">
      <c r="AO3852" s="165"/>
    </row>
    <row r="3853" spans="41:41" x14ac:dyDescent="0.25">
      <c r="AO3853" s="165"/>
    </row>
    <row r="3854" spans="41:41" x14ac:dyDescent="0.25">
      <c r="AO3854" s="165"/>
    </row>
    <row r="3855" spans="41:41" x14ac:dyDescent="0.25">
      <c r="AO3855" s="165"/>
    </row>
    <row r="3856" spans="41:41" x14ac:dyDescent="0.25">
      <c r="AO3856" s="165"/>
    </row>
    <row r="3857" spans="41:41" x14ac:dyDescent="0.25">
      <c r="AO3857" s="165"/>
    </row>
    <row r="3858" spans="41:41" x14ac:dyDescent="0.25">
      <c r="AO3858" s="165"/>
    </row>
    <row r="3859" spans="41:41" x14ac:dyDescent="0.25">
      <c r="AO3859" s="165"/>
    </row>
    <row r="3860" spans="41:41" x14ac:dyDescent="0.25">
      <c r="AO3860" s="165"/>
    </row>
    <row r="3861" spans="41:41" x14ac:dyDescent="0.25">
      <c r="AO3861" s="165"/>
    </row>
    <row r="3862" spans="41:41" x14ac:dyDescent="0.25">
      <c r="AO3862" s="165"/>
    </row>
    <row r="3863" spans="41:41" x14ac:dyDescent="0.25">
      <c r="AO3863" s="165"/>
    </row>
    <row r="3864" spans="41:41" x14ac:dyDescent="0.25">
      <c r="AO3864" s="165"/>
    </row>
    <row r="3865" spans="41:41" x14ac:dyDescent="0.25">
      <c r="AO3865" s="165"/>
    </row>
    <row r="3866" spans="41:41" x14ac:dyDescent="0.25">
      <c r="AO3866" s="165"/>
    </row>
    <row r="3867" spans="41:41" x14ac:dyDescent="0.25">
      <c r="AO3867" s="165"/>
    </row>
    <row r="3868" spans="41:41" x14ac:dyDescent="0.25">
      <c r="AO3868" s="165"/>
    </row>
    <row r="3869" spans="41:41" x14ac:dyDescent="0.25">
      <c r="AO3869" s="165"/>
    </row>
    <row r="3870" spans="41:41" x14ac:dyDescent="0.25">
      <c r="AO3870" s="165"/>
    </row>
    <row r="3871" spans="41:41" x14ac:dyDescent="0.25">
      <c r="AO3871" s="165"/>
    </row>
    <row r="3872" spans="41:41" x14ac:dyDescent="0.25">
      <c r="AO3872" s="165"/>
    </row>
    <row r="3873" spans="41:41" x14ac:dyDescent="0.25">
      <c r="AO3873" s="165"/>
    </row>
    <row r="3874" spans="41:41" x14ac:dyDescent="0.25">
      <c r="AO3874" s="165"/>
    </row>
    <row r="3875" spans="41:41" x14ac:dyDescent="0.25">
      <c r="AO3875" s="165"/>
    </row>
    <row r="3876" spans="41:41" x14ac:dyDescent="0.25">
      <c r="AO3876" s="165"/>
    </row>
    <row r="3877" spans="41:41" x14ac:dyDescent="0.25">
      <c r="AO3877" s="165"/>
    </row>
    <row r="3878" spans="41:41" x14ac:dyDescent="0.25">
      <c r="AO3878" s="165"/>
    </row>
    <row r="3879" spans="41:41" x14ac:dyDescent="0.25">
      <c r="AO3879" s="165"/>
    </row>
    <row r="3880" spans="41:41" x14ac:dyDescent="0.25">
      <c r="AO3880" s="165"/>
    </row>
    <row r="3881" spans="41:41" x14ac:dyDescent="0.25">
      <c r="AO3881" s="165"/>
    </row>
    <row r="3882" spans="41:41" x14ac:dyDescent="0.25">
      <c r="AO3882" s="165"/>
    </row>
    <row r="3883" spans="41:41" x14ac:dyDescent="0.25">
      <c r="AO3883" s="165"/>
    </row>
    <row r="3884" spans="41:41" x14ac:dyDescent="0.25">
      <c r="AO3884" s="165"/>
    </row>
    <row r="3885" spans="41:41" x14ac:dyDescent="0.25">
      <c r="AO3885" s="165"/>
    </row>
    <row r="3886" spans="41:41" x14ac:dyDescent="0.25">
      <c r="AO3886" s="165"/>
    </row>
    <row r="3887" spans="41:41" x14ac:dyDescent="0.25">
      <c r="AO3887" s="165"/>
    </row>
    <row r="3888" spans="41:41" x14ac:dyDescent="0.25">
      <c r="AO3888" s="165"/>
    </row>
    <row r="3889" spans="41:41" x14ac:dyDescent="0.25">
      <c r="AO3889" s="165"/>
    </row>
    <row r="3890" spans="41:41" x14ac:dyDescent="0.25">
      <c r="AO3890" s="165"/>
    </row>
    <row r="3891" spans="41:41" x14ac:dyDescent="0.25">
      <c r="AO3891" s="165"/>
    </row>
    <row r="3892" spans="41:41" x14ac:dyDescent="0.25">
      <c r="AO3892" s="165"/>
    </row>
    <row r="3893" spans="41:41" x14ac:dyDescent="0.25">
      <c r="AO3893" s="165"/>
    </row>
    <row r="3894" spans="41:41" x14ac:dyDescent="0.25">
      <c r="AO3894" s="165"/>
    </row>
    <row r="3895" spans="41:41" x14ac:dyDescent="0.25">
      <c r="AO3895" s="165"/>
    </row>
    <row r="3896" spans="41:41" x14ac:dyDescent="0.25">
      <c r="AO3896" s="165"/>
    </row>
    <row r="3897" spans="41:41" x14ac:dyDescent="0.25">
      <c r="AO3897" s="165"/>
    </row>
    <row r="3898" spans="41:41" x14ac:dyDescent="0.25">
      <c r="AO3898" s="165"/>
    </row>
    <row r="3899" spans="41:41" x14ac:dyDescent="0.25">
      <c r="AO3899" s="165"/>
    </row>
    <row r="3900" spans="41:41" x14ac:dyDescent="0.25">
      <c r="AO3900" s="165"/>
    </row>
    <row r="3901" spans="41:41" x14ac:dyDescent="0.25">
      <c r="AO3901" s="165"/>
    </row>
    <row r="3902" spans="41:41" x14ac:dyDescent="0.25">
      <c r="AO3902" s="165"/>
    </row>
    <row r="3903" spans="41:41" x14ac:dyDescent="0.25">
      <c r="AO3903" s="165"/>
    </row>
    <row r="3904" spans="41:41" x14ac:dyDescent="0.25">
      <c r="AO3904" s="165"/>
    </row>
    <row r="3905" spans="41:41" x14ac:dyDescent="0.25">
      <c r="AO3905" s="165"/>
    </row>
    <row r="3906" spans="41:41" x14ac:dyDescent="0.25">
      <c r="AO3906" s="165"/>
    </row>
    <row r="3907" spans="41:41" x14ac:dyDescent="0.25">
      <c r="AO3907" s="165"/>
    </row>
    <row r="3908" spans="41:41" x14ac:dyDescent="0.25">
      <c r="AO3908" s="165"/>
    </row>
    <row r="3909" spans="41:41" x14ac:dyDescent="0.25">
      <c r="AO3909" s="165"/>
    </row>
    <row r="3910" spans="41:41" x14ac:dyDescent="0.25">
      <c r="AO3910" s="165"/>
    </row>
    <row r="3911" spans="41:41" x14ac:dyDescent="0.25">
      <c r="AO3911" s="165"/>
    </row>
    <row r="3912" spans="41:41" x14ac:dyDescent="0.25">
      <c r="AO3912" s="165"/>
    </row>
    <row r="3913" spans="41:41" x14ac:dyDescent="0.25">
      <c r="AO3913" s="165"/>
    </row>
    <row r="3914" spans="41:41" x14ac:dyDescent="0.25">
      <c r="AO3914" s="165"/>
    </row>
    <row r="3915" spans="41:41" x14ac:dyDescent="0.25">
      <c r="AO3915" s="165"/>
    </row>
    <row r="3916" spans="41:41" x14ac:dyDescent="0.25">
      <c r="AO3916" s="165"/>
    </row>
    <row r="3917" spans="41:41" x14ac:dyDescent="0.25">
      <c r="AO3917" s="165"/>
    </row>
    <row r="3918" spans="41:41" x14ac:dyDescent="0.25">
      <c r="AO3918" s="165"/>
    </row>
    <row r="3919" spans="41:41" x14ac:dyDescent="0.25">
      <c r="AO3919" s="165"/>
    </row>
    <row r="3920" spans="41:41" x14ac:dyDescent="0.25">
      <c r="AO3920" s="165"/>
    </row>
    <row r="3921" spans="41:41" x14ac:dyDescent="0.25">
      <c r="AO3921" s="165"/>
    </row>
    <row r="3922" spans="41:41" x14ac:dyDescent="0.25">
      <c r="AO3922" s="165"/>
    </row>
    <row r="3923" spans="41:41" x14ac:dyDescent="0.25">
      <c r="AO3923" s="165"/>
    </row>
    <row r="3924" spans="41:41" x14ac:dyDescent="0.25">
      <c r="AO3924" s="165"/>
    </row>
    <row r="3925" spans="41:41" x14ac:dyDescent="0.25">
      <c r="AO3925" s="165"/>
    </row>
    <row r="3926" spans="41:41" x14ac:dyDescent="0.25">
      <c r="AO3926" s="165"/>
    </row>
    <row r="3927" spans="41:41" x14ac:dyDescent="0.25">
      <c r="AO3927" s="165"/>
    </row>
    <row r="3928" spans="41:41" x14ac:dyDescent="0.25">
      <c r="AO3928" s="165"/>
    </row>
    <row r="3929" spans="41:41" x14ac:dyDescent="0.25">
      <c r="AO3929" s="165"/>
    </row>
    <row r="3930" spans="41:41" x14ac:dyDescent="0.25">
      <c r="AO3930" s="165"/>
    </row>
    <row r="3931" spans="41:41" x14ac:dyDescent="0.25">
      <c r="AO3931" s="165"/>
    </row>
    <row r="3932" spans="41:41" x14ac:dyDescent="0.25">
      <c r="AO3932" s="165"/>
    </row>
    <row r="3933" spans="41:41" x14ac:dyDescent="0.25">
      <c r="AO3933" s="165"/>
    </row>
    <row r="3934" spans="41:41" x14ac:dyDescent="0.25">
      <c r="AO3934" s="165"/>
    </row>
    <row r="3935" spans="41:41" x14ac:dyDescent="0.25">
      <c r="AO3935" s="165"/>
    </row>
    <row r="3936" spans="41:41" x14ac:dyDescent="0.25">
      <c r="AO3936" s="165"/>
    </row>
    <row r="3937" spans="41:41" x14ac:dyDescent="0.25">
      <c r="AO3937" s="165"/>
    </row>
    <row r="3938" spans="41:41" x14ac:dyDescent="0.25">
      <c r="AO3938" s="165"/>
    </row>
    <row r="3939" spans="41:41" x14ac:dyDescent="0.25">
      <c r="AO3939" s="165"/>
    </row>
    <row r="3940" spans="41:41" x14ac:dyDescent="0.25">
      <c r="AO3940" s="165"/>
    </row>
    <row r="3941" spans="41:41" x14ac:dyDescent="0.25">
      <c r="AO3941" s="165"/>
    </row>
    <row r="3942" spans="41:41" x14ac:dyDescent="0.25">
      <c r="AO3942" s="165"/>
    </row>
    <row r="3943" spans="41:41" x14ac:dyDescent="0.25">
      <c r="AO3943" s="165"/>
    </row>
    <row r="3944" spans="41:41" x14ac:dyDescent="0.25">
      <c r="AO3944" s="165"/>
    </row>
    <row r="3945" spans="41:41" x14ac:dyDescent="0.25">
      <c r="AO3945" s="165"/>
    </row>
    <row r="3946" spans="41:41" x14ac:dyDescent="0.25">
      <c r="AO3946" s="165"/>
    </row>
    <row r="3947" spans="41:41" x14ac:dyDescent="0.25">
      <c r="AO3947" s="165"/>
    </row>
    <row r="3948" spans="41:41" x14ac:dyDescent="0.25">
      <c r="AO3948" s="165"/>
    </row>
    <row r="3949" spans="41:41" x14ac:dyDescent="0.25">
      <c r="AO3949" s="165"/>
    </row>
    <row r="3950" spans="41:41" x14ac:dyDescent="0.25">
      <c r="AO3950" s="165"/>
    </row>
    <row r="3951" spans="41:41" x14ac:dyDescent="0.25">
      <c r="AO3951" s="165"/>
    </row>
    <row r="3952" spans="41:41" x14ac:dyDescent="0.25">
      <c r="AO3952" s="165"/>
    </row>
    <row r="3953" spans="41:41" x14ac:dyDescent="0.25">
      <c r="AO3953" s="165"/>
    </row>
    <row r="3954" spans="41:41" x14ac:dyDescent="0.25">
      <c r="AO3954" s="165"/>
    </row>
    <row r="3955" spans="41:41" x14ac:dyDescent="0.25">
      <c r="AO3955" s="165"/>
    </row>
    <row r="3956" spans="41:41" x14ac:dyDescent="0.25">
      <c r="AO3956" s="165"/>
    </row>
    <row r="3957" spans="41:41" x14ac:dyDescent="0.25">
      <c r="AO3957" s="165"/>
    </row>
    <row r="3958" spans="41:41" x14ac:dyDescent="0.25">
      <c r="AO3958" s="165"/>
    </row>
    <row r="3959" spans="41:41" x14ac:dyDescent="0.25">
      <c r="AO3959" s="165"/>
    </row>
    <row r="3960" spans="41:41" x14ac:dyDescent="0.25">
      <c r="AO3960" s="165"/>
    </row>
    <row r="3961" spans="41:41" x14ac:dyDescent="0.25">
      <c r="AO3961" s="165"/>
    </row>
    <row r="3962" spans="41:41" x14ac:dyDescent="0.25">
      <c r="AO3962" s="165"/>
    </row>
    <row r="3963" spans="41:41" x14ac:dyDescent="0.25">
      <c r="AO3963" s="165"/>
    </row>
    <row r="3964" spans="41:41" x14ac:dyDescent="0.25">
      <c r="AO3964" s="165"/>
    </row>
    <row r="3965" spans="41:41" x14ac:dyDescent="0.25">
      <c r="AO3965" s="165"/>
    </row>
    <row r="3966" spans="41:41" x14ac:dyDescent="0.25">
      <c r="AO3966" s="165"/>
    </row>
    <row r="3967" spans="41:41" x14ac:dyDescent="0.25">
      <c r="AO3967" s="165"/>
    </row>
    <row r="3968" spans="41:41" x14ac:dyDescent="0.25">
      <c r="AO3968" s="165"/>
    </row>
    <row r="3969" spans="41:41" x14ac:dyDescent="0.25">
      <c r="AO3969" s="165"/>
    </row>
    <row r="3970" spans="41:41" x14ac:dyDescent="0.25">
      <c r="AO3970" s="165"/>
    </row>
    <row r="3971" spans="41:41" x14ac:dyDescent="0.25">
      <c r="AO3971" s="165"/>
    </row>
    <row r="3972" spans="41:41" x14ac:dyDescent="0.25">
      <c r="AO3972" s="165"/>
    </row>
    <row r="3973" spans="41:41" x14ac:dyDescent="0.25">
      <c r="AO3973" s="165"/>
    </row>
    <row r="3974" spans="41:41" x14ac:dyDescent="0.25">
      <c r="AO3974" s="165"/>
    </row>
    <row r="3975" spans="41:41" x14ac:dyDescent="0.25">
      <c r="AO3975" s="165"/>
    </row>
    <row r="3976" spans="41:41" x14ac:dyDescent="0.25">
      <c r="AO3976" s="165"/>
    </row>
    <row r="3977" spans="41:41" x14ac:dyDescent="0.25">
      <c r="AO3977" s="165"/>
    </row>
    <row r="3978" spans="41:41" x14ac:dyDescent="0.25">
      <c r="AO3978" s="165"/>
    </row>
    <row r="3979" spans="41:41" x14ac:dyDescent="0.25">
      <c r="AO3979" s="165"/>
    </row>
    <row r="3980" spans="41:41" x14ac:dyDescent="0.25">
      <c r="AO3980" s="165"/>
    </row>
    <row r="3981" spans="41:41" x14ac:dyDescent="0.25">
      <c r="AO3981" s="165"/>
    </row>
    <row r="3982" spans="41:41" x14ac:dyDescent="0.25">
      <c r="AO3982" s="165"/>
    </row>
    <row r="3983" spans="41:41" x14ac:dyDescent="0.25">
      <c r="AO3983" s="165"/>
    </row>
    <row r="3984" spans="41:41" x14ac:dyDescent="0.25">
      <c r="AO3984" s="165"/>
    </row>
    <row r="3985" spans="41:41" x14ac:dyDescent="0.25">
      <c r="AO3985" s="165"/>
    </row>
    <row r="3986" spans="41:41" x14ac:dyDescent="0.25">
      <c r="AO3986" s="165"/>
    </row>
    <row r="3987" spans="41:41" x14ac:dyDescent="0.25">
      <c r="AO3987" s="165"/>
    </row>
    <row r="3988" spans="41:41" x14ac:dyDescent="0.25">
      <c r="AO3988" s="165"/>
    </row>
    <row r="3989" spans="41:41" x14ac:dyDescent="0.25">
      <c r="AO3989" s="165"/>
    </row>
    <row r="3990" spans="41:41" x14ac:dyDescent="0.25">
      <c r="AO3990" s="165"/>
    </row>
    <row r="3991" spans="41:41" x14ac:dyDescent="0.25">
      <c r="AO3991" s="165"/>
    </row>
    <row r="3992" spans="41:41" x14ac:dyDescent="0.25">
      <c r="AO3992" s="165"/>
    </row>
    <row r="3993" spans="41:41" x14ac:dyDescent="0.25">
      <c r="AO3993" s="165"/>
    </row>
    <row r="3994" spans="41:41" x14ac:dyDescent="0.25">
      <c r="AO3994" s="165"/>
    </row>
    <row r="3995" spans="41:41" x14ac:dyDescent="0.25">
      <c r="AO3995" s="165"/>
    </row>
    <row r="3996" spans="41:41" x14ac:dyDescent="0.25">
      <c r="AO3996" s="165"/>
    </row>
    <row r="3997" spans="41:41" x14ac:dyDescent="0.25">
      <c r="AO3997" s="165"/>
    </row>
    <row r="3998" spans="41:41" x14ac:dyDescent="0.25">
      <c r="AO3998" s="165"/>
    </row>
    <row r="3999" spans="41:41" x14ac:dyDescent="0.25">
      <c r="AO3999" s="165"/>
    </row>
    <row r="4000" spans="41:41" x14ac:dyDescent="0.25">
      <c r="AO4000" s="165"/>
    </row>
    <row r="4001" spans="41:41" x14ac:dyDescent="0.25">
      <c r="AO4001" s="165"/>
    </row>
    <row r="4002" spans="41:41" x14ac:dyDescent="0.25">
      <c r="AO4002" s="165"/>
    </row>
    <row r="4003" spans="41:41" x14ac:dyDescent="0.25">
      <c r="AO4003" s="165"/>
    </row>
    <row r="4004" spans="41:41" x14ac:dyDescent="0.25">
      <c r="AO4004" s="165"/>
    </row>
    <row r="4005" spans="41:41" x14ac:dyDescent="0.25">
      <c r="AO4005" s="165"/>
    </row>
    <row r="4006" spans="41:41" x14ac:dyDescent="0.25">
      <c r="AO4006" s="165"/>
    </row>
    <row r="4007" spans="41:41" x14ac:dyDescent="0.25">
      <c r="AO4007" s="165"/>
    </row>
    <row r="4008" spans="41:41" x14ac:dyDescent="0.25">
      <c r="AO4008" s="165"/>
    </row>
    <row r="4009" spans="41:41" x14ac:dyDescent="0.25">
      <c r="AO4009" s="165"/>
    </row>
    <row r="4010" spans="41:41" x14ac:dyDescent="0.25">
      <c r="AO4010" s="165"/>
    </row>
    <row r="4011" spans="41:41" x14ac:dyDescent="0.25">
      <c r="AO4011" s="165"/>
    </row>
    <row r="4012" spans="41:41" x14ac:dyDescent="0.25">
      <c r="AO4012" s="165"/>
    </row>
    <row r="4013" spans="41:41" x14ac:dyDescent="0.25">
      <c r="AO4013" s="165"/>
    </row>
    <row r="4014" spans="41:41" x14ac:dyDescent="0.25">
      <c r="AO4014" s="165"/>
    </row>
    <row r="4015" spans="41:41" x14ac:dyDescent="0.25">
      <c r="AO4015" s="165"/>
    </row>
    <row r="4016" spans="41:41" x14ac:dyDescent="0.25">
      <c r="AO4016" s="165"/>
    </row>
    <row r="4017" spans="41:41" x14ac:dyDescent="0.25">
      <c r="AO4017" s="165"/>
    </row>
    <row r="4018" spans="41:41" x14ac:dyDescent="0.25">
      <c r="AO4018" s="165"/>
    </row>
    <row r="4019" spans="41:41" x14ac:dyDescent="0.25">
      <c r="AO4019" s="165"/>
    </row>
    <row r="4020" spans="41:41" x14ac:dyDescent="0.25">
      <c r="AO4020" s="165"/>
    </row>
    <row r="4021" spans="41:41" x14ac:dyDescent="0.25">
      <c r="AO4021" s="165"/>
    </row>
    <row r="4022" spans="41:41" x14ac:dyDescent="0.25">
      <c r="AO4022" s="165"/>
    </row>
    <row r="4023" spans="41:41" x14ac:dyDescent="0.25">
      <c r="AO4023" s="165"/>
    </row>
    <row r="4024" spans="41:41" x14ac:dyDescent="0.25">
      <c r="AO4024" s="165"/>
    </row>
    <row r="4025" spans="41:41" x14ac:dyDescent="0.25">
      <c r="AO4025" s="165"/>
    </row>
    <row r="4026" spans="41:41" x14ac:dyDescent="0.25">
      <c r="AO4026" s="165"/>
    </row>
    <row r="4027" spans="41:41" x14ac:dyDescent="0.25">
      <c r="AO4027" s="165"/>
    </row>
    <row r="4028" spans="41:41" x14ac:dyDescent="0.25">
      <c r="AO4028" s="165"/>
    </row>
    <row r="4029" spans="41:41" x14ac:dyDescent="0.25">
      <c r="AO4029" s="165"/>
    </row>
    <row r="4030" spans="41:41" x14ac:dyDescent="0.25">
      <c r="AO4030" s="165"/>
    </row>
    <row r="4031" spans="41:41" x14ac:dyDescent="0.25">
      <c r="AO4031" s="165"/>
    </row>
    <row r="4032" spans="41:41" x14ac:dyDescent="0.25">
      <c r="AO4032" s="165"/>
    </row>
    <row r="4033" spans="41:41" x14ac:dyDescent="0.25">
      <c r="AO4033" s="165"/>
    </row>
    <row r="4034" spans="41:41" x14ac:dyDescent="0.25">
      <c r="AO4034" s="165"/>
    </row>
    <row r="4035" spans="41:41" x14ac:dyDescent="0.25">
      <c r="AO4035" s="165"/>
    </row>
    <row r="4036" spans="41:41" x14ac:dyDescent="0.25">
      <c r="AO4036" s="165"/>
    </row>
    <row r="4037" spans="41:41" x14ac:dyDescent="0.25">
      <c r="AO4037" s="165"/>
    </row>
    <row r="4038" spans="41:41" x14ac:dyDescent="0.25">
      <c r="AO4038" s="165"/>
    </row>
    <row r="4039" spans="41:41" x14ac:dyDescent="0.25">
      <c r="AO4039" s="165"/>
    </row>
    <row r="4040" spans="41:41" x14ac:dyDescent="0.25">
      <c r="AO4040" s="165"/>
    </row>
    <row r="4041" spans="41:41" x14ac:dyDescent="0.25">
      <c r="AO4041" s="165"/>
    </row>
    <row r="4042" spans="41:41" x14ac:dyDescent="0.25">
      <c r="AO4042" s="165"/>
    </row>
    <row r="4043" spans="41:41" x14ac:dyDescent="0.25">
      <c r="AO4043" s="165"/>
    </row>
    <row r="4044" spans="41:41" x14ac:dyDescent="0.25">
      <c r="AO4044" s="165"/>
    </row>
    <row r="4045" spans="41:41" x14ac:dyDescent="0.25">
      <c r="AO4045" s="165"/>
    </row>
    <row r="4046" spans="41:41" x14ac:dyDescent="0.25">
      <c r="AO4046" s="165"/>
    </row>
    <row r="4047" spans="41:41" x14ac:dyDescent="0.25">
      <c r="AO4047" s="165"/>
    </row>
    <row r="4048" spans="41:41" x14ac:dyDescent="0.25">
      <c r="AO4048" s="165"/>
    </row>
    <row r="4049" spans="41:41" x14ac:dyDescent="0.25">
      <c r="AO4049" s="165"/>
    </row>
    <row r="4050" spans="41:41" x14ac:dyDescent="0.25">
      <c r="AO4050" s="165"/>
    </row>
    <row r="4051" spans="41:41" x14ac:dyDescent="0.25">
      <c r="AO4051" s="165"/>
    </row>
    <row r="4052" spans="41:41" x14ac:dyDescent="0.25">
      <c r="AO4052" s="165"/>
    </row>
    <row r="4053" spans="41:41" x14ac:dyDescent="0.25">
      <c r="AO4053" s="165"/>
    </row>
    <row r="4054" spans="41:41" x14ac:dyDescent="0.25">
      <c r="AO4054" s="165"/>
    </row>
    <row r="4055" spans="41:41" x14ac:dyDescent="0.25">
      <c r="AO4055" s="165"/>
    </row>
    <row r="4056" spans="41:41" x14ac:dyDescent="0.25">
      <c r="AO4056" s="165"/>
    </row>
    <row r="4057" spans="41:41" x14ac:dyDescent="0.25">
      <c r="AO4057" s="165"/>
    </row>
    <row r="4058" spans="41:41" x14ac:dyDescent="0.25">
      <c r="AO4058" s="165"/>
    </row>
    <row r="4059" spans="41:41" x14ac:dyDescent="0.25">
      <c r="AO4059" s="165"/>
    </row>
    <row r="4060" spans="41:41" x14ac:dyDescent="0.25">
      <c r="AO4060" s="165"/>
    </row>
    <row r="4061" spans="41:41" x14ac:dyDescent="0.25">
      <c r="AO4061" s="165"/>
    </row>
    <row r="4062" spans="41:41" x14ac:dyDescent="0.25">
      <c r="AO4062" s="165"/>
    </row>
    <row r="4063" spans="41:41" x14ac:dyDescent="0.25">
      <c r="AO4063" s="165"/>
    </row>
    <row r="4064" spans="41:41" x14ac:dyDescent="0.25">
      <c r="AO4064" s="165"/>
    </row>
    <row r="4065" spans="41:41" x14ac:dyDescent="0.25">
      <c r="AO4065" s="165"/>
    </row>
    <row r="4066" spans="41:41" x14ac:dyDescent="0.25">
      <c r="AO4066" s="165"/>
    </row>
    <row r="4067" spans="41:41" x14ac:dyDescent="0.25">
      <c r="AO4067" s="165"/>
    </row>
    <row r="4068" spans="41:41" x14ac:dyDescent="0.25">
      <c r="AO4068" s="165"/>
    </row>
    <row r="4069" spans="41:41" x14ac:dyDescent="0.25">
      <c r="AO4069" s="165"/>
    </row>
    <row r="4070" spans="41:41" x14ac:dyDescent="0.25">
      <c r="AO4070" s="165"/>
    </row>
    <row r="4071" spans="41:41" x14ac:dyDescent="0.25">
      <c r="AO4071" s="165"/>
    </row>
    <row r="4072" spans="41:41" x14ac:dyDescent="0.25">
      <c r="AO4072" s="165"/>
    </row>
    <row r="4073" spans="41:41" x14ac:dyDescent="0.25">
      <c r="AO4073" s="165"/>
    </row>
    <row r="4074" spans="41:41" x14ac:dyDescent="0.25">
      <c r="AO4074" s="165"/>
    </row>
    <row r="4075" spans="41:41" x14ac:dyDescent="0.25">
      <c r="AO4075" s="165"/>
    </row>
    <row r="4076" spans="41:41" x14ac:dyDescent="0.25">
      <c r="AO4076" s="165"/>
    </row>
    <row r="4077" spans="41:41" x14ac:dyDescent="0.25">
      <c r="AO4077" s="165"/>
    </row>
    <row r="4078" spans="41:41" x14ac:dyDescent="0.25">
      <c r="AO4078" s="165"/>
    </row>
    <row r="4079" spans="41:41" x14ac:dyDescent="0.25">
      <c r="AO4079" s="165"/>
    </row>
    <row r="4080" spans="41:41" x14ac:dyDescent="0.25">
      <c r="AO4080" s="165"/>
    </row>
    <row r="4081" spans="41:41" x14ac:dyDescent="0.25">
      <c r="AO4081" s="165"/>
    </row>
    <row r="4082" spans="41:41" x14ac:dyDescent="0.25">
      <c r="AO4082" s="165"/>
    </row>
    <row r="4083" spans="41:41" x14ac:dyDescent="0.25">
      <c r="AO4083" s="165"/>
    </row>
    <row r="4084" spans="41:41" x14ac:dyDescent="0.25">
      <c r="AO4084" s="165"/>
    </row>
    <row r="4085" spans="41:41" x14ac:dyDescent="0.25">
      <c r="AO4085" s="165"/>
    </row>
    <row r="4086" spans="41:41" x14ac:dyDescent="0.25">
      <c r="AO4086" s="165"/>
    </row>
    <row r="4087" spans="41:41" x14ac:dyDescent="0.25">
      <c r="AO4087" s="165"/>
    </row>
    <row r="4088" spans="41:41" x14ac:dyDescent="0.25">
      <c r="AO4088" s="165"/>
    </row>
    <row r="4089" spans="41:41" x14ac:dyDescent="0.25">
      <c r="AO4089" s="165"/>
    </row>
    <row r="4090" spans="41:41" x14ac:dyDescent="0.25">
      <c r="AO4090" s="165"/>
    </row>
    <row r="4091" spans="41:41" x14ac:dyDescent="0.25">
      <c r="AO4091" s="165"/>
    </row>
    <row r="4092" spans="41:41" x14ac:dyDescent="0.25">
      <c r="AO4092" s="165"/>
    </row>
    <row r="4093" spans="41:41" x14ac:dyDescent="0.25">
      <c r="AO4093" s="165"/>
    </row>
    <row r="4094" spans="41:41" x14ac:dyDescent="0.25">
      <c r="AO4094" s="165"/>
    </row>
    <row r="4095" spans="41:41" x14ac:dyDescent="0.25">
      <c r="AO4095" s="165"/>
    </row>
    <row r="4096" spans="41:41" x14ac:dyDescent="0.25">
      <c r="AO4096" s="165"/>
    </row>
    <row r="4097" spans="41:41" x14ac:dyDescent="0.25">
      <c r="AO4097" s="165"/>
    </row>
    <row r="4098" spans="41:41" x14ac:dyDescent="0.25">
      <c r="AO4098" s="165"/>
    </row>
    <row r="4099" spans="41:41" x14ac:dyDescent="0.25">
      <c r="AO4099" s="165"/>
    </row>
    <row r="4100" spans="41:41" x14ac:dyDescent="0.25">
      <c r="AO4100" s="165"/>
    </row>
    <row r="4101" spans="41:41" x14ac:dyDescent="0.25">
      <c r="AO4101" s="165"/>
    </row>
    <row r="4102" spans="41:41" x14ac:dyDescent="0.25">
      <c r="AO4102" s="165"/>
    </row>
    <row r="4103" spans="41:41" x14ac:dyDescent="0.25">
      <c r="AO4103" s="165"/>
    </row>
    <row r="4104" spans="41:41" x14ac:dyDescent="0.25">
      <c r="AO4104" s="165"/>
    </row>
    <row r="4105" spans="41:41" x14ac:dyDescent="0.25">
      <c r="AO4105" s="165"/>
    </row>
    <row r="4106" spans="41:41" x14ac:dyDescent="0.25">
      <c r="AO4106" s="165"/>
    </row>
    <row r="4107" spans="41:41" x14ac:dyDescent="0.25">
      <c r="AO4107" s="165"/>
    </row>
    <row r="4108" spans="41:41" x14ac:dyDescent="0.25">
      <c r="AO4108" s="165"/>
    </row>
    <row r="4109" spans="41:41" x14ac:dyDescent="0.25">
      <c r="AO4109" s="165"/>
    </row>
    <row r="4110" spans="41:41" x14ac:dyDescent="0.25">
      <c r="AO4110" s="165"/>
    </row>
    <row r="4111" spans="41:41" x14ac:dyDescent="0.25">
      <c r="AO4111" s="165"/>
    </row>
    <row r="4112" spans="41:41" x14ac:dyDescent="0.25">
      <c r="AO4112" s="165"/>
    </row>
    <row r="4113" spans="41:41" x14ac:dyDescent="0.25">
      <c r="AO4113" s="165"/>
    </row>
    <row r="4114" spans="41:41" x14ac:dyDescent="0.25">
      <c r="AO4114" s="165"/>
    </row>
    <row r="4115" spans="41:41" x14ac:dyDescent="0.25">
      <c r="AO4115" s="165"/>
    </row>
    <row r="4116" spans="41:41" x14ac:dyDescent="0.25">
      <c r="AO4116" s="165"/>
    </row>
    <row r="4117" spans="41:41" x14ac:dyDescent="0.25">
      <c r="AO4117" s="165"/>
    </row>
    <row r="4118" spans="41:41" x14ac:dyDescent="0.25">
      <c r="AO4118" s="165"/>
    </row>
    <row r="4119" spans="41:41" x14ac:dyDescent="0.25">
      <c r="AO4119" s="165"/>
    </row>
    <row r="4120" spans="41:41" x14ac:dyDescent="0.25">
      <c r="AO4120" s="165"/>
    </row>
    <row r="4121" spans="41:41" x14ac:dyDescent="0.25">
      <c r="AO4121" s="165"/>
    </row>
    <row r="4122" spans="41:41" x14ac:dyDescent="0.25">
      <c r="AO4122" s="165"/>
    </row>
    <row r="4123" spans="41:41" x14ac:dyDescent="0.25">
      <c r="AO4123" s="165"/>
    </row>
    <row r="4124" spans="41:41" x14ac:dyDescent="0.25">
      <c r="AO4124" s="165"/>
    </row>
    <row r="4125" spans="41:41" x14ac:dyDescent="0.25">
      <c r="AO4125" s="165"/>
    </row>
    <row r="4126" spans="41:41" x14ac:dyDescent="0.25">
      <c r="AO4126" s="165"/>
    </row>
    <row r="4127" spans="41:41" x14ac:dyDescent="0.25">
      <c r="AO4127" s="165"/>
    </row>
    <row r="4128" spans="41:41" x14ac:dyDescent="0.25">
      <c r="AO4128" s="165"/>
    </row>
    <row r="4129" spans="41:41" x14ac:dyDescent="0.25">
      <c r="AO4129" s="165"/>
    </row>
    <row r="4130" spans="41:41" x14ac:dyDescent="0.25">
      <c r="AO4130" s="165"/>
    </row>
    <row r="4131" spans="41:41" x14ac:dyDescent="0.25">
      <c r="AO4131" s="165"/>
    </row>
    <row r="4132" spans="41:41" x14ac:dyDescent="0.25">
      <c r="AO4132" s="165"/>
    </row>
    <row r="4133" spans="41:41" x14ac:dyDescent="0.25">
      <c r="AO4133" s="165"/>
    </row>
    <row r="4134" spans="41:41" x14ac:dyDescent="0.25">
      <c r="AO4134" s="165"/>
    </row>
    <row r="4135" spans="41:41" x14ac:dyDescent="0.25">
      <c r="AO4135" s="165"/>
    </row>
    <row r="4136" spans="41:41" x14ac:dyDescent="0.25">
      <c r="AO4136" s="165"/>
    </row>
    <row r="4137" spans="41:41" x14ac:dyDescent="0.25">
      <c r="AO4137" s="165"/>
    </row>
    <row r="4138" spans="41:41" x14ac:dyDescent="0.25">
      <c r="AO4138" s="165"/>
    </row>
    <row r="4139" spans="41:41" x14ac:dyDescent="0.25">
      <c r="AO4139" s="165"/>
    </row>
    <row r="4140" spans="41:41" x14ac:dyDescent="0.25">
      <c r="AO4140" s="165"/>
    </row>
    <row r="4141" spans="41:41" x14ac:dyDescent="0.25">
      <c r="AO4141" s="165"/>
    </row>
    <row r="4142" spans="41:41" x14ac:dyDescent="0.25">
      <c r="AO4142" s="165"/>
    </row>
    <row r="4143" spans="41:41" x14ac:dyDescent="0.25">
      <c r="AO4143" s="165"/>
    </row>
    <row r="4144" spans="41:41" x14ac:dyDescent="0.25">
      <c r="AO4144" s="165"/>
    </row>
    <row r="4145" spans="41:41" x14ac:dyDescent="0.25">
      <c r="AO4145" s="165"/>
    </row>
    <row r="4146" spans="41:41" x14ac:dyDescent="0.25">
      <c r="AO4146" s="165"/>
    </row>
    <row r="4147" spans="41:41" x14ac:dyDescent="0.25">
      <c r="AO4147" s="165"/>
    </row>
    <row r="4148" spans="41:41" x14ac:dyDescent="0.25">
      <c r="AO4148" s="165"/>
    </row>
    <row r="4149" spans="41:41" x14ac:dyDescent="0.25">
      <c r="AO4149" s="165"/>
    </row>
    <row r="4150" spans="41:41" x14ac:dyDescent="0.25">
      <c r="AO4150" s="165"/>
    </row>
    <row r="4151" spans="41:41" x14ac:dyDescent="0.25">
      <c r="AO4151" s="165"/>
    </row>
    <row r="4152" spans="41:41" x14ac:dyDescent="0.25">
      <c r="AO4152" s="165"/>
    </row>
    <row r="4153" spans="41:41" x14ac:dyDescent="0.25">
      <c r="AO4153" s="165"/>
    </row>
    <row r="4154" spans="41:41" x14ac:dyDescent="0.25">
      <c r="AO4154" s="165"/>
    </row>
    <row r="4155" spans="41:41" x14ac:dyDescent="0.25">
      <c r="AO4155" s="165"/>
    </row>
    <row r="4156" spans="41:41" x14ac:dyDescent="0.25">
      <c r="AO4156" s="165"/>
    </row>
    <row r="4157" spans="41:41" x14ac:dyDescent="0.25">
      <c r="AO4157" s="165"/>
    </row>
    <row r="4158" spans="41:41" x14ac:dyDescent="0.25">
      <c r="AO4158" s="165"/>
    </row>
    <row r="4159" spans="41:41" x14ac:dyDescent="0.25">
      <c r="AO4159" s="165"/>
    </row>
    <row r="4160" spans="41:41" x14ac:dyDescent="0.25">
      <c r="AO4160" s="165"/>
    </row>
    <row r="4161" spans="41:41" x14ac:dyDescent="0.25">
      <c r="AO4161" s="165"/>
    </row>
    <row r="4162" spans="41:41" x14ac:dyDescent="0.25">
      <c r="AO4162" s="165"/>
    </row>
    <row r="4163" spans="41:41" x14ac:dyDescent="0.25">
      <c r="AO4163" s="165"/>
    </row>
    <row r="4164" spans="41:41" x14ac:dyDescent="0.25">
      <c r="AO4164" s="165"/>
    </row>
    <row r="4165" spans="41:41" x14ac:dyDescent="0.25">
      <c r="AO4165" s="165"/>
    </row>
    <row r="4166" spans="41:41" x14ac:dyDescent="0.25">
      <c r="AO4166" s="165"/>
    </row>
    <row r="4167" spans="41:41" x14ac:dyDescent="0.25">
      <c r="AO4167" s="165"/>
    </row>
    <row r="4168" spans="41:41" x14ac:dyDescent="0.25">
      <c r="AO4168" s="165"/>
    </row>
    <row r="4169" spans="41:41" x14ac:dyDescent="0.25">
      <c r="AO4169" s="165"/>
    </row>
    <row r="4170" spans="41:41" x14ac:dyDescent="0.25">
      <c r="AO4170" s="165"/>
    </row>
    <row r="4171" spans="41:41" x14ac:dyDescent="0.25">
      <c r="AO4171" s="165"/>
    </row>
    <row r="4172" spans="41:41" x14ac:dyDescent="0.25">
      <c r="AO4172" s="165"/>
    </row>
    <row r="4173" spans="41:41" x14ac:dyDescent="0.25">
      <c r="AO4173" s="165"/>
    </row>
    <row r="4174" spans="41:41" x14ac:dyDescent="0.25">
      <c r="AO4174" s="165"/>
    </row>
    <row r="4175" spans="41:41" x14ac:dyDescent="0.25">
      <c r="AO4175" s="165"/>
    </row>
    <row r="4176" spans="41:41" x14ac:dyDescent="0.25">
      <c r="AO4176" s="165"/>
    </row>
    <row r="4177" spans="41:41" x14ac:dyDescent="0.25">
      <c r="AO4177" s="165"/>
    </row>
    <row r="4178" spans="41:41" x14ac:dyDescent="0.25">
      <c r="AO4178" s="165"/>
    </row>
    <row r="4179" spans="41:41" x14ac:dyDescent="0.25">
      <c r="AO4179" s="165"/>
    </row>
    <row r="4180" spans="41:41" x14ac:dyDescent="0.25">
      <c r="AO4180" s="165"/>
    </row>
    <row r="4181" spans="41:41" x14ac:dyDescent="0.25">
      <c r="AO4181" s="165"/>
    </row>
    <row r="4182" spans="41:41" x14ac:dyDescent="0.25">
      <c r="AO4182" s="165"/>
    </row>
    <row r="4183" spans="41:41" x14ac:dyDescent="0.25">
      <c r="AO4183" s="165"/>
    </row>
    <row r="4184" spans="41:41" x14ac:dyDescent="0.25">
      <c r="AO4184" s="165"/>
    </row>
    <row r="4185" spans="41:41" x14ac:dyDescent="0.25">
      <c r="AO4185" s="165"/>
    </row>
    <row r="4186" spans="41:41" x14ac:dyDescent="0.25">
      <c r="AO4186" s="165"/>
    </row>
    <row r="4187" spans="41:41" x14ac:dyDescent="0.25">
      <c r="AO4187" s="165"/>
    </row>
    <row r="4188" spans="41:41" x14ac:dyDescent="0.25">
      <c r="AO4188" s="165"/>
    </row>
    <row r="4189" spans="41:41" x14ac:dyDescent="0.25">
      <c r="AO4189" s="165"/>
    </row>
    <row r="4190" spans="41:41" x14ac:dyDescent="0.25">
      <c r="AO4190" s="165"/>
    </row>
    <row r="4191" spans="41:41" x14ac:dyDescent="0.25">
      <c r="AO4191" s="165"/>
    </row>
    <row r="4192" spans="41:41" x14ac:dyDescent="0.25">
      <c r="AO4192" s="165"/>
    </row>
    <row r="4193" spans="41:41" x14ac:dyDescent="0.25">
      <c r="AO4193" s="165"/>
    </row>
    <row r="4194" spans="41:41" x14ac:dyDescent="0.25">
      <c r="AO4194" s="165"/>
    </row>
    <row r="4195" spans="41:41" x14ac:dyDescent="0.25">
      <c r="AO4195" s="165"/>
    </row>
    <row r="4196" spans="41:41" x14ac:dyDescent="0.25">
      <c r="AO4196" s="165"/>
    </row>
    <row r="4197" spans="41:41" x14ac:dyDescent="0.25">
      <c r="AO4197" s="165"/>
    </row>
    <row r="4198" spans="41:41" x14ac:dyDescent="0.25">
      <c r="AO4198" s="165"/>
    </row>
    <row r="4199" spans="41:41" x14ac:dyDescent="0.25">
      <c r="AO4199" s="165"/>
    </row>
    <row r="4200" spans="41:41" x14ac:dyDescent="0.25">
      <c r="AO4200" s="165"/>
    </row>
    <row r="4201" spans="41:41" x14ac:dyDescent="0.25">
      <c r="AO4201" s="165"/>
    </row>
    <row r="4202" spans="41:41" x14ac:dyDescent="0.25">
      <c r="AO4202" s="165"/>
    </row>
    <row r="4203" spans="41:41" x14ac:dyDescent="0.25">
      <c r="AO4203" s="165"/>
    </row>
    <row r="4204" spans="41:41" x14ac:dyDescent="0.25">
      <c r="AO4204" s="165"/>
    </row>
    <row r="4205" spans="41:41" x14ac:dyDescent="0.25">
      <c r="AO4205" s="165"/>
    </row>
    <row r="4206" spans="41:41" x14ac:dyDescent="0.25">
      <c r="AO4206" s="165"/>
    </row>
    <row r="4207" spans="41:41" x14ac:dyDescent="0.25">
      <c r="AO4207" s="165"/>
    </row>
    <row r="4208" spans="41:41" x14ac:dyDescent="0.25">
      <c r="AO4208" s="165"/>
    </row>
    <row r="4209" spans="41:41" x14ac:dyDescent="0.25">
      <c r="AO4209" s="165"/>
    </row>
    <row r="4210" spans="41:41" x14ac:dyDescent="0.25">
      <c r="AO4210" s="165"/>
    </row>
    <row r="4211" spans="41:41" x14ac:dyDescent="0.25">
      <c r="AO4211" s="165"/>
    </row>
    <row r="4212" spans="41:41" x14ac:dyDescent="0.25">
      <c r="AO4212" s="165"/>
    </row>
    <row r="4213" spans="41:41" x14ac:dyDescent="0.25">
      <c r="AO4213" s="165"/>
    </row>
    <row r="4214" spans="41:41" x14ac:dyDescent="0.25">
      <c r="AO4214" s="165"/>
    </row>
    <row r="4215" spans="41:41" x14ac:dyDescent="0.25">
      <c r="AO4215" s="165"/>
    </row>
    <row r="4216" spans="41:41" x14ac:dyDescent="0.25">
      <c r="AO4216" s="165"/>
    </row>
    <row r="4217" spans="41:41" x14ac:dyDescent="0.25">
      <c r="AO4217" s="165"/>
    </row>
    <row r="4218" spans="41:41" x14ac:dyDescent="0.25">
      <c r="AO4218" s="165"/>
    </row>
    <row r="4219" spans="41:41" x14ac:dyDescent="0.25">
      <c r="AO4219" s="165"/>
    </row>
    <row r="4220" spans="41:41" x14ac:dyDescent="0.25">
      <c r="AO4220" s="165"/>
    </row>
    <row r="4221" spans="41:41" x14ac:dyDescent="0.25">
      <c r="AO4221" s="165"/>
    </row>
    <row r="4222" spans="41:41" x14ac:dyDescent="0.25">
      <c r="AO4222" s="165"/>
    </row>
    <row r="4223" spans="41:41" x14ac:dyDescent="0.25">
      <c r="AO4223" s="165"/>
    </row>
    <row r="4224" spans="41:41" x14ac:dyDescent="0.25">
      <c r="AO4224" s="165"/>
    </row>
    <row r="4225" spans="41:41" x14ac:dyDescent="0.25">
      <c r="AO4225" s="165"/>
    </row>
    <row r="4226" spans="41:41" x14ac:dyDescent="0.25">
      <c r="AO4226" s="165"/>
    </row>
    <row r="4227" spans="41:41" x14ac:dyDescent="0.25">
      <c r="AO4227" s="165"/>
    </row>
    <row r="4228" spans="41:41" x14ac:dyDescent="0.25">
      <c r="AO4228" s="165"/>
    </row>
    <row r="4229" spans="41:41" x14ac:dyDescent="0.25">
      <c r="AO4229" s="165"/>
    </row>
    <row r="4230" spans="41:41" x14ac:dyDescent="0.25">
      <c r="AO4230" s="165"/>
    </row>
    <row r="4231" spans="41:41" x14ac:dyDescent="0.25">
      <c r="AO4231" s="165"/>
    </row>
    <row r="4232" spans="41:41" x14ac:dyDescent="0.25">
      <c r="AO4232" s="165"/>
    </row>
    <row r="4233" spans="41:41" x14ac:dyDescent="0.25">
      <c r="AO4233" s="165"/>
    </row>
    <row r="4234" spans="41:41" x14ac:dyDescent="0.25">
      <c r="AO4234" s="165"/>
    </row>
    <row r="4235" spans="41:41" x14ac:dyDescent="0.25">
      <c r="AO4235" s="165"/>
    </row>
    <row r="4236" spans="41:41" x14ac:dyDescent="0.25">
      <c r="AO4236" s="165"/>
    </row>
    <row r="4237" spans="41:41" x14ac:dyDescent="0.25">
      <c r="AO4237" s="165"/>
    </row>
    <row r="4238" spans="41:41" x14ac:dyDescent="0.25">
      <c r="AO4238" s="165"/>
    </row>
    <row r="4239" spans="41:41" x14ac:dyDescent="0.25">
      <c r="AO4239" s="165"/>
    </row>
    <row r="4240" spans="41:41" x14ac:dyDescent="0.25">
      <c r="AO4240" s="165"/>
    </row>
    <row r="4241" spans="41:41" x14ac:dyDescent="0.25">
      <c r="AO4241" s="165"/>
    </row>
    <row r="4242" spans="41:41" x14ac:dyDescent="0.25">
      <c r="AO4242" s="165"/>
    </row>
    <row r="4243" spans="41:41" x14ac:dyDescent="0.25">
      <c r="AO4243" s="165"/>
    </row>
    <row r="4244" spans="41:41" x14ac:dyDescent="0.25">
      <c r="AO4244" s="165"/>
    </row>
    <row r="4245" spans="41:41" x14ac:dyDescent="0.25">
      <c r="AO4245" s="165"/>
    </row>
    <row r="4246" spans="41:41" x14ac:dyDescent="0.25">
      <c r="AO4246" s="165"/>
    </row>
    <row r="4247" spans="41:41" x14ac:dyDescent="0.25">
      <c r="AO4247" s="165"/>
    </row>
    <row r="4248" spans="41:41" x14ac:dyDescent="0.25">
      <c r="AO4248" s="165"/>
    </row>
    <row r="4249" spans="41:41" x14ac:dyDescent="0.25">
      <c r="AO4249" s="165"/>
    </row>
    <row r="4250" spans="41:41" x14ac:dyDescent="0.25">
      <c r="AO4250" s="165"/>
    </row>
    <row r="4251" spans="41:41" x14ac:dyDescent="0.25">
      <c r="AO4251" s="165"/>
    </row>
    <row r="4252" spans="41:41" x14ac:dyDescent="0.25">
      <c r="AO4252" s="165"/>
    </row>
    <row r="4253" spans="41:41" x14ac:dyDescent="0.25">
      <c r="AO4253" s="165"/>
    </row>
    <row r="4254" spans="41:41" x14ac:dyDescent="0.25">
      <c r="AO4254" s="165"/>
    </row>
    <row r="4255" spans="41:41" x14ac:dyDescent="0.25">
      <c r="AO4255" s="165"/>
    </row>
    <row r="4256" spans="41:41" x14ac:dyDescent="0.25">
      <c r="AO4256" s="165"/>
    </row>
    <row r="4257" spans="41:41" x14ac:dyDescent="0.25">
      <c r="AO4257" s="165"/>
    </row>
    <row r="4258" spans="41:41" x14ac:dyDescent="0.25">
      <c r="AO4258" s="165"/>
    </row>
    <row r="4259" spans="41:41" x14ac:dyDescent="0.25">
      <c r="AO4259" s="165"/>
    </row>
    <row r="4260" spans="41:41" x14ac:dyDescent="0.25">
      <c r="AO4260" s="165"/>
    </row>
    <row r="4261" spans="41:41" x14ac:dyDescent="0.25">
      <c r="AO4261" s="165"/>
    </row>
    <row r="4262" spans="41:41" x14ac:dyDescent="0.25">
      <c r="AO4262" s="165"/>
    </row>
    <row r="4263" spans="41:41" x14ac:dyDescent="0.25">
      <c r="AO4263" s="165"/>
    </row>
    <row r="4264" spans="41:41" x14ac:dyDescent="0.25">
      <c r="AO4264" s="165"/>
    </row>
    <row r="4265" spans="41:41" x14ac:dyDescent="0.25">
      <c r="AO4265" s="165"/>
    </row>
    <row r="4266" spans="41:41" x14ac:dyDescent="0.25">
      <c r="AO4266" s="165"/>
    </row>
    <row r="4267" spans="41:41" x14ac:dyDescent="0.25">
      <c r="AO4267" s="165"/>
    </row>
    <row r="4268" spans="41:41" x14ac:dyDescent="0.25">
      <c r="AO4268" s="165"/>
    </row>
    <row r="4269" spans="41:41" x14ac:dyDescent="0.25">
      <c r="AO4269" s="165"/>
    </row>
    <row r="4270" spans="41:41" x14ac:dyDescent="0.25">
      <c r="AO4270" s="165"/>
    </row>
    <row r="4271" spans="41:41" x14ac:dyDescent="0.25">
      <c r="AO4271" s="165"/>
    </row>
    <row r="4272" spans="41:41" x14ac:dyDescent="0.25">
      <c r="AO4272" s="165"/>
    </row>
    <row r="4273" spans="41:41" x14ac:dyDescent="0.25">
      <c r="AO4273" s="165"/>
    </row>
    <row r="4274" spans="41:41" x14ac:dyDescent="0.25">
      <c r="AO4274" s="165"/>
    </row>
    <row r="4275" spans="41:41" x14ac:dyDescent="0.25">
      <c r="AO4275" s="165"/>
    </row>
    <row r="4276" spans="41:41" x14ac:dyDescent="0.25">
      <c r="AO4276" s="165"/>
    </row>
    <row r="4277" spans="41:41" x14ac:dyDescent="0.25">
      <c r="AO4277" s="165"/>
    </row>
    <row r="4278" spans="41:41" x14ac:dyDescent="0.25">
      <c r="AO4278" s="165"/>
    </row>
    <row r="4279" spans="41:41" x14ac:dyDescent="0.25">
      <c r="AO4279" s="165"/>
    </row>
    <row r="4280" spans="41:41" x14ac:dyDescent="0.25">
      <c r="AO4280" s="165"/>
    </row>
    <row r="4281" spans="41:41" x14ac:dyDescent="0.25">
      <c r="AO4281" s="165"/>
    </row>
    <row r="4282" spans="41:41" x14ac:dyDescent="0.25">
      <c r="AO4282" s="165"/>
    </row>
    <row r="4283" spans="41:41" x14ac:dyDescent="0.25">
      <c r="AO4283" s="165"/>
    </row>
    <row r="4284" spans="41:41" x14ac:dyDescent="0.25">
      <c r="AO4284" s="165"/>
    </row>
    <row r="4285" spans="41:41" x14ac:dyDescent="0.25">
      <c r="AO4285" s="165"/>
    </row>
    <row r="4286" spans="41:41" x14ac:dyDescent="0.25">
      <c r="AO4286" s="165"/>
    </row>
    <row r="4287" spans="41:41" x14ac:dyDescent="0.25">
      <c r="AO4287" s="165"/>
    </row>
    <row r="4288" spans="41:41" x14ac:dyDescent="0.25">
      <c r="AO4288" s="165"/>
    </row>
    <row r="4289" spans="41:41" x14ac:dyDescent="0.25">
      <c r="AO4289" s="165"/>
    </row>
    <row r="4290" spans="41:41" x14ac:dyDescent="0.25">
      <c r="AO4290" s="165"/>
    </row>
    <row r="4291" spans="41:41" x14ac:dyDescent="0.25">
      <c r="AO4291" s="165"/>
    </row>
    <row r="4292" spans="41:41" x14ac:dyDescent="0.25">
      <c r="AO4292" s="165"/>
    </row>
    <row r="4293" spans="41:41" x14ac:dyDescent="0.25">
      <c r="AO4293" s="165"/>
    </row>
    <row r="4294" spans="41:41" x14ac:dyDescent="0.25">
      <c r="AO4294" s="165"/>
    </row>
    <row r="4295" spans="41:41" x14ac:dyDescent="0.25">
      <c r="AO4295" s="165"/>
    </row>
    <row r="4296" spans="41:41" x14ac:dyDescent="0.25">
      <c r="AO4296" s="165"/>
    </row>
    <row r="4297" spans="41:41" x14ac:dyDescent="0.25">
      <c r="AO4297" s="165"/>
    </row>
    <row r="4298" spans="41:41" x14ac:dyDescent="0.25">
      <c r="AO4298" s="165"/>
    </row>
    <row r="4299" spans="41:41" x14ac:dyDescent="0.25">
      <c r="AO4299" s="165"/>
    </row>
    <row r="4300" spans="41:41" x14ac:dyDescent="0.25">
      <c r="AO4300" s="165"/>
    </row>
    <row r="4301" spans="41:41" x14ac:dyDescent="0.25">
      <c r="AO4301" s="165"/>
    </row>
    <row r="4302" spans="41:41" x14ac:dyDescent="0.25">
      <c r="AO4302" s="165"/>
    </row>
    <row r="4303" spans="41:41" x14ac:dyDescent="0.25">
      <c r="AO4303" s="165"/>
    </row>
    <row r="4304" spans="41:41" x14ac:dyDescent="0.25">
      <c r="AO4304" s="165"/>
    </row>
    <row r="4305" spans="41:41" x14ac:dyDescent="0.25">
      <c r="AO4305" s="165"/>
    </row>
    <row r="4306" spans="41:41" x14ac:dyDescent="0.25">
      <c r="AO4306" s="165"/>
    </row>
    <row r="4307" spans="41:41" x14ac:dyDescent="0.25">
      <c r="AO4307" s="165"/>
    </row>
    <row r="4308" spans="41:41" x14ac:dyDescent="0.25">
      <c r="AO4308" s="165"/>
    </row>
    <row r="4309" spans="41:41" x14ac:dyDescent="0.25">
      <c r="AO4309" s="165"/>
    </row>
    <row r="4310" spans="41:41" x14ac:dyDescent="0.25">
      <c r="AO4310" s="165"/>
    </row>
    <row r="4311" spans="41:41" x14ac:dyDescent="0.25">
      <c r="AO4311" s="165"/>
    </row>
    <row r="4312" spans="41:41" x14ac:dyDescent="0.25">
      <c r="AO4312" s="165"/>
    </row>
    <row r="4313" spans="41:41" x14ac:dyDescent="0.25">
      <c r="AO4313" s="165"/>
    </row>
    <row r="4314" spans="41:41" x14ac:dyDescent="0.25">
      <c r="AO4314" s="165"/>
    </row>
    <row r="4315" spans="41:41" x14ac:dyDescent="0.25">
      <c r="AO4315" s="165"/>
    </row>
    <row r="4316" spans="41:41" x14ac:dyDescent="0.25">
      <c r="AO4316" s="165"/>
    </row>
    <row r="4317" spans="41:41" x14ac:dyDescent="0.25">
      <c r="AO4317" s="165"/>
    </row>
    <row r="4318" spans="41:41" x14ac:dyDescent="0.25">
      <c r="AO4318" s="165"/>
    </row>
    <row r="4319" spans="41:41" x14ac:dyDescent="0.25">
      <c r="AO4319" s="165"/>
    </row>
    <row r="4320" spans="41:41" x14ac:dyDescent="0.25">
      <c r="AO4320" s="165"/>
    </row>
    <row r="4321" spans="41:41" x14ac:dyDescent="0.25">
      <c r="AO4321" s="165"/>
    </row>
    <row r="4322" spans="41:41" x14ac:dyDescent="0.25">
      <c r="AO4322" s="165"/>
    </row>
    <row r="4323" spans="41:41" x14ac:dyDescent="0.25">
      <c r="AO4323" s="165"/>
    </row>
    <row r="4324" spans="41:41" x14ac:dyDescent="0.25">
      <c r="AO4324" s="165"/>
    </row>
    <row r="4325" spans="41:41" x14ac:dyDescent="0.25">
      <c r="AO4325" s="165"/>
    </row>
    <row r="4326" spans="41:41" x14ac:dyDescent="0.25">
      <c r="AO4326" s="165"/>
    </row>
    <row r="4327" spans="41:41" x14ac:dyDescent="0.25">
      <c r="AO4327" s="165"/>
    </row>
    <row r="4328" spans="41:41" x14ac:dyDescent="0.25">
      <c r="AO4328" s="165"/>
    </row>
    <row r="4329" spans="41:41" x14ac:dyDescent="0.25">
      <c r="AO4329" s="165"/>
    </row>
    <row r="4330" spans="41:41" x14ac:dyDescent="0.25">
      <c r="AO4330" s="165"/>
    </row>
    <row r="4331" spans="41:41" x14ac:dyDescent="0.25">
      <c r="AO4331" s="165"/>
    </row>
    <row r="4332" spans="41:41" x14ac:dyDescent="0.25">
      <c r="AO4332" s="165"/>
    </row>
    <row r="4333" spans="41:41" x14ac:dyDescent="0.25">
      <c r="AO4333" s="165"/>
    </row>
    <row r="4334" spans="41:41" x14ac:dyDescent="0.25">
      <c r="AO4334" s="165"/>
    </row>
    <row r="4335" spans="41:41" x14ac:dyDescent="0.25">
      <c r="AO4335" s="165"/>
    </row>
    <row r="4336" spans="41:41" x14ac:dyDescent="0.25">
      <c r="AO4336" s="165"/>
    </row>
    <row r="4337" spans="41:41" x14ac:dyDescent="0.25">
      <c r="AO4337" s="165"/>
    </row>
    <row r="4338" spans="41:41" x14ac:dyDescent="0.25">
      <c r="AO4338" s="165"/>
    </row>
    <row r="4339" spans="41:41" x14ac:dyDescent="0.25">
      <c r="AO4339" s="165"/>
    </row>
    <row r="4340" spans="41:41" x14ac:dyDescent="0.25">
      <c r="AO4340" s="165"/>
    </row>
    <row r="4341" spans="41:41" x14ac:dyDescent="0.25">
      <c r="AO4341" s="165"/>
    </row>
    <row r="4342" spans="41:41" x14ac:dyDescent="0.25">
      <c r="AO4342" s="165"/>
    </row>
    <row r="4343" spans="41:41" x14ac:dyDescent="0.25">
      <c r="AO4343" s="165"/>
    </row>
    <row r="4344" spans="41:41" x14ac:dyDescent="0.25">
      <c r="AO4344" s="165"/>
    </row>
    <row r="4345" spans="41:41" x14ac:dyDescent="0.25">
      <c r="AO4345" s="165"/>
    </row>
    <row r="4346" spans="41:41" x14ac:dyDescent="0.25">
      <c r="AO4346" s="165"/>
    </row>
    <row r="4347" spans="41:41" x14ac:dyDescent="0.25">
      <c r="AO4347" s="165"/>
    </row>
    <row r="4348" spans="41:41" x14ac:dyDescent="0.25">
      <c r="AO4348" s="165"/>
    </row>
    <row r="4349" spans="41:41" x14ac:dyDescent="0.25">
      <c r="AO4349" s="165"/>
    </row>
    <row r="4350" spans="41:41" x14ac:dyDescent="0.25">
      <c r="AO4350" s="165"/>
    </row>
    <row r="4351" spans="41:41" x14ac:dyDescent="0.25">
      <c r="AO4351" s="165"/>
    </row>
    <row r="4352" spans="41:41" x14ac:dyDescent="0.25">
      <c r="AO4352" s="165"/>
    </row>
    <row r="4353" spans="41:41" x14ac:dyDescent="0.25">
      <c r="AO4353" s="165"/>
    </row>
    <row r="4354" spans="41:41" x14ac:dyDescent="0.25">
      <c r="AO4354" s="165"/>
    </row>
    <row r="4355" spans="41:41" x14ac:dyDescent="0.25">
      <c r="AO4355" s="165"/>
    </row>
    <row r="4356" spans="41:41" x14ac:dyDescent="0.25">
      <c r="AO4356" s="165"/>
    </row>
    <row r="4357" spans="41:41" x14ac:dyDescent="0.25">
      <c r="AO4357" s="165"/>
    </row>
    <row r="4358" spans="41:41" x14ac:dyDescent="0.25">
      <c r="AO4358" s="165"/>
    </row>
    <row r="4359" spans="41:41" x14ac:dyDescent="0.25">
      <c r="AO4359" s="165"/>
    </row>
    <row r="4360" spans="41:41" x14ac:dyDescent="0.25">
      <c r="AO4360" s="165"/>
    </row>
    <row r="4361" spans="41:41" x14ac:dyDescent="0.25">
      <c r="AO4361" s="165"/>
    </row>
    <row r="4362" spans="41:41" x14ac:dyDescent="0.25">
      <c r="AO4362" s="165"/>
    </row>
    <row r="4363" spans="41:41" x14ac:dyDescent="0.25">
      <c r="AO4363" s="165"/>
    </row>
    <row r="4364" spans="41:41" x14ac:dyDescent="0.25">
      <c r="AO4364" s="165"/>
    </row>
    <row r="4365" spans="41:41" x14ac:dyDescent="0.25">
      <c r="AO4365" s="165"/>
    </row>
    <row r="4366" spans="41:41" x14ac:dyDescent="0.25">
      <c r="AO4366" s="165"/>
    </row>
    <row r="4367" spans="41:41" x14ac:dyDescent="0.25">
      <c r="AO4367" s="165"/>
    </row>
    <row r="4368" spans="41:41" x14ac:dyDescent="0.25">
      <c r="AO4368" s="165"/>
    </row>
    <row r="4369" spans="41:41" x14ac:dyDescent="0.25">
      <c r="AO4369" s="165"/>
    </row>
    <row r="4370" spans="41:41" x14ac:dyDescent="0.25">
      <c r="AO4370" s="165"/>
    </row>
    <row r="4371" spans="41:41" x14ac:dyDescent="0.25">
      <c r="AO4371" s="165"/>
    </row>
    <row r="4372" spans="41:41" x14ac:dyDescent="0.25">
      <c r="AO4372" s="165"/>
    </row>
    <row r="4373" spans="41:41" x14ac:dyDescent="0.25">
      <c r="AO4373" s="165"/>
    </row>
    <row r="4374" spans="41:41" x14ac:dyDescent="0.25">
      <c r="AO4374" s="165"/>
    </row>
    <row r="4375" spans="41:41" x14ac:dyDescent="0.25">
      <c r="AO4375" s="165"/>
    </row>
    <row r="4376" spans="41:41" x14ac:dyDescent="0.25">
      <c r="AO4376" s="165"/>
    </row>
    <row r="4377" spans="41:41" x14ac:dyDescent="0.25">
      <c r="AO4377" s="165"/>
    </row>
    <row r="4378" spans="41:41" x14ac:dyDescent="0.25">
      <c r="AO4378" s="165"/>
    </row>
    <row r="4379" spans="41:41" x14ac:dyDescent="0.25">
      <c r="AO4379" s="165"/>
    </row>
    <row r="4380" spans="41:41" x14ac:dyDescent="0.25">
      <c r="AO4380" s="165"/>
    </row>
    <row r="4381" spans="41:41" x14ac:dyDescent="0.25">
      <c r="AO4381" s="165"/>
    </row>
    <row r="4382" spans="41:41" x14ac:dyDescent="0.25">
      <c r="AO4382" s="165"/>
    </row>
    <row r="4383" spans="41:41" x14ac:dyDescent="0.25">
      <c r="AO4383" s="165"/>
    </row>
    <row r="4384" spans="41:41" x14ac:dyDescent="0.25">
      <c r="AO4384" s="165"/>
    </row>
    <row r="4385" spans="41:41" x14ac:dyDescent="0.25">
      <c r="AO4385" s="165"/>
    </row>
    <row r="4386" spans="41:41" x14ac:dyDescent="0.25">
      <c r="AO4386" s="165"/>
    </row>
    <row r="4387" spans="41:41" x14ac:dyDescent="0.25">
      <c r="AO4387" s="165"/>
    </row>
    <row r="4388" spans="41:41" x14ac:dyDescent="0.25">
      <c r="AO4388" s="165"/>
    </row>
    <row r="4389" spans="41:41" x14ac:dyDescent="0.25">
      <c r="AO4389" s="165"/>
    </row>
    <row r="4390" spans="41:41" x14ac:dyDescent="0.25">
      <c r="AO4390" s="165"/>
    </row>
    <row r="4391" spans="41:41" x14ac:dyDescent="0.25">
      <c r="AO4391" s="165"/>
    </row>
    <row r="4392" spans="41:41" x14ac:dyDescent="0.25">
      <c r="AO4392" s="165"/>
    </row>
    <row r="4393" spans="41:41" x14ac:dyDescent="0.25">
      <c r="AO4393" s="165"/>
    </row>
    <row r="4394" spans="41:41" x14ac:dyDescent="0.25">
      <c r="AO4394" s="165"/>
    </row>
    <row r="4395" spans="41:41" x14ac:dyDescent="0.25">
      <c r="AO4395" s="165"/>
    </row>
    <row r="4396" spans="41:41" x14ac:dyDescent="0.25">
      <c r="AO4396" s="165"/>
    </row>
    <row r="4397" spans="41:41" x14ac:dyDescent="0.25">
      <c r="AO4397" s="165"/>
    </row>
    <row r="4398" spans="41:41" x14ac:dyDescent="0.25">
      <c r="AO4398" s="165"/>
    </row>
    <row r="4399" spans="41:41" x14ac:dyDescent="0.25">
      <c r="AO4399" s="165"/>
    </row>
    <row r="4400" spans="41:41" x14ac:dyDescent="0.25">
      <c r="AO4400" s="165"/>
    </row>
    <row r="4401" spans="41:41" x14ac:dyDescent="0.25">
      <c r="AO4401" s="165"/>
    </row>
    <row r="4402" spans="41:41" x14ac:dyDescent="0.25">
      <c r="AO4402" s="165"/>
    </row>
    <row r="4403" spans="41:41" x14ac:dyDescent="0.25">
      <c r="AO4403" s="165"/>
    </row>
    <row r="4404" spans="41:41" x14ac:dyDescent="0.25">
      <c r="AO4404" s="165"/>
    </row>
    <row r="4405" spans="41:41" x14ac:dyDescent="0.25">
      <c r="AO4405" s="165"/>
    </row>
    <row r="4406" spans="41:41" x14ac:dyDescent="0.25">
      <c r="AO4406" s="165"/>
    </row>
    <row r="4407" spans="41:41" x14ac:dyDescent="0.25">
      <c r="AO4407" s="165"/>
    </row>
    <row r="4408" spans="41:41" x14ac:dyDescent="0.25">
      <c r="AO4408" s="165"/>
    </row>
    <row r="4409" spans="41:41" x14ac:dyDescent="0.25">
      <c r="AO4409" s="165"/>
    </row>
    <row r="4410" spans="41:41" x14ac:dyDescent="0.25">
      <c r="AO4410" s="165"/>
    </row>
    <row r="4411" spans="41:41" x14ac:dyDescent="0.25">
      <c r="AO4411" s="165"/>
    </row>
    <row r="4412" spans="41:41" x14ac:dyDescent="0.25">
      <c r="AO4412" s="165"/>
    </row>
    <row r="4413" spans="41:41" x14ac:dyDescent="0.25">
      <c r="AO4413" s="165"/>
    </row>
    <row r="4414" spans="41:41" x14ac:dyDescent="0.25">
      <c r="AO4414" s="165"/>
    </row>
    <row r="4415" spans="41:41" x14ac:dyDescent="0.25">
      <c r="AO4415" s="165"/>
    </row>
    <row r="4416" spans="41:41" x14ac:dyDescent="0.25">
      <c r="AO4416" s="165"/>
    </row>
    <row r="4417" spans="41:41" x14ac:dyDescent="0.25">
      <c r="AO4417" s="165"/>
    </row>
    <row r="4418" spans="41:41" x14ac:dyDescent="0.25">
      <c r="AO4418" s="165"/>
    </row>
    <row r="4419" spans="41:41" x14ac:dyDescent="0.25">
      <c r="AO4419" s="165"/>
    </row>
    <row r="4420" spans="41:41" x14ac:dyDescent="0.25">
      <c r="AO4420" s="165"/>
    </row>
    <row r="4421" spans="41:41" x14ac:dyDescent="0.25">
      <c r="AO4421" s="165"/>
    </row>
    <row r="4422" spans="41:41" x14ac:dyDescent="0.25">
      <c r="AO4422" s="165"/>
    </row>
    <row r="4423" spans="41:41" x14ac:dyDescent="0.25">
      <c r="AO4423" s="165"/>
    </row>
    <row r="4424" spans="41:41" x14ac:dyDescent="0.25">
      <c r="AO4424" s="165"/>
    </row>
    <row r="4425" spans="41:41" x14ac:dyDescent="0.25">
      <c r="AO4425" s="165"/>
    </row>
    <row r="4426" spans="41:41" x14ac:dyDescent="0.25">
      <c r="AO4426" s="165"/>
    </row>
    <row r="4427" spans="41:41" x14ac:dyDescent="0.25">
      <c r="AO4427" s="165"/>
    </row>
    <row r="4428" spans="41:41" x14ac:dyDescent="0.25">
      <c r="AO4428" s="165"/>
    </row>
    <row r="4429" spans="41:41" x14ac:dyDescent="0.25">
      <c r="AO4429" s="165"/>
    </row>
    <row r="4430" spans="41:41" x14ac:dyDescent="0.25">
      <c r="AO4430" s="165"/>
    </row>
    <row r="4431" spans="41:41" x14ac:dyDescent="0.25">
      <c r="AO4431" s="165"/>
    </row>
    <row r="4432" spans="41:41" x14ac:dyDescent="0.25">
      <c r="AO4432" s="165"/>
    </row>
    <row r="4433" spans="41:41" x14ac:dyDescent="0.25">
      <c r="AO4433" s="165"/>
    </row>
    <row r="4434" spans="41:41" x14ac:dyDescent="0.25">
      <c r="AO4434" s="165"/>
    </row>
    <row r="4435" spans="41:41" x14ac:dyDescent="0.25">
      <c r="AO4435" s="165"/>
    </row>
    <row r="4436" spans="41:41" x14ac:dyDescent="0.25">
      <c r="AO4436" s="165"/>
    </row>
    <row r="4437" spans="41:41" x14ac:dyDescent="0.25">
      <c r="AO4437" s="165"/>
    </row>
    <row r="4438" spans="41:41" x14ac:dyDescent="0.25">
      <c r="AO4438" s="165"/>
    </row>
    <row r="4439" spans="41:41" x14ac:dyDescent="0.25">
      <c r="AO4439" s="165"/>
    </row>
    <row r="4440" spans="41:41" x14ac:dyDescent="0.25">
      <c r="AO4440" s="165"/>
    </row>
    <row r="4441" spans="41:41" x14ac:dyDescent="0.25">
      <c r="AO4441" s="165"/>
    </row>
    <row r="4442" spans="41:41" x14ac:dyDescent="0.25">
      <c r="AO4442" s="165"/>
    </row>
    <row r="4443" spans="41:41" x14ac:dyDescent="0.25">
      <c r="AO4443" s="165"/>
    </row>
    <row r="4444" spans="41:41" x14ac:dyDescent="0.25">
      <c r="AO4444" s="165"/>
    </row>
    <row r="4445" spans="41:41" x14ac:dyDescent="0.25">
      <c r="AO4445" s="165"/>
    </row>
    <row r="4446" spans="41:41" x14ac:dyDescent="0.25">
      <c r="AO4446" s="165"/>
    </row>
    <row r="4447" spans="41:41" x14ac:dyDescent="0.25">
      <c r="AO4447" s="165"/>
    </row>
    <row r="4448" spans="41:41" x14ac:dyDescent="0.25">
      <c r="AO4448" s="165"/>
    </row>
    <row r="4449" spans="41:41" x14ac:dyDescent="0.25">
      <c r="AO4449" s="165"/>
    </row>
    <row r="4450" spans="41:41" x14ac:dyDescent="0.25">
      <c r="AO4450" s="165"/>
    </row>
    <row r="4451" spans="41:41" x14ac:dyDescent="0.25">
      <c r="AO4451" s="165"/>
    </row>
    <row r="4452" spans="41:41" x14ac:dyDescent="0.25">
      <c r="AO4452" s="165"/>
    </row>
    <row r="4453" spans="41:41" x14ac:dyDescent="0.25">
      <c r="AO4453" s="165"/>
    </row>
    <row r="4454" spans="41:41" x14ac:dyDescent="0.25">
      <c r="AO4454" s="165"/>
    </row>
    <row r="4455" spans="41:41" x14ac:dyDescent="0.25">
      <c r="AO4455" s="165"/>
    </row>
    <row r="4456" spans="41:41" x14ac:dyDescent="0.25">
      <c r="AO4456" s="165"/>
    </row>
    <row r="4457" spans="41:41" x14ac:dyDescent="0.25">
      <c r="AO4457" s="165"/>
    </row>
    <row r="4458" spans="41:41" x14ac:dyDescent="0.25">
      <c r="AO4458" s="165"/>
    </row>
    <row r="4459" spans="41:41" x14ac:dyDescent="0.25">
      <c r="AO4459" s="165"/>
    </row>
    <row r="4460" spans="41:41" x14ac:dyDescent="0.25">
      <c r="AO4460" s="165"/>
    </row>
    <row r="4461" spans="41:41" x14ac:dyDescent="0.25">
      <c r="AO4461" s="165"/>
    </row>
    <row r="4462" spans="41:41" x14ac:dyDescent="0.25">
      <c r="AO4462" s="165"/>
    </row>
    <row r="4463" spans="41:41" x14ac:dyDescent="0.25">
      <c r="AO4463" s="165"/>
    </row>
    <row r="4464" spans="41:41" x14ac:dyDescent="0.25">
      <c r="AO4464" s="165"/>
    </row>
    <row r="4465" spans="41:41" x14ac:dyDescent="0.25">
      <c r="AO4465" s="165"/>
    </row>
    <row r="4466" spans="41:41" x14ac:dyDescent="0.25">
      <c r="AO4466" s="165"/>
    </row>
    <row r="4467" spans="41:41" x14ac:dyDescent="0.25">
      <c r="AO4467" s="165"/>
    </row>
    <row r="4468" spans="41:41" x14ac:dyDescent="0.25">
      <c r="AO4468" s="165"/>
    </row>
    <row r="4469" spans="41:41" x14ac:dyDescent="0.25">
      <c r="AO4469" s="165"/>
    </row>
    <row r="4470" spans="41:41" x14ac:dyDescent="0.25">
      <c r="AO4470" s="165"/>
    </row>
    <row r="4471" spans="41:41" x14ac:dyDescent="0.25">
      <c r="AO4471" s="165"/>
    </row>
    <row r="4472" spans="41:41" x14ac:dyDescent="0.25">
      <c r="AO4472" s="165"/>
    </row>
    <row r="4473" spans="41:41" x14ac:dyDescent="0.25">
      <c r="AO4473" s="165"/>
    </row>
    <row r="4474" spans="41:41" x14ac:dyDescent="0.25">
      <c r="AO4474" s="165"/>
    </row>
    <row r="4475" spans="41:41" x14ac:dyDescent="0.25">
      <c r="AO4475" s="165"/>
    </row>
    <row r="4476" spans="41:41" x14ac:dyDescent="0.25">
      <c r="AO4476" s="165"/>
    </row>
    <row r="4477" spans="41:41" x14ac:dyDescent="0.25">
      <c r="AO4477" s="165"/>
    </row>
    <row r="4478" spans="41:41" x14ac:dyDescent="0.25">
      <c r="AO4478" s="165"/>
    </row>
    <row r="4479" spans="41:41" x14ac:dyDescent="0.25">
      <c r="AO4479" s="165"/>
    </row>
    <row r="4480" spans="41:41" x14ac:dyDescent="0.25">
      <c r="AO4480" s="165"/>
    </row>
    <row r="4481" spans="41:41" x14ac:dyDescent="0.25">
      <c r="AO4481" s="165"/>
    </row>
    <row r="4482" spans="41:41" x14ac:dyDescent="0.25">
      <c r="AO4482" s="165"/>
    </row>
    <row r="4483" spans="41:41" x14ac:dyDescent="0.25">
      <c r="AO4483" s="165"/>
    </row>
    <row r="4484" spans="41:41" x14ac:dyDescent="0.25">
      <c r="AO4484" s="165"/>
    </row>
    <row r="4485" spans="41:41" x14ac:dyDescent="0.25">
      <c r="AO4485" s="165"/>
    </row>
    <row r="4486" spans="41:41" x14ac:dyDescent="0.25">
      <c r="AO4486" s="165"/>
    </row>
    <row r="4487" spans="41:41" x14ac:dyDescent="0.25">
      <c r="AO4487" s="165"/>
    </row>
    <row r="4488" spans="41:41" x14ac:dyDescent="0.25">
      <c r="AO4488" s="165"/>
    </row>
    <row r="4489" spans="41:41" x14ac:dyDescent="0.25">
      <c r="AO4489" s="165"/>
    </row>
    <row r="4490" spans="41:41" x14ac:dyDescent="0.25">
      <c r="AO4490" s="165"/>
    </row>
    <row r="4491" spans="41:41" x14ac:dyDescent="0.25">
      <c r="AO4491" s="165"/>
    </row>
    <row r="4492" spans="41:41" x14ac:dyDescent="0.25">
      <c r="AO4492" s="165"/>
    </row>
    <row r="4493" spans="41:41" x14ac:dyDescent="0.25">
      <c r="AO4493" s="165"/>
    </row>
    <row r="4494" spans="41:41" x14ac:dyDescent="0.25">
      <c r="AO4494" s="165"/>
    </row>
    <row r="4495" spans="41:41" x14ac:dyDescent="0.25">
      <c r="AO4495" s="165"/>
    </row>
    <row r="4496" spans="41:41" x14ac:dyDescent="0.25">
      <c r="AO4496" s="165"/>
    </row>
    <row r="4497" spans="41:41" x14ac:dyDescent="0.25">
      <c r="AO4497" s="165"/>
    </row>
    <row r="4498" spans="41:41" x14ac:dyDescent="0.25">
      <c r="AO4498" s="165"/>
    </row>
    <row r="4499" spans="41:41" x14ac:dyDescent="0.25">
      <c r="AO4499" s="165"/>
    </row>
    <row r="4500" spans="41:41" x14ac:dyDescent="0.25">
      <c r="AO4500" s="165"/>
    </row>
    <row r="4501" spans="41:41" x14ac:dyDescent="0.25">
      <c r="AO4501" s="165"/>
    </row>
    <row r="4502" spans="41:41" x14ac:dyDescent="0.25">
      <c r="AO4502" s="165"/>
    </row>
    <row r="4503" spans="41:41" x14ac:dyDescent="0.25">
      <c r="AO4503" s="165"/>
    </row>
    <row r="4504" spans="41:41" x14ac:dyDescent="0.25">
      <c r="AO4504" s="165"/>
    </row>
    <row r="4505" spans="41:41" x14ac:dyDescent="0.25">
      <c r="AO4505" s="165"/>
    </row>
    <row r="4506" spans="41:41" x14ac:dyDescent="0.25">
      <c r="AO4506" s="165"/>
    </row>
    <row r="4507" spans="41:41" x14ac:dyDescent="0.25">
      <c r="AO4507" s="165"/>
    </row>
    <row r="4508" spans="41:41" x14ac:dyDescent="0.25">
      <c r="AO4508" s="165"/>
    </row>
    <row r="4509" spans="41:41" x14ac:dyDescent="0.25">
      <c r="AO4509" s="165"/>
    </row>
    <row r="4510" spans="41:41" x14ac:dyDescent="0.25">
      <c r="AO4510" s="165"/>
    </row>
    <row r="4511" spans="41:41" x14ac:dyDescent="0.25">
      <c r="AO4511" s="165"/>
    </row>
    <row r="4512" spans="41:41" x14ac:dyDescent="0.25">
      <c r="AO4512" s="165"/>
    </row>
    <row r="4513" spans="41:41" x14ac:dyDescent="0.25">
      <c r="AO4513" s="165"/>
    </row>
    <row r="4514" spans="41:41" x14ac:dyDescent="0.25">
      <c r="AO4514" s="165"/>
    </row>
    <row r="4515" spans="41:41" x14ac:dyDescent="0.25">
      <c r="AO4515" s="165"/>
    </row>
    <row r="4516" spans="41:41" x14ac:dyDescent="0.25">
      <c r="AO4516" s="165"/>
    </row>
    <row r="4517" spans="41:41" x14ac:dyDescent="0.25">
      <c r="AO4517" s="165"/>
    </row>
    <row r="4518" spans="41:41" x14ac:dyDescent="0.25">
      <c r="AO4518" s="165"/>
    </row>
    <row r="4519" spans="41:41" x14ac:dyDescent="0.25">
      <c r="AO4519" s="165"/>
    </row>
    <row r="4520" spans="41:41" x14ac:dyDescent="0.25">
      <c r="AO4520" s="165"/>
    </row>
    <row r="4521" spans="41:41" x14ac:dyDescent="0.25">
      <c r="AO4521" s="165"/>
    </row>
    <row r="4522" spans="41:41" x14ac:dyDescent="0.25">
      <c r="AO4522" s="165"/>
    </row>
    <row r="4523" spans="41:41" x14ac:dyDescent="0.25">
      <c r="AO4523" s="165"/>
    </row>
    <row r="4524" spans="41:41" x14ac:dyDescent="0.25">
      <c r="AO4524" s="165"/>
    </row>
    <row r="4525" spans="41:41" x14ac:dyDescent="0.25">
      <c r="AO4525" s="165"/>
    </row>
    <row r="4526" spans="41:41" x14ac:dyDescent="0.25">
      <c r="AO4526" s="165"/>
    </row>
    <row r="4527" spans="41:41" x14ac:dyDescent="0.25">
      <c r="AO4527" s="165"/>
    </row>
    <row r="4528" spans="41:41" x14ac:dyDescent="0.25">
      <c r="AO4528" s="165"/>
    </row>
    <row r="4529" spans="41:41" x14ac:dyDescent="0.25">
      <c r="AO4529" s="165"/>
    </row>
    <row r="4530" spans="41:41" x14ac:dyDescent="0.25">
      <c r="AO4530" s="165"/>
    </row>
    <row r="4531" spans="41:41" x14ac:dyDescent="0.25">
      <c r="AO4531" s="165"/>
    </row>
    <row r="4532" spans="41:41" x14ac:dyDescent="0.25">
      <c r="AO4532" s="165"/>
    </row>
    <row r="4533" spans="41:41" x14ac:dyDescent="0.25">
      <c r="AO4533" s="165"/>
    </row>
    <row r="4534" spans="41:41" x14ac:dyDescent="0.25">
      <c r="AO4534" s="165"/>
    </row>
    <row r="4535" spans="41:41" x14ac:dyDescent="0.25">
      <c r="AO4535" s="165"/>
    </row>
    <row r="4536" spans="41:41" x14ac:dyDescent="0.25">
      <c r="AO4536" s="165"/>
    </row>
    <row r="4537" spans="41:41" x14ac:dyDescent="0.25">
      <c r="AO4537" s="165"/>
    </row>
    <row r="4538" spans="41:41" x14ac:dyDescent="0.25">
      <c r="AO4538" s="165"/>
    </row>
    <row r="4539" spans="41:41" x14ac:dyDescent="0.25">
      <c r="AO4539" s="165"/>
    </row>
    <row r="4540" spans="41:41" x14ac:dyDescent="0.25">
      <c r="AO4540" s="165"/>
    </row>
    <row r="4541" spans="41:41" x14ac:dyDescent="0.25">
      <c r="AO4541" s="165"/>
    </row>
    <row r="4542" spans="41:41" x14ac:dyDescent="0.25">
      <c r="AO4542" s="165"/>
    </row>
    <row r="4543" spans="41:41" x14ac:dyDescent="0.25">
      <c r="AO4543" s="165"/>
    </row>
    <row r="4544" spans="41:41" x14ac:dyDescent="0.25">
      <c r="AO4544" s="165"/>
    </row>
    <row r="4545" spans="41:41" x14ac:dyDescent="0.25">
      <c r="AO4545" s="165"/>
    </row>
    <row r="4546" spans="41:41" x14ac:dyDescent="0.25">
      <c r="AO4546" s="165"/>
    </row>
    <row r="4547" spans="41:41" x14ac:dyDescent="0.25">
      <c r="AO4547" s="165"/>
    </row>
    <row r="4548" spans="41:41" x14ac:dyDescent="0.25">
      <c r="AO4548" s="165"/>
    </row>
    <row r="4549" spans="41:41" x14ac:dyDescent="0.25">
      <c r="AO4549" s="165"/>
    </row>
    <row r="4550" spans="41:41" x14ac:dyDescent="0.25">
      <c r="AO4550" s="165"/>
    </row>
    <row r="4551" spans="41:41" x14ac:dyDescent="0.25">
      <c r="AO4551" s="165"/>
    </row>
    <row r="4552" spans="41:41" x14ac:dyDescent="0.25">
      <c r="AO4552" s="165"/>
    </row>
    <row r="4553" spans="41:41" x14ac:dyDescent="0.25">
      <c r="AO4553" s="165"/>
    </row>
    <row r="4554" spans="41:41" x14ac:dyDescent="0.25">
      <c r="AO4554" s="165"/>
    </row>
    <row r="4555" spans="41:41" x14ac:dyDescent="0.25">
      <c r="AO4555" s="165"/>
    </row>
    <row r="4556" spans="41:41" x14ac:dyDescent="0.25">
      <c r="AO4556" s="165"/>
    </row>
    <row r="4557" spans="41:41" x14ac:dyDescent="0.25">
      <c r="AO4557" s="165"/>
    </row>
    <row r="4558" spans="41:41" x14ac:dyDescent="0.25">
      <c r="AO4558" s="165"/>
    </row>
    <row r="4559" spans="41:41" x14ac:dyDescent="0.25">
      <c r="AO4559" s="165"/>
    </row>
    <row r="4560" spans="41:41" x14ac:dyDescent="0.25">
      <c r="AO4560" s="165"/>
    </row>
    <row r="4561" spans="41:41" x14ac:dyDescent="0.25">
      <c r="AO4561" s="165"/>
    </row>
    <row r="4562" spans="41:41" x14ac:dyDescent="0.25">
      <c r="AO4562" s="165"/>
    </row>
    <row r="4563" spans="41:41" x14ac:dyDescent="0.25">
      <c r="AO4563" s="165"/>
    </row>
    <row r="4564" spans="41:41" x14ac:dyDescent="0.25">
      <c r="AO4564" s="165"/>
    </row>
    <row r="4565" spans="41:41" x14ac:dyDescent="0.25">
      <c r="AO4565" s="165"/>
    </row>
    <row r="4566" spans="41:41" x14ac:dyDescent="0.25">
      <c r="AO4566" s="165"/>
    </row>
    <row r="4567" spans="41:41" x14ac:dyDescent="0.25">
      <c r="AO4567" s="165"/>
    </row>
    <row r="4568" spans="41:41" x14ac:dyDescent="0.25">
      <c r="AO4568" s="165"/>
    </row>
    <row r="4569" spans="41:41" x14ac:dyDescent="0.25">
      <c r="AO4569" s="165"/>
    </row>
    <row r="4570" spans="41:41" x14ac:dyDescent="0.25">
      <c r="AO4570" s="165"/>
    </row>
    <row r="4571" spans="41:41" x14ac:dyDescent="0.25">
      <c r="AO4571" s="165"/>
    </row>
    <row r="4572" spans="41:41" x14ac:dyDescent="0.25">
      <c r="AO4572" s="165"/>
    </row>
    <row r="4573" spans="41:41" x14ac:dyDescent="0.25">
      <c r="AO4573" s="165"/>
    </row>
    <row r="4574" spans="41:41" x14ac:dyDescent="0.25">
      <c r="AO4574" s="165"/>
    </row>
    <row r="4575" spans="41:41" x14ac:dyDescent="0.25">
      <c r="AO4575" s="165"/>
    </row>
    <row r="4576" spans="41:41" x14ac:dyDescent="0.25">
      <c r="AO4576" s="165"/>
    </row>
    <row r="4577" spans="41:41" x14ac:dyDescent="0.25">
      <c r="AO4577" s="165"/>
    </row>
    <row r="4578" spans="41:41" x14ac:dyDescent="0.25">
      <c r="AO4578" s="165"/>
    </row>
    <row r="4579" spans="41:41" x14ac:dyDescent="0.25">
      <c r="AO4579" s="165"/>
    </row>
    <row r="4580" spans="41:41" x14ac:dyDescent="0.25">
      <c r="AO4580" s="165"/>
    </row>
    <row r="4581" spans="41:41" x14ac:dyDescent="0.25">
      <c r="AO4581" s="165"/>
    </row>
    <row r="4582" spans="41:41" x14ac:dyDescent="0.25">
      <c r="AO4582" s="165"/>
    </row>
    <row r="4583" spans="41:41" x14ac:dyDescent="0.25">
      <c r="AO4583" s="165"/>
    </row>
    <row r="4584" spans="41:41" x14ac:dyDescent="0.25">
      <c r="AO4584" s="165"/>
    </row>
    <row r="4585" spans="41:41" x14ac:dyDescent="0.25">
      <c r="AO4585" s="165"/>
    </row>
    <row r="4586" spans="41:41" x14ac:dyDescent="0.25">
      <c r="AO4586" s="165"/>
    </row>
    <row r="4587" spans="41:41" x14ac:dyDescent="0.25">
      <c r="AO4587" s="165"/>
    </row>
    <row r="4588" spans="41:41" x14ac:dyDescent="0.25">
      <c r="AO4588" s="165"/>
    </row>
    <row r="4589" spans="41:41" x14ac:dyDescent="0.25">
      <c r="AO4589" s="165"/>
    </row>
    <row r="4590" spans="41:41" x14ac:dyDescent="0.25">
      <c r="AO4590" s="165"/>
    </row>
    <row r="4591" spans="41:41" x14ac:dyDescent="0.25">
      <c r="AO4591" s="165"/>
    </row>
    <row r="4592" spans="41:41" x14ac:dyDescent="0.25">
      <c r="AO4592" s="165"/>
    </row>
    <row r="4593" spans="41:41" x14ac:dyDescent="0.25">
      <c r="AO4593" s="165"/>
    </row>
    <row r="4594" spans="41:41" x14ac:dyDescent="0.25">
      <c r="AO4594" s="165"/>
    </row>
    <row r="4595" spans="41:41" x14ac:dyDescent="0.25">
      <c r="AO4595" s="165"/>
    </row>
    <row r="4596" spans="41:41" x14ac:dyDescent="0.25">
      <c r="AO4596" s="165"/>
    </row>
    <row r="4597" spans="41:41" x14ac:dyDescent="0.25">
      <c r="AO4597" s="165"/>
    </row>
    <row r="4598" spans="41:41" x14ac:dyDescent="0.25">
      <c r="AO4598" s="165"/>
    </row>
    <row r="4599" spans="41:41" x14ac:dyDescent="0.25">
      <c r="AO4599" s="165"/>
    </row>
    <row r="4600" spans="41:41" x14ac:dyDescent="0.25">
      <c r="AO4600" s="165"/>
    </row>
    <row r="4601" spans="41:41" x14ac:dyDescent="0.25">
      <c r="AO4601" s="165"/>
    </row>
    <row r="4602" spans="41:41" x14ac:dyDescent="0.25">
      <c r="AO4602" s="165"/>
    </row>
    <row r="4603" spans="41:41" x14ac:dyDescent="0.25">
      <c r="AO4603" s="165"/>
    </row>
    <row r="4604" spans="41:41" x14ac:dyDescent="0.25">
      <c r="AO4604" s="165"/>
    </row>
    <row r="4605" spans="41:41" x14ac:dyDescent="0.25">
      <c r="AO4605" s="165"/>
    </row>
    <row r="4606" spans="41:41" x14ac:dyDescent="0.25">
      <c r="AO4606" s="165"/>
    </row>
    <row r="4607" spans="41:41" x14ac:dyDescent="0.25">
      <c r="AO4607" s="165"/>
    </row>
    <row r="4608" spans="41:41" x14ac:dyDescent="0.25">
      <c r="AO4608" s="165"/>
    </row>
    <row r="4609" spans="41:41" x14ac:dyDescent="0.25">
      <c r="AO4609" s="165"/>
    </row>
    <row r="4610" spans="41:41" x14ac:dyDescent="0.25">
      <c r="AO4610" s="165"/>
    </row>
    <row r="4611" spans="41:41" x14ac:dyDescent="0.25">
      <c r="AO4611" s="165"/>
    </row>
    <row r="4612" spans="41:41" x14ac:dyDescent="0.25">
      <c r="AO4612" s="165"/>
    </row>
    <row r="4613" spans="41:41" x14ac:dyDescent="0.25">
      <c r="AO4613" s="165"/>
    </row>
    <row r="4614" spans="41:41" x14ac:dyDescent="0.25">
      <c r="AO4614" s="165"/>
    </row>
    <row r="4615" spans="41:41" x14ac:dyDescent="0.25">
      <c r="AO4615" s="165"/>
    </row>
    <row r="4616" spans="41:41" x14ac:dyDescent="0.25">
      <c r="AO4616" s="165"/>
    </row>
    <row r="4617" spans="41:41" x14ac:dyDescent="0.25">
      <c r="AO4617" s="165"/>
    </row>
    <row r="4618" spans="41:41" x14ac:dyDescent="0.25">
      <c r="AO4618" s="165"/>
    </row>
    <row r="4619" spans="41:41" x14ac:dyDescent="0.25">
      <c r="AO4619" s="165"/>
    </row>
    <row r="4620" spans="41:41" x14ac:dyDescent="0.25">
      <c r="AO4620" s="165"/>
    </row>
    <row r="4621" spans="41:41" x14ac:dyDescent="0.25">
      <c r="AO4621" s="165"/>
    </row>
    <row r="4622" spans="41:41" x14ac:dyDescent="0.25">
      <c r="AO4622" s="165"/>
    </row>
    <row r="4623" spans="41:41" x14ac:dyDescent="0.25">
      <c r="AO4623" s="165"/>
    </row>
    <row r="4624" spans="41:41" x14ac:dyDescent="0.25">
      <c r="AO4624" s="165"/>
    </row>
    <row r="4625" spans="41:41" x14ac:dyDescent="0.25">
      <c r="AO4625" s="165"/>
    </row>
    <row r="4626" spans="41:41" x14ac:dyDescent="0.25">
      <c r="AO4626" s="165"/>
    </row>
    <row r="4627" spans="41:41" x14ac:dyDescent="0.25">
      <c r="AO4627" s="165"/>
    </row>
    <row r="4628" spans="41:41" x14ac:dyDescent="0.25">
      <c r="AO4628" s="165"/>
    </row>
    <row r="4629" spans="41:41" x14ac:dyDescent="0.25">
      <c r="AO4629" s="165"/>
    </row>
    <row r="4630" spans="41:41" x14ac:dyDescent="0.25">
      <c r="AO4630" s="165"/>
    </row>
    <row r="4631" spans="41:41" x14ac:dyDescent="0.25">
      <c r="AO4631" s="165"/>
    </row>
    <row r="4632" spans="41:41" x14ac:dyDescent="0.25">
      <c r="AO4632" s="165"/>
    </row>
    <row r="4633" spans="41:41" x14ac:dyDescent="0.25">
      <c r="AO4633" s="165"/>
    </row>
    <row r="4634" spans="41:41" x14ac:dyDescent="0.25">
      <c r="AO4634" s="165"/>
    </row>
    <row r="4635" spans="41:41" x14ac:dyDescent="0.25">
      <c r="AO4635" s="165"/>
    </row>
    <row r="4636" spans="41:41" x14ac:dyDescent="0.25">
      <c r="AO4636" s="165"/>
    </row>
    <row r="4637" spans="41:41" x14ac:dyDescent="0.25">
      <c r="AO4637" s="165"/>
    </row>
    <row r="4638" spans="41:41" x14ac:dyDescent="0.25">
      <c r="AO4638" s="165"/>
    </row>
    <row r="4639" spans="41:41" x14ac:dyDescent="0.25">
      <c r="AO4639" s="165"/>
    </row>
    <row r="4640" spans="41:41" x14ac:dyDescent="0.25">
      <c r="AO4640" s="165"/>
    </row>
    <row r="4641" spans="41:41" x14ac:dyDescent="0.25">
      <c r="AO4641" s="165"/>
    </row>
    <row r="4642" spans="41:41" x14ac:dyDescent="0.25">
      <c r="AO4642" s="165"/>
    </row>
    <row r="4643" spans="41:41" x14ac:dyDescent="0.25">
      <c r="AO4643" s="165"/>
    </row>
    <row r="4644" spans="41:41" x14ac:dyDescent="0.25">
      <c r="AO4644" s="165"/>
    </row>
    <row r="4645" spans="41:41" x14ac:dyDescent="0.25">
      <c r="AO4645" s="165"/>
    </row>
    <row r="4646" spans="41:41" x14ac:dyDescent="0.25">
      <c r="AO4646" s="165"/>
    </row>
    <row r="4647" spans="41:41" x14ac:dyDescent="0.25">
      <c r="AO4647" s="165"/>
    </row>
    <row r="4648" spans="41:41" x14ac:dyDescent="0.25">
      <c r="AO4648" s="165"/>
    </row>
    <row r="4649" spans="41:41" x14ac:dyDescent="0.25">
      <c r="AO4649" s="165"/>
    </row>
    <row r="4650" spans="41:41" x14ac:dyDescent="0.25">
      <c r="AO4650" s="165"/>
    </row>
    <row r="4651" spans="41:41" x14ac:dyDescent="0.25">
      <c r="AO4651" s="165"/>
    </row>
    <row r="4652" spans="41:41" x14ac:dyDescent="0.25">
      <c r="AO4652" s="165"/>
    </row>
    <row r="4653" spans="41:41" x14ac:dyDescent="0.25">
      <c r="AO4653" s="165"/>
    </row>
    <row r="4654" spans="41:41" x14ac:dyDescent="0.25">
      <c r="AO4654" s="165"/>
    </row>
    <row r="4655" spans="41:41" x14ac:dyDescent="0.25">
      <c r="AO4655" s="165"/>
    </row>
    <row r="4656" spans="41:41" x14ac:dyDescent="0.25">
      <c r="AO4656" s="165"/>
    </row>
    <row r="4657" spans="41:41" x14ac:dyDescent="0.25">
      <c r="AO4657" s="165"/>
    </row>
    <row r="4658" spans="41:41" x14ac:dyDescent="0.25">
      <c r="AO4658" s="165"/>
    </row>
    <row r="4659" spans="41:41" x14ac:dyDescent="0.25">
      <c r="AO4659" s="165"/>
    </row>
    <row r="4660" spans="41:41" x14ac:dyDescent="0.25">
      <c r="AO4660" s="165"/>
    </row>
    <row r="4661" spans="41:41" x14ac:dyDescent="0.25">
      <c r="AO4661" s="165"/>
    </row>
    <row r="4662" spans="41:41" x14ac:dyDescent="0.25">
      <c r="AO4662" s="165"/>
    </row>
    <row r="4663" spans="41:41" x14ac:dyDescent="0.25">
      <c r="AO4663" s="165"/>
    </row>
    <row r="4664" spans="41:41" x14ac:dyDescent="0.25">
      <c r="AO4664" s="165"/>
    </row>
    <row r="4665" spans="41:41" x14ac:dyDescent="0.25">
      <c r="AO4665" s="165"/>
    </row>
    <row r="4666" spans="41:41" x14ac:dyDescent="0.25">
      <c r="AO4666" s="165"/>
    </row>
    <row r="4667" spans="41:41" x14ac:dyDescent="0.25">
      <c r="AO4667" s="165"/>
    </row>
    <row r="4668" spans="41:41" x14ac:dyDescent="0.25">
      <c r="AO4668" s="165"/>
    </row>
    <row r="4669" spans="41:41" x14ac:dyDescent="0.25">
      <c r="AO4669" s="165"/>
    </row>
    <row r="4670" spans="41:41" x14ac:dyDescent="0.25">
      <c r="AO4670" s="165"/>
    </row>
    <row r="4671" spans="41:41" x14ac:dyDescent="0.25">
      <c r="AO4671" s="165"/>
    </row>
    <row r="4672" spans="41:41" x14ac:dyDescent="0.25">
      <c r="AO4672" s="165"/>
    </row>
    <row r="4673" spans="41:41" x14ac:dyDescent="0.25">
      <c r="AO4673" s="165"/>
    </row>
    <row r="4674" spans="41:41" x14ac:dyDescent="0.25">
      <c r="AO4674" s="165"/>
    </row>
    <row r="4675" spans="41:41" x14ac:dyDescent="0.25">
      <c r="AO4675" s="165"/>
    </row>
    <row r="4676" spans="41:41" x14ac:dyDescent="0.25">
      <c r="AO4676" s="165"/>
    </row>
    <row r="4677" spans="41:41" x14ac:dyDescent="0.25">
      <c r="AO4677" s="165"/>
    </row>
    <row r="4678" spans="41:41" x14ac:dyDescent="0.25">
      <c r="AO4678" s="165"/>
    </row>
    <row r="4679" spans="41:41" x14ac:dyDescent="0.25">
      <c r="AO4679" s="165"/>
    </row>
    <row r="4680" spans="41:41" x14ac:dyDescent="0.25">
      <c r="AO4680" s="165"/>
    </row>
    <row r="4681" spans="41:41" x14ac:dyDescent="0.25">
      <c r="AO4681" s="165"/>
    </row>
    <row r="4682" spans="41:41" x14ac:dyDescent="0.25">
      <c r="AO4682" s="165"/>
    </row>
    <row r="4683" spans="41:41" x14ac:dyDescent="0.25">
      <c r="AO4683" s="165"/>
    </row>
    <row r="4684" spans="41:41" x14ac:dyDescent="0.25">
      <c r="AO4684" s="165"/>
    </row>
    <row r="4685" spans="41:41" x14ac:dyDescent="0.25">
      <c r="AO4685" s="165"/>
    </row>
    <row r="4686" spans="41:41" x14ac:dyDescent="0.25">
      <c r="AO4686" s="165"/>
    </row>
    <row r="4687" spans="41:41" x14ac:dyDescent="0.25">
      <c r="AO4687" s="165"/>
    </row>
    <row r="4688" spans="41:41" x14ac:dyDescent="0.25">
      <c r="AO4688" s="165"/>
    </row>
    <row r="4689" spans="41:41" x14ac:dyDescent="0.25">
      <c r="AO4689" s="165"/>
    </row>
    <row r="4690" spans="41:41" x14ac:dyDescent="0.25">
      <c r="AO4690" s="165"/>
    </row>
    <row r="4691" spans="41:41" x14ac:dyDescent="0.25">
      <c r="AO4691" s="165"/>
    </row>
    <row r="4692" spans="41:41" x14ac:dyDescent="0.25">
      <c r="AO4692" s="165"/>
    </row>
    <row r="4693" spans="41:41" x14ac:dyDescent="0.25">
      <c r="AO4693" s="165"/>
    </row>
    <row r="4694" spans="41:41" x14ac:dyDescent="0.25">
      <c r="AO4694" s="165"/>
    </row>
    <row r="4695" spans="41:41" x14ac:dyDescent="0.25">
      <c r="AO4695" s="165"/>
    </row>
    <row r="4696" spans="41:41" x14ac:dyDescent="0.25">
      <c r="AO4696" s="165"/>
    </row>
    <row r="4697" spans="41:41" x14ac:dyDescent="0.25">
      <c r="AO4697" s="165"/>
    </row>
    <row r="4698" spans="41:41" x14ac:dyDescent="0.25">
      <c r="AO4698" s="165"/>
    </row>
    <row r="4699" spans="41:41" x14ac:dyDescent="0.25">
      <c r="AO4699" s="165"/>
    </row>
    <row r="4700" spans="41:41" x14ac:dyDescent="0.25">
      <c r="AO4700" s="165"/>
    </row>
    <row r="4701" spans="41:41" x14ac:dyDescent="0.25">
      <c r="AO4701" s="165"/>
    </row>
    <row r="4702" spans="41:41" x14ac:dyDescent="0.25">
      <c r="AO4702" s="165"/>
    </row>
    <row r="4703" spans="41:41" x14ac:dyDescent="0.25">
      <c r="AO4703" s="165"/>
    </row>
    <row r="4704" spans="41:41" x14ac:dyDescent="0.25">
      <c r="AO4704" s="165"/>
    </row>
    <row r="4705" spans="41:41" x14ac:dyDescent="0.25">
      <c r="AO4705" s="165"/>
    </row>
    <row r="4706" spans="41:41" x14ac:dyDescent="0.25">
      <c r="AO4706" s="165"/>
    </row>
    <row r="4707" spans="41:41" x14ac:dyDescent="0.25">
      <c r="AO4707" s="165"/>
    </row>
    <row r="4708" spans="41:41" x14ac:dyDescent="0.25">
      <c r="AO4708" s="165"/>
    </row>
    <row r="4709" spans="41:41" x14ac:dyDescent="0.25">
      <c r="AO4709" s="165"/>
    </row>
    <row r="4710" spans="41:41" x14ac:dyDescent="0.25">
      <c r="AO4710" s="165"/>
    </row>
    <row r="4711" spans="41:41" x14ac:dyDescent="0.25">
      <c r="AO4711" s="165"/>
    </row>
    <row r="4712" spans="41:41" x14ac:dyDescent="0.25">
      <c r="AO4712" s="165"/>
    </row>
    <row r="4713" spans="41:41" x14ac:dyDescent="0.25">
      <c r="AO4713" s="165"/>
    </row>
    <row r="4714" spans="41:41" x14ac:dyDescent="0.25">
      <c r="AO4714" s="165"/>
    </row>
    <row r="4715" spans="41:41" x14ac:dyDescent="0.25">
      <c r="AO4715" s="165"/>
    </row>
    <row r="4716" spans="41:41" x14ac:dyDescent="0.25">
      <c r="AO4716" s="165"/>
    </row>
    <row r="4717" spans="41:41" x14ac:dyDescent="0.25">
      <c r="AO4717" s="165"/>
    </row>
    <row r="4718" spans="41:41" x14ac:dyDescent="0.25">
      <c r="AO4718" s="165"/>
    </row>
    <row r="4719" spans="41:41" x14ac:dyDescent="0.25">
      <c r="AO4719" s="165"/>
    </row>
    <row r="4720" spans="41:41" x14ac:dyDescent="0.25">
      <c r="AO4720" s="165"/>
    </row>
    <row r="4721" spans="41:41" x14ac:dyDescent="0.25">
      <c r="AO4721" s="165"/>
    </row>
    <row r="4722" spans="41:41" x14ac:dyDescent="0.25">
      <c r="AO4722" s="165"/>
    </row>
    <row r="4723" spans="41:41" x14ac:dyDescent="0.25">
      <c r="AO4723" s="165"/>
    </row>
    <row r="4724" spans="41:41" x14ac:dyDescent="0.25">
      <c r="AO4724" s="165"/>
    </row>
    <row r="4725" spans="41:41" x14ac:dyDescent="0.25">
      <c r="AO4725" s="165"/>
    </row>
    <row r="4726" spans="41:41" x14ac:dyDescent="0.25">
      <c r="AO4726" s="165"/>
    </row>
    <row r="4727" spans="41:41" x14ac:dyDescent="0.25">
      <c r="AO4727" s="165"/>
    </row>
    <row r="4728" spans="41:41" x14ac:dyDescent="0.25">
      <c r="AO4728" s="165"/>
    </row>
    <row r="4729" spans="41:41" x14ac:dyDescent="0.25">
      <c r="AO4729" s="165"/>
    </row>
    <row r="4730" spans="41:41" x14ac:dyDescent="0.25">
      <c r="AO4730" s="165"/>
    </row>
    <row r="4731" spans="41:41" x14ac:dyDescent="0.25">
      <c r="AO4731" s="165"/>
    </row>
    <row r="4732" spans="41:41" x14ac:dyDescent="0.25">
      <c r="AO4732" s="165"/>
    </row>
    <row r="4733" spans="41:41" x14ac:dyDescent="0.25">
      <c r="AO4733" s="165"/>
    </row>
    <row r="4734" spans="41:41" x14ac:dyDescent="0.25">
      <c r="AO4734" s="165"/>
    </row>
    <row r="4735" spans="41:41" x14ac:dyDescent="0.25">
      <c r="AO4735" s="165"/>
    </row>
    <row r="4736" spans="41:41" x14ac:dyDescent="0.25">
      <c r="AO4736" s="165"/>
    </row>
    <row r="4737" spans="41:41" x14ac:dyDescent="0.25">
      <c r="AO4737" s="165"/>
    </row>
    <row r="4738" spans="41:41" x14ac:dyDescent="0.25">
      <c r="AO4738" s="165"/>
    </row>
    <row r="4739" spans="41:41" x14ac:dyDescent="0.25">
      <c r="AO4739" s="165"/>
    </row>
    <row r="4740" spans="41:41" x14ac:dyDescent="0.25">
      <c r="AO4740" s="165"/>
    </row>
    <row r="4741" spans="41:41" x14ac:dyDescent="0.25">
      <c r="AO4741" s="165"/>
    </row>
    <row r="4742" spans="41:41" x14ac:dyDescent="0.25">
      <c r="AO4742" s="165"/>
    </row>
    <row r="4743" spans="41:41" x14ac:dyDescent="0.25">
      <c r="AO4743" s="165"/>
    </row>
    <row r="4744" spans="41:41" x14ac:dyDescent="0.25">
      <c r="AO4744" s="165"/>
    </row>
    <row r="4745" spans="41:41" x14ac:dyDescent="0.25">
      <c r="AO4745" s="165"/>
    </row>
    <row r="4746" spans="41:41" x14ac:dyDescent="0.25">
      <c r="AO4746" s="165"/>
    </row>
    <row r="4747" spans="41:41" x14ac:dyDescent="0.25">
      <c r="AO4747" s="165"/>
    </row>
    <row r="4748" spans="41:41" x14ac:dyDescent="0.25">
      <c r="AO4748" s="165"/>
    </row>
    <row r="4749" spans="41:41" x14ac:dyDescent="0.25">
      <c r="AO4749" s="165"/>
    </row>
    <row r="4750" spans="41:41" x14ac:dyDescent="0.25">
      <c r="AO4750" s="165"/>
    </row>
    <row r="4751" spans="41:41" x14ac:dyDescent="0.25">
      <c r="AO4751" s="165"/>
    </row>
    <row r="4752" spans="41:41" x14ac:dyDescent="0.25">
      <c r="AO4752" s="165"/>
    </row>
    <row r="4753" spans="41:41" x14ac:dyDescent="0.25">
      <c r="AO4753" s="165"/>
    </row>
    <row r="4754" spans="41:41" x14ac:dyDescent="0.25">
      <c r="AO4754" s="165"/>
    </row>
    <row r="4755" spans="41:41" x14ac:dyDescent="0.25">
      <c r="AO4755" s="165"/>
    </row>
    <row r="4756" spans="41:41" x14ac:dyDescent="0.25">
      <c r="AO4756" s="165"/>
    </row>
    <row r="4757" spans="41:41" x14ac:dyDescent="0.25">
      <c r="AO4757" s="165"/>
    </row>
    <row r="4758" spans="41:41" x14ac:dyDescent="0.25">
      <c r="AO4758" s="165"/>
    </row>
    <row r="4759" spans="41:41" x14ac:dyDescent="0.25">
      <c r="AO4759" s="165"/>
    </row>
    <row r="4760" spans="41:41" x14ac:dyDescent="0.25">
      <c r="AO4760" s="165"/>
    </row>
    <row r="4761" spans="41:41" x14ac:dyDescent="0.25">
      <c r="AO4761" s="165"/>
    </row>
    <row r="4762" spans="41:41" x14ac:dyDescent="0.25">
      <c r="AO4762" s="165"/>
    </row>
    <row r="4763" spans="41:41" x14ac:dyDescent="0.25">
      <c r="AO4763" s="165"/>
    </row>
    <row r="4764" spans="41:41" x14ac:dyDescent="0.25">
      <c r="AO4764" s="165"/>
    </row>
    <row r="4765" spans="41:41" x14ac:dyDescent="0.25">
      <c r="AO4765" s="165"/>
    </row>
    <row r="4766" spans="41:41" x14ac:dyDescent="0.25">
      <c r="AO4766" s="165"/>
    </row>
    <row r="4767" spans="41:41" x14ac:dyDescent="0.25">
      <c r="AO4767" s="165"/>
    </row>
    <row r="4768" spans="41:41" x14ac:dyDescent="0.25">
      <c r="AO4768" s="165"/>
    </row>
    <row r="4769" spans="41:41" x14ac:dyDescent="0.25">
      <c r="AO4769" s="165"/>
    </row>
    <row r="4770" spans="41:41" x14ac:dyDescent="0.25">
      <c r="AO4770" s="165"/>
    </row>
    <row r="4771" spans="41:41" x14ac:dyDescent="0.25">
      <c r="AO4771" s="165"/>
    </row>
    <row r="4772" spans="41:41" x14ac:dyDescent="0.25">
      <c r="AO4772" s="165"/>
    </row>
    <row r="4773" spans="41:41" x14ac:dyDescent="0.25">
      <c r="AO4773" s="165"/>
    </row>
    <row r="4774" spans="41:41" x14ac:dyDescent="0.25">
      <c r="AO4774" s="165"/>
    </row>
    <row r="4775" spans="41:41" x14ac:dyDescent="0.25">
      <c r="AO4775" s="165"/>
    </row>
    <row r="4776" spans="41:41" x14ac:dyDescent="0.25">
      <c r="AO4776" s="165"/>
    </row>
    <row r="4777" spans="41:41" x14ac:dyDescent="0.25">
      <c r="AO4777" s="165"/>
    </row>
    <row r="4778" spans="41:41" x14ac:dyDescent="0.25">
      <c r="AO4778" s="165"/>
    </row>
    <row r="4779" spans="41:41" x14ac:dyDescent="0.25">
      <c r="AO4779" s="165"/>
    </row>
    <row r="4780" spans="41:41" x14ac:dyDescent="0.25">
      <c r="AO4780" s="165"/>
    </row>
    <row r="4781" spans="41:41" x14ac:dyDescent="0.25">
      <c r="AO4781" s="165"/>
    </row>
    <row r="4782" spans="41:41" x14ac:dyDescent="0.25">
      <c r="AO4782" s="165"/>
    </row>
    <row r="4783" spans="41:41" x14ac:dyDescent="0.25">
      <c r="AO4783" s="165"/>
    </row>
    <row r="4784" spans="41:41" x14ac:dyDescent="0.25">
      <c r="AO4784" s="165"/>
    </row>
    <row r="4785" spans="41:41" x14ac:dyDescent="0.25">
      <c r="AO4785" s="165"/>
    </row>
    <row r="4786" spans="41:41" x14ac:dyDescent="0.25">
      <c r="AO4786" s="165"/>
    </row>
    <row r="4787" spans="41:41" x14ac:dyDescent="0.25">
      <c r="AO4787" s="165"/>
    </row>
    <row r="4788" spans="41:41" x14ac:dyDescent="0.25">
      <c r="AO4788" s="165"/>
    </row>
    <row r="4789" spans="41:41" x14ac:dyDescent="0.25">
      <c r="AO4789" s="165"/>
    </row>
    <row r="4790" spans="41:41" x14ac:dyDescent="0.25">
      <c r="AO4790" s="165"/>
    </row>
    <row r="4791" spans="41:41" x14ac:dyDescent="0.25">
      <c r="AO4791" s="165"/>
    </row>
    <row r="4792" spans="41:41" x14ac:dyDescent="0.25">
      <c r="AO4792" s="165"/>
    </row>
    <row r="4793" spans="41:41" x14ac:dyDescent="0.25">
      <c r="AO4793" s="165"/>
    </row>
    <row r="4794" spans="41:41" x14ac:dyDescent="0.25">
      <c r="AO4794" s="165"/>
    </row>
    <row r="4795" spans="41:41" x14ac:dyDescent="0.25">
      <c r="AO4795" s="165"/>
    </row>
    <row r="4796" spans="41:41" x14ac:dyDescent="0.25">
      <c r="AO4796" s="165"/>
    </row>
    <row r="4797" spans="41:41" x14ac:dyDescent="0.25">
      <c r="AO4797" s="165"/>
    </row>
    <row r="4798" spans="41:41" x14ac:dyDescent="0.25">
      <c r="AO4798" s="165"/>
    </row>
    <row r="4799" spans="41:41" x14ac:dyDescent="0.25">
      <c r="AO4799" s="165"/>
    </row>
    <row r="4800" spans="41:41" x14ac:dyDescent="0.25">
      <c r="AO4800" s="165"/>
    </row>
    <row r="4801" spans="41:41" x14ac:dyDescent="0.25">
      <c r="AO4801" s="165"/>
    </row>
    <row r="4802" spans="41:41" x14ac:dyDescent="0.25">
      <c r="AO4802" s="165"/>
    </row>
    <row r="4803" spans="41:41" x14ac:dyDescent="0.25">
      <c r="AO4803" s="165"/>
    </row>
    <row r="4804" spans="41:41" x14ac:dyDescent="0.25">
      <c r="AO4804" s="165"/>
    </row>
    <row r="4805" spans="41:41" x14ac:dyDescent="0.25">
      <c r="AO4805" s="165"/>
    </row>
    <row r="4806" spans="41:41" x14ac:dyDescent="0.25">
      <c r="AO4806" s="165"/>
    </row>
    <row r="4807" spans="41:41" x14ac:dyDescent="0.25">
      <c r="AO4807" s="165"/>
    </row>
    <row r="4808" spans="41:41" x14ac:dyDescent="0.25">
      <c r="AO4808" s="165"/>
    </row>
    <row r="4809" spans="41:41" x14ac:dyDescent="0.25">
      <c r="AO4809" s="165"/>
    </row>
    <row r="4810" spans="41:41" x14ac:dyDescent="0.25">
      <c r="AO4810" s="165"/>
    </row>
    <row r="4811" spans="41:41" x14ac:dyDescent="0.25">
      <c r="AO4811" s="165"/>
    </row>
    <row r="4812" spans="41:41" x14ac:dyDescent="0.25">
      <c r="AO4812" s="165"/>
    </row>
    <row r="4813" spans="41:41" x14ac:dyDescent="0.25">
      <c r="AO4813" s="165"/>
    </row>
    <row r="4814" spans="41:41" x14ac:dyDescent="0.25">
      <c r="AO4814" s="165"/>
    </row>
    <row r="4815" spans="41:41" x14ac:dyDescent="0.25">
      <c r="AO4815" s="165"/>
    </row>
    <row r="4816" spans="41:41" x14ac:dyDescent="0.25">
      <c r="AO4816" s="165"/>
    </row>
    <row r="4817" spans="41:41" x14ac:dyDescent="0.25">
      <c r="AO4817" s="165"/>
    </row>
    <row r="4818" spans="41:41" x14ac:dyDescent="0.25">
      <c r="AO4818" s="165"/>
    </row>
    <row r="4819" spans="41:41" x14ac:dyDescent="0.25">
      <c r="AO4819" s="165"/>
    </row>
    <row r="4820" spans="41:41" x14ac:dyDescent="0.25">
      <c r="AO4820" s="165"/>
    </row>
    <row r="4821" spans="41:41" x14ac:dyDescent="0.25">
      <c r="AO4821" s="165"/>
    </row>
    <row r="4822" spans="41:41" x14ac:dyDescent="0.25">
      <c r="AO4822" s="165"/>
    </row>
    <row r="4823" spans="41:41" x14ac:dyDescent="0.25">
      <c r="AO4823" s="165"/>
    </row>
    <row r="4824" spans="41:41" x14ac:dyDescent="0.25">
      <c r="AO4824" s="165"/>
    </row>
    <row r="4825" spans="41:41" x14ac:dyDescent="0.25">
      <c r="AO4825" s="165"/>
    </row>
    <row r="4826" spans="41:41" x14ac:dyDescent="0.25">
      <c r="AO4826" s="165"/>
    </row>
    <row r="4827" spans="41:41" x14ac:dyDescent="0.25">
      <c r="AO4827" s="165"/>
    </row>
    <row r="4828" spans="41:41" x14ac:dyDescent="0.25">
      <c r="AO4828" s="165"/>
    </row>
    <row r="4829" spans="41:41" x14ac:dyDescent="0.25">
      <c r="AO4829" s="165"/>
    </row>
    <row r="4830" spans="41:41" x14ac:dyDescent="0.25">
      <c r="AO4830" s="165"/>
    </row>
    <row r="4831" spans="41:41" x14ac:dyDescent="0.25">
      <c r="AO4831" s="165"/>
    </row>
    <row r="4832" spans="41:41" x14ac:dyDescent="0.25">
      <c r="AO4832" s="165"/>
    </row>
    <row r="4833" spans="41:41" x14ac:dyDescent="0.25">
      <c r="AO4833" s="165"/>
    </row>
    <row r="4834" spans="41:41" x14ac:dyDescent="0.25">
      <c r="AO4834" s="165"/>
    </row>
    <row r="4835" spans="41:41" x14ac:dyDescent="0.25">
      <c r="AO4835" s="165"/>
    </row>
    <row r="4836" spans="41:41" x14ac:dyDescent="0.25">
      <c r="AO4836" s="165"/>
    </row>
    <row r="4837" spans="41:41" x14ac:dyDescent="0.25">
      <c r="AO4837" s="165"/>
    </row>
    <row r="4838" spans="41:41" x14ac:dyDescent="0.25">
      <c r="AO4838" s="165"/>
    </row>
    <row r="4839" spans="41:41" x14ac:dyDescent="0.25">
      <c r="AO4839" s="165"/>
    </row>
    <row r="4840" spans="41:41" x14ac:dyDescent="0.25">
      <c r="AO4840" s="165"/>
    </row>
    <row r="4841" spans="41:41" x14ac:dyDescent="0.25">
      <c r="AO4841" s="165"/>
    </row>
    <row r="4842" spans="41:41" x14ac:dyDescent="0.25">
      <c r="AO4842" s="165"/>
    </row>
    <row r="4843" spans="41:41" x14ac:dyDescent="0.25">
      <c r="AO4843" s="165"/>
    </row>
    <row r="4844" spans="41:41" x14ac:dyDescent="0.25">
      <c r="AO4844" s="165"/>
    </row>
    <row r="4845" spans="41:41" x14ac:dyDescent="0.25">
      <c r="AO4845" s="165"/>
    </row>
    <row r="4846" spans="41:41" x14ac:dyDescent="0.25">
      <c r="AO4846" s="165"/>
    </row>
    <row r="4847" spans="41:41" x14ac:dyDescent="0.25">
      <c r="AO4847" s="165"/>
    </row>
    <row r="4848" spans="41:41" x14ac:dyDescent="0.25">
      <c r="AO4848" s="165"/>
    </row>
    <row r="4849" spans="41:41" x14ac:dyDescent="0.25">
      <c r="AO4849" s="165"/>
    </row>
    <row r="4850" spans="41:41" x14ac:dyDescent="0.25">
      <c r="AO4850" s="165"/>
    </row>
    <row r="4851" spans="41:41" x14ac:dyDescent="0.25">
      <c r="AO4851" s="165"/>
    </row>
    <row r="4852" spans="41:41" x14ac:dyDescent="0.25">
      <c r="AO4852" s="165"/>
    </row>
    <row r="4853" spans="41:41" x14ac:dyDescent="0.25">
      <c r="AO4853" s="165"/>
    </row>
    <row r="4854" spans="41:41" x14ac:dyDescent="0.25">
      <c r="AO4854" s="165"/>
    </row>
    <row r="4855" spans="41:41" x14ac:dyDescent="0.25">
      <c r="AO4855" s="165"/>
    </row>
    <row r="4856" spans="41:41" x14ac:dyDescent="0.25">
      <c r="AO4856" s="165"/>
    </row>
    <row r="4857" spans="41:41" x14ac:dyDescent="0.25">
      <c r="AO4857" s="165"/>
    </row>
    <row r="4858" spans="41:41" x14ac:dyDescent="0.25">
      <c r="AO4858" s="165"/>
    </row>
    <row r="4859" spans="41:41" x14ac:dyDescent="0.25">
      <c r="AO4859" s="165"/>
    </row>
    <row r="4860" spans="41:41" x14ac:dyDescent="0.25">
      <c r="AO4860" s="165"/>
    </row>
    <row r="4861" spans="41:41" x14ac:dyDescent="0.25">
      <c r="AO4861" s="165"/>
    </row>
    <row r="4862" spans="41:41" x14ac:dyDescent="0.25">
      <c r="AO4862" s="165"/>
    </row>
    <row r="4863" spans="41:41" x14ac:dyDescent="0.25">
      <c r="AO4863" s="165"/>
    </row>
    <row r="4864" spans="41:41" x14ac:dyDescent="0.25">
      <c r="AO4864" s="165"/>
    </row>
    <row r="4865" spans="41:41" x14ac:dyDescent="0.25">
      <c r="AO4865" s="165"/>
    </row>
    <row r="4866" spans="41:41" x14ac:dyDescent="0.25">
      <c r="AO4866" s="165"/>
    </row>
    <row r="4867" spans="41:41" x14ac:dyDescent="0.25">
      <c r="AO4867" s="165"/>
    </row>
    <row r="4868" spans="41:41" x14ac:dyDescent="0.25">
      <c r="AO4868" s="165"/>
    </row>
    <row r="4869" spans="41:41" x14ac:dyDescent="0.25">
      <c r="AO4869" s="165"/>
    </row>
    <row r="4870" spans="41:41" x14ac:dyDescent="0.25">
      <c r="AO4870" s="165"/>
    </row>
    <row r="4871" spans="41:41" x14ac:dyDescent="0.25">
      <c r="AO4871" s="165"/>
    </row>
    <row r="4872" spans="41:41" x14ac:dyDescent="0.25">
      <c r="AO4872" s="165"/>
    </row>
    <row r="4873" spans="41:41" x14ac:dyDescent="0.25">
      <c r="AO4873" s="165"/>
    </row>
    <row r="4874" spans="41:41" x14ac:dyDescent="0.25">
      <c r="AO4874" s="165"/>
    </row>
    <row r="4875" spans="41:41" x14ac:dyDescent="0.25">
      <c r="AO4875" s="165"/>
    </row>
    <row r="4876" spans="41:41" x14ac:dyDescent="0.25">
      <c r="AO4876" s="165"/>
    </row>
    <row r="4877" spans="41:41" x14ac:dyDescent="0.25">
      <c r="AO4877" s="165"/>
    </row>
    <row r="4878" spans="41:41" x14ac:dyDescent="0.25">
      <c r="AO4878" s="165"/>
    </row>
    <row r="4879" spans="41:41" x14ac:dyDescent="0.25">
      <c r="AO4879" s="165"/>
    </row>
    <row r="4880" spans="41:41" x14ac:dyDescent="0.25">
      <c r="AO4880" s="165"/>
    </row>
    <row r="4881" spans="41:41" x14ac:dyDescent="0.25">
      <c r="AO4881" s="165"/>
    </row>
    <row r="4882" spans="41:41" x14ac:dyDescent="0.25">
      <c r="AO4882" s="165"/>
    </row>
    <row r="4883" spans="41:41" x14ac:dyDescent="0.25">
      <c r="AO4883" s="165"/>
    </row>
    <row r="4884" spans="41:41" x14ac:dyDescent="0.25">
      <c r="AO4884" s="165"/>
    </row>
    <row r="4885" spans="41:41" x14ac:dyDescent="0.25">
      <c r="AO4885" s="165"/>
    </row>
    <row r="4886" spans="41:41" x14ac:dyDescent="0.25">
      <c r="AO4886" s="165"/>
    </row>
    <row r="4887" spans="41:41" x14ac:dyDescent="0.25">
      <c r="AO4887" s="165"/>
    </row>
    <row r="4888" spans="41:41" x14ac:dyDescent="0.25">
      <c r="AO4888" s="165"/>
    </row>
    <row r="4889" spans="41:41" x14ac:dyDescent="0.25">
      <c r="AO4889" s="165"/>
    </row>
    <row r="4890" spans="41:41" x14ac:dyDescent="0.25">
      <c r="AO4890" s="165"/>
    </row>
    <row r="4891" spans="41:41" x14ac:dyDescent="0.25">
      <c r="AO4891" s="165"/>
    </row>
    <row r="4892" spans="41:41" x14ac:dyDescent="0.25">
      <c r="AO4892" s="165"/>
    </row>
    <row r="4893" spans="41:41" x14ac:dyDescent="0.25">
      <c r="AO4893" s="165"/>
    </row>
    <row r="4894" spans="41:41" x14ac:dyDescent="0.25">
      <c r="AO4894" s="165"/>
    </row>
    <row r="4895" spans="41:41" x14ac:dyDescent="0.25">
      <c r="AO4895" s="165"/>
    </row>
    <row r="4896" spans="41:41" x14ac:dyDescent="0.25">
      <c r="AO4896" s="165"/>
    </row>
    <row r="4897" spans="41:41" x14ac:dyDescent="0.25">
      <c r="AO4897" s="165"/>
    </row>
    <row r="4898" spans="41:41" x14ac:dyDescent="0.25">
      <c r="AO4898" s="165"/>
    </row>
    <row r="4899" spans="41:41" x14ac:dyDescent="0.25">
      <c r="AO4899" s="165"/>
    </row>
    <row r="4900" spans="41:41" x14ac:dyDescent="0.25">
      <c r="AO4900" s="165"/>
    </row>
    <row r="4901" spans="41:41" x14ac:dyDescent="0.25">
      <c r="AO4901" s="165"/>
    </row>
    <row r="4902" spans="41:41" x14ac:dyDescent="0.25">
      <c r="AO4902" s="165"/>
    </row>
    <row r="4903" spans="41:41" x14ac:dyDescent="0.25">
      <c r="AO4903" s="165"/>
    </row>
    <row r="4904" spans="41:41" x14ac:dyDescent="0.25">
      <c r="AO4904" s="165"/>
    </row>
    <row r="4905" spans="41:41" x14ac:dyDescent="0.25">
      <c r="AO4905" s="165"/>
    </row>
    <row r="4906" spans="41:41" x14ac:dyDescent="0.25">
      <c r="AO4906" s="165"/>
    </row>
    <row r="4907" spans="41:41" x14ac:dyDescent="0.25">
      <c r="AO4907" s="165"/>
    </row>
    <row r="4908" spans="41:41" x14ac:dyDescent="0.25">
      <c r="AO4908" s="165"/>
    </row>
    <row r="4909" spans="41:41" x14ac:dyDescent="0.25">
      <c r="AO4909" s="165"/>
    </row>
    <row r="4910" spans="41:41" x14ac:dyDescent="0.25">
      <c r="AO4910" s="165"/>
    </row>
    <row r="4911" spans="41:41" x14ac:dyDescent="0.25">
      <c r="AO4911" s="165"/>
    </row>
    <row r="4912" spans="41:41" x14ac:dyDescent="0.25">
      <c r="AO4912" s="165"/>
    </row>
    <row r="4913" spans="41:41" x14ac:dyDescent="0.25">
      <c r="AO4913" s="165"/>
    </row>
    <row r="4914" spans="41:41" x14ac:dyDescent="0.25">
      <c r="AO4914" s="165"/>
    </row>
    <row r="4915" spans="41:41" x14ac:dyDescent="0.25">
      <c r="AO4915" s="165"/>
    </row>
    <row r="4916" spans="41:41" x14ac:dyDescent="0.25">
      <c r="AO4916" s="165"/>
    </row>
    <row r="4917" spans="41:41" x14ac:dyDescent="0.25">
      <c r="AO4917" s="165"/>
    </row>
    <row r="4918" spans="41:41" x14ac:dyDescent="0.25">
      <c r="AO4918" s="165"/>
    </row>
    <row r="4919" spans="41:41" x14ac:dyDescent="0.25">
      <c r="AO4919" s="165"/>
    </row>
    <row r="4920" spans="41:41" x14ac:dyDescent="0.25">
      <c r="AO4920" s="165"/>
    </row>
    <row r="4921" spans="41:41" x14ac:dyDescent="0.25">
      <c r="AO4921" s="165"/>
    </row>
    <row r="4922" spans="41:41" x14ac:dyDescent="0.25">
      <c r="AO4922" s="165"/>
    </row>
    <row r="4923" spans="41:41" x14ac:dyDescent="0.25">
      <c r="AO4923" s="165"/>
    </row>
    <row r="4924" spans="41:41" x14ac:dyDescent="0.25">
      <c r="AO4924" s="165"/>
    </row>
    <row r="4925" spans="41:41" x14ac:dyDescent="0.25">
      <c r="AO4925" s="165"/>
    </row>
    <row r="4926" spans="41:41" x14ac:dyDescent="0.25">
      <c r="AO4926" s="165"/>
    </row>
    <row r="4927" spans="41:41" x14ac:dyDescent="0.25">
      <c r="AO4927" s="165"/>
    </row>
    <row r="4928" spans="41:41" x14ac:dyDescent="0.25">
      <c r="AO4928" s="165"/>
    </row>
    <row r="4929" spans="41:41" x14ac:dyDescent="0.25">
      <c r="AO4929" s="165"/>
    </row>
    <row r="4930" spans="41:41" x14ac:dyDescent="0.25">
      <c r="AO4930" s="165"/>
    </row>
    <row r="4931" spans="41:41" x14ac:dyDescent="0.25">
      <c r="AO4931" s="165"/>
    </row>
    <row r="4932" spans="41:41" x14ac:dyDescent="0.25">
      <c r="AO4932" s="165"/>
    </row>
    <row r="4933" spans="41:41" x14ac:dyDescent="0.25">
      <c r="AO4933" s="165"/>
    </row>
    <row r="4934" spans="41:41" x14ac:dyDescent="0.25">
      <c r="AO4934" s="165"/>
    </row>
    <row r="4935" spans="41:41" x14ac:dyDescent="0.25">
      <c r="AO4935" s="165"/>
    </row>
    <row r="4936" spans="41:41" x14ac:dyDescent="0.25">
      <c r="AO4936" s="165"/>
    </row>
    <row r="4937" spans="41:41" x14ac:dyDescent="0.25">
      <c r="AO4937" s="165"/>
    </row>
    <row r="4938" spans="41:41" x14ac:dyDescent="0.25">
      <c r="AO4938" s="165"/>
    </row>
    <row r="4939" spans="41:41" x14ac:dyDescent="0.25">
      <c r="AO4939" s="165"/>
    </row>
    <row r="4940" spans="41:41" x14ac:dyDescent="0.25">
      <c r="AO4940" s="165"/>
    </row>
    <row r="4941" spans="41:41" x14ac:dyDescent="0.25">
      <c r="AO4941" s="165"/>
    </row>
    <row r="4942" spans="41:41" x14ac:dyDescent="0.25">
      <c r="AO4942" s="165"/>
    </row>
    <row r="4943" spans="41:41" x14ac:dyDescent="0.25">
      <c r="AO4943" s="165"/>
    </row>
    <row r="4944" spans="41:41" x14ac:dyDescent="0.25">
      <c r="AO4944" s="165"/>
    </row>
    <row r="4945" spans="41:41" x14ac:dyDescent="0.25">
      <c r="AO4945" s="165"/>
    </row>
    <row r="4946" spans="41:41" x14ac:dyDescent="0.25">
      <c r="AO4946" s="165"/>
    </row>
    <row r="4947" spans="41:41" x14ac:dyDescent="0.25">
      <c r="AO4947" s="165"/>
    </row>
    <row r="4948" spans="41:41" x14ac:dyDescent="0.25">
      <c r="AO4948" s="165"/>
    </row>
    <row r="4949" spans="41:41" x14ac:dyDescent="0.25">
      <c r="AO4949" s="165"/>
    </row>
    <row r="4950" spans="41:41" x14ac:dyDescent="0.25">
      <c r="AO4950" s="165"/>
    </row>
    <row r="4951" spans="41:41" x14ac:dyDescent="0.25">
      <c r="AO4951" s="165"/>
    </row>
    <row r="4952" spans="41:41" x14ac:dyDescent="0.25">
      <c r="AO4952" s="165"/>
    </row>
    <row r="4953" spans="41:41" x14ac:dyDescent="0.25">
      <c r="AO4953" s="165"/>
    </row>
    <row r="4954" spans="41:41" x14ac:dyDescent="0.25">
      <c r="AO4954" s="165"/>
    </row>
    <row r="4955" spans="41:41" x14ac:dyDescent="0.25">
      <c r="AO4955" s="165"/>
    </row>
    <row r="4956" spans="41:41" x14ac:dyDescent="0.25">
      <c r="AO4956" s="165"/>
    </row>
    <row r="4957" spans="41:41" x14ac:dyDescent="0.25">
      <c r="AO4957" s="165"/>
    </row>
    <row r="4958" spans="41:41" x14ac:dyDescent="0.25">
      <c r="AO4958" s="165"/>
    </row>
    <row r="4959" spans="41:41" x14ac:dyDescent="0.25">
      <c r="AO4959" s="165"/>
    </row>
    <row r="4960" spans="41:41" x14ac:dyDescent="0.25">
      <c r="AO4960" s="165"/>
    </row>
    <row r="4961" spans="41:41" x14ac:dyDescent="0.25">
      <c r="AO4961" s="165"/>
    </row>
    <row r="4962" spans="41:41" x14ac:dyDescent="0.25">
      <c r="AO4962" s="165"/>
    </row>
    <row r="4963" spans="41:41" x14ac:dyDescent="0.25">
      <c r="AO4963" s="165"/>
    </row>
    <row r="4964" spans="41:41" x14ac:dyDescent="0.25">
      <c r="AO4964" s="165"/>
    </row>
    <row r="4965" spans="41:41" x14ac:dyDescent="0.25">
      <c r="AO4965" s="165"/>
    </row>
    <row r="4966" spans="41:41" x14ac:dyDescent="0.25">
      <c r="AO4966" s="165"/>
    </row>
    <row r="4967" spans="41:41" x14ac:dyDescent="0.25">
      <c r="AO4967" s="165"/>
    </row>
    <row r="4968" spans="41:41" x14ac:dyDescent="0.25">
      <c r="AO4968" s="165"/>
    </row>
    <row r="4969" spans="41:41" x14ac:dyDescent="0.25">
      <c r="AO4969" s="165"/>
    </row>
    <row r="4970" spans="41:41" x14ac:dyDescent="0.25">
      <c r="AO4970" s="165"/>
    </row>
    <row r="4971" spans="41:41" x14ac:dyDescent="0.25">
      <c r="AO4971" s="165"/>
    </row>
    <row r="4972" spans="41:41" x14ac:dyDescent="0.25">
      <c r="AO4972" s="165"/>
    </row>
    <row r="4973" spans="41:41" x14ac:dyDescent="0.25">
      <c r="AO4973" s="165"/>
    </row>
    <row r="4974" spans="41:41" x14ac:dyDescent="0.25">
      <c r="AO4974" s="165"/>
    </row>
    <row r="4975" spans="41:41" x14ac:dyDescent="0.25">
      <c r="AO4975" s="165"/>
    </row>
    <row r="4976" spans="41:41" x14ac:dyDescent="0.25">
      <c r="AO4976" s="165"/>
    </row>
    <row r="4977" spans="41:41" x14ac:dyDescent="0.25">
      <c r="AO4977" s="165"/>
    </row>
    <row r="4978" spans="41:41" x14ac:dyDescent="0.25">
      <c r="AO4978" s="165"/>
    </row>
    <row r="4979" spans="41:41" x14ac:dyDescent="0.25">
      <c r="AO4979" s="165"/>
    </row>
    <row r="4980" spans="41:41" x14ac:dyDescent="0.25">
      <c r="AO4980" s="165"/>
    </row>
    <row r="4981" spans="41:41" x14ac:dyDescent="0.25">
      <c r="AO4981" s="165"/>
    </row>
    <row r="4982" spans="41:41" x14ac:dyDescent="0.25">
      <c r="AO4982" s="165"/>
    </row>
    <row r="4983" spans="41:41" x14ac:dyDescent="0.25">
      <c r="AO4983" s="165"/>
    </row>
    <row r="4984" spans="41:41" x14ac:dyDescent="0.25">
      <c r="AO4984" s="165"/>
    </row>
    <row r="4985" spans="41:41" x14ac:dyDescent="0.25">
      <c r="AO4985" s="165"/>
    </row>
    <row r="4986" spans="41:41" x14ac:dyDescent="0.25">
      <c r="AO4986" s="165"/>
    </row>
    <row r="4987" spans="41:41" x14ac:dyDescent="0.25">
      <c r="AO4987" s="165"/>
    </row>
    <row r="4988" spans="41:41" x14ac:dyDescent="0.25">
      <c r="AO4988" s="165"/>
    </row>
    <row r="4989" spans="41:41" x14ac:dyDescent="0.25">
      <c r="AO4989" s="165"/>
    </row>
    <row r="4990" spans="41:41" x14ac:dyDescent="0.25">
      <c r="AO4990" s="165"/>
    </row>
    <row r="4991" spans="41:41" x14ac:dyDescent="0.25">
      <c r="AO4991" s="165"/>
    </row>
    <row r="4992" spans="41:41" x14ac:dyDescent="0.25">
      <c r="AO4992" s="165"/>
    </row>
    <row r="4993" spans="41:41" x14ac:dyDescent="0.25">
      <c r="AO4993" s="165"/>
    </row>
    <row r="4994" spans="41:41" x14ac:dyDescent="0.25">
      <c r="AO4994" s="165"/>
    </row>
    <row r="4995" spans="41:41" x14ac:dyDescent="0.25">
      <c r="AO4995" s="165"/>
    </row>
    <row r="4996" spans="41:41" x14ac:dyDescent="0.25">
      <c r="AO4996" s="165"/>
    </row>
    <row r="4997" spans="41:41" x14ac:dyDescent="0.25">
      <c r="AO4997" s="165"/>
    </row>
    <row r="4998" spans="41:41" x14ac:dyDescent="0.25">
      <c r="AO4998" s="165"/>
    </row>
    <row r="4999" spans="41:41" x14ac:dyDescent="0.25">
      <c r="AO4999" s="165"/>
    </row>
    <row r="5000" spans="41:41" x14ac:dyDescent="0.25">
      <c r="AO5000" s="165"/>
    </row>
    <row r="5001" spans="41:41" x14ac:dyDescent="0.25">
      <c r="AO5001" s="165"/>
    </row>
    <row r="5002" spans="41:41" x14ac:dyDescent="0.25">
      <c r="AO5002" s="165"/>
    </row>
    <row r="5003" spans="41:41" x14ac:dyDescent="0.25">
      <c r="AO5003" s="165"/>
    </row>
    <row r="5004" spans="41:41" x14ac:dyDescent="0.25">
      <c r="AO5004" s="165"/>
    </row>
    <row r="5005" spans="41:41" x14ac:dyDescent="0.25">
      <c r="AO5005" s="165"/>
    </row>
    <row r="5006" spans="41:41" x14ac:dyDescent="0.25">
      <c r="AO5006" s="165"/>
    </row>
    <row r="5007" spans="41:41" x14ac:dyDescent="0.25">
      <c r="AO5007" s="165"/>
    </row>
    <row r="5008" spans="41:41" x14ac:dyDescent="0.25">
      <c r="AO5008" s="165"/>
    </row>
    <row r="5009" spans="41:41" x14ac:dyDescent="0.25">
      <c r="AO5009" s="165"/>
    </row>
    <row r="5010" spans="41:41" x14ac:dyDescent="0.25">
      <c r="AO5010" s="165"/>
    </row>
    <row r="5011" spans="41:41" x14ac:dyDescent="0.25">
      <c r="AO5011" s="165"/>
    </row>
    <row r="5012" spans="41:41" x14ac:dyDescent="0.25">
      <c r="AO5012" s="165"/>
    </row>
    <row r="5013" spans="41:41" x14ac:dyDescent="0.25">
      <c r="AO5013" s="165"/>
    </row>
    <row r="5014" spans="41:41" x14ac:dyDescent="0.25">
      <c r="AO5014" s="165"/>
    </row>
    <row r="5015" spans="41:41" x14ac:dyDescent="0.25">
      <c r="AO5015" s="165"/>
    </row>
    <row r="5016" spans="41:41" x14ac:dyDescent="0.25">
      <c r="AO5016" s="165"/>
    </row>
    <row r="5017" spans="41:41" x14ac:dyDescent="0.25">
      <c r="AO5017" s="165"/>
    </row>
    <row r="5018" spans="41:41" x14ac:dyDescent="0.25">
      <c r="AO5018" s="165"/>
    </row>
    <row r="5019" spans="41:41" x14ac:dyDescent="0.25">
      <c r="AO5019" s="165"/>
    </row>
    <row r="5020" spans="41:41" x14ac:dyDescent="0.25">
      <c r="AO5020" s="165"/>
    </row>
    <row r="5021" spans="41:41" x14ac:dyDescent="0.25">
      <c r="AO5021" s="165"/>
    </row>
    <row r="5022" spans="41:41" x14ac:dyDescent="0.25">
      <c r="AO5022" s="165"/>
    </row>
    <row r="5023" spans="41:41" x14ac:dyDescent="0.25">
      <c r="AO5023" s="165"/>
    </row>
    <row r="5024" spans="41:41" x14ac:dyDescent="0.25">
      <c r="AO5024" s="165"/>
    </row>
    <row r="5025" spans="41:41" x14ac:dyDescent="0.25">
      <c r="AO5025" s="165"/>
    </row>
    <row r="5026" spans="41:41" x14ac:dyDescent="0.25">
      <c r="AO5026" s="165"/>
    </row>
    <row r="5027" spans="41:41" x14ac:dyDescent="0.25">
      <c r="AO5027" s="165"/>
    </row>
    <row r="5028" spans="41:41" x14ac:dyDescent="0.25">
      <c r="AO5028" s="165"/>
    </row>
    <row r="5029" spans="41:41" x14ac:dyDescent="0.25">
      <c r="AO5029" s="165"/>
    </row>
    <row r="5030" spans="41:41" x14ac:dyDescent="0.25">
      <c r="AO5030" s="165"/>
    </row>
    <row r="5031" spans="41:41" x14ac:dyDescent="0.25">
      <c r="AO5031" s="165"/>
    </row>
    <row r="5032" spans="41:41" x14ac:dyDescent="0.25">
      <c r="AO5032" s="165"/>
    </row>
    <row r="5033" spans="41:41" x14ac:dyDescent="0.25">
      <c r="AO5033" s="165"/>
    </row>
    <row r="5034" spans="41:41" x14ac:dyDescent="0.25">
      <c r="AO5034" s="165"/>
    </row>
    <row r="5035" spans="41:41" x14ac:dyDescent="0.25">
      <c r="AO5035" s="165"/>
    </row>
    <row r="5036" spans="41:41" x14ac:dyDescent="0.25">
      <c r="AO5036" s="165"/>
    </row>
    <row r="5037" spans="41:41" x14ac:dyDescent="0.25">
      <c r="AO5037" s="165"/>
    </row>
    <row r="5038" spans="41:41" x14ac:dyDescent="0.25">
      <c r="AO5038" s="165"/>
    </row>
    <row r="5039" spans="41:41" x14ac:dyDescent="0.25">
      <c r="AO5039" s="165"/>
    </row>
    <row r="5040" spans="41:41" x14ac:dyDescent="0.25">
      <c r="AO5040" s="165"/>
    </row>
    <row r="5041" spans="41:41" x14ac:dyDescent="0.25">
      <c r="AO5041" s="165"/>
    </row>
    <row r="5042" spans="41:41" x14ac:dyDescent="0.25">
      <c r="AO5042" s="165"/>
    </row>
    <row r="5043" spans="41:41" x14ac:dyDescent="0.25">
      <c r="AO5043" s="165"/>
    </row>
    <row r="5044" spans="41:41" x14ac:dyDescent="0.25">
      <c r="AO5044" s="165"/>
    </row>
    <row r="5045" spans="41:41" x14ac:dyDescent="0.25">
      <c r="AO5045" s="165"/>
    </row>
    <row r="5046" spans="41:41" x14ac:dyDescent="0.25">
      <c r="AO5046" s="165"/>
    </row>
    <row r="5047" spans="41:41" x14ac:dyDescent="0.25">
      <c r="AO5047" s="165"/>
    </row>
    <row r="5048" spans="41:41" x14ac:dyDescent="0.25">
      <c r="AO5048" s="165"/>
    </row>
    <row r="5049" spans="41:41" x14ac:dyDescent="0.25">
      <c r="AO5049" s="165"/>
    </row>
    <row r="5050" spans="41:41" x14ac:dyDescent="0.25">
      <c r="AO5050" s="165"/>
    </row>
    <row r="5051" spans="41:41" x14ac:dyDescent="0.25">
      <c r="AO5051" s="165"/>
    </row>
    <row r="5052" spans="41:41" x14ac:dyDescent="0.25">
      <c r="AO5052" s="165"/>
    </row>
    <row r="5053" spans="41:41" x14ac:dyDescent="0.25">
      <c r="AO5053" s="165"/>
    </row>
    <row r="5054" spans="41:41" x14ac:dyDescent="0.25">
      <c r="AO5054" s="165"/>
    </row>
    <row r="5055" spans="41:41" x14ac:dyDescent="0.25">
      <c r="AO5055" s="165"/>
    </row>
    <row r="5056" spans="41:41" x14ac:dyDescent="0.25">
      <c r="AO5056" s="165"/>
    </row>
    <row r="5057" spans="41:41" x14ac:dyDescent="0.25">
      <c r="AO5057" s="165"/>
    </row>
    <row r="5058" spans="41:41" x14ac:dyDescent="0.25">
      <c r="AO5058" s="165"/>
    </row>
    <row r="5059" spans="41:41" x14ac:dyDescent="0.25">
      <c r="AO5059" s="165"/>
    </row>
    <row r="5060" spans="41:41" x14ac:dyDescent="0.25">
      <c r="AO5060" s="165"/>
    </row>
    <row r="5061" spans="41:41" x14ac:dyDescent="0.25">
      <c r="AO5061" s="165"/>
    </row>
    <row r="5062" spans="41:41" x14ac:dyDescent="0.25">
      <c r="AO5062" s="165"/>
    </row>
    <row r="5063" spans="41:41" x14ac:dyDescent="0.25">
      <c r="AO5063" s="165"/>
    </row>
    <row r="5064" spans="41:41" x14ac:dyDescent="0.25">
      <c r="AO5064" s="165"/>
    </row>
    <row r="5065" spans="41:41" x14ac:dyDescent="0.25">
      <c r="AO5065" s="165"/>
    </row>
    <row r="5066" spans="41:41" x14ac:dyDescent="0.25">
      <c r="AO5066" s="165"/>
    </row>
    <row r="5067" spans="41:41" x14ac:dyDescent="0.25">
      <c r="AO5067" s="165"/>
    </row>
    <row r="5068" spans="41:41" x14ac:dyDescent="0.25">
      <c r="AO5068" s="165"/>
    </row>
    <row r="5069" spans="41:41" x14ac:dyDescent="0.25">
      <c r="AO5069" s="165"/>
    </row>
    <row r="5070" spans="41:41" x14ac:dyDescent="0.25">
      <c r="AO5070" s="165"/>
    </row>
    <row r="5071" spans="41:41" x14ac:dyDescent="0.25">
      <c r="AO5071" s="165"/>
    </row>
    <row r="5072" spans="41:41" x14ac:dyDescent="0.25">
      <c r="AO5072" s="165"/>
    </row>
    <row r="5073" spans="41:41" x14ac:dyDescent="0.25">
      <c r="AO5073" s="165"/>
    </row>
    <row r="5074" spans="41:41" x14ac:dyDescent="0.25">
      <c r="AO5074" s="165"/>
    </row>
    <row r="5075" spans="41:41" x14ac:dyDescent="0.25">
      <c r="AO5075" s="165"/>
    </row>
    <row r="5076" spans="41:41" x14ac:dyDescent="0.25">
      <c r="AO5076" s="165"/>
    </row>
    <row r="5077" spans="41:41" x14ac:dyDescent="0.25">
      <c r="AO5077" s="165"/>
    </row>
    <row r="5078" spans="41:41" x14ac:dyDescent="0.25">
      <c r="AO5078" s="165"/>
    </row>
    <row r="5079" spans="41:41" x14ac:dyDescent="0.25">
      <c r="AO5079" s="165"/>
    </row>
    <row r="5080" spans="41:41" x14ac:dyDescent="0.25">
      <c r="AO5080" s="165"/>
    </row>
    <row r="5081" spans="41:41" x14ac:dyDescent="0.25">
      <c r="AO5081" s="165"/>
    </row>
    <row r="5082" spans="41:41" x14ac:dyDescent="0.25">
      <c r="AO5082" s="165"/>
    </row>
    <row r="5083" spans="41:41" x14ac:dyDescent="0.25">
      <c r="AO5083" s="165"/>
    </row>
    <row r="5084" spans="41:41" x14ac:dyDescent="0.25">
      <c r="AO5084" s="165"/>
    </row>
    <row r="5085" spans="41:41" x14ac:dyDescent="0.25">
      <c r="AO5085" s="165"/>
    </row>
    <row r="5086" spans="41:41" x14ac:dyDescent="0.25">
      <c r="AO5086" s="165"/>
    </row>
    <row r="5087" spans="41:41" x14ac:dyDescent="0.25">
      <c r="AO5087" s="165"/>
    </row>
    <row r="5088" spans="41:41" x14ac:dyDescent="0.25">
      <c r="AO5088" s="165"/>
    </row>
    <row r="5089" spans="41:41" x14ac:dyDescent="0.25">
      <c r="AO5089" s="165"/>
    </row>
    <row r="5090" spans="41:41" x14ac:dyDescent="0.25">
      <c r="AO5090" s="165"/>
    </row>
    <row r="5091" spans="41:41" x14ac:dyDescent="0.25">
      <c r="AO5091" s="165"/>
    </row>
    <row r="5092" spans="41:41" x14ac:dyDescent="0.25">
      <c r="AO5092" s="165"/>
    </row>
    <row r="5093" spans="41:41" x14ac:dyDescent="0.25">
      <c r="AO5093" s="165"/>
    </row>
    <row r="5094" spans="41:41" x14ac:dyDescent="0.25">
      <c r="AO5094" s="165"/>
    </row>
    <row r="5095" spans="41:41" x14ac:dyDescent="0.25">
      <c r="AO5095" s="165"/>
    </row>
    <row r="5096" spans="41:41" x14ac:dyDescent="0.25">
      <c r="AO5096" s="165"/>
    </row>
    <row r="5097" spans="41:41" x14ac:dyDescent="0.25">
      <c r="AO5097" s="165"/>
    </row>
    <row r="5098" spans="41:41" x14ac:dyDescent="0.25">
      <c r="AO5098" s="165"/>
    </row>
    <row r="5099" spans="41:41" x14ac:dyDescent="0.25">
      <c r="AO5099" s="165"/>
    </row>
    <row r="5100" spans="41:41" x14ac:dyDescent="0.25">
      <c r="AO5100" s="165"/>
    </row>
    <row r="5101" spans="41:41" x14ac:dyDescent="0.25">
      <c r="AO5101" s="165"/>
    </row>
    <row r="5102" spans="41:41" x14ac:dyDescent="0.25">
      <c r="AO5102" s="165"/>
    </row>
    <row r="5103" spans="41:41" x14ac:dyDescent="0.25">
      <c r="AO5103" s="165"/>
    </row>
    <row r="5104" spans="41:41" x14ac:dyDescent="0.25">
      <c r="AO5104" s="165"/>
    </row>
    <row r="5105" spans="41:41" x14ac:dyDescent="0.25">
      <c r="AO5105" s="165"/>
    </row>
    <row r="5106" spans="41:41" x14ac:dyDescent="0.25">
      <c r="AO5106" s="165"/>
    </row>
    <row r="5107" spans="41:41" x14ac:dyDescent="0.25">
      <c r="AO5107" s="165"/>
    </row>
    <row r="5108" spans="41:41" x14ac:dyDescent="0.25">
      <c r="AO5108" s="165"/>
    </row>
    <row r="5109" spans="41:41" x14ac:dyDescent="0.25">
      <c r="AO5109" s="165"/>
    </row>
    <row r="5110" spans="41:41" x14ac:dyDescent="0.25">
      <c r="AO5110" s="165"/>
    </row>
    <row r="5111" spans="41:41" x14ac:dyDescent="0.25">
      <c r="AO5111" s="165"/>
    </row>
    <row r="5112" spans="41:41" x14ac:dyDescent="0.25">
      <c r="AO5112" s="165"/>
    </row>
    <row r="5113" spans="41:41" x14ac:dyDescent="0.25">
      <c r="AO5113" s="165"/>
    </row>
    <row r="5114" spans="41:41" x14ac:dyDescent="0.25">
      <c r="AO5114" s="165"/>
    </row>
    <row r="5115" spans="41:41" x14ac:dyDescent="0.25">
      <c r="AO5115" s="165"/>
    </row>
    <row r="5116" spans="41:41" x14ac:dyDescent="0.25">
      <c r="AO5116" s="165"/>
    </row>
    <row r="5117" spans="41:41" x14ac:dyDescent="0.25">
      <c r="AO5117" s="165"/>
    </row>
    <row r="5118" spans="41:41" x14ac:dyDescent="0.25">
      <c r="AO5118" s="165"/>
    </row>
    <row r="5119" spans="41:41" x14ac:dyDescent="0.25">
      <c r="AO5119" s="165"/>
    </row>
    <row r="5120" spans="41:41" x14ac:dyDescent="0.25">
      <c r="AO5120" s="165"/>
    </row>
    <row r="5121" spans="41:41" x14ac:dyDescent="0.25">
      <c r="AO5121" s="165"/>
    </row>
    <row r="5122" spans="41:41" x14ac:dyDescent="0.25">
      <c r="AO5122" s="165"/>
    </row>
    <row r="5123" spans="41:41" x14ac:dyDescent="0.25">
      <c r="AO5123" s="165"/>
    </row>
    <row r="5124" spans="41:41" x14ac:dyDescent="0.25">
      <c r="AO5124" s="165"/>
    </row>
    <row r="5125" spans="41:41" x14ac:dyDescent="0.25">
      <c r="AO5125" s="165"/>
    </row>
    <row r="5126" spans="41:41" x14ac:dyDescent="0.25">
      <c r="AO5126" s="165"/>
    </row>
    <row r="5127" spans="41:41" x14ac:dyDescent="0.25">
      <c r="AO5127" s="165"/>
    </row>
    <row r="5128" spans="41:41" x14ac:dyDescent="0.25">
      <c r="AO5128" s="165"/>
    </row>
    <row r="5129" spans="41:41" x14ac:dyDescent="0.25">
      <c r="AO5129" s="165"/>
    </row>
    <row r="5130" spans="41:41" x14ac:dyDescent="0.25">
      <c r="AO5130" s="165"/>
    </row>
    <row r="5131" spans="41:41" x14ac:dyDescent="0.25">
      <c r="AO5131" s="165"/>
    </row>
    <row r="5132" spans="41:41" x14ac:dyDescent="0.25">
      <c r="AO5132" s="165"/>
    </row>
    <row r="5133" spans="41:41" x14ac:dyDescent="0.25">
      <c r="AO5133" s="165"/>
    </row>
    <row r="5134" spans="41:41" x14ac:dyDescent="0.25">
      <c r="AO5134" s="165"/>
    </row>
    <row r="5135" spans="41:41" x14ac:dyDescent="0.25">
      <c r="AO5135" s="165"/>
    </row>
    <row r="5136" spans="41:41" x14ac:dyDescent="0.25">
      <c r="AO5136" s="165"/>
    </row>
    <row r="5137" spans="41:41" x14ac:dyDescent="0.25">
      <c r="AO5137" s="165"/>
    </row>
    <row r="5138" spans="41:41" x14ac:dyDescent="0.25">
      <c r="AO5138" s="165"/>
    </row>
    <row r="5139" spans="41:41" x14ac:dyDescent="0.25">
      <c r="AO5139" s="165"/>
    </row>
    <row r="5140" spans="41:41" x14ac:dyDescent="0.25">
      <c r="AO5140" s="165"/>
    </row>
    <row r="5141" spans="41:41" x14ac:dyDescent="0.25">
      <c r="AO5141" s="165"/>
    </row>
    <row r="5142" spans="41:41" x14ac:dyDescent="0.25">
      <c r="AO5142" s="165"/>
    </row>
    <row r="5143" spans="41:41" x14ac:dyDescent="0.25">
      <c r="AO5143" s="165"/>
    </row>
    <row r="5144" spans="41:41" x14ac:dyDescent="0.25">
      <c r="AO5144" s="165"/>
    </row>
    <row r="5145" spans="41:41" x14ac:dyDescent="0.25">
      <c r="AO5145" s="165"/>
    </row>
    <row r="5146" spans="41:41" x14ac:dyDescent="0.25">
      <c r="AO5146" s="165"/>
    </row>
    <row r="5147" spans="41:41" x14ac:dyDescent="0.25">
      <c r="AO5147" s="165"/>
    </row>
    <row r="5148" spans="41:41" x14ac:dyDescent="0.25">
      <c r="AO5148" s="165"/>
    </row>
    <row r="5149" spans="41:41" x14ac:dyDescent="0.25">
      <c r="AO5149" s="165"/>
    </row>
    <row r="5150" spans="41:41" x14ac:dyDescent="0.25">
      <c r="AO5150" s="165"/>
    </row>
    <row r="5151" spans="41:41" x14ac:dyDescent="0.25">
      <c r="AO5151" s="165"/>
    </row>
    <row r="5152" spans="41:41" x14ac:dyDescent="0.25">
      <c r="AO5152" s="165"/>
    </row>
    <row r="5153" spans="41:41" x14ac:dyDescent="0.25">
      <c r="AO5153" s="165"/>
    </row>
    <row r="5154" spans="41:41" x14ac:dyDescent="0.25">
      <c r="AO5154" s="165"/>
    </row>
    <row r="5155" spans="41:41" x14ac:dyDescent="0.25">
      <c r="AO5155" s="165"/>
    </row>
    <row r="5156" spans="41:41" x14ac:dyDescent="0.25">
      <c r="AO5156" s="165"/>
    </row>
    <row r="5157" spans="41:41" x14ac:dyDescent="0.25">
      <c r="AO5157" s="165"/>
    </row>
    <row r="5158" spans="41:41" x14ac:dyDescent="0.25">
      <c r="AO5158" s="165"/>
    </row>
    <row r="5159" spans="41:41" x14ac:dyDescent="0.25">
      <c r="AO5159" s="165"/>
    </row>
    <row r="5160" spans="41:41" x14ac:dyDescent="0.25">
      <c r="AO5160" s="165"/>
    </row>
    <row r="5161" spans="41:41" x14ac:dyDescent="0.25">
      <c r="AO5161" s="165"/>
    </row>
    <row r="5162" spans="41:41" x14ac:dyDescent="0.25">
      <c r="AO5162" s="165"/>
    </row>
    <row r="5163" spans="41:41" x14ac:dyDescent="0.25">
      <c r="AO5163" s="165"/>
    </row>
    <row r="5164" spans="41:41" x14ac:dyDescent="0.25">
      <c r="AO5164" s="165"/>
    </row>
    <row r="5165" spans="41:41" x14ac:dyDescent="0.25">
      <c r="AO5165" s="165"/>
    </row>
    <row r="5166" spans="41:41" x14ac:dyDescent="0.25">
      <c r="AO5166" s="165"/>
    </row>
    <row r="5167" spans="41:41" x14ac:dyDescent="0.25">
      <c r="AO5167" s="165"/>
    </row>
    <row r="5168" spans="41:41" x14ac:dyDescent="0.25">
      <c r="AO5168" s="165"/>
    </row>
    <row r="5169" spans="41:41" x14ac:dyDescent="0.25">
      <c r="AO5169" s="165"/>
    </row>
    <row r="5170" spans="41:41" x14ac:dyDescent="0.25">
      <c r="AO5170" s="165"/>
    </row>
    <row r="5171" spans="41:41" x14ac:dyDescent="0.25">
      <c r="AO5171" s="165"/>
    </row>
    <row r="5172" spans="41:41" x14ac:dyDescent="0.25">
      <c r="AO5172" s="165"/>
    </row>
    <row r="5173" spans="41:41" x14ac:dyDescent="0.25">
      <c r="AO5173" s="165"/>
    </row>
    <row r="5174" spans="41:41" x14ac:dyDescent="0.25">
      <c r="AO5174" s="165"/>
    </row>
    <row r="5175" spans="41:41" x14ac:dyDescent="0.25">
      <c r="AO5175" s="165"/>
    </row>
    <row r="5176" spans="41:41" x14ac:dyDescent="0.25">
      <c r="AO5176" s="165"/>
    </row>
    <row r="5177" spans="41:41" x14ac:dyDescent="0.25">
      <c r="AO5177" s="165"/>
    </row>
    <row r="5178" spans="41:41" x14ac:dyDescent="0.25">
      <c r="AO5178" s="165"/>
    </row>
    <row r="5179" spans="41:41" x14ac:dyDescent="0.25">
      <c r="AO5179" s="165"/>
    </row>
    <row r="5180" spans="41:41" x14ac:dyDescent="0.25">
      <c r="AO5180" s="165"/>
    </row>
    <row r="5181" spans="41:41" x14ac:dyDescent="0.25">
      <c r="AO5181" s="165"/>
    </row>
    <row r="5182" spans="41:41" x14ac:dyDescent="0.25">
      <c r="AO5182" s="165"/>
    </row>
    <row r="5183" spans="41:41" x14ac:dyDescent="0.25">
      <c r="AO5183" s="165"/>
    </row>
    <row r="5184" spans="41:41" x14ac:dyDescent="0.25">
      <c r="AO5184" s="165"/>
    </row>
    <row r="5185" spans="41:41" x14ac:dyDescent="0.25">
      <c r="AO5185" s="165"/>
    </row>
    <row r="5186" spans="41:41" x14ac:dyDescent="0.25">
      <c r="AO5186" s="165"/>
    </row>
    <row r="5187" spans="41:41" x14ac:dyDescent="0.25">
      <c r="AO5187" s="165"/>
    </row>
    <row r="5188" spans="41:41" x14ac:dyDescent="0.25">
      <c r="AO5188" s="165"/>
    </row>
    <row r="5189" spans="41:41" x14ac:dyDescent="0.25">
      <c r="AO5189" s="165"/>
    </row>
    <row r="5190" spans="41:41" x14ac:dyDescent="0.25">
      <c r="AO5190" s="165"/>
    </row>
    <row r="5191" spans="41:41" x14ac:dyDescent="0.25">
      <c r="AO5191" s="165"/>
    </row>
    <row r="5192" spans="41:41" x14ac:dyDescent="0.25">
      <c r="AO5192" s="165"/>
    </row>
    <row r="5193" spans="41:41" x14ac:dyDescent="0.25">
      <c r="AO5193" s="165"/>
    </row>
    <row r="5194" spans="41:41" x14ac:dyDescent="0.25">
      <c r="AO5194" s="165"/>
    </row>
    <row r="5195" spans="41:41" x14ac:dyDescent="0.25">
      <c r="AO5195" s="165"/>
    </row>
    <row r="5196" spans="41:41" x14ac:dyDescent="0.25">
      <c r="AO5196" s="165"/>
    </row>
    <row r="5197" spans="41:41" x14ac:dyDescent="0.25">
      <c r="AO5197" s="165"/>
    </row>
    <row r="5198" spans="41:41" x14ac:dyDescent="0.25">
      <c r="AO5198" s="165"/>
    </row>
    <row r="5199" spans="41:41" x14ac:dyDescent="0.25">
      <c r="AO5199" s="165"/>
    </row>
    <row r="5200" spans="41:41" x14ac:dyDescent="0.25">
      <c r="AO5200" s="165"/>
    </row>
    <row r="5201" spans="41:41" x14ac:dyDescent="0.25">
      <c r="AO5201" s="165"/>
    </row>
    <row r="5202" spans="41:41" x14ac:dyDescent="0.25">
      <c r="AO5202" s="165"/>
    </row>
    <row r="5203" spans="41:41" x14ac:dyDescent="0.25">
      <c r="AO5203" s="165"/>
    </row>
    <row r="5204" spans="41:41" x14ac:dyDescent="0.25">
      <c r="AO5204" s="165"/>
    </row>
    <row r="5205" spans="41:41" x14ac:dyDescent="0.25">
      <c r="AO5205" s="165"/>
    </row>
    <row r="5206" spans="41:41" x14ac:dyDescent="0.25">
      <c r="AO5206" s="165"/>
    </row>
    <row r="5207" spans="41:41" x14ac:dyDescent="0.25">
      <c r="AO5207" s="165"/>
    </row>
    <row r="5208" spans="41:41" x14ac:dyDescent="0.25">
      <c r="AO5208" s="165"/>
    </row>
    <row r="5209" spans="41:41" x14ac:dyDescent="0.25">
      <c r="AO5209" s="165"/>
    </row>
    <row r="5210" spans="41:41" x14ac:dyDescent="0.25">
      <c r="AO5210" s="165"/>
    </row>
    <row r="5211" spans="41:41" x14ac:dyDescent="0.25">
      <c r="AO5211" s="165"/>
    </row>
    <row r="5212" spans="41:41" x14ac:dyDescent="0.25">
      <c r="AO5212" s="165"/>
    </row>
    <row r="5213" spans="41:41" x14ac:dyDescent="0.25">
      <c r="AO5213" s="165"/>
    </row>
    <row r="5214" spans="41:41" x14ac:dyDescent="0.25">
      <c r="AO5214" s="165"/>
    </row>
    <row r="5215" spans="41:41" x14ac:dyDescent="0.25">
      <c r="AO5215" s="165"/>
    </row>
    <row r="5216" spans="41:41" x14ac:dyDescent="0.25">
      <c r="AO5216" s="165"/>
    </row>
    <row r="5217" spans="41:41" x14ac:dyDescent="0.25">
      <c r="AO5217" s="165"/>
    </row>
    <row r="5218" spans="41:41" x14ac:dyDescent="0.25">
      <c r="AO5218" s="165"/>
    </row>
    <row r="5219" spans="41:41" x14ac:dyDescent="0.25">
      <c r="AO5219" s="165"/>
    </row>
    <row r="5220" spans="41:41" x14ac:dyDescent="0.25">
      <c r="AO5220" s="165"/>
    </row>
    <row r="5221" spans="41:41" x14ac:dyDescent="0.25">
      <c r="AO5221" s="165"/>
    </row>
    <row r="5222" spans="41:41" x14ac:dyDescent="0.25">
      <c r="AO5222" s="165"/>
    </row>
    <row r="5223" spans="41:41" x14ac:dyDescent="0.25">
      <c r="AO5223" s="165"/>
    </row>
    <row r="5224" spans="41:41" x14ac:dyDescent="0.25">
      <c r="AO5224" s="165"/>
    </row>
    <row r="5225" spans="41:41" x14ac:dyDescent="0.25">
      <c r="AO5225" s="165"/>
    </row>
    <row r="5226" spans="41:41" x14ac:dyDescent="0.25">
      <c r="AO5226" s="165"/>
    </row>
    <row r="5227" spans="41:41" x14ac:dyDescent="0.25">
      <c r="AO5227" s="165"/>
    </row>
    <row r="5228" spans="41:41" x14ac:dyDescent="0.25">
      <c r="AO5228" s="165"/>
    </row>
    <row r="5229" spans="41:41" x14ac:dyDescent="0.25">
      <c r="AO5229" s="165"/>
    </row>
    <row r="5230" spans="41:41" x14ac:dyDescent="0.25">
      <c r="AO5230" s="165"/>
    </row>
    <row r="5231" spans="41:41" x14ac:dyDescent="0.25">
      <c r="AO5231" s="165"/>
    </row>
    <row r="5232" spans="41:41" x14ac:dyDescent="0.25">
      <c r="AO5232" s="165"/>
    </row>
    <row r="5233" spans="41:41" x14ac:dyDescent="0.25">
      <c r="AO5233" s="165"/>
    </row>
    <row r="5234" spans="41:41" x14ac:dyDescent="0.25">
      <c r="AO5234" s="165"/>
    </row>
    <row r="5235" spans="41:41" x14ac:dyDescent="0.25">
      <c r="AO5235" s="165"/>
    </row>
    <row r="5236" spans="41:41" x14ac:dyDescent="0.25">
      <c r="AO5236" s="165"/>
    </row>
    <row r="5237" spans="41:41" x14ac:dyDescent="0.25">
      <c r="AO5237" s="165"/>
    </row>
    <row r="5238" spans="41:41" x14ac:dyDescent="0.25">
      <c r="AO5238" s="165"/>
    </row>
    <row r="5239" spans="41:41" x14ac:dyDescent="0.25">
      <c r="AO5239" s="165"/>
    </row>
    <row r="5240" spans="41:41" x14ac:dyDescent="0.25">
      <c r="AO5240" s="165"/>
    </row>
    <row r="5241" spans="41:41" x14ac:dyDescent="0.25">
      <c r="AO5241" s="165"/>
    </row>
    <row r="5242" spans="41:41" x14ac:dyDescent="0.25">
      <c r="AO5242" s="165"/>
    </row>
    <row r="5243" spans="41:41" x14ac:dyDescent="0.25">
      <c r="AO5243" s="165"/>
    </row>
    <row r="5244" spans="41:41" x14ac:dyDescent="0.25">
      <c r="AO5244" s="165"/>
    </row>
    <row r="5245" spans="41:41" x14ac:dyDescent="0.25">
      <c r="AO5245" s="165"/>
    </row>
    <row r="5246" spans="41:41" x14ac:dyDescent="0.25">
      <c r="AO5246" s="165"/>
    </row>
    <row r="5247" spans="41:41" x14ac:dyDescent="0.25">
      <c r="AO5247" s="165"/>
    </row>
    <row r="5248" spans="41:41" x14ac:dyDescent="0.25">
      <c r="AO5248" s="165"/>
    </row>
    <row r="5249" spans="41:41" x14ac:dyDescent="0.25">
      <c r="AO5249" s="165"/>
    </row>
    <row r="5250" spans="41:41" x14ac:dyDescent="0.25">
      <c r="AO5250" s="165"/>
    </row>
    <row r="5251" spans="41:41" x14ac:dyDescent="0.25">
      <c r="AO5251" s="165"/>
    </row>
    <row r="5252" spans="41:41" x14ac:dyDescent="0.25">
      <c r="AO5252" s="165"/>
    </row>
    <row r="5253" spans="41:41" x14ac:dyDescent="0.25">
      <c r="AO5253" s="165"/>
    </row>
    <row r="5254" spans="41:41" x14ac:dyDescent="0.25">
      <c r="AO5254" s="165"/>
    </row>
    <row r="5255" spans="41:41" x14ac:dyDescent="0.25">
      <c r="AO5255" s="165"/>
    </row>
    <row r="5256" spans="41:41" x14ac:dyDescent="0.25">
      <c r="AO5256" s="165"/>
    </row>
    <row r="5257" spans="41:41" x14ac:dyDescent="0.25">
      <c r="AO5257" s="165"/>
    </row>
    <row r="5258" spans="41:41" x14ac:dyDescent="0.25">
      <c r="AO5258" s="165"/>
    </row>
    <row r="5259" spans="41:41" x14ac:dyDescent="0.25">
      <c r="AO5259" s="165"/>
    </row>
    <row r="5260" spans="41:41" x14ac:dyDescent="0.25">
      <c r="AO5260" s="165"/>
    </row>
    <row r="5261" spans="41:41" x14ac:dyDescent="0.25">
      <c r="AO5261" s="165"/>
    </row>
    <row r="5262" spans="41:41" x14ac:dyDescent="0.25">
      <c r="AO5262" s="165"/>
    </row>
    <row r="5263" spans="41:41" x14ac:dyDescent="0.25">
      <c r="AO5263" s="165"/>
    </row>
    <row r="5264" spans="41:41" x14ac:dyDescent="0.25">
      <c r="AO5264" s="165"/>
    </row>
    <row r="5265" spans="41:41" x14ac:dyDescent="0.25">
      <c r="AO5265" s="165"/>
    </row>
    <row r="5266" spans="41:41" x14ac:dyDescent="0.25">
      <c r="AO5266" s="165"/>
    </row>
    <row r="5267" spans="41:41" x14ac:dyDescent="0.25">
      <c r="AO5267" s="165"/>
    </row>
    <row r="5268" spans="41:41" x14ac:dyDescent="0.25">
      <c r="AO5268" s="165"/>
    </row>
    <row r="5269" spans="41:41" x14ac:dyDescent="0.25">
      <c r="AO5269" s="165"/>
    </row>
    <row r="5270" spans="41:41" x14ac:dyDescent="0.25">
      <c r="AO5270" s="165"/>
    </row>
    <row r="5271" spans="41:41" x14ac:dyDescent="0.25">
      <c r="AO5271" s="165"/>
    </row>
    <row r="5272" spans="41:41" x14ac:dyDescent="0.25">
      <c r="AO5272" s="165"/>
    </row>
    <row r="5273" spans="41:41" x14ac:dyDescent="0.25">
      <c r="AO5273" s="165"/>
    </row>
    <row r="5274" spans="41:41" x14ac:dyDescent="0.25">
      <c r="AO5274" s="165"/>
    </row>
    <row r="5275" spans="41:41" x14ac:dyDescent="0.25">
      <c r="AO5275" s="165"/>
    </row>
    <row r="5276" spans="41:41" x14ac:dyDescent="0.25">
      <c r="AO5276" s="165"/>
    </row>
    <row r="5277" spans="41:41" x14ac:dyDescent="0.25">
      <c r="AO5277" s="165"/>
    </row>
    <row r="5278" spans="41:41" x14ac:dyDescent="0.25">
      <c r="AO5278" s="165"/>
    </row>
    <row r="5279" spans="41:41" x14ac:dyDescent="0.25">
      <c r="AO5279" s="165"/>
    </row>
    <row r="5280" spans="41:41" x14ac:dyDescent="0.25">
      <c r="AO5280" s="165"/>
    </row>
    <row r="5281" spans="41:41" x14ac:dyDescent="0.25">
      <c r="AO5281" s="165"/>
    </row>
    <row r="5282" spans="41:41" x14ac:dyDescent="0.25">
      <c r="AO5282" s="165"/>
    </row>
    <row r="5283" spans="41:41" x14ac:dyDescent="0.25">
      <c r="AO5283" s="165"/>
    </row>
    <row r="5284" spans="41:41" x14ac:dyDescent="0.25">
      <c r="AO5284" s="165"/>
    </row>
    <row r="5285" spans="41:41" x14ac:dyDescent="0.25">
      <c r="AO5285" s="165"/>
    </row>
    <row r="5286" spans="41:41" x14ac:dyDescent="0.25">
      <c r="AO5286" s="165"/>
    </row>
    <row r="5287" spans="41:41" x14ac:dyDescent="0.25">
      <c r="AO5287" s="165"/>
    </row>
    <row r="5288" spans="41:41" x14ac:dyDescent="0.25">
      <c r="AO5288" s="165"/>
    </row>
    <row r="5289" spans="41:41" x14ac:dyDescent="0.25">
      <c r="AO5289" s="165"/>
    </row>
    <row r="5290" spans="41:41" x14ac:dyDescent="0.25">
      <c r="AO5290" s="165"/>
    </row>
    <row r="5291" spans="41:41" x14ac:dyDescent="0.25">
      <c r="AO5291" s="165"/>
    </row>
    <row r="5292" spans="41:41" x14ac:dyDescent="0.25">
      <c r="AO5292" s="165"/>
    </row>
    <row r="5293" spans="41:41" x14ac:dyDescent="0.25">
      <c r="AO5293" s="165"/>
    </row>
    <row r="5294" spans="41:41" x14ac:dyDescent="0.25">
      <c r="AO5294" s="165"/>
    </row>
    <row r="5295" spans="41:41" x14ac:dyDescent="0.25">
      <c r="AO5295" s="165"/>
    </row>
    <row r="5296" spans="41:41" x14ac:dyDescent="0.25">
      <c r="AO5296" s="165"/>
    </row>
    <row r="5297" spans="41:41" x14ac:dyDescent="0.25">
      <c r="AO5297" s="165"/>
    </row>
    <row r="5298" spans="41:41" x14ac:dyDescent="0.25">
      <c r="AO5298" s="165"/>
    </row>
    <row r="5299" spans="41:41" x14ac:dyDescent="0.25">
      <c r="AO5299" s="165"/>
    </row>
    <row r="5300" spans="41:41" x14ac:dyDescent="0.25">
      <c r="AO5300" s="165"/>
    </row>
    <row r="5301" spans="41:41" x14ac:dyDescent="0.25">
      <c r="AO5301" s="165"/>
    </row>
    <row r="5302" spans="41:41" x14ac:dyDescent="0.25">
      <c r="AO5302" s="165"/>
    </row>
    <row r="5303" spans="41:41" x14ac:dyDescent="0.25">
      <c r="AO5303" s="165"/>
    </row>
    <row r="5304" spans="41:41" x14ac:dyDescent="0.25">
      <c r="AO5304" s="165"/>
    </row>
    <row r="5305" spans="41:41" x14ac:dyDescent="0.25">
      <c r="AO5305" s="165"/>
    </row>
    <row r="5306" spans="41:41" x14ac:dyDescent="0.25">
      <c r="AO5306" s="165"/>
    </row>
    <row r="5307" spans="41:41" x14ac:dyDescent="0.25">
      <c r="AO5307" s="165"/>
    </row>
    <row r="5308" spans="41:41" x14ac:dyDescent="0.25">
      <c r="AO5308" s="165"/>
    </row>
    <row r="5309" spans="41:41" x14ac:dyDescent="0.25">
      <c r="AO5309" s="165"/>
    </row>
    <row r="5310" spans="41:41" x14ac:dyDescent="0.25">
      <c r="AO5310" s="165"/>
    </row>
    <row r="5311" spans="41:41" x14ac:dyDescent="0.25">
      <c r="AO5311" s="165"/>
    </row>
    <row r="5312" spans="41:41" x14ac:dyDescent="0.25">
      <c r="AO5312" s="165"/>
    </row>
    <row r="5313" spans="41:41" x14ac:dyDescent="0.25">
      <c r="AO5313" s="165"/>
    </row>
    <row r="5314" spans="41:41" x14ac:dyDescent="0.25">
      <c r="AO5314" s="165"/>
    </row>
    <row r="5315" spans="41:41" x14ac:dyDescent="0.25">
      <c r="AO5315" s="165"/>
    </row>
    <row r="5316" spans="41:41" x14ac:dyDescent="0.25">
      <c r="AO5316" s="165"/>
    </row>
    <row r="5317" spans="41:41" x14ac:dyDescent="0.25">
      <c r="AO5317" s="165"/>
    </row>
    <row r="5318" spans="41:41" x14ac:dyDescent="0.25">
      <c r="AO5318" s="165"/>
    </row>
    <row r="5319" spans="41:41" x14ac:dyDescent="0.25">
      <c r="AO5319" s="165"/>
    </row>
    <row r="5320" spans="41:41" x14ac:dyDescent="0.25">
      <c r="AO5320" s="165"/>
    </row>
    <row r="5321" spans="41:41" x14ac:dyDescent="0.25">
      <c r="AO5321" s="165"/>
    </row>
    <row r="5322" spans="41:41" x14ac:dyDescent="0.25">
      <c r="AO5322" s="165"/>
    </row>
    <row r="5323" spans="41:41" x14ac:dyDescent="0.25">
      <c r="AO5323" s="165"/>
    </row>
    <row r="5324" spans="41:41" x14ac:dyDescent="0.25">
      <c r="AO5324" s="165"/>
    </row>
    <row r="5325" spans="41:41" x14ac:dyDescent="0.25">
      <c r="AO5325" s="165"/>
    </row>
    <row r="5326" spans="41:41" x14ac:dyDescent="0.25">
      <c r="AO5326" s="165"/>
    </row>
    <row r="5327" spans="41:41" x14ac:dyDescent="0.25">
      <c r="AO5327" s="165"/>
    </row>
    <row r="5328" spans="41:41" x14ac:dyDescent="0.25">
      <c r="AO5328" s="165"/>
    </row>
    <row r="5329" spans="41:41" x14ac:dyDescent="0.25">
      <c r="AO5329" s="165"/>
    </row>
    <row r="5330" spans="41:41" x14ac:dyDescent="0.25">
      <c r="AO5330" s="165"/>
    </row>
    <row r="5331" spans="41:41" x14ac:dyDescent="0.25">
      <c r="AO5331" s="165"/>
    </row>
    <row r="5332" spans="41:41" x14ac:dyDescent="0.25">
      <c r="AO5332" s="165"/>
    </row>
    <row r="5333" spans="41:41" x14ac:dyDescent="0.25">
      <c r="AO5333" s="165"/>
    </row>
    <row r="5334" spans="41:41" x14ac:dyDescent="0.25">
      <c r="AO5334" s="165"/>
    </row>
    <row r="5335" spans="41:41" x14ac:dyDescent="0.25">
      <c r="AO5335" s="165"/>
    </row>
    <row r="5336" spans="41:41" x14ac:dyDescent="0.25">
      <c r="AO5336" s="165"/>
    </row>
    <row r="5337" spans="41:41" x14ac:dyDescent="0.25">
      <c r="AO5337" s="165"/>
    </row>
    <row r="5338" spans="41:41" x14ac:dyDescent="0.25">
      <c r="AO5338" s="165"/>
    </row>
    <row r="5339" spans="41:41" x14ac:dyDescent="0.25">
      <c r="AO5339" s="165"/>
    </row>
    <row r="5340" spans="41:41" x14ac:dyDescent="0.25">
      <c r="AO5340" s="165"/>
    </row>
    <row r="5341" spans="41:41" x14ac:dyDescent="0.25">
      <c r="AO5341" s="165"/>
    </row>
    <row r="5342" spans="41:41" x14ac:dyDescent="0.25">
      <c r="AO5342" s="165"/>
    </row>
    <row r="5343" spans="41:41" x14ac:dyDescent="0.25">
      <c r="AO5343" s="165"/>
    </row>
    <row r="5344" spans="41:41" x14ac:dyDescent="0.25">
      <c r="AO5344" s="165"/>
    </row>
    <row r="5345" spans="41:41" x14ac:dyDescent="0.25">
      <c r="AO5345" s="165"/>
    </row>
    <row r="5346" spans="41:41" x14ac:dyDescent="0.25">
      <c r="AO5346" s="165"/>
    </row>
    <row r="5347" spans="41:41" x14ac:dyDescent="0.25">
      <c r="AO5347" s="165"/>
    </row>
    <row r="5348" spans="41:41" x14ac:dyDescent="0.25">
      <c r="AO5348" s="165"/>
    </row>
    <row r="5349" spans="41:41" x14ac:dyDescent="0.25">
      <c r="AO5349" s="165"/>
    </row>
    <row r="5350" spans="41:41" x14ac:dyDescent="0.25">
      <c r="AO5350" s="165"/>
    </row>
    <row r="5351" spans="41:41" x14ac:dyDescent="0.25">
      <c r="AO5351" s="165"/>
    </row>
    <row r="5352" spans="41:41" x14ac:dyDescent="0.25">
      <c r="AO5352" s="165"/>
    </row>
    <row r="5353" spans="41:41" x14ac:dyDescent="0.25">
      <c r="AO5353" s="165"/>
    </row>
    <row r="5354" spans="41:41" x14ac:dyDescent="0.25">
      <c r="AO5354" s="165"/>
    </row>
    <row r="5355" spans="41:41" x14ac:dyDescent="0.25">
      <c r="AO5355" s="165"/>
    </row>
    <row r="5356" spans="41:41" x14ac:dyDescent="0.25">
      <c r="AO5356" s="165"/>
    </row>
    <row r="5357" spans="41:41" x14ac:dyDescent="0.25">
      <c r="AO5357" s="165"/>
    </row>
    <row r="5358" spans="41:41" x14ac:dyDescent="0.25">
      <c r="AO5358" s="165"/>
    </row>
    <row r="5359" spans="41:41" x14ac:dyDescent="0.25">
      <c r="AO5359" s="165"/>
    </row>
    <row r="5360" spans="41:41" x14ac:dyDescent="0.25">
      <c r="AO5360" s="165"/>
    </row>
    <row r="5361" spans="41:41" x14ac:dyDescent="0.25">
      <c r="AO5361" s="165"/>
    </row>
    <row r="5362" spans="41:41" x14ac:dyDescent="0.25">
      <c r="AO5362" s="165"/>
    </row>
    <row r="5363" spans="41:41" x14ac:dyDescent="0.25">
      <c r="AO5363" s="165"/>
    </row>
    <row r="5364" spans="41:41" x14ac:dyDescent="0.25">
      <c r="AO5364" s="165"/>
    </row>
    <row r="5365" spans="41:41" x14ac:dyDescent="0.25">
      <c r="AO5365" s="165"/>
    </row>
    <row r="5366" spans="41:41" x14ac:dyDescent="0.25">
      <c r="AO5366" s="165"/>
    </row>
    <row r="5367" spans="41:41" x14ac:dyDescent="0.25">
      <c r="AO5367" s="165"/>
    </row>
    <row r="5368" spans="41:41" x14ac:dyDescent="0.25">
      <c r="AO5368" s="165"/>
    </row>
    <row r="5369" spans="41:41" x14ac:dyDescent="0.25">
      <c r="AO5369" s="165"/>
    </row>
    <row r="5370" spans="41:41" x14ac:dyDescent="0.25">
      <c r="AO5370" s="165"/>
    </row>
    <row r="5371" spans="41:41" x14ac:dyDescent="0.25">
      <c r="AO5371" s="165"/>
    </row>
    <row r="5372" spans="41:41" x14ac:dyDescent="0.25">
      <c r="AO5372" s="165"/>
    </row>
    <row r="5373" spans="41:41" x14ac:dyDescent="0.25">
      <c r="AO5373" s="165"/>
    </row>
    <row r="5374" spans="41:41" x14ac:dyDescent="0.25">
      <c r="AO5374" s="165"/>
    </row>
    <row r="5375" spans="41:41" x14ac:dyDescent="0.25">
      <c r="AO5375" s="165"/>
    </row>
    <row r="5376" spans="41:41" x14ac:dyDescent="0.25">
      <c r="AO5376" s="165"/>
    </row>
    <row r="5377" spans="41:41" x14ac:dyDescent="0.25">
      <c r="AO5377" s="165"/>
    </row>
    <row r="5378" spans="41:41" x14ac:dyDescent="0.25">
      <c r="AO5378" s="165"/>
    </row>
    <row r="5379" spans="41:41" x14ac:dyDescent="0.25">
      <c r="AO5379" s="165"/>
    </row>
    <row r="5380" spans="41:41" x14ac:dyDescent="0.25">
      <c r="AO5380" s="165"/>
    </row>
    <row r="5381" spans="41:41" x14ac:dyDescent="0.25">
      <c r="AO5381" s="165"/>
    </row>
    <row r="5382" spans="41:41" x14ac:dyDescent="0.25">
      <c r="AO5382" s="165"/>
    </row>
    <row r="5383" spans="41:41" x14ac:dyDescent="0.25">
      <c r="AO5383" s="165"/>
    </row>
    <row r="5384" spans="41:41" x14ac:dyDescent="0.25">
      <c r="AO5384" s="165"/>
    </row>
    <row r="5385" spans="41:41" x14ac:dyDescent="0.25">
      <c r="AO5385" s="165"/>
    </row>
    <row r="5386" spans="41:41" x14ac:dyDescent="0.25">
      <c r="AO5386" s="165"/>
    </row>
    <row r="5387" spans="41:41" x14ac:dyDescent="0.25">
      <c r="AO5387" s="165"/>
    </row>
    <row r="5388" spans="41:41" x14ac:dyDescent="0.25">
      <c r="AO5388" s="165"/>
    </row>
    <row r="5389" spans="41:41" x14ac:dyDescent="0.25">
      <c r="AO5389" s="165"/>
    </row>
    <row r="5390" spans="41:41" x14ac:dyDescent="0.25">
      <c r="AO5390" s="165"/>
    </row>
    <row r="5391" spans="41:41" x14ac:dyDescent="0.25">
      <c r="AO5391" s="165"/>
    </row>
    <row r="5392" spans="41:41" x14ac:dyDescent="0.25">
      <c r="AO5392" s="165"/>
    </row>
    <row r="5393" spans="41:41" x14ac:dyDescent="0.25">
      <c r="AO5393" s="165"/>
    </row>
    <row r="5394" spans="41:41" x14ac:dyDescent="0.25">
      <c r="AO5394" s="165"/>
    </row>
    <row r="5395" spans="41:41" x14ac:dyDescent="0.25">
      <c r="AO5395" s="165"/>
    </row>
    <row r="5396" spans="41:41" x14ac:dyDescent="0.25">
      <c r="AO5396" s="165"/>
    </row>
    <row r="5397" spans="41:41" x14ac:dyDescent="0.25">
      <c r="AO5397" s="165"/>
    </row>
    <row r="5398" spans="41:41" x14ac:dyDescent="0.25">
      <c r="AO5398" s="165"/>
    </row>
    <row r="5399" spans="41:41" x14ac:dyDescent="0.25">
      <c r="AO5399" s="165"/>
    </row>
    <row r="5400" spans="41:41" x14ac:dyDescent="0.25">
      <c r="AO5400" s="165"/>
    </row>
    <row r="5401" spans="41:41" x14ac:dyDescent="0.25">
      <c r="AO5401" s="165"/>
    </row>
    <row r="5402" spans="41:41" x14ac:dyDescent="0.25">
      <c r="AO5402" s="165"/>
    </row>
    <row r="5403" spans="41:41" x14ac:dyDescent="0.25">
      <c r="AO5403" s="165"/>
    </row>
    <row r="5404" spans="41:41" x14ac:dyDescent="0.25">
      <c r="AO5404" s="165"/>
    </row>
    <row r="5405" spans="41:41" x14ac:dyDescent="0.25">
      <c r="AO5405" s="165"/>
    </row>
    <row r="5406" spans="41:41" x14ac:dyDescent="0.25">
      <c r="AO5406" s="165"/>
    </row>
    <row r="5407" spans="41:41" x14ac:dyDescent="0.25">
      <c r="AO5407" s="165"/>
    </row>
    <row r="5408" spans="41:41" x14ac:dyDescent="0.25">
      <c r="AO5408" s="165"/>
    </row>
    <row r="5409" spans="41:41" x14ac:dyDescent="0.25">
      <c r="AO5409" s="165"/>
    </row>
    <row r="5410" spans="41:41" x14ac:dyDescent="0.25">
      <c r="AO5410" s="165"/>
    </row>
    <row r="5411" spans="41:41" x14ac:dyDescent="0.25">
      <c r="AO5411" s="165"/>
    </row>
    <row r="5412" spans="41:41" x14ac:dyDescent="0.25">
      <c r="AO5412" s="165"/>
    </row>
    <row r="5413" spans="41:41" x14ac:dyDescent="0.25">
      <c r="AO5413" s="165"/>
    </row>
    <row r="5414" spans="41:41" x14ac:dyDescent="0.25">
      <c r="AO5414" s="165"/>
    </row>
    <row r="5415" spans="41:41" x14ac:dyDescent="0.25">
      <c r="AO5415" s="165"/>
    </row>
    <row r="5416" spans="41:41" x14ac:dyDescent="0.25">
      <c r="AO5416" s="165"/>
    </row>
    <row r="5417" spans="41:41" x14ac:dyDescent="0.25">
      <c r="AO5417" s="165"/>
    </row>
    <row r="5418" spans="41:41" x14ac:dyDescent="0.25">
      <c r="AO5418" s="165"/>
    </row>
    <row r="5419" spans="41:41" x14ac:dyDescent="0.25">
      <c r="AO5419" s="165"/>
    </row>
    <row r="5420" spans="41:41" x14ac:dyDescent="0.25">
      <c r="AO5420" s="165"/>
    </row>
    <row r="5421" spans="41:41" x14ac:dyDescent="0.25">
      <c r="AO5421" s="165"/>
    </row>
    <row r="5422" spans="41:41" x14ac:dyDescent="0.25">
      <c r="AO5422" s="165"/>
    </row>
    <row r="5423" spans="41:41" x14ac:dyDescent="0.25">
      <c r="AO5423" s="165"/>
    </row>
    <row r="5424" spans="41:41" x14ac:dyDescent="0.25">
      <c r="AO5424" s="165"/>
    </row>
    <row r="5425" spans="41:41" x14ac:dyDescent="0.25">
      <c r="AO5425" s="165"/>
    </row>
    <row r="5426" spans="41:41" x14ac:dyDescent="0.25">
      <c r="AO5426" s="165"/>
    </row>
    <row r="5427" spans="41:41" x14ac:dyDescent="0.25">
      <c r="AO5427" s="165"/>
    </row>
    <row r="5428" spans="41:41" x14ac:dyDescent="0.25">
      <c r="AO5428" s="165"/>
    </row>
    <row r="5429" spans="41:41" x14ac:dyDescent="0.25">
      <c r="AO5429" s="165"/>
    </row>
    <row r="5430" spans="41:41" x14ac:dyDescent="0.25">
      <c r="AO5430" s="165"/>
    </row>
    <row r="5431" spans="41:41" x14ac:dyDescent="0.25">
      <c r="AO5431" s="165"/>
    </row>
    <row r="5432" spans="41:41" x14ac:dyDescent="0.25">
      <c r="AO5432" s="165"/>
    </row>
    <row r="5433" spans="41:41" x14ac:dyDescent="0.25">
      <c r="AO5433" s="165"/>
    </row>
    <row r="5434" spans="41:41" x14ac:dyDescent="0.25">
      <c r="AO5434" s="165"/>
    </row>
    <row r="5435" spans="41:41" x14ac:dyDescent="0.25">
      <c r="AO5435" s="165"/>
    </row>
    <row r="5436" spans="41:41" x14ac:dyDescent="0.25">
      <c r="AO5436" s="165"/>
    </row>
    <row r="5437" spans="41:41" x14ac:dyDescent="0.25">
      <c r="AO5437" s="165"/>
    </row>
    <row r="5438" spans="41:41" x14ac:dyDescent="0.25">
      <c r="AO5438" s="165"/>
    </row>
    <row r="5439" spans="41:41" x14ac:dyDescent="0.25">
      <c r="AO5439" s="165"/>
    </row>
    <row r="5440" spans="41:41" x14ac:dyDescent="0.25">
      <c r="AO5440" s="165"/>
    </row>
    <row r="5441" spans="41:41" x14ac:dyDescent="0.25">
      <c r="AO5441" s="165"/>
    </row>
    <row r="5442" spans="41:41" x14ac:dyDescent="0.25">
      <c r="AO5442" s="165"/>
    </row>
    <row r="5443" spans="41:41" x14ac:dyDescent="0.25">
      <c r="AO5443" s="165"/>
    </row>
    <row r="5444" spans="41:41" x14ac:dyDescent="0.25">
      <c r="AO5444" s="165"/>
    </row>
    <row r="5445" spans="41:41" x14ac:dyDescent="0.25">
      <c r="AO5445" s="165"/>
    </row>
    <row r="5446" spans="41:41" x14ac:dyDescent="0.25">
      <c r="AO5446" s="165"/>
    </row>
    <row r="5447" spans="41:41" x14ac:dyDescent="0.25">
      <c r="AO5447" s="165"/>
    </row>
    <row r="5448" spans="41:41" x14ac:dyDescent="0.25">
      <c r="AO5448" s="165"/>
    </row>
    <row r="5449" spans="41:41" x14ac:dyDescent="0.25">
      <c r="AO5449" s="165"/>
    </row>
    <row r="5450" spans="41:41" x14ac:dyDescent="0.25">
      <c r="AO5450" s="165"/>
    </row>
    <row r="5451" spans="41:41" x14ac:dyDescent="0.25">
      <c r="AO5451" s="165"/>
    </row>
    <row r="5452" spans="41:41" x14ac:dyDescent="0.25">
      <c r="AO5452" s="165"/>
    </row>
    <row r="5453" spans="41:41" x14ac:dyDescent="0.25">
      <c r="AO5453" s="165"/>
    </row>
    <row r="5454" spans="41:41" x14ac:dyDescent="0.25">
      <c r="AO5454" s="165"/>
    </row>
    <row r="5455" spans="41:41" x14ac:dyDescent="0.25">
      <c r="AO5455" s="165"/>
    </row>
    <row r="5456" spans="41:41" x14ac:dyDescent="0.25">
      <c r="AO5456" s="165"/>
    </row>
    <row r="5457" spans="41:41" x14ac:dyDescent="0.25">
      <c r="AO5457" s="165"/>
    </row>
    <row r="5458" spans="41:41" x14ac:dyDescent="0.25">
      <c r="AO5458" s="165"/>
    </row>
    <row r="5459" spans="41:41" x14ac:dyDescent="0.25">
      <c r="AO5459" s="165"/>
    </row>
    <row r="5460" spans="41:41" x14ac:dyDescent="0.25">
      <c r="AO5460" s="165"/>
    </row>
    <row r="5461" spans="41:41" x14ac:dyDescent="0.25">
      <c r="AO5461" s="165"/>
    </row>
    <row r="5462" spans="41:41" x14ac:dyDescent="0.25">
      <c r="AO5462" s="165"/>
    </row>
    <row r="5463" spans="41:41" x14ac:dyDescent="0.25">
      <c r="AO5463" s="165"/>
    </row>
    <row r="5464" spans="41:41" x14ac:dyDescent="0.25">
      <c r="AO5464" s="165"/>
    </row>
    <row r="5465" spans="41:41" x14ac:dyDescent="0.25">
      <c r="AO5465" s="165"/>
    </row>
    <row r="5466" spans="41:41" x14ac:dyDescent="0.25">
      <c r="AO5466" s="165"/>
    </row>
    <row r="5467" spans="41:41" x14ac:dyDescent="0.25">
      <c r="AO5467" s="165"/>
    </row>
    <row r="5468" spans="41:41" x14ac:dyDescent="0.25">
      <c r="AO5468" s="165"/>
    </row>
    <row r="5469" spans="41:41" x14ac:dyDescent="0.25">
      <c r="AO5469" s="165"/>
    </row>
    <row r="5470" spans="41:41" x14ac:dyDescent="0.25">
      <c r="AO5470" s="165"/>
    </row>
    <row r="5471" spans="41:41" x14ac:dyDescent="0.25">
      <c r="AO5471" s="165"/>
    </row>
    <row r="5472" spans="41:41" x14ac:dyDescent="0.25">
      <c r="AO5472" s="165"/>
    </row>
    <row r="5473" spans="41:41" x14ac:dyDescent="0.25">
      <c r="AO5473" s="165"/>
    </row>
    <row r="5474" spans="41:41" x14ac:dyDescent="0.25">
      <c r="AO5474" s="165"/>
    </row>
    <row r="5475" spans="41:41" x14ac:dyDescent="0.25">
      <c r="AO5475" s="165"/>
    </row>
    <row r="5476" spans="41:41" x14ac:dyDescent="0.25">
      <c r="AO5476" s="165"/>
    </row>
    <row r="5477" spans="41:41" x14ac:dyDescent="0.25">
      <c r="AO5477" s="165"/>
    </row>
    <row r="5478" spans="41:41" x14ac:dyDescent="0.25">
      <c r="AO5478" s="165"/>
    </row>
    <row r="5479" spans="41:41" x14ac:dyDescent="0.25">
      <c r="AO5479" s="165"/>
    </row>
    <row r="5480" spans="41:41" x14ac:dyDescent="0.25">
      <c r="AO5480" s="165"/>
    </row>
    <row r="5481" spans="41:41" x14ac:dyDescent="0.25">
      <c r="AO5481" s="165"/>
    </row>
    <row r="5482" spans="41:41" x14ac:dyDescent="0.25">
      <c r="AO5482" s="165"/>
    </row>
    <row r="5483" spans="41:41" x14ac:dyDescent="0.25">
      <c r="AO5483" s="165"/>
    </row>
    <row r="5484" spans="41:41" x14ac:dyDescent="0.25">
      <c r="AO5484" s="165"/>
    </row>
    <row r="5485" spans="41:41" x14ac:dyDescent="0.25">
      <c r="AO5485" s="165"/>
    </row>
    <row r="5486" spans="41:41" x14ac:dyDescent="0.25">
      <c r="AO5486" s="165"/>
    </row>
    <row r="5487" spans="41:41" x14ac:dyDescent="0.25">
      <c r="AO5487" s="165"/>
    </row>
    <row r="5488" spans="41:41" x14ac:dyDescent="0.25">
      <c r="AO5488" s="165"/>
    </row>
    <row r="5489" spans="41:41" x14ac:dyDescent="0.25">
      <c r="AO5489" s="165"/>
    </row>
    <row r="5490" spans="41:41" x14ac:dyDescent="0.25">
      <c r="AO5490" s="165"/>
    </row>
    <row r="5491" spans="41:41" x14ac:dyDescent="0.25">
      <c r="AO5491" s="165"/>
    </row>
    <row r="5492" spans="41:41" x14ac:dyDescent="0.25">
      <c r="AO5492" s="165"/>
    </row>
    <row r="5493" spans="41:41" x14ac:dyDescent="0.25">
      <c r="AO5493" s="165"/>
    </row>
    <row r="5494" spans="41:41" x14ac:dyDescent="0.25">
      <c r="AO5494" s="165"/>
    </row>
    <row r="5495" spans="41:41" x14ac:dyDescent="0.25">
      <c r="AO5495" s="165"/>
    </row>
    <row r="5496" spans="41:41" x14ac:dyDescent="0.25">
      <c r="AO5496" s="165"/>
    </row>
    <row r="5497" spans="41:41" x14ac:dyDescent="0.25">
      <c r="AO5497" s="165"/>
    </row>
    <row r="5498" spans="41:41" x14ac:dyDescent="0.25">
      <c r="AO5498" s="165"/>
    </row>
    <row r="5499" spans="41:41" x14ac:dyDescent="0.25">
      <c r="AO5499" s="165"/>
    </row>
    <row r="5500" spans="41:41" x14ac:dyDescent="0.25">
      <c r="AO5500" s="165"/>
    </row>
    <row r="5501" spans="41:41" x14ac:dyDescent="0.25">
      <c r="AO5501" s="165"/>
    </row>
    <row r="5502" spans="41:41" x14ac:dyDescent="0.25">
      <c r="AO5502" s="165"/>
    </row>
    <row r="5503" spans="41:41" x14ac:dyDescent="0.25">
      <c r="AO5503" s="165"/>
    </row>
    <row r="5504" spans="41:41" x14ac:dyDescent="0.25">
      <c r="AO5504" s="165"/>
    </row>
    <row r="5505" spans="41:41" x14ac:dyDescent="0.25">
      <c r="AO5505" s="165"/>
    </row>
    <row r="5506" spans="41:41" x14ac:dyDescent="0.25">
      <c r="AO5506" s="165"/>
    </row>
    <row r="5507" spans="41:41" x14ac:dyDescent="0.25">
      <c r="AO5507" s="165"/>
    </row>
    <row r="5508" spans="41:41" x14ac:dyDescent="0.25">
      <c r="AO5508" s="165"/>
    </row>
    <row r="5509" spans="41:41" x14ac:dyDescent="0.25">
      <c r="AO5509" s="165"/>
    </row>
    <row r="5510" spans="41:41" x14ac:dyDescent="0.25">
      <c r="AO5510" s="165"/>
    </row>
    <row r="5511" spans="41:41" x14ac:dyDescent="0.25">
      <c r="AO5511" s="165"/>
    </row>
    <row r="5512" spans="41:41" x14ac:dyDescent="0.25">
      <c r="AO5512" s="165"/>
    </row>
    <row r="5513" spans="41:41" x14ac:dyDescent="0.25">
      <c r="AO5513" s="165"/>
    </row>
    <row r="5514" spans="41:41" x14ac:dyDescent="0.25">
      <c r="AO5514" s="165"/>
    </row>
    <row r="5515" spans="41:41" x14ac:dyDescent="0.25">
      <c r="AO5515" s="165"/>
    </row>
    <row r="5516" spans="41:41" x14ac:dyDescent="0.25">
      <c r="AO5516" s="165"/>
    </row>
    <row r="5517" spans="41:41" x14ac:dyDescent="0.25">
      <c r="AO5517" s="165"/>
    </row>
    <row r="5518" spans="41:41" x14ac:dyDescent="0.25">
      <c r="AO5518" s="165"/>
    </row>
    <row r="5519" spans="41:41" x14ac:dyDescent="0.25">
      <c r="AO5519" s="165"/>
    </row>
    <row r="5520" spans="41:41" x14ac:dyDescent="0.25">
      <c r="AO5520" s="165"/>
    </row>
    <row r="5521" spans="41:41" x14ac:dyDescent="0.25">
      <c r="AO5521" s="165"/>
    </row>
    <row r="5522" spans="41:41" x14ac:dyDescent="0.25">
      <c r="AO5522" s="165"/>
    </row>
    <row r="5523" spans="41:41" x14ac:dyDescent="0.25">
      <c r="AO5523" s="165"/>
    </row>
    <row r="5524" spans="41:41" x14ac:dyDescent="0.25">
      <c r="AO5524" s="165"/>
    </row>
    <row r="5525" spans="41:41" x14ac:dyDescent="0.25">
      <c r="AO5525" s="165"/>
    </row>
    <row r="5526" spans="41:41" x14ac:dyDescent="0.25">
      <c r="AO5526" s="165"/>
    </row>
    <row r="5527" spans="41:41" x14ac:dyDescent="0.25">
      <c r="AO5527" s="165"/>
    </row>
    <row r="5528" spans="41:41" x14ac:dyDescent="0.25">
      <c r="AO5528" s="165"/>
    </row>
    <row r="5529" spans="41:41" x14ac:dyDescent="0.25">
      <c r="AO5529" s="165"/>
    </row>
    <row r="5530" spans="41:41" x14ac:dyDescent="0.25">
      <c r="AO5530" s="165"/>
    </row>
    <row r="5531" spans="41:41" x14ac:dyDescent="0.25">
      <c r="AO5531" s="165"/>
    </row>
    <row r="5532" spans="41:41" x14ac:dyDescent="0.25">
      <c r="AO5532" s="165"/>
    </row>
    <row r="5533" spans="41:41" x14ac:dyDescent="0.25">
      <c r="AO5533" s="165"/>
    </row>
    <row r="5534" spans="41:41" x14ac:dyDescent="0.25">
      <c r="AO5534" s="165"/>
    </row>
    <row r="5535" spans="41:41" x14ac:dyDescent="0.25">
      <c r="AO5535" s="165"/>
    </row>
    <row r="5536" spans="41:41" x14ac:dyDescent="0.25">
      <c r="AO5536" s="165"/>
    </row>
    <row r="5537" spans="41:41" x14ac:dyDescent="0.25">
      <c r="AO5537" s="165"/>
    </row>
    <row r="5538" spans="41:41" x14ac:dyDescent="0.25">
      <c r="AO5538" s="165"/>
    </row>
    <row r="5539" spans="41:41" x14ac:dyDescent="0.25">
      <c r="AO5539" s="165"/>
    </row>
    <row r="5540" spans="41:41" x14ac:dyDescent="0.25">
      <c r="AO5540" s="165"/>
    </row>
    <row r="5541" spans="41:41" x14ac:dyDescent="0.25">
      <c r="AO5541" s="165"/>
    </row>
    <row r="5542" spans="41:41" x14ac:dyDescent="0.25">
      <c r="AO5542" s="165"/>
    </row>
    <row r="5543" spans="41:41" x14ac:dyDescent="0.25">
      <c r="AO5543" s="165"/>
    </row>
    <row r="5544" spans="41:41" x14ac:dyDescent="0.25">
      <c r="AO5544" s="165"/>
    </row>
    <row r="5545" spans="41:41" x14ac:dyDescent="0.25">
      <c r="AO5545" s="165"/>
    </row>
    <row r="5546" spans="41:41" x14ac:dyDescent="0.25">
      <c r="AO5546" s="165"/>
    </row>
    <row r="5547" spans="41:41" x14ac:dyDescent="0.25">
      <c r="AO5547" s="165"/>
    </row>
    <row r="5548" spans="41:41" x14ac:dyDescent="0.25">
      <c r="AO5548" s="165"/>
    </row>
    <row r="5549" spans="41:41" x14ac:dyDescent="0.25">
      <c r="AO5549" s="165"/>
    </row>
    <row r="5550" spans="41:41" x14ac:dyDescent="0.25">
      <c r="AO5550" s="165"/>
    </row>
    <row r="5551" spans="41:41" x14ac:dyDescent="0.25">
      <c r="AO5551" s="165"/>
    </row>
    <row r="5552" spans="41:41" x14ac:dyDescent="0.25">
      <c r="AO5552" s="165"/>
    </row>
    <row r="5553" spans="41:41" x14ac:dyDescent="0.25">
      <c r="AO5553" s="165"/>
    </row>
    <row r="5554" spans="41:41" x14ac:dyDescent="0.25">
      <c r="AO5554" s="165"/>
    </row>
    <row r="5555" spans="41:41" x14ac:dyDescent="0.25">
      <c r="AO5555" s="165"/>
    </row>
    <row r="5556" spans="41:41" x14ac:dyDescent="0.25">
      <c r="AO5556" s="165"/>
    </row>
    <row r="5557" spans="41:41" x14ac:dyDescent="0.25">
      <c r="AO5557" s="165"/>
    </row>
    <row r="5558" spans="41:41" x14ac:dyDescent="0.25">
      <c r="AO5558" s="165"/>
    </row>
    <row r="5559" spans="41:41" x14ac:dyDescent="0.25">
      <c r="AO5559" s="165"/>
    </row>
    <row r="5560" spans="41:41" x14ac:dyDescent="0.25">
      <c r="AO5560" s="165"/>
    </row>
    <row r="5561" spans="41:41" x14ac:dyDescent="0.25">
      <c r="AO5561" s="165"/>
    </row>
    <row r="5562" spans="41:41" x14ac:dyDescent="0.25">
      <c r="AO5562" s="165"/>
    </row>
    <row r="5563" spans="41:41" x14ac:dyDescent="0.25">
      <c r="AO5563" s="165"/>
    </row>
    <row r="5564" spans="41:41" x14ac:dyDescent="0.25">
      <c r="AO5564" s="165"/>
    </row>
    <row r="5565" spans="41:41" x14ac:dyDescent="0.25">
      <c r="AO5565" s="165"/>
    </row>
    <row r="5566" spans="41:41" x14ac:dyDescent="0.25">
      <c r="AO5566" s="165"/>
    </row>
    <row r="5567" spans="41:41" x14ac:dyDescent="0.25">
      <c r="AO5567" s="165"/>
    </row>
    <row r="5568" spans="41:41" x14ac:dyDescent="0.25">
      <c r="AO5568" s="165"/>
    </row>
    <row r="5569" spans="41:41" x14ac:dyDescent="0.25">
      <c r="AO5569" s="165"/>
    </row>
    <row r="5570" spans="41:41" x14ac:dyDescent="0.25">
      <c r="AO5570" s="165"/>
    </row>
    <row r="5571" spans="41:41" x14ac:dyDescent="0.25">
      <c r="AO5571" s="165"/>
    </row>
    <row r="5572" spans="41:41" x14ac:dyDescent="0.25">
      <c r="AO5572" s="165"/>
    </row>
    <row r="5573" spans="41:41" x14ac:dyDescent="0.25">
      <c r="AO5573" s="165"/>
    </row>
    <row r="5574" spans="41:41" x14ac:dyDescent="0.25">
      <c r="AO5574" s="165"/>
    </row>
    <row r="5575" spans="41:41" x14ac:dyDescent="0.25">
      <c r="AO5575" s="165"/>
    </row>
    <row r="5576" spans="41:41" x14ac:dyDescent="0.25">
      <c r="AO5576" s="165"/>
    </row>
    <row r="5577" spans="41:41" x14ac:dyDescent="0.25">
      <c r="AO5577" s="165"/>
    </row>
    <row r="5578" spans="41:41" x14ac:dyDescent="0.25">
      <c r="AO5578" s="165"/>
    </row>
    <row r="5579" spans="41:41" x14ac:dyDescent="0.25">
      <c r="AO5579" s="165"/>
    </row>
    <row r="5580" spans="41:41" x14ac:dyDescent="0.25">
      <c r="AO5580" s="165"/>
    </row>
    <row r="5581" spans="41:41" x14ac:dyDescent="0.25">
      <c r="AO5581" s="165"/>
    </row>
    <row r="5582" spans="41:41" x14ac:dyDescent="0.25">
      <c r="AO5582" s="165"/>
    </row>
    <row r="5583" spans="41:41" x14ac:dyDescent="0.25">
      <c r="AO5583" s="165"/>
    </row>
    <row r="5584" spans="41:41" x14ac:dyDescent="0.25">
      <c r="AO5584" s="165"/>
    </row>
    <row r="5585" spans="41:41" x14ac:dyDescent="0.25">
      <c r="AO5585" s="165"/>
    </row>
    <row r="5586" spans="41:41" x14ac:dyDescent="0.25">
      <c r="AO5586" s="165"/>
    </row>
    <row r="5587" spans="41:41" x14ac:dyDescent="0.25">
      <c r="AO5587" s="165"/>
    </row>
    <row r="5588" spans="41:41" x14ac:dyDescent="0.25">
      <c r="AO5588" s="165"/>
    </row>
    <row r="5589" spans="41:41" x14ac:dyDescent="0.25">
      <c r="AO5589" s="165"/>
    </row>
    <row r="5590" spans="41:41" x14ac:dyDescent="0.25">
      <c r="AO5590" s="165"/>
    </row>
    <row r="5591" spans="41:41" x14ac:dyDescent="0.25">
      <c r="AO5591" s="165"/>
    </row>
    <row r="5592" spans="41:41" x14ac:dyDescent="0.25">
      <c r="AO5592" s="165"/>
    </row>
    <row r="5593" spans="41:41" x14ac:dyDescent="0.25">
      <c r="AO5593" s="165"/>
    </row>
    <row r="5594" spans="41:41" x14ac:dyDescent="0.25">
      <c r="AO5594" s="165"/>
    </row>
    <row r="5595" spans="41:41" x14ac:dyDescent="0.25">
      <c r="AO5595" s="165"/>
    </row>
    <row r="5596" spans="41:41" x14ac:dyDescent="0.25">
      <c r="AO5596" s="165"/>
    </row>
    <row r="5597" spans="41:41" x14ac:dyDescent="0.25">
      <c r="AO5597" s="165"/>
    </row>
    <row r="5598" spans="41:41" x14ac:dyDescent="0.25">
      <c r="AO5598" s="165"/>
    </row>
    <row r="5599" spans="41:41" x14ac:dyDescent="0.25">
      <c r="AO5599" s="165"/>
    </row>
    <row r="5600" spans="41:41" x14ac:dyDescent="0.25">
      <c r="AO5600" s="165"/>
    </row>
    <row r="5601" spans="41:41" x14ac:dyDescent="0.25">
      <c r="AO5601" s="165"/>
    </row>
    <row r="5602" spans="41:41" x14ac:dyDescent="0.25">
      <c r="AO5602" s="165"/>
    </row>
    <row r="5603" spans="41:41" x14ac:dyDescent="0.25">
      <c r="AO5603" s="165"/>
    </row>
    <row r="5604" spans="41:41" x14ac:dyDescent="0.25">
      <c r="AO5604" s="165"/>
    </row>
    <row r="5605" spans="41:41" x14ac:dyDescent="0.25">
      <c r="AO5605" s="165"/>
    </row>
    <row r="5606" spans="41:41" x14ac:dyDescent="0.25">
      <c r="AO5606" s="165"/>
    </row>
    <row r="5607" spans="41:41" x14ac:dyDescent="0.25">
      <c r="AO5607" s="165"/>
    </row>
    <row r="5608" spans="41:41" x14ac:dyDescent="0.25">
      <c r="AO5608" s="165"/>
    </row>
    <row r="5609" spans="41:41" x14ac:dyDescent="0.25">
      <c r="AO5609" s="165"/>
    </row>
    <row r="5610" spans="41:41" x14ac:dyDescent="0.25">
      <c r="AO5610" s="165"/>
    </row>
    <row r="5611" spans="41:41" x14ac:dyDescent="0.25">
      <c r="AO5611" s="165"/>
    </row>
    <row r="5612" spans="41:41" x14ac:dyDescent="0.25">
      <c r="AO5612" s="165"/>
    </row>
    <row r="5613" spans="41:41" x14ac:dyDescent="0.25">
      <c r="AO5613" s="165"/>
    </row>
    <row r="5614" spans="41:41" x14ac:dyDescent="0.25">
      <c r="AO5614" s="165"/>
    </row>
    <row r="5615" spans="41:41" x14ac:dyDescent="0.25">
      <c r="AO5615" s="165"/>
    </row>
    <row r="5616" spans="41:41" x14ac:dyDescent="0.25">
      <c r="AO5616" s="165"/>
    </row>
    <row r="5617" spans="41:41" x14ac:dyDescent="0.25">
      <c r="AO5617" s="165"/>
    </row>
    <row r="5618" spans="41:41" x14ac:dyDescent="0.25">
      <c r="AO5618" s="165"/>
    </row>
    <row r="5619" spans="41:41" x14ac:dyDescent="0.25">
      <c r="AO5619" s="165"/>
    </row>
    <row r="5620" spans="41:41" x14ac:dyDescent="0.25">
      <c r="AO5620" s="165"/>
    </row>
    <row r="5621" spans="41:41" x14ac:dyDescent="0.25">
      <c r="AO5621" s="165"/>
    </row>
    <row r="5622" spans="41:41" x14ac:dyDescent="0.25">
      <c r="AO5622" s="165"/>
    </row>
    <row r="5623" spans="41:41" x14ac:dyDescent="0.25">
      <c r="AO5623" s="165"/>
    </row>
    <row r="5624" spans="41:41" x14ac:dyDescent="0.25">
      <c r="AO5624" s="165"/>
    </row>
    <row r="5625" spans="41:41" x14ac:dyDescent="0.25">
      <c r="AO5625" s="165"/>
    </row>
    <row r="5626" spans="41:41" x14ac:dyDescent="0.25">
      <c r="AO5626" s="165"/>
    </row>
    <row r="5627" spans="41:41" x14ac:dyDescent="0.25">
      <c r="AO5627" s="165"/>
    </row>
    <row r="5628" spans="41:41" x14ac:dyDescent="0.25">
      <c r="AO5628" s="165"/>
    </row>
    <row r="5629" spans="41:41" x14ac:dyDescent="0.25">
      <c r="AO5629" s="165"/>
    </row>
    <row r="5630" spans="41:41" x14ac:dyDescent="0.25">
      <c r="AO5630" s="165"/>
    </row>
    <row r="5631" spans="41:41" x14ac:dyDescent="0.25">
      <c r="AO5631" s="165"/>
    </row>
    <row r="5632" spans="41:41" x14ac:dyDescent="0.25">
      <c r="AO5632" s="165"/>
    </row>
    <row r="5633" spans="41:41" x14ac:dyDescent="0.25">
      <c r="AO5633" s="165"/>
    </row>
    <row r="5634" spans="41:41" x14ac:dyDescent="0.25">
      <c r="AO5634" s="165"/>
    </row>
    <row r="5635" spans="41:41" x14ac:dyDescent="0.25">
      <c r="AO5635" s="165"/>
    </row>
    <row r="5636" spans="41:41" x14ac:dyDescent="0.25">
      <c r="AO5636" s="165"/>
    </row>
    <row r="5637" spans="41:41" x14ac:dyDescent="0.25">
      <c r="AO5637" s="165"/>
    </row>
    <row r="5638" spans="41:41" x14ac:dyDescent="0.25">
      <c r="AO5638" s="165"/>
    </row>
    <row r="5639" spans="41:41" x14ac:dyDescent="0.25">
      <c r="AO5639" s="165"/>
    </row>
    <row r="5640" spans="41:41" x14ac:dyDescent="0.25">
      <c r="AO5640" s="165"/>
    </row>
    <row r="5641" spans="41:41" x14ac:dyDescent="0.25">
      <c r="AO5641" s="165"/>
    </row>
    <row r="5642" spans="41:41" x14ac:dyDescent="0.25">
      <c r="AO5642" s="165"/>
    </row>
    <row r="5643" spans="41:41" x14ac:dyDescent="0.25">
      <c r="AO5643" s="165"/>
    </row>
    <row r="5644" spans="41:41" x14ac:dyDescent="0.25">
      <c r="AO5644" s="165"/>
    </row>
    <row r="5645" spans="41:41" x14ac:dyDescent="0.25">
      <c r="AO5645" s="165"/>
    </row>
    <row r="5646" spans="41:41" x14ac:dyDescent="0.25">
      <c r="AO5646" s="165"/>
    </row>
    <row r="5647" spans="41:41" x14ac:dyDescent="0.25">
      <c r="AO5647" s="165"/>
    </row>
    <row r="5648" spans="41:41" x14ac:dyDescent="0.25">
      <c r="AO5648" s="165"/>
    </row>
    <row r="5649" spans="41:41" x14ac:dyDescent="0.25">
      <c r="AO5649" s="165"/>
    </row>
    <row r="5650" spans="41:41" x14ac:dyDescent="0.25">
      <c r="AO5650" s="165"/>
    </row>
    <row r="5651" spans="41:41" x14ac:dyDescent="0.25">
      <c r="AO5651" s="165"/>
    </row>
    <row r="5652" spans="41:41" x14ac:dyDescent="0.25">
      <c r="AO5652" s="165"/>
    </row>
    <row r="5653" spans="41:41" x14ac:dyDescent="0.25">
      <c r="AO5653" s="165"/>
    </row>
    <row r="5654" spans="41:41" x14ac:dyDescent="0.25">
      <c r="AO5654" s="165"/>
    </row>
    <row r="5655" spans="41:41" x14ac:dyDescent="0.25">
      <c r="AO5655" s="165"/>
    </row>
    <row r="5656" spans="41:41" x14ac:dyDescent="0.25">
      <c r="AO5656" s="165"/>
    </row>
    <row r="5657" spans="41:41" x14ac:dyDescent="0.25">
      <c r="AO5657" s="165"/>
    </row>
    <row r="5658" spans="41:41" x14ac:dyDescent="0.25">
      <c r="AO5658" s="165"/>
    </row>
    <row r="5659" spans="41:41" x14ac:dyDescent="0.25">
      <c r="AO5659" s="165"/>
    </row>
    <row r="5660" spans="41:41" x14ac:dyDescent="0.25">
      <c r="AO5660" s="165"/>
    </row>
    <row r="5661" spans="41:41" x14ac:dyDescent="0.25">
      <c r="AO5661" s="165"/>
    </row>
    <row r="5662" spans="41:41" x14ac:dyDescent="0.25">
      <c r="AO5662" s="165"/>
    </row>
    <row r="5663" spans="41:41" x14ac:dyDescent="0.25">
      <c r="AO5663" s="165"/>
    </row>
    <row r="5664" spans="41:41" x14ac:dyDescent="0.25">
      <c r="AO5664" s="165"/>
    </row>
    <row r="5665" spans="41:41" x14ac:dyDescent="0.25">
      <c r="AO5665" s="165"/>
    </row>
    <row r="5666" spans="41:41" x14ac:dyDescent="0.25">
      <c r="AO5666" s="165"/>
    </row>
    <row r="5667" spans="41:41" x14ac:dyDescent="0.25">
      <c r="AO5667" s="165"/>
    </row>
    <row r="5668" spans="41:41" x14ac:dyDescent="0.25">
      <c r="AO5668" s="165"/>
    </row>
    <row r="5669" spans="41:41" x14ac:dyDescent="0.25">
      <c r="AO5669" s="165"/>
    </row>
    <row r="5670" spans="41:41" x14ac:dyDescent="0.25">
      <c r="AO5670" s="165"/>
    </row>
    <row r="5671" spans="41:41" x14ac:dyDescent="0.25">
      <c r="AO5671" s="165"/>
    </row>
    <row r="5672" spans="41:41" x14ac:dyDescent="0.25">
      <c r="AO5672" s="165"/>
    </row>
    <row r="5673" spans="41:41" x14ac:dyDescent="0.25">
      <c r="AO5673" s="165"/>
    </row>
    <row r="5674" spans="41:41" x14ac:dyDescent="0.25">
      <c r="AO5674" s="165"/>
    </row>
    <row r="5675" spans="41:41" x14ac:dyDescent="0.25">
      <c r="AO5675" s="165"/>
    </row>
    <row r="5676" spans="41:41" x14ac:dyDescent="0.25">
      <c r="AO5676" s="165"/>
    </row>
    <row r="5677" spans="41:41" x14ac:dyDescent="0.25">
      <c r="AO5677" s="165"/>
    </row>
    <row r="5678" spans="41:41" x14ac:dyDescent="0.25">
      <c r="AO5678" s="165"/>
    </row>
    <row r="5679" spans="41:41" x14ac:dyDescent="0.25">
      <c r="AO5679" s="165"/>
    </row>
    <row r="5680" spans="41:41" x14ac:dyDescent="0.25">
      <c r="AO5680" s="165"/>
    </row>
    <row r="5681" spans="41:41" x14ac:dyDescent="0.25">
      <c r="AO5681" s="165"/>
    </row>
    <row r="5682" spans="41:41" x14ac:dyDescent="0.25">
      <c r="AO5682" s="165"/>
    </row>
    <row r="5683" spans="41:41" x14ac:dyDescent="0.25">
      <c r="AO5683" s="165"/>
    </row>
    <row r="5684" spans="41:41" x14ac:dyDescent="0.25">
      <c r="AO5684" s="165"/>
    </row>
    <row r="5685" spans="41:41" x14ac:dyDescent="0.25">
      <c r="AO5685" s="165"/>
    </row>
    <row r="5686" spans="41:41" x14ac:dyDescent="0.25">
      <c r="AO5686" s="165"/>
    </row>
    <row r="5687" spans="41:41" x14ac:dyDescent="0.25">
      <c r="AO5687" s="165"/>
    </row>
    <row r="5688" spans="41:41" x14ac:dyDescent="0.25">
      <c r="AO5688" s="165"/>
    </row>
    <row r="5689" spans="41:41" x14ac:dyDescent="0.25">
      <c r="AO5689" s="165"/>
    </row>
    <row r="5690" spans="41:41" x14ac:dyDescent="0.25">
      <c r="AO5690" s="165"/>
    </row>
    <row r="5691" spans="41:41" x14ac:dyDescent="0.25">
      <c r="AO5691" s="165"/>
    </row>
    <row r="5692" spans="41:41" x14ac:dyDescent="0.25">
      <c r="AO5692" s="165"/>
    </row>
    <row r="5693" spans="41:41" x14ac:dyDescent="0.25">
      <c r="AO5693" s="165"/>
    </row>
    <row r="5694" spans="41:41" x14ac:dyDescent="0.25">
      <c r="AO5694" s="165"/>
    </row>
    <row r="5695" spans="41:41" x14ac:dyDescent="0.25">
      <c r="AO5695" s="165"/>
    </row>
    <row r="5696" spans="41:41" x14ac:dyDescent="0.25">
      <c r="AO5696" s="165"/>
    </row>
    <row r="5697" spans="41:41" x14ac:dyDescent="0.25">
      <c r="AO5697" s="165"/>
    </row>
    <row r="5698" spans="41:41" x14ac:dyDescent="0.25">
      <c r="AO5698" s="165"/>
    </row>
    <row r="5699" spans="41:41" x14ac:dyDescent="0.25">
      <c r="AO5699" s="165"/>
    </row>
    <row r="5700" spans="41:41" x14ac:dyDescent="0.25">
      <c r="AO5700" s="165"/>
    </row>
    <row r="5701" spans="41:41" x14ac:dyDescent="0.25">
      <c r="AO5701" s="165"/>
    </row>
    <row r="5702" spans="41:41" x14ac:dyDescent="0.25">
      <c r="AO5702" s="165"/>
    </row>
    <row r="5703" spans="41:41" x14ac:dyDescent="0.25">
      <c r="AO5703" s="165"/>
    </row>
    <row r="5704" spans="41:41" x14ac:dyDescent="0.25">
      <c r="AO5704" s="165"/>
    </row>
    <row r="5705" spans="41:41" x14ac:dyDescent="0.25">
      <c r="AO5705" s="165"/>
    </row>
    <row r="5706" spans="41:41" x14ac:dyDescent="0.25">
      <c r="AO5706" s="165"/>
    </row>
    <row r="5707" spans="41:41" x14ac:dyDescent="0.25">
      <c r="AO5707" s="165"/>
    </row>
    <row r="5708" spans="41:41" x14ac:dyDescent="0.25">
      <c r="AO5708" s="165"/>
    </row>
    <row r="5709" spans="41:41" x14ac:dyDescent="0.25">
      <c r="AO5709" s="165"/>
    </row>
    <row r="5710" spans="41:41" x14ac:dyDescent="0.25">
      <c r="AO5710" s="165"/>
    </row>
    <row r="5711" spans="41:41" x14ac:dyDescent="0.25">
      <c r="AO5711" s="165"/>
    </row>
    <row r="5712" spans="41:41" x14ac:dyDescent="0.25">
      <c r="AO5712" s="165"/>
    </row>
    <row r="5713" spans="41:41" x14ac:dyDescent="0.25">
      <c r="AO5713" s="165"/>
    </row>
    <row r="5714" spans="41:41" x14ac:dyDescent="0.25">
      <c r="AO5714" s="165"/>
    </row>
    <row r="5715" spans="41:41" x14ac:dyDescent="0.25">
      <c r="AO5715" s="165"/>
    </row>
    <row r="5716" spans="41:41" x14ac:dyDescent="0.25">
      <c r="AO5716" s="165"/>
    </row>
    <row r="5717" spans="41:41" x14ac:dyDescent="0.25">
      <c r="AO5717" s="165"/>
    </row>
    <row r="5718" spans="41:41" x14ac:dyDescent="0.25">
      <c r="AO5718" s="165"/>
    </row>
    <row r="5719" spans="41:41" x14ac:dyDescent="0.25">
      <c r="AO5719" s="165"/>
    </row>
    <row r="5720" spans="41:41" x14ac:dyDescent="0.25">
      <c r="AO5720" s="165"/>
    </row>
    <row r="5721" spans="41:41" x14ac:dyDescent="0.25">
      <c r="AO5721" s="165"/>
    </row>
    <row r="5722" spans="41:41" x14ac:dyDescent="0.25">
      <c r="AO5722" s="165"/>
    </row>
    <row r="5723" spans="41:41" x14ac:dyDescent="0.25">
      <c r="AO5723" s="165"/>
    </row>
    <row r="5724" spans="41:41" x14ac:dyDescent="0.25">
      <c r="AO5724" s="165"/>
    </row>
    <row r="5725" spans="41:41" x14ac:dyDescent="0.25">
      <c r="AO5725" s="165"/>
    </row>
    <row r="5726" spans="41:41" x14ac:dyDescent="0.25">
      <c r="AO5726" s="165"/>
    </row>
    <row r="5727" spans="41:41" x14ac:dyDescent="0.25">
      <c r="AO5727" s="165"/>
    </row>
    <row r="5728" spans="41:41" x14ac:dyDescent="0.25">
      <c r="AO5728" s="165"/>
    </row>
    <row r="5729" spans="41:41" x14ac:dyDescent="0.25">
      <c r="AO5729" s="165"/>
    </row>
    <row r="5730" spans="41:41" x14ac:dyDescent="0.25">
      <c r="AO5730" s="165"/>
    </row>
    <row r="5731" spans="41:41" x14ac:dyDescent="0.25">
      <c r="AO5731" s="165"/>
    </row>
    <row r="5732" spans="41:41" x14ac:dyDescent="0.25">
      <c r="AO5732" s="165"/>
    </row>
    <row r="5733" spans="41:41" x14ac:dyDescent="0.25">
      <c r="AO5733" s="165"/>
    </row>
    <row r="5734" spans="41:41" x14ac:dyDescent="0.25">
      <c r="AO5734" s="165"/>
    </row>
    <row r="5735" spans="41:41" x14ac:dyDescent="0.25">
      <c r="AO5735" s="165"/>
    </row>
    <row r="5736" spans="41:41" x14ac:dyDescent="0.25">
      <c r="AO5736" s="165"/>
    </row>
    <row r="5737" spans="41:41" x14ac:dyDescent="0.25">
      <c r="AO5737" s="165"/>
    </row>
    <row r="5738" spans="41:41" x14ac:dyDescent="0.25">
      <c r="AO5738" s="165"/>
    </row>
    <row r="5739" spans="41:41" x14ac:dyDescent="0.25">
      <c r="AO5739" s="165"/>
    </row>
    <row r="5740" spans="41:41" x14ac:dyDescent="0.25">
      <c r="AO5740" s="165"/>
    </row>
    <row r="5741" spans="41:41" x14ac:dyDescent="0.25">
      <c r="AO5741" s="165"/>
    </row>
    <row r="5742" spans="41:41" x14ac:dyDescent="0.25">
      <c r="AO5742" s="165"/>
    </row>
    <row r="5743" spans="41:41" x14ac:dyDescent="0.25">
      <c r="AO5743" s="165"/>
    </row>
    <row r="5744" spans="41:41" x14ac:dyDescent="0.25">
      <c r="AO5744" s="165"/>
    </row>
    <row r="5745" spans="41:41" x14ac:dyDescent="0.25">
      <c r="AO5745" s="165"/>
    </row>
    <row r="5746" spans="41:41" x14ac:dyDescent="0.25">
      <c r="AO5746" s="165"/>
    </row>
    <row r="5747" spans="41:41" x14ac:dyDescent="0.25">
      <c r="AO5747" s="165"/>
    </row>
    <row r="5748" spans="41:41" x14ac:dyDescent="0.25">
      <c r="AO5748" s="165"/>
    </row>
    <row r="5749" spans="41:41" x14ac:dyDescent="0.25">
      <c r="AO5749" s="165"/>
    </row>
    <row r="5750" spans="41:41" x14ac:dyDescent="0.25">
      <c r="AO5750" s="165"/>
    </row>
    <row r="5751" spans="41:41" x14ac:dyDescent="0.25">
      <c r="AO5751" s="165"/>
    </row>
    <row r="5752" spans="41:41" x14ac:dyDescent="0.25">
      <c r="AO5752" s="165"/>
    </row>
    <row r="5753" spans="41:41" x14ac:dyDescent="0.25">
      <c r="AO5753" s="165"/>
    </row>
    <row r="5754" spans="41:41" x14ac:dyDescent="0.25">
      <c r="AO5754" s="165"/>
    </row>
    <row r="5755" spans="41:41" x14ac:dyDescent="0.25">
      <c r="AO5755" s="165"/>
    </row>
    <row r="5756" spans="41:41" x14ac:dyDescent="0.25">
      <c r="AO5756" s="165"/>
    </row>
    <row r="5757" spans="41:41" x14ac:dyDescent="0.25">
      <c r="AO5757" s="165"/>
    </row>
    <row r="5758" spans="41:41" x14ac:dyDescent="0.25">
      <c r="AO5758" s="165"/>
    </row>
    <row r="5759" spans="41:41" x14ac:dyDescent="0.25">
      <c r="AO5759" s="165"/>
    </row>
    <row r="5760" spans="41:41" x14ac:dyDescent="0.25">
      <c r="AO5760" s="165"/>
    </row>
    <row r="5761" spans="41:41" x14ac:dyDescent="0.25">
      <c r="AO5761" s="165"/>
    </row>
    <row r="5762" spans="41:41" x14ac:dyDescent="0.25">
      <c r="AO5762" s="165"/>
    </row>
    <row r="5763" spans="41:41" x14ac:dyDescent="0.25">
      <c r="AO5763" s="165"/>
    </row>
    <row r="5764" spans="41:41" x14ac:dyDescent="0.25">
      <c r="AO5764" s="165"/>
    </row>
    <row r="5765" spans="41:41" x14ac:dyDescent="0.25">
      <c r="AO5765" s="165"/>
    </row>
    <row r="5766" spans="41:41" x14ac:dyDescent="0.25">
      <c r="AO5766" s="165"/>
    </row>
    <row r="5767" spans="41:41" x14ac:dyDescent="0.25">
      <c r="AO5767" s="165"/>
    </row>
    <row r="5768" spans="41:41" x14ac:dyDescent="0.25">
      <c r="AO5768" s="165"/>
    </row>
    <row r="5769" spans="41:41" x14ac:dyDescent="0.25">
      <c r="AO5769" s="165"/>
    </row>
    <row r="5770" spans="41:41" x14ac:dyDescent="0.25">
      <c r="AO5770" s="165"/>
    </row>
    <row r="5771" spans="41:41" x14ac:dyDescent="0.25">
      <c r="AO5771" s="165"/>
    </row>
    <row r="5772" spans="41:41" x14ac:dyDescent="0.25">
      <c r="AO5772" s="165"/>
    </row>
    <row r="5773" spans="41:41" x14ac:dyDescent="0.25">
      <c r="AO5773" s="165"/>
    </row>
    <row r="5774" spans="41:41" x14ac:dyDescent="0.25">
      <c r="AO5774" s="165"/>
    </row>
    <row r="5775" spans="41:41" x14ac:dyDescent="0.25">
      <c r="AO5775" s="165"/>
    </row>
    <row r="5776" spans="41:41" x14ac:dyDescent="0.25">
      <c r="AO5776" s="165"/>
    </row>
    <row r="5777" spans="41:41" x14ac:dyDescent="0.25">
      <c r="AO5777" s="165"/>
    </row>
    <row r="5778" spans="41:41" x14ac:dyDescent="0.25">
      <c r="AO5778" s="165"/>
    </row>
    <row r="5779" spans="41:41" x14ac:dyDescent="0.25">
      <c r="AO5779" s="165"/>
    </row>
    <row r="5780" spans="41:41" x14ac:dyDescent="0.25">
      <c r="AO5780" s="165"/>
    </row>
    <row r="5781" spans="41:41" x14ac:dyDescent="0.25">
      <c r="AO5781" s="165"/>
    </row>
    <row r="5782" spans="41:41" x14ac:dyDescent="0.25">
      <c r="AO5782" s="165"/>
    </row>
    <row r="5783" spans="41:41" x14ac:dyDescent="0.25">
      <c r="AO5783" s="165"/>
    </row>
    <row r="5784" spans="41:41" x14ac:dyDescent="0.25">
      <c r="AO5784" s="165"/>
    </row>
    <row r="5785" spans="41:41" x14ac:dyDescent="0.25">
      <c r="AO5785" s="165"/>
    </row>
    <row r="5786" spans="41:41" x14ac:dyDescent="0.25">
      <c r="AO5786" s="165"/>
    </row>
    <row r="5787" spans="41:41" x14ac:dyDescent="0.25">
      <c r="AO5787" s="165"/>
    </row>
    <row r="5788" spans="41:41" x14ac:dyDescent="0.25">
      <c r="AO5788" s="165"/>
    </row>
    <row r="5789" spans="41:41" x14ac:dyDescent="0.25">
      <c r="AO5789" s="165"/>
    </row>
    <row r="5790" spans="41:41" x14ac:dyDescent="0.25">
      <c r="AO5790" s="165"/>
    </row>
    <row r="5791" spans="41:41" x14ac:dyDescent="0.25">
      <c r="AO5791" s="165"/>
    </row>
    <row r="5792" spans="41:41" x14ac:dyDescent="0.25">
      <c r="AO5792" s="165"/>
    </row>
    <row r="5793" spans="41:41" x14ac:dyDescent="0.25">
      <c r="AO5793" s="165"/>
    </row>
    <row r="5794" spans="41:41" x14ac:dyDescent="0.25">
      <c r="AO5794" s="165"/>
    </row>
    <row r="5795" spans="41:41" x14ac:dyDescent="0.25">
      <c r="AO5795" s="165"/>
    </row>
    <row r="5796" spans="41:41" x14ac:dyDescent="0.25">
      <c r="AO5796" s="165"/>
    </row>
    <row r="5797" spans="41:41" x14ac:dyDescent="0.25">
      <c r="AO5797" s="165"/>
    </row>
    <row r="5798" spans="41:41" x14ac:dyDescent="0.25">
      <c r="AO5798" s="165"/>
    </row>
    <row r="5799" spans="41:41" x14ac:dyDescent="0.25">
      <c r="AO5799" s="165"/>
    </row>
    <row r="5800" spans="41:41" x14ac:dyDescent="0.25">
      <c r="AO5800" s="165"/>
    </row>
    <row r="5801" spans="41:41" x14ac:dyDescent="0.25">
      <c r="AO5801" s="165"/>
    </row>
    <row r="5802" spans="41:41" x14ac:dyDescent="0.25">
      <c r="AO5802" s="165"/>
    </row>
    <row r="5803" spans="41:41" x14ac:dyDescent="0.25">
      <c r="AO5803" s="165"/>
    </row>
    <row r="5804" spans="41:41" x14ac:dyDescent="0.25">
      <c r="AO5804" s="165"/>
    </row>
    <row r="5805" spans="41:41" x14ac:dyDescent="0.25">
      <c r="AO5805" s="165"/>
    </row>
    <row r="5806" spans="41:41" x14ac:dyDescent="0.25">
      <c r="AO5806" s="165"/>
    </row>
    <row r="5807" spans="41:41" x14ac:dyDescent="0.25">
      <c r="AO5807" s="165"/>
    </row>
    <row r="5808" spans="41:41" x14ac:dyDescent="0.25">
      <c r="AO5808" s="165"/>
    </row>
    <row r="5809" spans="41:41" x14ac:dyDescent="0.25">
      <c r="AO5809" s="165"/>
    </row>
    <row r="5810" spans="41:41" x14ac:dyDescent="0.25">
      <c r="AO5810" s="165"/>
    </row>
    <row r="5811" spans="41:41" x14ac:dyDescent="0.25">
      <c r="AO5811" s="165"/>
    </row>
    <row r="5812" spans="41:41" x14ac:dyDescent="0.25">
      <c r="AO5812" s="165"/>
    </row>
    <row r="5813" spans="41:41" x14ac:dyDescent="0.25">
      <c r="AO5813" s="165"/>
    </row>
    <row r="5814" spans="41:41" x14ac:dyDescent="0.25">
      <c r="AO5814" s="165"/>
    </row>
    <row r="5815" spans="41:41" x14ac:dyDescent="0.25">
      <c r="AO5815" s="165"/>
    </row>
    <row r="5816" spans="41:41" x14ac:dyDescent="0.25">
      <c r="AO5816" s="165"/>
    </row>
    <row r="5817" spans="41:41" x14ac:dyDescent="0.25">
      <c r="AO5817" s="165"/>
    </row>
    <row r="5818" spans="41:41" x14ac:dyDescent="0.25">
      <c r="AO5818" s="165"/>
    </row>
    <row r="5819" spans="41:41" x14ac:dyDescent="0.25">
      <c r="AO5819" s="165"/>
    </row>
    <row r="5820" spans="41:41" x14ac:dyDescent="0.25">
      <c r="AO5820" s="165"/>
    </row>
    <row r="5821" spans="41:41" x14ac:dyDescent="0.25">
      <c r="AO5821" s="165"/>
    </row>
    <row r="5822" spans="41:41" x14ac:dyDescent="0.25">
      <c r="AO5822" s="165"/>
    </row>
    <row r="5823" spans="41:41" x14ac:dyDescent="0.25">
      <c r="AO5823" s="165"/>
    </row>
    <row r="5824" spans="41:41" x14ac:dyDescent="0.25">
      <c r="AO5824" s="165"/>
    </row>
    <row r="5825" spans="41:41" x14ac:dyDescent="0.25">
      <c r="AO5825" s="165"/>
    </row>
    <row r="5826" spans="41:41" x14ac:dyDescent="0.25">
      <c r="AO5826" s="165"/>
    </row>
    <row r="5827" spans="41:41" x14ac:dyDescent="0.25">
      <c r="AO5827" s="165"/>
    </row>
    <row r="5828" spans="41:41" x14ac:dyDescent="0.25">
      <c r="AO5828" s="165"/>
    </row>
    <row r="5829" spans="41:41" x14ac:dyDescent="0.25">
      <c r="AO5829" s="165"/>
    </row>
    <row r="5830" spans="41:41" x14ac:dyDescent="0.25">
      <c r="AO5830" s="165"/>
    </row>
    <row r="5831" spans="41:41" x14ac:dyDescent="0.25">
      <c r="AO5831" s="165"/>
    </row>
    <row r="5832" spans="41:41" x14ac:dyDescent="0.25">
      <c r="AO5832" s="165"/>
    </row>
    <row r="5833" spans="41:41" x14ac:dyDescent="0.25">
      <c r="AO5833" s="165"/>
    </row>
    <row r="5834" spans="41:41" x14ac:dyDescent="0.25">
      <c r="AO5834" s="165"/>
    </row>
    <row r="5835" spans="41:41" x14ac:dyDescent="0.25">
      <c r="AO5835" s="165"/>
    </row>
    <row r="5836" spans="41:41" x14ac:dyDescent="0.25">
      <c r="AO5836" s="165"/>
    </row>
    <row r="5837" spans="41:41" x14ac:dyDescent="0.25">
      <c r="AO5837" s="165"/>
    </row>
    <row r="5838" spans="41:41" x14ac:dyDescent="0.25">
      <c r="AO5838" s="165"/>
    </row>
    <row r="5839" spans="41:41" x14ac:dyDescent="0.25">
      <c r="AO5839" s="165"/>
    </row>
    <row r="5840" spans="41:41" x14ac:dyDescent="0.25">
      <c r="AO5840" s="165"/>
    </row>
    <row r="5841" spans="41:41" x14ac:dyDescent="0.25">
      <c r="AO5841" s="165"/>
    </row>
    <row r="5842" spans="41:41" x14ac:dyDescent="0.25">
      <c r="AO5842" s="165"/>
    </row>
    <row r="5843" spans="41:41" x14ac:dyDescent="0.25">
      <c r="AO5843" s="165"/>
    </row>
    <row r="5844" spans="41:41" x14ac:dyDescent="0.25">
      <c r="AO5844" s="165"/>
    </row>
    <row r="5845" spans="41:41" x14ac:dyDescent="0.25">
      <c r="AO5845" s="165"/>
    </row>
    <row r="5846" spans="41:41" x14ac:dyDescent="0.25">
      <c r="AO5846" s="165"/>
    </row>
    <row r="5847" spans="41:41" x14ac:dyDescent="0.25">
      <c r="AO5847" s="165"/>
    </row>
    <row r="5848" spans="41:41" x14ac:dyDescent="0.25">
      <c r="AO5848" s="165"/>
    </row>
    <row r="5849" spans="41:41" x14ac:dyDescent="0.25">
      <c r="AO5849" s="165"/>
    </row>
    <row r="5850" spans="41:41" x14ac:dyDescent="0.25">
      <c r="AO5850" s="165"/>
    </row>
    <row r="5851" spans="41:41" x14ac:dyDescent="0.25">
      <c r="AO5851" s="165"/>
    </row>
    <row r="5852" spans="41:41" x14ac:dyDescent="0.25">
      <c r="AO5852" s="165"/>
    </row>
    <row r="5853" spans="41:41" x14ac:dyDescent="0.25">
      <c r="AO5853" s="165"/>
    </row>
    <row r="5854" spans="41:41" x14ac:dyDescent="0.25">
      <c r="AO5854" s="165"/>
    </row>
    <row r="5855" spans="41:41" x14ac:dyDescent="0.25">
      <c r="AO5855" s="165"/>
    </row>
    <row r="5856" spans="41:41" x14ac:dyDescent="0.25">
      <c r="AO5856" s="165"/>
    </row>
    <row r="5857" spans="41:41" x14ac:dyDescent="0.25">
      <c r="AO5857" s="165"/>
    </row>
    <row r="5858" spans="41:41" x14ac:dyDescent="0.25">
      <c r="AO5858" s="165"/>
    </row>
    <row r="5859" spans="41:41" x14ac:dyDescent="0.25">
      <c r="AO5859" s="165"/>
    </row>
    <row r="5860" spans="41:41" x14ac:dyDescent="0.25">
      <c r="AO5860" s="165"/>
    </row>
    <row r="5861" spans="41:41" x14ac:dyDescent="0.25">
      <c r="AO5861" s="165"/>
    </row>
    <row r="5862" spans="41:41" x14ac:dyDescent="0.25">
      <c r="AO5862" s="165"/>
    </row>
    <row r="5863" spans="41:41" x14ac:dyDescent="0.25">
      <c r="AO5863" s="165"/>
    </row>
    <row r="5864" spans="41:41" x14ac:dyDescent="0.25">
      <c r="AO5864" s="165"/>
    </row>
    <row r="5865" spans="41:41" x14ac:dyDescent="0.25">
      <c r="AO5865" s="165"/>
    </row>
    <row r="5866" spans="41:41" x14ac:dyDescent="0.25">
      <c r="AO5866" s="165"/>
    </row>
    <row r="5867" spans="41:41" x14ac:dyDescent="0.25">
      <c r="AO5867" s="165"/>
    </row>
    <row r="5868" spans="41:41" x14ac:dyDescent="0.25">
      <c r="AO5868" s="165"/>
    </row>
    <row r="5869" spans="41:41" x14ac:dyDescent="0.25">
      <c r="AO5869" s="165"/>
    </row>
    <row r="5870" spans="41:41" x14ac:dyDescent="0.25">
      <c r="AO5870" s="165"/>
    </row>
    <row r="5871" spans="41:41" x14ac:dyDescent="0.25">
      <c r="AO5871" s="165"/>
    </row>
    <row r="5872" spans="41:41" x14ac:dyDescent="0.25">
      <c r="AO5872" s="165"/>
    </row>
    <row r="5873" spans="41:41" x14ac:dyDescent="0.25">
      <c r="AO5873" s="165"/>
    </row>
    <row r="5874" spans="41:41" x14ac:dyDescent="0.25">
      <c r="AO5874" s="165"/>
    </row>
    <row r="5875" spans="41:41" x14ac:dyDescent="0.25">
      <c r="AO5875" s="165"/>
    </row>
    <row r="5876" spans="41:41" x14ac:dyDescent="0.25">
      <c r="AO5876" s="165"/>
    </row>
    <row r="5877" spans="41:41" x14ac:dyDescent="0.25">
      <c r="AO5877" s="165"/>
    </row>
    <row r="5878" spans="41:41" x14ac:dyDescent="0.25">
      <c r="AO5878" s="165"/>
    </row>
    <row r="5879" spans="41:41" x14ac:dyDescent="0.25">
      <c r="AO5879" s="165"/>
    </row>
    <row r="5880" spans="41:41" x14ac:dyDescent="0.25">
      <c r="AO5880" s="165"/>
    </row>
    <row r="5881" spans="41:41" x14ac:dyDescent="0.25">
      <c r="AO5881" s="165"/>
    </row>
    <row r="5882" spans="41:41" x14ac:dyDescent="0.25">
      <c r="AO5882" s="165"/>
    </row>
    <row r="5883" spans="41:41" x14ac:dyDescent="0.25">
      <c r="AO5883" s="165"/>
    </row>
    <row r="5884" spans="41:41" x14ac:dyDescent="0.25">
      <c r="AO5884" s="165"/>
    </row>
    <row r="5885" spans="41:41" x14ac:dyDescent="0.25">
      <c r="AO5885" s="165"/>
    </row>
    <row r="5886" spans="41:41" x14ac:dyDescent="0.25">
      <c r="AO5886" s="165"/>
    </row>
    <row r="5887" spans="41:41" x14ac:dyDescent="0.25">
      <c r="AO5887" s="165"/>
    </row>
    <row r="5888" spans="41:41" x14ac:dyDescent="0.25">
      <c r="AO5888" s="165"/>
    </row>
    <row r="5889" spans="41:41" x14ac:dyDescent="0.25">
      <c r="AO5889" s="165"/>
    </row>
    <row r="5890" spans="41:41" x14ac:dyDescent="0.25">
      <c r="AO5890" s="165"/>
    </row>
    <row r="5891" spans="41:41" x14ac:dyDescent="0.25">
      <c r="AO5891" s="165"/>
    </row>
    <row r="5892" spans="41:41" x14ac:dyDescent="0.25">
      <c r="AO5892" s="165"/>
    </row>
    <row r="5893" spans="41:41" x14ac:dyDescent="0.25">
      <c r="AO5893" s="165"/>
    </row>
    <row r="5894" spans="41:41" x14ac:dyDescent="0.25">
      <c r="AO5894" s="165"/>
    </row>
    <row r="5895" spans="41:41" x14ac:dyDescent="0.25">
      <c r="AO5895" s="165"/>
    </row>
    <row r="5896" spans="41:41" x14ac:dyDescent="0.25">
      <c r="AO5896" s="165"/>
    </row>
    <row r="5897" spans="41:41" x14ac:dyDescent="0.25">
      <c r="AO5897" s="165"/>
    </row>
    <row r="5898" spans="41:41" x14ac:dyDescent="0.25">
      <c r="AO5898" s="165"/>
    </row>
    <row r="5899" spans="41:41" x14ac:dyDescent="0.25">
      <c r="AO5899" s="165"/>
    </row>
    <row r="5900" spans="41:41" x14ac:dyDescent="0.25">
      <c r="AO5900" s="165"/>
    </row>
    <row r="5901" spans="41:41" x14ac:dyDescent="0.25">
      <c r="AO5901" s="165"/>
    </row>
    <row r="5902" spans="41:41" x14ac:dyDescent="0.25">
      <c r="AO5902" s="165"/>
    </row>
    <row r="5903" spans="41:41" x14ac:dyDescent="0.25">
      <c r="AO5903" s="165"/>
    </row>
    <row r="5904" spans="41:41" x14ac:dyDescent="0.25">
      <c r="AO5904" s="165"/>
    </row>
    <row r="5905" spans="41:41" x14ac:dyDescent="0.25">
      <c r="AO5905" s="165"/>
    </row>
    <row r="5906" spans="41:41" x14ac:dyDescent="0.25">
      <c r="AO5906" s="165"/>
    </row>
    <row r="5907" spans="41:41" x14ac:dyDescent="0.25">
      <c r="AO5907" s="165"/>
    </row>
    <row r="5908" spans="41:41" x14ac:dyDescent="0.25">
      <c r="AO5908" s="165"/>
    </row>
    <row r="5909" spans="41:41" x14ac:dyDescent="0.25">
      <c r="AO5909" s="165"/>
    </row>
    <row r="5910" spans="41:41" x14ac:dyDescent="0.25">
      <c r="AO5910" s="165"/>
    </row>
    <row r="5911" spans="41:41" x14ac:dyDescent="0.25">
      <c r="AO5911" s="165"/>
    </row>
    <row r="5912" spans="41:41" x14ac:dyDescent="0.25">
      <c r="AO5912" s="165"/>
    </row>
    <row r="5913" spans="41:41" x14ac:dyDescent="0.25">
      <c r="AO5913" s="165"/>
    </row>
    <row r="5914" spans="41:41" x14ac:dyDescent="0.25">
      <c r="AO5914" s="165"/>
    </row>
    <row r="5915" spans="41:41" x14ac:dyDescent="0.25">
      <c r="AO5915" s="165"/>
    </row>
    <row r="5916" spans="41:41" x14ac:dyDescent="0.25">
      <c r="AO5916" s="165"/>
    </row>
    <row r="5917" spans="41:41" x14ac:dyDescent="0.25">
      <c r="AO5917" s="165"/>
    </row>
    <row r="5918" spans="41:41" x14ac:dyDescent="0.25">
      <c r="AO5918" s="165"/>
    </row>
    <row r="5919" spans="41:41" x14ac:dyDescent="0.25">
      <c r="AO5919" s="165"/>
    </row>
    <row r="5920" spans="41:41" x14ac:dyDescent="0.25">
      <c r="AO5920" s="165"/>
    </row>
    <row r="5921" spans="41:41" x14ac:dyDescent="0.25">
      <c r="AO5921" s="165"/>
    </row>
    <row r="5922" spans="41:41" x14ac:dyDescent="0.25">
      <c r="AO5922" s="165"/>
    </row>
    <row r="5923" spans="41:41" x14ac:dyDescent="0.25">
      <c r="AO5923" s="165"/>
    </row>
    <row r="5924" spans="41:41" x14ac:dyDescent="0.25">
      <c r="AO5924" s="165"/>
    </row>
    <row r="5925" spans="41:41" x14ac:dyDescent="0.25">
      <c r="AO5925" s="165"/>
    </row>
    <row r="5926" spans="41:41" x14ac:dyDescent="0.25">
      <c r="AO5926" s="165"/>
    </row>
    <row r="5927" spans="41:41" x14ac:dyDescent="0.25">
      <c r="AO5927" s="165"/>
    </row>
    <row r="5928" spans="41:41" x14ac:dyDescent="0.25">
      <c r="AO5928" s="165"/>
    </row>
    <row r="5929" spans="41:41" x14ac:dyDescent="0.25">
      <c r="AO5929" s="165"/>
    </row>
    <row r="5930" spans="41:41" x14ac:dyDescent="0.25">
      <c r="AO5930" s="165"/>
    </row>
    <row r="5931" spans="41:41" x14ac:dyDescent="0.25">
      <c r="AO5931" s="165"/>
    </row>
    <row r="5932" spans="41:41" x14ac:dyDescent="0.25">
      <c r="AO5932" s="165"/>
    </row>
    <row r="5933" spans="41:41" x14ac:dyDescent="0.25">
      <c r="AO5933" s="165"/>
    </row>
    <row r="5934" spans="41:41" x14ac:dyDescent="0.25">
      <c r="AO5934" s="165"/>
    </row>
    <row r="5935" spans="41:41" x14ac:dyDescent="0.25">
      <c r="AO5935" s="165"/>
    </row>
    <row r="5936" spans="41:41" x14ac:dyDescent="0.25">
      <c r="AO5936" s="165"/>
    </row>
    <row r="5937" spans="41:41" x14ac:dyDescent="0.25">
      <c r="AO5937" s="165"/>
    </row>
    <row r="5938" spans="41:41" x14ac:dyDescent="0.25">
      <c r="AO5938" s="165"/>
    </row>
    <row r="5939" spans="41:41" x14ac:dyDescent="0.25">
      <c r="AO5939" s="165"/>
    </row>
    <row r="5940" spans="41:41" x14ac:dyDescent="0.25">
      <c r="AO5940" s="165"/>
    </row>
    <row r="5941" spans="41:41" x14ac:dyDescent="0.25">
      <c r="AO5941" s="165"/>
    </row>
    <row r="5942" spans="41:41" x14ac:dyDescent="0.25">
      <c r="AO5942" s="165"/>
    </row>
    <row r="5943" spans="41:41" x14ac:dyDescent="0.25">
      <c r="AO5943" s="165"/>
    </row>
    <row r="5944" spans="41:41" x14ac:dyDescent="0.25">
      <c r="AO5944" s="165"/>
    </row>
    <row r="5945" spans="41:41" x14ac:dyDescent="0.25">
      <c r="AO5945" s="165"/>
    </row>
    <row r="5946" spans="41:41" x14ac:dyDescent="0.25">
      <c r="AO5946" s="165"/>
    </row>
    <row r="5947" spans="41:41" x14ac:dyDescent="0.25">
      <c r="AO5947" s="165"/>
    </row>
    <row r="5948" spans="41:41" x14ac:dyDescent="0.25">
      <c r="AO5948" s="165"/>
    </row>
    <row r="5949" spans="41:41" x14ac:dyDescent="0.25">
      <c r="AO5949" s="165"/>
    </row>
    <row r="5950" spans="41:41" x14ac:dyDescent="0.25">
      <c r="AO5950" s="165"/>
    </row>
    <row r="5951" spans="41:41" x14ac:dyDescent="0.25">
      <c r="AO5951" s="165"/>
    </row>
    <row r="5952" spans="41:41" x14ac:dyDescent="0.25">
      <c r="AO5952" s="165"/>
    </row>
    <row r="5953" spans="41:41" x14ac:dyDescent="0.25">
      <c r="AO5953" s="165"/>
    </row>
    <row r="5954" spans="41:41" x14ac:dyDescent="0.25">
      <c r="AO5954" s="165"/>
    </row>
    <row r="5955" spans="41:41" x14ac:dyDescent="0.25">
      <c r="AO5955" s="165"/>
    </row>
    <row r="5956" spans="41:41" x14ac:dyDescent="0.25">
      <c r="AO5956" s="165"/>
    </row>
    <row r="5957" spans="41:41" x14ac:dyDescent="0.25">
      <c r="AO5957" s="165"/>
    </row>
    <row r="5958" spans="41:41" x14ac:dyDescent="0.25">
      <c r="AO5958" s="165"/>
    </row>
    <row r="5959" spans="41:41" x14ac:dyDescent="0.25">
      <c r="AO5959" s="165"/>
    </row>
    <row r="5960" spans="41:41" x14ac:dyDescent="0.25">
      <c r="AO5960" s="165"/>
    </row>
    <row r="5961" spans="41:41" x14ac:dyDescent="0.25">
      <c r="AO5961" s="165"/>
    </row>
    <row r="5962" spans="41:41" x14ac:dyDescent="0.25">
      <c r="AO5962" s="165"/>
    </row>
    <row r="5963" spans="41:41" x14ac:dyDescent="0.25">
      <c r="AO5963" s="165"/>
    </row>
    <row r="5964" spans="41:41" x14ac:dyDescent="0.25">
      <c r="AO5964" s="165"/>
    </row>
    <row r="5965" spans="41:41" x14ac:dyDescent="0.25">
      <c r="AO5965" s="165"/>
    </row>
    <row r="5966" spans="41:41" x14ac:dyDescent="0.25">
      <c r="AO5966" s="165"/>
    </row>
    <row r="5967" spans="41:41" x14ac:dyDescent="0.25">
      <c r="AO5967" s="165"/>
    </row>
    <row r="5968" spans="41:41" x14ac:dyDescent="0.25">
      <c r="AO5968" s="165"/>
    </row>
    <row r="5969" spans="41:41" x14ac:dyDescent="0.25">
      <c r="AO5969" s="165"/>
    </row>
    <row r="5970" spans="41:41" x14ac:dyDescent="0.25">
      <c r="AO5970" s="165"/>
    </row>
    <row r="5971" spans="41:41" x14ac:dyDescent="0.25">
      <c r="AO5971" s="165"/>
    </row>
    <row r="5972" spans="41:41" x14ac:dyDescent="0.25">
      <c r="AO5972" s="165"/>
    </row>
    <row r="5973" spans="41:41" x14ac:dyDescent="0.25">
      <c r="AO5973" s="165"/>
    </row>
    <row r="5974" spans="41:41" x14ac:dyDescent="0.25">
      <c r="AO5974" s="165"/>
    </row>
    <row r="5975" spans="41:41" x14ac:dyDescent="0.25">
      <c r="AO5975" s="165"/>
    </row>
    <row r="5976" spans="41:41" x14ac:dyDescent="0.25">
      <c r="AO5976" s="165"/>
    </row>
    <row r="5977" spans="41:41" x14ac:dyDescent="0.25">
      <c r="AO5977" s="165"/>
    </row>
    <row r="5978" spans="41:41" x14ac:dyDescent="0.25">
      <c r="AO5978" s="165"/>
    </row>
    <row r="5979" spans="41:41" x14ac:dyDescent="0.25">
      <c r="AO5979" s="165"/>
    </row>
    <row r="5980" spans="41:41" x14ac:dyDescent="0.25">
      <c r="AO5980" s="165"/>
    </row>
    <row r="5981" spans="41:41" x14ac:dyDescent="0.25">
      <c r="AO5981" s="165"/>
    </row>
    <row r="5982" spans="41:41" x14ac:dyDescent="0.25">
      <c r="AO5982" s="165"/>
    </row>
    <row r="5983" spans="41:41" x14ac:dyDescent="0.25">
      <c r="AO5983" s="165"/>
    </row>
    <row r="5984" spans="41:41" x14ac:dyDescent="0.25">
      <c r="AO5984" s="165"/>
    </row>
    <row r="5985" spans="41:41" x14ac:dyDescent="0.25">
      <c r="AO5985" s="165"/>
    </row>
    <row r="5986" spans="41:41" x14ac:dyDescent="0.25">
      <c r="AO5986" s="165"/>
    </row>
    <row r="5987" spans="41:41" x14ac:dyDescent="0.25">
      <c r="AO5987" s="165"/>
    </row>
    <row r="5988" spans="41:41" x14ac:dyDescent="0.25">
      <c r="AO5988" s="165"/>
    </row>
    <row r="5989" spans="41:41" x14ac:dyDescent="0.25">
      <c r="AO5989" s="165"/>
    </row>
    <row r="5990" spans="41:41" x14ac:dyDescent="0.25">
      <c r="AO5990" s="165"/>
    </row>
    <row r="5991" spans="41:41" x14ac:dyDescent="0.25">
      <c r="AO5991" s="165"/>
    </row>
    <row r="5992" spans="41:41" x14ac:dyDescent="0.25">
      <c r="AO5992" s="165"/>
    </row>
    <row r="5993" spans="41:41" x14ac:dyDescent="0.25">
      <c r="AO5993" s="165"/>
    </row>
    <row r="5994" spans="41:41" x14ac:dyDescent="0.25">
      <c r="AO5994" s="165"/>
    </row>
    <row r="5995" spans="41:41" x14ac:dyDescent="0.25">
      <c r="AO5995" s="165"/>
    </row>
    <row r="5996" spans="41:41" x14ac:dyDescent="0.25">
      <c r="AO5996" s="165"/>
    </row>
    <row r="5997" spans="41:41" x14ac:dyDescent="0.25">
      <c r="AO5997" s="165"/>
    </row>
    <row r="5998" spans="41:41" x14ac:dyDescent="0.25">
      <c r="AO5998" s="165"/>
    </row>
    <row r="5999" spans="41:41" x14ac:dyDescent="0.25">
      <c r="AO5999" s="165"/>
    </row>
    <row r="6000" spans="41:41" x14ac:dyDescent="0.25">
      <c r="AO6000" s="165"/>
    </row>
    <row r="6001" spans="41:41" x14ac:dyDescent="0.25">
      <c r="AO6001" s="165"/>
    </row>
    <row r="6002" spans="41:41" x14ac:dyDescent="0.25">
      <c r="AO6002" s="165"/>
    </row>
    <row r="6003" spans="41:41" x14ac:dyDescent="0.25">
      <c r="AO6003" s="165"/>
    </row>
    <row r="6004" spans="41:41" x14ac:dyDescent="0.25">
      <c r="AO6004" s="165"/>
    </row>
    <row r="6005" spans="41:41" x14ac:dyDescent="0.25">
      <c r="AO6005" s="165"/>
    </row>
    <row r="6006" spans="41:41" x14ac:dyDescent="0.25">
      <c r="AO6006" s="165"/>
    </row>
    <row r="6007" spans="41:41" x14ac:dyDescent="0.25">
      <c r="AO6007" s="165"/>
    </row>
    <row r="6008" spans="41:41" x14ac:dyDescent="0.25">
      <c r="AO6008" s="165"/>
    </row>
    <row r="6009" spans="41:41" x14ac:dyDescent="0.25">
      <c r="AO6009" s="165"/>
    </row>
    <row r="6010" spans="41:41" x14ac:dyDescent="0.25">
      <c r="AO6010" s="165"/>
    </row>
    <row r="6011" spans="41:41" x14ac:dyDescent="0.25">
      <c r="AO6011" s="165"/>
    </row>
    <row r="6012" spans="41:41" x14ac:dyDescent="0.25">
      <c r="AO6012" s="165"/>
    </row>
    <row r="6013" spans="41:41" x14ac:dyDescent="0.25">
      <c r="AO6013" s="165"/>
    </row>
    <row r="6014" spans="41:41" x14ac:dyDescent="0.25">
      <c r="AO6014" s="165"/>
    </row>
    <row r="6015" spans="41:41" x14ac:dyDescent="0.25">
      <c r="AO6015" s="165"/>
    </row>
    <row r="6016" spans="41:41" x14ac:dyDescent="0.25">
      <c r="AO6016" s="165"/>
    </row>
    <row r="6017" spans="41:41" x14ac:dyDescent="0.25">
      <c r="AO6017" s="165"/>
    </row>
    <row r="6018" spans="41:41" x14ac:dyDescent="0.25">
      <c r="AO6018" s="165"/>
    </row>
    <row r="6019" spans="41:41" x14ac:dyDescent="0.25">
      <c r="AO6019" s="165"/>
    </row>
    <row r="6020" spans="41:41" x14ac:dyDescent="0.25">
      <c r="AO6020" s="165"/>
    </row>
    <row r="6021" spans="41:41" x14ac:dyDescent="0.25">
      <c r="AO6021" s="165"/>
    </row>
    <row r="6022" spans="41:41" x14ac:dyDescent="0.25">
      <c r="AO6022" s="165"/>
    </row>
    <row r="6023" spans="41:41" x14ac:dyDescent="0.25">
      <c r="AO6023" s="165"/>
    </row>
    <row r="6024" spans="41:41" x14ac:dyDescent="0.25">
      <c r="AO6024" s="165"/>
    </row>
    <row r="6025" spans="41:41" x14ac:dyDescent="0.25">
      <c r="AO6025" s="165"/>
    </row>
    <row r="6026" spans="41:41" x14ac:dyDescent="0.25">
      <c r="AO6026" s="165"/>
    </row>
    <row r="6027" spans="41:41" x14ac:dyDescent="0.25">
      <c r="AO6027" s="165"/>
    </row>
    <row r="6028" spans="41:41" x14ac:dyDescent="0.25">
      <c r="AO6028" s="165"/>
    </row>
    <row r="6029" spans="41:41" x14ac:dyDescent="0.25">
      <c r="AO6029" s="165"/>
    </row>
    <row r="6030" spans="41:41" x14ac:dyDescent="0.25">
      <c r="AO6030" s="165"/>
    </row>
    <row r="6031" spans="41:41" x14ac:dyDescent="0.25">
      <c r="AO6031" s="165"/>
    </row>
    <row r="6032" spans="41:41" x14ac:dyDescent="0.25">
      <c r="AO6032" s="165"/>
    </row>
    <row r="6033" spans="41:41" x14ac:dyDescent="0.25">
      <c r="AO6033" s="165"/>
    </row>
    <row r="6034" spans="41:41" x14ac:dyDescent="0.25">
      <c r="AO6034" s="165"/>
    </row>
    <row r="6035" spans="41:41" x14ac:dyDescent="0.25">
      <c r="AO6035" s="165"/>
    </row>
    <row r="6036" spans="41:41" x14ac:dyDescent="0.25">
      <c r="AO6036" s="165"/>
    </row>
    <row r="6037" spans="41:41" x14ac:dyDescent="0.25">
      <c r="AO6037" s="165"/>
    </row>
    <row r="6038" spans="41:41" x14ac:dyDescent="0.25">
      <c r="AO6038" s="165"/>
    </row>
    <row r="6039" spans="41:41" x14ac:dyDescent="0.25">
      <c r="AO6039" s="165"/>
    </row>
    <row r="6040" spans="41:41" x14ac:dyDescent="0.25">
      <c r="AO6040" s="165"/>
    </row>
    <row r="6041" spans="41:41" x14ac:dyDescent="0.25">
      <c r="AO6041" s="165"/>
    </row>
    <row r="6042" spans="41:41" x14ac:dyDescent="0.25">
      <c r="AO6042" s="165"/>
    </row>
    <row r="6043" spans="41:41" x14ac:dyDescent="0.25">
      <c r="AO6043" s="165"/>
    </row>
    <row r="6044" spans="41:41" x14ac:dyDescent="0.25">
      <c r="AO6044" s="165"/>
    </row>
    <row r="6045" spans="41:41" x14ac:dyDescent="0.25">
      <c r="AO6045" s="165"/>
    </row>
    <row r="6046" spans="41:41" x14ac:dyDescent="0.25">
      <c r="AO6046" s="165"/>
    </row>
    <row r="6047" spans="41:41" x14ac:dyDescent="0.25">
      <c r="AO6047" s="165"/>
    </row>
    <row r="6048" spans="41:41" x14ac:dyDescent="0.25">
      <c r="AO6048" s="165"/>
    </row>
    <row r="6049" spans="41:41" x14ac:dyDescent="0.25">
      <c r="AO6049" s="165"/>
    </row>
    <row r="6050" spans="41:41" x14ac:dyDescent="0.25">
      <c r="AO6050" s="165"/>
    </row>
    <row r="6051" spans="41:41" x14ac:dyDescent="0.25">
      <c r="AO6051" s="165"/>
    </row>
    <row r="6052" spans="41:41" x14ac:dyDescent="0.25">
      <c r="AO6052" s="165"/>
    </row>
    <row r="6053" spans="41:41" x14ac:dyDescent="0.25">
      <c r="AO6053" s="165"/>
    </row>
    <row r="6054" spans="41:41" x14ac:dyDescent="0.25">
      <c r="AO6054" s="165"/>
    </row>
    <row r="6055" spans="41:41" x14ac:dyDescent="0.25">
      <c r="AO6055" s="165"/>
    </row>
    <row r="6056" spans="41:41" x14ac:dyDescent="0.25">
      <c r="AO6056" s="165"/>
    </row>
    <row r="6057" spans="41:41" x14ac:dyDescent="0.25">
      <c r="AO6057" s="165"/>
    </row>
    <row r="6058" spans="41:41" x14ac:dyDescent="0.25">
      <c r="AO6058" s="165"/>
    </row>
    <row r="6059" spans="41:41" x14ac:dyDescent="0.25">
      <c r="AO6059" s="165"/>
    </row>
    <row r="6060" spans="41:41" x14ac:dyDescent="0.25">
      <c r="AO6060" s="165"/>
    </row>
    <row r="6061" spans="41:41" x14ac:dyDescent="0.25">
      <c r="AO6061" s="165"/>
    </row>
    <row r="6062" spans="41:41" x14ac:dyDescent="0.25">
      <c r="AO6062" s="165"/>
    </row>
    <row r="6063" spans="41:41" x14ac:dyDescent="0.25">
      <c r="AO6063" s="165"/>
    </row>
    <row r="6064" spans="41:41" x14ac:dyDescent="0.25">
      <c r="AO6064" s="165"/>
    </row>
    <row r="6065" spans="41:41" x14ac:dyDescent="0.25">
      <c r="AO6065" s="165"/>
    </row>
    <row r="6066" spans="41:41" x14ac:dyDescent="0.25">
      <c r="AO6066" s="165"/>
    </row>
    <row r="6067" spans="41:41" x14ac:dyDescent="0.25">
      <c r="AO6067" s="165"/>
    </row>
    <row r="6068" spans="41:41" x14ac:dyDescent="0.25">
      <c r="AO6068" s="165"/>
    </row>
    <row r="6069" spans="41:41" x14ac:dyDescent="0.25">
      <c r="AO6069" s="165"/>
    </row>
    <row r="6070" spans="41:41" x14ac:dyDescent="0.25">
      <c r="AO6070" s="165"/>
    </row>
    <row r="6071" spans="41:41" x14ac:dyDescent="0.25">
      <c r="AO6071" s="165"/>
    </row>
    <row r="6072" spans="41:41" x14ac:dyDescent="0.25">
      <c r="AO6072" s="165"/>
    </row>
    <row r="6073" spans="41:41" x14ac:dyDescent="0.25">
      <c r="AO6073" s="165"/>
    </row>
    <row r="6074" spans="41:41" x14ac:dyDescent="0.25">
      <c r="AO6074" s="165"/>
    </row>
    <row r="6075" spans="41:41" x14ac:dyDescent="0.25">
      <c r="AO6075" s="165"/>
    </row>
    <row r="6076" spans="41:41" x14ac:dyDescent="0.25">
      <c r="AO6076" s="165"/>
    </row>
    <row r="6077" spans="41:41" x14ac:dyDescent="0.25">
      <c r="AO6077" s="165"/>
    </row>
    <row r="6078" spans="41:41" x14ac:dyDescent="0.25">
      <c r="AO6078" s="165"/>
    </row>
    <row r="6079" spans="41:41" x14ac:dyDescent="0.25">
      <c r="AO6079" s="165"/>
    </row>
    <row r="6080" spans="41:41" x14ac:dyDescent="0.25">
      <c r="AO6080" s="165"/>
    </row>
    <row r="6081" spans="41:41" x14ac:dyDescent="0.25">
      <c r="AO6081" s="165"/>
    </row>
    <row r="6082" spans="41:41" x14ac:dyDescent="0.25">
      <c r="AO6082" s="165"/>
    </row>
    <row r="6083" spans="41:41" x14ac:dyDescent="0.25">
      <c r="AO6083" s="165"/>
    </row>
    <row r="6084" spans="41:41" x14ac:dyDescent="0.25">
      <c r="AO6084" s="165"/>
    </row>
    <row r="6085" spans="41:41" x14ac:dyDescent="0.25">
      <c r="AO6085" s="165"/>
    </row>
    <row r="6086" spans="41:41" x14ac:dyDescent="0.25">
      <c r="AO6086" s="165"/>
    </row>
    <row r="6087" spans="41:41" x14ac:dyDescent="0.25">
      <c r="AO6087" s="165"/>
    </row>
    <row r="6088" spans="41:41" x14ac:dyDescent="0.25">
      <c r="AO6088" s="165"/>
    </row>
    <row r="6089" spans="41:41" x14ac:dyDescent="0.25">
      <c r="AO6089" s="165"/>
    </row>
    <row r="6090" spans="41:41" x14ac:dyDescent="0.25">
      <c r="AO6090" s="165"/>
    </row>
    <row r="6091" spans="41:41" x14ac:dyDescent="0.25">
      <c r="AO6091" s="165"/>
    </row>
    <row r="6092" spans="41:41" x14ac:dyDescent="0.25">
      <c r="AO6092" s="165"/>
    </row>
    <row r="6093" spans="41:41" x14ac:dyDescent="0.25">
      <c r="AO6093" s="165"/>
    </row>
    <row r="6094" spans="41:41" x14ac:dyDescent="0.25">
      <c r="AO6094" s="165"/>
    </row>
    <row r="6095" spans="41:41" x14ac:dyDescent="0.25">
      <c r="AO6095" s="165"/>
    </row>
    <row r="6096" spans="41:41" x14ac:dyDescent="0.25">
      <c r="AO6096" s="165"/>
    </row>
    <row r="6097" spans="41:41" x14ac:dyDescent="0.25">
      <c r="AO6097" s="165"/>
    </row>
    <row r="6098" spans="41:41" x14ac:dyDescent="0.25">
      <c r="AO6098" s="165"/>
    </row>
    <row r="6099" spans="41:41" x14ac:dyDescent="0.25">
      <c r="AO6099" s="165"/>
    </row>
    <row r="6100" spans="41:41" x14ac:dyDescent="0.25">
      <c r="AO6100" s="165"/>
    </row>
    <row r="6101" spans="41:41" x14ac:dyDescent="0.25">
      <c r="AO6101" s="165"/>
    </row>
    <row r="6102" spans="41:41" x14ac:dyDescent="0.25">
      <c r="AO6102" s="165"/>
    </row>
    <row r="6103" spans="41:41" x14ac:dyDescent="0.25">
      <c r="AO6103" s="165"/>
    </row>
    <row r="6104" spans="41:41" x14ac:dyDescent="0.25">
      <c r="AO6104" s="165"/>
    </row>
    <row r="6105" spans="41:41" x14ac:dyDescent="0.25">
      <c r="AO6105" s="165"/>
    </row>
    <row r="6106" spans="41:41" x14ac:dyDescent="0.25">
      <c r="AO6106" s="165"/>
    </row>
    <row r="6107" spans="41:41" x14ac:dyDescent="0.25">
      <c r="AO6107" s="165"/>
    </row>
    <row r="6108" spans="41:41" x14ac:dyDescent="0.25">
      <c r="AO6108" s="165"/>
    </row>
    <row r="6109" spans="41:41" x14ac:dyDescent="0.25">
      <c r="AO6109" s="165"/>
    </row>
    <row r="6110" spans="41:41" x14ac:dyDescent="0.25">
      <c r="AO6110" s="165"/>
    </row>
    <row r="6111" spans="41:41" x14ac:dyDescent="0.25">
      <c r="AO6111" s="165"/>
    </row>
    <row r="6112" spans="41:41" x14ac:dyDescent="0.25">
      <c r="AO6112" s="165"/>
    </row>
    <row r="6113" spans="41:41" x14ac:dyDescent="0.25">
      <c r="AO6113" s="165"/>
    </row>
    <row r="6114" spans="41:41" x14ac:dyDescent="0.25">
      <c r="AO6114" s="165"/>
    </row>
    <row r="6115" spans="41:41" x14ac:dyDescent="0.25">
      <c r="AO6115" s="165"/>
    </row>
    <row r="6116" spans="41:41" x14ac:dyDescent="0.25">
      <c r="AO6116" s="165"/>
    </row>
    <row r="6117" spans="41:41" x14ac:dyDescent="0.25">
      <c r="AO6117" s="165"/>
    </row>
    <row r="6118" spans="41:41" x14ac:dyDescent="0.25">
      <c r="AO6118" s="165"/>
    </row>
    <row r="6119" spans="41:41" x14ac:dyDescent="0.25">
      <c r="AO6119" s="165"/>
    </row>
    <row r="6120" spans="41:41" x14ac:dyDescent="0.25">
      <c r="AO6120" s="165"/>
    </row>
    <row r="6121" spans="41:41" x14ac:dyDescent="0.25">
      <c r="AO6121" s="165"/>
    </row>
    <row r="6122" spans="41:41" x14ac:dyDescent="0.25">
      <c r="AO6122" s="165"/>
    </row>
    <row r="6123" spans="41:41" x14ac:dyDescent="0.25">
      <c r="AO6123" s="165"/>
    </row>
    <row r="6124" spans="41:41" x14ac:dyDescent="0.25">
      <c r="AO6124" s="165"/>
    </row>
    <row r="6125" spans="41:41" x14ac:dyDescent="0.25">
      <c r="AO6125" s="165"/>
    </row>
    <row r="6126" spans="41:41" x14ac:dyDescent="0.25">
      <c r="AO6126" s="165"/>
    </row>
    <row r="6127" spans="41:41" x14ac:dyDescent="0.25">
      <c r="AO6127" s="165"/>
    </row>
    <row r="6128" spans="41:41" x14ac:dyDescent="0.25">
      <c r="AO6128" s="165"/>
    </row>
    <row r="6129" spans="41:41" x14ac:dyDescent="0.25">
      <c r="AO6129" s="165"/>
    </row>
    <row r="6130" spans="41:41" x14ac:dyDescent="0.25">
      <c r="AO6130" s="165"/>
    </row>
    <row r="6131" spans="41:41" x14ac:dyDescent="0.25">
      <c r="AO6131" s="165"/>
    </row>
    <row r="6132" spans="41:41" x14ac:dyDescent="0.25">
      <c r="AO6132" s="165"/>
    </row>
    <row r="6133" spans="41:41" x14ac:dyDescent="0.25">
      <c r="AO6133" s="165"/>
    </row>
    <row r="6134" spans="41:41" x14ac:dyDescent="0.25">
      <c r="AO6134" s="165"/>
    </row>
    <row r="6135" spans="41:41" x14ac:dyDescent="0.25">
      <c r="AO6135" s="165"/>
    </row>
    <row r="6136" spans="41:41" x14ac:dyDescent="0.25">
      <c r="AO6136" s="165"/>
    </row>
    <row r="6137" spans="41:41" x14ac:dyDescent="0.25">
      <c r="AO6137" s="165"/>
    </row>
    <row r="6138" spans="41:41" x14ac:dyDescent="0.25">
      <c r="AO6138" s="165"/>
    </row>
    <row r="6139" spans="41:41" x14ac:dyDescent="0.25">
      <c r="AO6139" s="165"/>
    </row>
    <row r="6140" spans="41:41" x14ac:dyDescent="0.25">
      <c r="AO6140" s="165"/>
    </row>
    <row r="6141" spans="41:41" x14ac:dyDescent="0.25">
      <c r="AO6141" s="165"/>
    </row>
    <row r="6142" spans="41:41" x14ac:dyDescent="0.25">
      <c r="AO6142" s="165"/>
    </row>
    <row r="6143" spans="41:41" x14ac:dyDescent="0.25">
      <c r="AO6143" s="165"/>
    </row>
    <row r="6144" spans="41:41" x14ac:dyDescent="0.25">
      <c r="AO6144" s="165"/>
    </row>
    <row r="6145" spans="41:41" x14ac:dyDescent="0.25">
      <c r="AO6145" s="165"/>
    </row>
    <row r="6146" spans="41:41" x14ac:dyDescent="0.25">
      <c r="AO6146" s="165"/>
    </row>
    <row r="6147" spans="41:41" x14ac:dyDescent="0.25">
      <c r="AO6147" s="165"/>
    </row>
    <row r="6148" spans="41:41" x14ac:dyDescent="0.25">
      <c r="AO6148" s="165"/>
    </row>
    <row r="6149" spans="41:41" x14ac:dyDescent="0.25">
      <c r="AO6149" s="165"/>
    </row>
    <row r="6150" spans="41:41" x14ac:dyDescent="0.25">
      <c r="AO6150" s="165"/>
    </row>
    <row r="6151" spans="41:41" x14ac:dyDescent="0.25">
      <c r="AO6151" s="165"/>
    </row>
    <row r="6152" spans="41:41" x14ac:dyDescent="0.25">
      <c r="AO6152" s="165"/>
    </row>
    <row r="6153" spans="41:41" x14ac:dyDescent="0.25">
      <c r="AO6153" s="165"/>
    </row>
    <row r="6154" spans="41:41" x14ac:dyDescent="0.25">
      <c r="AO6154" s="165"/>
    </row>
    <row r="6155" spans="41:41" x14ac:dyDescent="0.25">
      <c r="AO6155" s="165"/>
    </row>
    <row r="6156" spans="41:41" x14ac:dyDescent="0.25">
      <c r="AO6156" s="165"/>
    </row>
    <row r="6157" spans="41:41" x14ac:dyDescent="0.25">
      <c r="AO6157" s="165"/>
    </row>
    <row r="6158" spans="41:41" x14ac:dyDescent="0.25">
      <c r="AO6158" s="165"/>
    </row>
    <row r="6159" spans="41:41" x14ac:dyDescent="0.25">
      <c r="AO6159" s="165"/>
    </row>
    <row r="6160" spans="41:41" x14ac:dyDescent="0.25">
      <c r="AO6160" s="165"/>
    </row>
    <row r="6161" spans="41:41" x14ac:dyDescent="0.25">
      <c r="AO6161" s="165"/>
    </row>
    <row r="6162" spans="41:41" x14ac:dyDescent="0.25">
      <c r="AO6162" s="165"/>
    </row>
    <row r="6163" spans="41:41" x14ac:dyDescent="0.25">
      <c r="AO6163" s="165"/>
    </row>
    <row r="6164" spans="41:41" x14ac:dyDescent="0.25">
      <c r="AO6164" s="165"/>
    </row>
    <row r="6165" spans="41:41" x14ac:dyDescent="0.25">
      <c r="AO6165" s="165"/>
    </row>
    <row r="6166" spans="41:41" x14ac:dyDescent="0.25">
      <c r="AO6166" s="165"/>
    </row>
    <row r="6167" spans="41:41" x14ac:dyDescent="0.25">
      <c r="AO6167" s="165"/>
    </row>
    <row r="6168" spans="41:41" x14ac:dyDescent="0.25">
      <c r="AO6168" s="165"/>
    </row>
    <row r="6169" spans="41:41" x14ac:dyDescent="0.25">
      <c r="AO6169" s="165"/>
    </row>
    <row r="6170" spans="41:41" x14ac:dyDescent="0.25">
      <c r="AO6170" s="165"/>
    </row>
    <row r="6171" spans="41:41" x14ac:dyDescent="0.25">
      <c r="AO6171" s="165"/>
    </row>
    <row r="6172" spans="41:41" x14ac:dyDescent="0.25">
      <c r="AO6172" s="165"/>
    </row>
    <row r="6173" spans="41:41" x14ac:dyDescent="0.25">
      <c r="AO6173" s="165"/>
    </row>
    <row r="6174" spans="41:41" x14ac:dyDescent="0.25">
      <c r="AO6174" s="165"/>
    </row>
    <row r="6175" spans="41:41" x14ac:dyDescent="0.25">
      <c r="AO6175" s="165"/>
    </row>
    <row r="6176" spans="41:41" x14ac:dyDescent="0.25">
      <c r="AO6176" s="165"/>
    </row>
    <row r="6177" spans="41:41" x14ac:dyDescent="0.25">
      <c r="AO6177" s="165"/>
    </row>
    <row r="6178" spans="41:41" x14ac:dyDescent="0.25">
      <c r="AO6178" s="165"/>
    </row>
    <row r="6179" spans="41:41" x14ac:dyDescent="0.25">
      <c r="AO6179" s="165"/>
    </row>
    <row r="6180" spans="41:41" x14ac:dyDescent="0.25">
      <c r="AO6180" s="165"/>
    </row>
    <row r="6181" spans="41:41" x14ac:dyDescent="0.25">
      <c r="AO6181" s="165"/>
    </row>
    <row r="6182" spans="41:41" x14ac:dyDescent="0.25">
      <c r="AO6182" s="165"/>
    </row>
    <row r="6183" spans="41:41" x14ac:dyDescent="0.25">
      <c r="AO6183" s="165"/>
    </row>
    <row r="6184" spans="41:41" x14ac:dyDescent="0.25">
      <c r="AO6184" s="165"/>
    </row>
    <row r="6185" spans="41:41" x14ac:dyDescent="0.25">
      <c r="AO6185" s="165"/>
    </row>
    <row r="6186" spans="41:41" x14ac:dyDescent="0.25">
      <c r="AO6186" s="165"/>
    </row>
    <row r="6187" spans="41:41" x14ac:dyDescent="0.25">
      <c r="AO6187" s="165"/>
    </row>
    <row r="6188" spans="41:41" x14ac:dyDescent="0.25">
      <c r="AO6188" s="165"/>
    </row>
    <row r="6189" spans="41:41" x14ac:dyDescent="0.25">
      <c r="AO6189" s="165"/>
    </row>
    <row r="6190" spans="41:41" x14ac:dyDescent="0.25">
      <c r="AO6190" s="165"/>
    </row>
    <row r="6191" spans="41:41" x14ac:dyDescent="0.25">
      <c r="AO6191" s="165"/>
    </row>
    <row r="6192" spans="41:41" x14ac:dyDescent="0.25">
      <c r="AO6192" s="165"/>
    </row>
    <row r="6193" spans="41:41" x14ac:dyDescent="0.25">
      <c r="AO6193" s="165"/>
    </row>
    <row r="6194" spans="41:41" x14ac:dyDescent="0.25">
      <c r="AO6194" s="165"/>
    </row>
    <row r="6195" spans="41:41" x14ac:dyDescent="0.25">
      <c r="AO6195" s="165"/>
    </row>
    <row r="6196" spans="41:41" x14ac:dyDescent="0.25">
      <c r="AO6196" s="165"/>
    </row>
    <row r="6197" spans="41:41" x14ac:dyDescent="0.25">
      <c r="AO6197" s="165"/>
    </row>
    <row r="6198" spans="41:41" x14ac:dyDescent="0.25">
      <c r="AO6198" s="165"/>
    </row>
    <row r="6199" spans="41:41" x14ac:dyDescent="0.25">
      <c r="AO6199" s="165"/>
    </row>
    <row r="6200" spans="41:41" x14ac:dyDescent="0.25">
      <c r="AO6200" s="165"/>
    </row>
    <row r="6201" spans="41:41" x14ac:dyDescent="0.25">
      <c r="AO6201" s="165"/>
    </row>
    <row r="6202" spans="41:41" x14ac:dyDescent="0.25">
      <c r="AO6202" s="165"/>
    </row>
    <row r="6203" spans="41:41" x14ac:dyDescent="0.25">
      <c r="AO6203" s="165"/>
    </row>
    <row r="6204" spans="41:41" x14ac:dyDescent="0.25">
      <c r="AO6204" s="165"/>
    </row>
    <row r="6205" spans="41:41" x14ac:dyDescent="0.25">
      <c r="AO6205" s="165"/>
    </row>
    <row r="6206" spans="41:41" x14ac:dyDescent="0.25">
      <c r="AO6206" s="165"/>
    </row>
    <row r="6207" spans="41:41" x14ac:dyDescent="0.25">
      <c r="AO6207" s="165"/>
    </row>
    <row r="6208" spans="41:41" x14ac:dyDescent="0.25">
      <c r="AO6208" s="165"/>
    </row>
    <row r="6209" spans="41:41" x14ac:dyDescent="0.25">
      <c r="AO6209" s="165"/>
    </row>
    <row r="6210" spans="41:41" x14ac:dyDescent="0.25">
      <c r="AO6210" s="165"/>
    </row>
    <row r="6211" spans="41:41" x14ac:dyDescent="0.25">
      <c r="AO6211" s="165"/>
    </row>
    <row r="6212" spans="41:41" x14ac:dyDescent="0.25">
      <c r="AO6212" s="165"/>
    </row>
    <row r="6213" spans="41:41" x14ac:dyDescent="0.25">
      <c r="AO6213" s="165"/>
    </row>
    <row r="6214" spans="41:41" x14ac:dyDescent="0.25">
      <c r="AO6214" s="165"/>
    </row>
    <row r="6215" spans="41:41" x14ac:dyDescent="0.25">
      <c r="AO6215" s="165"/>
    </row>
    <row r="6216" spans="41:41" x14ac:dyDescent="0.25">
      <c r="AO6216" s="165"/>
    </row>
    <row r="6217" spans="41:41" x14ac:dyDescent="0.25">
      <c r="AO6217" s="165"/>
    </row>
    <row r="6218" spans="41:41" x14ac:dyDescent="0.25">
      <c r="AO6218" s="165"/>
    </row>
    <row r="6219" spans="41:41" x14ac:dyDescent="0.25">
      <c r="AO6219" s="165"/>
    </row>
    <row r="6220" spans="41:41" x14ac:dyDescent="0.25">
      <c r="AO6220" s="165"/>
    </row>
    <row r="6221" spans="41:41" x14ac:dyDescent="0.25">
      <c r="AO6221" s="165"/>
    </row>
    <row r="6222" spans="41:41" x14ac:dyDescent="0.25">
      <c r="AO6222" s="165"/>
    </row>
    <row r="6223" spans="41:41" x14ac:dyDescent="0.25">
      <c r="AO6223" s="165"/>
    </row>
    <row r="6224" spans="41:41" x14ac:dyDescent="0.25">
      <c r="AO6224" s="165"/>
    </row>
    <row r="6225" spans="41:41" x14ac:dyDescent="0.25">
      <c r="AO6225" s="165"/>
    </row>
    <row r="6226" spans="41:41" x14ac:dyDescent="0.25">
      <c r="AO6226" s="165"/>
    </row>
    <row r="6227" spans="41:41" x14ac:dyDescent="0.25">
      <c r="AO6227" s="165"/>
    </row>
    <row r="6228" spans="41:41" x14ac:dyDescent="0.25">
      <c r="AO6228" s="165"/>
    </row>
    <row r="6229" spans="41:41" x14ac:dyDescent="0.25">
      <c r="AO6229" s="165"/>
    </row>
    <row r="6230" spans="41:41" x14ac:dyDescent="0.25">
      <c r="AO6230" s="165"/>
    </row>
    <row r="6231" spans="41:41" x14ac:dyDescent="0.25">
      <c r="AO6231" s="165"/>
    </row>
    <row r="6232" spans="41:41" x14ac:dyDescent="0.25">
      <c r="AO6232" s="165"/>
    </row>
    <row r="6233" spans="41:41" x14ac:dyDescent="0.25">
      <c r="AO6233" s="165"/>
    </row>
    <row r="6234" spans="41:41" x14ac:dyDescent="0.25">
      <c r="AO6234" s="165"/>
    </row>
    <row r="6235" spans="41:41" x14ac:dyDescent="0.25">
      <c r="AO6235" s="165"/>
    </row>
    <row r="6236" spans="41:41" x14ac:dyDescent="0.25">
      <c r="AO6236" s="165"/>
    </row>
    <row r="6237" spans="41:41" x14ac:dyDescent="0.25">
      <c r="AO6237" s="165"/>
    </row>
    <row r="6238" spans="41:41" x14ac:dyDescent="0.25">
      <c r="AO6238" s="165"/>
    </row>
    <row r="6239" spans="41:41" x14ac:dyDescent="0.25">
      <c r="AO6239" s="165"/>
    </row>
    <row r="6240" spans="41:41" x14ac:dyDescent="0.25">
      <c r="AO6240" s="165"/>
    </row>
    <row r="6241" spans="41:41" x14ac:dyDescent="0.25">
      <c r="AO6241" s="165"/>
    </row>
    <row r="6242" spans="41:41" x14ac:dyDescent="0.25">
      <c r="AO6242" s="165"/>
    </row>
    <row r="6243" spans="41:41" x14ac:dyDescent="0.25">
      <c r="AO6243" s="165"/>
    </row>
    <row r="6244" spans="41:41" x14ac:dyDescent="0.25">
      <c r="AO6244" s="165"/>
    </row>
    <row r="6245" spans="41:41" x14ac:dyDescent="0.25">
      <c r="AO6245" s="165"/>
    </row>
    <row r="6246" spans="41:41" x14ac:dyDescent="0.25">
      <c r="AO6246" s="165"/>
    </row>
    <row r="6247" spans="41:41" x14ac:dyDescent="0.25">
      <c r="AO6247" s="165"/>
    </row>
    <row r="6248" spans="41:41" x14ac:dyDescent="0.25">
      <c r="AO6248" s="165"/>
    </row>
    <row r="6249" spans="41:41" x14ac:dyDescent="0.25">
      <c r="AO6249" s="165"/>
    </row>
    <row r="6250" spans="41:41" x14ac:dyDescent="0.25">
      <c r="AO6250" s="165"/>
    </row>
    <row r="6251" spans="41:41" x14ac:dyDescent="0.25">
      <c r="AO6251" s="165"/>
    </row>
    <row r="6252" spans="41:41" x14ac:dyDescent="0.25">
      <c r="AO6252" s="165"/>
    </row>
    <row r="6253" spans="41:41" x14ac:dyDescent="0.25">
      <c r="AO6253" s="165"/>
    </row>
    <row r="6254" spans="41:41" x14ac:dyDescent="0.25">
      <c r="AO6254" s="165"/>
    </row>
    <row r="6255" spans="41:41" x14ac:dyDescent="0.25">
      <c r="AO6255" s="165"/>
    </row>
    <row r="6256" spans="41:41" x14ac:dyDescent="0.25">
      <c r="AO6256" s="165"/>
    </row>
    <row r="6257" spans="41:41" x14ac:dyDescent="0.25">
      <c r="AO6257" s="165"/>
    </row>
    <row r="6258" spans="41:41" x14ac:dyDescent="0.25">
      <c r="AO6258" s="165"/>
    </row>
    <row r="6259" spans="41:41" x14ac:dyDescent="0.25">
      <c r="AO6259" s="165"/>
    </row>
    <row r="6260" spans="41:41" x14ac:dyDescent="0.25">
      <c r="AO6260" s="165"/>
    </row>
    <row r="6261" spans="41:41" x14ac:dyDescent="0.25">
      <c r="AO6261" s="165"/>
    </row>
    <row r="6262" spans="41:41" x14ac:dyDescent="0.25">
      <c r="AO6262" s="165"/>
    </row>
    <row r="6263" spans="41:41" x14ac:dyDescent="0.25">
      <c r="AO6263" s="165"/>
    </row>
    <row r="6264" spans="41:41" x14ac:dyDescent="0.25">
      <c r="AO6264" s="165"/>
    </row>
    <row r="6265" spans="41:41" x14ac:dyDescent="0.25">
      <c r="AO6265" s="165"/>
    </row>
    <row r="6266" spans="41:41" x14ac:dyDescent="0.25">
      <c r="AO6266" s="165"/>
    </row>
    <row r="6267" spans="41:41" x14ac:dyDescent="0.25">
      <c r="AO6267" s="165"/>
    </row>
    <row r="6268" spans="41:41" x14ac:dyDescent="0.25">
      <c r="AO6268" s="165"/>
    </row>
    <row r="6269" spans="41:41" x14ac:dyDescent="0.25">
      <c r="AO6269" s="165"/>
    </row>
    <row r="6270" spans="41:41" x14ac:dyDescent="0.25">
      <c r="AO6270" s="165"/>
    </row>
    <row r="6271" spans="41:41" x14ac:dyDescent="0.25">
      <c r="AO6271" s="165"/>
    </row>
    <row r="6272" spans="41:41" x14ac:dyDescent="0.25">
      <c r="AO6272" s="165"/>
    </row>
    <row r="6273" spans="41:41" x14ac:dyDescent="0.25">
      <c r="AO6273" s="165"/>
    </row>
    <row r="6274" spans="41:41" x14ac:dyDescent="0.25">
      <c r="AO6274" s="165"/>
    </row>
    <row r="6275" spans="41:41" x14ac:dyDescent="0.25">
      <c r="AO6275" s="165"/>
    </row>
    <row r="6276" spans="41:41" x14ac:dyDescent="0.25">
      <c r="AO6276" s="165"/>
    </row>
    <row r="6277" spans="41:41" x14ac:dyDescent="0.25">
      <c r="AO6277" s="165"/>
    </row>
    <row r="6278" spans="41:41" x14ac:dyDescent="0.25">
      <c r="AO6278" s="165"/>
    </row>
    <row r="6279" spans="41:41" x14ac:dyDescent="0.25">
      <c r="AO6279" s="165"/>
    </row>
    <row r="6280" spans="41:41" x14ac:dyDescent="0.25">
      <c r="AO6280" s="165"/>
    </row>
    <row r="6281" spans="41:41" x14ac:dyDescent="0.25">
      <c r="AO6281" s="165"/>
    </row>
    <row r="6282" spans="41:41" x14ac:dyDescent="0.25">
      <c r="AO6282" s="165"/>
    </row>
    <row r="6283" spans="41:41" x14ac:dyDescent="0.25">
      <c r="AO6283" s="165"/>
    </row>
    <row r="6284" spans="41:41" x14ac:dyDescent="0.25">
      <c r="AO6284" s="165"/>
    </row>
    <row r="6285" spans="41:41" x14ac:dyDescent="0.25">
      <c r="AO6285" s="165"/>
    </row>
    <row r="6286" spans="41:41" x14ac:dyDescent="0.25">
      <c r="AO6286" s="165"/>
    </row>
    <row r="6287" spans="41:41" x14ac:dyDescent="0.25">
      <c r="AO6287" s="165"/>
    </row>
    <row r="6288" spans="41:41" x14ac:dyDescent="0.25">
      <c r="AO6288" s="165"/>
    </row>
    <row r="6289" spans="41:41" x14ac:dyDescent="0.25">
      <c r="AO6289" s="165"/>
    </row>
    <row r="6290" spans="41:41" x14ac:dyDescent="0.25">
      <c r="AO6290" s="165"/>
    </row>
    <row r="6291" spans="41:41" x14ac:dyDescent="0.25">
      <c r="AO6291" s="165"/>
    </row>
    <row r="6292" spans="41:41" x14ac:dyDescent="0.25">
      <c r="AO6292" s="165"/>
    </row>
    <row r="6293" spans="41:41" x14ac:dyDescent="0.25">
      <c r="AO6293" s="165"/>
    </row>
    <row r="6294" spans="41:41" x14ac:dyDescent="0.25">
      <c r="AO6294" s="165"/>
    </row>
    <row r="6295" spans="41:41" x14ac:dyDescent="0.25">
      <c r="AO6295" s="165"/>
    </row>
    <row r="6296" spans="41:41" x14ac:dyDescent="0.25">
      <c r="AO6296" s="165"/>
    </row>
    <row r="6297" spans="41:41" x14ac:dyDescent="0.25">
      <c r="AO6297" s="165"/>
    </row>
    <row r="6298" spans="41:41" x14ac:dyDescent="0.25">
      <c r="AO6298" s="165"/>
    </row>
    <row r="6299" spans="41:41" x14ac:dyDescent="0.25">
      <c r="AO6299" s="165"/>
    </row>
    <row r="6300" spans="41:41" x14ac:dyDescent="0.25">
      <c r="AO6300" s="165"/>
    </row>
    <row r="6301" spans="41:41" x14ac:dyDescent="0.25">
      <c r="AO6301" s="165"/>
    </row>
    <row r="6302" spans="41:41" x14ac:dyDescent="0.25">
      <c r="AO6302" s="165"/>
    </row>
    <row r="6303" spans="41:41" x14ac:dyDescent="0.25">
      <c r="AO6303" s="165"/>
    </row>
    <row r="6304" spans="41:41" x14ac:dyDescent="0.25">
      <c r="AO6304" s="165"/>
    </row>
    <row r="6305" spans="41:41" x14ac:dyDescent="0.25">
      <c r="AO6305" s="165"/>
    </row>
    <row r="6306" spans="41:41" x14ac:dyDescent="0.25">
      <c r="AO6306" s="165"/>
    </row>
    <row r="6307" spans="41:41" x14ac:dyDescent="0.25">
      <c r="AO6307" s="165"/>
    </row>
    <row r="6308" spans="41:41" x14ac:dyDescent="0.25">
      <c r="AO6308" s="165"/>
    </row>
    <row r="6309" spans="41:41" x14ac:dyDescent="0.25">
      <c r="AO6309" s="165"/>
    </row>
    <row r="6310" spans="41:41" x14ac:dyDescent="0.25">
      <c r="AO6310" s="165"/>
    </row>
    <row r="6311" spans="41:41" x14ac:dyDescent="0.25">
      <c r="AO6311" s="165"/>
    </row>
    <row r="6312" spans="41:41" x14ac:dyDescent="0.25">
      <c r="AO6312" s="165"/>
    </row>
    <row r="6313" spans="41:41" x14ac:dyDescent="0.25">
      <c r="AO6313" s="165"/>
    </row>
    <row r="6314" spans="41:41" x14ac:dyDescent="0.25">
      <c r="AO6314" s="165"/>
    </row>
    <row r="6315" spans="41:41" x14ac:dyDescent="0.25">
      <c r="AO6315" s="165"/>
    </row>
    <row r="6316" spans="41:41" x14ac:dyDescent="0.25">
      <c r="AO6316" s="165"/>
    </row>
    <row r="6317" spans="41:41" x14ac:dyDescent="0.25">
      <c r="AO6317" s="165"/>
    </row>
    <row r="6318" spans="41:41" x14ac:dyDescent="0.25">
      <c r="AO6318" s="165"/>
    </row>
    <row r="6319" spans="41:41" x14ac:dyDescent="0.25">
      <c r="AO6319" s="165"/>
    </row>
    <row r="6320" spans="41:41" x14ac:dyDescent="0.25">
      <c r="AO6320" s="165"/>
    </row>
    <row r="6321" spans="41:41" x14ac:dyDescent="0.25">
      <c r="AO6321" s="165"/>
    </row>
    <row r="6322" spans="41:41" x14ac:dyDescent="0.25">
      <c r="AO6322" s="165"/>
    </row>
    <row r="6323" spans="41:41" x14ac:dyDescent="0.25">
      <c r="AO6323" s="165"/>
    </row>
    <row r="6324" spans="41:41" x14ac:dyDescent="0.25">
      <c r="AO6324" s="165"/>
    </row>
    <row r="6325" spans="41:41" x14ac:dyDescent="0.25">
      <c r="AO6325" s="165"/>
    </row>
    <row r="6326" spans="41:41" x14ac:dyDescent="0.25">
      <c r="AO6326" s="165"/>
    </row>
    <row r="6327" spans="41:41" x14ac:dyDescent="0.25">
      <c r="AO6327" s="165"/>
    </row>
    <row r="6328" spans="41:41" x14ac:dyDescent="0.25">
      <c r="AO6328" s="165"/>
    </row>
    <row r="6329" spans="41:41" x14ac:dyDescent="0.25">
      <c r="AO6329" s="165"/>
    </row>
    <row r="6330" spans="41:41" x14ac:dyDescent="0.25">
      <c r="AO6330" s="165"/>
    </row>
    <row r="6331" spans="41:41" x14ac:dyDescent="0.25">
      <c r="AO6331" s="165"/>
    </row>
    <row r="6332" spans="41:41" x14ac:dyDescent="0.25">
      <c r="AO6332" s="165"/>
    </row>
    <row r="6333" spans="41:41" x14ac:dyDescent="0.25">
      <c r="AO6333" s="165"/>
    </row>
    <row r="6334" spans="41:41" x14ac:dyDescent="0.25">
      <c r="AO6334" s="165"/>
    </row>
    <row r="6335" spans="41:41" x14ac:dyDescent="0.25">
      <c r="AO6335" s="165"/>
    </row>
    <row r="6336" spans="41:41" x14ac:dyDescent="0.25">
      <c r="AO6336" s="165"/>
    </row>
    <row r="6337" spans="41:41" x14ac:dyDescent="0.25">
      <c r="AO6337" s="165"/>
    </row>
    <row r="6338" spans="41:41" x14ac:dyDescent="0.25">
      <c r="AO6338" s="165"/>
    </row>
    <row r="6339" spans="41:41" x14ac:dyDescent="0.25">
      <c r="AO6339" s="165"/>
    </row>
    <row r="6340" spans="41:41" x14ac:dyDescent="0.25">
      <c r="AO6340" s="165"/>
    </row>
    <row r="6341" spans="41:41" x14ac:dyDescent="0.25">
      <c r="AO6341" s="165"/>
    </row>
    <row r="6342" spans="41:41" x14ac:dyDescent="0.25">
      <c r="AO6342" s="165"/>
    </row>
    <row r="6343" spans="41:41" x14ac:dyDescent="0.25">
      <c r="AO6343" s="165"/>
    </row>
    <row r="6344" spans="41:41" x14ac:dyDescent="0.25">
      <c r="AO6344" s="165"/>
    </row>
    <row r="6345" spans="41:41" x14ac:dyDescent="0.25">
      <c r="AO6345" s="165"/>
    </row>
    <row r="6346" spans="41:41" x14ac:dyDescent="0.25">
      <c r="AO6346" s="165"/>
    </row>
    <row r="6347" spans="41:41" x14ac:dyDescent="0.25">
      <c r="AO6347" s="165"/>
    </row>
    <row r="6348" spans="41:41" x14ac:dyDescent="0.25">
      <c r="AO6348" s="165"/>
    </row>
    <row r="6349" spans="41:41" x14ac:dyDescent="0.25">
      <c r="AO6349" s="165"/>
    </row>
    <row r="6350" spans="41:41" x14ac:dyDescent="0.25">
      <c r="AO6350" s="165"/>
    </row>
    <row r="6351" spans="41:41" x14ac:dyDescent="0.25">
      <c r="AO6351" s="165"/>
    </row>
    <row r="6352" spans="41:41" x14ac:dyDescent="0.25">
      <c r="AO6352" s="165"/>
    </row>
    <row r="6353" spans="41:41" x14ac:dyDescent="0.25">
      <c r="AO6353" s="165"/>
    </row>
    <row r="6354" spans="41:41" x14ac:dyDescent="0.25">
      <c r="AO6354" s="165"/>
    </row>
    <row r="6355" spans="41:41" x14ac:dyDescent="0.25">
      <c r="AO6355" s="165"/>
    </row>
    <row r="6356" spans="41:41" x14ac:dyDescent="0.25">
      <c r="AO6356" s="165"/>
    </row>
    <row r="6357" spans="41:41" x14ac:dyDescent="0.25">
      <c r="AO6357" s="165"/>
    </row>
    <row r="6358" spans="41:41" x14ac:dyDescent="0.25">
      <c r="AO6358" s="165"/>
    </row>
    <row r="6359" spans="41:41" x14ac:dyDescent="0.25">
      <c r="AO6359" s="165"/>
    </row>
    <row r="6360" spans="41:41" x14ac:dyDescent="0.25">
      <c r="AO6360" s="165"/>
    </row>
    <row r="6361" spans="41:41" x14ac:dyDescent="0.25">
      <c r="AO6361" s="165"/>
    </row>
    <row r="6362" spans="41:41" x14ac:dyDescent="0.25">
      <c r="AO6362" s="165"/>
    </row>
    <row r="6363" spans="41:41" x14ac:dyDescent="0.25">
      <c r="AO6363" s="165"/>
    </row>
    <row r="6364" spans="41:41" x14ac:dyDescent="0.25">
      <c r="AO6364" s="165"/>
    </row>
    <row r="6365" spans="41:41" x14ac:dyDescent="0.25">
      <c r="AO6365" s="165"/>
    </row>
    <row r="6366" spans="41:41" x14ac:dyDescent="0.25">
      <c r="AO6366" s="165"/>
    </row>
    <row r="6367" spans="41:41" x14ac:dyDescent="0.25">
      <c r="AO6367" s="165"/>
    </row>
    <row r="6368" spans="41:41" x14ac:dyDescent="0.25">
      <c r="AO6368" s="165"/>
    </row>
    <row r="6369" spans="41:41" x14ac:dyDescent="0.25">
      <c r="AO6369" s="165"/>
    </row>
    <row r="6370" spans="41:41" x14ac:dyDescent="0.25">
      <c r="AO6370" s="165"/>
    </row>
    <row r="6371" spans="41:41" x14ac:dyDescent="0.25">
      <c r="AO6371" s="165"/>
    </row>
    <row r="6372" spans="41:41" x14ac:dyDescent="0.25">
      <c r="AO6372" s="165"/>
    </row>
    <row r="6373" spans="41:41" x14ac:dyDescent="0.25">
      <c r="AO6373" s="165"/>
    </row>
    <row r="6374" spans="41:41" x14ac:dyDescent="0.25">
      <c r="AO6374" s="165"/>
    </row>
    <row r="6375" spans="41:41" x14ac:dyDescent="0.25">
      <c r="AO6375" s="165"/>
    </row>
    <row r="6376" spans="41:41" x14ac:dyDescent="0.25">
      <c r="AO6376" s="165"/>
    </row>
    <row r="6377" spans="41:41" x14ac:dyDescent="0.25">
      <c r="AO6377" s="165"/>
    </row>
    <row r="6378" spans="41:41" x14ac:dyDescent="0.25">
      <c r="AO6378" s="165"/>
    </row>
    <row r="6379" spans="41:41" x14ac:dyDescent="0.25">
      <c r="AO6379" s="165"/>
    </row>
    <row r="6380" spans="41:41" x14ac:dyDescent="0.25">
      <c r="AO6380" s="165"/>
    </row>
    <row r="6381" spans="41:41" x14ac:dyDescent="0.25">
      <c r="AO6381" s="165"/>
    </row>
    <row r="6382" spans="41:41" x14ac:dyDescent="0.25">
      <c r="AO6382" s="165"/>
    </row>
    <row r="6383" spans="41:41" x14ac:dyDescent="0.25">
      <c r="AO6383" s="165"/>
    </row>
    <row r="6384" spans="41:41" x14ac:dyDescent="0.25">
      <c r="AO6384" s="165"/>
    </row>
    <row r="6385" spans="41:41" x14ac:dyDescent="0.25">
      <c r="AO6385" s="165"/>
    </row>
    <row r="6386" spans="41:41" x14ac:dyDescent="0.25">
      <c r="AO6386" s="165"/>
    </row>
    <row r="6387" spans="41:41" x14ac:dyDescent="0.25">
      <c r="AO6387" s="165"/>
    </row>
    <row r="6388" spans="41:41" x14ac:dyDescent="0.25">
      <c r="AO6388" s="165"/>
    </row>
    <row r="6389" spans="41:41" x14ac:dyDescent="0.25">
      <c r="AO6389" s="165"/>
    </row>
    <row r="6390" spans="41:41" x14ac:dyDescent="0.25">
      <c r="AO6390" s="165"/>
    </row>
    <row r="6391" spans="41:41" x14ac:dyDescent="0.25">
      <c r="AO6391" s="165"/>
    </row>
    <row r="6392" spans="41:41" x14ac:dyDescent="0.25">
      <c r="AO6392" s="165"/>
    </row>
    <row r="6393" spans="41:41" x14ac:dyDescent="0.25">
      <c r="AO6393" s="165"/>
    </row>
    <row r="6394" spans="41:41" x14ac:dyDescent="0.25">
      <c r="AO6394" s="165"/>
    </row>
    <row r="6395" spans="41:41" x14ac:dyDescent="0.25">
      <c r="AO6395" s="165"/>
    </row>
    <row r="6396" spans="41:41" x14ac:dyDescent="0.25">
      <c r="AO6396" s="165"/>
    </row>
    <row r="6397" spans="41:41" x14ac:dyDescent="0.25">
      <c r="AO6397" s="165"/>
    </row>
    <row r="6398" spans="41:41" x14ac:dyDescent="0.25">
      <c r="AO6398" s="165"/>
    </row>
    <row r="6399" spans="41:41" x14ac:dyDescent="0.25">
      <c r="AO6399" s="165"/>
    </row>
    <row r="6400" spans="41:41" x14ac:dyDescent="0.25">
      <c r="AO6400" s="165"/>
    </row>
    <row r="6401" spans="41:41" x14ac:dyDescent="0.25">
      <c r="AO6401" s="165"/>
    </row>
    <row r="6402" spans="41:41" x14ac:dyDescent="0.25">
      <c r="AO6402" s="165"/>
    </row>
    <row r="6403" spans="41:41" x14ac:dyDescent="0.25">
      <c r="AO6403" s="165"/>
    </row>
    <row r="6404" spans="41:41" x14ac:dyDescent="0.25">
      <c r="AO6404" s="165"/>
    </row>
    <row r="6405" spans="41:41" x14ac:dyDescent="0.25">
      <c r="AO6405" s="165"/>
    </row>
    <row r="6406" spans="41:41" x14ac:dyDescent="0.25">
      <c r="AO6406" s="165"/>
    </row>
    <row r="6407" spans="41:41" x14ac:dyDescent="0.25">
      <c r="AO6407" s="165"/>
    </row>
    <row r="6408" spans="41:41" x14ac:dyDescent="0.25">
      <c r="AO6408" s="165"/>
    </row>
    <row r="6409" spans="41:41" x14ac:dyDescent="0.25">
      <c r="AO6409" s="165"/>
    </row>
    <row r="6410" spans="41:41" x14ac:dyDescent="0.25">
      <c r="AO6410" s="165"/>
    </row>
    <row r="6411" spans="41:41" x14ac:dyDescent="0.25">
      <c r="AO6411" s="165"/>
    </row>
    <row r="6412" spans="41:41" x14ac:dyDescent="0.25">
      <c r="AO6412" s="165"/>
    </row>
    <row r="6413" spans="41:41" x14ac:dyDescent="0.25">
      <c r="AO6413" s="165"/>
    </row>
    <row r="6414" spans="41:41" x14ac:dyDescent="0.25">
      <c r="AO6414" s="165"/>
    </row>
    <row r="6415" spans="41:41" x14ac:dyDescent="0.25">
      <c r="AO6415" s="165"/>
    </row>
    <row r="6416" spans="41:41" x14ac:dyDescent="0.25">
      <c r="AO6416" s="165"/>
    </row>
    <row r="6417" spans="41:41" x14ac:dyDescent="0.25">
      <c r="AO6417" s="165"/>
    </row>
    <row r="6418" spans="41:41" x14ac:dyDescent="0.25">
      <c r="AO6418" s="165"/>
    </row>
    <row r="6419" spans="41:41" x14ac:dyDescent="0.25">
      <c r="AO6419" s="165"/>
    </row>
    <row r="6420" spans="41:41" x14ac:dyDescent="0.25">
      <c r="AO6420" s="165"/>
    </row>
    <row r="6421" spans="41:41" x14ac:dyDescent="0.25">
      <c r="AO6421" s="165"/>
    </row>
    <row r="6422" spans="41:41" x14ac:dyDescent="0.25">
      <c r="AO6422" s="165"/>
    </row>
    <row r="6423" spans="41:41" x14ac:dyDescent="0.25">
      <c r="AO6423" s="165"/>
    </row>
    <row r="6424" spans="41:41" x14ac:dyDescent="0.25">
      <c r="AO6424" s="165"/>
    </row>
    <row r="6425" spans="41:41" x14ac:dyDescent="0.25">
      <c r="AO6425" s="165"/>
    </row>
    <row r="6426" spans="41:41" x14ac:dyDescent="0.25">
      <c r="AO6426" s="165"/>
    </row>
    <row r="6427" spans="41:41" x14ac:dyDescent="0.25">
      <c r="AO6427" s="165"/>
    </row>
    <row r="6428" spans="41:41" x14ac:dyDescent="0.25">
      <c r="AO6428" s="165"/>
    </row>
    <row r="6429" spans="41:41" x14ac:dyDescent="0.25">
      <c r="AO6429" s="165"/>
    </row>
    <row r="6430" spans="41:41" x14ac:dyDescent="0.25">
      <c r="AO6430" s="165"/>
    </row>
    <row r="6431" spans="41:41" x14ac:dyDescent="0.25">
      <c r="AO6431" s="165"/>
    </row>
    <row r="6432" spans="41:41" x14ac:dyDescent="0.25">
      <c r="AO6432" s="165"/>
    </row>
    <row r="6433" spans="41:41" x14ac:dyDescent="0.25">
      <c r="AO6433" s="165"/>
    </row>
    <row r="6434" spans="41:41" x14ac:dyDescent="0.25">
      <c r="AO6434" s="165"/>
    </row>
    <row r="6435" spans="41:41" x14ac:dyDescent="0.25">
      <c r="AO6435" s="165"/>
    </row>
    <row r="6436" spans="41:41" x14ac:dyDescent="0.25">
      <c r="AO6436" s="165"/>
    </row>
    <row r="6437" spans="41:41" x14ac:dyDescent="0.25">
      <c r="AO6437" s="165"/>
    </row>
    <row r="6438" spans="41:41" x14ac:dyDescent="0.25">
      <c r="AO6438" s="165"/>
    </row>
    <row r="6439" spans="41:41" x14ac:dyDescent="0.25">
      <c r="AO6439" s="165"/>
    </row>
    <row r="6440" spans="41:41" x14ac:dyDescent="0.25">
      <c r="AO6440" s="165"/>
    </row>
    <row r="6441" spans="41:41" x14ac:dyDescent="0.25">
      <c r="AO6441" s="165"/>
    </row>
    <row r="6442" spans="41:41" x14ac:dyDescent="0.25">
      <c r="AO6442" s="165"/>
    </row>
    <row r="6443" spans="41:41" x14ac:dyDescent="0.25">
      <c r="AO6443" s="165"/>
    </row>
    <row r="6444" spans="41:41" x14ac:dyDescent="0.25">
      <c r="AO6444" s="165"/>
    </row>
    <row r="6445" spans="41:41" x14ac:dyDescent="0.25">
      <c r="AO6445" s="165"/>
    </row>
    <row r="6446" spans="41:41" x14ac:dyDescent="0.25">
      <c r="AO6446" s="165"/>
    </row>
    <row r="6447" spans="41:41" x14ac:dyDescent="0.25">
      <c r="AO6447" s="165"/>
    </row>
    <row r="6448" spans="41:41" x14ac:dyDescent="0.25">
      <c r="AO6448" s="165"/>
    </row>
    <row r="6449" spans="41:41" x14ac:dyDescent="0.25">
      <c r="AO6449" s="165"/>
    </row>
    <row r="6450" spans="41:41" x14ac:dyDescent="0.25">
      <c r="AO6450" s="165"/>
    </row>
    <row r="6451" spans="41:41" x14ac:dyDescent="0.25">
      <c r="AO6451" s="165"/>
    </row>
    <row r="6452" spans="41:41" x14ac:dyDescent="0.25">
      <c r="AO6452" s="165"/>
    </row>
    <row r="6453" spans="41:41" x14ac:dyDescent="0.25">
      <c r="AO6453" s="165"/>
    </row>
    <row r="6454" spans="41:41" x14ac:dyDescent="0.25">
      <c r="AO6454" s="165"/>
    </row>
    <row r="6455" spans="41:41" x14ac:dyDescent="0.25">
      <c r="AO6455" s="165"/>
    </row>
    <row r="6456" spans="41:41" x14ac:dyDescent="0.25">
      <c r="AO6456" s="165"/>
    </row>
    <row r="6457" spans="41:41" x14ac:dyDescent="0.25">
      <c r="AO6457" s="165"/>
    </row>
    <row r="6458" spans="41:41" x14ac:dyDescent="0.25">
      <c r="AO6458" s="165"/>
    </row>
    <row r="6459" spans="41:41" x14ac:dyDescent="0.25">
      <c r="AO6459" s="165"/>
    </row>
    <row r="6460" spans="41:41" x14ac:dyDescent="0.25">
      <c r="AO6460" s="165"/>
    </row>
    <row r="6461" spans="41:41" x14ac:dyDescent="0.25">
      <c r="AO6461" s="165"/>
    </row>
    <row r="6462" spans="41:41" x14ac:dyDescent="0.25">
      <c r="AO6462" s="165"/>
    </row>
    <row r="6463" spans="41:41" x14ac:dyDescent="0.25">
      <c r="AO6463" s="165"/>
    </row>
    <row r="6464" spans="41:41" x14ac:dyDescent="0.25">
      <c r="AO6464" s="165"/>
    </row>
    <row r="6465" spans="41:41" x14ac:dyDescent="0.25">
      <c r="AO6465" s="165"/>
    </row>
    <row r="6466" spans="41:41" x14ac:dyDescent="0.25">
      <c r="AO6466" s="165"/>
    </row>
    <row r="6467" spans="41:41" x14ac:dyDescent="0.25">
      <c r="AO6467" s="165"/>
    </row>
    <row r="6468" spans="41:41" x14ac:dyDescent="0.25">
      <c r="AO6468" s="165"/>
    </row>
    <row r="6469" spans="41:41" x14ac:dyDescent="0.25">
      <c r="AO6469" s="165"/>
    </row>
    <row r="6470" spans="41:41" x14ac:dyDescent="0.25">
      <c r="AO6470" s="165"/>
    </row>
    <row r="6471" spans="41:41" x14ac:dyDescent="0.25">
      <c r="AO6471" s="165"/>
    </row>
    <row r="6472" spans="41:41" x14ac:dyDescent="0.25">
      <c r="AO6472" s="165"/>
    </row>
    <row r="6473" spans="41:41" x14ac:dyDescent="0.25">
      <c r="AO6473" s="165"/>
    </row>
    <row r="6474" spans="41:41" x14ac:dyDescent="0.25">
      <c r="AO6474" s="165"/>
    </row>
    <row r="6475" spans="41:41" x14ac:dyDescent="0.25">
      <c r="AO6475" s="165"/>
    </row>
    <row r="6476" spans="41:41" x14ac:dyDescent="0.25">
      <c r="AO6476" s="165"/>
    </row>
    <row r="6477" spans="41:41" x14ac:dyDescent="0.25">
      <c r="AO6477" s="165"/>
    </row>
    <row r="6478" spans="41:41" x14ac:dyDescent="0.25">
      <c r="AO6478" s="165"/>
    </row>
    <row r="6479" spans="41:41" x14ac:dyDescent="0.25">
      <c r="AO6479" s="165"/>
    </row>
    <row r="6480" spans="41:41" x14ac:dyDescent="0.25">
      <c r="AO6480" s="165"/>
    </row>
    <row r="6481" spans="41:41" x14ac:dyDescent="0.25">
      <c r="AO6481" s="165"/>
    </row>
    <row r="6482" spans="41:41" x14ac:dyDescent="0.25">
      <c r="AO6482" s="165"/>
    </row>
    <row r="6483" spans="41:41" x14ac:dyDescent="0.25">
      <c r="AO6483" s="165"/>
    </row>
    <row r="6484" spans="41:41" x14ac:dyDescent="0.25">
      <c r="AO6484" s="165"/>
    </row>
    <row r="6485" spans="41:41" x14ac:dyDescent="0.25">
      <c r="AO6485" s="165"/>
    </row>
    <row r="6486" spans="41:41" x14ac:dyDescent="0.25">
      <c r="AO6486" s="165"/>
    </row>
    <row r="6487" spans="41:41" x14ac:dyDescent="0.25">
      <c r="AO6487" s="165"/>
    </row>
    <row r="6488" spans="41:41" x14ac:dyDescent="0.25">
      <c r="AO6488" s="165"/>
    </row>
    <row r="6489" spans="41:41" x14ac:dyDescent="0.25">
      <c r="AO6489" s="165"/>
    </row>
    <row r="6490" spans="41:41" x14ac:dyDescent="0.25">
      <c r="AO6490" s="165"/>
    </row>
    <row r="6491" spans="41:41" x14ac:dyDescent="0.25">
      <c r="AO6491" s="165"/>
    </row>
    <row r="6492" spans="41:41" x14ac:dyDescent="0.25">
      <c r="AO6492" s="165"/>
    </row>
    <row r="6493" spans="41:41" x14ac:dyDescent="0.25">
      <c r="AO6493" s="165"/>
    </row>
    <row r="6494" spans="41:41" x14ac:dyDescent="0.25">
      <c r="AO6494" s="165"/>
    </row>
    <row r="6495" spans="41:41" x14ac:dyDescent="0.25">
      <c r="AO6495" s="165"/>
    </row>
    <row r="6496" spans="41:41" x14ac:dyDescent="0.25">
      <c r="AO6496" s="165"/>
    </row>
    <row r="6497" spans="41:41" x14ac:dyDescent="0.25">
      <c r="AO6497" s="165"/>
    </row>
    <row r="6498" spans="41:41" x14ac:dyDescent="0.25">
      <c r="AO6498" s="165"/>
    </row>
    <row r="6499" spans="41:41" x14ac:dyDescent="0.25">
      <c r="AO6499" s="165"/>
    </row>
    <row r="6500" spans="41:41" x14ac:dyDescent="0.25">
      <c r="AO6500" s="165"/>
    </row>
    <row r="6501" spans="41:41" x14ac:dyDescent="0.25">
      <c r="AO6501" s="165"/>
    </row>
    <row r="6502" spans="41:41" x14ac:dyDescent="0.25">
      <c r="AO6502" s="165"/>
    </row>
    <row r="6503" spans="41:41" x14ac:dyDescent="0.25">
      <c r="AO6503" s="165"/>
    </row>
    <row r="6504" spans="41:41" x14ac:dyDescent="0.25">
      <c r="AO6504" s="165"/>
    </row>
    <row r="6505" spans="41:41" x14ac:dyDescent="0.25">
      <c r="AO6505" s="165"/>
    </row>
    <row r="6506" spans="41:41" x14ac:dyDescent="0.25">
      <c r="AO6506" s="165"/>
    </row>
    <row r="6507" spans="41:41" x14ac:dyDescent="0.25">
      <c r="AO6507" s="165"/>
    </row>
    <row r="6508" spans="41:41" x14ac:dyDescent="0.25">
      <c r="AO6508" s="165"/>
    </row>
    <row r="6509" spans="41:41" x14ac:dyDescent="0.25">
      <c r="AO6509" s="165"/>
    </row>
    <row r="6510" spans="41:41" x14ac:dyDescent="0.25">
      <c r="AO6510" s="165"/>
    </row>
    <row r="6511" spans="41:41" x14ac:dyDescent="0.25">
      <c r="AO6511" s="165"/>
    </row>
    <row r="6512" spans="41:41" x14ac:dyDescent="0.25">
      <c r="AO6512" s="165"/>
    </row>
    <row r="6513" spans="41:41" x14ac:dyDescent="0.25">
      <c r="AO6513" s="165"/>
    </row>
    <row r="6514" spans="41:41" x14ac:dyDescent="0.25">
      <c r="AO6514" s="165"/>
    </row>
    <row r="6515" spans="41:41" x14ac:dyDescent="0.25">
      <c r="AO6515" s="165"/>
    </row>
    <row r="6516" spans="41:41" x14ac:dyDescent="0.25">
      <c r="AO6516" s="165"/>
    </row>
    <row r="6517" spans="41:41" x14ac:dyDescent="0.25">
      <c r="AO6517" s="165"/>
    </row>
    <row r="6518" spans="41:41" x14ac:dyDescent="0.25">
      <c r="AO6518" s="165"/>
    </row>
    <row r="6519" spans="41:41" x14ac:dyDescent="0.25">
      <c r="AO6519" s="165"/>
    </row>
    <row r="6520" spans="41:41" x14ac:dyDescent="0.25">
      <c r="AO6520" s="165"/>
    </row>
    <row r="6521" spans="41:41" x14ac:dyDescent="0.25">
      <c r="AO6521" s="165"/>
    </row>
    <row r="6522" spans="41:41" x14ac:dyDescent="0.25">
      <c r="AO6522" s="165"/>
    </row>
    <row r="6523" spans="41:41" x14ac:dyDescent="0.25">
      <c r="AO6523" s="165"/>
    </row>
    <row r="6524" spans="41:41" x14ac:dyDescent="0.25">
      <c r="AO6524" s="165"/>
    </row>
    <row r="6525" spans="41:41" x14ac:dyDescent="0.25">
      <c r="AO6525" s="165"/>
    </row>
    <row r="6526" spans="41:41" x14ac:dyDescent="0.25">
      <c r="AO6526" s="165"/>
    </row>
    <row r="6527" spans="41:41" x14ac:dyDescent="0.25">
      <c r="AO6527" s="165"/>
    </row>
    <row r="6528" spans="41:41" x14ac:dyDescent="0.25">
      <c r="AO6528" s="165"/>
    </row>
    <row r="6529" spans="41:41" x14ac:dyDescent="0.25">
      <c r="AO6529" s="165"/>
    </row>
    <row r="6530" spans="41:41" x14ac:dyDescent="0.25">
      <c r="AO6530" s="165"/>
    </row>
    <row r="6531" spans="41:41" x14ac:dyDescent="0.25">
      <c r="AO6531" s="165"/>
    </row>
    <row r="6532" spans="41:41" x14ac:dyDescent="0.25">
      <c r="AO6532" s="165"/>
    </row>
    <row r="6533" spans="41:41" x14ac:dyDescent="0.25">
      <c r="AO6533" s="165"/>
    </row>
    <row r="6534" spans="41:41" x14ac:dyDescent="0.25">
      <c r="AO6534" s="165"/>
    </row>
    <row r="6535" spans="41:41" x14ac:dyDescent="0.25">
      <c r="AO6535" s="165"/>
    </row>
    <row r="6536" spans="41:41" x14ac:dyDescent="0.25">
      <c r="AO6536" s="165"/>
    </row>
    <row r="6537" spans="41:41" x14ac:dyDescent="0.25">
      <c r="AO6537" s="165"/>
    </row>
    <row r="6538" spans="41:41" x14ac:dyDescent="0.25">
      <c r="AO6538" s="165"/>
    </row>
    <row r="6539" spans="41:41" x14ac:dyDescent="0.25">
      <c r="AO6539" s="165"/>
    </row>
    <row r="6540" spans="41:41" x14ac:dyDescent="0.25">
      <c r="AO6540" s="165"/>
    </row>
    <row r="6541" spans="41:41" x14ac:dyDescent="0.25">
      <c r="AO6541" s="165"/>
    </row>
    <row r="6542" spans="41:41" x14ac:dyDescent="0.25">
      <c r="AO6542" s="165"/>
    </row>
    <row r="6543" spans="41:41" x14ac:dyDescent="0.25">
      <c r="AO6543" s="165"/>
    </row>
    <row r="6544" spans="41:41" x14ac:dyDescent="0.25">
      <c r="AO6544" s="165"/>
    </row>
    <row r="6545" spans="41:41" x14ac:dyDescent="0.25">
      <c r="AO6545" s="165"/>
    </row>
    <row r="6546" spans="41:41" x14ac:dyDescent="0.25">
      <c r="AO6546" s="165"/>
    </row>
    <row r="6547" spans="41:41" x14ac:dyDescent="0.25">
      <c r="AO6547" s="165"/>
    </row>
    <row r="6548" spans="41:41" x14ac:dyDescent="0.25">
      <c r="AO6548" s="165"/>
    </row>
    <row r="6549" spans="41:41" x14ac:dyDescent="0.25">
      <c r="AO6549" s="165"/>
    </row>
    <row r="6550" spans="41:41" x14ac:dyDescent="0.25">
      <c r="AO6550" s="165"/>
    </row>
    <row r="6551" spans="41:41" x14ac:dyDescent="0.25">
      <c r="AO6551" s="165"/>
    </row>
    <row r="6552" spans="41:41" x14ac:dyDescent="0.25">
      <c r="AO6552" s="165"/>
    </row>
    <row r="6553" spans="41:41" x14ac:dyDescent="0.25">
      <c r="AO6553" s="165"/>
    </row>
    <row r="6554" spans="41:41" x14ac:dyDescent="0.25">
      <c r="AO6554" s="165"/>
    </row>
    <row r="6555" spans="41:41" x14ac:dyDescent="0.25">
      <c r="AO6555" s="165"/>
    </row>
    <row r="6556" spans="41:41" x14ac:dyDescent="0.25">
      <c r="AO6556" s="165"/>
    </row>
    <row r="6557" spans="41:41" x14ac:dyDescent="0.25">
      <c r="AO6557" s="165"/>
    </row>
    <row r="6558" spans="41:41" x14ac:dyDescent="0.25">
      <c r="AO6558" s="165"/>
    </row>
    <row r="6559" spans="41:41" x14ac:dyDescent="0.25">
      <c r="AO6559" s="165"/>
    </row>
    <row r="6560" spans="41:41" x14ac:dyDescent="0.25">
      <c r="AO6560" s="165"/>
    </row>
    <row r="6561" spans="41:41" x14ac:dyDescent="0.25">
      <c r="AO6561" s="165"/>
    </row>
    <row r="6562" spans="41:41" x14ac:dyDescent="0.25">
      <c r="AO6562" s="165"/>
    </row>
    <row r="6563" spans="41:41" x14ac:dyDescent="0.25">
      <c r="AO6563" s="165"/>
    </row>
    <row r="6564" spans="41:41" x14ac:dyDescent="0.25">
      <c r="AO6564" s="165"/>
    </row>
    <row r="6565" spans="41:41" x14ac:dyDescent="0.25">
      <c r="AO6565" s="165"/>
    </row>
    <row r="6566" spans="41:41" x14ac:dyDescent="0.25">
      <c r="AO6566" s="165"/>
    </row>
    <row r="6567" spans="41:41" x14ac:dyDescent="0.25">
      <c r="AO6567" s="165"/>
    </row>
    <row r="6568" spans="41:41" x14ac:dyDescent="0.25">
      <c r="AO6568" s="165"/>
    </row>
    <row r="6569" spans="41:41" x14ac:dyDescent="0.25">
      <c r="AO6569" s="165"/>
    </row>
    <row r="6570" spans="41:41" x14ac:dyDescent="0.25">
      <c r="AO6570" s="165"/>
    </row>
    <row r="6571" spans="41:41" x14ac:dyDescent="0.25">
      <c r="AO6571" s="165"/>
    </row>
    <row r="6572" spans="41:41" x14ac:dyDescent="0.25">
      <c r="AO6572" s="165"/>
    </row>
    <row r="6573" spans="41:41" x14ac:dyDescent="0.25">
      <c r="AO6573" s="165"/>
    </row>
    <row r="6574" spans="41:41" x14ac:dyDescent="0.25">
      <c r="AO6574" s="165"/>
    </row>
    <row r="6575" spans="41:41" x14ac:dyDescent="0.25">
      <c r="AO6575" s="165"/>
    </row>
    <row r="6576" spans="41:41" x14ac:dyDescent="0.25">
      <c r="AO6576" s="165"/>
    </row>
    <row r="6577" spans="41:41" x14ac:dyDescent="0.25">
      <c r="AO6577" s="165"/>
    </row>
    <row r="6578" spans="41:41" x14ac:dyDescent="0.25">
      <c r="AO6578" s="165"/>
    </row>
    <row r="6579" spans="41:41" x14ac:dyDescent="0.25">
      <c r="AO6579" s="165"/>
    </row>
    <row r="6580" spans="41:41" x14ac:dyDescent="0.25">
      <c r="AO6580" s="165"/>
    </row>
    <row r="6581" spans="41:41" x14ac:dyDescent="0.25">
      <c r="AO6581" s="165"/>
    </row>
    <row r="6582" spans="41:41" x14ac:dyDescent="0.25">
      <c r="AO6582" s="165"/>
    </row>
    <row r="6583" spans="41:41" x14ac:dyDescent="0.25">
      <c r="AO6583" s="165"/>
    </row>
    <row r="6584" spans="41:41" x14ac:dyDescent="0.25">
      <c r="AO6584" s="165"/>
    </row>
    <row r="6585" spans="41:41" x14ac:dyDescent="0.25">
      <c r="AO6585" s="165"/>
    </row>
    <row r="6586" spans="41:41" x14ac:dyDescent="0.25">
      <c r="AO6586" s="165"/>
    </row>
    <row r="6587" spans="41:41" x14ac:dyDescent="0.25">
      <c r="AO6587" s="165"/>
    </row>
    <row r="6588" spans="41:41" x14ac:dyDescent="0.25">
      <c r="AO6588" s="165"/>
    </row>
    <row r="6589" spans="41:41" x14ac:dyDescent="0.25">
      <c r="AO6589" s="165"/>
    </row>
    <row r="6590" spans="41:41" x14ac:dyDescent="0.25">
      <c r="AO6590" s="165"/>
    </row>
    <row r="6591" spans="41:41" x14ac:dyDescent="0.25">
      <c r="AO6591" s="165"/>
    </row>
    <row r="6592" spans="41:41" x14ac:dyDescent="0.25">
      <c r="AO6592" s="165"/>
    </row>
    <row r="6593" spans="41:41" x14ac:dyDescent="0.25">
      <c r="AO6593" s="165"/>
    </row>
    <row r="6594" spans="41:41" x14ac:dyDescent="0.25">
      <c r="AO6594" s="165"/>
    </row>
    <row r="6595" spans="41:41" x14ac:dyDescent="0.25">
      <c r="AO6595" s="165"/>
    </row>
    <row r="6596" spans="41:41" x14ac:dyDescent="0.25">
      <c r="AO6596" s="165"/>
    </row>
    <row r="6597" spans="41:41" x14ac:dyDescent="0.25">
      <c r="AO6597" s="165"/>
    </row>
    <row r="6598" spans="41:41" x14ac:dyDescent="0.25">
      <c r="AO6598" s="165"/>
    </row>
    <row r="6599" spans="41:41" x14ac:dyDescent="0.25">
      <c r="AO6599" s="165"/>
    </row>
    <row r="6600" spans="41:41" x14ac:dyDescent="0.25">
      <c r="AO6600" s="165"/>
    </row>
    <row r="6601" spans="41:41" x14ac:dyDescent="0.25">
      <c r="AO6601" s="165"/>
    </row>
    <row r="6602" spans="41:41" x14ac:dyDescent="0.25">
      <c r="AO6602" s="165"/>
    </row>
    <row r="6603" spans="41:41" x14ac:dyDescent="0.25">
      <c r="AO6603" s="165"/>
    </row>
    <row r="6604" spans="41:41" x14ac:dyDescent="0.25">
      <c r="AO6604" s="165"/>
    </row>
    <row r="6605" spans="41:41" x14ac:dyDescent="0.25">
      <c r="AO6605" s="165"/>
    </row>
    <row r="6606" spans="41:41" x14ac:dyDescent="0.25">
      <c r="AO6606" s="165"/>
    </row>
    <row r="6607" spans="41:41" x14ac:dyDescent="0.25">
      <c r="AO6607" s="165"/>
    </row>
    <row r="6608" spans="41:41" x14ac:dyDescent="0.25">
      <c r="AO6608" s="165"/>
    </row>
    <row r="6609" spans="41:41" x14ac:dyDescent="0.25">
      <c r="AO6609" s="165"/>
    </row>
    <row r="6610" spans="41:41" x14ac:dyDescent="0.25">
      <c r="AO6610" s="165"/>
    </row>
    <row r="6611" spans="41:41" x14ac:dyDescent="0.25">
      <c r="AO6611" s="165"/>
    </row>
    <row r="6612" spans="41:41" x14ac:dyDescent="0.25">
      <c r="AO6612" s="165"/>
    </row>
    <row r="6613" spans="41:41" x14ac:dyDescent="0.25">
      <c r="AO6613" s="165"/>
    </row>
    <row r="6614" spans="41:41" x14ac:dyDescent="0.25">
      <c r="AO6614" s="165"/>
    </row>
    <row r="6615" spans="41:41" x14ac:dyDescent="0.25">
      <c r="AO6615" s="165"/>
    </row>
    <row r="6616" spans="41:41" x14ac:dyDescent="0.25">
      <c r="AO6616" s="165"/>
    </row>
    <row r="6617" spans="41:41" x14ac:dyDescent="0.25">
      <c r="AO6617" s="165"/>
    </row>
    <row r="6618" spans="41:41" x14ac:dyDescent="0.25">
      <c r="AO6618" s="165"/>
    </row>
    <row r="6619" spans="41:41" x14ac:dyDescent="0.25">
      <c r="AO6619" s="165"/>
    </row>
    <row r="6620" spans="41:41" x14ac:dyDescent="0.25">
      <c r="AO6620" s="165"/>
    </row>
    <row r="6621" spans="41:41" x14ac:dyDescent="0.25">
      <c r="AO6621" s="165"/>
    </row>
    <row r="6622" spans="41:41" x14ac:dyDescent="0.25">
      <c r="AO6622" s="165"/>
    </row>
    <row r="6623" spans="41:41" x14ac:dyDescent="0.25">
      <c r="AO6623" s="165"/>
    </row>
    <row r="6624" spans="41:41" x14ac:dyDescent="0.25">
      <c r="AO6624" s="165"/>
    </row>
    <row r="6625" spans="41:41" x14ac:dyDescent="0.25">
      <c r="AO6625" s="165"/>
    </row>
    <row r="6626" spans="41:41" x14ac:dyDescent="0.25">
      <c r="AO6626" s="165"/>
    </row>
    <row r="6627" spans="41:41" x14ac:dyDescent="0.25">
      <c r="AO6627" s="165"/>
    </row>
    <row r="6628" spans="41:41" x14ac:dyDescent="0.25">
      <c r="AO6628" s="165"/>
    </row>
    <row r="6629" spans="41:41" x14ac:dyDescent="0.25">
      <c r="AO6629" s="165"/>
    </row>
    <row r="6630" spans="41:41" x14ac:dyDescent="0.25">
      <c r="AO6630" s="165"/>
    </row>
    <row r="6631" spans="41:41" x14ac:dyDescent="0.25">
      <c r="AO6631" s="165"/>
    </row>
    <row r="6632" spans="41:41" x14ac:dyDescent="0.25">
      <c r="AO6632" s="165"/>
    </row>
    <row r="6633" spans="41:41" x14ac:dyDescent="0.25">
      <c r="AO6633" s="165"/>
    </row>
    <row r="6634" spans="41:41" x14ac:dyDescent="0.25">
      <c r="AO6634" s="165"/>
    </row>
    <row r="6635" spans="41:41" x14ac:dyDescent="0.25">
      <c r="AO6635" s="165"/>
    </row>
    <row r="6636" spans="41:41" x14ac:dyDescent="0.25">
      <c r="AO6636" s="165"/>
    </row>
    <row r="6637" spans="41:41" x14ac:dyDescent="0.25">
      <c r="AO6637" s="165"/>
    </row>
    <row r="6638" spans="41:41" x14ac:dyDescent="0.25">
      <c r="AO6638" s="165"/>
    </row>
    <row r="6639" spans="41:41" x14ac:dyDescent="0.25">
      <c r="AO6639" s="165"/>
    </row>
    <row r="6640" spans="41:41" x14ac:dyDescent="0.25">
      <c r="AO6640" s="165"/>
    </row>
    <row r="6641" spans="41:41" x14ac:dyDescent="0.25">
      <c r="AO6641" s="165"/>
    </row>
    <row r="6642" spans="41:41" x14ac:dyDescent="0.25">
      <c r="AO6642" s="165"/>
    </row>
    <row r="6643" spans="41:41" x14ac:dyDescent="0.25">
      <c r="AO6643" s="165"/>
    </row>
    <row r="6644" spans="41:41" x14ac:dyDescent="0.25">
      <c r="AO6644" s="165"/>
    </row>
    <row r="6645" spans="41:41" x14ac:dyDescent="0.25">
      <c r="AO6645" s="165"/>
    </row>
    <row r="6646" spans="41:41" x14ac:dyDescent="0.25">
      <c r="AO6646" s="165"/>
    </row>
    <row r="6647" spans="41:41" x14ac:dyDescent="0.25">
      <c r="AO6647" s="165"/>
    </row>
    <row r="6648" spans="41:41" x14ac:dyDescent="0.25">
      <c r="AO6648" s="165"/>
    </row>
    <row r="6649" spans="41:41" x14ac:dyDescent="0.25">
      <c r="AO6649" s="165"/>
    </row>
    <row r="6650" spans="41:41" x14ac:dyDescent="0.25">
      <c r="AO6650" s="165"/>
    </row>
    <row r="6651" spans="41:41" x14ac:dyDescent="0.25">
      <c r="AO6651" s="165"/>
    </row>
    <row r="6652" spans="41:41" x14ac:dyDescent="0.25">
      <c r="AO6652" s="165"/>
    </row>
    <row r="6653" spans="41:41" x14ac:dyDescent="0.25">
      <c r="AO6653" s="165"/>
    </row>
    <row r="6654" spans="41:41" x14ac:dyDescent="0.25">
      <c r="AO6654" s="165"/>
    </row>
    <row r="6655" spans="41:41" x14ac:dyDescent="0.25">
      <c r="AO6655" s="165"/>
    </row>
    <row r="6656" spans="41:41" x14ac:dyDescent="0.25">
      <c r="AO6656" s="165"/>
    </row>
    <row r="6657" spans="41:41" x14ac:dyDescent="0.25">
      <c r="AO6657" s="165"/>
    </row>
    <row r="6658" spans="41:41" x14ac:dyDescent="0.25">
      <c r="AO6658" s="165"/>
    </row>
    <row r="6659" spans="41:41" x14ac:dyDescent="0.25">
      <c r="AO6659" s="165"/>
    </row>
    <row r="6660" spans="41:41" x14ac:dyDescent="0.25">
      <c r="AO6660" s="165"/>
    </row>
    <row r="6661" spans="41:41" x14ac:dyDescent="0.25">
      <c r="AO6661" s="165"/>
    </row>
    <row r="6662" spans="41:41" x14ac:dyDescent="0.25">
      <c r="AO6662" s="165"/>
    </row>
    <row r="6663" spans="41:41" x14ac:dyDescent="0.25">
      <c r="AO6663" s="165"/>
    </row>
    <row r="6664" spans="41:41" x14ac:dyDescent="0.25">
      <c r="AO6664" s="165"/>
    </row>
    <row r="6665" spans="41:41" x14ac:dyDescent="0.25">
      <c r="AO6665" s="165"/>
    </row>
    <row r="6666" spans="41:41" x14ac:dyDescent="0.25">
      <c r="AO6666" s="165"/>
    </row>
    <row r="6667" spans="41:41" x14ac:dyDescent="0.25">
      <c r="AO6667" s="165"/>
    </row>
    <row r="6668" spans="41:41" x14ac:dyDescent="0.25">
      <c r="AO6668" s="165"/>
    </row>
    <row r="6669" spans="41:41" x14ac:dyDescent="0.25">
      <c r="AO6669" s="165"/>
    </row>
    <row r="6670" spans="41:41" x14ac:dyDescent="0.25">
      <c r="AO6670" s="165"/>
    </row>
    <row r="6671" spans="41:41" x14ac:dyDescent="0.25">
      <c r="AO6671" s="165"/>
    </row>
    <row r="6672" spans="41:41" x14ac:dyDescent="0.25">
      <c r="AO6672" s="165"/>
    </row>
    <row r="6673" spans="41:41" x14ac:dyDescent="0.25">
      <c r="AO6673" s="165"/>
    </row>
    <row r="6674" spans="41:41" x14ac:dyDescent="0.25">
      <c r="AO6674" s="165"/>
    </row>
    <row r="6675" spans="41:41" x14ac:dyDescent="0.25">
      <c r="AO6675" s="165"/>
    </row>
    <row r="6676" spans="41:41" x14ac:dyDescent="0.25">
      <c r="AO6676" s="165"/>
    </row>
    <row r="6677" spans="41:41" x14ac:dyDescent="0.25">
      <c r="AO6677" s="165"/>
    </row>
    <row r="6678" spans="41:41" x14ac:dyDescent="0.25">
      <c r="AO6678" s="165"/>
    </row>
    <row r="6679" spans="41:41" x14ac:dyDescent="0.25">
      <c r="AO6679" s="165"/>
    </row>
    <row r="6680" spans="41:41" x14ac:dyDescent="0.25">
      <c r="AO6680" s="165"/>
    </row>
    <row r="6681" spans="41:41" x14ac:dyDescent="0.25">
      <c r="AO6681" s="165"/>
    </row>
    <row r="6682" spans="41:41" x14ac:dyDescent="0.25">
      <c r="AO6682" s="165"/>
    </row>
    <row r="6683" spans="41:41" x14ac:dyDescent="0.25">
      <c r="AO6683" s="165"/>
    </row>
    <row r="6684" spans="41:41" x14ac:dyDescent="0.25">
      <c r="AO6684" s="165"/>
    </row>
    <row r="6685" spans="41:41" x14ac:dyDescent="0.25">
      <c r="AO6685" s="165"/>
    </row>
    <row r="6686" spans="41:41" x14ac:dyDescent="0.25">
      <c r="AO6686" s="165"/>
    </row>
    <row r="6687" spans="41:41" x14ac:dyDescent="0.25">
      <c r="AO6687" s="165"/>
    </row>
    <row r="6688" spans="41:41" x14ac:dyDescent="0.25">
      <c r="AO6688" s="165"/>
    </row>
    <row r="6689" spans="41:41" x14ac:dyDescent="0.25">
      <c r="AO6689" s="165"/>
    </row>
    <row r="6690" spans="41:41" x14ac:dyDescent="0.25">
      <c r="AO6690" s="165"/>
    </row>
    <row r="6691" spans="41:41" x14ac:dyDescent="0.25">
      <c r="AO6691" s="165"/>
    </row>
    <row r="6692" spans="41:41" x14ac:dyDescent="0.25">
      <c r="AO6692" s="165"/>
    </row>
    <row r="6693" spans="41:41" x14ac:dyDescent="0.25">
      <c r="AO6693" s="165"/>
    </row>
    <row r="6694" spans="41:41" x14ac:dyDescent="0.25">
      <c r="AO6694" s="165"/>
    </row>
    <row r="6695" spans="41:41" x14ac:dyDescent="0.25">
      <c r="AO6695" s="165"/>
    </row>
    <row r="6696" spans="41:41" x14ac:dyDescent="0.25">
      <c r="AO6696" s="165"/>
    </row>
    <row r="6697" spans="41:41" x14ac:dyDescent="0.25">
      <c r="AO6697" s="165"/>
    </row>
    <row r="6698" spans="41:41" x14ac:dyDescent="0.25">
      <c r="AO6698" s="165"/>
    </row>
    <row r="6699" spans="41:41" x14ac:dyDescent="0.25">
      <c r="AO6699" s="165"/>
    </row>
    <row r="6700" spans="41:41" x14ac:dyDescent="0.25">
      <c r="AO6700" s="165"/>
    </row>
    <row r="6701" spans="41:41" x14ac:dyDescent="0.25">
      <c r="AO6701" s="165"/>
    </row>
    <row r="6702" spans="41:41" x14ac:dyDescent="0.25">
      <c r="AO6702" s="165"/>
    </row>
    <row r="6703" spans="41:41" x14ac:dyDescent="0.25">
      <c r="AO6703" s="165"/>
    </row>
    <row r="6704" spans="41:41" x14ac:dyDescent="0.25">
      <c r="AO6704" s="165"/>
    </row>
    <row r="6705" spans="41:41" x14ac:dyDescent="0.25">
      <c r="AO6705" s="165"/>
    </row>
    <row r="6706" spans="41:41" x14ac:dyDescent="0.25">
      <c r="AO6706" s="165"/>
    </row>
    <row r="6707" spans="41:41" x14ac:dyDescent="0.25">
      <c r="AO6707" s="165"/>
    </row>
    <row r="6708" spans="41:41" x14ac:dyDescent="0.25">
      <c r="AO6708" s="165"/>
    </row>
    <row r="6709" spans="41:41" x14ac:dyDescent="0.25">
      <c r="AO6709" s="165"/>
    </row>
    <row r="6710" spans="41:41" x14ac:dyDescent="0.25">
      <c r="AO6710" s="165"/>
    </row>
    <row r="6711" spans="41:41" x14ac:dyDescent="0.25">
      <c r="AO6711" s="165"/>
    </row>
    <row r="6712" spans="41:41" x14ac:dyDescent="0.25">
      <c r="AO6712" s="165"/>
    </row>
    <row r="6713" spans="41:41" x14ac:dyDescent="0.25">
      <c r="AO6713" s="165"/>
    </row>
    <row r="6714" spans="41:41" x14ac:dyDescent="0.25">
      <c r="AO6714" s="165"/>
    </row>
    <row r="6715" spans="41:41" x14ac:dyDescent="0.25">
      <c r="AO6715" s="165"/>
    </row>
    <row r="6716" spans="41:41" x14ac:dyDescent="0.25">
      <c r="AO6716" s="165"/>
    </row>
    <row r="6717" spans="41:41" x14ac:dyDescent="0.25">
      <c r="AO6717" s="165"/>
    </row>
    <row r="6718" spans="41:41" x14ac:dyDescent="0.25">
      <c r="AO6718" s="165"/>
    </row>
    <row r="6719" spans="41:41" x14ac:dyDescent="0.25">
      <c r="AO6719" s="165"/>
    </row>
    <row r="6720" spans="41:41" x14ac:dyDescent="0.25">
      <c r="AO6720" s="165"/>
    </row>
    <row r="6721" spans="41:41" x14ac:dyDescent="0.25">
      <c r="AO6721" s="165"/>
    </row>
    <row r="6722" spans="41:41" x14ac:dyDescent="0.25">
      <c r="AO6722" s="165"/>
    </row>
    <row r="6723" spans="41:41" x14ac:dyDescent="0.25">
      <c r="AO6723" s="165"/>
    </row>
    <row r="6724" spans="41:41" x14ac:dyDescent="0.25">
      <c r="AO6724" s="165"/>
    </row>
    <row r="6725" spans="41:41" x14ac:dyDescent="0.25">
      <c r="AO6725" s="165"/>
    </row>
    <row r="6726" spans="41:41" x14ac:dyDescent="0.25">
      <c r="AO6726" s="165"/>
    </row>
    <row r="6727" spans="41:41" x14ac:dyDescent="0.25">
      <c r="AO6727" s="165"/>
    </row>
    <row r="6728" spans="41:41" x14ac:dyDescent="0.25">
      <c r="AO6728" s="165"/>
    </row>
    <row r="6729" spans="41:41" x14ac:dyDescent="0.25">
      <c r="AO6729" s="165"/>
    </row>
    <row r="6730" spans="41:41" x14ac:dyDescent="0.25">
      <c r="AO6730" s="165"/>
    </row>
    <row r="6731" spans="41:41" x14ac:dyDescent="0.25">
      <c r="AO6731" s="165"/>
    </row>
    <row r="6732" spans="41:41" x14ac:dyDescent="0.25">
      <c r="AO6732" s="165"/>
    </row>
    <row r="6733" spans="41:41" x14ac:dyDescent="0.25">
      <c r="AO6733" s="165"/>
    </row>
    <row r="6734" spans="41:41" x14ac:dyDescent="0.25">
      <c r="AO6734" s="165"/>
    </row>
    <row r="6735" spans="41:41" x14ac:dyDescent="0.25">
      <c r="AO6735" s="165"/>
    </row>
    <row r="6736" spans="41:41" x14ac:dyDescent="0.25">
      <c r="AO6736" s="165"/>
    </row>
    <row r="6737" spans="41:41" x14ac:dyDescent="0.25">
      <c r="AO6737" s="165"/>
    </row>
    <row r="6738" spans="41:41" x14ac:dyDescent="0.25">
      <c r="AO6738" s="165"/>
    </row>
    <row r="6739" spans="41:41" x14ac:dyDescent="0.25">
      <c r="AO6739" s="165"/>
    </row>
    <row r="6740" spans="41:41" x14ac:dyDescent="0.25">
      <c r="AO6740" s="165"/>
    </row>
    <row r="6741" spans="41:41" x14ac:dyDescent="0.25">
      <c r="AO6741" s="165"/>
    </row>
    <row r="6742" spans="41:41" x14ac:dyDescent="0.25">
      <c r="AO6742" s="165"/>
    </row>
    <row r="6743" spans="41:41" x14ac:dyDescent="0.25">
      <c r="AO6743" s="165"/>
    </row>
    <row r="6744" spans="41:41" x14ac:dyDescent="0.25">
      <c r="AO6744" s="165"/>
    </row>
    <row r="6745" spans="41:41" x14ac:dyDescent="0.25">
      <c r="AO6745" s="165"/>
    </row>
    <row r="6746" spans="41:41" x14ac:dyDescent="0.25">
      <c r="AO6746" s="165"/>
    </row>
    <row r="6747" spans="41:41" x14ac:dyDescent="0.25">
      <c r="AO6747" s="165"/>
    </row>
    <row r="6748" spans="41:41" x14ac:dyDescent="0.25">
      <c r="AO6748" s="165"/>
    </row>
    <row r="6749" spans="41:41" x14ac:dyDescent="0.25">
      <c r="AO6749" s="165"/>
    </row>
    <row r="6750" spans="41:41" x14ac:dyDescent="0.25">
      <c r="AO6750" s="165"/>
    </row>
    <row r="6751" spans="41:41" x14ac:dyDescent="0.25">
      <c r="AO6751" s="165"/>
    </row>
    <row r="6752" spans="41:41" x14ac:dyDescent="0.25">
      <c r="AO6752" s="165"/>
    </row>
    <row r="6753" spans="41:41" x14ac:dyDescent="0.25">
      <c r="AO6753" s="165"/>
    </row>
    <row r="6754" spans="41:41" x14ac:dyDescent="0.25">
      <c r="AO6754" s="165"/>
    </row>
    <row r="6755" spans="41:41" x14ac:dyDescent="0.25">
      <c r="AO6755" s="165"/>
    </row>
    <row r="6756" spans="41:41" x14ac:dyDescent="0.25">
      <c r="AO6756" s="165"/>
    </row>
    <row r="6757" spans="41:41" x14ac:dyDescent="0.25">
      <c r="AO6757" s="165"/>
    </row>
    <row r="6758" spans="41:41" x14ac:dyDescent="0.25">
      <c r="AO6758" s="165"/>
    </row>
    <row r="6759" spans="41:41" x14ac:dyDescent="0.25">
      <c r="AO6759" s="165"/>
    </row>
    <row r="6760" spans="41:41" x14ac:dyDescent="0.25">
      <c r="AO6760" s="165"/>
    </row>
    <row r="6761" spans="41:41" x14ac:dyDescent="0.25">
      <c r="AO6761" s="165"/>
    </row>
    <row r="6762" spans="41:41" x14ac:dyDescent="0.25">
      <c r="AO6762" s="165"/>
    </row>
    <row r="6763" spans="41:41" x14ac:dyDescent="0.25">
      <c r="AO6763" s="165"/>
    </row>
    <row r="6764" spans="41:41" x14ac:dyDescent="0.25">
      <c r="AO6764" s="165"/>
    </row>
    <row r="6765" spans="41:41" x14ac:dyDescent="0.25">
      <c r="AO6765" s="165"/>
    </row>
    <row r="6766" spans="41:41" x14ac:dyDescent="0.25">
      <c r="AO6766" s="165"/>
    </row>
    <row r="6767" spans="41:41" x14ac:dyDescent="0.25">
      <c r="AO6767" s="165"/>
    </row>
    <row r="6768" spans="41:41" x14ac:dyDescent="0.25">
      <c r="AO6768" s="165"/>
    </row>
    <row r="6769" spans="41:41" x14ac:dyDescent="0.25">
      <c r="AO6769" s="165"/>
    </row>
    <row r="6770" spans="41:41" x14ac:dyDescent="0.25">
      <c r="AO6770" s="165"/>
    </row>
    <row r="6771" spans="41:41" x14ac:dyDescent="0.25">
      <c r="AO6771" s="165"/>
    </row>
    <row r="6772" spans="41:41" x14ac:dyDescent="0.25">
      <c r="AO6772" s="165"/>
    </row>
    <row r="6773" spans="41:41" x14ac:dyDescent="0.25">
      <c r="AO6773" s="165"/>
    </row>
    <row r="6774" spans="41:41" x14ac:dyDescent="0.25">
      <c r="AO6774" s="165"/>
    </row>
    <row r="6775" spans="41:41" x14ac:dyDescent="0.25">
      <c r="AO6775" s="165"/>
    </row>
    <row r="6776" spans="41:41" x14ac:dyDescent="0.25">
      <c r="AO6776" s="165"/>
    </row>
    <row r="6777" spans="41:41" x14ac:dyDescent="0.25">
      <c r="AO6777" s="165"/>
    </row>
    <row r="6778" spans="41:41" x14ac:dyDescent="0.25">
      <c r="AO6778" s="165"/>
    </row>
    <row r="6779" spans="41:41" x14ac:dyDescent="0.25">
      <c r="AO6779" s="165"/>
    </row>
    <row r="6780" spans="41:41" x14ac:dyDescent="0.25">
      <c r="AO6780" s="165"/>
    </row>
    <row r="6781" spans="41:41" x14ac:dyDescent="0.25">
      <c r="AO6781" s="165"/>
    </row>
    <row r="6782" spans="41:41" x14ac:dyDescent="0.25">
      <c r="AO6782" s="165"/>
    </row>
    <row r="6783" spans="41:41" x14ac:dyDescent="0.25">
      <c r="AO6783" s="165"/>
    </row>
    <row r="6784" spans="41:41" x14ac:dyDescent="0.25">
      <c r="AO6784" s="165"/>
    </row>
    <row r="6785" spans="41:41" x14ac:dyDescent="0.25">
      <c r="AO6785" s="165"/>
    </row>
    <row r="6786" spans="41:41" x14ac:dyDescent="0.25">
      <c r="AO6786" s="165"/>
    </row>
    <row r="6787" spans="41:41" x14ac:dyDescent="0.25">
      <c r="AO6787" s="165"/>
    </row>
    <row r="6788" spans="41:41" x14ac:dyDescent="0.25">
      <c r="AO6788" s="165"/>
    </row>
    <row r="6789" spans="41:41" x14ac:dyDescent="0.25">
      <c r="AO6789" s="165"/>
    </row>
    <row r="6790" spans="41:41" x14ac:dyDescent="0.25">
      <c r="AO6790" s="165"/>
    </row>
    <row r="6791" spans="41:41" x14ac:dyDescent="0.25">
      <c r="AO6791" s="165"/>
    </row>
    <row r="6792" spans="41:41" x14ac:dyDescent="0.25">
      <c r="AO6792" s="165"/>
    </row>
    <row r="6793" spans="41:41" x14ac:dyDescent="0.25">
      <c r="AO6793" s="165"/>
    </row>
    <row r="6794" spans="41:41" x14ac:dyDescent="0.25">
      <c r="AO6794" s="165"/>
    </row>
    <row r="6795" spans="41:41" x14ac:dyDescent="0.25">
      <c r="AO6795" s="165"/>
    </row>
    <row r="6796" spans="41:41" x14ac:dyDescent="0.25">
      <c r="AO6796" s="165"/>
    </row>
    <row r="6797" spans="41:41" x14ac:dyDescent="0.25">
      <c r="AO6797" s="165"/>
    </row>
    <row r="6798" spans="41:41" x14ac:dyDescent="0.25">
      <c r="AO6798" s="165"/>
    </row>
    <row r="6799" spans="41:41" x14ac:dyDescent="0.25">
      <c r="AO6799" s="165"/>
    </row>
    <row r="6800" spans="41:41" x14ac:dyDescent="0.25">
      <c r="AO6800" s="165"/>
    </row>
    <row r="6801" spans="41:41" x14ac:dyDescent="0.25">
      <c r="AO6801" s="165"/>
    </row>
    <row r="6802" spans="41:41" x14ac:dyDescent="0.25">
      <c r="AO6802" s="165"/>
    </row>
    <row r="6803" spans="41:41" x14ac:dyDescent="0.25">
      <c r="AO6803" s="165"/>
    </row>
    <row r="6804" spans="41:41" x14ac:dyDescent="0.25">
      <c r="AO6804" s="165"/>
    </row>
    <row r="6805" spans="41:41" x14ac:dyDescent="0.25">
      <c r="AO6805" s="165"/>
    </row>
    <row r="6806" spans="41:41" x14ac:dyDescent="0.25">
      <c r="AO6806" s="165"/>
    </row>
    <row r="6807" spans="41:41" x14ac:dyDescent="0.25">
      <c r="AO6807" s="165"/>
    </row>
    <row r="6808" spans="41:41" x14ac:dyDescent="0.25">
      <c r="AO6808" s="165"/>
    </row>
    <row r="6809" spans="41:41" x14ac:dyDescent="0.25">
      <c r="AO6809" s="165"/>
    </row>
    <row r="6810" spans="41:41" x14ac:dyDescent="0.25">
      <c r="AO6810" s="165"/>
    </row>
    <row r="6811" spans="41:41" x14ac:dyDescent="0.25">
      <c r="AO6811" s="165"/>
    </row>
    <row r="6812" spans="41:41" x14ac:dyDescent="0.25">
      <c r="AO6812" s="165"/>
    </row>
    <row r="6813" spans="41:41" x14ac:dyDescent="0.25">
      <c r="AO6813" s="165"/>
    </row>
    <row r="6814" spans="41:41" x14ac:dyDescent="0.25">
      <c r="AO6814" s="165"/>
    </row>
    <row r="6815" spans="41:41" x14ac:dyDescent="0.25">
      <c r="AO6815" s="165"/>
    </row>
    <row r="6816" spans="41:41" x14ac:dyDescent="0.25">
      <c r="AO6816" s="165"/>
    </row>
    <row r="6817" spans="41:41" x14ac:dyDescent="0.25">
      <c r="AO6817" s="165"/>
    </row>
    <row r="6818" spans="41:41" x14ac:dyDescent="0.25">
      <c r="AO6818" s="165"/>
    </row>
    <row r="6819" spans="41:41" x14ac:dyDescent="0.25">
      <c r="AO6819" s="165"/>
    </row>
    <row r="6820" spans="41:41" x14ac:dyDescent="0.25">
      <c r="AO6820" s="165"/>
    </row>
    <row r="6821" spans="41:41" x14ac:dyDescent="0.25">
      <c r="AO6821" s="165"/>
    </row>
    <row r="6822" spans="41:41" x14ac:dyDescent="0.25">
      <c r="AO6822" s="165"/>
    </row>
    <row r="6823" spans="41:41" x14ac:dyDescent="0.25">
      <c r="AO6823" s="165"/>
    </row>
    <row r="6824" spans="41:41" x14ac:dyDescent="0.25">
      <c r="AO6824" s="165"/>
    </row>
    <row r="6825" spans="41:41" x14ac:dyDescent="0.25">
      <c r="AO6825" s="165"/>
    </row>
    <row r="6826" spans="41:41" x14ac:dyDescent="0.25">
      <c r="AO6826" s="165"/>
    </row>
    <row r="6827" spans="41:41" x14ac:dyDescent="0.25">
      <c r="AO6827" s="165"/>
    </row>
    <row r="6828" spans="41:41" x14ac:dyDescent="0.25">
      <c r="AO6828" s="165"/>
    </row>
    <row r="6829" spans="41:41" x14ac:dyDescent="0.25">
      <c r="AO6829" s="165"/>
    </row>
    <row r="6830" spans="41:41" x14ac:dyDescent="0.25">
      <c r="AO6830" s="165"/>
    </row>
    <row r="6831" spans="41:41" x14ac:dyDescent="0.25">
      <c r="AO6831" s="165"/>
    </row>
    <row r="6832" spans="41:41" x14ac:dyDescent="0.25">
      <c r="AO6832" s="165"/>
    </row>
    <row r="6833" spans="41:41" x14ac:dyDescent="0.25">
      <c r="AO6833" s="165"/>
    </row>
    <row r="6834" spans="41:41" x14ac:dyDescent="0.25">
      <c r="AO6834" s="165"/>
    </row>
    <row r="6835" spans="41:41" x14ac:dyDescent="0.25">
      <c r="AO6835" s="165"/>
    </row>
    <row r="6836" spans="41:41" x14ac:dyDescent="0.25">
      <c r="AO6836" s="165"/>
    </row>
    <row r="6837" spans="41:41" x14ac:dyDescent="0.25">
      <c r="AO6837" s="165"/>
    </row>
    <row r="6838" spans="41:41" x14ac:dyDescent="0.25">
      <c r="AO6838" s="165"/>
    </row>
    <row r="6839" spans="41:41" x14ac:dyDescent="0.25">
      <c r="AO6839" s="165"/>
    </row>
    <row r="6840" spans="41:41" x14ac:dyDescent="0.25">
      <c r="AO6840" s="165"/>
    </row>
    <row r="6841" spans="41:41" x14ac:dyDescent="0.25">
      <c r="AO6841" s="165"/>
    </row>
    <row r="6842" spans="41:41" x14ac:dyDescent="0.25">
      <c r="AO6842" s="165"/>
    </row>
    <row r="6843" spans="41:41" x14ac:dyDescent="0.25">
      <c r="AO6843" s="165"/>
    </row>
    <row r="6844" spans="41:41" x14ac:dyDescent="0.25">
      <c r="AO6844" s="165"/>
    </row>
    <row r="6845" spans="41:41" x14ac:dyDescent="0.25">
      <c r="AO6845" s="165"/>
    </row>
    <row r="6846" spans="41:41" x14ac:dyDescent="0.25">
      <c r="AO6846" s="165"/>
    </row>
    <row r="6847" spans="41:41" x14ac:dyDescent="0.25">
      <c r="AO6847" s="165"/>
    </row>
    <row r="6848" spans="41:41" x14ac:dyDescent="0.25">
      <c r="AO6848" s="165"/>
    </row>
    <row r="6849" spans="41:41" x14ac:dyDescent="0.25">
      <c r="AO6849" s="165"/>
    </row>
    <row r="6850" spans="41:41" x14ac:dyDescent="0.25">
      <c r="AO6850" s="165"/>
    </row>
    <row r="6851" spans="41:41" x14ac:dyDescent="0.25">
      <c r="AO6851" s="165"/>
    </row>
    <row r="6852" spans="41:41" x14ac:dyDescent="0.25">
      <c r="AO6852" s="165"/>
    </row>
    <row r="6853" spans="41:41" x14ac:dyDescent="0.25">
      <c r="AO6853" s="165"/>
    </row>
    <row r="6854" spans="41:41" x14ac:dyDescent="0.25">
      <c r="AO6854" s="165"/>
    </row>
    <row r="6855" spans="41:41" x14ac:dyDescent="0.25">
      <c r="AO6855" s="165"/>
    </row>
    <row r="6856" spans="41:41" x14ac:dyDescent="0.25">
      <c r="AO6856" s="165"/>
    </row>
    <row r="6857" spans="41:41" x14ac:dyDescent="0.25">
      <c r="AO6857" s="165"/>
    </row>
    <row r="6858" spans="41:41" x14ac:dyDescent="0.25">
      <c r="AO6858" s="165"/>
    </row>
    <row r="6859" spans="41:41" x14ac:dyDescent="0.25">
      <c r="AO6859" s="165"/>
    </row>
    <row r="6860" spans="41:41" x14ac:dyDescent="0.25">
      <c r="AO6860" s="165"/>
    </row>
    <row r="6861" spans="41:41" x14ac:dyDescent="0.25">
      <c r="AO6861" s="165"/>
    </row>
    <row r="6862" spans="41:41" x14ac:dyDescent="0.25">
      <c r="AO6862" s="165"/>
    </row>
    <row r="6863" spans="41:41" x14ac:dyDescent="0.25">
      <c r="AO6863" s="165"/>
    </row>
    <row r="6864" spans="41:41" x14ac:dyDescent="0.25">
      <c r="AO6864" s="165"/>
    </row>
    <row r="6865" spans="41:41" x14ac:dyDescent="0.25">
      <c r="AO6865" s="165"/>
    </row>
    <row r="6866" spans="41:41" x14ac:dyDescent="0.25">
      <c r="AO6866" s="165"/>
    </row>
    <row r="6867" spans="41:41" x14ac:dyDescent="0.25">
      <c r="AO6867" s="165"/>
    </row>
    <row r="6868" spans="41:41" x14ac:dyDescent="0.25">
      <c r="AO6868" s="165"/>
    </row>
    <row r="6869" spans="41:41" x14ac:dyDescent="0.25">
      <c r="AO6869" s="165"/>
    </row>
    <row r="6870" spans="41:41" x14ac:dyDescent="0.25">
      <c r="AO6870" s="165"/>
    </row>
    <row r="6871" spans="41:41" x14ac:dyDescent="0.25">
      <c r="AO6871" s="165"/>
    </row>
    <row r="6872" spans="41:41" x14ac:dyDescent="0.25">
      <c r="AO6872" s="165"/>
    </row>
    <row r="6873" spans="41:41" x14ac:dyDescent="0.25">
      <c r="AO6873" s="165"/>
    </row>
    <row r="6874" spans="41:41" x14ac:dyDescent="0.25">
      <c r="AO6874" s="165"/>
    </row>
    <row r="6875" spans="41:41" x14ac:dyDescent="0.25">
      <c r="AO6875" s="165"/>
    </row>
    <row r="6876" spans="41:41" x14ac:dyDescent="0.25">
      <c r="AO6876" s="165"/>
    </row>
    <row r="6877" spans="41:41" x14ac:dyDescent="0.25">
      <c r="AO6877" s="165"/>
    </row>
    <row r="6878" spans="41:41" x14ac:dyDescent="0.25">
      <c r="AO6878" s="165"/>
    </row>
    <row r="6879" spans="41:41" x14ac:dyDescent="0.25">
      <c r="AO6879" s="165"/>
    </row>
    <row r="6880" spans="41:41" x14ac:dyDescent="0.25">
      <c r="AO6880" s="165"/>
    </row>
    <row r="6881" spans="41:41" x14ac:dyDescent="0.25">
      <c r="AO6881" s="165"/>
    </row>
    <row r="6882" spans="41:41" x14ac:dyDescent="0.25">
      <c r="AO6882" s="165"/>
    </row>
    <row r="6883" spans="41:41" x14ac:dyDescent="0.25">
      <c r="AO6883" s="165"/>
    </row>
    <row r="6884" spans="41:41" x14ac:dyDescent="0.25">
      <c r="AO6884" s="165"/>
    </row>
    <row r="6885" spans="41:41" x14ac:dyDescent="0.25">
      <c r="AO6885" s="165"/>
    </row>
    <row r="6886" spans="41:41" x14ac:dyDescent="0.25">
      <c r="AO6886" s="165"/>
    </row>
    <row r="6887" spans="41:41" x14ac:dyDescent="0.25">
      <c r="AO6887" s="165"/>
    </row>
    <row r="6888" spans="41:41" x14ac:dyDescent="0.25">
      <c r="AO6888" s="165"/>
    </row>
    <row r="6889" spans="41:41" x14ac:dyDescent="0.25">
      <c r="AO6889" s="165"/>
    </row>
    <row r="6890" spans="41:41" x14ac:dyDescent="0.25">
      <c r="AO6890" s="165"/>
    </row>
    <row r="6891" spans="41:41" x14ac:dyDescent="0.25">
      <c r="AO6891" s="165"/>
    </row>
    <row r="6892" spans="41:41" x14ac:dyDescent="0.25">
      <c r="AO6892" s="165"/>
    </row>
    <row r="6893" spans="41:41" x14ac:dyDescent="0.25">
      <c r="AO6893" s="165"/>
    </row>
    <row r="6894" spans="41:41" x14ac:dyDescent="0.25">
      <c r="AO6894" s="165"/>
    </row>
    <row r="6895" spans="41:41" x14ac:dyDescent="0.25">
      <c r="AO6895" s="165"/>
    </row>
    <row r="6896" spans="41:41" x14ac:dyDescent="0.25">
      <c r="AO6896" s="165"/>
    </row>
    <row r="6897" spans="41:41" x14ac:dyDescent="0.25">
      <c r="AO6897" s="165"/>
    </row>
    <row r="6898" spans="41:41" x14ac:dyDescent="0.25">
      <c r="AO6898" s="165"/>
    </row>
    <row r="6899" spans="41:41" x14ac:dyDescent="0.25">
      <c r="AO6899" s="165"/>
    </row>
    <row r="6900" spans="41:41" x14ac:dyDescent="0.25">
      <c r="AO6900" s="165"/>
    </row>
    <row r="6901" spans="41:41" x14ac:dyDescent="0.25">
      <c r="AO6901" s="165"/>
    </row>
    <row r="6902" spans="41:41" x14ac:dyDescent="0.25">
      <c r="AO6902" s="165"/>
    </row>
    <row r="6903" spans="41:41" x14ac:dyDescent="0.25">
      <c r="AO6903" s="165"/>
    </row>
    <row r="6904" spans="41:41" x14ac:dyDescent="0.25">
      <c r="AO6904" s="165"/>
    </row>
    <row r="6905" spans="41:41" x14ac:dyDescent="0.25">
      <c r="AO6905" s="165"/>
    </row>
    <row r="6906" spans="41:41" x14ac:dyDescent="0.25">
      <c r="AO6906" s="165"/>
    </row>
    <row r="6907" spans="41:41" x14ac:dyDescent="0.25">
      <c r="AO6907" s="165"/>
    </row>
    <row r="6908" spans="41:41" x14ac:dyDescent="0.25">
      <c r="AO6908" s="165"/>
    </row>
    <row r="6909" spans="41:41" x14ac:dyDescent="0.25">
      <c r="AO6909" s="165"/>
    </row>
    <row r="6910" spans="41:41" x14ac:dyDescent="0.25">
      <c r="AO6910" s="165"/>
    </row>
    <row r="6911" spans="41:41" x14ac:dyDescent="0.25">
      <c r="AO6911" s="165"/>
    </row>
    <row r="6912" spans="41:41" x14ac:dyDescent="0.25">
      <c r="AO6912" s="165"/>
    </row>
    <row r="6913" spans="41:41" x14ac:dyDescent="0.25">
      <c r="AO6913" s="165"/>
    </row>
    <row r="6914" spans="41:41" x14ac:dyDescent="0.25">
      <c r="AO6914" s="165"/>
    </row>
    <row r="6915" spans="41:41" x14ac:dyDescent="0.25">
      <c r="AO6915" s="165"/>
    </row>
    <row r="6916" spans="41:41" x14ac:dyDescent="0.25">
      <c r="AO6916" s="165"/>
    </row>
    <row r="6917" spans="41:41" x14ac:dyDescent="0.25">
      <c r="AO6917" s="165"/>
    </row>
    <row r="6918" spans="41:41" x14ac:dyDescent="0.25">
      <c r="AO6918" s="165"/>
    </row>
    <row r="6919" spans="41:41" x14ac:dyDescent="0.25">
      <c r="AO6919" s="165"/>
    </row>
    <row r="6920" spans="41:41" x14ac:dyDescent="0.25">
      <c r="AO6920" s="165"/>
    </row>
    <row r="6921" spans="41:41" x14ac:dyDescent="0.25">
      <c r="AO6921" s="165"/>
    </row>
    <row r="6922" spans="41:41" x14ac:dyDescent="0.25">
      <c r="AO6922" s="165"/>
    </row>
    <row r="6923" spans="41:41" x14ac:dyDescent="0.25">
      <c r="AO6923" s="165"/>
    </row>
    <row r="6924" spans="41:41" x14ac:dyDescent="0.25">
      <c r="AO6924" s="165"/>
    </row>
    <row r="6925" spans="41:41" x14ac:dyDescent="0.25">
      <c r="AO6925" s="165"/>
    </row>
    <row r="6926" spans="41:41" x14ac:dyDescent="0.25">
      <c r="AO6926" s="165"/>
    </row>
    <row r="6927" spans="41:41" x14ac:dyDescent="0.25">
      <c r="AO6927" s="165"/>
    </row>
    <row r="6928" spans="41:41" x14ac:dyDescent="0.25">
      <c r="AO6928" s="165"/>
    </row>
    <row r="6929" spans="41:41" x14ac:dyDescent="0.25">
      <c r="AO6929" s="165"/>
    </row>
    <row r="6930" spans="41:41" x14ac:dyDescent="0.25">
      <c r="AO6930" s="165"/>
    </row>
    <row r="6931" spans="41:41" x14ac:dyDescent="0.25">
      <c r="AO6931" s="165"/>
    </row>
    <row r="6932" spans="41:41" x14ac:dyDescent="0.25">
      <c r="AO6932" s="165"/>
    </row>
    <row r="6933" spans="41:41" x14ac:dyDescent="0.25">
      <c r="AO6933" s="165"/>
    </row>
    <row r="6934" spans="41:41" x14ac:dyDescent="0.25">
      <c r="AO6934" s="165"/>
    </row>
    <row r="6935" spans="41:41" x14ac:dyDescent="0.25">
      <c r="AO6935" s="165"/>
    </row>
    <row r="6936" spans="41:41" x14ac:dyDescent="0.25">
      <c r="AO6936" s="165"/>
    </row>
    <row r="6937" spans="41:41" x14ac:dyDescent="0.25">
      <c r="AO6937" s="165"/>
    </row>
    <row r="6938" spans="41:41" x14ac:dyDescent="0.25">
      <c r="AO6938" s="165"/>
    </row>
    <row r="6939" spans="41:41" x14ac:dyDescent="0.25">
      <c r="AO6939" s="165"/>
    </row>
    <row r="6940" spans="41:41" x14ac:dyDescent="0.25">
      <c r="AO6940" s="165"/>
    </row>
    <row r="6941" spans="41:41" x14ac:dyDescent="0.25">
      <c r="AO6941" s="165"/>
    </row>
    <row r="6942" spans="41:41" x14ac:dyDescent="0.25">
      <c r="AO6942" s="165"/>
    </row>
    <row r="6943" spans="41:41" x14ac:dyDescent="0.25">
      <c r="AO6943" s="165"/>
    </row>
    <row r="6944" spans="41:41" x14ac:dyDescent="0.25">
      <c r="AO6944" s="165"/>
    </row>
    <row r="6945" spans="41:41" x14ac:dyDescent="0.25">
      <c r="AO6945" s="165"/>
    </row>
    <row r="6946" spans="41:41" x14ac:dyDescent="0.25">
      <c r="AO6946" s="165"/>
    </row>
    <row r="6947" spans="41:41" x14ac:dyDescent="0.25">
      <c r="AO6947" s="165"/>
    </row>
    <row r="6948" spans="41:41" x14ac:dyDescent="0.25">
      <c r="AO6948" s="165"/>
    </row>
    <row r="6949" spans="41:41" x14ac:dyDescent="0.25">
      <c r="AO6949" s="165"/>
    </row>
    <row r="6950" spans="41:41" x14ac:dyDescent="0.25">
      <c r="AO6950" s="165"/>
    </row>
    <row r="6951" spans="41:41" x14ac:dyDescent="0.25">
      <c r="AO6951" s="165"/>
    </row>
    <row r="6952" spans="41:41" x14ac:dyDescent="0.25">
      <c r="AO6952" s="165"/>
    </row>
    <row r="6953" spans="41:41" x14ac:dyDescent="0.25">
      <c r="AO6953" s="165"/>
    </row>
    <row r="6954" spans="41:41" x14ac:dyDescent="0.25">
      <c r="AO6954" s="165"/>
    </row>
    <row r="6955" spans="41:41" x14ac:dyDescent="0.25">
      <c r="AO6955" s="165"/>
    </row>
    <row r="6956" spans="41:41" x14ac:dyDescent="0.25">
      <c r="AO6956" s="165"/>
    </row>
    <row r="6957" spans="41:41" x14ac:dyDescent="0.25">
      <c r="AO6957" s="165"/>
    </row>
    <row r="6958" spans="41:41" x14ac:dyDescent="0.25">
      <c r="AO6958" s="165"/>
    </row>
    <row r="6959" spans="41:41" x14ac:dyDescent="0.25">
      <c r="AO6959" s="165"/>
    </row>
    <row r="6960" spans="41:41" x14ac:dyDescent="0.25">
      <c r="AO6960" s="165"/>
    </row>
    <row r="6961" spans="41:41" x14ac:dyDescent="0.25">
      <c r="AO6961" s="165"/>
    </row>
    <row r="6962" spans="41:41" x14ac:dyDescent="0.25">
      <c r="AO6962" s="165"/>
    </row>
    <row r="6963" spans="41:41" x14ac:dyDescent="0.25">
      <c r="AO6963" s="165"/>
    </row>
    <row r="6964" spans="41:41" x14ac:dyDescent="0.25">
      <c r="AO6964" s="165"/>
    </row>
    <row r="6965" spans="41:41" x14ac:dyDescent="0.25">
      <c r="AO6965" s="165"/>
    </row>
    <row r="6966" spans="41:41" x14ac:dyDescent="0.25">
      <c r="AO6966" s="165"/>
    </row>
    <row r="6967" spans="41:41" x14ac:dyDescent="0.25">
      <c r="AO6967" s="165"/>
    </row>
    <row r="6968" spans="41:41" x14ac:dyDescent="0.25">
      <c r="AO6968" s="165"/>
    </row>
    <row r="6969" spans="41:41" x14ac:dyDescent="0.25">
      <c r="AO6969" s="165"/>
    </row>
    <row r="6970" spans="41:41" x14ac:dyDescent="0.25">
      <c r="AO6970" s="165"/>
    </row>
    <row r="6971" spans="41:41" x14ac:dyDescent="0.25">
      <c r="AO6971" s="165"/>
    </row>
    <row r="6972" spans="41:41" x14ac:dyDescent="0.25">
      <c r="AO6972" s="165"/>
    </row>
    <row r="6973" spans="41:41" x14ac:dyDescent="0.25">
      <c r="AO6973" s="165"/>
    </row>
    <row r="6974" spans="41:41" x14ac:dyDescent="0.25">
      <c r="AO6974" s="165"/>
    </row>
    <row r="6975" spans="41:41" x14ac:dyDescent="0.25">
      <c r="AO6975" s="165"/>
    </row>
    <row r="6976" spans="41:41" x14ac:dyDescent="0.25">
      <c r="AO6976" s="165"/>
    </row>
    <row r="6977" spans="41:41" x14ac:dyDescent="0.25">
      <c r="AO6977" s="165"/>
    </row>
    <row r="6978" spans="41:41" x14ac:dyDescent="0.25">
      <c r="AO6978" s="165"/>
    </row>
    <row r="6979" spans="41:41" x14ac:dyDescent="0.25">
      <c r="AO6979" s="165"/>
    </row>
    <row r="6980" spans="41:41" x14ac:dyDescent="0.25">
      <c r="AO6980" s="165"/>
    </row>
    <row r="6981" spans="41:41" x14ac:dyDescent="0.25">
      <c r="AO6981" s="165"/>
    </row>
    <row r="6982" spans="41:41" x14ac:dyDescent="0.25">
      <c r="AO6982" s="165"/>
    </row>
    <row r="6983" spans="41:41" x14ac:dyDescent="0.25">
      <c r="AO6983" s="165"/>
    </row>
    <row r="6984" spans="41:41" x14ac:dyDescent="0.25">
      <c r="AO6984" s="165"/>
    </row>
    <row r="6985" spans="41:41" x14ac:dyDescent="0.25">
      <c r="AO6985" s="165"/>
    </row>
    <row r="6986" spans="41:41" x14ac:dyDescent="0.25">
      <c r="AO6986" s="165"/>
    </row>
    <row r="6987" spans="41:41" x14ac:dyDescent="0.25">
      <c r="AO6987" s="165"/>
    </row>
    <row r="6988" spans="41:41" x14ac:dyDescent="0.25">
      <c r="AO6988" s="165"/>
    </row>
    <row r="6989" spans="41:41" x14ac:dyDescent="0.25">
      <c r="AO6989" s="165"/>
    </row>
    <row r="6990" spans="41:41" x14ac:dyDescent="0.25">
      <c r="AO6990" s="165"/>
    </row>
    <row r="6991" spans="41:41" x14ac:dyDescent="0.25">
      <c r="AO6991" s="165"/>
    </row>
    <row r="6992" spans="41:41" x14ac:dyDescent="0.25">
      <c r="AO6992" s="165"/>
    </row>
    <row r="6993" spans="41:41" x14ac:dyDescent="0.25">
      <c r="AO6993" s="165"/>
    </row>
    <row r="6994" spans="41:41" x14ac:dyDescent="0.25">
      <c r="AO6994" s="165"/>
    </row>
    <row r="6995" spans="41:41" x14ac:dyDescent="0.25">
      <c r="AO6995" s="165"/>
    </row>
    <row r="6996" spans="41:41" x14ac:dyDescent="0.25">
      <c r="AO6996" s="165"/>
    </row>
    <row r="6997" spans="41:41" x14ac:dyDescent="0.25">
      <c r="AO6997" s="165"/>
    </row>
    <row r="6998" spans="41:41" x14ac:dyDescent="0.25">
      <c r="AO6998" s="165"/>
    </row>
    <row r="6999" spans="41:41" x14ac:dyDescent="0.25">
      <c r="AO6999" s="165"/>
    </row>
    <row r="7000" spans="41:41" x14ac:dyDescent="0.25">
      <c r="AO7000" s="165"/>
    </row>
    <row r="7001" spans="41:41" x14ac:dyDescent="0.25">
      <c r="AO7001" s="165"/>
    </row>
    <row r="7002" spans="41:41" x14ac:dyDescent="0.25">
      <c r="AO7002" s="165"/>
    </row>
    <row r="7003" spans="41:41" x14ac:dyDescent="0.25">
      <c r="AO7003" s="165"/>
    </row>
    <row r="7004" spans="41:41" x14ac:dyDescent="0.25">
      <c r="AO7004" s="165"/>
    </row>
    <row r="7005" spans="41:41" x14ac:dyDescent="0.25">
      <c r="AO7005" s="165"/>
    </row>
    <row r="7006" spans="41:41" x14ac:dyDescent="0.25">
      <c r="AO7006" s="165"/>
    </row>
    <row r="7007" spans="41:41" x14ac:dyDescent="0.25">
      <c r="AO7007" s="165"/>
    </row>
    <row r="7008" spans="41:41" x14ac:dyDescent="0.25">
      <c r="AO7008" s="165"/>
    </row>
    <row r="7009" spans="41:41" x14ac:dyDescent="0.25">
      <c r="AO7009" s="165"/>
    </row>
    <row r="7010" spans="41:41" x14ac:dyDescent="0.25">
      <c r="AO7010" s="165"/>
    </row>
    <row r="7011" spans="41:41" x14ac:dyDescent="0.25">
      <c r="AO7011" s="165"/>
    </row>
    <row r="7012" spans="41:41" x14ac:dyDescent="0.25">
      <c r="AO7012" s="165"/>
    </row>
    <row r="7013" spans="41:41" x14ac:dyDescent="0.25">
      <c r="AO7013" s="165"/>
    </row>
    <row r="7014" spans="41:41" x14ac:dyDescent="0.25">
      <c r="AO7014" s="165"/>
    </row>
    <row r="7015" spans="41:41" x14ac:dyDescent="0.25">
      <c r="AO7015" s="165"/>
    </row>
    <row r="7016" spans="41:41" x14ac:dyDescent="0.25">
      <c r="AO7016" s="165"/>
    </row>
    <row r="7017" spans="41:41" x14ac:dyDescent="0.25">
      <c r="AO7017" s="165"/>
    </row>
    <row r="7018" spans="41:41" x14ac:dyDescent="0.25">
      <c r="AO7018" s="165"/>
    </row>
    <row r="7019" spans="41:41" x14ac:dyDescent="0.25">
      <c r="AO7019" s="165"/>
    </row>
    <row r="7020" spans="41:41" x14ac:dyDescent="0.25">
      <c r="AO7020" s="165"/>
    </row>
    <row r="7021" spans="41:41" x14ac:dyDescent="0.25">
      <c r="AO7021" s="165"/>
    </row>
    <row r="7022" spans="41:41" x14ac:dyDescent="0.25">
      <c r="AO7022" s="165"/>
    </row>
    <row r="7023" spans="41:41" x14ac:dyDescent="0.25">
      <c r="AO7023" s="165"/>
    </row>
    <row r="7024" spans="41:41" x14ac:dyDescent="0.25">
      <c r="AO7024" s="165"/>
    </row>
    <row r="7025" spans="41:41" x14ac:dyDescent="0.25">
      <c r="AO7025" s="165"/>
    </row>
    <row r="7026" spans="41:41" x14ac:dyDescent="0.25">
      <c r="AO7026" s="165"/>
    </row>
    <row r="7027" spans="41:41" x14ac:dyDescent="0.25">
      <c r="AO7027" s="165"/>
    </row>
    <row r="7028" spans="41:41" x14ac:dyDescent="0.25">
      <c r="AO7028" s="165"/>
    </row>
    <row r="7029" spans="41:41" x14ac:dyDescent="0.25">
      <c r="AO7029" s="165"/>
    </row>
    <row r="7030" spans="41:41" x14ac:dyDescent="0.25">
      <c r="AO7030" s="165"/>
    </row>
    <row r="7031" spans="41:41" x14ac:dyDescent="0.25">
      <c r="AO7031" s="165"/>
    </row>
    <row r="7032" spans="41:41" x14ac:dyDescent="0.25">
      <c r="AO7032" s="165"/>
    </row>
    <row r="7033" spans="41:41" x14ac:dyDescent="0.25">
      <c r="AO7033" s="165"/>
    </row>
    <row r="7034" spans="41:41" x14ac:dyDescent="0.25">
      <c r="AO7034" s="165"/>
    </row>
    <row r="7035" spans="41:41" x14ac:dyDescent="0.25">
      <c r="AO7035" s="165"/>
    </row>
    <row r="7036" spans="41:41" x14ac:dyDescent="0.25">
      <c r="AO7036" s="165"/>
    </row>
    <row r="7037" spans="41:41" x14ac:dyDescent="0.25">
      <c r="AO7037" s="165"/>
    </row>
    <row r="7038" spans="41:41" x14ac:dyDescent="0.25">
      <c r="AO7038" s="165"/>
    </row>
    <row r="7039" spans="41:41" x14ac:dyDescent="0.25">
      <c r="AO7039" s="165"/>
    </row>
    <row r="7040" spans="41:41" x14ac:dyDescent="0.25">
      <c r="AO7040" s="165"/>
    </row>
    <row r="7041" spans="41:41" x14ac:dyDescent="0.25">
      <c r="AO7041" s="165"/>
    </row>
    <row r="7042" spans="41:41" x14ac:dyDescent="0.25">
      <c r="AO7042" s="165"/>
    </row>
    <row r="7043" spans="41:41" x14ac:dyDescent="0.25">
      <c r="AO7043" s="165"/>
    </row>
    <row r="7044" spans="41:41" x14ac:dyDescent="0.25">
      <c r="AO7044" s="165"/>
    </row>
    <row r="7045" spans="41:41" x14ac:dyDescent="0.25">
      <c r="AO7045" s="165"/>
    </row>
    <row r="7046" spans="41:41" x14ac:dyDescent="0.25">
      <c r="AO7046" s="165"/>
    </row>
    <row r="7047" spans="41:41" x14ac:dyDescent="0.25">
      <c r="AO7047" s="165"/>
    </row>
    <row r="7048" spans="41:41" x14ac:dyDescent="0.25">
      <c r="AO7048" s="165"/>
    </row>
    <row r="7049" spans="41:41" x14ac:dyDescent="0.25">
      <c r="AO7049" s="165"/>
    </row>
    <row r="7050" spans="41:41" x14ac:dyDescent="0.25">
      <c r="AO7050" s="165"/>
    </row>
    <row r="7051" spans="41:41" x14ac:dyDescent="0.25">
      <c r="AO7051" s="165"/>
    </row>
    <row r="7052" spans="41:41" x14ac:dyDescent="0.25">
      <c r="AO7052" s="165"/>
    </row>
    <row r="7053" spans="41:41" x14ac:dyDescent="0.25">
      <c r="AO7053" s="165"/>
    </row>
    <row r="7054" spans="41:41" x14ac:dyDescent="0.25">
      <c r="AO7054" s="165"/>
    </row>
    <row r="7055" spans="41:41" x14ac:dyDescent="0.25">
      <c r="AO7055" s="165"/>
    </row>
    <row r="7056" spans="41:41" x14ac:dyDescent="0.25">
      <c r="AO7056" s="165"/>
    </row>
    <row r="7057" spans="41:41" x14ac:dyDescent="0.25">
      <c r="AO7057" s="165"/>
    </row>
    <row r="7058" spans="41:41" x14ac:dyDescent="0.25">
      <c r="AO7058" s="165"/>
    </row>
    <row r="7059" spans="41:41" x14ac:dyDescent="0.25">
      <c r="AO7059" s="165"/>
    </row>
    <row r="7060" spans="41:41" x14ac:dyDescent="0.25">
      <c r="AO7060" s="165"/>
    </row>
    <row r="7061" spans="41:41" x14ac:dyDescent="0.25">
      <c r="AO7061" s="165"/>
    </row>
    <row r="7062" spans="41:41" x14ac:dyDescent="0.25">
      <c r="AO7062" s="165"/>
    </row>
    <row r="7063" spans="41:41" x14ac:dyDescent="0.25">
      <c r="AO7063" s="165"/>
    </row>
    <row r="7064" spans="41:41" x14ac:dyDescent="0.25">
      <c r="AO7064" s="165"/>
    </row>
    <row r="7065" spans="41:41" x14ac:dyDescent="0.25">
      <c r="AO7065" s="165"/>
    </row>
    <row r="7066" spans="41:41" x14ac:dyDescent="0.25">
      <c r="AO7066" s="165"/>
    </row>
    <row r="7067" spans="41:41" x14ac:dyDescent="0.25">
      <c r="AO7067" s="165"/>
    </row>
    <row r="7068" spans="41:41" x14ac:dyDescent="0.25">
      <c r="AO7068" s="165"/>
    </row>
    <row r="7069" spans="41:41" x14ac:dyDescent="0.25">
      <c r="AO7069" s="165"/>
    </row>
    <row r="7070" spans="41:41" x14ac:dyDescent="0.25">
      <c r="AO7070" s="165"/>
    </row>
    <row r="7071" spans="41:41" x14ac:dyDescent="0.25">
      <c r="AO7071" s="165"/>
    </row>
    <row r="7072" spans="41:41" x14ac:dyDescent="0.25">
      <c r="AO7072" s="165"/>
    </row>
    <row r="7073" spans="41:41" x14ac:dyDescent="0.25">
      <c r="AO7073" s="165"/>
    </row>
    <row r="7074" spans="41:41" x14ac:dyDescent="0.25">
      <c r="AO7074" s="165"/>
    </row>
    <row r="7075" spans="41:41" x14ac:dyDescent="0.25">
      <c r="AO7075" s="165"/>
    </row>
    <row r="7076" spans="41:41" x14ac:dyDescent="0.25">
      <c r="AO7076" s="165"/>
    </row>
    <row r="7077" spans="41:41" x14ac:dyDescent="0.25">
      <c r="AO7077" s="165"/>
    </row>
    <row r="7078" spans="41:41" x14ac:dyDescent="0.25">
      <c r="AO7078" s="165"/>
    </row>
    <row r="7079" spans="41:41" x14ac:dyDescent="0.25">
      <c r="AO7079" s="165"/>
    </row>
    <row r="7080" spans="41:41" x14ac:dyDescent="0.25">
      <c r="AO7080" s="165"/>
    </row>
    <row r="7081" spans="41:41" x14ac:dyDescent="0.25">
      <c r="AO7081" s="165"/>
    </row>
    <row r="7082" spans="41:41" x14ac:dyDescent="0.25">
      <c r="AO7082" s="165"/>
    </row>
    <row r="7083" spans="41:41" x14ac:dyDescent="0.25">
      <c r="AO7083" s="165"/>
    </row>
    <row r="7084" spans="41:41" x14ac:dyDescent="0.25">
      <c r="AO7084" s="165"/>
    </row>
    <row r="7085" spans="41:41" x14ac:dyDescent="0.25">
      <c r="AO7085" s="165"/>
    </row>
    <row r="7086" spans="41:41" x14ac:dyDescent="0.25">
      <c r="AO7086" s="165"/>
    </row>
    <row r="7087" spans="41:41" x14ac:dyDescent="0.25">
      <c r="AO7087" s="165"/>
    </row>
    <row r="7088" spans="41:41" x14ac:dyDescent="0.25">
      <c r="AO7088" s="165"/>
    </row>
    <row r="7089" spans="41:41" x14ac:dyDescent="0.25">
      <c r="AO7089" s="165"/>
    </row>
    <row r="7090" spans="41:41" x14ac:dyDescent="0.25">
      <c r="AO7090" s="165"/>
    </row>
    <row r="7091" spans="41:41" x14ac:dyDescent="0.25">
      <c r="AO7091" s="165"/>
    </row>
    <row r="7092" spans="41:41" x14ac:dyDescent="0.25">
      <c r="AO7092" s="165"/>
    </row>
    <row r="7093" spans="41:41" x14ac:dyDescent="0.25">
      <c r="AO7093" s="165"/>
    </row>
    <row r="7094" spans="41:41" x14ac:dyDescent="0.25">
      <c r="AO7094" s="165"/>
    </row>
    <row r="7095" spans="41:41" x14ac:dyDescent="0.25">
      <c r="AO7095" s="165"/>
    </row>
    <row r="7096" spans="41:41" x14ac:dyDescent="0.25">
      <c r="AO7096" s="165"/>
    </row>
    <row r="7097" spans="41:41" x14ac:dyDescent="0.25">
      <c r="AO7097" s="165"/>
    </row>
    <row r="7098" spans="41:41" x14ac:dyDescent="0.25">
      <c r="AO7098" s="165"/>
    </row>
    <row r="7099" spans="41:41" x14ac:dyDescent="0.25">
      <c r="AO7099" s="165"/>
    </row>
    <row r="7100" spans="41:41" x14ac:dyDescent="0.25">
      <c r="AO7100" s="165"/>
    </row>
    <row r="7101" spans="41:41" x14ac:dyDescent="0.25">
      <c r="AO7101" s="165"/>
    </row>
    <row r="7102" spans="41:41" x14ac:dyDescent="0.25">
      <c r="AO7102" s="165"/>
    </row>
    <row r="7103" spans="41:41" x14ac:dyDescent="0.25">
      <c r="AO7103" s="165"/>
    </row>
    <row r="7104" spans="41:41" x14ac:dyDescent="0.25">
      <c r="AO7104" s="165"/>
    </row>
    <row r="7105" spans="41:41" x14ac:dyDescent="0.25">
      <c r="AO7105" s="165"/>
    </row>
    <row r="7106" spans="41:41" x14ac:dyDescent="0.25">
      <c r="AO7106" s="165"/>
    </row>
    <row r="7107" spans="41:41" x14ac:dyDescent="0.25">
      <c r="AO7107" s="165"/>
    </row>
    <row r="7108" spans="41:41" x14ac:dyDescent="0.25">
      <c r="AO7108" s="165"/>
    </row>
    <row r="7109" spans="41:41" x14ac:dyDescent="0.25">
      <c r="AO7109" s="165"/>
    </row>
    <row r="7110" spans="41:41" x14ac:dyDescent="0.25">
      <c r="AO7110" s="165"/>
    </row>
    <row r="7111" spans="41:41" x14ac:dyDescent="0.25">
      <c r="AO7111" s="165"/>
    </row>
    <row r="7112" spans="41:41" x14ac:dyDescent="0.25">
      <c r="AO7112" s="165"/>
    </row>
    <row r="7113" spans="41:41" x14ac:dyDescent="0.25">
      <c r="AO7113" s="165"/>
    </row>
    <row r="7114" spans="41:41" x14ac:dyDescent="0.25">
      <c r="AO7114" s="165"/>
    </row>
    <row r="7115" spans="41:41" x14ac:dyDescent="0.25">
      <c r="AO7115" s="165"/>
    </row>
    <row r="7116" spans="41:41" x14ac:dyDescent="0.25">
      <c r="AO7116" s="165"/>
    </row>
    <row r="7117" spans="41:41" x14ac:dyDescent="0.25">
      <c r="AO7117" s="165"/>
    </row>
    <row r="7118" spans="41:41" x14ac:dyDescent="0.25">
      <c r="AO7118" s="165"/>
    </row>
    <row r="7119" spans="41:41" x14ac:dyDescent="0.25">
      <c r="AO7119" s="165"/>
    </row>
    <row r="7120" spans="41:41" x14ac:dyDescent="0.25">
      <c r="AO7120" s="165"/>
    </row>
    <row r="7121" spans="41:41" x14ac:dyDescent="0.25">
      <c r="AO7121" s="165"/>
    </row>
    <row r="7122" spans="41:41" x14ac:dyDescent="0.25">
      <c r="AO7122" s="165"/>
    </row>
    <row r="7123" spans="41:41" x14ac:dyDescent="0.25">
      <c r="AO7123" s="165"/>
    </row>
    <row r="7124" spans="41:41" x14ac:dyDescent="0.25">
      <c r="AO7124" s="165"/>
    </row>
    <row r="7125" spans="41:41" x14ac:dyDescent="0.25">
      <c r="AO7125" s="165"/>
    </row>
    <row r="7126" spans="41:41" x14ac:dyDescent="0.25">
      <c r="AO7126" s="165"/>
    </row>
    <row r="7127" spans="41:41" x14ac:dyDescent="0.25">
      <c r="AO7127" s="165"/>
    </row>
    <row r="7128" spans="41:41" x14ac:dyDescent="0.25">
      <c r="AO7128" s="165"/>
    </row>
    <row r="7129" spans="41:41" x14ac:dyDescent="0.25">
      <c r="AO7129" s="165"/>
    </row>
    <row r="7130" spans="41:41" x14ac:dyDescent="0.25">
      <c r="AO7130" s="165"/>
    </row>
    <row r="7131" spans="41:41" x14ac:dyDescent="0.25">
      <c r="AO7131" s="165"/>
    </row>
    <row r="7132" spans="41:41" x14ac:dyDescent="0.25">
      <c r="AO7132" s="165"/>
    </row>
    <row r="7133" spans="41:41" x14ac:dyDescent="0.25">
      <c r="AO7133" s="165"/>
    </row>
    <row r="7134" spans="41:41" x14ac:dyDescent="0.25">
      <c r="AO7134" s="165"/>
    </row>
    <row r="7135" spans="41:41" x14ac:dyDescent="0.25">
      <c r="AO7135" s="165"/>
    </row>
    <row r="7136" spans="41:41" x14ac:dyDescent="0.25">
      <c r="AO7136" s="165"/>
    </row>
    <row r="7137" spans="41:41" x14ac:dyDescent="0.25">
      <c r="AO7137" s="165"/>
    </row>
    <row r="7138" spans="41:41" x14ac:dyDescent="0.25">
      <c r="AO7138" s="165"/>
    </row>
    <row r="7139" spans="41:41" x14ac:dyDescent="0.25">
      <c r="AO7139" s="165"/>
    </row>
    <row r="7140" spans="41:41" x14ac:dyDescent="0.25">
      <c r="AO7140" s="165"/>
    </row>
    <row r="7141" spans="41:41" x14ac:dyDescent="0.25">
      <c r="AO7141" s="165"/>
    </row>
    <row r="7142" spans="41:41" x14ac:dyDescent="0.25">
      <c r="AO7142" s="165"/>
    </row>
    <row r="7143" spans="41:41" x14ac:dyDescent="0.25">
      <c r="AO7143" s="165"/>
    </row>
    <row r="7144" spans="41:41" x14ac:dyDescent="0.25">
      <c r="AO7144" s="165"/>
    </row>
    <row r="7145" spans="41:41" x14ac:dyDescent="0.25">
      <c r="AO7145" s="165"/>
    </row>
    <row r="7146" spans="41:41" x14ac:dyDescent="0.25">
      <c r="AO7146" s="165"/>
    </row>
    <row r="7147" spans="41:41" x14ac:dyDescent="0.25">
      <c r="AO7147" s="165"/>
    </row>
    <row r="7148" spans="41:41" x14ac:dyDescent="0.25">
      <c r="AO7148" s="165"/>
    </row>
    <row r="7149" spans="41:41" x14ac:dyDescent="0.25">
      <c r="AO7149" s="165"/>
    </row>
    <row r="7150" spans="41:41" x14ac:dyDescent="0.25">
      <c r="AO7150" s="165"/>
    </row>
    <row r="7151" spans="41:41" x14ac:dyDescent="0.25">
      <c r="AO7151" s="165"/>
    </row>
    <row r="7152" spans="41:41" x14ac:dyDescent="0.25">
      <c r="AO7152" s="165"/>
    </row>
    <row r="7153" spans="41:41" x14ac:dyDescent="0.25">
      <c r="AO7153" s="165"/>
    </row>
    <row r="7154" spans="41:41" x14ac:dyDescent="0.25">
      <c r="AO7154" s="165"/>
    </row>
    <row r="7155" spans="41:41" x14ac:dyDescent="0.25">
      <c r="AO7155" s="165"/>
    </row>
    <row r="7156" spans="41:41" x14ac:dyDescent="0.25">
      <c r="AO7156" s="165"/>
    </row>
    <row r="7157" spans="41:41" x14ac:dyDescent="0.25">
      <c r="AO7157" s="165"/>
    </row>
    <row r="7158" spans="41:41" x14ac:dyDescent="0.25">
      <c r="AO7158" s="165"/>
    </row>
    <row r="7159" spans="41:41" x14ac:dyDescent="0.25">
      <c r="AO7159" s="165"/>
    </row>
    <row r="7160" spans="41:41" x14ac:dyDescent="0.25">
      <c r="AO7160" s="165"/>
    </row>
    <row r="7161" spans="41:41" x14ac:dyDescent="0.25">
      <c r="AO7161" s="165"/>
    </row>
    <row r="7162" spans="41:41" x14ac:dyDescent="0.25">
      <c r="AO7162" s="165"/>
    </row>
    <row r="7163" spans="41:41" x14ac:dyDescent="0.25">
      <c r="AO7163" s="165"/>
    </row>
    <row r="7164" spans="41:41" x14ac:dyDescent="0.25">
      <c r="AO7164" s="165"/>
    </row>
    <row r="7165" spans="41:41" x14ac:dyDescent="0.25">
      <c r="AO7165" s="165"/>
    </row>
    <row r="7166" spans="41:41" x14ac:dyDescent="0.25">
      <c r="AO7166" s="165"/>
    </row>
    <row r="7167" spans="41:41" x14ac:dyDescent="0.25">
      <c r="AO7167" s="165"/>
    </row>
    <row r="7168" spans="41:41" x14ac:dyDescent="0.25">
      <c r="AO7168" s="165"/>
    </row>
    <row r="7169" spans="41:41" x14ac:dyDescent="0.25">
      <c r="AO7169" s="165"/>
    </row>
    <row r="7170" spans="41:41" x14ac:dyDescent="0.25">
      <c r="AO7170" s="165"/>
    </row>
    <row r="7171" spans="41:41" x14ac:dyDescent="0.25">
      <c r="AO7171" s="165"/>
    </row>
    <row r="7172" spans="41:41" x14ac:dyDescent="0.25">
      <c r="AO7172" s="165"/>
    </row>
    <row r="7173" spans="41:41" x14ac:dyDescent="0.25">
      <c r="AO7173" s="165"/>
    </row>
    <row r="7174" spans="41:41" x14ac:dyDescent="0.25">
      <c r="AO7174" s="165"/>
    </row>
    <row r="7175" spans="41:41" x14ac:dyDescent="0.25">
      <c r="AO7175" s="165"/>
    </row>
    <row r="7176" spans="41:41" x14ac:dyDescent="0.25">
      <c r="AO7176" s="165"/>
    </row>
    <row r="7177" spans="41:41" x14ac:dyDescent="0.25">
      <c r="AO7177" s="165"/>
    </row>
    <row r="7178" spans="41:41" x14ac:dyDescent="0.25">
      <c r="AO7178" s="165"/>
    </row>
    <row r="7179" spans="41:41" x14ac:dyDescent="0.25">
      <c r="AO7179" s="165"/>
    </row>
    <row r="7180" spans="41:41" x14ac:dyDescent="0.25">
      <c r="AO7180" s="165"/>
    </row>
    <row r="7181" spans="41:41" x14ac:dyDescent="0.25">
      <c r="AO7181" s="165"/>
    </row>
    <row r="7182" spans="41:41" x14ac:dyDescent="0.25">
      <c r="AO7182" s="165"/>
    </row>
    <row r="7183" spans="41:41" x14ac:dyDescent="0.25">
      <c r="AO7183" s="165"/>
    </row>
    <row r="7184" spans="41:41" x14ac:dyDescent="0.25">
      <c r="AO7184" s="165"/>
    </row>
    <row r="7185" spans="41:41" x14ac:dyDescent="0.25">
      <c r="AO7185" s="165"/>
    </row>
    <row r="7186" spans="41:41" x14ac:dyDescent="0.25">
      <c r="AO7186" s="165"/>
    </row>
    <row r="7187" spans="41:41" x14ac:dyDescent="0.25">
      <c r="AO7187" s="165"/>
    </row>
    <row r="7188" spans="41:41" x14ac:dyDescent="0.25">
      <c r="AO7188" s="165"/>
    </row>
    <row r="7189" spans="41:41" x14ac:dyDescent="0.25">
      <c r="AO7189" s="165"/>
    </row>
    <row r="7190" spans="41:41" x14ac:dyDescent="0.25">
      <c r="AO7190" s="165"/>
    </row>
    <row r="7191" spans="41:41" x14ac:dyDescent="0.25">
      <c r="AO7191" s="165"/>
    </row>
    <row r="7192" spans="41:41" x14ac:dyDescent="0.25">
      <c r="AO7192" s="165"/>
    </row>
    <row r="7193" spans="41:41" x14ac:dyDescent="0.25">
      <c r="AO7193" s="165"/>
    </row>
    <row r="7194" spans="41:41" x14ac:dyDescent="0.25">
      <c r="AO7194" s="165"/>
    </row>
    <row r="7195" spans="41:41" x14ac:dyDescent="0.25">
      <c r="AO7195" s="165"/>
    </row>
    <row r="7196" spans="41:41" x14ac:dyDescent="0.25">
      <c r="AO7196" s="165"/>
    </row>
    <row r="7197" spans="41:41" x14ac:dyDescent="0.25">
      <c r="AO7197" s="165"/>
    </row>
    <row r="7198" spans="41:41" x14ac:dyDescent="0.25">
      <c r="AO7198" s="165"/>
    </row>
    <row r="7199" spans="41:41" x14ac:dyDescent="0.25">
      <c r="AO7199" s="165"/>
    </row>
    <row r="7200" spans="41:41" x14ac:dyDescent="0.25">
      <c r="AO7200" s="165"/>
    </row>
    <row r="7201" spans="41:41" x14ac:dyDescent="0.25">
      <c r="AO7201" s="165"/>
    </row>
    <row r="7202" spans="41:41" x14ac:dyDescent="0.25">
      <c r="AO7202" s="165"/>
    </row>
    <row r="7203" spans="41:41" x14ac:dyDescent="0.25">
      <c r="AO7203" s="165"/>
    </row>
    <row r="7204" spans="41:41" x14ac:dyDescent="0.25">
      <c r="AO7204" s="165"/>
    </row>
    <row r="7205" spans="41:41" x14ac:dyDescent="0.25">
      <c r="AO7205" s="165"/>
    </row>
    <row r="7206" spans="41:41" x14ac:dyDescent="0.25">
      <c r="AO7206" s="165"/>
    </row>
    <row r="7207" spans="41:41" x14ac:dyDescent="0.25">
      <c r="AO7207" s="165"/>
    </row>
    <row r="7208" spans="41:41" x14ac:dyDescent="0.25">
      <c r="AO7208" s="165"/>
    </row>
    <row r="7209" spans="41:41" x14ac:dyDescent="0.25">
      <c r="AO7209" s="165"/>
    </row>
    <row r="7210" spans="41:41" x14ac:dyDescent="0.25">
      <c r="AO7210" s="165"/>
    </row>
    <row r="7211" spans="41:41" x14ac:dyDescent="0.25">
      <c r="AO7211" s="165"/>
    </row>
    <row r="7212" spans="41:41" x14ac:dyDescent="0.25">
      <c r="AO7212" s="165"/>
    </row>
    <row r="7213" spans="41:41" x14ac:dyDescent="0.25">
      <c r="AO7213" s="165"/>
    </row>
    <row r="7214" spans="41:41" x14ac:dyDescent="0.25">
      <c r="AO7214" s="165"/>
    </row>
    <row r="7215" spans="41:41" x14ac:dyDescent="0.25">
      <c r="AO7215" s="165"/>
    </row>
    <row r="7216" spans="41:41" x14ac:dyDescent="0.25">
      <c r="AO7216" s="165"/>
    </row>
    <row r="7217" spans="41:41" x14ac:dyDescent="0.25">
      <c r="AO7217" s="165"/>
    </row>
    <row r="7218" spans="41:41" x14ac:dyDescent="0.25">
      <c r="AO7218" s="165"/>
    </row>
    <row r="7219" spans="41:41" x14ac:dyDescent="0.25">
      <c r="AO7219" s="165"/>
    </row>
    <row r="7220" spans="41:41" x14ac:dyDescent="0.25">
      <c r="AO7220" s="165"/>
    </row>
    <row r="7221" spans="41:41" x14ac:dyDescent="0.25">
      <c r="AO7221" s="165"/>
    </row>
    <row r="7222" spans="41:41" x14ac:dyDescent="0.25">
      <c r="AO7222" s="165"/>
    </row>
    <row r="7223" spans="41:41" x14ac:dyDescent="0.25">
      <c r="AO7223" s="165"/>
    </row>
    <row r="7224" spans="41:41" x14ac:dyDescent="0.25">
      <c r="AO7224" s="165"/>
    </row>
    <row r="7225" spans="41:41" x14ac:dyDescent="0.25">
      <c r="AO7225" s="165"/>
    </row>
    <row r="7226" spans="41:41" x14ac:dyDescent="0.25">
      <c r="AO7226" s="165"/>
    </row>
    <row r="7227" spans="41:41" x14ac:dyDescent="0.25">
      <c r="AO7227" s="165"/>
    </row>
    <row r="7228" spans="41:41" x14ac:dyDescent="0.25">
      <c r="AO7228" s="165"/>
    </row>
    <row r="7229" spans="41:41" x14ac:dyDescent="0.25">
      <c r="AO7229" s="165"/>
    </row>
    <row r="7230" spans="41:41" x14ac:dyDescent="0.25">
      <c r="AO7230" s="165"/>
    </row>
    <row r="7231" spans="41:41" x14ac:dyDescent="0.25">
      <c r="AO7231" s="165"/>
    </row>
    <row r="7232" spans="41:41" x14ac:dyDescent="0.25">
      <c r="AO7232" s="165"/>
    </row>
    <row r="7233" spans="41:41" x14ac:dyDescent="0.25">
      <c r="AO7233" s="165"/>
    </row>
    <row r="7234" spans="41:41" x14ac:dyDescent="0.25">
      <c r="AO7234" s="165"/>
    </row>
    <row r="7235" spans="41:41" x14ac:dyDescent="0.25">
      <c r="AO7235" s="165"/>
    </row>
    <row r="7236" spans="41:41" x14ac:dyDescent="0.25">
      <c r="AO7236" s="165"/>
    </row>
    <row r="7237" spans="41:41" x14ac:dyDescent="0.25">
      <c r="AO7237" s="165"/>
    </row>
    <row r="7238" spans="41:41" x14ac:dyDescent="0.25">
      <c r="AO7238" s="165"/>
    </row>
    <row r="7239" spans="41:41" x14ac:dyDescent="0.25">
      <c r="AO7239" s="165"/>
    </row>
    <row r="7240" spans="41:41" x14ac:dyDescent="0.25">
      <c r="AO7240" s="165"/>
    </row>
    <row r="7241" spans="41:41" x14ac:dyDescent="0.25">
      <c r="AO7241" s="165"/>
    </row>
    <row r="7242" spans="41:41" x14ac:dyDescent="0.25">
      <c r="AO7242" s="165"/>
    </row>
    <row r="7243" spans="41:41" x14ac:dyDescent="0.25">
      <c r="AO7243" s="165"/>
    </row>
    <row r="7244" spans="41:41" x14ac:dyDescent="0.25">
      <c r="AO7244" s="165"/>
    </row>
    <row r="7245" spans="41:41" x14ac:dyDescent="0.25">
      <c r="AO7245" s="165"/>
    </row>
    <row r="7246" spans="41:41" x14ac:dyDescent="0.25">
      <c r="AO7246" s="165"/>
    </row>
    <row r="7247" spans="41:41" x14ac:dyDescent="0.25">
      <c r="AO7247" s="165"/>
    </row>
    <row r="7248" spans="41:41" x14ac:dyDescent="0.25">
      <c r="AO7248" s="165"/>
    </row>
    <row r="7249" spans="41:41" x14ac:dyDescent="0.25">
      <c r="AO7249" s="165"/>
    </row>
    <row r="7250" spans="41:41" x14ac:dyDescent="0.25">
      <c r="AO7250" s="165"/>
    </row>
    <row r="7251" spans="41:41" x14ac:dyDescent="0.25">
      <c r="AO7251" s="165"/>
    </row>
    <row r="7252" spans="41:41" x14ac:dyDescent="0.25">
      <c r="AO7252" s="165"/>
    </row>
    <row r="7253" spans="41:41" x14ac:dyDescent="0.25">
      <c r="AO7253" s="165"/>
    </row>
    <row r="7254" spans="41:41" x14ac:dyDescent="0.25">
      <c r="AO7254" s="165"/>
    </row>
    <row r="7255" spans="41:41" x14ac:dyDescent="0.25">
      <c r="AO7255" s="165"/>
    </row>
    <row r="7256" spans="41:41" x14ac:dyDescent="0.25">
      <c r="AO7256" s="165"/>
    </row>
    <row r="7257" spans="41:41" x14ac:dyDescent="0.25">
      <c r="AO7257" s="165"/>
    </row>
    <row r="7258" spans="41:41" x14ac:dyDescent="0.25">
      <c r="AO7258" s="165"/>
    </row>
    <row r="7259" spans="41:41" x14ac:dyDescent="0.25">
      <c r="AO7259" s="165"/>
    </row>
    <row r="7260" spans="41:41" x14ac:dyDescent="0.25">
      <c r="AO7260" s="165"/>
    </row>
    <row r="7261" spans="41:41" x14ac:dyDescent="0.25">
      <c r="AO7261" s="165"/>
    </row>
    <row r="7262" spans="41:41" x14ac:dyDescent="0.25">
      <c r="AO7262" s="165"/>
    </row>
    <row r="7263" spans="41:41" x14ac:dyDescent="0.25">
      <c r="AO7263" s="165"/>
    </row>
    <row r="7264" spans="41:41" x14ac:dyDescent="0.25">
      <c r="AO7264" s="165"/>
    </row>
    <row r="7265" spans="41:41" x14ac:dyDescent="0.25">
      <c r="AO7265" s="165"/>
    </row>
    <row r="7266" spans="41:41" x14ac:dyDescent="0.25">
      <c r="AO7266" s="165"/>
    </row>
    <row r="7267" spans="41:41" x14ac:dyDescent="0.25">
      <c r="AO7267" s="165"/>
    </row>
    <row r="7268" spans="41:41" x14ac:dyDescent="0.25">
      <c r="AO7268" s="165"/>
    </row>
    <row r="7269" spans="41:41" x14ac:dyDescent="0.25">
      <c r="AO7269" s="165"/>
    </row>
    <row r="7270" spans="41:41" x14ac:dyDescent="0.25">
      <c r="AO7270" s="165"/>
    </row>
    <row r="7271" spans="41:41" x14ac:dyDescent="0.25">
      <c r="AO7271" s="165"/>
    </row>
    <row r="7272" spans="41:41" x14ac:dyDescent="0.25">
      <c r="AO7272" s="165"/>
    </row>
    <row r="7273" spans="41:41" x14ac:dyDescent="0.25">
      <c r="AO7273" s="165"/>
    </row>
    <row r="7274" spans="41:41" x14ac:dyDescent="0.25">
      <c r="AO7274" s="165"/>
    </row>
    <row r="7275" spans="41:41" x14ac:dyDescent="0.25">
      <c r="AO7275" s="165"/>
    </row>
    <row r="7276" spans="41:41" x14ac:dyDescent="0.25">
      <c r="AO7276" s="165"/>
    </row>
    <row r="7277" spans="41:41" x14ac:dyDescent="0.25">
      <c r="AO7277" s="165"/>
    </row>
    <row r="7278" spans="41:41" x14ac:dyDescent="0.25">
      <c r="AO7278" s="165"/>
    </row>
    <row r="7279" spans="41:41" x14ac:dyDescent="0.25">
      <c r="AO7279" s="165"/>
    </row>
    <row r="7280" spans="41:41" x14ac:dyDescent="0.25">
      <c r="AO7280" s="165"/>
    </row>
    <row r="7281" spans="41:41" x14ac:dyDescent="0.25">
      <c r="AO7281" s="165"/>
    </row>
    <row r="7282" spans="41:41" x14ac:dyDescent="0.25">
      <c r="AO7282" s="165"/>
    </row>
    <row r="7283" spans="41:41" x14ac:dyDescent="0.25">
      <c r="AO7283" s="165"/>
    </row>
    <row r="7284" spans="41:41" x14ac:dyDescent="0.25">
      <c r="AO7284" s="165"/>
    </row>
    <row r="7285" spans="41:41" x14ac:dyDescent="0.25">
      <c r="AO7285" s="165"/>
    </row>
    <row r="7286" spans="41:41" x14ac:dyDescent="0.25">
      <c r="AO7286" s="165"/>
    </row>
    <row r="7287" spans="41:41" x14ac:dyDescent="0.25">
      <c r="AO7287" s="165"/>
    </row>
    <row r="7288" spans="41:41" x14ac:dyDescent="0.25">
      <c r="AO7288" s="165"/>
    </row>
    <row r="7289" spans="41:41" x14ac:dyDescent="0.25">
      <c r="AO7289" s="165"/>
    </row>
    <row r="7290" spans="41:41" x14ac:dyDescent="0.25">
      <c r="AO7290" s="165"/>
    </row>
    <row r="7291" spans="41:41" x14ac:dyDescent="0.25">
      <c r="AO7291" s="165"/>
    </row>
    <row r="7292" spans="41:41" x14ac:dyDescent="0.25">
      <c r="AO7292" s="165"/>
    </row>
    <row r="7293" spans="41:41" x14ac:dyDescent="0.25">
      <c r="AO7293" s="165"/>
    </row>
    <row r="7294" spans="41:41" x14ac:dyDescent="0.25">
      <c r="AO7294" s="165"/>
    </row>
    <row r="7295" spans="41:41" x14ac:dyDescent="0.25">
      <c r="AO7295" s="165"/>
    </row>
    <row r="7296" spans="41:41" x14ac:dyDescent="0.25">
      <c r="AO7296" s="165"/>
    </row>
    <row r="7297" spans="41:41" x14ac:dyDescent="0.25">
      <c r="AO7297" s="165"/>
    </row>
    <row r="7298" spans="41:41" x14ac:dyDescent="0.25">
      <c r="AO7298" s="165"/>
    </row>
    <row r="7299" spans="41:41" x14ac:dyDescent="0.25">
      <c r="AO7299" s="165"/>
    </row>
    <row r="7300" spans="41:41" x14ac:dyDescent="0.25">
      <c r="AO7300" s="165"/>
    </row>
    <row r="7301" spans="41:41" x14ac:dyDescent="0.25">
      <c r="AO7301" s="165"/>
    </row>
    <row r="7302" spans="41:41" x14ac:dyDescent="0.25">
      <c r="AO7302" s="165"/>
    </row>
    <row r="7303" spans="41:41" x14ac:dyDescent="0.25">
      <c r="AO7303" s="165"/>
    </row>
    <row r="7304" spans="41:41" x14ac:dyDescent="0.25">
      <c r="AO7304" s="165"/>
    </row>
    <row r="7305" spans="41:41" x14ac:dyDescent="0.25">
      <c r="AO7305" s="165"/>
    </row>
    <row r="7306" spans="41:41" x14ac:dyDescent="0.25">
      <c r="AO7306" s="165"/>
    </row>
    <row r="7307" spans="41:41" x14ac:dyDescent="0.25">
      <c r="AO7307" s="165"/>
    </row>
    <row r="7308" spans="41:41" x14ac:dyDescent="0.25">
      <c r="AO7308" s="165"/>
    </row>
    <row r="7309" spans="41:41" x14ac:dyDescent="0.25">
      <c r="AO7309" s="165"/>
    </row>
    <row r="7310" spans="41:41" x14ac:dyDescent="0.25">
      <c r="AO7310" s="165"/>
    </row>
    <row r="7311" spans="41:41" x14ac:dyDescent="0.25">
      <c r="AO7311" s="165"/>
    </row>
    <row r="7312" spans="41:41" x14ac:dyDescent="0.25">
      <c r="AO7312" s="165"/>
    </row>
    <row r="7313" spans="41:41" x14ac:dyDescent="0.25">
      <c r="AO7313" s="165"/>
    </row>
    <row r="7314" spans="41:41" x14ac:dyDescent="0.25">
      <c r="AO7314" s="165"/>
    </row>
    <row r="7315" spans="41:41" x14ac:dyDescent="0.25">
      <c r="AO7315" s="165"/>
    </row>
    <row r="7316" spans="41:41" x14ac:dyDescent="0.25">
      <c r="AO7316" s="165"/>
    </row>
    <row r="7317" spans="41:41" x14ac:dyDescent="0.25">
      <c r="AO7317" s="165"/>
    </row>
    <row r="7318" spans="41:41" x14ac:dyDescent="0.25">
      <c r="AO7318" s="165"/>
    </row>
    <row r="7319" spans="41:41" x14ac:dyDescent="0.25">
      <c r="AO7319" s="165"/>
    </row>
    <row r="7320" spans="41:41" x14ac:dyDescent="0.25">
      <c r="AO7320" s="165"/>
    </row>
    <row r="7321" spans="41:41" x14ac:dyDescent="0.25">
      <c r="AO7321" s="165"/>
    </row>
    <row r="7322" spans="41:41" x14ac:dyDescent="0.25">
      <c r="AO7322" s="165"/>
    </row>
    <row r="7323" spans="41:41" x14ac:dyDescent="0.25">
      <c r="AO7323" s="165"/>
    </row>
    <row r="7324" spans="41:41" x14ac:dyDescent="0.25">
      <c r="AO7324" s="165"/>
    </row>
    <row r="7325" spans="41:41" x14ac:dyDescent="0.25">
      <c r="AO7325" s="165"/>
    </row>
    <row r="7326" spans="41:41" x14ac:dyDescent="0.25">
      <c r="AO7326" s="165"/>
    </row>
    <row r="7327" spans="41:41" x14ac:dyDescent="0.25">
      <c r="AO7327" s="165"/>
    </row>
    <row r="7328" spans="41:41" x14ac:dyDescent="0.25">
      <c r="AO7328" s="165"/>
    </row>
    <row r="7329" spans="41:41" x14ac:dyDescent="0.25">
      <c r="AO7329" s="165"/>
    </row>
    <row r="7330" spans="41:41" x14ac:dyDescent="0.25">
      <c r="AO7330" s="165"/>
    </row>
    <row r="7331" spans="41:41" x14ac:dyDescent="0.25">
      <c r="AO7331" s="165"/>
    </row>
    <row r="7332" spans="41:41" x14ac:dyDescent="0.25">
      <c r="AO7332" s="165"/>
    </row>
    <row r="7333" spans="41:41" x14ac:dyDescent="0.25">
      <c r="AO7333" s="165"/>
    </row>
    <row r="7334" spans="41:41" x14ac:dyDescent="0.25">
      <c r="AO7334" s="165"/>
    </row>
    <row r="7335" spans="41:41" x14ac:dyDescent="0.25">
      <c r="AO7335" s="165"/>
    </row>
    <row r="7336" spans="41:41" x14ac:dyDescent="0.25">
      <c r="AO7336" s="165"/>
    </row>
    <row r="7337" spans="41:41" x14ac:dyDescent="0.25">
      <c r="AO7337" s="165"/>
    </row>
    <row r="7338" spans="41:41" x14ac:dyDescent="0.25">
      <c r="AO7338" s="165"/>
    </row>
    <row r="7339" spans="41:41" x14ac:dyDescent="0.25">
      <c r="AO7339" s="165"/>
    </row>
    <row r="7340" spans="41:41" x14ac:dyDescent="0.25">
      <c r="AO7340" s="165"/>
    </row>
    <row r="7341" spans="41:41" x14ac:dyDescent="0.25">
      <c r="AO7341" s="165"/>
    </row>
    <row r="7342" spans="41:41" x14ac:dyDescent="0.25">
      <c r="AO7342" s="165"/>
    </row>
    <row r="7343" spans="41:41" x14ac:dyDescent="0.25">
      <c r="AO7343" s="165"/>
    </row>
    <row r="7344" spans="41:41" x14ac:dyDescent="0.25">
      <c r="AO7344" s="165"/>
    </row>
    <row r="7345" spans="41:41" x14ac:dyDescent="0.25">
      <c r="AO7345" s="165"/>
    </row>
    <row r="7346" spans="41:41" x14ac:dyDescent="0.25">
      <c r="AO7346" s="165"/>
    </row>
    <row r="7347" spans="41:41" x14ac:dyDescent="0.25">
      <c r="AO7347" s="165"/>
    </row>
    <row r="7348" spans="41:41" x14ac:dyDescent="0.25">
      <c r="AO7348" s="165"/>
    </row>
    <row r="7349" spans="41:41" x14ac:dyDescent="0.25">
      <c r="AO7349" s="165"/>
    </row>
    <row r="7350" spans="41:41" x14ac:dyDescent="0.25">
      <c r="AO7350" s="165"/>
    </row>
    <row r="7351" spans="41:41" x14ac:dyDescent="0.25">
      <c r="AO7351" s="165"/>
    </row>
    <row r="7352" spans="41:41" x14ac:dyDescent="0.25">
      <c r="AO7352" s="165"/>
    </row>
    <row r="7353" spans="41:41" x14ac:dyDescent="0.25">
      <c r="AO7353" s="165"/>
    </row>
    <row r="7354" spans="41:41" x14ac:dyDescent="0.25">
      <c r="AO7354" s="165"/>
    </row>
    <row r="7355" spans="41:41" x14ac:dyDescent="0.25">
      <c r="AO7355" s="165"/>
    </row>
    <row r="7356" spans="41:41" x14ac:dyDescent="0.25">
      <c r="AO7356" s="165"/>
    </row>
    <row r="7357" spans="41:41" x14ac:dyDescent="0.25">
      <c r="AO7357" s="165"/>
    </row>
    <row r="7358" spans="41:41" x14ac:dyDescent="0.25">
      <c r="AO7358" s="165"/>
    </row>
    <row r="7359" spans="41:41" x14ac:dyDescent="0.25">
      <c r="AO7359" s="165"/>
    </row>
    <row r="7360" spans="41:41" x14ac:dyDescent="0.25">
      <c r="AO7360" s="165"/>
    </row>
    <row r="7361" spans="41:41" x14ac:dyDescent="0.25">
      <c r="AO7361" s="165"/>
    </row>
    <row r="7362" spans="41:41" x14ac:dyDescent="0.25">
      <c r="AO7362" s="165"/>
    </row>
    <row r="7363" spans="41:41" x14ac:dyDescent="0.25">
      <c r="AO7363" s="165"/>
    </row>
    <row r="7364" spans="41:41" x14ac:dyDescent="0.25">
      <c r="AO7364" s="165"/>
    </row>
    <row r="7365" spans="41:41" x14ac:dyDescent="0.25">
      <c r="AO7365" s="165"/>
    </row>
    <row r="7366" spans="41:41" x14ac:dyDescent="0.25">
      <c r="AO7366" s="165"/>
    </row>
    <row r="7367" spans="41:41" x14ac:dyDescent="0.25">
      <c r="AO7367" s="165"/>
    </row>
    <row r="7368" spans="41:41" x14ac:dyDescent="0.25">
      <c r="AO7368" s="165"/>
    </row>
    <row r="7369" spans="41:41" x14ac:dyDescent="0.25">
      <c r="AO7369" s="165"/>
    </row>
    <row r="7370" spans="41:41" x14ac:dyDescent="0.25">
      <c r="AO7370" s="165"/>
    </row>
    <row r="7371" spans="41:41" x14ac:dyDescent="0.25">
      <c r="AO7371" s="165"/>
    </row>
    <row r="7372" spans="41:41" x14ac:dyDescent="0.25">
      <c r="AO7372" s="165"/>
    </row>
    <row r="7373" spans="41:41" x14ac:dyDescent="0.25">
      <c r="AO7373" s="165"/>
    </row>
    <row r="7374" spans="41:41" x14ac:dyDescent="0.25">
      <c r="AO7374" s="165"/>
    </row>
    <row r="7375" spans="41:41" x14ac:dyDescent="0.25">
      <c r="AO7375" s="165"/>
    </row>
    <row r="7376" spans="41:41" x14ac:dyDescent="0.25">
      <c r="AO7376" s="165"/>
    </row>
    <row r="7377" spans="41:41" x14ac:dyDescent="0.25">
      <c r="AO7377" s="165"/>
    </row>
    <row r="7378" spans="41:41" x14ac:dyDescent="0.25">
      <c r="AO7378" s="165"/>
    </row>
    <row r="7379" spans="41:41" x14ac:dyDescent="0.25">
      <c r="AO7379" s="165"/>
    </row>
    <row r="7380" spans="41:41" x14ac:dyDescent="0.25">
      <c r="AO7380" s="165"/>
    </row>
    <row r="7381" spans="41:41" x14ac:dyDescent="0.25">
      <c r="AO7381" s="165"/>
    </row>
    <row r="7382" spans="41:41" x14ac:dyDescent="0.25">
      <c r="AO7382" s="165"/>
    </row>
    <row r="7383" spans="41:41" x14ac:dyDescent="0.25">
      <c r="AO7383" s="165"/>
    </row>
    <row r="7384" spans="41:41" x14ac:dyDescent="0.25">
      <c r="AO7384" s="165"/>
    </row>
    <row r="7385" spans="41:41" x14ac:dyDescent="0.25">
      <c r="AO7385" s="165"/>
    </row>
    <row r="7386" spans="41:41" x14ac:dyDescent="0.25">
      <c r="AO7386" s="165"/>
    </row>
    <row r="7387" spans="41:41" x14ac:dyDescent="0.25">
      <c r="AO7387" s="165"/>
    </row>
    <row r="7388" spans="41:41" x14ac:dyDescent="0.25">
      <c r="AO7388" s="165"/>
    </row>
    <row r="7389" spans="41:41" x14ac:dyDescent="0.25">
      <c r="AO7389" s="165"/>
    </row>
    <row r="7390" spans="41:41" x14ac:dyDescent="0.25">
      <c r="AO7390" s="165"/>
    </row>
    <row r="7391" spans="41:41" x14ac:dyDescent="0.25">
      <c r="AO7391" s="165"/>
    </row>
    <row r="7392" spans="41:41" x14ac:dyDescent="0.25">
      <c r="AO7392" s="165"/>
    </row>
    <row r="7393" spans="41:41" x14ac:dyDescent="0.25">
      <c r="AO7393" s="165"/>
    </row>
    <row r="7394" spans="41:41" x14ac:dyDescent="0.25">
      <c r="AO7394" s="165"/>
    </row>
    <row r="7395" spans="41:41" x14ac:dyDescent="0.25">
      <c r="AO7395" s="165"/>
    </row>
    <row r="7396" spans="41:41" x14ac:dyDescent="0.25">
      <c r="AO7396" s="165"/>
    </row>
    <row r="7397" spans="41:41" x14ac:dyDescent="0.25">
      <c r="AO7397" s="165"/>
    </row>
    <row r="7398" spans="41:41" x14ac:dyDescent="0.25">
      <c r="AO7398" s="165"/>
    </row>
    <row r="7399" spans="41:41" x14ac:dyDescent="0.25">
      <c r="AO7399" s="165"/>
    </row>
    <row r="7400" spans="41:41" x14ac:dyDescent="0.25">
      <c r="AO7400" s="165"/>
    </row>
    <row r="7401" spans="41:41" x14ac:dyDescent="0.25">
      <c r="AO7401" s="165"/>
    </row>
    <row r="7402" spans="41:41" x14ac:dyDescent="0.25">
      <c r="AO7402" s="165"/>
    </row>
    <row r="7403" spans="41:41" x14ac:dyDescent="0.25">
      <c r="AO7403" s="165"/>
    </row>
    <row r="7404" spans="41:41" x14ac:dyDescent="0.25">
      <c r="AO7404" s="165"/>
    </row>
    <row r="7405" spans="41:41" x14ac:dyDescent="0.25">
      <c r="AO7405" s="165"/>
    </row>
    <row r="7406" spans="41:41" x14ac:dyDescent="0.25">
      <c r="AO7406" s="165"/>
    </row>
    <row r="7407" spans="41:41" x14ac:dyDescent="0.25">
      <c r="AO7407" s="165"/>
    </row>
    <row r="7408" spans="41:41" x14ac:dyDescent="0.25">
      <c r="AO7408" s="165"/>
    </row>
    <row r="7409" spans="41:41" x14ac:dyDescent="0.25">
      <c r="AO7409" s="165"/>
    </row>
    <row r="7410" spans="41:41" x14ac:dyDescent="0.25">
      <c r="AO7410" s="165"/>
    </row>
    <row r="7411" spans="41:41" x14ac:dyDescent="0.25">
      <c r="AO7411" s="165"/>
    </row>
    <row r="7412" spans="41:41" x14ac:dyDescent="0.25">
      <c r="AO7412" s="165"/>
    </row>
    <row r="7413" spans="41:41" x14ac:dyDescent="0.25">
      <c r="AO7413" s="165"/>
    </row>
    <row r="7414" spans="41:41" x14ac:dyDescent="0.25">
      <c r="AO7414" s="165"/>
    </row>
    <row r="7415" spans="41:41" x14ac:dyDescent="0.25">
      <c r="AO7415" s="165"/>
    </row>
    <row r="7416" spans="41:41" x14ac:dyDescent="0.25">
      <c r="AO7416" s="165"/>
    </row>
    <row r="7417" spans="41:41" x14ac:dyDescent="0.25">
      <c r="AO7417" s="165"/>
    </row>
    <row r="7418" spans="41:41" x14ac:dyDescent="0.25">
      <c r="AO7418" s="165"/>
    </row>
    <row r="7419" spans="41:41" x14ac:dyDescent="0.25">
      <c r="AO7419" s="165"/>
    </row>
    <row r="7420" spans="41:41" x14ac:dyDescent="0.25">
      <c r="AO7420" s="165"/>
    </row>
    <row r="7421" spans="41:41" x14ac:dyDescent="0.25">
      <c r="AO7421" s="165"/>
    </row>
    <row r="7422" spans="41:41" x14ac:dyDescent="0.25">
      <c r="AO7422" s="165"/>
    </row>
    <row r="7423" spans="41:41" x14ac:dyDescent="0.25">
      <c r="AO7423" s="165"/>
    </row>
    <row r="7424" spans="41:41" x14ac:dyDescent="0.25">
      <c r="AO7424" s="165"/>
    </row>
    <row r="7425" spans="41:41" x14ac:dyDescent="0.25">
      <c r="AO7425" s="165"/>
    </row>
    <row r="7426" spans="41:41" x14ac:dyDescent="0.25">
      <c r="AO7426" s="165"/>
    </row>
    <row r="7427" spans="41:41" x14ac:dyDescent="0.25">
      <c r="AO7427" s="165"/>
    </row>
    <row r="7428" spans="41:41" x14ac:dyDescent="0.25">
      <c r="AO7428" s="165"/>
    </row>
    <row r="7429" spans="41:41" x14ac:dyDescent="0.25">
      <c r="AO7429" s="165"/>
    </row>
    <row r="7430" spans="41:41" x14ac:dyDescent="0.25">
      <c r="AO7430" s="165"/>
    </row>
    <row r="7431" spans="41:41" x14ac:dyDescent="0.25">
      <c r="AO7431" s="165"/>
    </row>
    <row r="7432" spans="41:41" x14ac:dyDescent="0.25">
      <c r="AO7432" s="165"/>
    </row>
    <row r="7433" spans="41:41" x14ac:dyDescent="0.25">
      <c r="AO7433" s="165"/>
    </row>
    <row r="7434" spans="41:41" x14ac:dyDescent="0.25">
      <c r="AO7434" s="165"/>
    </row>
    <row r="7435" spans="41:41" x14ac:dyDescent="0.25">
      <c r="AO7435" s="165"/>
    </row>
    <row r="7436" spans="41:41" x14ac:dyDescent="0.25">
      <c r="AO7436" s="165"/>
    </row>
    <row r="7437" spans="41:41" x14ac:dyDescent="0.25">
      <c r="AO7437" s="165"/>
    </row>
    <row r="7438" spans="41:41" x14ac:dyDescent="0.25">
      <c r="AO7438" s="165"/>
    </row>
    <row r="7439" spans="41:41" x14ac:dyDescent="0.25">
      <c r="AO7439" s="165"/>
    </row>
    <row r="7440" spans="41:41" x14ac:dyDescent="0.25">
      <c r="AO7440" s="165"/>
    </row>
    <row r="7441" spans="41:41" x14ac:dyDescent="0.25">
      <c r="AO7441" s="165"/>
    </row>
    <row r="7442" spans="41:41" x14ac:dyDescent="0.25">
      <c r="AO7442" s="165"/>
    </row>
    <row r="7443" spans="41:41" x14ac:dyDescent="0.25">
      <c r="AO7443" s="165"/>
    </row>
    <row r="7444" spans="41:41" x14ac:dyDescent="0.25">
      <c r="AO7444" s="165"/>
    </row>
    <row r="7445" spans="41:41" x14ac:dyDescent="0.25">
      <c r="AO7445" s="165"/>
    </row>
    <row r="7446" spans="41:41" x14ac:dyDescent="0.25">
      <c r="AO7446" s="165"/>
    </row>
    <row r="7447" spans="41:41" x14ac:dyDescent="0.25">
      <c r="AO7447" s="165"/>
    </row>
    <row r="7448" spans="41:41" x14ac:dyDescent="0.25">
      <c r="AO7448" s="165"/>
    </row>
    <row r="7449" spans="41:41" x14ac:dyDescent="0.25">
      <c r="AO7449" s="165"/>
    </row>
    <row r="7450" spans="41:41" x14ac:dyDescent="0.25">
      <c r="AO7450" s="165"/>
    </row>
    <row r="7451" spans="41:41" x14ac:dyDescent="0.25">
      <c r="AO7451" s="165"/>
    </row>
    <row r="7452" spans="41:41" x14ac:dyDescent="0.25">
      <c r="AO7452" s="165"/>
    </row>
    <row r="7453" spans="41:41" x14ac:dyDescent="0.25">
      <c r="AO7453" s="165"/>
    </row>
    <row r="7454" spans="41:41" x14ac:dyDescent="0.25">
      <c r="AO7454" s="165"/>
    </row>
    <row r="7455" spans="41:41" x14ac:dyDescent="0.25">
      <c r="AO7455" s="165"/>
    </row>
    <row r="7456" spans="41:41" x14ac:dyDescent="0.25">
      <c r="AO7456" s="165"/>
    </row>
    <row r="7457" spans="41:41" x14ac:dyDescent="0.25">
      <c r="AO7457" s="165"/>
    </row>
    <row r="7458" spans="41:41" x14ac:dyDescent="0.25">
      <c r="AO7458" s="165"/>
    </row>
    <row r="7459" spans="41:41" x14ac:dyDescent="0.25">
      <c r="AO7459" s="165"/>
    </row>
    <row r="7460" spans="41:41" x14ac:dyDescent="0.25">
      <c r="AO7460" s="165"/>
    </row>
    <row r="7461" spans="41:41" x14ac:dyDescent="0.25">
      <c r="AO7461" s="165"/>
    </row>
    <row r="7462" spans="41:41" x14ac:dyDescent="0.25">
      <c r="AO7462" s="165"/>
    </row>
    <row r="7463" spans="41:41" x14ac:dyDescent="0.25">
      <c r="AO7463" s="165"/>
    </row>
    <row r="7464" spans="41:41" x14ac:dyDescent="0.25">
      <c r="AO7464" s="165"/>
    </row>
    <row r="7465" spans="41:41" x14ac:dyDescent="0.25">
      <c r="AO7465" s="165"/>
    </row>
    <row r="7466" spans="41:41" x14ac:dyDescent="0.25">
      <c r="AO7466" s="165"/>
    </row>
    <row r="7467" spans="41:41" x14ac:dyDescent="0.25">
      <c r="AO7467" s="165"/>
    </row>
    <row r="7468" spans="41:41" x14ac:dyDescent="0.25">
      <c r="AO7468" s="165"/>
    </row>
    <row r="7469" spans="41:41" x14ac:dyDescent="0.25">
      <c r="AO7469" s="165"/>
    </row>
    <row r="7470" spans="41:41" x14ac:dyDescent="0.25">
      <c r="AO7470" s="165"/>
    </row>
    <row r="7471" spans="41:41" x14ac:dyDescent="0.25">
      <c r="AO7471" s="165"/>
    </row>
    <row r="7472" spans="41:41" x14ac:dyDescent="0.25">
      <c r="AO7472" s="165"/>
    </row>
    <row r="7473" spans="41:41" x14ac:dyDescent="0.25">
      <c r="AO7473" s="165"/>
    </row>
    <row r="7474" spans="41:41" x14ac:dyDescent="0.25">
      <c r="AO7474" s="165"/>
    </row>
    <row r="7475" spans="41:41" x14ac:dyDescent="0.25">
      <c r="AO7475" s="165"/>
    </row>
    <row r="7476" spans="41:41" x14ac:dyDescent="0.25">
      <c r="AO7476" s="165"/>
    </row>
    <row r="7477" spans="41:41" x14ac:dyDescent="0.25">
      <c r="AO7477" s="165"/>
    </row>
    <row r="7478" spans="41:41" x14ac:dyDescent="0.25">
      <c r="AO7478" s="165"/>
    </row>
    <row r="7479" spans="41:41" x14ac:dyDescent="0.25">
      <c r="AO7479" s="165"/>
    </row>
    <row r="7480" spans="41:41" x14ac:dyDescent="0.25">
      <c r="AO7480" s="165"/>
    </row>
    <row r="7481" spans="41:41" x14ac:dyDescent="0.25">
      <c r="AO7481" s="165"/>
    </row>
    <row r="7482" spans="41:41" x14ac:dyDescent="0.25">
      <c r="AO7482" s="165"/>
    </row>
    <row r="7483" spans="41:41" x14ac:dyDescent="0.25">
      <c r="AO7483" s="165"/>
    </row>
    <row r="7484" spans="41:41" x14ac:dyDescent="0.25">
      <c r="AO7484" s="165"/>
    </row>
    <row r="7485" spans="41:41" x14ac:dyDescent="0.25">
      <c r="AO7485" s="165"/>
    </row>
    <row r="7486" spans="41:41" x14ac:dyDescent="0.25">
      <c r="AO7486" s="165"/>
    </row>
    <row r="7487" spans="41:41" x14ac:dyDescent="0.25">
      <c r="AO7487" s="165"/>
    </row>
    <row r="7488" spans="41:41" x14ac:dyDescent="0.25">
      <c r="AO7488" s="165"/>
    </row>
    <row r="7489" spans="41:41" x14ac:dyDescent="0.25">
      <c r="AO7489" s="165"/>
    </row>
    <row r="7490" spans="41:41" x14ac:dyDescent="0.25">
      <c r="AO7490" s="165"/>
    </row>
    <row r="7491" spans="41:41" x14ac:dyDescent="0.25">
      <c r="AO7491" s="165"/>
    </row>
    <row r="7492" spans="41:41" x14ac:dyDescent="0.25">
      <c r="AO7492" s="165"/>
    </row>
    <row r="7493" spans="41:41" x14ac:dyDescent="0.25">
      <c r="AO7493" s="165"/>
    </row>
    <row r="7494" spans="41:41" x14ac:dyDescent="0.25">
      <c r="AO7494" s="165"/>
    </row>
    <row r="7495" spans="41:41" x14ac:dyDescent="0.25">
      <c r="AO7495" s="165"/>
    </row>
    <row r="7496" spans="41:41" x14ac:dyDescent="0.25">
      <c r="AO7496" s="165"/>
    </row>
    <row r="7497" spans="41:41" x14ac:dyDescent="0.25">
      <c r="AO7497" s="165"/>
    </row>
    <row r="7498" spans="41:41" x14ac:dyDescent="0.25">
      <c r="AO7498" s="165"/>
    </row>
    <row r="7499" spans="41:41" x14ac:dyDescent="0.25">
      <c r="AO7499" s="165"/>
    </row>
    <row r="7500" spans="41:41" x14ac:dyDescent="0.25">
      <c r="AO7500" s="165"/>
    </row>
    <row r="7501" spans="41:41" x14ac:dyDescent="0.25">
      <c r="AO7501" s="165"/>
    </row>
    <row r="7502" spans="41:41" x14ac:dyDescent="0.25">
      <c r="AO7502" s="165"/>
    </row>
    <row r="7503" spans="41:41" x14ac:dyDescent="0.25">
      <c r="AO7503" s="165"/>
    </row>
    <row r="7504" spans="41:41" x14ac:dyDescent="0.25">
      <c r="AO7504" s="165"/>
    </row>
    <row r="7505" spans="41:41" x14ac:dyDescent="0.25">
      <c r="AO7505" s="165"/>
    </row>
    <row r="7506" spans="41:41" x14ac:dyDescent="0.25">
      <c r="AO7506" s="165"/>
    </row>
    <row r="7507" spans="41:41" x14ac:dyDescent="0.25">
      <c r="AO7507" s="165"/>
    </row>
    <row r="7508" spans="41:41" x14ac:dyDescent="0.25">
      <c r="AO7508" s="165"/>
    </row>
    <row r="7509" spans="41:41" x14ac:dyDescent="0.25">
      <c r="AO7509" s="165"/>
    </row>
    <row r="7510" spans="41:41" x14ac:dyDescent="0.25">
      <c r="AO7510" s="165"/>
    </row>
    <row r="7511" spans="41:41" x14ac:dyDescent="0.25">
      <c r="AO7511" s="165"/>
    </row>
    <row r="7512" spans="41:41" x14ac:dyDescent="0.25">
      <c r="AO7512" s="165"/>
    </row>
    <row r="7513" spans="41:41" x14ac:dyDescent="0.25">
      <c r="AO7513" s="165"/>
    </row>
    <row r="7514" spans="41:41" x14ac:dyDescent="0.25">
      <c r="AO7514" s="165"/>
    </row>
    <row r="7515" spans="41:41" x14ac:dyDescent="0.25">
      <c r="AO7515" s="165"/>
    </row>
    <row r="7516" spans="41:41" x14ac:dyDescent="0.25">
      <c r="AO7516" s="165"/>
    </row>
    <row r="7517" spans="41:41" x14ac:dyDescent="0.25">
      <c r="AO7517" s="165"/>
    </row>
    <row r="7518" spans="41:41" x14ac:dyDescent="0.25">
      <c r="AO7518" s="165"/>
    </row>
    <row r="7519" spans="41:41" x14ac:dyDescent="0.25">
      <c r="AO7519" s="165"/>
    </row>
    <row r="7520" spans="41:41" x14ac:dyDescent="0.25">
      <c r="AO7520" s="165"/>
    </row>
    <row r="7521" spans="41:41" x14ac:dyDescent="0.25">
      <c r="AO7521" s="165"/>
    </row>
    <row r="7522" spans="41:41" x14ac:dyDescent="0.25">
      <c r="AO7522" s="165"/>
    </row>
    <row r="7523" spans="41:41" x14ac:dyDescent="0.25">
      <c r="AO7523" s="165"/>
    </row>
    <row r="7524" spans="41:41" x14ac:dyDescent="0.25">
      <c r="AO7524" s="165"/>
    </row>
    <row r="7525" spans="41:41" x14ac:dyDescent="0.25">
      <c r="AO7525" s="165"/>
    </row>
    <row r="7526" spans="41:41" x14ac:dyDescent="0.25">
      <c r="AO7526" s="165"/>
    </row>
    <row r="7527" spans="41:41" x14ac:dyDescent="0.25">
      <c r="AO7527" s="165"/>
    </row>
    <row r="7528" spans="41:41" x14ac:dyDescent="0.25">
      <c r="AO7528" s="165"/>
    </row>
    <row r="7529" spans="41:41" x14ac:dyDescent="0.25">
      <c r="AO7529" s="165"/>
    </row>
    <row r="7530" spans="41:41" x14ac:dyDescent="0.25">
      <c r="AO7530" s="165"/>
    </row>
    <row r="7531" spans="41:41" x14ac:dyDescent="0.25">
      <c r="AO7531" s="165"/>
    </row>
    <row r="7532" spans="41:41" x14ac:dyDescent="0.25">
      <c r="AO7532" s="165"/>
    </row>
    <row r="7533" spans="41:41" x14ac:dyDescent="0.25">
      <c r="AO7533" s="165"/>
    </row>
    <row r="7534" spans="41:41" x14ac:dyDescent="0.25">
      <c r="AO7534" s="165"/>
    </row>
    <row r="7535" spans="41:41" x14ac:dyDescent="0.25">
      <c r="AO7535" s="165"/>
    </row>
    <row r="7536" spans="41:41" x14ac:dyDescent="0.25">
      <c r="AO7536" s="165"/>
    </row>
    <row r="7537" spans="41:41" x14ac:dyDescent="0.25">
      <c r="AO7537" s="165"/>
    </row>
    <row r="7538" spans="41:41" x14ac:dyDescent="0.25">
      <c r="AO7538" s="165"/>
    </row>
    <row r="7539" spans="41:41" x14ac:dyDescent="0.25">
      <c r="AO7539" s="165"/>
    </row>
    <row r="7540" spans="41:41" x14ac:dyDescent="0.25">
      <c r="AO7540" s="165"/>
    </row>
    <row r="7541" spans="41:41" x14ac:dyDescent="0.25">
      <c r="AO7541" s="165"/>
    </row>
    <row r="7542" spans="41:41" x14ac:dyDescent="0.25">
      <c r="AO7542" s="165"/>
    </row>
    <row r="7543" spans="41:41" x14ac:dyDescent="0.25">
      <c r="AO7543" s="165"/>
    </row>
    <row r="7544" spans="41:41" x14ac:dyDescent="0.25">
      <c r="AO7544" s="165"/>
    </row>
    <row r="7545" spans="41:41" x14ac:dyDescent="0.25">
      <c r="AO7545" s="165"/>
    </row>
    <row r="7546" spans="41:41" x14ac:dyDescent="0.25">
      <c r="AO7546" s="165"/>
    </row>
    <row r="7547" spans="41:41" x14ac:dyDescent="0.25">
      <c r="AO7547" s="165"/>
    </row>
    <row r="7548" spans="41:41" x14ac:dyDescent="0.25">
      <c r="AO7548" s="165"/>
    </row>
    <row r="7549" spans="41:41" x14ac:dyDescent="0.25">
      <c r="AO7549" s="165"/>
    </row>
    <row r="7550" spans="41:41" x14ac:dyDescent="0.25">
      <c r="AO7550" s="165"/>
    </row>
    <row r="7551" spans="41:41" x14ac:dyDescent="0.25">
      <c r="AO7551" s="165"/>
    </row>
    <row r="7552" spans="41:41" x14ac:dyDescent="0.25">
      <c r="AO7552" s="165"/>
    </row>
    <row r="7553" spans="41:41" x14ac:dyDescent="0.25">
      <c r="AO7553" s="165"/>
    </row>
    <row r="7554" spans="41:41" x14ac:dyDescent="0.25">
      <c r="AO7554" s="165"/>
    </row>
    <row r="7555" spans="41:41" x14ac:dyDescent="0.25">
      <c r="AO7555" s="165"/>
    </row>
    <row r="7556" spans="41:41" x14ac:dyDescent="0.25">
      <c r="AO7556" s="165"/>
    </row>
    <row r="7557" spans="41:41" x14ac:dyDescent="0.25">
      <c r="AO7557" s="165"/>
    </row>
    <row r="7558" spans="41:41" x14ac:dyDescent="0.25">
      <c r="AO7558" s="165"/>
    </row>
    <row r="7559" spans="41:41" x14ac:dyDescent="0.25">
      <c r="AO7559" s="165"/>
    </row>
    <row r="7560" spans="41:41" x14ac:dyDescent="0.25">
      <c r="AO7560" s="165"/>
    </row>
    <row r="7561" spans="41:41" x14ac:dyDescent="0.25">
      <c r="AO7561" s="165"/>
    </row>
    <row r="7562" spans="41:41" x14ac:dyDescent="0.25">
      <c r="AO7562" s="165"/>
    </row>
    <row r="7563" spans="41:41" x14ac:dyDescent="0.25">
      <c r="AO7563" s="165"/>
    </row>
    <row r="7564" spans="41:41" x14ac:dyDescent="0.25">
      <c r="AO7564" s="165"/>
    </row>
    <row r="7565" spans="41:41" x14ac:dyDescent="0.25">
      <c r="AO7565" s="165"/>
    </row>
    <row r="7566" spans="41:41" x14ac:dyDescent="0.25">
      <c r="AO7566" s="165"/>
    </row>
    <row r="7567" spans="41:41" x14ac:dyDescent="0.25">
      <c r="AO7567" s="165"/>
    </row>
    <row r="7568" spans="41:41" x14ac:dyDescent="0.25">
      <c r="AO7568" s="165"/>
    </row>
    <row r="7569" spans="41:41" x14ac:dyDescent="0.25">
      <c r="AO7569" s="165"/>
    </row>
    <row r="7570" spans="41:41" x14ac:dyDescent="0.25">
      <c r="AO7570" s="165"/>
    </row>
    <row r="7571" spans="41:41" x14ac:dyDescent="0.25">
      <c r="AO7571" s="165"/>
    </row>
    <row r="7572" spans="41:41" x14ac:dyDescent="0.25">
      <c r="AO7572" s="165"/>
    </row>
    <row r="7573" spans="41:41" x14ac:dyDescent="0.25">
      <c r="AO7573" s="165"/>
    </row>
    <row r="7574" spans="41:41" x14ac:dyDescent="0.25">
      <c r="AO7574" s="165"/>
    </row>
    <row r="7575" spans="41:41" x14ac:dyDescent="0.25">
      <c r="AO7575" s="165"/>
    </row>
    <row r="7576" spans="41:41" x14ac:dyDescent="0.25">
      <c r="AO7576" s="165"/>
    </row>
    <row r="7577" spans="41:41" x14ac:dyDescent="0.25">
      <c r="AO7577" s="165"/>
    </row>
    <row r="7578" spans="41:41" x14ac:dyDescent="0.25">
      <c r="AO7578" s="165"/>
    </row>
    <row r="7579" spans="41:41" x14ac:dyDescent="0.25">
      <c r="AO7579" s="165"/>
    </row>
    <row r="7580" spans="41:41" x14ac:dyDescent="0.25">
      <c r="AO7580" s="165"/>
    </row>
    <row r="7581" spans="41:41" x14ac:dyDescent="0.25">
      <c r="AO7581" s="165"/>
    </row>
    <row r="7582" spans="41:41" x14ac:dyDescent="0.25">
      <c r="AO7582" s="165"/>
    </row>
    <row r="7583" spans="41:41" x14ac:dyDescent="0.25">
      <c r="AO7583" s="165"/>
    </row>
    <row r="7584" spans="41:41" x14ac:dyDescent="0.25">
      <c r="AO7584" s="165"/>
    </row>
    <row r="7585" spans="41:41" x14ac:dyDescent="0.25">
      <c r="AO7585" s="165"/>
    </row>
    <row r="7586" spans="41:41" x14ac:dyDescent="0.25">
      <c r="AO7586" s="165"/>
    </row>
    <row r="7587" spans="41:41" x14ac:dyDescent="0.25">
      <c r="AO7587" s="165"/>
    </row>
    <row r="7588" spans="41:41" x14ac:dyDescent="0.25">
      <c r="AO7588" s="165"/>
    </row>
    <row r="7589" spans="41:41" x14ac:dyDescent="0.25">
      <c r="AO7589" s="165"/>
    </row>
    <row r="7590" spans="41:41" x14ac:dyDescent="0.25">
      <c r="AO7590" s="165"/>
    </row>
    <row r="7591" spans="41:41" x14ac:dyDescent="0.25">
      <c r="AO7591" s="165"/>
    </row>
    <row r="7592" spans="41:41" x14ac:dyDescent="0.25">
      <c r="AO7592" s="165"/>
    </row>
    <row r="7593" spans="41:41" x14ac:dyDescent="0.25">
      <c r="AO7593" s="165"/>
    </row>
    <row r="7594" spans="41:41" x14ac:dyDescent="0.25">
      <c r="AO7594" s="165"/>
    </row>
    <row r="7595" spans="41:41" x14ac:dyDescent="0.25">
      <c r="AO7595" s="165"/>
    </row>
    <row r="7596" spans="41:41" x14ac:dyDescent="0.25">
      <c r="AO7596" s="165"/>
    </row>
    <row r="7597" spans="41:41" x14ac:dyDescent="0.25">
      <c r="AO7597" s="165"/>
    </row>
    <row r="7598" spans="41:41" x14ac:dyDescent="0.25">
      <c r="AO7598" s="165"/>
    </row>
    <row r="7599" spans="41:41" x14ac:dyDescent="0.25">
      <c r="AO7599" s="165"/>
    </row>
    <row r="7600" spans="41:41" x14ac:dyDescent="0.25">
      <c r="AO7600" s="165"/>
    </row>
    <row r="7601" spans="41:41" x14ac:dyDescent="0.25">
      <c r="AO7601" s="165"/>
    </row>
    <row r="7602" spans="41:41" x14ac:dyDescent="0.25">
      <c r="AO7602" s="165"/>
    </row>
    <row r="7603" spans="41:41" x14ac:dyDescent="0.25">
      <c r="AO7603" s="165"/>
    </row>
    <row r="7604" spans="41:41" x14ac:dyDescent="0.25">
      <c r="AO7604" s="165"/>
    </row>
    <row r="7605" spans="41:41" x14ac:dyDescent="0.25">
      <c r="AO7605" s="165"/>
    </row>
    <row r="7606" spans="41:41" x14ac:dyDescent="0.25">
      <c r="AO7606" s="165"/>
    </row>
    <row r="7607" spans="41:41" x14ac:dyDescent="0.25">
      <c r="AO7607" s="165"/>
    </row>
    <row r="7608" spans="41:41" x14ac:dyDescent="0.25">
      <c r="AO7608" s="165"/>
    </row>
    <row r="7609" spans="41:41" x14ac:dyDescent="0.25">
      <c r="AO7609" s="165"/>
    </row>
    <row r="7610" spans="41:41" x14ac:dyDescent="0.25">
      <c r="AO7610" s="165"/>
    </row>
    <row r="7611" spans="41:41" x14ac:dyDescent="0.25">
      <c r="AO7611" s="165"/>
    </row>
    <row r="7612" spans="41:41" x14ac:dyDescent="0.25">
      <c r="AO7612" s="165"/>
    </row>
    <row r="7613" spans="41:41" x14ac:dyDescent="0.25">
      <c r="AO7613" s="165"/>
    </row>
    <row r="7614" spans="41:41" x14ac:dyDescent="0.25">
      <c r="AO7614" s="165"/>
    </row>
    <row r="7615" spans="41:41" x14ac:dyDescent="0.25">
      <c r="AO7615" s="165"/>
    </row>
    <row r="7616" spans="41:41" x14ac:dyDescent="0.25">
      <c r="AO7616" s="165"/>
    </row>
    <row r="7617" spans="41:41" x14ac:dyDescent="0.25">
      <c r="AO7617" s="165"/>
    </row>
    <row r="7618" spans="41:41" x14ac:dyDescent="0.25">
      <c r="AO7618" s="165"/>
    </row>
    <row r="7619" spans="41:41" x14ac:dyDescent="0.25">
      <c r="AO7619" s="165"/>
    </row>
    <row r="7620" spans="41:41" x14ac:dyDescent="0.25">
      <c r="AO7620" s="165"/>
    </row>
    <row r="7621" spans="41:41" x14ac:dyDescent="0.25">
      <c r="AO7621" s="165"/>
    </row>
    <row r="7622" spans="41:41" x14ac:dyDescent="0.25">
      <c r="AO7622" s="165"/>
    </row>
    <row r="7623" spans="41:41" x14ac:dyDescent="0.25">
      <c r="AO7623" s="165"/>
    </row>
    <row r="7624" spans="41:41" x14ac:dyDescent="0.25">
      <c r="AO7624" s="165"/>
    </row>
    <row r="7625" spans="41:41" x14ac:dyDescent="0.25">
      <c r="AO7625" s="165"/>
    </row>
    <row r="7626" spans="41:41" x14ac:dyDescent="0.25">
      <c r="AO7626" s="165"/>
    </row>
    <row r="7627" spans="41:41" x14ac:dyDescent="0.25">
      <c r="AO7627" s="165"/>
    </row>
    <row r="7628" spans="41:41" x14ac:dyDescent="0.25">
      <c r="AO7628" s="165"/>
    </row>
    <row r="7629" spans="41:41" x14ac:dyDescent="0.25">
      <c r="AO7629" s="165"/>
    </row>
    <row r="7630" spans="41:41" x14ac:dyDescent="0.25">
      <c r="AO7630" s="165"/>
    </row>
    <row r="7631" spans="41:41" x14ac:dyDescent="0.25">
      <c r="AO7631" s="165"/>
    </row>
    <row r="7632" spans="41:41" x14ac:dyDescent="0.25">
      <c r="AO7632" s="165"/>
    </row>
    <row r="7633" spans="41:41" x14ac:dyDescent="0.25">
      <c r="AO7633" s="165"/>
    </row>
    <row r="7634" spans="41:41" x14ac:dyDescent="0.25">
      <c r="AO7634" s="165"/>
    </row>
    <row r="7635" spans="41:41" x14ac:dyDescent="0.25">
      <c r="AO7635" s="165"/>
    </row>
    <row r="7636" spans="41:41" x14ac:dyDescent="0.25">
      <c r="AO7636" s="165"/>
    </row>
    <row r="7637" spans="41:41" x14ac:dyDescent="0.25">
      <c r="AO7637" s="165"/>
    </row>
    <row r="7638" spans="41:41" x14ac:dyDescent="0.25">
      <c r="AO7638" s="165"/>
    </row>
    <row r="7639" spans="41:41" x14ac:dyDescent="0.25">
      <c r="AO7639" s="165"/>
    </row>
    <row r="7640" spans="41:41" x14ac:dyDescent="0.25">
      <c r="AO7640" s="165"/>
    </row>
    <row r="7641" spans="41:41" x14ac:dyDescent="0.25">
      <c r="AO7641" s="165"/>
    </row>
    <row r="7642" spans="41:41" x14ac:dyDescent="0.25">
      <c r="AO7642" s="165"/>
    </row>
    <row r="7643" spans="41:41" x14ac:dyDescent="0.25">
      <c r="AO7643" s="165"/>
    </row>
    <row r="7644" spans="41:41" x14ac:dyDescent="0.25">
      <c r="AO7644" s="165"/>
    </row>
    <row r="7645" spans="41:41" x14ac:dyDescent="0.25">
      <c r="AO7645" s="165"/>
    </row>
    <row r="7646" spans="41:41" x14ac:dyDescent="0.25">
      <c r="AO7646" s="165"/>
    </row>
    <row r="7647" spans="41:41" x14ac:dyDescent="0.25">
      <c r="AO7647" s="165"/>
    </row>
    <row r="7648" spans="41:41" x14ac:dyDescent="0.25">
      <c r="AO7648" s="165"/>
    </row>
    <row r="7649" spans="41:41" x14ac:dyDescent="0.25">
      <c r="AO7649" s="165"/>
    </row>
    <row r="7650" spans="41:41" x14ac:dyDescent="0.25">
      <c r="AO7650" s="165"/>
    </row>
    <row r="7651" spans="41:41" x14ac:dyDescent="0.25">
      <c r="AO7651" s="165"/>
    </row>
    <row r="7652" spans="41:41" x14ac:dyDescent="0.25">
      <c r="AO7652" s="165"/>
    </row>
    <row r="7653" spans="41:41" x14ac:dyDescent="0.25">
      <c r="AO7653" s="165"/>
    </row>
    <row r="7654" spans="41:41" x14ac:dyDescent="0.25">
      <c r="AO7654" s="165"/>
    </row>
    <row r="7655" spans="41:41" x14ac:dyDescent="0.25">
      <c r="AO7655" s="165"/>
    </row>
    <row r="7656" spans="41:41" x14ac:dyDescent="0.25">
      <c r="AO7656" s="165"/>
    </row>
    <row r="7657" spans="41:41" x14ac:dyDescent="0.25">
      <c r="AO7657" s="165"/>
    </row>
    <row r="7658" spans="41:41" x14ac:dyDescent="0.25">
      <c r="AO7658" s="165"/>
    </row>
    <row r="7659" spans="41:41" x14ac:dyDescent="0.25">
      <c r="AO7659" s="165"/>
    </row>
    <row r="7660" spans="41:41" x14ac:dyDescent="0.25">
      <c r="AO7660" s="165"/>
    </row>
    <row r="7661" spans="41:41" x14ac:dyDescent="0.25">
      <c r="AO7661" s="165"/>
    </row>
    <row r="7662" spans="41:41" x14ac:dyDescent="0.25">
      <c r="AO7662" s="165"/>
    </row>
    <row r="7663" spans="41:41" x14ac:dyDescent="0.25">
      <c r="AO7663" s="165"/>
    </row>
    <row r="7664" spans="41:41" x14ac:dyDescent="0.25">
      <c r="AO7664" s="165"/>
    </row>
    <row r="7665" spans="41:41" x14ac:dyDescent="0.25">
      <c r="AO7665" s="165"/>
    </row>
    <row r="7666" spans="41:41" x14ac:dyDescent="0.25">
      <c r="AO7666" s="165"/>
    </row>
    <row r="7667" spans="41:41" x14ac:dyDescent="0.25">
      <c r="AO7667" s="165"/>
    </row>
    <row r="7668" spans="41:41" x14ac:dyDescent="0.25">
      <c r="AO7668" s="165"/>
    </row>
    <row r="7669" spans="41:41" x14ac:dyDescent="0.25">
      <c r="AO7669" s="165"/>
    </row>
    <row r="7670" spans="41:41" x14ac:dyDescent="0.25">
      <c r="AO7670" s="165"/>
    </row>
    <row r="7671" spans="41:41" x14ac:dyDescent="0.25">
      <c r="AO7671" s="165"/>
    </row>
    <row r="7672" spans="41:41" x14ac:dyDescent="0.25">
      <c r="AO7672" s="165"/>
    </row>
    <row r="7673" spans="41:41" x14ac:dyDescent="0.25">
      <c r="AO7673" s="165"/>
    </row>
    <row r="7674" spans="41:41" x14ac:dyDescent="0.25">
      <c r="AO7674" s="165"/>
    </row>
    <row r="7675" spans="41:41" x14ac:dyDescent="0.25">
      <c r="AO7675" s="165"/>
    </row>
    <row r="7676" spans="41:41" x14ac:dyDescent="0.25">
      <c r="AO7676" s="165"/>
    </row>
    <row r="7677" spans="41:41" x14ac:dyDescent="0.25">
      <c r="AO7677" s="165"/>
    </row>
    <row r="7678" spans="41:41" x14ac:dyDescent="0.25">
      <c r="AO7678" s="165"/>
    </row>
    <row r="7679" spans="41:41" x14ac:dyDescent="0.25">
      <c r="AO7679" s="165"/>
    </row>
    <row r="7680" spans="41:41" x14ac:dyDescent="0.25">
      <c r="AO7680" s="165"/>
    </row>
    <row r="7681" spans="41:41" x14ac:dyDescent="0.25">
      <c r="AO7681" s="165"/>
    </row>
    <row r="7682" spans="41:41" x14ac:dyDescent="0.25">
      <c r="AO7682" s="165"/>
    </row>
    <row r="7683" spans="41:41" x14ac:dyDescent="0.25">
      <c r="AO7683" s="165"/>
    </row>
    <row r="7684" spans="41:41" x14ac:dyDescent="0.25">
      <c r="AO7684" s="165"/>
    </row>
    <row r="7685" spans="41:41" x14ac:dyDescent="0.25">
      <c r="AO7685" s="165"/>
    </row>
    <row r="7686" spans="41:41" x14ac:dyDescent="0.25">
      <c r="AO7686" s="165"/>
    </row>
    <row r="7687" spans="41:41" x14ac:dyDescent="0.25">
      <c r="AO7687" s="165"/>
    </row>
    <row r="7688" spans="41:41" x14ac:dyDescent="0.25">
      <c r="AO7688" s="165"/>
    </row>
    <row r="7689" spans="41:41" x14ac:dyDescent="0.25">
      <c r="AO7689" s="165"/>
    </row>
    <row r="7690" spans="41:41" x14ac:dyDescent="0.25">
      <c r="AO7690" s="165"/>
    </row>
    <row r="7691" spans="41:41" x14ac:dyDescent="0.25">
      <c r="AO7691" s="165"/>
    </row>
    <row r="7692" spans="41:41" x14ac:dyDescent="0.25">
      <c r="AO7692" s="165"/>
    </row>
    <row r="7693" spans="41:41" x14ac:dyDescent="0.25">
      <c r="AO7693" s="165"/>
    </row>
    <row r="7694" spans="41:41" x14ac:dyDescent="0.25">
      <c r="AO7694" s="165"/>
    </row>
    <row r="7695" spans="41:41" x14ac:dyDescent="0.25">
      <c r="AO7695" s="165"/>
    </row>
    <row r="7696" spans="41:41" x14ac:dyDescent="0.25">
      <c r="AO7696" s="165"/>
    </row>
    <row r="7697" spans="41:41" x14ac:dyDescent="0.25">
      <c r="AO7697" s="165"/>
    </row>
    <row r="7698" spans="41:41" x14ac:dyDescent="0.25">
      <c r="AO7698" s="165"/>
    </row>
    <row r="7699" spans="41:41" x14ac:dyDescent="0.25">
      <c r="AO7699" s="165"/>
    </row>
    <row r="7700" spans="41:41" x14ac:dyDescent="0.25">
      <c r="AO7700" s="165"/>
    </row>
    <row r="7701" spans="41:41" x14ac:dyDescent="0.25">
      <c r="AO7701" s="165"/>
    </row>
    <row r="7702" spans="41:41" x14ac:dyDescent="0.25">
      <c r="AO7702" s="165"/>
    </row>
    <row r="7703" spans="41:41" x14ac:dyDescent="0.25">
      <c r="AO7703" s="165"/>
    </row>
    <row r="7704" spans="41:41" x14ac:dyDescent="0.25">
      <c r="AO7704" s="165"/>
    </row>
    <row r="7705" spans="41:41" x14ac:dyDescent="0.25">
      <c r="AO7705" s="165"/>
    </row>
    <row r="7706" spans="41:41" x14ac:dyDescent="0.25">
      <c r="AO7706" s="165"/>
    </row>
    <row r="7707" spans="41:41" x14ac:dyDescent="0.25">
      <c r="AO7707" s="165"/>
    </row>
    <row r="7708" spans="41:41" x14ac:dyDescent="0.25">
      <c r="AO7708" s="165"/>
    </row>
    <row r="7709" spans="41:41" x14ac:dyDescent="0.25">
      <c r="AO7709" s="165"/>
    </row>
    <row r="7710" spans="41:41" x14ac:dyDescent="0.25">
      <c r="AO7710" s="165"/>
    </row>
    <row r="7711" spans="41:41" x14ac:dyDescent="0.25">
      <c r="AO7711" s="165"/>
    </row>
    <row r="7712" spans="41:41" x14ac:dyDescent="0.25">
      <c r="AO7712" s="165"/>
    </row>
    <row r="7713" spans="41:41" x14ac:dyDescent="0.25">
      <c r="AO7713" s="165"/>
    </row>
    <row r="7714" spans="41:41" x14ac:dyDescent="0.25">
      <c r="AO7714" s="165"/>
    </row>
    <row r="7715" spans="41:41" x14ac:dyDescent="0.25">
      <c r="AO7715" s="165"/>
    </row>
    <row r="7716" spans="41:41" x14ac:dyDescent="0.25">
      <c r="AO7716" s="165"/>
    </row>
    <row r="7717" spans="41:41" x14ac:dyDescent="0.25">
      <c r="AO7717" s="165"/>
    </row>
    <row r="7718" spans="41:41" x14ac:dyDescent="0.25">
      <c r="AO7718" s="165"/>
    </row>
    <row r="7719" spans="41:41" x14ac:dyDescent="0.25">
      <c r="AO7719" s="165"/>
    </row>
    <row r="7720" spans="41:41" x14ac:dyDescent="0.25">
      <c r="AO7720" s="165"/>
    </row>
    <row r="7721" spans="41:41" x14ac:dyDescent="0.25">
      <c r="AO7721" s="165"/>
    </row>
    <row r="7722" spans="41:41" x14ac:dyDescent="0.25">
      <c r="AO7722" s="165"/>
    </row>
    <row r="7723" spans="41:41" x14ac:dyDescent="0.25">
      <c r="AO7723" s="165"/>
    </row>
    <row r="7724" spans="41:41" x14ac:dyDescent="0.25">
      <c r="AO7724" s="165"/>
    </row>
    <row r="7725" spans="41:41" x14ac:dyDescent="0.25">
      <c r="AO7725" s="165"/>
    </row>
    <row r="7726" spans="41:41" x14ac:dyDescent="0.25">
      <c r="AO7726" s="165"/>
    </row>
    <row r="7727" spans="41:41" x14ac:dyDescent="0.25">
      <c r="AO7727" s="165"/>
    </row>
    <row r="7728" spans="41:41" x14ac:dyDescent="0.25">
      <c r="AO7728" s="165"/>
    </row>
    <row r="7729" spans="41:41" x14ac:dyDescent="0.25">
      <c r="AO7729" s="165"/>
    </row>
    <row r="7730" spans="41:41" x14ac:dyDescent="0.25">
      <c r="AO7730" s="165"/>
    </row>
    <row r="7731" spans="41:41" x14ac:dyDescent="0.25">
      <c r="AO7731" s="165"/>
    </row>
    <row r="7732" spans="41:41" x14ac:dyDescent="0.25">
      <c r="AO7732" s="165"/>
    </row>
    <row r="7733" spans="41:41" x14ac:dyDescent="0.25">
      <c r="AO7733" s="165"/>
    </row>
    <row r="7734" spans="41:41" x14ac:dyDescent="0.25">
      <c r="AO7734" s="165"/>
    </row>
    <row r="7735" spans="41:41" x14ac:dyDescent="0.25">
      <c r="AO7735" s="165"/>
    </row>
    <row r="7736" spans="41:41" x14ac:dyDescent="0.25">
      <c r="AO7736" s="165"/>
    </row>
    <row r="7737" spans="41:41" x14ac:dyDescent="0.25">
      <c r="AO7737" s="165"/>
    </row>
    <row r="7738" spans="41:41" x14ac:dyDescent="0.25">
      <c r="AO7738" s="165"/>
    </row>
    <row r="7739" spans="41:41" x14ac:dyDescent="0.25">
      <c r="AO7739" s="165"/>
    </row>
    <row r="7740" spans="41:41" x14ac:dyDescent="0.25">
      <c r="AO7740" s="165"/>
    </row>
    <row r="7741" spans="41:41" x14ac:dyDescent="0.25">
      <c r="AO7741" s="165"/>
    </row>
    <row r="7742" spans="41:41" x14ac:dyDescent="0.25">
      <c r="AO7742" s="165"/>
    </row>
    <row r="7743" spans="41:41" x14ac:dyDescent="0.25">
      <c r="AO7743" s="165"/>
    </row>
    <row r="7744" spans="41:41" x14ac:dyDescent="0.25">
      <c r="AO7744" s="165"/>
    </row>
    <row r="7745" spans="41:41" x14ac:dyDescent="0.25">
      <c r="AO7745" s="165"/>
    </row>
    <row r="7746" spans="41:41" x14ac:dyDescent="0.25">
      <c r="AO7746" s="165"/>
    </row>
    <row r="7747" spans="41:41" x14ac:dyDescent="0.25">
      <c r="AO7747" s="165"/>
    </row>
    <row r="7748" spans="41:41" x14ac:dyDescent="0.25">
      <c r="AO7748" s="165"/>
    </row>
    <row r="7749" spans="41:41" x14ac:dyDescent="0.25">
      <c r="AO7749" s="165"/>
    </row>
    <row r="7750" spans="41:41" x14ac:dyDescent="0.25">
      <c r="AO7750" s="165"/>
    </row>
    <row r="7751" spans="41:41" x14ac:dyDescent="0.25">
      <c r="AO7751" s="165"/>
    </row>
    <row r="7752" spans="41:41" x14ac:dyDescent="0.25">
      <c r="AO7752" s="165"/>
    </row>
    <row r="7753" spans="41:41" x14ac:dyDescent="0.25">
      <c r="AO7753" s="165"/>
    </row>
    <row r="7754" spans="41:41" x14ac:dyDescent="0.25">
      <c r="AO7754" s="165"/>
    </row>
    <row r="7755" spans="41:41" x14ac:dyDescent="0.25">
      <c r="AO7755" s="165"/>
    </row>
    <row r="7756" spans="41:41" x14ac:dyDescent="0.25">
      <c r="AO7756" s="165"/>
    </row>
    <row r="7757" spans="41:41" x14ac:dyDescent="0.25">
      <c r="AO7757" s="165"/>
    </row>
    <row r="7758" spans="41:41" x14ac:dyDescent="0.25">
      <c r="AO7758" s="165"/>
    </row>
    <row r="7759" spans="41:41" x14ac:dyDescent="0.25">
      <c r="AO7759" s="165"/>
    </row>
    <row r="7760" spans="41:41" x14ac:dyDescent="0.25">
      <c r="AO7760" s="165"/>
    </row>
    <row r="7761" spans="41:41" x14ac:dyDescent="0.25">
      <c r="AO7761" s="165"/>
    </row>
    <row r="7762" spans="41:41" x14ac:dyDescent="0.25">
      <c r="AO7762" s="165"/>
    </row>
    <row r="7763" spans="41:41" x14ac:dyDescent="0.25">
      <c r="AO7763" s="165"/>
    </row>
    <row r="7764" spans="41:41" x14ac:dyDescent="0.25">
      <c r="AO7764" s="165"/>
    </row>
    <row r="7765" spans="41:41" x14ac:dyDescent="0.25">
      <c r="AO7765" s="165"/>
    </row>
    <row r="7766" spans="41:41" x14ac:dyDescent="0.25">
      <c r="AO7766" s="165"/>
    </row>
    <row r="7767" spans="41:41" x14ac:dyDescent="0.25">
      <c r="AO7767" s="165"/>
    </row>
    <row r="7768" spans="41:41" x14ac:dyDescent="0.25">
      <c r="AO7768" s="165"/>
    </row>
    <row r="7769" spans="41:41" x14ac:dyDescent="0.25">
      <c r="AO7769" s="165"/>
    </row>
    <row r="7770" spans="41:41" x14ac:dyDescent="0.25">
      <c r="AO7770" s="165"/>
    </row>
    <row r="7771" spans="41:41" x14ac:dyDescent="0.25">
      <c r="AO7771" s="165"/>
    </row>
    <row r="7772" spans="41:41" x14ac:dyDescent="0.25">
      <c r="AO7772" s="165"/>
    </row>
    <row r="7773" spans="41:41" x14ac:dyDescent="0.25">
      <c r="AO7773" s="165"/>
    </row>
    <row r="7774" spans="41:41" x14ac:dyDescent="0.25">
      <c r="AO7774" s="165"/>
    </row>
    <row r="7775" spans="41:41" x14ac:dyDescent="0.25">
      <c r="AO7775" s="165"/>
    </row>
    <row r="7776" spans="41:41" x14ac:dyDescent="0.25">
      <c r="AO7776" s="165"/>
    </row>
    <row r="7777" spans="41:41" x14ac:dyDescent="0.25">
      <c r="AO7777" s="165"/>
    </row>
    <row r="7778" spans="41:41" x14ac:dyDescent="0.25">
      <c r="AO7778" s="165"/>
    </row>
    <row r="7779" spans="41:41" x14ac:dyDescent="0.25">
      <c r="AO7779" s="165"/>
    </row>
    <row r="7780" spans="41:41" x14ac:dyDescent="0.25">
      <c r="AO7780" s="165"/>
    </row>
    <row r="7781" spans="41:41" x14ac:dyDescent="0.25">
      <c r="AO7781" s="165"/>
    </row>
    <row r="7782" spans="41:41" x14ac:dyDescent="0.25">
      <c r="AO7782" s="165"/>
    </row>
    <row r="7783" spans="41:41" x14ac:dyDescent="0.25">
      <c r="AO7783" s="165"/>
    </row>
    <row r="7784" spans="41:41" x14ac:dyDescent="0.25">
      <c r="AO7784" s="165"/>
    </row>
    <row r="7785" spans="41:41" x14ac:dyDescent="0.25">
      <c r="AO7785" s="165"/>
    </row>
    <row r="7786" spans="41:41" x14ac:dyDescent="0.25">
      <c r="AO7786" s="165"/>
    </row>
    <row r="7787" spans="41:41" x14ac:dyDescent="0.25">
      <c r="AO7787" s="165"/>
    </row>
    <row r="7788" spans="41:41" x14ac:dyDescent="0.25">
      <c r="AO7788" s="165"/>
    </row>
    <row r="7789" spans="41:41" x14ac:dyDescent="0.25">
      <c r="AO7789" s="165"/>
    </row>
    <row r="7790" spans="41:41" x14ac:dyDescent="0.25">
      <c r="AO7790" s="165"/>
    </row>
    <row r="7791" spans="41:41" x14ac:dyDescent="0.25">
      <c r="AO7791" s="165"/>
    </row>
    <row r="7792" spans="41:41" x14ac:dyDescent="0.25">
      <c r="AO7792" s="165"/>
    </row>
    <row r="7793" spans="41:41" x14ac:dyDescent="0.25">
      <c r="AO7793" s="165"/>
    </row>
    <row r="7794" spans="41:41" x14ac:dyDescent="0.25">
      <c r="AO7794" s="165"/>
    </row>
    <row r="7795" spans="41:41" x14ac:dyDescent="0.25">
      <c r="AO7795" s="165"/>
    </row>
    <row r="7796" spans="41:41" x14ac:dyDescent="0.25">
      <c r="AO7796" s="165"/>
    </row>
    <row r="7797" spans="41:41" x14ac:dyDescent="0.25">
      <c r="AO7797" s="165"/>
    </row>
    <row r="7798" spans="41:41" x14ac:dyDescent="0.25">
      <c r="AO7798" s="165"/>
    </row>
    <row r="7799" spans="41:41" x14ac:dyDescent="0.25">
      <c r="AO7799" s="165"/>
    </row>
    <row r="7800" spans="41:41" x14ac:dyDescent="0.25">
      <c r="AO7800" s="165"/>
    </row>
    <row r="7801" spans="41:41" x14ac:dyDescent="0.25">
      <c r="AO7801" s="165"/>
    </row>
    <row r="7802" spans="41:41" x14ac:dyDescent="0.25">
      <c r="AO7802" s="165"/>
    </row>
    <row r="7803" spans="41:41" x14ac:dyDescent="0.25">
      <c r="AO7803" s="165"/>
    </row>
    <row r="7804" spans="41:41" x14ac:dyDescent="0.25">
      <c r="AO7804" s="165"/>
    </row>
    <row r="7805" spans="41:41" x14ac:dyDescent="0.25">
      <c r="AO7805" s="165"/>
    </row>
    <row r="7806" spans="41:41" x14ac:dyDescent="0.25">
      <c r="AO7806" s="165"/>
    </row>
    <row r="7807" spans="41:41" x14ac:dyDescent="0.25">
      <c r="AO7807" s="165"/>
    </row>
    <row r="7808" spans="41:41" x14ac:dyDescent="0.25">
      <c r="AO7808" s="165"/>
    </row>
    <row r="7809" spans="41:41" x14ac:dyDescent="0.25">
      <c r="AO7809" s="165"/>
    </row>
    <row r="7810" spans="41:41" x14ac:dyDescent="0.25">
      <c r="AO7810" s="165"/>
    </row>
    <row r="7811" spans="41:41" x14ac:dyDescent="0.25">
      <c r="AO7811" s="165"/>
    </row>
    <row r="7812" spans="41:41" x14ac:dyDescent="0.25">
      <c r="AO7812" s="165"/>
    </row>
    <row r="7813" spans="41:41" x14ac:dyDescent="0.25">
      <c r="AO7813" s="165"/>
    </row>
    <row r="7814" spans="41:41" x14ac:dyDescent="0.25">
      <c r="AO7814" s="165"/>
    </row>
    <row r="7815" spans="41:41" x14ac:dyDescent="0.25">
      <c r="AO7815" s="165"/>
    </row>
    <row r="7816" spans="41:41" x14ac:dyDescent="0.25">
      <c r="AO7816" s="165"/>
    </row>
    <row r="7817" spans="41:41" x14ac:dyDescent="0.25">
      <c r="AO7817" s="165"/>
    </row>
    <row r="7818" spans="41:41" x14ac:dyDescent="0.25">
      <c r="AO7818" s="165"/>
    </row>
    <row r="7819" spans="41:41" x14ac:dyDescent="0.25">
      <c r="AO7819" s="165"/>
    </row>
    <row r="7820" spans="41:41" x14ac:dyDescent="0.25">
      <c r="AO7820" s="165"/>
    </row>
    <row r="7821" spans="41:41" x14ac:dyDescent="0.25">
      <c r="AO7821" s="165"/>
    </row>
    <row r="7822" spans="41:41" x14ac:dyDescent="0.25">
      <c r="AO7822" s="165"/>
    </row>
    <row r="7823" spans="41:41" x14ac:dyDescent="0.25">
      <c r="AO7823" s="165"/>
    </row>
    <row r="7824" spans="41:41" x14ac:dyDescent="0.25">
      <c r="AO7824" s="165"/>
    </row>
    <row r="7825" spans="41:41" x14ac:dyDescent="0.25">
      <c r="AO7825" s="165"/>
    </row>
    <row r="7826" spans="41:41" x14ac:dyDescent="0.25">
      <c r="AO7826" s="165"/>
    </row>
    <row r="7827" spans="41:41" x14ac:dyDescent="0.25">
      <c r="AO7827" s="165"/>
    </row>
    <row r="7828" spans="41:41" x14ac:dyDescent="0.25">
      <c r="AO7828" s="165"/>
    </row>
    <row r="7829" spans="41:41" x14ac:dyDescent="0.25">
      <c r="AO7829" s="165"/>
    </row>
    <row r="7830" spans="41:41" x14ac:dyDescent="0.25">
      <c r="AO7830" s="165"/>
    </row>
    <row r="7831" spans="41:41" x14ac:dyDescent="0.25">
      <c r="AO7831" s="165"/>
    </row>
    <row r="7832" spans="41:41" x14ac:dyDescent="0.25">
      <c r="AO7832" s="165"/>
    </row>
    <row r="7833" spans="41:41" x14ac:dyDescent="0.25">
      <c r="AO7833" s="165"/>
    </row>
    <row r="7834" spans="41:41" x14ac:dyDescent="0.25">
      <c r="AO7834" s="165"/>
    </row>
    <row r="7835" spans="41:41" x14ac:dyDescent="0.25">
      <c r="AO7835" s="165"/>
    </row>
    <row r="7836" spans="41:41" x14ac:dyDescent="0.25">
      <c r="AO7836" s="165"/>
    </row>
    <row r="7837" spans="41:41" x14ac:dyDescent="0.25">
      <c r="AO7837" s="165"/>
    </row>
    <row r="7838" spans="41:41" x14ac:dyDescent="0.25">
      <c r="AO7838" s="165"/>
    </row>
    <row r="7839" spans="41:41" x14ac:dyDescent="0.25">
      <c r="AO7839" s="165"/>
    </row>
    <row r="7840" spans="41:41" x14ac:dyDescent="0.25">
      <c r="AO7840" s="165"/>
    </row>
    <row r="7841" spans="41:41" x14ac:dyDescent="0.25">
      <c r="AO7841" s="165"/>
    </row>
    <row r="7842" spans="41:41" x14ac:dyDescent="0.25">
      <c r="AO7842" s="165"/>
    </row>
    <row r="7843" spans="41:41" x14ac:dyDescent="0.25">
      <c r="AO7843" s="165"/>
    </row>
    <row r="7844" spans="41:41" x14ac:dyDescent="0.25">
      <c r="AO7844" s="165"/>
    </row>
    <row r="7845" spans="41:41" x14ac:dyDescent="0.25">
      <c r="AO7845" s="165"/>
    </row>
    <row r="7846" spans="41:41" x14ac:dyDescent="0.25">
      <c r="AO7846" s="165"/>
    </row>
    <row r="7847" spans="41:41" x14ac:dyDescent="0.25">
      <c r="AO7847" s="165"/>
    </row>
    <row r="7848" spans="41:41" x14ac:dyDescent="0.25">
      <c r="AO7848" s="165"/>
    </row>
    <row r="7849" spans="41:41" x14ac:dyDescent="0.25">
      <c r="AO7849" s="165"/>
    </row>
    <row r="7850" spans="41:41" x14ac:dyDescent="0.25">
      <c r="AO7850" s="165"/>
    </row>
    <row r="7851" spans="41:41" x14ac:dyDescent="0.25">
      <c r="AO7851" s="165"/>
    </row>
    <row r="7852" spans="41:41" x14ac:dyDescent="0.25">
      <c r="AO7852" s="165"/>
    </row>
    <row r="7853" spans="41:41" x14ac:dyDescent="0.25">
      <c r="AO7853" s="165"/>
    </row>
    <row r="7854" spans="41:41" x14ac:dyDescent="0.25">
      <c r="AO7854" s="165"/>
    </row>
    <row r="7855" spans="41:41" x14ac:dyDescent="0.25">
      <c r="AO7855" s="165"/>
    </row>
    <row r="7856" spans="41:41" x14ac:dyDescent="0.25">
      <c r="AO7856" s="165"/>
    </row>
    <row r="7857" spans="41:41" x14ac:dyDescent="0.25">
      <c r="AO7857" s="165"/>
    </row>
    <row r="7858" spans="41:41" x14ac:dyDescent="0.25">
      <c r="AO7858" s="165"/>
    </row>
    <row r="7859" spans="41:41" x14ac:dyDescent="0.25">
      <c r="AO7859" s="165"/>
    </row>
    <row r="7860" spans="41:41" x14ac:dyDescent="0.25">
      <c r="AO7860" s="165"/>
    </row>
    <row r="7861" spans="41:41" x14ac:dyDescent="0.25">
      <c r="AO7861" s="165"/>
    </row>
    <row r="7862" spans="41:41" x14ac:dyDescent="0.25">
      <c r="AO7862" s="165"/>
    </row>
    <row r="7863" spans="41:41" x14ac:dyDescent="0.25">
      <c r="AO7863" s="165"/>
    </row>
    <row r="7864" spans="41:41" x14ac:dyDescent="0.25">
      <c r="AO7864" s="165"/>
    </row>
    <row r="7865" spans="41:41" x14ac:dyDescent="0.25">
      <c r="AO7865" s="165"/>
    </row>
    <row r="7866" spans="41:41" x14ac:dyDescent="0.25">
      <c r="AO7866" s="165"/>
    </row>
    <row r="7867" spans="41:41" x14ac:dyDescent="0.25">
      <c r="AO7867" s="165"/>
    </row>
    <row r="7868" spans="41:41" x14ac:dyDescent="0.25">
      <c r="AO7868" s="165"/>
    </row>
    <row r="7869" spans="41:41" x14ac:dyDescent="0.25">
      <c r="AO7869" s="165"/>
    </row>
    <row r="7870" spans="41:41" x14ac:dyDescent="0.25">
      <c r="AO7870" s="165"/>
    </row>
    <row r="7871" spans="41:41" x14ac:dyDescent="0.25">
      <c r="AO7871" s="165"/>
    </row>
    <row r="7872" spans="41:41" x14ac:dyDescent="0.25">
      <c r="AO7872" s="165"/>
    </row>
    <row r="7873" spans="41:41" x14ac:dyDescent="0.25">
      <c r="AO7873" s="165"/>
    </row>
    <row r="7874" spans="41:41" x14ac:dyDescent="0.25">
      <c r="AO7874" s="165"/>
    </row>
    <row r="7875" spans="41:41" x14ac:dyDescent="0.25">
      <c r="AO7875" s="165"/>
    </row>
    <row r="7876" spans="41:41" x14ac:dyDescent="0.25">
      <c r="AO7876" s="165"/>
    </row>
    <row r="7877" spans="41:41" x14ac:dyDescent="0.25">
      <c r="AO7877" s="165"/>
    </row>
    <row r="7878" spans="41:41" x14ac:dyDescent="0.25">
      <c r="AO7878" s="165"/>
    </row>
    <row r="7879" spans="41:41" x14ac:dyDescent="0.25">
      <c r="AO7879" s="165"/>
    </row>
    <row r="7880" spans="41:41" x14ac:dyDescent="0.25">
      <c r="AO7880" s="165"/>
    </row>
    <row r="7881" spans="41:41" x14ac:dyDescent="0.25">
      <c r="AO7881" s="165"/>
    </row>
    <row r="7882" spans="41:41" x14ac:dyDescent="0.25">
      <c r="AO7882" s="165"/>
    </row>
    <row r="7883" spans="41:41" x14ac:dyDescent="0.25">
      <c r="AO7883" s="165"/>
    </row>
    <row r="7884" spans="41:41" x14ac:dyDescent="0.25">
      <c r="AO7884" s="165"/>
    </row>
    <row r="7885" spans="41:41" x14ac:dyDescent="0.25">
      <c r="AO7885" s="165"/>
    </row>
    <row r="7886" spans="41:41" x14ac:dyDescent="0.25">
      <c r="AO7886" s="165"/>
    </row>
    <row r="7887" spans="41:41" x14ac:dyDescent="0.25">
      <c r="AO7887" s="165"/>
    </row>
    <row r="7888" spans="41:41" x14ac:dyDescent="0.25">
      <c r="AO7888" s="165"/>
    </row>
    <row r="7889" spans="41:41" x14ac:dyDescent="0.25">
      <c r="AO7889" s="165"/>
    </row>
    <row r="7890" spans="41:41" x14ac:dyDescent="0.25">
      <c r="AO7890" s="165"/>
    </row>
    <row r="7891" spans="41:41" x14ac:dyDescent="0.25">
      <c r="AO7891" s="165"/>
    </row>
    <row r="7892" spans="41:41" x14ac:dyDescent="0.25">
      <c r="AO7892" s="165"/>
    </row>
    <row r="7893" spans="41:41" x14ac:dyDescent="0.25">
      <c r="AO7893" s="165"/>
    </row>
    <row r="7894" spans="41:41" x14ac:dyDescent="0.25">
      <c r="AO7894" s="165"/>
    </row>
    <row r="7895" spans="41:41" x14ac:dyDescent="0.25">
      <c r="AO7895" s="165"/>
    </row>
    <row r="7896" spans="41:41" x14ac:dyDescent="0.25">
      <c r="AO7896" s="165"/>
    </row>
    <row r="7897" spans="41:41" x14ac:dyDescent="0.25">
      <c r="AO7897" s="165"/>
    </row>
    <row r="7898" spans="41:41" x14ac:dyDescent="0.25">
      <c r="AO7898" s="165"/>
    </row>
    <row r="7899" spans="41:41" x14ac:dyDescent="0.25">
      <c r="AO7899" s="165"/>
    </row>
    <row r="7900" spans="41:41" x14ac:dyDescent="0.25">
      <c r="AO7900" s="165"/>
    </row>
    <row r="7901" spans="41:41" x14ac:dyDescent="0.25">
      <c r="AO7901" s="165"/>
    </row>
    <row r="7902" spans="41:41" x14ac:dyDescent="0.25">
      <c r="AO7902" s="165"/>
    </row>
    <row r="7903" spans="41:41" x14ac:dyDescent="0.25">
      <c r="AO7903" s="165"/>
    </row>
    <row r="7904" spans="41:41" x14ac:dyDescent="0.25">
      <c r="AO7904" s="165"/>
    </row>
    <row r="7905" spans="41:41" x14ac:dyDescent="0.25">
      <c r="AO7905" s="165"/>
    </row>
    <row r="7906" spans="41:41" x14ac:dyDescent="0.25">
      <c r="AO7906" s="165"/>
    </row>
    <row r="7907" spans="41:41" x14ac:dyDescent="0.25">
      <c r="AO7907" s="165"/>
    </row>
    <row r="7908" spans="41:41" x14ac:dyDescent="0.25">
      <c r="AO7908" s="165"/>
    </row>
    <row r="7909" spans="41:41" x14ac:dyDescent="0.25">
      <c r="AO7909" s="165"/>
    </row>
    <row r="7910" spans="41:41" x14ac:dyDescent="0.25">
      <c r="AO7910" s="165"/>
    </row>
    <row r="7911" spans="41:41" x14ac:dyDescent="0.25">
      <c r="AO7911" s="165"/>
    </row>
    <row r="7912" spans="41:41" x14ac:dyDescent="0.25">
      <c r="AO7912" s="165"/>
    </row>
    <row r="7913" spans="41:41" x14ac:dyDescent="0.25">
      <c r="AO7913" s="165"/>
    </row>
    <row r="7914" spans="41:41" x14ac:dyDescent="0.25">
      <c r="AO7914" s="165"/>
    </row>
    <row r="7915" spans="41:41" x14ac:dyDescent="0.25">
      <c r="AO7915" s="165"/>
    </row>
    <row r="7916" spans="41:41" x14ac:dyDescent="0.25">
      <c r="AO7916" s="165"/>
    </row>
    <row r="7917" spans="41:41" x14ac:dyDescent="0.25">
      <c r="AO7917" s="165"/>
    </row>
    <row r="7918" spans="41:41" x14ac:dyDescent="0.25">
      <c r="AO7918" s="165"/>
    </row>
    <row r="7919" spans="41:41" x14ac:dyDescent="0.25">
      <c r="AO7919" s="165"/>
    </row>
    <row r="7920" spans="41:41" x14ac:dyDescent="0.25">
      <c r="AO7920" s="165"/>
    </row>
    <row r="7921" spans="41:41" x14ac:dyDescent="0.25">
      <c r="AO7921" s="165"/>
    </row>
    <row r="7922" spans="41:41" x14ac:dyDescent="0.25">
      <c r="AO7922" s="165"/>
    </row>
    <row r="7923" spans="41:41" x14ac:dyDescent="0.25">
      <c r="AO7923" s="165"/>
    </row>
    <row r="7924" spans="41:41" x14ac:dyDescent="0.25">
      <c r="AO7924" s="165"/>
    </row>
    <row r="7925" spans="41:41" x14ac:dyDescent="0.25">
      <c r="AO7925" s="165"/>
    </row>
    <row r="7926" spans="41:41" x14ac:dyDescent="0.25">
      <c r="AO7926" s="165"/>
    </row>
    <row r="7927" spans="41:41" x14ac:dyDescent="0.25">
      <c r="AO7927" s="165"/>
    </row>
    <row r="7928" spans="41:41" x14ac:dyDescent="0.25">
      <c r="AO7928" s="165"/>
    </row>
    <row r="7929" spans="41:41" x14ac:dyDescent="0.25">
      <c r="AO7929" s="165"/>
    </row>
    <row r="7930" spans="41:41" x14ac:dyDescent="0.25">
      <c r="AO7930" s="165"/>
    </row>
    <row r="7931" spans="41:41" x14ac:dyDescent="0.25">
      <c r="AO7931" s="165"/>
    </row>
    <row r="7932" spans="41:41" x14ac:dyDescent="0.25">
      <c r="AO7932" s="165"/>
    </row>
    <row r="7933" spans="41:41" x14ac:dyDescent="0.25">
      <c r="AO7933" s="165"/>
    </row>
    <row r="7934" spans="41:41" x14ac:dyDescent="0.25">
      <c r="AO7934" s="165"/>
    </row>
    <row r="7935" spans="41:41" x14ac:dyDescent="0.25">
      <c r="AO7935" s="165"/>
    </row>
    <row r="7936" spans="41:41" x14ac:dyDescent="0.25">
      <c r="AO7936" s="165"/>
    </row>
    <row r="7937" spans="41:41" x14ac:dyDescent="0.25">
      <c r="AO7937" s="165"/>
    </row>
    <row r="7938" spans="41:41" x14ac:dyDescent="0.25">
      <c r="AO7938" s="165"/>
    </row>
    <row r="7939" spans="41:41" x14ac:dyDescent="0.25">
      <c r="AO7939" s="165"/>
    </row>
    <row r="7940" spans="41:41" x14ac:dyDescent="0.25">
      <c r="AO7940" s="165"/>
    </row>
    <row r="7941" spans="41:41" x14ac:dyDescent="0.25">
      <c r="AO7941" s="165"/>
    </row>
    <row r="7942" spans="41:41" x14ac:dyDescent="0.25">
      <c r="AO7942" s="165"/>
    </row>
    <row r="7943" spans="41:41" x14ac:dyDescent="0.25">
      <c r="AO7943" s="165"/>
    </row>
    <row r="7944" spans="41:41" x14ac:dyDescent="0.25">
      <c r="AO7944" s="165"/>
    </row>
    <row r="7945" spans="41:41" x14ac:dyDescent="0.25">
      <c r="AO7945" s="165"/>
    </row>
    <row r="7946" spans="41:41" x14ac:dyDescent="0.25">
      <c r="AO7946" s="165"/>
    </row>
    <row r="7947" spans="41:41" x14ac:dyDescent="0.25">
      <c r="AO7947" s="165"/>
    </row>
    <row r="7948" spans="41:41" x14ac:dyDescent="0.25">
      <c r="AO7948" s="165"/>
    </row>
    <row r="7949" spans="41:41" x14ac:dyDescent="0.25">
      <c r="AO7949" s="165"/>
    </row>
    <row r="7950" spans="41:41" x14ac:dyDescent="0.25">
      <c r="AO7950" s="165"/>
    </row>
    <row r="7951" spans="41:41" x14ac:dyDescent="0.25">
      <c r="AO7951" s="165"/>
    </row>
    <row r="7952" spans="41:41" x14ac:dyDescent="0.25">
      <c r="AO7952" s="165"/>
    </row>
    <row r="7953" spans="41:41" x14ac:dyDescent="0.25">
      <c r="AO7953" s="165"/>
    </row>
    <row r="7954" spans="41:41" x14ac:dyDescent="0.25">
      <c r="AO7954" s="165"/>
    </row>
    <row r="7955" spans="41:41" x14ac:dyDescent="0.25">
      <c r="AO7955" s="165"/>
    </row>
    <row r="7956" spans="41:41" x14ac:dyDescent="0.25">
      <c r="AO7956" s="165"/>
    </row>
    <row r="7957" spans="41:41" x14ac:dyDescent="0.25">
      <c r="AO7957" s="165"/>
    </row>
    <row r="7958" spans="41:41" x14ac:dyDescent="0.25">
      <c r="AO7958" s="165"/>
    </row>
    <row r="7959" spans="41:41" x14ac:dyDescent="0.25">
      <c r="AO7959" s="165"/>
    </row>
    <row r="7960" spans="41:41" x14ac:dyDescent="0.25">
      <c r="AO7960" s="165"/>
    </row>
    <row r="7961" spans="41:41" x14ac:dyDescent="0.25">
      <c r="AO7961" s="165"/>
    </row>
    <row r="7962" spans="41:41" x14ac:dyDescent="0.25">
      <c r="AO7962" s="165"/>
    </row>
    <row r="7963" spans="41:41" x14ac:dyDescent="0.25">
      <c r="AO7963" s="165"/>
    </row>
    <row r="7964" spans="41:41" x14ac:dyDescent="0.25">
      <c r="AO7964" s="165"/>
    </row>
    <row r="7965" spans="41:41" x14ac:dyDescent="0.25">
      <c r="AO7965" s="165"/>
    </row>
    <row r="7966" spans="41:41" x14ac:dyDescent="0.25">
      <c r="AO7966" s="165"/>
    </row>
    <row r="7967" spans="41:41" x14ac:dyDescent="0.25">
      <c r="AO7967" s="165"/>
    </row>
    <row r="7968" spans="41:41" x14ac:dyDescent="0.25">
      <c r="AO7968" s="165"/>
    </row>
    <row r="7969" spans="41:41" x14ac:dyDescent="0.25">
      <c r="AO7969" s="165"/>
    </row>
    <row r="7970" spans="41:41" x14ac:dyDescent="0.25">
      <c r="AO7970" s="165"/>
    </row>
    <row r="7971" spans="41:41" x14ac:dyDescent="0.25">
      <c r="AO7971" s="165"/>
    </row>
    <row r="7972" spans="41:41" x14ac:dyDescent="0.25">
      <c r="AO7972" s="165"/>
    </row>
    <row r="7973" spans="41:41" x14ac:dyDescent="0.25">
      <c r="AO7973" s="165"/>
    </row>
    <row r="7974" spans="41:41" x14ac:dyDescent="0.25">
      <c r="AO7974" s="165"/>
    </row>
    <row r="7975" spans="41:41" x14ac:dyDescent="0.25">
      <c r="AO7975" s="165"/>
    </row>
    <row r="7976" spans="41:41" x14ac:dyDescent="0.25">
      <c r="AO7976" s="165"/>
    </row>
    <row r="7977" spans="41:41" x14ac:dyDescent="0.25">
      <c r="AO7977" s="165"/>
    </row>
    <row r="7978" spans="41:41" x14ac:dyDescent="0.25">
      <c r="AO7978" s="165"/>
    </row>
    <row r="7979" spans="41:41" x14ac:dyDescent="0.25">
      <c r="AO7979" s="165"/>
    </row>
    <row r="7980" spans="41:41" x14ac:dyDescent="0.25">
      <c r="AO7980" s="165"/>
    </row>
    <row r="7981" spans="41:41" x14ac:dyDescent="0.25">
      <c r="AO7981" s="165"/>
    </row>
    <row r="7982" spans="41:41" x14ac:dyDescent="0.25">
      <c r="AO7982" s="165"/>
    </row>
    <row r="7983" spans="41:41" x14ac:dyDescent="0.25">
      <c r="AO7983" s="165"/>
    </row>
    <row r="7984" spans="41:41" x14ac:dyDescent="0.25">
      <c r="AO7984" s="165"/>
    </row>
    <row r="7985" spans="41:41" x14ac:dyDescent="0.25">
      <c r="AO7985" s="165"/>
    </row>
    <row r="7986" spans="41:41" x14ac:dyDescent="0.25">
      <c r="AO7986" s="165"/>
    </row>
    <row r="7987" spans="41:41" x14ac:dyDescent="0.25">
      <c r="AO7987" s="165"/>
    </row>
    <row r="7988" spans="41:41" x14ac:dyDescent="0.25">
      <c r="AO7988" s="165"/>
    </row>
    <row r="7989" spans="41:41" x14ac:dyDescent="0.25">
      <c r="AO7989" s="165"/>
    </row>
    <row r="7990" spans="41:41" x14ac:dyDescent="0.25">
      <c r="AO7990" s="165"/>
    </row>
    <row r="7991" spans="41:41" x14ac:dyDescent="0.25">
      <c r="AO7991" s="165"/>
    </row>
    <row r="7992" spans="41:41" x14ac:dyDescent="0.25">
      <c r="AO7992" s="165"/>
    </row>
    <row r="7993" spans="41:41" x14ac:dyDescent="0.25">
      <c r="AO7993" s="165"/>
    </row>
    <row r="7994" spans="41:41" x14ac:dyDescent="0.25">
      <c r="AO7994" s="165"/>
    </row>
    <row r="7995" spans="41:41" x14ac:dyDescent="0.25">
      <c r="AO7995" s="165"/>
    </row>
    <row r="7996" spans="41:41" x14ac:dyDescent="0.25">
      <c r="AO7996" s="165"/>
    </row>
    <row r="7997" spans="41:41" x14ac:dyDescent="0.25">
      <c r="AO7997" s="165"/>
    </row>
    <row r="7998" spans="41:41" x14ac:dyDescent="0.25">
      <c r="AO7998" s="165"/>
    </row>
    <row r="7999" spans="41:41" x14ac:dyDescent="0.25">
      <c r="AO7999" s="165"/>
    </row>
    <row r="8000" spans="41:41" x14ac:dyDescent="0.25">
      <c r="AO8000" s="165"/>
    </row>
    <row r="8001" spans="41:41" x14ac:dyDescent="0.25">
      <c r="AO8001" s="165"/>
    </row>
    <row r="8002" spans="41:41" x14ac:dyDescent="0.25">
      <c r="AO8002" s="165"/>
    </row>
    <row r="8003" spans="41:41" x14ac:dyDescent="0.25">
      <c r="AO8003" s="165"/>
    </row>
    <row r="8004" spans="41:41" x14ac:dyDescent="0.25">
      <c r="AO8004" s="165"/>
    </row>
    <row r="8005" spans="41:41" x14ac:dyDescent="0.25">
      <c r="AO8005" s="165"/>
    </row>
    <row r="8006" spans="41:41" x14ac:dyDescent="0.25">
      <c r="AO8006" s="165"/>
    </row>
    <row r="8007" spans="41:41" x14ac:dyDescent="0.25">
      <c r="AO8007" s="165"/>
    </row>
    <row r="8008" spans="41:41" x14ac:dyDescent="0.25">
      <c r="AO8008" s="165"/>
    </row>
    <row r="8009" spans="41:41" x14ac:dyDescent="0.25">
      <c r="AO8009" s="165"/>
    </row>
    <row r="8010" spans="41:41" x14ac:dyDescent="0.25">
      <c r="AO8010" s="165"/>
    </row>
    <row r="8011" spans="41:41" x14ac:dyDescent="0.25">
      <c r="AO8011" s="165"/>
    </row>
    <row r="8012" spans="41:41" x14ac:dyDescent="0.25">
      <c r="AO8012" s="165"/>
    </row>
    <row r="8013" spans="41:41" x14ac:dyDescent="0.25">
      <c r="AO8013" s="165"/>
    </row>
    <row r="8014" spans="41:41" x14ac:dyDescent="0.25">
      <c r="AO8014" s="165"/>
    </row>
    <row r="8015" spans="41:41" x14ac:dyDescent="0.25">
      <c r="AO8015" s="165"/>
    </row>
    <row r="8016" spans="41:41" x14ac:dyDescent="0.25">
      <c r="AO8016" s="165"/>
    </row>
    <row r="8017" spans="41:41" x14ac:dyDescent="0.25">
      <c r="AO8017" s="165"/>
    </row>
    <row r="8018" spans="41:41" x14ac:dyDescent="0.25">
      <c r="AO8018" s="165"/>
    </row>
    <row r="8019" spans="41:41" x14ac:dyDescent="0.25">
      <c r="AO8019" s="165"/>
    </row>
    <row r="8020" spans="41:41" x14ac:dyDescent="0.25">
      <c r="AO8020" s="165"/>
    </row>
    <row r="8021" spans="41:41" x14ac:dyDescent="0.25">
      <c r="AO8021" s="165"/>
    </row>
    <row r="8022" spans="41:41" x14ac:dyDescent="0.25">
      <c r="AO8022" s="165"/>
    </row>
    <row r="8023" spans="41:41" x14ac:dyDescent="0.25">
      <c r="AO8023" s="165"/>
    </row>
    <row r="8024" spans="41:41" x14ac:dyDescent="0.25">
      <c r="AO8024" s="165"/>
    </row>
    <row r="8025" spans="41:41" x14ac:dyDescent="0.25">
      <c r="AO8025" s="165"/>
    </row>
    <row r="8026" spans="41:41" x14ac:dyDescent="0.25">
      <c r="AO8026" s="165"/>
    </row>
    <row r="8027" spans="41:41" x14ac:dyDescent="0.25">
      <c r="AO8027" s="165"/>
    </row>
    <row r="8028" spans="41:41" x14ac:dyDescent="0.25">
      <c r="AO8028" s="165"/>
    </row>
    <row r="8029" spans="41:41" x14ac:dyDescent="0.25">
      <c r="AO8029" s="165"/>
    </row>
    <row r="8030" spans="41:41" x14ac:dyDescent="0.25">
      <c r="AO8030" s="165"/>
    </row>
    <row r="8031" spans="41:41" x14ac:dyDescent="0.25">
      <c r="AO8031" s="165"/>
    </row>
    <row r="8032" spans="41:41" x14ac:dyDescent="0.25">
      <c r="AO8032" s="165"/>
    </row>
    <row r="8033" spans="41:41" x14ac:dyDescent="0.25">
      <c r="AO8033" s="165"/>
    </row>
    <row r="8034" spans="41:41" x14ac:dyDescent="0.25">
      <c r="AO8034" s="165"/>
    </row>
    <row r="8035" spans="41:41" x14ac:dyDescent="0.25">
      <c r="AO8035" s="165"/>
    </row>
    <row r="8036" spans="41:41" x14ac:dyDescent="0.25">
      <c r="AO8036" s="165"/>
    </row>
    <row r="8037" spans="41:41" x14ac:dyDescent="0.25">
      <c r="AO8037" s="165"/>
    </row>
    <row r="8038" spans="41:41" x14ac:dyDescent="0.25">
      <c r="AO8038" s="165"/>
    </row>
    <row r="8039" spans="41:41" x14ac:dyDescent="0.25">
      <c r="AO8039" s="165"/>
    </row>
    <row r="8040" spans="41:41" x14ac:dyDescent="0.25">
      <c r="AO8040" s="165"/>
    </row>
    <row r="8041" spans="41:41" x14ac:dyDescent="0.25">
      <c r="AO8041" s="165"/>
    </row>
    <row r="8042" spans="41:41" x14ac:dyDescent="0.25">
      <c r="AO8042" s="165"/>
    </row>
    <row r="8043" spans="41:41" x14ac:dyDescent="0.25">
      <c r="AO8043" s="165"/>
    </row>
    <row r="8044" spans="41:41" x14ac:dyDescent="0.25">
      <c r="AO8044" s="165"/>
    </row>
    <row r="8045" spans="41:41" x14ac:dyDescent="0.25">
      <c r="AO8045" s="165"/>
    </row>
    <row r="8046" spans="41:41" x14ac:dyDescent="0.25">
      <c r="AO8046" s="165"/>
    </row>
    <row r="8047" spans="41:41" x14ac:dyDescent="0.25">
      <c r="AO8047" s="165"/>
    </row>
    <row r="8048" spans="41:41" x14ac:dyDescent="0.25">
      <c r="AO8048" s="165"/>
    </row>
    <row r="8049" spans="41:41" x14ac:dyDescent="0.25">
      <c r="AO8049" s="165"/>
    </row>
    <row r="8050" spans="41:41" x14ac:dyDescent="0.25">
      <c r="AO8050" s="165"/>
    </row>
    <row r="8051" spans="41:41" x14ac:dyDescent="0.25">
      <c r="AO8051" s="165"/>
    </row>
    <row r="8052" spans="41:41" x14ac:dyDescent="0.25">
      <c r="AO8052" s="165"/>
    </row>
    <row r="8053" spans="41:41" x14ac:dyDescent="0.25">
      <c r="AO8053" s="165"/>
    </row>
    <row r="8054" spans="41:41" x14ac:dyDescent="0.25">
      <c r="AO8054" s="165"/>
    </row>
    <row r="8055" spans="41:41" x14ac:dyDescent="0.25">
      <c r="AO8055" s="165"/>
    </row>
    <row r="8056" spans="41:41" x14ac:dyDescent="0.25">
      <c r="AO8056" s="165"/>
    </row>
    <row r="8057" spans="41:41" x14ac:dyDescent="0.25">
      <c r="AO8057" s="165"/>
    </row>
    <row r="8058" spans="41:41" x14ac:dyDescent="0.25">
      <c r="AO8058" s="165"/>
    </row>
    <row r="8059" spans="41:41" x14ac:dyDescent="0.25">
      <c r="AO8059" s="165"/>
    </row>
    <row r="8060" spans="41:41" x14ac:dyDescent="0.25">
      <c r="AO8060" s="165"/>
    </row>
    <row r="8061" spans="41:41" x14ac:dyDescent="0.25">
      <c r="AO8061" s="165"/>
    </row>
    <row r="8062" spans="41:41" x14ac:dyDescent="0.25">
      <c r="AO8062" s="165"/>
    </row>
    <row r="8063" spans="41:41" x14ac:dyDescent="0.25">
      <c r="AO8063" s="165"/>
    </row>
    <row r="8064" spans="41:41" x14ac:dyDescent="0.25">
      <c r="AO8064" s="165"/>
    </row>
    <row r="8065" spans="41:41" x14ac:dyDescent="0.25">
      <c r="AO8065" s="165"/>
    </row>
    <row r="8066" spans="41:41" x14ac:dyDescent="0.25">
      <c r="AO8066" s="165"/>
    </row>
    <row r="8067" spans="41:41" x14ac:dyDescent="0.25">
      <c r="AO8067" s="165"/>
    </row>
    <row r="8068" spans="41:41" x14ac:dyDescent="0.25">
      <c r="AO8068" s="165"/>
    </row>
    <row r="8069" spans="41:41" x14ac:dyDescent="0.25">
      <c r="AO8069" s="165"/>
    </row>
    <row r="8070" spans="41:41" x14ac:dyDescent="0.25">
      <c r="AO8070" s="165"/>
    </row>
    <row r="8071" spans="41:41" x14ac:dyDescent="0.25">
      <c r="AO8071" s="165"/>
    </row>
    <row r="8072" spans="41:41" x14ac:dyDescent="0.25">
      <c r="AO8072" s="165"/>
    </row>
    <row r="8073" spans="41:41" x14ac:dyDescent="0.25">
      <c r="AO8073" s="165"/>
    </row>
    <row r="8074" spans="41:41" x14ac:dyDescent="0.25">
      <c r="AO8074" s="165"/>
    </row>
    <row r="8075" spans="41:41" x14ac:dyDescent="0.25">
      <c r="AO8075" s="165"/>
    </row>
    <row r="8076" spans="41:41" x14ac:dyDescent="0.25">
      <c r="AO8076" s="165"/>
    </row>
    <row r="8077" spans="41:41" x14ac:dyDescent="0.25">
      <c r="AO8077" s="165"/>
    </row>
    <row r="8078" spans="41:41" x14ac:dyDescent="0.25">
      <c r="AO8078" s="165"/>
    </row>
    <row r="8079" spans="41:41" x14ac:dyDescent="0.25">
      <c r="AO8079" s="165"/>
    </row>
    <row r="8080" spans="41:41" x14ac:dyDescent="0.25">
      <c r="AO8080" s="165"/>
    </row>
    <row r="8081" spans="41:41" x14ac:dyDescent="0.25">
      <c r="AO8081" s="165"/>
    </row>
    <row r="8082" spans="41:41" x14ac:dyDescent="0.25">
      <c r="AO8082" s="165"/>
    </row>
    <row r="8083" spans="41:41" x14ac:dyDescent="0.25">
      <c r="AO8083" s="165"/>
    </row>
    <row r="8084" spans="41:41" x14ac:dyDescent="0.25">
      <c r="AO8084" s="165"/>
    </row>
    <row r="8085" spans="41:41" x14ac:dyDescent="0.25">
      <c r="AO8085" s="165"/>
    </row>
    <row r="8086" spans="41:41" x14ac:dyDescent="0.25">
      <c r="AO8086" s="165"/>
    </row>
    <row r="8087" spans="41:41" x14ac:dyDescent="0.25">
      <c r="AO8087" s="165"/>
    </row>
    <row r="8088" spans="41:41" x14ac:dyDescent="0.25">
      <c r="AO8088" s="165"/>
    </row>
    <row r="8089" spans="41:41" x14ac:dyDescent="0.25">
      <c r="AO8089" s="165"/>
    </row>
    <row r="8090" spans="41:41" x14ac:dyDescent="0.25">
      <c r="AO8090" s="165"/>
    </row>
    <row r="8091" spans="41:41" x14ac:dyDescent="0.25">
      <c r="AO8091" s="165"/>
    </row>
    <row r="8092" spans="41:41" x14ac:dyDescent="0.25">
      <c r="AO8092" s="165"/>
    </row>
    <row r="8093" spans="41:41" x14ac:dyDescent="0.25">
      <c r="AO8093" s="165"/>
    </row>
    <row r="8094" spans="41:41" x14ac:dyDescent="0.25">
      <c r="AO8094" s="165"/>
    </row>
    <row r="8095" spans="41:41" x14ac:dyDescent="0.25">
      <c r="AO8095" s="165"/>
    </row>
    <row r="8096" spans="41:41" x14ac:dyDescent="0.25">
      <c r="AO8096" s="165"/>
    </row>
    <row r="8097" spans="41:41" x14ac:dyDescent="0.25">
      <c r="AO8097" s="165"/>
    </row>
    <row r="8098" spans="41:41" x14ac:dyDescent="0.25">
      <c r="AO8098" s="165"/>
    </row>
    <row r="8099" spans="41:41" x14ac:dyDescent="0.25">
      <c r="AO8099" s="165"/>
    </row>
    <row r="8100" spans="41:41" x14ac:dyDescent="0.25">
      <c r="AO8100" s="165"/>
    </row>
    <row r="8101" spans="41:41" x14ac:dyDescent="0.25">
      <c r="AO8101" s="165"/>
    </row>
    <row r="8102" spans="41:41" x14ac:dyDescent="0.25">
      <c r="AO8102" s="165"/>
    </row>
    <row r="8103" spans="41:41" x14ac:dyDescent="0.25">
      <c r="AO8103" s="165"/>
    </row>
    <row r="8104" spans="41:41" x14ac:dyDescent="0.25">
      <c r="AO8104" s="165"/>
    </row>
    <row r="8105" spans="41:41" x14ac:dyDescent="0.25">
      <c r="AO8105" s="165"/>
    </row>
    <row r="8106" spans="41:41" x14ac:dyDescent="0.25">
      <c r="AO8106" s="165"/>
    </row>
    <row r="8107" spans="41:41" x14ac:dyDescent="0.25">
      <c r="AO8107" s="165"/>
    </row>
    <row r="8108" spans="41:41" x14ac:dyDescent="0.25">
      <c r="AO8108" s="165"/>
    </row>
    <row r="8109" spans="41:41" x14ac:dyDescent="0.25">
      <c r="AO8109" s="165"/>
    </row>
    <row r="8110" spans="41:41" x14ac:dyDescent="0.25">
      <c r="AO8110" s="165"/>
    </row>
    <row r="8111" spans="41:41" x14ac:dyDescent="0.25">
      <c r="AO8111" s="165"/>
    </row>
    <row r="8112" spans="41:41" x14ac:dyDescent="0.25">
      <c r="AO8112" s="165"/>
    </row>
    <row r="8113" spans="41:41" x14ac:dyDescent="0.25">
      <c r="AO8113" s="165"/>
    </row>
    <row r="8114" spans="41:41" x14ac:dyDescent="0.25">
      <c r="AO8114" s="165"/>
    </row>
    <row r="8115" spans="41:41" x14ac:dyDescent="0.25">
      <c r="AO8115" s="165"/>
    </row>
    <row r="8116" spans="41:41" x14ac:dyDescent="0.25">
      <c r="AO8116" s="165"/>
    </row>
    <row r="8117" spans="41:41" x14ac:dyDescent="0.25">
      <c r="AO8117" s="165"/>
    </row>
    <row r="8118" spans="41:41" x14ac:dyDescent="0.25">
      <c r="AO8118" s="165"/>
    </row>
    <row r="8119" spans="41:41" x14ac:dyDescent="0.25">
      <c r="AO8119" s="165"/>
    </row>
    <row r="8120" spans="41:41" x14ac:dyDescent="0.25">
      <c r="AO8120" s="165"/>
    </row>
    <row r="8121" spans="41:41" x14ac:dyDescent="0.25">
      <c r="AO8121" s="165"/>
    </row>
    <row r="8122" spans="41:41" x14ac:dyDescent="0.25">
      <c r="AO8122" s="165"/>
    </row>
    <row r="8123" spans="41:41" x14ac:dyDescent="0.25">
      <c r="AO8123" s="165"/>
    </row>
    <row r="8124" spans="41:41" x14ac:dyDescent="0.25">
      <c r="AO8124" s="165"/>
    </row>
    <row r="8125" spans="41:41" x14ac:dyDescent="0.25">
      <c r="AO8125" s="165"/>
    </row>
    <row r="8126" spans="41:41" x14ac:dyDescent="0.25">
      <c r="AO8126" s="165"/>
    </row>
    <row r="8127" spans="41:41" x14ac:dyDescent="0.25">
      <c r="AO8127" s="165"/>
    </row>
    <row r="8128" spans="41:41" x14ac:dyDescent="0.25">
      <c r="AO8128" s="165"/>
    </row>
    <row r="8129" spans="41:41" x14ac:dyDescent="0.25">
      <c r="AO8129" s="165"/>
    </row>
    <row r="8130" spans="41:41" x14ac:dyDescent="0.25">
      <c r="AO8130" s="165"/>
    </row>
    <row r="8131" spans="41:41" x14ac:dyDescent="0.25">
      <c r="AO8131" s="165"/>
    </row>
    <row r="8132" spans="41:41" x14ac:dyDescent="0.25">
      <c r="AO8132" s="165"/>
    </row>
    <row r="8133" spans="41:41" x14ac:dyDescent="0.25">
      <c r="AO8133" s="165"/>
    </row>
    <row r="8134" spans="41:41" x14ac:dyDescent="0.25">
      <c r="AO8134" s="165"/>
    </row>
    <row r="8135" spans="41:41" x14ac:dyDescent="0.25">
      <c r="AO8135" s="165"/>
    </row>
    <row r="8136" spans="41:41" x14ac:dyDescent="0.25">
      <c r="AO8136" s="165"/>
    </row>
    <row r="8137" spans="41:41" x14ac:dyDescent="0.25">
      <c r="AO8137" s="165"/>
    </row>
    <row r="8138" spans="41:41" x14ac:dyDescent="0.25">
      <c r="AO8138" s="165"/>
    </row>
    <row r="8139" spans="41:41" x14ac:dyDescent="0.25">
      <c r="AO8139" s="165"/>
    </row>
    <row r="8140" spans="41:41" x14ac:dyDescent="0.25">
      <c r="AO8140" s="165"/>
    </row>
    <row r="8141" spans="41:41" x14ac:dyDescent="0.25">
      <c r="AO8141" s="165"/>
    </row>
    <row r="8142" spans="41:41" x14ac:dyDescent="0.25">
      <c r="AO8142" s="165"/>
    </row>
    <row r="8143" spans="41:41" x14ac:dyDescent="0.25">
      <c r="AO8143" s="165"/>
    </row>
    <row r="8144" spans="41:41" x14ac:dyDescent="0.25">
      <c r="AO8144" s="165"/>
    </row>
    <row r="8145" spans="41:41" x14ac:dyDescent="0.25">
      <c r="AO8145" s="165"/>
    </row>
    <row r="8146" spans="41:41" x14ac:dyDescent="0.25">
      <c r="AO8146" s="165"/>
    </row>
    <row r="8147" spans="41:41" x14ac:dyDescent="0.25">
      <c r="AO8147" s="165"/>
    </row>
    <row r="8148" spans="41:41" x14ac:dyDescent="0.25">
      <c r="AO8148" s="165"/>
    </row>
    <row r="8149" spans="41:41" x14ac:dyDescent="0.25">
      <c r="AO8149" s="165"/>
    </row>
    <row r="8150" spans="41:41" x14ac:dyDescent="0.25">
      <c r="AO8150" s="165"/>
    </row>
    <row r="8151" spans="41:41" x14ac:dyDescent="0.25">
      <c r="AO8151" s="165"/>
    </row>
    <row r="8152" spans="41:41" x14ac:dyDescent="0.25">
      <c r="AO8152" s="165"/>
    </row>
    <row r="8153" spans="41:41" x14ac:dyDescent="0.25">
      <c r="AO8153" s="165"/>
    </row>
    <row r="8154" spans="41:41" x14ac:dyDescent="0.25">
      <c r="AO8154" s="165"/>
    </row>
    <row r="8155" spans="41:41" x14ac:dyDescent="0.25">
      <c r="AO8155" s="165"/>
    </row>
    <row r="8156" spans="41:41" x14ac:dyDescent="0.25">
      <c r="AO8156" s="165"/>
    </row>
    <row r="8157" spans="41:41" x14ac:dyDescent="0.25">
      <c r="AO8157" s="165"/>
    </row>
    <row r="8158" spans="41:41" x14ac:dyDescent="0.25">
      <c r="AO8158" s="165"/>
    </row>
    <row r="8159" spans="41:41" x14ac:dyDescent="0.25">
      <c r="AO8159" s="165"/>
    </row>
    <row r="8160" spans="41:41" x14ac:dyDescent="0.25">
      <c r="AO8160" s="165"/>
    </row>
    <row r="8161" spans="41:41" x14ac:dyDescent="0.25">
      <c r="AO8161" s="165"/>
    </row>
    <row r="8162" spans="41:41" x14ac:dyDescent="0.25">
      <c r="AO8162" s="165"/>
    </row>
    <row r="8163" spans="41:41" x14ac:dyDescent="0.25">
      <c r="AO8163" s="165"/>
    </row>
    <row r="8164" spans="41:41" x14ac:dyDescent="0.25">
      <c r="AO8164" s="165"/>
    </row>
    <row r="8165" spans="41:41" x14ac:dyDescent="0.25">
      <c r="AO8165" s="165"/>
    </row>
    <row r="8166" spans="41:41" x14ac:dyDescent="0.25">
      <c r="AO8166" s="165"/>
    </row>
    <row r="8167" spans="41:41" x14ac:dyDescent="0.25">
      <c r="AO8167" s="165"/>
    </row>
    <row r="8168" spans="41:41" x14ac:dyDescent="0.25">
      <c r="AO8168" s="165"/>
    </row>
    <row r="8169" spans="41:41" x14ac:dyDescent="0.25">
      <c r="AO8169" s="165"/>
    </row>
    <row r="8170" spans="41:41" x14ac:dyDescent="0.25">
      <c r="AO8170" s="165"/>
    </row>
    <row r="8171" spans="41:41" x14ac:dyDescent="0.25">
      <c r="AO8171" s="165"/>
    </row>
    <row r="8172" spans="41:41" x14ac:dyDescent="0.25">
      <c r="AO8172" s="165"/>
    </row>
    <row r="8173" spans="41:41" x14ac:dyDescent="0.25">
      <c r="AO8173" s="165"/>
    </row>
    <row r="8174" spans="41:41" x14ac:dyDescent="0.25">
      <c r="AO8174" s="165"/>
    </row>
    <row r="8175" spans="41:41" x14ac:dyDescent="0.25">
      <c r="AO8175" s="165"/>
    </row>
    <row r="8176" spans="41:41" x14ac:dyDescent="0.25">
      <c r="AO8176" s="165"/>
    </row>
    <row r="8177" spans="41:41" x14ac:dyDescent="0.25">
      <c r="AO8177" s="165"/>
    </row>
    <row r="8178" spans="41:41" x14ac:dyDescent="0.25">
      <c r="AO8178" s="165"/>
    </row>
    <row r="8179" spans="41:41" x14ac:dyDescent="0.25">
      <c r="AO8179" s="165"/>
    </row>
    <row r="8180" spans="41:41" x14ac:dyDescent="0.25">
      <c r="AO8180" s="165"/>
    </row>
    <row r="8181" spans="41:41" x14ac:dyDescent="0.25">
      <c r="AO8181" s="165"/>
    </row>
    <row r="8182" spans="41:41" x14ac:dyDescent="0.25">
      <c r="AO8182" s="165"/>
    </row>
    <row r="8183" spans="41:41" x14ac:dyDescent="0.25">
      <c r="AO8183" s="165"/>
    </row>
    <row r="8184" spans="41:41" x14ac:dyDescent="0.25">
      <c r="AO8184" s="165"/>
    </row>
    <row r="8185" spans="41:41" x14ac:dyDescent="0.25">
      <c r="AO8185" s="165"/>
    </row>
    <row r="8186" spans="41:41" x14ac:dyDescent="0.25">
      <c r="AO8186" s="165"/>
    </row>
    <row r="8187" spans="41:41" x14ac:dyDescent="0.25">
      <c r="AO8187" s="165"/>
    </row>
    <row r="8188" spans="41:41" x14ac:dyDescent="0.25">
      <c r="AO8188" s="165"/>
    </row>
    <row r="8189" spans="41:41" x14ac:dyDescent="0.25">
      <c r="AO8189" s="165"/>
    </row>
    <row r="8190" spans="41:41" x14ac:dyDescent="0.25">
      <c r="AO8190" s="165"/>
    </row>
    <row r="8191" spans="41:41" x14ac:dyDescent="0.25">
      <c r="AO8191" s="165"/>
    </row>
    <row r="8192" spans="41:41" x14ac:dyDescent="0.25">
      <c r="AO8192" s="165"/>
    </row>
    <row r="8193" spans="41:41" x14ac:dyDescent="0.25">
      <c r="AO8193" s="165"/>
    </row>
    <row r="8194" spans="41:41" x14ac:dyDescent="0.25">
      <c r="AO8194" s="165"/>
    </row>
    <row r="8195" spans="41:41" x14ac:dyDescent="0.25">
      <c r="AO8195" s="165"/>
    </row>
    <row r="8196" spans="41:41" x14ac:dyDescent="0.25">
      <c r="AO8196" s="165"/>
    </row>
    <row r="8197" spans="41:41" x14ac:dyDescent="0.25">
      <c r="AO8197" s="165"/>
    </row>
    <row r="8198" spans="41:41" x14ac:dyDescent="0.25">
      <c r="AO8198" s="165"/>
    </row>
    <row r="8199" spans="41:41" x14ac:dyDescent="0.25">
      <c r="AO8199" s="165"/>
    </row>
    <row r="8200" spans="41:41" x14ac:dyDescent="0.25">
      <c r="AO8200" s="165"/>
    </row>
    <row r="8201" spans="41:41" x14ac:dyDescent="0.25">
      <c r="AO8201" s="165"/>
    </row>
    <row r="8202" spans="41:41" x14ac:dyDescent="0.25">
      <c r="AO8202" s="165"/>
    </row>
    <row r="8203" spans="41:41" x14ac:dyDescent="0.25">
      <c r="AO8203" s="165"/>
    </row>
    <row r="8204" spans="41:41" x14ac:dyDescent="0.25">
      <c r="AO8204" s="165"/>
    </row>
    <row r="8205" spans="41:41" x14ac:dyDescent="0.25">
      <c r="AO8205" s="165"/>
    </row>
    <row r="8206" spans="41:41" x14ac:dyDescent="0.25">
      <c r="AO8206" s="165"/>
    </row>
    <row r="8207" spans="41:41" x14ac:dyDescent="0.25">
      <c r="AO8207" s="165"/>
    </row>
    <row r="8208" spans="41:41" x14ac:dyDescent="0.25">
      <c r="AO8208" s="165"/>
    </row>
    <row r="8209" spans="41:41" x14ac:dyDescent="0.25">
      <c r="AO8209" s="165"/>
    </row>
    <row r="8210" spans="41:41" x14ac:dyDescent="0.25">
      <c r="AO8210" s="165"/>
    </row>
    <row r="8211" spans="41:41" x14ac:dyDescent="0.25">
      <c r="AO8211" s="165"/>
    </row>
    <row r="8212" spans="41:41" x14ac:dyDescent="0.25">
      <c r="AO8212" s="165"/>
    </row>
    <row r="8213" spans="41:41" x14ac:dyDescent="0.25">
      <c r="AO8213" s="165"/>
    </row>
    <row r="8214" spans="41:41" x14ac:dyDescent="0.25">
      <c r="AO8214" s="165"/>
    </row>
    <row r="8215" spans="41:41" x14ac:dyDescent="0.25">
      <c r="AO8215" s="165"/>
    </row>
    <row r="8216" spans="41:41" x14ac:dyDescent="0.25">
      <c r="AO8216" s="165"/>
    </row>
    <row r="8217" spans="41:41" x14ac:dyDescent="0.25">
      <c r="AO8217" s="165"/>
    </row>
    <row r="8218" spans="41:41" x14ac:dyDescent="0.25">
      <c r="AO8218" s="165"/>
    </row>
    <row r="8219" spans="41:41" x14ac:dyDescent="0.25">
      <c r="AO8219" s="165"/>
    </row>
    <row r="8220" spans="41:41" x14ac:dyDescent="0.25">
      <c r="AO8220" s="165"/>
    </row>
    <row r="8221" spans="41:41" x14ac:dyDescent="0.25">
      <c r="AO8221" s="165"/>
    </row>
    <row r="8222" spans="41:41" x14ac:dyDescent="0.25">
      <c r="AO8222" s="165"/>
    </row>
    <row r="8223" spans="41:41" x14ac:dyDescent="0.25">
      <c r="AO8223" s="165"/>
    </row>
    <row r="8224" spans="41:41" x14ac:dyDescent="0.25">
      <c r="AO8224" s="165"/>
    </row>
    <row r="8225" spans="41:41" x14ac:dyDescent="0.25">
      <c r="AO8225" s="165"/>
    </row>
    <row r="8226" spans="41:41" x14ac:dyDescent="0.25">
      <c r="AO8226" s="165"/>
    </row>
    <row r="8227" spans="41:41" x14ac:dyDescent="0.25">
      <c r="AO8227" s="165"/>
    </row>
    <row r="8228" spans="41:41" x14ac:dyDescent="0.25">
      <c r="AO8228" s="165"/>
    </row>
    <row r="8229" spans="41:41" x14ac:dyDescent="0.25">
      <c r="AO8229" s="165"/>
    </row>
    <row r="8230" spans="41:41" x14ac:dyDescent="0.25">
      <c r="AO8230" s="165"/>
    </row>
    <row r="8231" spans="41:41" x14ac:dyDescent="0.25">
      <c r="AO8231" s="165"/>
    </row>
    <row r="8232" spans="41:41" x14ac:dyDescent="0.25">
      <c r="AO8232" s="165"/>
    </row>
    <row r="8233" spans="41:41" x14ac:dyDescent="0.25">
      <c r="AO8233" s="165"/>
    </row>
    <row r="8234" spans="41:41" x14ac:dyDescent="0.25">
      <c r="AO8234" s="165"/>
    </row>
    <row r="8235" spans="41:41" x14ac:dyDescent="0.25">
      <c r="AO8235" s="165"/>
    </row>
    <row r="8236" spans="41:41" x14ac:dyDescent="0.25">
      <c r="AO8236" s="165"/>
    </row>
    <row r="8237" spans="41:41" x14ac:dyDescent="0.25">
      <c r="AO8237" s="165"/>
    </row>
    <row r="8238" spans="41:41" x14ac:dyDescent="0.25">
      <c r="AO8238" s="165"/>
    </row>
    <row r="8239" spans="41:41" x14ac:dyDescent="0.25">
      <c r="AO8239" s="165"/>
    </row>
    <row r="8240" spans="41:41" x14ac:dyDescent="0.25">
      <c r="AO8240" s="165"/>
    </row>
    <row r="8241" spans="41:41" x14ac:dyDescent="0.25">
      <c r="AO8241" s="165"/>
    </row>
    <row r="8242" spans="41:41" x14ac:dyDescent="0.25">
      <c r="AO8242" s="165"/>
    </row>
    <row r="8243" spans="41:41" x14ac:dyDescent="0.25">
      <c r="AO8243" s="165"/>
    </row>
    <row r="8244" spans="41:41" x14ac:dyDescent="0.25">
      <c r="AO8244" s="165"/>
    </row>
    <row r="8245" spans="41:41" x14ac:dyDescent="0.25">
      <c r="AO8245" s="165"/>
    </row>
    <row r="8246" spans="41:41" x14ac:dyDescent="0.25">
      <c r="AO8246" s="165"/>
    </row>
    <row r="8247" spans="41:41" x14ac:dyDescent="0.25">
      <c r="AO8247" s="165"/>
    </row>
    <row r="8248" spans="41:41" x14ac:dyDescent="0.25">
      <c r="AO8248" s="165"/>
    </row>
    <row r="8249" spans="41:41" x14ac:dyDescent="0.25">
      <c r="AO8249" s="165"/>
    </row>
    <row r="8250" spans="41:41" x14ac:dyDescent="0.25">
      <c r="AO8250" s="165"/>
    </row>
    <row r="8251" spans="41:41" x14ac:dyDescent="0.25">
      <c r="AO8251" s="165"/>
    </row>
    <row r="8252" spans="41:41" x14ac:dyDescent="0.25">
      <c r="AO8252" s="165"/>
    </row>
    <row r="8253" spans="41:41" x14ac:dyDescent="0.25">
      <c r="AO8253" s="165"/>
    </row>
    <row r="8254" spans="41:41" x14ac:dyDescent="0.25">
      <c r="AO8254" s="165"/>
    </row>
    <row r="8255" spans="41:41" x14ac:dyDescent="0.25">
      <c r="AO8255" s="165"/>
    </row>
    <row r="8256" spans="41:41" x14ac:dyDescent="0.25">
      <c r="AO8256" s="165"/>
    </row>
    <row r="8257" spans="41:41" x14ac:dyDescent="0.25">
      <c r="AO8257" s="165"/>
    </row>
    <row r="8258" spans="41:41" x14ac:dyDescent="0.25">
      <c r="AO8258" s="165"/>
    </row>
    <row r="8259" spans="41:41" x14ac:dyDescent="0.25">
      <c r="AO8259" s="165"/>
    </row>
    <row r="8260" spans="41:41" x14ac:dyDescent="0.25">
      <c r="AO8260" s="165"/>
    </row>
    <row r="8261" spans="41:41" x14ac:dyDescent="0.25">
      <c r="AO8261" s="165"/>
    </row>
    <row r="8262" spans="41:41" x14ac:dyDescent="0.25">
      <c r="AO8262" s="165"/>
    </row>
    <row r="8263" spans="41:41" x14ac:dyDescent="0.25">
      <c r="AO8263" s="165"/>
    </row>
    <row r="8264" spans="41:41" x14ac:dyDescent="0.25">
      <c r="AO8264" s="165"/>
    </row>
    <row r="8265" spans="41:41" x14ac:dyDescent="0.25">
      <c r="AO8265" s="165"/>
    </row>
    <row r="8266" spans="41:41" x14ac:dyDescent="0.25">
      <c r="AO8266" s="165"/>
    </row>
    <row r="8267" spans="41:41" x14ac:dyDescent="0.25">
      <c r="AO8267" s="165"/>
    </row>
    <row r="8268" spans="41:41" x14ac:dyDescent="0.25">
      <c r="AO8268" s="165"/>
    </row>
    <row r="8269" spans="41:41" x14ac:dyDescent="0.25">
      <c r="AO8269" s="165"/>
    </row>
    <row r="8270" spans="41:41" x14ac:dyDescent="0.25">
      <c r="AO8270" s="165"/>
    </row>
    <row r="8271" spans="41:41" x14ac:dyDescent="0.25">
      <c r="AO8271" s="165"/>
    </row>
    <row r="8272" spans="41:41" x14ac:dyDescent="0.25">
      <c r="AO8272" s="165"/>
    </row>
    <row r="8273" spans="41:41" x14ac:dyDescent="0.25">
      <c r="AO8273" s="165"/>
    </row>
    <row r="8274" spans="41:41" x14ac:dyDescent="0.25">
      <c r="AO8274" s="165"/>
    </row>
    <row r="8275" spans="41:41" x14ac:dyDescent="0.25">
      <c r="AO8275" s="165"/>
    </row>
    <row r="8276" spans="41:41" x14ac:dyDescent="0.25">
      <c r="AO8276" s="165"/>
    </row>
    <row r="8277" spans="41:41" x14ac:dyDescent="0.25">
      <c r="AO8277" s="165"/>
    </row>
    <row r="8278" spans="41:41" x14ac:dyDescent="0.25">
      <c r="AO8278" s="165"/>
    </row>
    <row r="8279" spans="41:41" x14ac:dyDescent="0.25">
      <c r="AO8279" s="165"/>
    </row>
    <row r="8280" spans="41:41" x14ac:dyDescent="0.25">
      <c r="AO8280" s="165"/>
    </row>
    <row r="8281" spans="41:41" x14ac:dyDescent="0.25">
      <c r="AO8281" s="165"/>
    </row>
    <row r="8282" spans="41:41" x14ac:dyDescent="0.25">
      <c r="AO8282" s="165"/>
    </row>
    <row r="8283" spans="41:41" x14ac:dyDescent="0.25">
      <c r="AO8283" s="165"/>
    </row>
    <row r="8284" spans="41:41" x14ac:dyDescent="0.25">
      <c r="AO8284" s="165"/>
    </row>
    <row r="8285" spans="41:41" x14ac:dyDescent="0.25">
      <c r="AO8285" s="165"/>
    </row>
    <row r="8286" spans="41:41" x14ac:dyDescent="0.25">
      <c r="AO8286" s="165"/>
    </row>
    <row r="8287" spans="41:41" x14ac:dyDescent="0.25">
      <c r="AO8287" s="165"/>
    </row>
    <row r="8288" spans="41:41" x14ac:dyDescent="0.25">
      <c r="AO8288" s="165"/>
    </row>
    <row r="8289" spans="41:41" x14ac:dyDescent="0.25">
      <c r="AO8289" s="165"/>
    </row>
    <row r="8290" spans="41:41" x14ac:dyDescent="0.25">
      <c r="AO8290" s="165"/>
    </row>
    <row r="8291" spans="41:41" x14ac:dyDescent="0.25">
      <c r="AO8291" s="165"/>
    </row>
    <row r="8292" spans="41:41" x14ac:dyDescent="0.25">
      <c r="AO8292" s="165"/>
    </row>
    <row r="8293" spans="41:41" x14ac:dyDescent="0.25">
      <c r="AO8293" s="165"/>
    </row>
    <row r="8294" spans="41:41" x14ac:dyDescent="0.25">
      <c r="AO8294" s="165"/>
    </row>
    <row r="8295" spans="41:41" x14ac:dyDescent="0.25">
      <c r="AO8295" s="165"/>
    </row>
    <row r="8296" spans="41:41" x14ac:dyDescent="0.25">
      <c r="AO8296" s="165"/>
    </row>
    <row r="8297" spans="41:41" x14ac:dyDescent="0.25">
      <c r="AO8297" s="165"/>
    </row>
    <row r="8298" spans="41:41" x14ac:dyDescent="0.25">
      <c r="AO8298" s="165"/>
    </row>
    <row r="8299" spans="41:41" x14ac:dyDescent="0.25">
      <c r="AO8299" s="165"/>
    </row>
    <row r="8300" spans="41:41" x14ac:dyDescent="0.25">
      <c r="AO8300" s="165"/>
    </row>
    <row r="8301" spans="41:41" x14ac:dyDescent="0.25">
      <c r="AO8301" s="165"/>
    </row>
    <row r="8302" spans="41:41" x14ac:dyDescent="0.25">
      <c r="AO8302" s="165"/>
    </row>
    <row r="8303" spans="41:41" x14ac:dyDescent="0.25">
      <c r="AO8303" s="165"/>
    </row>
    <row r="8304" spans="41:41" x14ac:dyDescent="0.25">
      <c r="AO8304" s="165"/>
    </row>
    <row r="8305" spans="41:41" x14ac:dyDescent="0.25">
      <c r="AO8305" s="165"/>
    </row>
    <row r="8306" spans="41:41" x14ac:dyDescent="0.25">
      <c r="AO8306" s="165"/>
    </row>
    <row r="8307" spans="41:41" x14ac:dyDescent="0.25">
      <c r="AO8307" s="165"/>
    </row>
    <row r="8308" spans="41:41" x14ac:dyDescent="0.25">
      <c r="AO8308" s="165"/>
    </row>
    <row r="8309" spans="41:41" x14ac:dyDescent="0.25">
      <c r="AO8309" s="165"/>
    </row>
    <row r="8310" spans="41:41" x14ac:dyDescent="0.25">
      <c r="AO8310" s="165"/>
    </row>
    <row r="8311" spans="41:41" x14ac:dyDescent="0.25">
      <c r="AO8311" s="165"/>
    </row>
    <row r="8312" spans="41:41" x14ac:dyDescent="0.25">
      <c r="AO8312" s="165"/>
    </row>
    <row r="8313" spans="41:41" x14ac:dyDescent="0.25">
      <c r="AO8313" s="165"/>
    </row>
    <row r="8314" spans="41:41" x14ac:dyDescent="0.25">
      <c r="AO8314" s="165"/>
    </row>
    <row r="8315" spans="41:41" x14ac:dyDescent="0.25">
      <c r="AO8315" s="165"/>
    </row>
    <row r="8316" spans="41:41" x14ac:dyDescent="0.25">
      <c r="AO8316" s="165"/>
    </row>
    <row r="8317" spans="41:41" x14ac:dyDescent="0.25">
      <c r="AO8317" s="165"/>
    </row>
    <row r="8318" spans="41:41" x14ac:dyDescent="0.25">
      <c r="AO8318" s="165"/>
    </row>
    <row r="8319" spans="41:41" x14ac:dyDescent="0.25">
      <c r="AO8319" s="165"/>
    </row>
    <row r="8320" spans="41:41" x14ac:dyDescent="0.25">
      <c r="AO8320" s="165"/>
    </row>
    <row r="8321" spans="41:41" x14ac:dyDescent="0.25">
      <c r="AO8321" s="165"/>
    </row>
    <row r="8322" spans="41:41" x14ac:dyDescent="0.25">
      <c r="AO8322" s="165"/>
    </row>
    <row r="8323" spans="41:41" x14ac:dyDescent="0.25">
      <c r="AO8323" s="165"/>
    </row>
    <row r="8324" spans="41:41" x14ac:dyDescent="0.25">
      <c r="AO8324" s="165"/>
    </row>
    <row r="8325" spans="41:41" x14ac:dyDescent="0.25">
      <c r="AO8325" s="165"/>
    </row>
    <row r="8326" spans="41:41" x14ac:dyDescent="0.25">
      <c r="AO8326" s="165"/>
    </row>
    <row r="8327" spans="41:41" x14ac:dyDescent="0.25">
      <c r="AO8327" s="165"/>
    </row>
    <row r="8328" spans="41:41" x14ac:dyDescent="0.25">
      <c r="AO8328" s="165"/>
    </row>
    <row r="8329" spans="41:41" x14ac:dyDescent="0.25">
      <c r="AO8329" s="165"/>
    </row>
    <row r="8330" spans="41:41" x14ac:dyDescent="0.25">
      <c r="AO8330" s="165"/>
    </row>
    <row r="8331" spans="41:41" x14ac:dyDescent="0.25">
      <c r="AO8331" s="165"/>
    </row>
    <row r="8332" spans="41:41" x14ac:dyDescent="0.25">
      <c r="AO8332" s="165"/>
    </row>
    <row r="8333" spans="41:41" x14ac:dyDescent="0.25">
      <c r="AO8333" s="165"/>
    </row>
    <row r="8334" spans="41:41" x14ac:dyDescent="0.25">
      <c r="AO8334" s="165"/>
    </row>
    <row r="8335" spans="41:41" x14ac:dyDescent="0.25">
      <c r="AO8335" s="165"/>
    </row>
    <row r="8336" spans="41:41" x14ac:dyDescent="0.25">
      <c r="AO8336" s="165"/>
    </row>
    <row r="8337" spans="41:41" x14ac:dyDescent="0.25">
      <c r="AO8337" s="165"/>
    </row>
    <row r="8338" spans="41:41" x14ac:dyDescent="0.25">
      <c r="AO8338" s="165"/>
    </row>
    <row r="8339" spans="41:41" x14ac:dyDescent="0.25">
      <c r="AO8339" s="165"/>
    </row>
    <row r="8340" spans="41:41" x14ac:dyDescent="0.25">
      <c r="AO8340" s="165"/>
    </row>
    <row r="8341" spans="41:41" x14ac:dyDescent="0.25">
      <c r="AO8341" s="165"/>
    </row>
    <row r="8342" spans="41:41" x14ac:dyDescent="0.25">
      <c r="AO8342" s="165"/>
    </row>
    <row r="8343" spans="41:41" x14ac:dyDescent="0.25">
      <c r="AO8343" s="165"/>
    </row>
    <row r="8344" spans="41:41" x14ac:dyDescent="0.25">
      <c r="AO8344" s="165"/>
    </row>
    <row r="8345" spans="41:41" x14ac:dyDescent="0.25">
      <c r="AO8345" s="165"/>
    </row>
    <row r="8346" spans="41:41" x14ac:dyDescent="0.25">
      <c r="AO8346" s="165"/>
    </row>
    <row r="8347" spans="41:41" x14ac:dyDescent="0.25">
      <c r="AO8347" s="165"/>
    </row>
    <row r="8348" spans="41:41" x14ac:dyDescent="0.25">
      <c r="AO8348" s="165"/>
    </row>
    <row r="8349" spans="41:41" x14ac:dyDescent="0.25">
      <c r="AO8349" s="165"/>
    </row>
    <row r="8350" spans="41:41" x14ac:dyDescent="0.25">
      <c r="AO8350" s="165"/>
    </row>
    <row r="8351" spans="41:41" x14ac:dyDescent="0.25">
      <c r="AO8351" s="165"/>
    </row>
    <row r="8352" spans="41:41" x14ac:dyDescent="0.25">
      <c r="AO8352" s="165"/>
    </row>
    <row r="8353" spans="41:41" x14ac:dyDescent="0.25">
      <c r="AO8353" s="165"/>
    </row>
    <row r="8354" spans="41:41" x14ac:dyDescent="0.25">
      <c r="AO8354" s="165"/>
    </row>
    <row r="8355" spans="41:41" x14ac:dyDescent="0.25">
      <c r="AO8355" s="165"/>
    </row>
    <row r="8356" spans="41:41" x14ac:dyDescent="0.25">
      <c r="AO8356" s="165"/>
    </row>
    <row r="8357" spans="41:41" x14ac:dyDescent="0.25">
      <c r="AO8357" s="165"/>
    </row>
    <row r="8358" spans="41:41" x14ac:dyDescent="0.25">
      <c r="AO8358" s="165"/>
    </row>
    <row r="8359" spans="41:41" x14ac:dyDescent="0.25">
      <c r="AO8359" s="165"/>
    </row>
    <row r="8360" spans="41:41" x14ac:dyDescent="0.25">
      <c r="AO8360" s="165"/>
    </row>
    <row r="8361" spans="41:41" x14ac:dyDescent="0.25">
      <c r="AO8361" s="165"/>
    </row>
    <row r="8362" spans="41:41" x14ac:dyDescent="0.25">
      <c r="AO8362" s="165"/>
    </row>
    <row r="8363" spans="41:41" x14ac:dyDescent="0.25">
      <c r="AO8363" s="165"/>
    </row>
    <row r="8364" spans="41:41" x14ac:dyDescent="0.25">
      <c r="AO8364" s="165"/>
    </row>
    <row r="8365" spans="41:41" x14ac:dyDescent="0.25">
      <c r="AO8365" s="165"/>
    </row>
    <row r="8366" spans="41:41" x14ac:dyDescent="0.25">
      <c r="AO8366" s="165"/>
    </row>
    <row r="8367" spans="41:41" x14ac:dyDescent="0.25">
      <c r="AO8367" s="165"/>
    </row>
    <row r="8368" spans="41:41" x14ac:dyDescent="0.25">
      <c r="AO8368" s="165"/>
    </row>
    <row r="8369" spans="41:41" x14ac:dyDescent="0.25">
      <c r="AO8369" s="165"/>
    </row>
    <row r="8370" spans="41:41" x14ac:dyDescent="0.25">
      <c r="AO8370" s="165"/>
    </row>
    <row r="8371" spans="41:41" x14ac:dyDescent="0.25">
      <c r="AO8371" s="165"/>
    </row>
    <row r="8372" spans="41:41" x14ac:dyDescent="0.25">
      <c r="AO8372" s="165"/>
    </row>
    <row r="8373" spans="41:41" x14ac:dyDescent="0.25">
      <c r="AO8373" s="165"/>
    </row>
    <row r="8374" spans="41:41" x14ac:dyDescent="0.25">
      <c r="AO8374" s="165"/>
    </row>
    <row r="8375" spans="41:41" x14ac:dyDescent="0.25">
      <c r="AO8375" s="165"/>
    </row>
    <row r="8376" spans="41:41" x14ac:dyDescent="0.25">
      <c r="AO8376" s="165"/>
    </row>
    <row r="8377" spans="41:41" x14ac:dyDescent="0.25">
      <c r="AO8377" s="165"/>
    </row>
    <row r="8378" spans="41:41" x14ac:dyDescent="0.25">
      <c r="AO8378" s="165"/>
    </row>
    <row r="8379" spans="41:41" x14ac:dyDescent="0.25">
      <c r="AO8379" s="165"/>
    </row>
    <row r="8380" spans="41:41" x14ac:dyDescent="0.25">
      <c r="AO8380" s="165"/>
    </row>
    <row r="8381" spans="41:41" x14ac:dyDescent="0.25">
      <c r="AO8381" s="165"/>
    </row>
    <row r="8382" spans="41:41" x14ac:dyDescent="0.25">
      <c r="AO8382" s="165"/>
    </row>
    <row r="8383" spans="41:41" x14ac:dyDescent="0.25">
      <c r="AO8383" s="165"/>
    </row>
    <row r="8384" spans="41:41" x14ac:dyDescent="0.25">
      <c r="AO8384" s="165"/>
    </row>
    <row r="8385" spans="41:41" x14ac:dyDescent="0.25">
      <c r="AO8385" s="165"/>
    </row>
    <row r="8386" spans="41:41" x14ac:dyDescent="0.25">
      <c r="AO8386" s="165"/>
    </row>
    <row r="8387" spans="41:41" x14ac:dyDescent="0.25">
      <c r="AO8387" s="165"/>
    </row>
    <row r="8388" spans="41:41" x14ac:dyDescent="0.25">
      <c r="AO8388" s="165"/>
    </row>
    <row r="8389" spans="41:41" x14ac:dyDescent="0.25">
      <c r="AO8389" s="165"/>
    </row>
    <row r="8390" spans="41:41" x14ac:dyDescent="0.25">
      <c r="AO8390" s="165"/>
    </row>
    <row r="8391" spans="41:41" x14ac:dyDescent="0.25">
      <c r="AO8391" s="165"/>
    </row>
    <row r="8392" spans="41:41" x14ac:dyDescent="0.25">
      <c r="AO8392" s="165"/>
    </row>
    <row r="8393" spans="41:41" x14ac:dyDescent="0.25">
      <c r="AO8393" s="165"/>
    </row>
    <row r="8394" spans="41:41" x14ac:dyDescent="0.25">
      <c r="AO8394" s="165"/>
    </row>
    <row r="8395" spans="41:41" x14ac:dyDescent="0.25">
      <c r="AO8395" s="165"/>
    </row>
    <row r="8396" spans="41:41" x14ac:dyDescent="0.25">
      <c r="AO8396" s="165"/>
    </row>
    <row r="8397" spans="41:41" x14ac:dyDescent="0.25">
      <c r="AO8397" s="165"/>
    </row>
    <row r="8398" spans="41:41" x14ac:dyDescent="0.25">
      <c r="AO8398" s="165"/>
    </row>
    <row r="8399" spans="41:41" x14ac:dyDescent="0.25">
      <c r="AO8399" s="165"/>
    </row>
    <row r="8400" spans="41:41" x14ac:dyDescent="0.25">
      <c r="AO8400" s="165"/>
    </row>
    <row r="8401" spans="41:41" x14ac:dyDescent="0.25">
      <c r="AO8401" s="165"/>
    </row>
    <row r="8402" spans="41:41" x14ac:dyDescent="0.25">
      <c r="AO8402" s="165"/>
    </row>
    <row r="8403" spans="41:41" x14ac:dyDescent="0.25">
      <c r="AO8403" s="165"/>
    </row>
    <row r="8404" spans="41:41" x14ac:dyDescent="0.25">
      <c r="AO8404" s="165"/>
    </row>
    <row r="8405" spans="41:41" x14ac:dyDescent="0.25">
      <c r="AO8405" s="165"/>
    </row>
    <row r="8406" spans="41:41" x14ac:dyDescent="0.25">
      <c r="AO8406" s="165"/>
    </row>
    <row r="8407" spans="41:41" x14ac:dyDescent="0.25">
      <c r="AO8407" s="165"/>
    </row>
    <row r="8408" spans="41:41" x14ac:dyDescent="0.25">
      <c r="AO8408" s="165"/>
    </row>
    <row r="8409" spans="41:41" x14ac:dyDescent="0.25">
      <c r="AO8409" s="165"/>
    </row>
    <row r="8410" spans="41:41" x14ac:dyDescent="0.25">
      <c r="AO8410" s="165"/>
    </row>
    <row r="8411" spans="41:41" x14ac:dyDescent="0.25">
      <c r="AO8411" s="165"/>
    </row>
    <row r="8412" spans="41:41" x14ac:dyDescent="0.25">
      <c r="AO8412" s="165"/>
    </row>
    <row r="8413" spans="41:41" x14ac:dyDescent="0.25">
      <c r="AO8413" s="165"/>
    </row>
    <row r="8414" spans="41:41" x14ac:dyDescent="0.25">
      <c r="AO8414" s="165"/>
    </row>
    <row r="8415" spans="41:41" x14ac:dyDescent="0.25">
      <c r="AO8415" s="165"/>
    </row>
    <row r="8416" spans="41:41" x14ac:dyDescent="0.25">
      <c r="AO8416" s="165"/>
    </row>
    <row r="8417" spans="41:41" x14ac:dyDescent="0.25">
      <c r="AO8417" s="165"/>
    </row>
    <row r="8418" spans="41:41" x14ac:dyDescent="0.25">
      <c r="AO8418" s="165"/>
    </row>
    <row r="8419" spans="41:41" x14ac:dyDescent="0.25">
      <c r="AO8419" s="165"/>
    </row>
    <row r="8420" spans="41:41" x14ac:dyDescent="0.25">
      <c r="AO8420" s="165"/>
    </row>
    <row r="8421" spans="41:41" x14ac:dyDescent="0.25">
      <c r="AO8421" s="165"/>
    </row>
    <row r="8422" spans="41:41" x14ac:dyDescent="0.25">
      <c r="AO8422" s="165"/>
    </row>
    <row r="8423" spans="41:41" x14ac:dyDescent="0.25">
      <c r="AO8423" s="165"/>
    </row>
    <row r="8424" spans="41:41" x14ac:dyDescent="0.25">
      <c r="AO8424" s="165"/>
    </row>
    <row r="8425" spans="41:41" x14ac:dyDescent="0.25">
      <c r="AO8425" s="165"/>
    </row>
    <row r="8426" spans="41:41" x14ac:dyDescent="0.25">
      <c r="AO8426" s="165"/>
    </row>
    <row r="8427" spans="41:41" x14ac:dyDescent="0.25">
      <c r="AO8427" s="165"/>
    </row>
    <row r="8428" spans="41:41" x14ac:dyDescent="0.25">
      <c r="AO8428" s="165"/>
    </row>
    <row r="8429" spans="41:41" x14ac:dyDescent="0.25">
      <c r="AO8429" s="165"/>
    </row>
    <row r="8430" spans="41:41" x14ac:dyDescent="0.25">
      <c r="AO8430" s="165"/>
    </row>
    <row r="8431" spans="41:41" x14ac:dyDescent="0.25">
      <c r="AO8431" s="165"/>
    </row>
    <row r="8432" spans="41:41" x14ac:dyDescent="0.25">
      <c r="AO8432" s="165"/>
    </row>
    <row r="8433" spans="41:41" x14ac:dyDescent="0.25">
      <c r="AO8433" s="165"/>
    </row>
    <row r="8434" spans="41:41" x14ac:dyDescent="0.25">
      <c r="AO8434" s="165"/>
    </row>
    <row r="8435" spans="41:41" x14ac:dyDescent="0.25">
      <c r="AO8435" s="165"/>
    </row>
    <row r="8436" spans="41:41" x14ac:dyDescent="0.25">
      <c r="AO8436" s="165"/>
    </row>
    <row r="8437" spans="41:41" x14ac:dyDescent="0.25">
      <c r="AO8437" s="165"/>
    </row>
    <row r="8438" spans="41:41" x14ac:dyDescent="0.25">
      <c r="AO8438" s="165"/>
    </row>
    <row r="8439" spans="41:41" x14ac:dyDescent="0.25">
      <c r="AO8439" s="165"/>
    </row>
    <row r="8440" spans="41:41" x14ac:dyDescent="0.25">
      <c r="AO8440" s="165"/>
    </row>
    <row r="8441" spans="41:41" x14ac:dyDescent="0.25">
      <c r="AO8441" s="165"/>
    </row>
    <row r="8442" spans="41:41" x14ac:dyDescent="0.25">
      <c r="AO8442" s="165"/>
    </row>
    <row r="8443" spans="41:41" x14ac:dyDescent="0.25">
      <c r="AO8443" s="165"/>
    </row>
    <row r="8444" spans="41:41" x14ac:dyDescent="0.25">
      <c r="AO8444" s="165"/>
    </row>
    <row r="8445" spans="41:41" x14ac:dyDescent="0.25">
      <c r="AO8445" s="165"/>
    </row>
    <row r="8446" spans="41:41" x14ac:dyDescent="0.25">
      <c r="AO8446" s="165"/>
    </row>
    <row r="8447" spans="41:41" x14ac:dyDescent="0.25">
      <c r="AO8447" s="165"/>
    </row>
    <row r="8448" spans="41:41" x14ac:dyDescent="0.25">
      <c r="AO8448" s="165"/>
    </row>
    <row r="8449" spans="41:41" x14ac:dyDescent="0.25">
      <c r="AO8449" s="165"/>
    </row>
    <row r="8450" spans="41:41" x14ac:dyDescent="0.25">
      <c r="AO8450" s="165"/>
    </row>
    <row r="8451" spans="41:41" x14ac:dyDescent="0.25">
      <c r="AO8451" s="165"/>
    </row>
    <row r="8452" spans="41:41" x14ac:dyDescent="0.25">
      <c r="AO8452" s="165"/>
    </row>
    <row r="8453" spans="41:41" x14ac:dyDescent="0.25">
      <c r="AO8453" s="165"/>
    </row>
    <row r="8454" spans="41:41" x14ac:dyDescent="0.25">
      <c r="AO8454" s="165"/>
    </row>
    <row r="8455" spans="41:41" x14ac:dyDescent="0.25">
      <c r="AO8455" s="165"/>
    </row>
    <row r="8456" spans="41:41" x14ac:dyDescent="0.25">
      <c r="AO8456" s="165"/>
    </row>
    <row r="8457" spans="41:41" x14ac:dyDescent="0.25">
      <c r="AO8457" s="165"/>
    </row>
    <row r="8458" spans="41:41" x14ac:dyDescent="0.25">
      <c r="AO8458" s="165"/>
    </row>
    <row r="8459" spans="41:41" x14ac:dyDescent="0.25">
      <c r="AO8459" s="165"/>
    </row>
    <row r="8460" spans="41:41" x14ac:dyDescent="0.25">
      <c r="AO8460" s="165"/>
    </row>
    <row r="8461" spans="41:41" x14ac:dyDescent="0.25">
      <c r="AO8461" s="165"/>
    </row>
    <row r="8462" spans="41:41" x14ac:dyDescent="0.25">
      <c r="AO8462" s="165"/>
    </row>
    <row r="8463" spans="41:41" x14ac:dyDescent="0.25">
      <c r="AO8463" s="165"/>
    </row>
    <row r="8464" spans="41:41" x14ac:dyDescent="0.25">
      <c r="AO8464" s="165"/>
    </row>
    <row r="8465" spans="41:41" x14ac:dyDescent="0.25">
      <c r="AO8465" s="165"/>
    </row>
    <row r="8466" spans="41:41" x14ac:dyDescent="0.25">
      <c r="AO8466" s="165"/>
    </row>
    <row r="8467" spans="41:41" x14ac:dyDescent="0.25">
      <c r="AO8467" s="165"/>
    </row>
    <row r="8468" spans="41:41" x14ac:dyDescent="0.25">
      <c r="AO8468" s="165"/>
    </row>
    <row r="8469" spans="41:41" x14ac:dyDescent="0.25">
      <c r="AO8469" s="165"/>
    </row>
    <row r="8470" spans="41:41" x14ac:dyDescent="0.25">
      <c r="AO8470" s="165"/>
    </row>
    <row r="8471" spans="41:41" x14ac:dyDescent="0.25">
      <c r="AO8471" s="165"/>
    </row>
    <row r="8472" spans="41:41" x14ac:dyDescent="0.25">
      <c r="AO8472" s="165"/>
    </row>
    <row r="8473" spans="41:41" x14ac:dyDescent="0.25">
      <c r="AO8473" s="165"/>
    </row>
    <row r="8474" spans="41:41" x14ac:dyDescent="0.25">
      <c r="AO8474" s="165"/>
    </row>
    <row r="8475" spans="41:41" x14ac:dyDescent="0.25">
      <c r="AO8475" s="165"/>
    </row>
    <row r="8476" spans="41:41" x14ac:dyDescent="0.25">
      <c r="AO8476" s="165"/>
    </row>
    <row r="8477" spans="41:41" x14ac:dyDescent="0.25">
      <c r="AO8477" s="165"/>
    </row>
    <row r="8478" spans="41:41" x14ac:dyDescent="0.25">
      <c r="AO8478" s="165"/>
    </row>
    <row r="8479" spans="41:41" x14ac:dyDescent="0.25">
      <c r="AO8479" s="165"/>
    </row>
    <row r="8480" spans="41:41" x14ac:dyDescent="0.25">
      <c r="AO8480" s="165"/>
    </row>
    <row r="8481" spans="41:41" x14ac:dyDescent="0.25">
      <c r="AO8481" s="165"/>
    </row>
    <row r="8482" spans="41:41" x14ac:dyDescent="0.25">
      <c r="AO8482" s="165"/>
    </row>
    <row r="8483" spans="41:41" x14ac:dyDescent="0.25">
      <c r="AO8483" s="165"/>
    </row>
    <row r="8484" spans="41:41" x14ac:dyDescent="0.25">
      <c r="AO8484" s="165"/>
    </row>
    <row r="8485" spans="41:41" x14ac:dyDescent="0.25">
      <c r="AO8485" s="165"/>
    </row>
    <row r="8486" spans="41:41" x14ac:dyDescent="0.25">
      <c r="AO8486" s="165"/>
    </row>
    <row r="8487" spans="41:41" x14ac:dyDescent="0.25">
      <c r="AO8487" s="165"/>
    </row>
    <row r="8488" spans="41:41" x14ac:dyDescent="0.25">
      <c r="AO8488" s="165"/>
    </row>
    <row r="8489" spans="41:41" x14ac:dyDescent="0.25">
      <c r="AO8489" s="165"/>
    </row>
    <row r="8490" spans="41:41" x14ac:dyDescent="0.25">
      <c r="AO8490" s="165"/>
    </row>
    <row r="8491" spans="41:41" x14ac:dyDescent="0.25">
      <c r="AO8491" s="165"/>
    </row>
    <row r="8492" spans="41:41" x14ac:dyDescent="0.25">
      <c r="AO8492" s="165"/>
    </row>
    <row r="8493" spans="41:41" x14ac:dyDescent="0.25">
      <c r="AO8493" s="165"/>
    </row>
    <row r="8494" spans="41:41" x14ac:dyDescent="0.25">
      <c r="AO8494" s="165"/>
    </row>
    <row r="8495" spans="41:41" x14ac:dyDescent="0.25">
      <c r="AO8495" s="165"/>
    </row>
    <row r="8496" spans="41:41" x14ac:dyDescent="0.25">
      <c r="AO8496" s="165"/>
    </row>
    <row r="8497" spans="41:41" x14ac:dyDescent="0.25">
      <c r="AO8497" s="165"/>
    </row>
    <row r="8498" spans="41:41" x14ac:dyDescent="0.25">
      <c r="AO8498" s="165"/>
    </row>
    <row r="8499" spans="41:41" x14ac:dyDescent="0.25">
      <c r="AO8499" s="165"/>
    </row>
    <row r="8500" spans="41:41" x14ac:dyDescent="0.25">
      <c r="AO8500" s="165"/>
    </row>
    <row r="8501" spans="41:41" x14ac:dyDescent="0.25">
      <c r="AO8501" s="165"/>
    </row>
    <row r="8502" spans="41:41" x14ac:dyDescent="0.25">
      <c r="AO8502" s="165"/>
    </row>
    <row r="8503" spans="41:41" x14ac:dyDescent="0.25">
      <c r="AO8503" s="165"/>
    </row>
    <row r="8504" spans="41:41" x14ac:dyDescent="0.25">
      <c r="AO8504" s="165"/>
    </row>
    <row r="8505" spans="41:41" x14ac:dyDescent="0.25">
      <c r="AO8505" s="165"/>
    </row>
    <row r="8506" spans="41:41" x14ac:dyDescent="0.25">
      <c r="AO8506" s="165"/>
    </row>
    <row r="8507" spans="41:41" x14ac:dyDescent="0.25">
      <c r="AO8507" s="165"/>
    </row>
    <row r="8508" spans="41:41" x14ac:dyDescent="0.25">
      <c r="AO8508" s="165"/>
    </row>
    <row r="8509" spans="41:41" x14ac:dyDescent="0.25">
      <c r="AO8509" s="165"/>
    </row>
    <row r="8510" spans="41:41" x14ac:dyDescent="0.25">
      <c r="AO8510" s="165"/>
    </row>
    <row r="8511" spans="41:41" x14ac:dyDescent="0.25">
      <c r="AO8511" s="165"/>
    </row>
    <row r="8512" spans="41:41" x14ac:dyDescent="0.25">
      <c r="AO8512" s="165"/>
    </row>
    <row r="8513" spans="41:41" x14ac:dyDescent="0.25">
      <c r="AO8513" s="165"/>
    </row>
    <row r="8514" spans="41:41" x14ac:dyDescent="0.25">
      <c r="AO8514" s="165"/>
    </row>
    <row r="8515" spans="41:41" x14ac:dyDescent="0.25">
      <c r="AO8515" s="165"/>
    </row>
    <row r="8516" spans="41:41" x14ac:dyDescent="0.25">
      <c r="AO8516" s="165"/>
    </row>
    <row r="8517" spans="41:41" x14ac:dyDescent="0.25">
      <c r="AO8517" s="165"/>
    </row>
    <row r="8518" spans="41:41" x14ac:dyDescent="0.25">
      <c r="AO8518" s="165"/>
    </row>
    <row r="8519" spans="41:41" x14ac:dyDescent="0.25">
      <c r="AO8519" s="165"/>
    </row>
    <row r="8520" spans="41:41" x14ac:dyDescent="0.25">
      <c r="AO8520" s="165"/>
    </row>
    <row r="8521" spans="41:41" x14ac:dyDescent="0.25">
      <c r="AO8521" s="165"/>
    </row>
    <row r="8522" spans="41:41" x14ac:dyDescent="0.25">
      <c r="AO8522" s="165"/>
    </row>
    <row r="8523" spans="41:41" x14ac:dyDescent="0.25">
      <c r="AO8523" s="165"/>
    </row>
    <row r="8524" spans="41:41" x14ac:dyDescent="0.25">
      <c r="AO8524" s="165"/>
    </row>
    <row r="8525" spans="41:41" x14ac:dyDescent="0.25">
      <c r="AO8525" s="165"/>
    </row>
    <row r="8526" spans="41:41" x14ac:dyDescent="0.25">
      <c r="AO8526" s="165"/>
    </row>
    <row r="8527" spans="41:41" x14ac:dyDescent="0.25">
      <c r="AO8527" s="165"/>
    </row>
    <row r="8528" spans="41:41" x14ac:dyDescent="0.25">
      <c r="AO8528" s="165"/>
    </row>
    <row r="8529" spans="41:41" x14ac:dyDescent="0.25">
      <c r="AO8529" s="165"/>
    </row>
    <row r="8530" spans="41:41" x14ac:dyDescent="0.25">
      <c r="AO8530" s="165"/>
    </row>
    <row r="8531" spans="41:41" x14ac:dyDescent="0.25">
      <c r="AO8531" s="165"/>
    </row>
    <row r="8532" spans="41:41" x14ac:dyDescent="0.25">
      <c r="AO8532" s="165"/>
    </row>
    <row r="8533" spans="41:41" x14ac:dyDescent="0.25">
      <c r="AO8533" s="165"/>
    </row>
    <row r="8534" spans="41:41" x14ac:dyDescent="0.25">
      <c r="AO8534" s="165"/>
    </row>
    <row r="8535" spans="41:41" x14ac:dyDescent="0.25">
      <c r="AO8535" s="165"/>
    </row>
    <row r="8536" spans="41:41" x14ac:dyDescent="0.25">
      <c r="AO8536" s="165"/>
    </row>
    <row r="8537" spans="41:41" x14ac:dyDescent="0.25">
      <c r="AO8537" s="165"/>
    </row>
    <row r="8538" spans="41:41" x14ac:dyDescent="0.25">
      <c r="AO8538" s="165"/>
    </row>
    <row r="8539" spans="41:41" x14ac:dyDescent="0.25">
      <c r="AO8539" s="165"/>
    </row>
    <row r="8540" spans="41:41" x14ac:dyDescent="0.25">
      <c r="AO8540" s="165"/>
    </row>
    <row r="8541" spans="41:41" x14ac:dyDescent="0.25">
      <c r="AO8541" s="165"/>
    </row>
    <row r="8542" spans="41:41" x14ac:dyDescent="0.25">
      <c r="AO8542" s="165"/>
    </row>
    <row r="8543" spans="41:41" x14ac:dyDescent="0.25">
      <c r="AO8543" s="165"/>
    </row>
    <row r="8544" spans="41:41" x14ac:dyDescent="0.25">
      <c r="AO8544" s="165"/>
    </row>
    <row r="8545" spans="41:41" x14ac:dyDescent="0.25">
      <c r="AO8545" s="165"/>
    </row>
    <row r="8546" spans="41:41" x14ac:dyDescent="0.25">
      <c r="AO8546" s="165"/>
    </row>
    <row r="8547" spans="41:41" x14ac:dyDescent="0.25">
      <c r="AO8547" s="165"/>
    </row>
    <row r="8548" spans="41:41" x14ac:dyDescent="0.25">
      <c r="AO8548" s="165"/>
    </row>
    <row r="8549" spans="41:41" x14ac:dyDescent="0.25">
      <c r="AO8549" s="165"/>
    </row>
    <row r="8550" spans="41:41" x14ac:dyDescent="0.25">
      <c r="AO8550" s="165"/>
    </row>
    <row r="8551" spans="41:41" x14ac:dyDescent="0.25">
      <c r="AO8551" s="165"/>
    </row>
    <row r="8552" spans="41:41" x14ac:dyDescent="0.25">
      <c r="AO8552" s="165"/>
    </row>
    <row r="8553" spans="41:41" x14ac:dyDescent="0.25">
      <c r="AO8553" s="165"/>
    </row>
    <row r="8554" spans="41:41" x14ac:dyDescent="0.25">
      <c r="AO8554" s="165"/>
    </row>
    <row r="8555" spans="41:41" x14ac:dyDescent="0.25">
      <c r="AO8555" s="165"/>
    </row>
    <row r="8556" spans="41:41" x14ac:dyDescent="0.25">
      <c r="AO8556" s="165"/>
    </row>
    <row r="8557" spans="41:41" x14ac:dyDescent="0.25">
      <c r="AO8557" s="165"/>
    </row>
    <row r="8558" spans="41:41" x14ac:dyDescent="0.25">
      <c r="AO8558" s="165"/>
    </row>
    <row r="8559" spans="41:41" x14ac:dyDescent="0.25">
      <c r="AO8559" s="165"/>
    </row>
    <row r="8560" spans="41:41" x14ac:dyDescent="0.25">
      <c r="AO8560" s="165"/>
    </row>
    <row r="8561" spans="41:41" x14ac:dyDescent="0.25">
      <c r="AO8561" s="165"/>
    </row>
    <row r="8562" spans="41:41" x14ac:dyDescent="0.25">
      <c r="AO8562" s="165"/>
    </row>
    <row r="8563" spans="41:41" x14ac:dyDescent="0.25">
      <c r="AO8563" s="165"/>
    </row>
    <row r="8564" spans="41:41" x14ac:dyDescent="0.25">
      <c r="AO8564" s="165"/>
    </row>
    <row r="8565" spans="41:41" x14ac:dyDescent="0.25">
      <c r="AO8565" s="165"/>
    </row>
    <row r="8566" spans="41:41" x14ac:dyDescent="0.25">
      <c r="AO8566" s="165"/>
    </row>
    <row r="8567" spans="41:41" x14ac:dyDescent="0.25">
      <c r="AO8567" s="165"/>
    </row>
    <row r="8568" spans="41:41" x14ac:dyDescent="0.25">
      <c r="AO8568" s="165"/>
    </row>
    <row r="8569" spans="41:41" x14ac:dyDescent="0.25">
      <c r="AO8569" s="165"/>
    </row>
    <row r="8570" spans="41:41" x14ac:dyDescent="0.25">
      <c r="AO8570" s="165"/>
    </row>
    <row r="8571" spans="41:41" x14ac:dyDescent="0.25">
      <c r="AO8571" s="165"/>
    </row>
    <row r="8572" spans="41:41" x14ac:dyDescent="0.25">
      <c r="AO8572" s="165"/>
    </row>
    <row r="8573" spans="41:41" x14ac:dyDescent="0.25">
      <c r="AO8573" s="165"/>
    </row>
    <row r="8574" spans="41:41" x14ac:dyDescent="0.25">
      <c r="AO8574" s="165"/>
    </row>
    <row r="8575" spans="41:41" x14ac:dyDescent="0.25">
      <c r="AO8575" s="165"/>
    </row>
    <row r="8576" spans="41:41" x14ac:dyDescent="0.25">
      <c r="AO8576" s="165"/>
    </row>
    <row r="8577" spans="41:41" x14ac:dyDescent="0.25">
      <c r="AO8577" s="165"/>
    </row>
    <row r="8578" spans="41:41" x14ac:dyDescent="0.25">
      <c r="AO8578" s="165"/>
    </row>
    <row r="8579" spans="41:41" x14ac:dyDescent="0.25">
      <c r="AO8579" s="165"/>
    </row>
    <row r="8580" spans="41:41" x14ac:dyDescent="0.25">
      <c r="AO8580" s="165"/>
    </row>
    <row r="8581" spans="41:41" x14ac:dyDescent="0.25">
      <c r="AO8581" s="165"/>
    </row>
    <row r="8582" spans="41:41" x14ac:dyDescent="0.25">
      <c r="AO8582" s="165"/>
    </row>
    <row r="8583" spans="41:41" x14ac:dyDescent="0.25">
      <c r="AO8583" s="165"/>
    </row>
    <row r="8584" spans="41:41" x14ac:dyDescent="0.25">
      <c r="AO8584" s="165"/>
    </row>
    <row r="8585" spans="41:41" x14ac:dyDescent="0.25">
      <c r="AO8585" s="165"/>
    </row>
    <row r="8586" spans="41:41" x14ac:dyDescent="0.25">
      <c r="AO8586" s="165"/>
    </row>
    <row r="8587" spans="41:41" x14ac:dyDescent="0.25">
      <c r="AO8587" s="165"/>
    </row>
    <row r="8588" spans="41:41" x14ac:dyDescent="0.25">
      <c r="AO8588" s="165"/>
    </row>
    <row r="8589" spans="41:41" x14ac:dyDescent="0.25">
      <c r="AO8589" s="165"/>
    </row>
    <row r="8590" spans="41:41" x14ac:dyDescent="0.25">
      <c r="AO8590" s="165"/>
    </row>
    <row r="8591" spans="41:41" x14ac:dyDescent="0.25">
      <c r="AO8591" s="165"/>
    </row>
    <row r="8592" spans="41:41" x14ac:dyDescent="0.25">
      <c r="AO8592" s="165"/>
    </row>
    <row r="8593" spans="41:41" x14ac:dyDescent="0.25">
      <c r="AO8593" s="165"/>
    </row>
    <row r="8594" spans="41:41" x14ac:dyDescent="0.25">
      <c r="AO8594" s="165"/>
    </row>
    <row r="8595" spans="41:41" x14ac:dyDescent="0.25">
      <c r="AO8595" s="165"/>
    </row>
    <row r="8596" spans="41:41" x14ac:dyDescent="0.25">
      <c r="AO8596" s="165"/>
    </row>
    <row r="8597" spans="41:41" x14ac:dyDescent="0.25">
      <c r="AO8597" s="165"/>
    </row>
    <row r="8598" spans="41:41" x14ac:dyDescent="0.25">
      <c r="AO8598" s="165"/>
    </row>
    <row r="8599" spans="41:41" x14ac:dyDescent="0.25">
      <c r="AO8599" s="165"/>
    </row>
    <row r="8600" spans="41:41" x14ac:dyDescent="0.25">
      <c r="AO8600" s="165"/>
    </row>
    <row r="8601" spans="41:41" x14ac:dyDescent="0.25">
      <c r="AO8601" s="165"/>
    </row>
    <row r="8602" spans="41:41" x14ac:dyDescent="0.25">
      <c r="AO8602" s="165"/>
    </row>
    <row r="8603" spans="41:41" x14ac:dyDescent="0.25">
      <c r="AO8603" s="165"/>
    </row>
    <row r="8604" spans="41:41" x14ac:dyDescent="0.25">
      <c r="AO8604" s="165"/>
    </row>
    <row r="8605" spans="41:41" x14ac:dyDescent="0.25">
      <c r="AO8605" s="165"/>
    </row>
    <row r="8606" spans="41:41" x14ac:dyDescent="0.25">
      <c r="AO8606" s="165"/>
    </row>
    <row r="8607" spans="41:41" x14ac:dyDescent="0.25">
      <c r="AO8607" s="165"/>
    </row>
    <row r="8608" spans="41:41" x14ac:dyDescent="0.25">
      <c r="AO8608" s="165"/>
    </row>
    <row r="8609" spans="41:41" x14ac:dyDescent="0.25">
      <c r="AO8609" s="165"/>
    </row>
    <row r="8610" spans="41:41" x14ac:dyDescent="0.25">
      <c r="AO8610" s="165"/>
    </row>
    <row r="8611" spans="41:41" x14ac:dyDescent="0.25">
      <c r="AO8611" s="165"/>
    </row>
    <row r="8612" spans="41:41" x14ac:dyDescent="0.25">
      <c r="AO8612" s="165"/>
    </row>
    <row r="8613" spans="41:41" x14ac:dyDescent="0.25">
      <c r="AO8613" s="165"/>
    </row>
    <row r="8614" spans="41:41" x14ac:dyDescent="0.25">
      <c r="AO8614" s="165"/>
    </row>
    <row r="8615" spans="41:41" x14ac:dyDescent="0.25">
      <c r="AO8615" s="165"/>
    </row>
    <row r="8616" spans="41:41" x14ac:dyDescent="0.25">
      <c r="AO8616" s="165"/>
    </row>
    <row r="8617" spans="41:41" x14ac:dyDescent="0.25">
      <c r="AO8617" s="165"/>
    </row>
    <row r="8618" spans="41:41" x14ac:dyDescent="0.25">
      <c r="AO8618" s="165"/>
    </row>
    <row r="8619" spans="41:41" x14ac:dyDescent="0.25">
      <c r="AO8619" s="165"/>
    </row>
    <row r="8620" spans="41:41" x14ac:dyDescent="0.25">
      <c r="AO8620" s="165"/>
    </row>
    <row r="8621" spans="41:41" x14ac:dyDescent="0.25">
      <c r="AO8621" s="165"/>
    </row>
    <row r="8622" spans="41:41" x14ac:dyDescent="0.25">
      <c r="AO8622" s="165"/>
    </row>
    <row r="8623" spans="41:41" x14ac:dyDescent="0.25">
      <c r="AO8623" s="165"/>
    </row>
    <row r="8624" spans="41:41" x14ac:dyDescent="0.25">
      <c r="AO8624" s="165"/>
    </row>
    <row r="8625" spans="41:41" x14ac:dyDescent="0.25">
      <c r="AO8625" s="165"/>
    </row>
    <row r="8626" spans="41:41" x14ac:dyDescent="0.25">
      <c r="AO8626" s="165"/>
    </row>
    <row r="8627" spans="41:41" x14ac:dyDescent="0.25">
      <c r="AO8627" s="165"/>
    </row>
    <row r="8628" spans="41:41" x14ac:dyDescent="0.25">
      <c r="AO8628" s="165"/>
    </row>
    <row r="8629" spans="41:41" x14ac:dyDescent="0.25">
      <c r="AO8629" s="165"/>
    </row>
    <row r="8630" spans="41:41" x14ac:dyDescent="0.25">
      <c r="AO8630" s="165"/>
    </row>
    <row r="8631" spans="41:41" x14ac:dyDescent="0.25">
      <c r="AO8631" s="165"/>
    </row>
    <row r="8632" spans="41:41" x14ac:dyDescent="0.25">
      <c r="AO8632" s="165"/>
    </row>
    <row r="8633" spans="41:41" x14ac:dyDescent="0.25">
      <c r="AO8633" s="165"/>
    </row>
    <row r="8634" spans="41:41" x14ac:dyDescent="0.25">
      <c r="AO8634" s="165"/>
    </row>
    <row r="8635" spans="41:41" x14ac:dyDescent="0.25">
      <c r="AO8635" s="165"/>
    </row>
    <row r="8636" spans="41:41" x14ac:dyDescent="0.25">
      <c r="AO8636" s="165"/>
    </row>
    <row r="8637" spans="41:41" x14ac:dyDescent="0.25">
      <c r="AO8637" s="165"/>
    </row>
    <row r="8638" spans="41:41" x14ac:dyDescent="0.25">
      <c r="AO8638" s="165"/>
    </row>
    <row r="8639" spans="41:41" x14ac:dyDescent="0.25">
      <c r="AO8639" s="165"/>
    </row>
    <row r="8640" spans="41:41" x14ac:dyDescent="0.25">
      <c r="AO8640" s="165"/>
    </row>
    <row r="8641" spans="41:41" x14ac:dyDescent="0.25">
      <c r="AO8641" s="165"/>
    </row>
    <row r="8642" spans="41:41" x14ac:dyDescent="0.25">
      <c r="AO8642" s="165"/>
    </row>
    <row r="8643" spans="41:41" x14ac:dyDescent="0.25">
      <c r="AO8643" s="165"/>
    </row>
    <row r="8644" spans="41:41" x14ac:dyDescent="0.25">
      <c r="AO8644" s="165"/>
    </row>
    <row r="8645" spans="41:41" x14ac:dyDescent="0.25">
      <c r="AO8645" s="165"/>
    </row>
    <row r="8646" spans="41:41" x14ac:dyDescent="0.25">
      <c r="AO8646" s="165"/>
    </row>
    <row r="8647" spans="41:41" x14ac:dyDescent="0.25">
      <c r="AO8647" s="165"/>
    </row>
    <row r="8648" spans="41:41" x14ac:dyDescent="0.25">
      <c r="AO8648" s="165"/>
    </row>
    <row r="8649" spans="41:41" x14ac:dyDescent="0.25">
      <c r="AO8649" s="165"/>
    </row>
    <row r="8650" spans="41:41" x14ac:dyDescent="0.25">
      <c r="AO8650" s="165"/>
    </row>
    <row r="8651" spans="41:41" x14ac:dyDescent="0.25">
      <c r="AO8651" s="165"/>
    </row>
    <row r="8652" spans="41:41" x14ac:dyDescent="0.25">
      <c r="AO8652" s="165"/>
    </row>
    <row r="8653" spans="41:41" x14ac:dyDescent="0.25">
      <c r="AO8653" s="165"/>
    </row>
    <row r="8654" spans="41:41" x14ac:dyDescent="0.25">
      <c r="AO8654" s="165"/>
    </row>
    <row r="8655" spans="41:41" x14ac:dyDescent="0.25">
      <c r="AO8655" s="165"/>
    </row>
    <row r="8656" spans="41:41" x14ac:dyDescent="0.25">
      <c r="AO8656" s="165"/>
    </row>
    <row r="8657" spans="41:41" x14ac:dyDescent="0.25">
      <c r="AO8657" s="165"/>
    </row>
    <row r="8658" spans="41:41" x14ac:dyDescent="0.25">
      <c r="AO8658" s="165"/>
    </row>
    <row r="8659" spans="41:41" x14ac:dyDescent="0.25">
      <c r="AO8659" s="165"/>
    </row>
    <row r="8660" spans="41:41" x14ac:dyDescent="0.25">
      <c r="AO8660" s="165"/>
    </row>
    <row r="8661" spans="41:41" x14ac:dyDescent="0.25">
      <c r="AO8661" s="165"/>
    </row>
    <row r="8662" spans="41:41" x14ac:dyDescent="0.25">
      <c r="AO8662" s="165"/>
    </row>
    <row r="8663" spans="41:41" x14ac:dyDescent="0.25">
      <c r="AO8663" s="165"/>
    </row>
    <row r="8664" spans="41:41" x14ac:dyDescent="0.25">
      <c r="AO8664" s="165"/>
    </row>
    <row r="8665" spans="41:41" x14ac:dyDescent="0.25">
      <c r="AO8665" s="165"/>
    </row>
    <row r="8666" spans="41:41" x14ac:dyDescent="0.25">
      <c r="AO8666" s="165"/>
    </row>
    <row r="8667" spans="41:41" x14ac:dyDescent="0.25">
      <c r="AO8667" s="165"/>
    </row>
    <row r="8668" spans="41:41" x14ac:dyDescent="0.25">
      <c r="AO8668" s="165"/>
    </row>
    <row r="8669" spans="41:41" x14ac:dyDescent="0.25">
      <c r="AO8669" s="165"/>
    </row>
    <row r="8670" spans="41:41" x14ac:dyDescent="0.25">
      <c r="AO8670" s="165"/>
    </row>
    <row r="8671" spans="41:41" x14ac:dyDescent="0.25">
      <c r="AO8671" s="165"/>
    </row>
    <row r="8672" spans="41:41" x14ac:dyDescent="0.25">
      <c r="AO8672" s="165"/>
    </row>
    <row r="8673" spans="41:41" x14ac:dyDescent="0.25">
      <c r="AO8673" s="165"/>
    </row>
    <row r="8674" spans="41:41" x14ac:dyDescent="0.25">
      <c r="AO8674" s="165"/>
    </row>
    <row r="8675" spans="41:41" x14ac:dyDescent="0.25">
      <c r="AO8675" s="165"/>
    </row>
    <row r="8676" spans="41:41" x14ac:dyDescent="0.25">
      <c r="AO8676" s="165"/>
    </row>
    <row r="8677" spans="41:41" x14ac:dyDescent="0.25">
      <c r="AO8677" s="165"/>
    </row>
    <row r="8678" spans="41:41" x14ac:dyDescent="0.25">
      <c r="AO8678" s="165"/>
    </row>
    <row r="8679" spans="41:41" x14ac:dyDescent="0.25">
      <c r="AO8679" s="165"/>
    </row>
    <row r="8680" spans="41:41" x14ac:dyDescent="0.25">
      <c r="AO8680" s="165"/>
    </row>
    <row r="8681" spans="41:41" x14ac:dyDescent="0.25">
      <c r="AO8681" s="165"/>
    </row>
    <row r="8682" spans="41:41" x14ac:dyDescent="0.25">
      <c r="AO8682" s="165"/>
    </row>
    <row r="8683" spans="41:41" x14ac:dyDescent="0.25">
      <c r="AO8683" s="165"/>
    </row>
    <row r="8684" spans="41:41" x14ac:dyDescent="0.25">
      <c r="AO8684" s="165"/>
    </row>
    <row r="8685" spans="41:41" x14ac:dyDescent="0.25">
      <c r="AO8685" s="165"/>
    </row>
    <row r="8686" spans="41:41" x14ac:dyDescent="0.25">
      <c r="AO8686" s="165"/>
    </row>
    <row r="8687" spans="41:41" x14ac:dyDescent="0.25">
      <c r="AO8687" s="165"/>
    </row>
    <row r="8688" spans="41:41" x14ac:dyDescent="0.25">
      <c r="AO8688" s="165"/>
    </row>
    <row r="8689" spans="41:41" x14ac:dyDescent="0.25">
      <c r="AO8689" s="165"/>
    </row>
    <row r="8690" spans="41:41" x14ac:dyDescent="0.25">
      <c r="AO8690" s="165"/>
    </row>
    <row r="8691" spans="41:41" x14ac:dyDescent="0.25">
      <c r="AO8691" s="165"/>
    </row>
    <row r="8692" spans="41:41" x14ac:dyDescent="0.25">
      <c r="AO8692" s="165"/>
    </row>
    <row r="8693" spans="41:41" x14ac:dyDescent="0.25">
      <c r="AO8693" s="165"/>
    </row>
    <row r="8694" spans="41:41" x14ac:dyDescent="0.25">
      <c r="AO8694" s="165"/>
    </row>
    <row r="8695" spans="41:41" x14ac:dyDescent="0.25">
      <c r="AO8695" s="165"/>
    </row>
    <row r="8696" spans="41:41" x14ac:dyDescent="0.25">
      <c r="AO8696" s="165"/>
    </row>
    <row r="8697" spans="41:41" x14ac:dyDescent="0.25">
      <c r="AO8697" s="165"/>
    </row>
    <row r="8698" spans="41:41" x14ac:dyDescent="0.25">
      <c r="AO8698" s="165"/>
    </row>
    <row r="8699" spans="41:41" x14ac:dyDescent="0.25">
      <c r="AO8699" s="165"/>
    </row>
    <row r="8700" spans="41:41" x14ac:dyDescent="0.25">
      <c r="AO8700" s="165"/>
    </row>
    <row r="8701" spans="41:41" x14ac:dyDescent="0.25">
      <c r="AO8701" s="165"/>
    </row>
    <row r="8702" spans="41:41" x14ac:dyDescent="0.25">
      <c r="AO8702" s="165"/>
    </row>
    <row r="8703" spans="41:41" x14ac:dyDescent="0.25">
      <c r="AO8703" s="165"/>
    </row>
    <row r="8704" spans="41:41" x14ac:dyDescent="0.25">
      <c r="AO8704" s="165"/>
    </row>
    <row r="8705" spans="41:41" x14ac:dyDescent="0.25">
      <c r="AO8705" s="165"/>
    </row>
    <row r="8706" spans="41:41" x14ac:dyDescent="0.25">
      <c r="AO8706" s="165"/>
    </row>
    <row r="8707" spans="41:41" x14ac:dyDescent="0.25">
      <c r="AO8707" s="165"/>
    </row>
    <row r="8708" spans="41:41" x14ac:dyDescent="0.25">
      <c r="AO8708" s="165"/>
    </row>
    <row r="8709" spans="41:41" x14ac:dyDescent="0.25">
      <c r="AO8709" s="165"/>
    </row>
    <row r="8710" spans="41:41" x14ac:dyDescent="0.25">
      <c r="AO8710" s="165"/>
    </row>
    <row r="8711" spans="41:41" x14ac:dyDescent="0.25">
      <c r="AO8711" s="165"/>
    </row>
    <row r="8712" spans="41:41" x14ac:dyDescent="0.25">
      <c r="AO8712" s="165"/>
    </row>
    <row r="8713" spans="41:41" x14ac:dyDescent="0.25">
      <c r="AO8713" s="165"/>
    </row>
    <row r="8714" spans="41:41" x14ac:dyDescent="0.25">
      <c r="AO8714" s="165"/>
    </row>
    <row r="8715" spans="41:41" x14ac:dyDescent="0.25">
      <c r="AO8715" s="165"/>
    </row>
    <row r="8716" spans="41:41" x14ac:dyDescent="0.25">
      <c r="AO8716" s="165"/>
    </row>
    <row r="8717" spans="41:41" x14ac:dyDescent="0.25">
      <c r="AO8717" s="165"/>
    </row>
    <row r="8718" spans="41:41" x14ac:dyDescent="0.25">
      <c r="AO8718" s="165"/>
    </row>
    <row r="8719" spans="41:41" x14ac:dyDescent="0.25">
      <c r="AO8719" s="165"/>
    </row>
    <row r="8720" spans="41:41" x14ac:dyDescent="0.25">
      <c r="AO8720" s="165"/>
    </row>
    <row r="8721" spans="41:41" x14ac:dyDescent="0.25">
      <c r="AO8721" s="165"/>
    </row>
    <row r="8722" spans="41:41" x14ac:dyDescent="0.25">
      <c r="AO8722" s="165"/>
    </row>
    <row r="8723" spans="41:41" x14ac:dyDescent="0.25">
      <c r="AO8723" s="165"/>
    </row>
    <row r="8724" spans="41:41" x14ac:dyDescent="0.25">
      <c r="AO8724" s="165"/>
    </row>
    <row r="8725" spans="41:41" x14ac:dyDescent="0.25">
      <c r="AO8725" s="165"/>
    </row>
    <row r="8726" spans="41:41" x14ac:dyDescent="0.25">
      <c r="AO8726" s="165"/>
    </row>
    <row r="8727" spans="41:41" x14ac:dyDescent="0.25">
      <c r="AO8727" s="165"/>
    </row>
    <row r="8728" spans="41:41" x14ac:dyDescent="0.25">
      <c r="AO8728" s="165"/>
    </row>
    <row r="8729" spans="41:41" x14ac:dyDescent="0.25">
      <c r="AO8729" s="165"/>
    </row>
    <row r="8730" spans="41:41" x14ac:dyDescent="0.25">
      <c r="AO8730" s="165"/>
    </row>
    <row r="8731" spans="41:41" x14ac:dyDescent="0.25">
      <c r="AO8731" s="165"/>
    </row>
    <row r="8732" spans="41:41" x14ac:dyDescent="0.25">
      <c r="AO8732" s="165"/>
    </row>
    <row r="8733" spans="41:41" x14ac:dyDescent="0.25">
      <c r="AO8733" s="165"/>
    </row>
    <row r="8734" spans="41:41" x14ac:dyDescent="0.25">
      <c r="AO8734" s="165"/>
    </row>
    <row r="8735" spans="41:41" x14ac:dyDescent="0.25">
      <c r="AO8735" s="165"/>
    </row>
    <row r="8736" spans="41:41" x14ac:dyDescent="0.25">
      <c r="AO8736" s="165"/>
    </row>
    <row r="8737" spans="41:41" x14ac:dyDescent="0.25">
      <c r="AO8737" s="165"/>
    </row>
    <row r="8738" spans="41:41" x14ac:dyDescent="0.25">
      <c r="AO8738" s="165"/>
    </row>
    <row r="8739" spans="41:41" x14ac:dyDescent="0.25">
      <c r="AO8739" s="165"/>
    </row>
    <row r="8740" spans="41:41" x14ac:dyDescent="0.25">
      <c r="AO8740" s="165"/>
    </row>
    <row r="8741" spans="41:41" x14ac:dyDescent="0.25">
      <c r="AO8741" s="165"/>
    </row>
    <row r="8742" spans="41:41" x14ac:dyDescent="0.25">
      <c r="AO8742" s="165"/>
    </row>
    <row r="8743" spans="41:41" x14ac:dyDescent="0.25">
      <c r="AO8743" s="165"/>
    </row>
    <row r="8744" spans="41:41" x14ac:dyDescent="0.25">
      <c r="AO8744" s="165"/>
    </row>
    <row r="8745" spans="41:41" x14ac:dyDescent="0.25">
      <c r="AO8745" s="165"/>
    </row>
    <row r="8746" spans="41:41" x14ac:dyDescent="0.25">
      <c r="AO8746" s="165"/>
    </row>
    <row r="8747" spans="41:41" x14ac:dyDescent="0.25">
      <c r="AO8747" s="165"/>
    </row>
    <row r="8748" spans="41:41" x14ac:dyDescent="0.25">
      <c r="AO8748" s="165"/>
    </row>
    <row r="8749" spans="41:41" x14ac:dyDescent="0.25">
      <c r="AO8749" s="165"/>
    </row>
    <row r="8750" spans="41:41" x14ac:dyDescent="0.25">
      <c r="AO8750" s="165"/>
    </row>
    <row r="8751" spans="41:41" x14ac:dyDescent="0.25">
      <c r="AO8751" s="165"/>
    </row>
    <row r="8752" spans="41:41" x14ac:dyDescent="0.25">
      <c r="AO8752" s="165"/>
    </row>
    <row r="8753" spans="41:41" x14ac:dyDescent="0.25">
      <c r="AO8753" s="165"/>
    </row>
    <row r="8754" spans="41:41" x14ac:dyDescent="0.25">
      <c r="AO8754" s="165"/>
    </row>
    <row r="8755" spans="41:41" x14ac:dyDescent="0.25">
      <c r="AO8755" s="165"/>
    </row>
    <row r="8756" spans="41:41" x14ac:dyDescent="0.25">
      <c r="AO8756" s="165"/>
    </row>
    <row r="8757" spans="41:41" x14ac:dyDescent="0.25">
      <c r="AO8757" s="165"/>
    </row>
    <row r="8758" spans="41:41" x14ac:dyDescent="0.25">
      <c r="AO8758" s="165"/>
    </row>
    <row r="8759" spans="41:41" x14ac:dyDescent="0.25">
      <c r="AO8759" s="165"/>
    </row>
    <row r="8760" spans="41:41" x14ac:dyDescent="0.25">
      <c r="AO8760" s="165"/>
    </row>
    <row r="8761" spans="41:41" x14ac:dyDescent="0.25">
      <c r="AO8761" s="165"/>
    </row>
    <row r="8762" spans="41:41" x14ac:dyDescent="0.25">
      <c r="AO8762" s="165"/>
    </row>
    <row r="8763" spans="41:41" x14ac:dyDescent="0.25">
      <c r="AO8763" s="165"/>
    </row>
    <row r="8764" spans="41:41" x14ac:dyDescent="0.25">
      <c r="AO8764" s="165"/>
    </row>
    <row r="8765" spans="41:41" x14ac:dyDescent="0.25">
      <c r="AO8765" s="165"/>
    </row>
    <row r="8766" spans="41:41" x14ac:dyDescent="0.25">
      <c r="AO8766" s="165"/>
    </row>
    <row r="8767" spans="41:41" x14ac:dyDescent="0.25">
      <c r="AO8767" s="165"/>
    </row>
    <row r="8768" spans="41:41" x14ac:dyDescent="0.25">
      <c r="AO8768" s="165"/>
    </row>
    <row r="8769" spans="41:41" x14ac:dyDescent="0.25">
      <c r="AO8769" s="165"/>
    </row>
    <row r="8770" spans="41:41" x14ac:dyDescent="0.25">
      <c r="AO8770" s="165"/>
    </row>
    <row r="8771" spans="41:41" x14ac:dyDescent="0.25">
      <c r="AO8771" s="165"/>
    </row>
    <row r="8772" spans="41:41" x14ac:dyDescent="0.25">
      <c r="AO8772" s="165"/>
    </row>
    <row r="8773" spans="41:41" x14ac:dyDescent="0.25">
      <c r="AO8773" s="165"/>
    </row>
    <row r="8774" spans="41:41" x14ac:dyDescent="0.25">
      <c r="AO8774" s="165"/>
    </row>
    <row r="8775" spans="41:41" x14ac:dyDescent="0.25">
      <c r="AO8775" s="165"/>
    </row>
    <row r="8776" spans="41:41" x14ac:dyDescent="0.25">
      <c r="AO8776" s="165"/>
    </row>
    <row r="8777" spans="41:41" x14ac:dyDescent="0.25">
      <c r="AO8777" s="165"/>
    </row>
    <row r="8778" spans="41:41" x14ac:dyDescent="0.25">
      <c r="AO8778" s="165"/>
    </row>
    <row r="8779" spans="41:41" x14ac:dyDescent="0.25">
      <c r="AO8779" s="165"/>
    </row>
    <row r="8780" spans="41:41" x14ac:dyDescent="0.25">
      <c r="AO8780" s="165"/>
    </row>
    <row r="8781" spans="41:41" x14ac:dyDescent="0.25">
      <c r="AO8781" s="165"/>
    </row>
    <row r="8782" spans="41:41" x14ac:dyDescent="0.25">
      <c r="AO8782" s="165"/>
    </row>
    <row r="8783" spans="41:41" x14ac:dyDescent="0.25">
      <c r="AO8783" s="165"/>
    </row>
    <row r="8784" spans="41:41" x14ac:dyDescent="0.25">
      <c r="AO8784" s="165"/>
    </row>
    <row r="8785" spans="41:41" x14ac:dyDescent="0.25">
      <c r="AO8785" s="165"/>
    </row>
    <row r="8786" spans="41:41" x14ac:dyDescent="0.25">
      <c r="AO8786" s="165"/>
    </row>
    <row r="8787" spans="41:41" x14ac:dyDescent="0.25">
      <c r="AO8787" s="165"/>
    </row>
    <row r="8788" spans="41:41" x14ac:dyDescent="0.25">
      <c r="AO8788" s="165"/>
    </row>
    <row r="8789" spans="41:41" x14ac:dyDescent="0.25">
      <c r="AO8789" s="165"/>
    </row>
    <row r="8790" spans="41:41" x14ac:dyDescent="0.25">
      <c r="AO8790" s="165"/>
    </row>
    <row r="8791" spans="41:41" x14ac:dyDescent="0.25">
      <c r="AO8791" s="165"/>
    </row>
    <row r="8792" spans="41:41" x14ac:dyDescent="0.25">
      <c r="AO8792" s="165"/>
    </row>
    <row r="8793" spans="41:41" x14ac:dyDescent="0.25">
      <c r="AO8793" s="165"/>
    </row>
    <row r="8794" spans="41:41" x14ac:dyDescent="0.25">
      <c r="AO8794" s="165"/>
    </row>
    <row r="8795" spans="41:41" x14ac:dyDescent="0.25">
      <c r="AO8795" s="165"/>
    </row>
    <row r="8796" spans="41:41" x14ac:dyDescent="0.25">
      <c r="AO8796" s="165"/>
    </row>
    <row r="8797" spans="41:41" x14ac:dyDescent="0.25">
      <c r="AO8797" s="165"/>
    </row>
    <row r="8798" spans="41:41" x14ac:dyDescent="0.25">
      <c r="AO8798" s="165"/>
    </row>
    <row r="8799" spans="41:41" x14ac:dyDescent="0.25">
      <c r="AO8799" s="165"/>
    </row>
    <row r="8800" spans="41:41" x14ac:dyDescent="0.25">
      <c r="AO8800" s="165"/>
    </row>
    <row r="8801" spans="41:41" x14ac:dyDescent="0.25">
      <c r="AO8801" s="165"/>
    </row>
    <row r="8802" spans="41:41" x14ac:dyDescent="0.25">
      <c r="AO8802" s="165"/>
    </row>
    <row r="8803" spans="41:41" x14ac:dyDescent="0.25">
      <c r="AO8803" s="165"/>
    </row>
    <row r="8804" spans="41:41" x14ac:dyDescent="0.25">
      <c r="AO8804" s="165"/>
    </row>
    <row r="8805" spans="41:41" x14ac:dyDescent="0.25">
      <c r="AO8805" s="165"/>
    </row>
    <row r="8806" spans="41:41" x14ac:dyDescent="0.25">
      <c r="AO8806" s="165"/>
    </row>
    <row r="8807" spans="41:41" x14ac:dyDescent="0.25">
      <c r="AO8807" s="165"/>
    </row>
    <row r="8808" spans="41:41" x14ac:dyDescent="0.25">
      <c r="AO8808" s="165"/>
    </row>
    <row r="8809" spans="41:41" x14ac:dyDescent="0.25">
      <c r="AO8809" s="165"/>
    </row>
    <row r="8810" spans="41:41" x14ac:dyDescent="0.25">
      <c r="AO8810" s="165"/>
    </row>
    <row r="8811" spans="41:41" x14ac:dyDescent="0.25">
      <c r="AO8811" s="165"/>
    </row>
    <row r="8812" spans="41:41" x14ac:dyDescent="0.25">
      <c r="AO8812" s="165"/>
    </row>
    <row r="8813" spans="41:41" x14ac:dyDescent="0.25">
      <c r="AO8813" s="165"/>
    </row>
    <row r="8814" spans="41:41" x14ac:dyDescent="0.25">
      <c r="AO8814" s="165"/>
    </row>
    <row r="8815" spans="41:41" x14ac:dyDescent="0.25">
      <c r="AO8815" s="165"/>
    </row>
    <row r="8816" spans="41:41" x14ac:dyDescent="0.25">
      <c r="AO8816" s="165"/>
    </row>
    <row r="8817" spans="41:41" x14ac:dyDescent="0.25">
      <c r="AO8817" s="165"/>
    </row>
    <row r="8818" spans="41:41" x14ac:dyDescent="0.25">
      <c r="AO8818" s="165"/>
    </row>
    <row r="8819" spans="41:41" x14ac:dyDescent="0.25">
      <c r="AO8819" s="165"/>
    </row>
    <row r="8820" spans="41:41" x14ac:dyDescent="0.25">
      <c r="AO8820" s="165"/>
    </row>
    <row r="8821" spans="41:41" x14ac:dyDescent="0.25">
      <c r="AO8821" s="165"/>
    </row>
    <row r="8822" spans="41:41" x14ac:dyDescent="0.25">
      <c r="AO8822" s="165"/>
    </row>
    <row r="8823" spans="41:41" x14ac:dyDescent="0.25">
      <c r="AO8823" s="165"/>
    </row>
    <row r="8824" spans="41:41" x14ac:dyDescent="0.25">
      <c r="AO8824" s="165"/>
    </row>
    <row r="8825" spans="41:41" x14ac:dyDescent="0.25">
      <c r="AO8825" s="165"/>
    </row>
    <row r="8826" spans="41:41" x14ac:dyDescent="0.25">
      <c r="AO8826" s="165"/>
    </row>
    <row r="8827" spans="41:41" x14ac:dyDescent="0.25">
      <c r="AO8827" s="165"/>
    </row>
    <row r="8828" spans="41:41" x14ac:dyDescent="0.25">
      <c r="AO8828" s="165"/>
    </row>
    <row r="8829" spans="41:41" x14ac:dyDescent="0.25">
      <c r="AO8829" s="165"/>
    </row>
    <row r="8830" spans="41:41" x14ac:dyDescent="0.25">
      <c r="AO8830" s="165"/>
    </row>
    <row r="8831" spans="41:41" x14ac:dyDescent="0.25">
      <c r="AO8831" s="165"/>
    </row>
    <row r="8832" spans="41:41" x14ac:dyDescent="0.25">
      <c r="AO8832" s="165"/>
    </row>
    <row r="8833" spans="41:41" x14ac:dyDescent="0.25">
      <c r="AO8833" s="165"/>
    </row>
    <row r="8834" spans="41:41" x14ac:dyDescent="0.25">
      <c r="AO8834" s="165"/>
    </row>
    <row r="8835" spans="41:41" x14ac:dyDescent="0.25">
      <c r="AO8835" s="165"/>
    </row>
    <row r="8836" spans="41:41" x14ac:dyDescent="0.25">
      <c r="AO8836" s="165"/>
    </row>
    <row r="8837" spans="41:41" x14ac:dyDescent="0.25">
      <c r="AO8837" s="165"/>
    </row>
    <row r="8838" spans="41:41" x14ac:dyDescent="0.25">
      <c r="AO8838" s="165"/>
    </row>
    <row r="8839" spans="41:41" x14ac:dyDescent="0.25">
      <c r="AO8839" s="165"/>
    </row>
    <row r="8840" spans="41:41" x14ac:dyDescent="0.25">
      <c r="AO8840" s="165"/>
    </row>
    <row r="8841" spans="41:41" x14ac:dyDescent="0.25">
      <c r="AO8841" s="165"/>
    </row>
    <row r="8842" spans="41:41" x14ac:dyDescent="0.25">
      <c r="AO8842" s="165"/>
    </row>
    <row r="8843" spans="41:41" x14ac:dyDescent="0.25">
      <c r="AO8843" s="165"/>
    </row>
    <row r="8844" spans="41:41" x14ac:dyDescent="0.25">
      <c r="AO8844" s="165"/>
    </row>
    <row r="8845" spans="41:41" x14ac:dyDescent="0.25">
      <c r="AO8845" s="165"/>
    </row>
    <row r="8846" spans="41:41" x14ac:dyDescent="0.25">
      <c r="AO8846" s="165"/>
    </row>
    <row r="8847" spans="41:41" x14ac:dyDescent="0.25">
      <c r="AO8847" s="165"/>
    </row>
    <row r="8848" spans="41:41" x14ac:dyDescent="0.25">
      <c r="AO8848" s="165"/>
    </row>
    <row r="8849" spans="41:41" x14ac:dyDescent="0.25">
      <c r="AO8849" s="165"/>
    </row>
    <row r="8850" spans="41:41" x14ac:dyDescent="0.25">
      <c r="AO8850" s="165"/>
    </row>
    <row r="8851" spans="41:41" x14ac:dyDescent="0.25">
      <c r="AO8851" s="165"/>
    </row>
    <row r="8852" spans="41:41" x14ac:dyDescent="0.25">
      <c r="AO8852" s="165"/>
    </row>
    <row r="8853" spans="41:41" x14ac:dyDescent="0.25">
      <c r="AO8853" s="165"/>
    </row>
    <row r="8854" spans="41:41" x14ac:dyDescent="0.25">
      <c r="AO8854" s="165"/>
    </row>
    <row r="8855" spans="41:41" x14ac:dyDescent="0.25">
      <c r="AO8855" s="165"/>
    </row>
    <row r="8856" spans="41:41" x14ac:dyDescent="0.25">
      <c r="AO8856" s="165"/>
    </row>
    <row r="8857" spans="41:41" x14ac:dyDescent="0.25">
      <c r="AO8857" s="165"/>
    </row>
    <row r="8858" spans="41:41" x14ac:dyDescent="0.25">
      <c r="AO8858" s="165"/>
    </row>
    <row r="8859" spans="41:41" x14ac:dyDescent="0.25">
      <c r="AO8859" s="165"/>
    </row>
    <row r="8860" spans="41:41" x14ac:dyDescent="0.25">
      <c r="AO8860" s="165"/>
    </row>
    <row r="8861" spans="41:41" x14ac:dyDescent="0.25">
      <c r="AO8861" s="165"/>
    </row>
    <row r="8862" spans="41:41" x14ac:dyDescent="0.25">
      <c r="AO8862" s="165"/>
    </row>
    <row r="8863" spans="41:41" x14ac:dyDescent="0.25">
      <c r="AO8863" s="165"/>
    </row>
    <row r="8864" spans="41:41" x14ac:dyDescent="0.25">
      <c r="AO8864" s="165"/>
    </row>
    <row r="8865" spans="41:41" x14ac:dyDescent="0.25">
      <c r="AO8865" s="165"/>
    </row>
    <row r="8866" spans="41:41" x14ac:dyDescent="0.25">
      <c r="AO8866" s="165"/>
    </row>
    <row r="8867" spans="41:41" x14ac:dyDescent="0.25">
      <c r="AO8867" s="165"/>
    </row>
    <row r="8868" spans="41:41" x14ac:dyDescent="0.25">
      <c r="AO8868" s="165"/>
    </row>
    <row r="8869" spans="41:41" x14ac:dyDescent="0.25">
      <c r="AO8869" s="165"/>
    </row>
    <row r="8870" spans="41:41" x14ac:dyDescent="0.25">
      <c r="AO8870" s="165"/>
    </row>
    <row r="8871" spans="41:41" x14ac:dyDescent="0.25">
      <c r="AO8871" s="165"/>
    </row>
    <row r="8872" spans="41:41" x14ac:dyDescent="0.25">
      <c r="AO8872" s="165"/>
    </row>
    <row r="8873" spans="41:41" x14ac:dyDescent="0.25">
      <c r="AO8873" s="165"/>
    </row>
    <row r="8874" spans="41:41" x14ac:dyDescent="0.25">
      <c r="AO8874" s="165"/>
    </row>
    <row r="8875" spans="41:41" x14ac:dyDescent="0.25">
      <c r="AO8875" s="165"/>
    </row>
    <row r="8876" spans="41:41" x14ac:dyDescent="0.25">
      <c r="AO8876" s="165"/>
    </row>
    <row r="8877" spans="41:41" x14ac:dyDescent="0.25">
      <c r="AO8877" s="165"/>
    </row>
    <row r="8878" spans="41:41" x14ac:dyDescent="0.25">
      <c r="AO8878" s="165"/>
    </row>
    <row r="8879" spans="41:41" x14ac:dyDescent="0.25">
      <c r="AO8879" s="165"/>
    </row>
    <row r="8880" spans="41:41" x14ac:dyDescent="0.25">
      <c r="AO8880" s="165"/>
    </row>
    <row r="8881" spans="41:41" x14ac:dyDescent="0.25">
      <c r="AO8881" s="165"/>
    </row>
    <row r="8882" spans="41:41" x14ac:dyDescent="0.25">
      <c r="AO8882" s="165"/>
    </row>
    <row r="8883" spans="41:41" x14ac:dyDescent="0.25">
      <c r="AO8883" s="165"/>
    </row>
    <row r="8884" spans="41:41" x14ac:dyDescent="0.25">
      <c r="AO8884" s="165"/>
    </row>
    <row r="8885" spans="41:41" x14ac:dyDescent="0.25">
      <c r="AO8885" s="165"/>
    </row>
    <row r="8886" spans="41:41" x14ac:dyDescent="0.25">
      <c r="AO8886" s="165"/>
    </row>
    <row r="8887" spans="41:41" x14ac:dyDescent="0.25">
      <c r="AO8887" s="165"/>
    </row>
    <row r="8888" spans="41:41" x14ac:dyDescent="0.25">
      <c r="AO8888" s="165"/>
    </row>
    <row r="8889" spans="41:41" x14ac:dyDescent="0.25">
      <c r="AO8889" s="165"/>
    </row>
    <row r="8890" spans="41:41" x14ac:dyDescent="0.25">
      <c r="AO8890" s="165"/>
    </row>
    <row r="8891" spans="41:41" x14ac:dyDescent="0.25">
      <c r="AO8891" s="165"/>
    </row>
    <row r="8892" spans="41:41" x14ac:dyDescent="0.25">
      <c r="AO8892" s="165"/>
    </row>
    <row r="8893" spans="41:41" x14ac:dyDescent="0.25">
      <c r="AO8893" s="165"/>
    </row>
    <row r="8894" spans="41:41" x14ac:dyDescent="0.25">
      <c r="AO8894" s="165"/>
    </row>
    <row r="8895" spans="41:41" x14ac:dyDescent="0.25">
      <c r="AO8895" s="165"/>
    </row>
    <row r="8896" spans="41:41" x14ac:dyDescent="0.25">
      <c r="AO8896" s="165"/>
    </row>
    <row r="8897" spans="41:41" x14ac:dyDescent="0.25">
      <c r="AO8897" s="165"/>
    </row>
    <row r="8898" spans="41:41" x14ac:dyDescent="0.25">
      <c r="AO8898" s="165"/>
    </row>
    <row r="8899" spans="41:41" x14ac:dyDescent="0.25">
      <c r="AO8899" s="165"/>
    </row>
    <row r="8900" spans="41:41" x14ac:dyDescent="0.25">
      <c r="AO8900" s="165"/>
    </row>
    <row r="8901" spans="41:41" x14ac:dyDescent="0.25">
      <c r="AO8901" s="165"/>
    </row>
    <row r="8902" spans="41:41" x14ac:dyDescent="0.25">
      <c r="AO8902" s="165"/>
    </row>
    <row r="8903" spans="41:41" x14ac:dyDescent="0.25">
      <c r="AO8903" s="165"/>
    </row>
    <row r="8904" spans="41:41" x14ac:dyDescent="0.25">
      <c r="AO8904" s="165"/>
    </row>
    <row r="8905" spans="41:41" x14ac:dyDescent="0.25">
      <c r="AO8905" s="165"/>
    </row>
    <row r="8906" spans="41:41" x14ac:dyDescent="0.25">
      <c r="AO8906" s="165"/>
    </row>
    <row r="8907" spans="41:41" x14ac:dyDescent="0.25">
      <c r="AO8907" s="165"/>
    </row>
    <row r="8908" spans="41:41" x14ac:dyDescent="0.25">
      <c r="AO8908" s="165"/>
    </row>
    <row r="8909" spans="41:41" x14ac:dyDescent="0.25">
      <c r="AO8909" s="165"/>
    </row>
    <row r="8910" spans="41:41" x14ac:dyDescent="0.25">
      <c r="AO8910" s="165"/>
    </row>
    <row r="8911" spans="41:41" x14ac:dyDescent="0.25">
      <c r="AO8911" s="165"/>
    </row>
    <row r="8912" spans="41:41" x14ac:dyDescent="0.25">
      <c r="AO8912" s="165"/>
    </row>
    <row r="8913" spans="41:41" x14ac:dyDescent="0.25">
      <c r="AO8913" s="165"/>
    </row>
    <row r="8914" spans="41:41" x14ac:dyDescent="0.25">
      <c r="AO8914" s="165"/>
    </row>
    <row r="8915" spans="41:41" x14ac:dyDescent="0.25">
      <c r="AO8915" s="165"/>
    </row>
    <row r="8916" spans="41:41" x14ac:dyDescent="0.25">
      <c r="AO8916" s="165"/>
    </row>
    <row r="8917" spans="41:41" x14ac:dyDescent="0.25">
      <c r="AO8917" s="165"/>
    </row>
    <row r="8918" spans="41:41" x14ac:dyDescent="0.25">
      <c r="AO8918" s="165"/>
    </row>
    <row r="8919" spans="41:41" x14ac:dyDescent="0.25">
      <c r="AO8919" s="165"/>
    </row>
    <row r="8920" spans="41:41" x14ac:dyDescent="0.25">
      <c r="AO8920" s="165"/>
    </row>
    <row r="8921" spans="41:41" x14ac:dyDescent="0.25">
      <c r="AO8921" s="165"/>
    </row>
    <row r="8922" spans="41:41" x14ac:dyDescent="0.25">
      <c r="AO8922" s="165"/>
    </row>
    <row r="8923" spans="41:41" x14ac:dyDescent="0.25">
      <c r="AO8923" s="165"/>
    </row>
    <row r="8924" spans="41:41" x14ac:dyDescent="0.25">
      <c r="AO8924" s="165"/>
    </row>
    <row r="8925" spans="41:41" x14ac:dyDescent="0.25">
      <c r="AO8925" s="165"/>
    </row>
    <row r="8926" spans="41:41" x14ac:dyDescent="0.25">
      <c r="AO8926" s="165"/>
    </row>
    <row r="8927" spans="41:41" x14ac:dyDescent="0.25">
      <c r="AO8927" s="165"/>
    </row>
    <row r="8928" spans="41:41" x14ac:dyDescent="0.25">
      <c r="AO8928" s="165"/>
    </row>
    <row r="8929" spans="41:41" x14ac:dyDescent="0.25">
      <c r="AO8929" s="165"/>
    </row>
    <row r="8930" spans="41:41" x14ac:dyDescent="0.25">
      <c r="AO8930" s="165"/>
    </row>
    <row r="8931" spans="41:41" x14ac:dyDescent="0.25">
      <c r="AO8931" s="165"/>
    </row>
    <row r="8932" spans="41:41" x14ac:dyDescent="0.25">
      <c r="AO8932" s="165"/>
    </row>
    <row r="8933" spans="41:41" x14ac:dyDescent="0.25">
      <c r="AO8933" s="165"/>
    </row>
    <row r="8934" spans="41:41" x14ac:dyDescent="0.25">
      <c r="AO8934" s="165"/>
    </row>
    <row r="8935" spans="41:41" x14ac:dyDescent="0.25">
      <c r="AO8935" s="165"/>
    </row>
    <row r="8936" spans="41:41" x14ac:dyDescent="0.25">
      <c r="AO8936" s="165"/>
    </row>
    <row r="8937" spans="41:41" x14ac:dyDescent="0.25">
      <c r="AO8937" s="165"/>
    </row>
    <row r="8938" spans="41:41" x14ac:dyDescent="0.25">
      <c r="AO8938" s="165"/>
    </row>
    <row r="8939" spans="41:41" x14ac:dyDescent="0.25">
      <c r="AO8939" s="165"/>
    </row>
    <row r="8940" spans="41:41" x14ac:dyDescent="0.25">
      <c r="AO8940" s="165"/>
    </row>
    <row r="8941" spans="41:41" x14ac:dyDescent="0.25">
      <c r="AO8941" s="165"/>
    </row>
    <row r="8942" spans="41:41" x14ac:dyDescent="0.25">
      <c r="AO8942" s="165"/>
    </row>
    <row r="8943" spans="41:41" x14ac:dyDescent="0.25">
      <c r="AO8943" s="165"/>
    </row>
    <row r="8944" spans="41:41" x14ac:dyDescent="0.25">
      <c r="AO8944" s="165"/>
    </row>
    <row r="8945" spans="41:41" x14ac:dyDescent="0.25">
      <c r="AO8945" s="165"/>
    </row>
    <row r="8946" spans="41:41" x14ac:dyDescent="0.25">
      <c r="AO8946" s="165"/>
    </row>
    <row r="8947" spans="41:41" x14ac:dyDescent="0.25">
      <c r="AO8947" s="165"/>
    </row>
    <row r="8948" spans="41:41" x14ac:dyDescent="0.25">
      <c r="AO8948" s="165"/>
    </row>
    <row r="8949" spans="41:41" x14ac:dyDescent="0.25">
      <c r="AO8949" s="165"/>
    </row>
    <row r="8950" spans="41:41" x14ac:dyDescent="0.25">
      <c r="AO8950" s="165"/>
    </row>
    <row r="8951" spans="41:41" x14ac:dyDescent="0.25">
      <c r="AO8951" s="165"/>
    </row>
    <row r="8952" spans="41:41" x14ac:dyDescent="0.25">
      <c r="AO8952" s="165"/>
    </row>
    <row r="8953" spans="41:41" x14ac:dyDescent="0.25">
      <c r="AO8953" s="165"/>
    </row>
    <row r="8954" spans="41:41" x14ac:dyDescent="0.25">
      <c r="AO8954" s="165"/>
    </row>
    <row r="8955" spans="41:41" x14ac:dyDescent="0.25">
      <c r="AO8955" s="165"/>
    </row>
    <row r="8956" spans="41:41" x14ac:dyDescent="0.25">
      <c r="AO8956" s="165"/>
    </row>
    <row r="8957" spans="41:41" x14ac:dyDescent="0.25">
      <c r="AO8957" s="165"/>
    </row>
    <row r="8958" spans="41:41" x14ac:dyDescent="0.25">
      <c r="AO8958" s="165"/>
    </row>
    <row r="8959" spans="41:41" x14ac:dyDescent="0.25">
      <c r="AO8959" s="165"/>
    </row>
    <row r="8960" spans="41:41" x14ac:dyDescent="0.25">
      <c r="AO8960" s="165"/>
    </row>
    <row r="8961" spans="41:41" x14ac:dyDescent="0.25">
      <c r="AO8961" s="165"/>
    </row>
    <row r="8962" spans="41:41" x14ac:dyDescent="0.25">
      <c r="AO8962" s="165"/>
    </row>
    <row r="8963" spans="41:41" x14ac:dyDescent="0.25">
      <c r="AO8963" s="165"/>
    </row>
    <row r="8964" spans="41:41" x14ac:dyDescent="0.25">
      <c r="AO8964" s="165"/>
    </row>
    <row r="8965" spans="41:41" x14ac:dyDescent="0.25">
      <c r="AO8965" s="165"/>
    </row>
    <row r="8966" spans="41:41" x14ac:dyDescent="0.25">
      <c r="AO8966" s="165"/>
    </row>
    <row r="8967" spans="41:41" x14ac:dyDescent="0.25">
      <c r="AO8967" s="165"/>
    </row>
    <row r="8968" spans="41:41" x14ac:dyDescent="0.25">
      <c r="AO8968" s="165"/>
    </row>
    <row r="8969" spans="41:41" x14ac:dyDescent="0.25">
      <c r="AO8969" s="165"/>
    </row>
    <row r="8970" spans="41:41" x14ac:dyDescent="0.25">
      <c r="AO8970" s="165"/>
    </row>
    <row r="8971" spans="41:41" x14ac:dyDescent="0.25">
      <c r="AO8971" s="165"/>
    </row>
    <row r="8972" spans="41:41" x14ac:dyDescent="0.25">
      <c r="AO8972" s="165"/>
    </row>
    <row r="8973" spans="41:41" x14ac:dyDescent="0.25">
      <c r="AO8973" s="165"/>
    </row>
    <row r="8974" spans="41:41" x14ac:dyDescent="0.25">
      <c r="AO8974" s="165"/>
    </row>
    <row r="8975" spans="41:41" x14ac:dyDescent="0.25">
      <c r="AO8975" s="165"/>
    </row>
    <row r="8976" spans="41:41" x14ac:dyDescent="0.25">
      <c r="AO8976" s="165"/>
    </row>
    <row r="8977" spans="41:41" x14ac:dyDescent="0.25">
      <c r="AO8977" s="165"/>
    </row>
    <row r="8978" spans="41:41" x14ac:dyDescent="0.25">
      <c r="AO8978" s="165"/>
    </row>
    <row r="8979" spans="41:41" x14ac:dyDescent="0.25">
      <c r="AO8979" s="165"/>
    </row>
    <row r="8980" spans="41:41" x14ac:dyDescent="0.25">
      <c r="AO8980" s="165"/>
    </row>
    <row r="8981" spans="41:41" x14ac:dyDescent="0.25">
      <c r="AO8981" s="165"/>
    </row>
    <row r="8982" spans="41:41" x14ac:dyDescent="0.25">
      <c r="AO8982" s="165"/>
    </row>
    <row r="8983" spans="41:41" x14ac:dyDescent="0.25">
      <c r="AO8983" s="165"/>
    </row>
    <row r="8984" spans="41:41" x14ac:dyDescent="0.25">
      <c r="AO8984" s="165"/>
    </row>
    <row r="8985" spans="41:41" x14ac:dyDescent="0.25">
      <c r="AO8985" s="165"/>
    </row>
    <row r="8986" spans="41:41" x14ac:dyDescent="0.25">
      <c r="AO8986" s="165"/>
    </row>
    <row r="8987" spans="41:41" x14ac:dyDescent="0.25">
      <c r="AO8987" s="165"/>
    </row>
    <row r="8988" spans="41:41" x14ac:dyDescent="0.25">
      <c r="AO8988" s="165"/>
    </row>
    <row r="8989" spans="41:41" x14ac:dyDescent="0.25">
      <c r="AO8989" s="165"/>
    </row>
    <row r="8990" spans="41:41" x14ac:dyDescent="0.25">
      <c r="AO8990" s="165"/>
    </row>
    <row r="8991" spans="41:41" x14ac:dyDescent="0.25">
      <c r="AO8991" s="165"/>
    </row>
    <row r="8992" spans="41:41" x14ac:dyDescent="0.25">
      <c r="AO8992" s="165"/>
    </row>
    <row r="8993" spans="41:41" x14ac:dyDescent="0.25">
      <c r="AO8993" s="165"/>
    </row>
    <row r="8994" spans="41:41" x14ac:dyDescent="0.25">
      <c r="AO8994" s="165"/>
    </row>
    <row r="8995" spans="41:41" x14ac:dyDescent="0.25">
      <c r="AO8995" s="165"/>
    </row>
    <row r="8996" spans="41:41" x14ac:dyDescent="0.25">
      <c r="AO8996" s="165"/>
    </row>
    <row r="8997" spans="41:41" x14ac:dyDescent="0.25">
      <c r="AO8997" s="165"/>
    </row>
    <row r="8998" spans="41:41" x14ac:dyDescent="0.25">
      <c r="AO8998" s="165"/>
    </row>
    <row r="8999" spans="41:41" x14ac:dyDescent="0.25">
      <c r="AO8999" s="165"/>
    </row>
    <row r="9000" spans="41:41" x14ac:dyDescent="0.25">
      <c r="AO9000" s="165"/>
    </row>
    <row r="9001" spans="41:41" x14ac:dyDescent="0.25">
      <c r="AO9001" s="165"/>
    </row>
    <row r="9002" spans="41:41" x14ac:dyDescent="0.25">
      <c r="AO9002" s="165"/>
    </row>
    <row r="9003" spans="41:41" x14ac:dyDescent="0.25">
      <c r="AO9003" s="165"/>
    </row>
    <row r="9004" spans="41:41" x14ac:dyDescent="0.25">
      <c r="AO9004" s="165"/>
    </row>
    <row r="9005" spans="41:41" x14ac:dyDescent="0.25">
      <c r="AO9005" s="165"/>
    </row>
    <row r="9006" spans="41:41" x14ac:dyDescent="0.25">
      <c r="AO9006" s="165"/>
    </row>
    <row r="9007" spans="41:41" x14ac:dyDescent="0.25">
      <c r="AO9007" s="165"/>
    </row>
    <row r="9008" spans="41:41" x14ac:dyDescent="0.25">
      <c r="AO9008" s="165"/>
    </row>
    <row r="9009" spans="41:41" x14ac:dyDescent="0.25">
      <c r="AO9009" s="165"/>
    </row>
    <row r="9010" spans="41:41" x14ac:dyDescent="0.25">
      <c r="AO9010" s="165"/>
    </row>
    <row r="9011" spans="41:41" x14ac:dyDescent="0.25">
      <c r="AO9011" s="165"/>
    </row>
    <row r="9012" spans="41:41" x14ac:dyDescent="0.25">
      <c r="AO9012" s="165"/>
    </row>
    <row r="9013" spans="41:41" x14ac:dyDescent="0.25">
      <c r="AO9013" s="165"/>
    </row>
    <row r="9014" spans="41:41" x14ac:dyDescent="0.25">
      <c r="AO9014" s="165"/>
    </row>
    <row r="9015" spans="41:41" x14ac:dyDescent="0.25">
      <c r="AO9015" s="165"/>
    </row>
    <row r="9016" spans="41:41" x14ac:dyDescent="0.25">
      <c r="AO9016" s="165"/>
    </row>
    <row r="9017" spans="41:41" x14ac:dyDescent="0.25">
      <c r="AO9017" s="165"/>
    </row>
    <row r="9018" spans="41:41" x14ac:dyDescent="0.25">
      <c r="AO9018" s="165"/>
    </row>
    <row r="9019" spans="41:41" x14ac:dyDescent="0.25">
      <c r="AO9019" s="165"/>
    </row>
    <row r="9020" spans="41:41" x14ac:dyDescent="0.25">
      <c r="AO9020" s="165"/>
    </row>
    <row r="9021" spans="41:41" x14ac:dyDescent="0.25">
      <c r="AO9021" s="165"/>
    </row>
    <row r="9022" spans="41:41" x14ac:dyDescent="0.25">
      <c r="AO9022" s="165"/>
    </row>
    <row r="9023" spans="41:41" x14ac:dyDescent="0.25">
      <c r="AO9023" s="165"/>
    </row>
    <row r="9024" spans="41:41" x14ac:dyDescent="0.25">
      <c r="AO9024" s="165"/>
    </row>
    <row r="9025" spans="41:41" x14ac:dyDescent="0.25">
      <c r="AO9025" s="165"/>
    </row>
    <row r="9026" spans="41:41" x14ac:dyDescent="0.25">
      <c r="AO9026" s="165"/>
    </row>
    <row r="9027" spans="41:41" x14ac:dyDescent="0.25">
      <c r="AO9027" s="165"/>
    </row>
    <row r="9028" spans="41:41" x14ac:dyDescent="0.25">
      <c r="AO9028" s="165"/>
    </row>
    <row r="9029" spans="41:41" x14ac:dyDescent="0.25">
      <c r="AO9029" s="165"/>
    </row>
    <row r="9030" spans="41:41" x14ac:dyDescent="0.25">
      <c r="AO9030" s="165"/>
    </row>
    <row r="9031" spans="41:41" x14ac:dyDescent="0.25">
      <c r="AO9031" s="165"/>
    </row>
    <row r="9032" spans="41:41" x14ac:dyDescent="0.25">
      <c r="AO9032" s="165"/>
    </row>
    <row r="9033" spans="41:41" x14ac:dyDescent="0.25">
      <c r="AO9033" s="165"/>
    </row>
    <row r="9034" spans="41:41" x14ac:dyDescent="0.25">
      <c r="AO9034" s="165"/>
    </row>
    <row r="9035" spans="41:41" x14ac:dyDescent="0.25">
      <c r="AO9035" s="165"/>
    </row>
    <row r="9036" spans="41:41" x14ac:dyDescent="0.25">
      <c r="AO9036" s="165"/>
    </row>
    <row r="9037" spans="41:41" x14ac:dyDescent="0.25">
      <c r="AO9037" s="165"/>
    </row>
    <row r="9038" spans="41:41" x14ac:dyDescent="0.25">
      <c r="AO9038" s="165"/>
    </row>
    <row r="9039" spans="41:41" x14ac:dyDescent="0.25">
      <c r="AO9039" s="165"/>
    </row>
    <row r="9040" spans="41:41" x14ac:dyDescent="0.25">
      <c r="AO9040" s="165"/>
    </row>
    <row r="9041" spans="41:41" x14ac:dyDescent="0.25">
      <c r="AO9041" s="165"/>
    </row>
    <row r="9042" spans="41:41" x14ac:dyDescent="0.25">
      <c r="AO9042" s="165"/>
    </row>
    <row r="9043" spans="41:41" x14ac:dyDescent="0.25">
      <c r="AO9043" s="165"/>
    </row>
    <row r="9044" spans="41:41" x14ac:dyDescent="0.25">
      <c r="AO9044" s="165"/>
    </row>
    <row r="9045" spans="41:41" x14ac:dyDescent="0.25">
      <c r="AO9045" s="165"/>
    </row>
    <row r="9046" spans="41:41" x14ac:dyDescent="0.25">
      <c r="AO9046" s="165"/>
    </row>
    <row r="9047" spans="41:41" x14ac:dyDescent="0.25">
      <c r="AO9047" s="165"/>
    </row>
    <row r="9048" spans="41:41" x14ac:dyDescent="0.25">
      <c r="AO9048" s="165"/>
    </row>
    <row r="9049" spans="41:41" x14ac:dyDescent="0.25">
      <c r="AO9049" s="165"/>
    </row>
    <row r="9050" spans="41:41" x14ac:dyDescent="0.25">
      <c r="AO9050" s="165"/>
    </row>
    <row r="9051" spans="41:41" x14ac:dyDescent="0.25">
      <c r="AO9051" s="165"/>
    </row>
    <row r="9052" spans="41:41" x14ac:dyDescent="0.25">
      <c r="AO9052" s="165"/>
    </row>
    <row r="9053" spans="41:41" x14ac:dyDescent="0.25">
      <c r="AO9053" s="165"/>
    </row>
    <row r="9054" spans="41:41" x14ac:dyDescent="0.25">
      <c r="AO9054" s="165"/>
    </row>
    <row r="9055" spans="41:41" x14ac:dyDescent="0.25">
      <c r="AO9055" s="165"/>
    </row>
    <row r="9056" spans="41:41" x14ac:dyDescent="0.25">
      <c r="AO9056" s="165"/>
    </row>
    <row r="9057" spans="41:41" x14ac:dyDescent="0.25">
      <c r="AO9057" s="165"/>
    </row>
    <row r="9058" spans="41:41" x14ac:dyDescent="0.25">
      <c r="AO9058" s="165"/>
    </row>
    <row r="9059" spans="41:41" x14ac:dyDescent="0.25">
      <c r="AO9059" s="165"/>
    </row>
    <row r="9060" spans="41:41" x14ac:dyDescent="0.25">
      <c r="AO9060" s="165"/>
    </row>
    <row r="9061" spans="41:41" x14ac:dyDescent="0.25">
      <c r="AO9061" s="165"/>
    </row>
    <row r="9062" spans="41:41" x14ac:dyDescent="0.25">
      <c r="AO9062" s="165"/>
    </row>
    <row r="9063" spans="41:41" x14ac:dyDescent="0.25">
      <c r="AO9063" s="165"/>
    </row>
    <row r="9064" spans="41:41" x14ac:dyDescent="0.25">
      <c r="AO9064" s="165"/>
    </row>
    <row r="9065" spans="41:41" x14ac:dyDescent="0.25">
      <c r="AO9065" s="165"/>
    </row>
    <row r="9066" spans="41:41" x14ac:dyDescent="0.25">
      <c r="AO9066" s="165"/>
    </row>
    <row r="9067" spans="41:41" x14ac:dyDescent="0.25">
      <c r="AO9067" s="165"/>
    </row>
    <row r="9068" spans="41:41" x14ac:dyDescent="0.25">
      <c r="AO9068" s="165"/>
    </row>
    <row r="9069" spans="41:41" x14ac:dyDescent="0.25">
      <c r="AO9069" s="165"/>
    </row>
    <row r="9070" spans="41:41" x14ac:dyDescent="0.25">
      <c r="AO9070" s="165"/>
    </row>
    <row r="9071" spans="41:41" x14ac:dyDescent="0.25">
      <c r="AO9071" s="165"/>
    </row>
    <row r="9072" spans="41:41" x14ac:dyDescent="0.25">
      <c r="AO9072" s="165"/>
    </row>
    <row r="9073" spans="41:41" x14ac:dyDescent="0.25">
      <c r="AO9073" s="165"/>
    </row>
    <row r="9074" spans="41:41" x14ac:dyDescent="0.25">
      <c r="AO9074" s="165"/>
    </row>
    <row r="9075" spans="41:41" x14ac:dyDescent="0.25">
      <c r="AO9075" s="165"/>
    </row>
    <row r="9076" spans="41:41" x14ac:dyDescent="0.25">
      <c r="AO9076" s="165"/>
    </row>
    <row r="9077" spans="41:41" x14ac:dyDescent="0.25">
      <c r="AO9077" s="165"/>
    </row>
    <row r="9078" spans="41:41" x14ac:dyDescent="0.25">
      <c r="AO9078" s="165"/>
    </row>
    <row r="9079" spans="41:41" x14ac:dyDescent="0.25">
      <c r="AO9079" s="165"/>
    </row>
    <row r="9080" spans="41:41" x14ac:dyDescent="0.25">
      <c r="AO9080" s="165"/>
    </row>
    <row r="9081" spans="41:41" x14ac:dyDescent="0.25">
      <c r="AO9081" s="165"/>
    </row>
    <row r="9082" spans="41:41" x14ac:dyDescent="0.25">
      <c r="AO9082" s="165"/>
    </row>
    <row r="9083" spans="41:41" x14ac:dyDescent="0.25">
      <c r="AO9083" s="165"/>
    </row>
    <row r="9084" spans="41:41" x14ac:dyDescent="0.25">
      <c r="AO9084" s="165"/>
    </row>
    <row r="9085" spans="41:41" x14ac:dyDescent="0.25">
      <c r="AO9085" s="165"/>
    </row>
    <row r="9086" spans="41:41" x14ac:dyDescent="0.25">
      <c r="AO9086" s="165"/>
    </row>
    <row r="9087" spans="41:41" x14ac:dyDescent="0.25">
      <c r="AO9087" s="165"/>
    </row>
    <row r="9088" spans="41:41" x14ac:dyDescent="0.25">
      <c r="AO9088" s="165"/>
    </row>
    <row r="9089" spans="41:41" x14ac:dyDescent="0.25">
      <c r="AO9089" s="165"/>
    </row>
    <row r="9090" spans="41:41" x14ac:dyDescent="0.25">
      <c r="AO9090" s="165"/>
    </row>
    <row r="9091" spans="41:41" x14ac:dyDescent="0.25">
      <c r="AO9091" s="165"/>
    </row>
    <row r="9092" spans="41:41" x14ac:dyDescent="0.25">
      <c r="AO9092" s="165"/>
    </row>
    <row r="9093" spans="41:41" x14ac:dyDescent="0.25">
      <c r="AO9093" s="165"/>
    </row>
    <row r="9094" spans="41:41" x14ac:dyDescent="0.25">
      <c r="AO9094" s="165"/>
    </row>
    <row r="9095" spans="41:41" x14ac:dyDescent="0.25">
      <c r="AO9095" s="165"/>
    </row>
    <row r="9096" spans="41:41" x14ac:dyDescent="0.25">
      <c r="AO9096" s="165"/>
    </row>
    <row r="9097" spans="41:41" x14ac:dyDescent="0.25">
      <c r="AO9097" s="165"/>
    </row>
    <row r="9098" spans="41:41" x14ac:dyDescent="0.25">
      <c r="AO9098" s="165"/>
    </row>
    <row r="9099" spans="41:41" x14ac:dyDescent="0.25">
      <c r="AO9099" s="165"/>
    </row>
    <row r="9100" spans="41:41" x14ac:dyDescent="0.25">
      <c r="AO9100" s="165"/>
    </row>
    <row r="9101" spans="41:41" x14ac:dyDescent="0.25">
      <c r="AO9101" s="165"/>
    </row>
    <row r="9102" spans="41:41" x14ac:dyDescent="0.25">
      <c r="AO9102" s="165"/>
    </row>
    <row r="9103" spans="41:41" x14ac:dyDescent="0.25">
      <c r="AO9103" s="165"/>
    </row>
    <row r="9104" spans="41:41" x14ac:dyDescent="0.25">
      <c r="AO9104" s="165"/>
    </row>
    <row r="9105" spans="41:41" x14ac:dyDescent="0.25">
      <c r="AO9105" s="165"/>
    </row>
    <row r="9106" spans="41:41" x14ac:dyDescent="0.25">
      <c r="AO9106" s="165"/>
    </row>
    <row r="9107" spans="41:41" x14ac:dyDescent="0.25">
      <c r="AO9107" s="165"/>
    </row>
    <row r="9108" spans="41:41" x14ac:dyDescent="0.25">
      <c r="AO9108" s="165"/>
    </row>
    <row r="9109" spans="41:41" x14ac:dyDescent="0.25">
      <c r="AO9109" s="165"/>
    </row>
    <row r="9110" spans="41:41" x14ac:dyDescent="0.25">
      <c r="AO9110" s="165"/>
    </row>
    <row r="9111" spans="41:41" x14ac:dyDescent="0.25">
      <c r="AO9111" s="165"/>
    </row>
    <row r="9112" spans="41:41" x14ac:dyDescent="0.25">
      <c r="AO9112" s="165"/>
    </row>
    <row r="9113" spans="41:41" x14ac:dyDescent="0.25">
      <c r="AO9113" s="165"/>
    </row>
    <row r="9114" spans="41:41" x14ac:dyDescent="0.25">
      <c r="AO9114" s="165"/>
    </row>
    <row r="9115" spans="41:41" x14ac:dyDescent="0.25">
      <c r="AO9115" s="165"/>
    </row>
    <row r="9116" spans="41:41" x14ac:dyDescent="0.25">
      <c r="AO9116" s="165"/>
    </row>
    <row r="9117" spans="41:41" x14ac:dyDescent="0.25">
      <c r="AO9117" s="165"/>
    </row>
    <row r="9118" spans="41:41" x14ac:dyDescent="0.25">
      <c r="AO9118" s="165"/>
    </row>
    <row r="9119" spans="41:41" x14ac:dyDescent="0.25">
      <c r="AO9119" s="165"/>
    </row>
    <row r="9120" spans="41:41" x14ac:dyDescent="0.25">
      <c r="AO9120" s="165"/>
    </row>
    <row r="9121" spans="41:41" x14ac:dyDescent="0.25">
      <c r="AO9121" s="165"/>
    </row>
    <row r="9122" spans="41:41" x14ac:dyDescent="0.25">
      <c r="AO9122" s="165"/>
    </row>
    <row r="9123" spans="41:41" x14ac:dyDescent="0.25">
      <c r="AO9123" s="165"/>
    </row>
    <row r="9124" spans="41:41" x14ac:dyDescent="0.25">
      <c r="AO9124" s="165"/>
    </row>
    <row r="9125" spans="41:41" x14ac:dyDescent="0.25">
      <c r="AO9125" s="165"/>
    </row>
    <row r="9126" spans="41:41" x14ac:dyDescent="0.25">
      <c r="AO9126" s="165"/>
    </row>
    <row r="9127" spans="41:41" x14ac:dyDescent="0.25">
      <c r="AO9127" s="165"/>
    </row>
    <row r="9128" spans="41:41" x14ac:dyDescent="0.25">
      <c r="AO9128" s="165"/>
    </row>
    <row r="9129" spans="41:41" x14ac:dyDescent="0.25">
      <c r="AO9129" s="165"/>
    </row>
    <row r="9130" spans="41:41" x14ac:dyDescent="0.25">
      <c r="AO9130" s="165"/>
    </row>
    <row r="9131" spans="41:41" x14ac:dyDescent="0.25">
      <c r="AO9131" s="165"/>
    </row>
    <row r="9132" spans="41:41" x14ac:dyDescent="0.25">
      <c r="AO9132" s="165"/>
    </row>
    <row r="9133" spans="41:41" x14ac:dyDescent="0.25">
      <c r="AO9133" s="165"/>
    </row>
    <row r="9134" spans="41:41" x14ac:dyDescent="0.25">
      <c r="AO9134" s="165"/>
    </row>
    <row r="9135" spans="41:41" x14ac:dyDescent="0.25">
      <c r="AO9135" s="165"/>
    </row>
    <row r="9136" spans="41:41" x14ac:dyDescent="0.25">
      <c r="AO9136" s="165"/>
    </row>
    <row r="9137" spans="41:41" x14ac:dyDescent="0.25">
      <c r="AO9137" s="165"/>
    </row>
    <row r="9138" spans="41:41" x14ac:dyDescent="0.25">
      <c r="AO9138" s="165"/>
    </row>
    <row r="9139" spans="41:41" x14ac:dyDescent="0.25">
      <c r="AO9139" s="165"/>
    </row>
    <row r="9140" spans="41:41" x14ac:dyDescent="0.25">
      <c r="AO9140" s="165"/>
    </row>
    <row r="9141" spans="41:41" x14ac:dyDescent="0.25">
      <c r="AO9141" s="165"/>
    </row>
    <row r="9142" spans="41:41" x14ac:dyDescent="0.25">
      <c r="AO9142" s="165"/>
    </row>
    <row r="9143" spans="41:41" x14ac:dyDescent="0.25">
      <c r="AO9143" s="165"/>
    </row>
    <row r="9144" spans="41:41" x14ac:dyDescent="0.25">
      <c r="AO9144" s="165"/>
    </row>
    <row r="9145" spans="41:41" x14ac:dyDescent="0.25">
      <c r="AO9145" s="165"/>
    </row>
    <row r="9146" spans="41:41" x14ac:dyDescent="0.25">
      <c r="AO9146" s="165"/>
    </row>
    <row r="9147" spans="41:41" x14ac:dyDescent="0.25">
      <c r="AO9147" s="165"/>
    </row>
    <row r="9148" spans="41:41" x14ac:dyDescent="0.25">
      <c r="AO9148" s="165"/>
    </row>
    <row r="9149" spans="41:41" x14ac:dyDescent="0.25">
      <c r="AO9149" s="165"/>
    </row>
    <row r="9150" spans="41:41" x14ac:dyDescent="0.25">
      <c r="AO9150" s="165"/>
    </row>
    <row r="9151" spans="41:41" x14ac:dyDescent="0.25">
      <c r="AO9151" s="165"/>
    </row>
    <row r="9152" spans="41:41" x14ac:dyDescent="0.25">
      <c r="AO9152" s="165"/>
    </row>
    <row r="9153" spans="41:41" x14ac:dyDescent="0.25">
      <c r="AO9153" s="165"/>
    </row>
    <row r="9154" spans="41:41" x14ac:dyDescent="0.25">
      <c r="AO9154" s="165"/>
    </row>
    <row r="9155" spans="41:41" x14ac:dyDescent="0.25">
      <c r="AO9155" s="165"/>
    </row>
    <row r="9156" spans="41:41" x14ac:dyDescent="0.25">
      <c r="AO9156" s="165"/>
    </row>
    <row r="9157" spans="41:41" x14ac:dyDescent="0.25">
      <c r="AO9157" s="165"/>
    </row>
    <row r="9158" spans="41:41" x14ac:dyDescent="0.25">
      <c r="AO9158" s="165"/>
    </row>
    <row r="9159" spans="41:41" x14ac:dyDescent="0.25">
      <c r="AO9159" s="165"/>
    </row>
    <row r="9160" spans="41:41" x14ac:dyDescent="0.25">
      <c r="AO9160" s="165"/>
    </row>
    <row r="9161" spans="41:41" x14ac:dyDescent="0.25">
      <c r="AO9161" s="165"/>
    </row>
    <row r="9162" spans="41:41" x14ac:dyDescent="0.25">
      <c r="AO9162" s="165"/>
    </row>
    <row r="9163" spans="41:41" x14ac:dyDescent="0.25">
      <c r="AO9163" s="165"/>
    </row>
    <row r="9164" spans="41:41" x14ac:dyDescent="0.25">
      <c r="AO9164" s="165"/>
    </row>
    <row r="9165" spans="41:41" x14ac:dyDescent="0.25">
      <c r="AO9165" s="165"/>
    </row>
    <row r="9166" spans="41:41" x14ac:dyDescent="0.25">
      <c r="AO9166" s="165"/>
    </row>
    <row r="9167" spans="41:41" x14ac:dyDescent="0.25">
      <c r="AO9167" s="165"/>
    </row>
    <row r="9168" spans="41:41" x14ac:dyDescent="0.25">
      <c r="AO9168" s="165"/>
    </row>
    <row r="9169" spans="41:41" x14ac:dyDescent="0.25">
      <c r="AO9169" s="165"/>
    </row>
    <row r="9170" spans="41:41" x14ac:dyDescent="0.25">
      <c r="AO9170" s="165"/>
    </row>
    <row r="9171" spans="41:41" x14ac:dyDescent="0.25">
      <c r="AO9171" s="165"/>
    </row>
    <row r="9172" spans="41:41" x14ac:dyDescent="0.25">
      <c r="AO9172" s="165"/>
    </row>
    <row r="9173" spans="41:41" x14ac:dyDescent="0.25">
      <c r="AO9173" s="165"/>
    </row>
    <row r="9174" spans="41:41" x14ac:dyDescent="0.25">
      <c r="AO9174" s="165"/>
    </row>
    <row r="9175" spans="41:41" x14ac:dyDescent="0.25">
      <c r="AO9175" s="165"/>
    </row>
    <row r="9176" spans="41:41" x14ac:dyDescent="0.25">
      <c r="AO9176" s="165"/>
    </row>
    <row r="9177" spans="41:41" x14ac:dyDescent="0.25">
      <c r="AO9177" s="165"/>
    </row>
    <row r="9178" spans="41:41" x14ac:dyDescent="0.25">
      <c r="AO9178" s="165"/>
    </row>
    <row r="9179" spans="41:41" x14ac:dyDescent="0.25">
      <c r="AO9179" s="165"/>
    </row>
    <row r="9180" spans="41:41" x14ac:dyDescent="0.25">
      <c r="AO9180" s="165"/>
    </row>
    <row r="9181" spans="41:41" x14ac:dyDescent="0.25">
      <c r="AO9181" s="165"/>
    </row>
    <row r="9182" spans="41:41" x14ac:dyDescent="0.25">
      <c r="AO9182" s="165"/>
    </row>
    <row r="9183" spans="41:41" x14ac:dyDescent="0.25">
      <c r="AO9183" s="165"/>
    </row>
    <row r="9184" spans="41:41" x14ac:dyDescent="0.25">
      <c r="AO9184" s="165"/>
    </row>
    <row r="9185" spans="41:41" x14ac:dyDescent="0.25">
      <c r="AO9185" s="165"/>
    </row>
    <row r="9186" spans="41:41" x14ac:dyDescent="0.25">
      <c r="AO9186" s="165"/>
    </row>
    <row r="9187" spans="41:41" x14ac:dyDescent="0.25">
      <c r="AO9187" s="165"/>
    </row>
    <row r="9188" spans="41:41" x14ac:dyDescent="0.25">
      <c r="AO9188" s="165"/>
    </row>
    <row r="9189" spans="41:41" x14ac:dyDescent="0.25">
      <c r="AO9189" s="165"/>
    </row>
    <row r="9190" spans="41:41" x14ac:dyDescent="0.25">
      <c r="AO9190" s="165"/>
    </row>
    <row r="9191" spans="41:41" x14ac:dyDescent="0.25">
      <c r="AO9191" s="165"/>
    </row>
    <row r="9192" spans="41:41" x14ac:dyDescent="0.25">
      <c r="AO9192" s="165"/>
    </row>
    <row r="9193" spans="41:41" x14ac:dyDescent="0.25">
      <c r="AO9193" s="165"/>
    </row>
    <row r="9194" spans="41:41" x14ac:dyDescent="0.25">
      <c r="AO9194" s="165"/>
    </row>
    <row r="9195" spans="41:41" x14ac:dyDescent="0.25">
      <c r="AO9195" s="165"/>
    </row>
    <row r="9196" spans="41:41" x14ac:dyDescent="0.25">
      <c r="AO9196" s="165"/>
    </row>
    <row r="9197" spans="41:41" x14ac:dyDescent="0.25">
      <c r="AO9197" s="165"/>
    </row>
    <row r="9198" spans="41:41" x14ac:dyDescent="0.25">
      <c r="AO9198" s="165"/>
    </row>
    <row r="9199" spans="41:41" x14ac:dyDescent="0.25">
      <c r="AO9199" s="165"/>
    </row>
    <row r="9200" spans="41:41" x14ac:dyDescent="0.25">
      <c r="AO9200" s="165"/>
    </row>
    <row r="9201" spans="41:41" x14ac:dyDescent="0.25">
      <c r="AO9201" s="165"/>
    </row>
    <row r="9202" spans="41:41" x14ac:dyDescent="0.25">
      <c r="AO9202" s="165"/>
    </row>
    <row r="9203" spans="41:41" x14ac:dyDescent="0.25">
      <c r="AO9203" s="165"/>
    </row>
    <row r="9204" spans="41:41" x14ac:dyDescent="0.25">
      <c r="AO9204" s="165"/>
    </row>
    <row r="9205" spans="41:41" x14ac:dyDescent="0.25">
      <c r="AO9205" s="165"/>
    </row>
    <row r="9206" spans="41:41" x14ac:dyDescent="0.25">
      <c r="AO9206" s="165"/>
    </row>
    <row r="9207" spans="41:41" x14ac:dyDescent="0.25">
      <c r="AO9207" s="165"/>
    </row>
    <row r="9208" spans="41:41" x14ac:dyDescent="0.25">
      <c r="AO9208" s="165"/>
    </row>
    <row r="9209" spans="41:41" x14ac:dyDescent="0.25">
      <c r="AO9209" s="165"/>
    </row>
    <row r="9210" spans="41:41" x14ac:dyDescent="0.25">
      <c r="AO9210" s="165"/>
    </row>
    <row r="9211" spans="41:41" x14ac:dyDescent="0.25">
      <c r="AO9211" s="165"/>
    </row>
    <row r="9212" spans="41:41" x14ac:dyDescent="0.25">
      <c r="AO9212" s="165"/>
    </row>
    <row r="9213" spans="41:41" x14ac:dyDescent="0.25">
      <c r="AO9213" s="165"/>
    </row>
    <row r="9214" spans="41:41" x14ac:dyDescent="0.25">
      <c r="AO9214" s="165"/>
    </row>
    <row r="9215" spans="41:41" x14ac:dyDescent="0.25">
      <c r="AO9215" s="165"/>
    </row>
    <row r="9216" spans="41:41" x14ac:dyDescent="0.25">
      <c r="AO9216" s="165"/>
    </row>
    <row r="9217" spans="41:41" x14ac:dyDescent="0.25">
      <c r="AO9217" s="165"/>
    </row>
    <row r="9218" spans="41:41" x14ac:dyDescent="0.25">
      <c r="AO9218" s="165"/>
    </row>
    <row r="9219" spans="41:41" x14ac:dyDescent="0.25">
      <c r="AO9219" s="165"/>
    </row>
    <row r="9220" spans="41:41" x14ac:dyDescent="0.25">
      <c r="AO9220" s="165"/>
    </row>
    <row r="9221" spans="41:41" x14ac:dyDescent="0.25">
      <c r="AO9221" s="165"/>
    </row>
    <row r="9222" spans="41:41" x14ac:dyDescent="0.25">
      <c r="AO9222" s="165"/>
    </row>
    <row r="9223" spans="41:41" x14ac:dyDescent="0.25">
      <c r="AO9223" s="165"/>
    </row>
    <row r="9224" spans="41:41" x14ac:dyDescent="0.25">
      <c r="AO9224" s="165"/>
    </row>
    <row r="9225" spans="41:41" x14ac:dyDescent="0.25">
      <c r="AO9225" s="165"/>
    </row>
    <row r="9226" spans="41:41" x14ac:dyDescent="0.25">
      <c r="AO9226" s="165"/>
    </row>
    <row r="9227" spans="41:41" x14ac:dyDescent="0.25">
      <c r="AO9227" s="165"/>
    </row>
    <row r="9228" spans="41:41" x14ac:dyDescent="0.25">
      <c r="AO9228" s="165"/>
    </row>
    <row r="9229" spans="41:41" x14ac:dyDescent="0.25">
      <c r="AO9229" s="165"/>
    </row>
    <row r="9230" spans="41:41" x14ac:dyDescent="0.25">
      <c r="AO9230" s="165"/>
    </row>
    <row r="9231" spans="41:41" x14ac:dyDescent="0.25">
      <c r="AO9231" s="165"/>
    </row>
    <row r="9232" spans="41:41" x14ac:dyDescent="0.25">
      <c r="AO9232" s="165"/>
    </row>
    <row r="9233" spans="41:41" x14ac:dyDescent="0.25">
      <c r="AO9233" s="165"/>
    </row>
    <row r="9234" spans="41:41" x14ac:dyDescent="0.25">
      <c r="AO9234" s="165"/>
    </row>
    <row r="9235" spans="41:41" x14ac:dyDescent="0.25">
      <c r="AO9235" s="165"/>
    </row>
    <row r="9236" spans="41:41" x14ac:dyDescent="0.25">
      <c r="AO9236" s="165"/>
    </row>
    <row r="9237" spans="41:41" x14ac:dyDescent="0.25">
      <c r="AO9237" s="165"/>
    </row>
    <row r="9238" spans="41:41" x14ac:dyDescent="0.25">
      <c r="AO9238" s="165"/>
    </row>
    <row r="9239" spans="41:41" x14ac:dyDescent="0.25">
      <c r="AO9239" s="165"/>
    </row>
    <row r="9240" spans="41:41" x14ac:dyDescent="0.25">
      <c r="AO9240" s="165"/>
    </row>
    <row r="9241" spans="41:41" x14ac:dyDescent="0.25">
      <c r="AO9241" s="165"/>
    </row>
    <row r="9242" spans="41:41" x14ac:dyDescent="0.25">
      <c r="AO9242" s="165"/>
    </row>
    <row r="9243" spans="41:41" x14ac:dyDescent="0.25">
      <c r="AO9243" s="165"/>
    </row>
    <row r="9244" spans="41:41" x14ac:dyDescent="0.25">
      <c r="AO9244" s="165"/>
    </row>
    <row r="9245" spans="41:41" x14ac:dyDescent="0.25">
      <c r="AO9245" s="165"/>
    </row>
    <row r="9246" spans="41:41" x14ac:dyDescent="0.25">
      <c r="AO9246" s="165"/>
    </row>
    <row r="9247" spans="41:41" x14ac:dyDescent="0.25">
      <c r="AO9247" s="165"/>
    </row>
    <row r="9248" spans="41:41" x14ac:dyDescent="0.25">
      <c r="AO9248" s="165"/>
    </row>
    <row r="9249" spans="41:41" x14ac:dyDescent="0.25">
      <c r="AO9249" s="165"/>
    </row>
    <row r="9250" spans="41:41" x14ac:dyDescent="0.25">
      <c r="AO9250" s="165"/>
    </row>
    <row r="9251" spans="41:41" x14ac:dyDescent="0.25">
      <c r="AO9251" s="165"/>
    </row>
    <row r="9252" spans="41:41" x14ac:dyDescent="0.25">
      <c r="AO9252" s="165"/>
    </row>
    <row r="9253" spans="41:41" x14ac:dyDescent="0.25">
      <c r="AO9253" s="165"/>
    </row>
    <row r="9254" spans="41:41" x14ac:dyDescent="0.25">
      <c r="AO9254" s="165"/>
    </row>
    <row r="9255" spans="41:41" x14ac:dyDescent="0.25">
      <c r="AO9255" s="165"/>
    </row>
    <row r="9256" spans="41:41" x14ac:dyDescent="0.25">
      <c r="AO9256" s="165"/>
    </row>
    <row r="9257" spans="41:41" x14ac:dyDescent="0.25">
      <c r="AO9257" s="165"/>
    </row>
    <row r="9258" spans="41:41" x14ac:dyDescent="0.25">
      <c r="AO9258" s="165"/>
    </row>
    <row r="9259" spans="41:41" x14ac:dyDescent="0.25">
      <c r="AO9259" s="165"/>
    </row>
    <row r="9260" spans="41:41" x14ac:dyDescent="0.25">
      <c r="AO9260" s="165"/>
    </row>
    <row r="9261" spans="41:41" x14ac:dyDescent="0.25">
      <c r="AO9261" s="165"/>
    </row>
    <row r="9262" spans="41:41" x14ac:dyDescent="0.25">
      <c r="AO9262" s="165"/>
    </row>
    <row r="9263" spans="41:41" x14ac:dyDescent="0.25">
      <c r="AO9263" s="165"/>
    </row>
    <row r="9264" spans="41:41" x14ac:dyDescent="0.25">
      <c r="AO9264" s="165"/>
    </row>
    <row r="9265" spans="41:41" x14ac:dyDescent="0.25">
      <c r="AO9265" s="165"/>
    </row>
    <row r="9266" spans="41:41" x14ac:dyDescent="0.25">
      <c r="AO9266" s="165"/>
    </row>
    <row r="9267" spans="41:41" x14ac:dyDescent="0.25">
      <c r="AO9267" s="165"/>
    </row>
    <row r="9268" spans="41:41" x14ac:dyDescent="0.25">
      <c r="AO9268" s="165"/>
    </row>
    <row r="9269" spans="41:41" x14ac:dyDescent="0.25">
      <c r="AO9269" s="165"/>
    </row>
    <row r="9270" spans="41:41" x14ac:dyDescent="0.25">
      <c r="AO9270" s="165"/>
    </row>
    <row r="9271" spans="41:41" x14ac:dyDescent="0.25">
      <c r="AO9271" s="165"/>
    </row>
    <row r="9272" spans="41:41" x14ac:dyDescent="0.25">
      <c r="AO9272" s="165"/>
    </row>
    <row r="9273" spans="41:41" x14ac:dyDescent="0.25">
      <c r="AO9273" s="165"/>
    </row>
    <row r="9274" spans="41:41" x14ac:dyDescent="0.25">
      <c r="AO9274" s="165"/>
    </row>
    <row r="9275" spans="41:41" x14ac:dyDescent="0.25">
      <c r="AO9275" s="165"/>
    </row>
    <row r="9276" spans="41:41" x14ac:dyDescent="0.25">
      <c r="AO9276" s="165"/>
    </row>
    <row r="9277" spans="41:41" x14ac:dyDescent="0.25">
      <c r="AO9277" s="165"/>
    </row>
    <row r="9278" spans="41:41" x14ac:dyDescent="0.25">
      <c r="AO9278" s="165"/>
    </row>
    <row r="9279" spans="41:41" x14ac:dyDescent="0.25">
      <c r="AO9279" s="165"/>
    </row>
    <row r="9280" spans="41:41" x14ac:dyDescent="0.25">
      <c r="AO9280" s="165"/>
    </row>
    <row r="9281" spans="41:41" x14ac:dyDescent="0.25">
      <c r="AO9281" s="165"/>
    </row>
    <row r="9282" spans="41:41" x14ac:dyDescent="0.25">
      <c r="AO9282" s="165"/>
    </row>
    <row r="9283" spans="41:41" x14ac:dyDescent="0.25">
      <c r="AO9283" s="165"/>
    </row>
    <row r="9284" spans="41:41" x14ac:dyDescent="0.25">
      <c r="AO9284" s="165"/>
    </row>
    <row r="9285" spans="41:41" x14ac:dyDescent="0.25">
      <c r="AO9285" s="165"/>
    </row>
    <row r="9286" spans="41:41" x14ac:dyDescent="0.25">
      <c r="AO9286" s="165"/>
    </row>
    <row r="9287" spans="41:41" x14ac:dyDescent="0.25">
      <c r="AO9287" s="165"/>
    </row>
    <row r="9288" spans="41:41" x14ac:dyDescent="0.25">
      <c r="AO9288" s="165"/>
    </row>
    <row r="9289" spans="41:41" x14ac:dyDescent="0.25">
      <c r="AO9289" s="165"/>
    </row>
    <row r="9290" spans="41:41" x14ac:dyDescent="0.25">
      <c r="AO9290" s="165"/>
    </row>
    <row r="9291" spans="41:41" x14ac:dyDescent="0.25">
      <c r="AO9291" s="165"/>
    </row>
    <row r="9292" spans="41:41" x14ac:dyDescent="0.25">
      <c r="AO9292" s="165"/>
    </row>
    <row r="9293" spans="41:41" x14ac:dyDescent="0.25">
      <c r="AO9293" s="165"/>
    </row>
    <row r="9294" spans="41:41" x14ac:dyDescent="0.25">
      <c r="AO9294" s="165"/>
    </row>
    <row r="9295" spans="41:41" x14ac:dyDescent="0.25">
      <c r="AO9295" s="165"/>
    </row>
    <row r="9296" spans="41:41" x14ac:dyDescent="0.25">
      <c r="AO9296" s="165"/>
    </row>
    <row r="9297" spans="41:41" x14ac:dyDescent="0.25">
      <c r="AO9297" s="165"/>
    </row>
    <row r="9298" spans="41:41" x14ac:dyDescent="0.25">
      <c r="AO9298" s="165"/>
    </row>
    <row r="9299" spans="41:41" x14ac:dyDescent="0.25">
      <c r="AO9299" s="165"/>
    </row>
    <row r="9300" spans="41:41" x14ac:dyDescent="0.25">
      <c r="AO9300" s="165"/>
    </row>
    <row r="9301" spans="41:41" x14ac:dyDescent="0.25">
      <c r="AO9301" s="165"/>
    </row>
    <row r="9302" spans="41:41" x14ac:dyDescent="0.25">
      <c r="AO9302" s="165"/>
    </row>
    <row r="9303" spans="41:41" x14ac:dyDescent="0.25">
      <c r="AO9303" s="165"/>
    </row>
    <row r="9304" spans="41:41" x14ac:dyDescent="0.25">
      <c r="AO9304" s="165"/>
    </row>
    <row r="9305" spans="41:41" x14ac:dyDescent="0.25">
      <c r="AO9305" s="165"/>
    </row>
    <row r="9306" spans="41:41" x14ac:dyDescent="0.25">
      <c r="AO9306" s="165"/>
    </row>
    <row r="9307" spans="41:41" x14ac:dyDescent="0.25">
      <c r="AO9307" s="165"/>
    </row>
    <row r="9308" spans="41:41" x14ac:dyDescent="0.25">
      <c r="AO9308" s="165"/>
    </row>
    <row r="9309" spans="41:41" x14ac:dyDescent="0.25">
      <c r="AO9309" s="165"/>
    </row>
    <row r="9310" spans="41:41" x14ac:dyDescent="0.25">
      <c r="AO9310" s="165"/>
    </row>
    <row r="9311" spans="41:41" x14ac:dyDescent="0.25">
      <c r="AO9311" s="165"/>
    </row>
    <row r="9312" spans="41:41" x14ac:dyDescent="0.25">
      <c r="AO9312" s="165"/>
    </row>
    <row r="9313" spans="41:41" x14ac:dyDescent="0.25">
      <c r="AO9313" s="165"/>
    </row>
    <row r="9314" spans="41:41" x14ac:dyDescent="0.25">
      <c r="AO9314" s="165"/>
    </row>
    <row r="9315" spans="41:41" x14ac:dyDescent="0.25">
      <c r="AO9315" s="165"/>
    </row>
    <row r="9316" spans="41:41" x14ac:dyDescent="0.25">
      <c r="AO9316" s="165"/>
    </row>
    <row r="9317" spans="41:41" x14ac:dyDescent="0.25">
      <c r="AO9317" s="165"/>
    </row>
    <row r="9318" spans="41:41" x14ac:dyDescent="0.25">
      <c r="AO9318" s="165"/>
    </row>
    <row r="9319" spans="41:41" x14ac:dyDescent="0.25">
      <c r="AO9319" s="165"/>
    </row>
    <row r="9320" spans="41:41" x14ac:dyDescent="0.25">
      <c r="AO9320" s="165"/>
    </row>
    <row r="9321" spans="41:41" x14ac:dyDescent="0.25">
      <c r="AO9321" s="165"/>
    </row>
    <row r="9322" spans="41:41" x14ac:dyDescent="0.25">
      <c r="AO9322" s="165"/>
    </row>
    <row r="9323" spans="41:41" x14ac:dyDescent="0.25">
      <c r="AO9323" s="165"/>
    </row>
    <row r="9324" spans="41:41" x14ac:dyDescent="0.25">
      <c r="AO9324" s="165"/>
    </row>
    <row r="9325" spans="41:41" x14ac:dyDescent="0.25">
      <c r="AO9325" s="165"/>
    </row>
    <row r="9326" spans="41:41" x14ac:dyDescent="0.25">
      <c r="AO9326" s="165"/>
    </row>
    <row r="9327" spans="41:41" x14ac:dyDescent="0.25">
      <c r="AO9327" s="165"/>
    </row>
    <row r="9328" spans="41:41" x14ac:dyDescent="0.25">
      <c r="AO9328" s="165"/>
    </row>
    <row r="9329" spans="41:41" x14ac:dyDescent="0.25">
      <c r="AO9329" s="165"/>
    </row>
    <row r="9330" spans="41:41" x14ac:dyDescent="0.25">
      <c r="AO9330" s="165"/>
    </row>
    <row r="9331" spans="41:41" x14ac:dyDescent="0.25">
      <c r="AO9331" s="165"/>
    </row>
    <row r="9332" spans="41:41" x14ac:dyDescent="0.25">
      <c r="AO9332" s="165"/>
    </row>
    <row r="9333" spans="41:41" x14ac:dyDescent="0.25">
      <c r="AO9333" s="165"/>
    </row>
    <row r="9334" spans="41:41" x14ac:dyDescent="0.25">
      <c r="AO9334" s="165"/>
    </row>
    <row r="9335" spans="41:41" x14ac:dyDescent="0.25">
      <c r="AO9335" s="165"/>
    </row>
    <row r="9336" spans="41:41" x14ac:dyDescent="0.25">
      <c r="AO9336" s="165"/>
    </row>
    <row r="9337" spans="41:41" x14ac:dyDescent="0.25">
      <c r="AO9337" s="165"/>
    </row>
    <row r="9338" spans="41:41" x14ac:dyDescent="0.25">
      <c r="AO9338" s="165"/>
    </row>
    <row r="9339" spans="41:41" x14ac:dyDescent="0.25">
      <c r="AO9339" s="165"/>
    </row>
    <row r="9340" spans="41:41" x14ac:dyDescent="0.25">
      <c r="AO9340" s="165"/>
    </row>
    <row r="9341" spans="41:41" x14ac:dyDescent="0.25">
      <c r="AO9341" s="165"/>
    </row>
    <row r="9342" spans="41:41" x14ac:dyDescent="0.25">
      <c r="AO9342" s="165"/>
    </row>
    <row r="9343" spans="41:41" x14ac:dyDescent="0.25">
      <c r="AO9343" s="165"/>
    </row>
    <row r="9344" spans="41:41" x14ac:dyDescent="0.25">
      <c r="AO9344" s="165"/>
    </row>
    <row r="9345" spans="41:41" x14ac:dyDescent="0.25">
      <c r="AO9345" s="165"/>
    </row>
    <row r="9346" spans="41:41" x14ac:dyDescent="0.25">
      <c r="AO9346" s="165"/>
    </row>
    <row r="9347" spans="41:41" x14ac:dyDescent="0.25">
      <c r="AO9347" s="165"/>
    </row>
    <row r="9348" spans="41:41" x14ac:dyDescent="0.25">
      <c r="AO9348" s="165"/>
    </row>
    <row r="9349" spans="41:41" x14ac:dyDescent="0.25">
      <c r="AO9349" s="165"/>
    </row>
    <row r="9350" spans="41:41" x14ac:dyDescent="0.25">
      <c r="AO9350" s="165"/>
    </row>
    <row r="9351" spans="41:41" x14ac:dyDescent="0.25">
      <c r="AO9351" s="165"/>
    </row>
    <row r="9352" spans="41:41" x14ac:dyDescent="0.25">
      <c r="AO9352" s="165"/>
    </row>
    <row r="9353" spans="41:41" x14ac:dyDescent="0.25">
      <c r="AO9353" s="165"/>
    </row>
    <row r="9354" spans="41:41" x14ac:dyDescent="0.25">
      <c r="AO9354" s="165"/>
    </row>
    <row r="9355" spans="41:41" x14ac:dyDescent="0.25">
      <c r="AO9355" s="165"/>
    </row>
    <row r="9356" spans="41:41" x14ac:dyDescent="0.25">
      <c r="AO9356" s="165"/>
    </row>
    <row r="9357" spans="41:41" x14ac:dyDescent="0.25">
      <c r="AO9357" s="165"/>
    </row>
    <row r="9358" spans="41:41" x14ac:dyDescent="0.25">
      <c r="AO9358" s="165"/>
    </row>
    <row r="9359" spans="41:41" x14ac:dyDescent="0.25">
      <c r="AO9359" s="165"/>
    </row>
    <row r="9360" spans="41:41" x14ac:dyDescent="0.25">
      <c r="AO9360" s="165"/>
    </row>
    <row r="9361" spans="41:41" x14ac:dyDescent="0.25">
      <c r="AO9361" s="165"/>
    </row>
    <row r="9362" spans="41:41" x14ac:dyDescent="0.25">
      <c r="AO9362" s="165"/>
    </row>
    <row r="9363" spans="41:41" x14ac:dyDescent="0.25">
      <c r="AO9363" s="165"/>
    </row>
    <row r="9364" spans="41:41" x14ac:dyDescent="0.25">
      <c r="AO9364" s="165"/>
    </row>
    <row r="9365" spans="41:41" x14ac:dyDescent="0.25">
      <c r="AO9365" s="165"/>
    </row>
    <row r="9366" spans="41:41" x14ac:dyDescent="0.25">
      <c r="AO9366" s="165"/>
    </row>
    <row r="9367" spans="41:41" x14ac:dyDescent="0.25">
      <c r="AO9367" s="165"/>
    </row>
    <row r="9368" spans="41:41" x14ac:dyDescent="0.25">
      <c r="AO9368" s="165"/>
    </row>
    <row r="9369" spans="41:41" x14ac:dyDescent="0.25">
      <c r="AO9369" s="165"/>
    </row>
    <row r="9370" spans="41:41" x14ac:dyDescent="0.25">
      <c r="AO9370" s="165"/>
    </row>
    <row r="9371" spans="41:41" x14ac:dyDescent="0.25">
      <c r="AO9371" s="165"/>
    </row>
    <row r="9372" spans="41:41" x14ac:dyDescent="0.25">
      <c r="AO9372" s="165"/>
    </row>
    <row r="9373" spans="41:41" x14ac:dyDescent="0.25">
      <c r="AO9373" s="165"/>
    </row>
    <row r="9374" spans="41:41" x14ac:dyDescent="0.25">
      <c r="AO9374" s="165"/>
    </row>
    <row r="9375" spans="41:41" x14ac:dyDescent="0.25">
      <c r="AO9375" s="165"/>
    </row>
    <row r="9376" spans="41:41" x14ac:dyDescent="0.25">
      <c r="AO9376" s="165"/>
    </row>
    <row r="9377" spans="41:41" x14ac:dyDescent="0.25">
      <c r="AO9377" s="165"/>
    </row>
    <row r="9378" spans="41:41" x14ac:dyDescent="0.25">
      <c r="AO9378" s="165"/>
    </row>
    <row r="9379" spans="41:41" x14ac:dyDescent="0.25">
      <c r="AO9379" s="165"/>
    </row>
    <row r="9380" spans="41:41" x14ac:dyDescent="0.25">
      <c r="AO9380" s="165"/>
    </row>
    <row r="9381" spans="41:41" x14ac:dyDescent="0.25">
      <c r="AO9381" s="165"/>
    </row>
    <row r="9382" spans="41:41" x14ac:dyDescent="0.25">
      <c r="AO9382" s="165"/>
    </row>
    <row r="9383" spans="41:41" x14ac:dyDescent="0.25">
      <c r="AO9383" s="165"/>
    </row>
    <row r="9384" spans="41:41" x14ac:dyDescent="0.25">
      <c r="AO9384" s="165"/>
    </row>
    <row r="9385" spans="41:41" x14ac:dyDescent="0.25">
      <c r="AO9385" s="165"/>
    </row>
    <row r="9386" spans="41:41" x14ac:dyDescent="0.25">
      <c r="AO9386" s="165"/>
    </row>
    <row r="9387" spans="41:41" x14ac:dyDescent="0.25">
      <c r="AO9387" s="165"/>
    </row>
    <row r="9388" spans="41:41" x14ac:dyDescent="0.25">
      <c r="AO9388" s="165"/>
    </row>
    <row r="9389" spans="41:41" x14ac:dyDescent="0.25">
      <c r="AO9389" s="165"/>
    </row>
    <row r="9390" spans="41:41" x14ac:dyDescent="0.25">
      <c r="AO9390" s="165"/>
    </row>
    <row r="9391" spans="41:41" x14ac:dyDescent="0.25">
      <c r="AO9391" s="165"/>
    </row>
    <row r="9392" spans="41:41" x14ac:dyDescent="0.25">
      <c r="AO9392" s="165"/>
    </row>
    <row r="9393" spans="41:41" x14ac:dyDescent="0.25">
      <c r="AO9393" s="165"/>
    </row>
    <row r="9394" spans="41:41" x14ac:dyDescent="0.25">
      <c r="AO9394" s="165"/>
    </row>
    <row r="9395" spans="41:41" x14ac:dyDescent="0.25">
      <c r="AO9395" s="165"/>
    </row>
    <row r="9396" spans="41:41" x14ac:dyDescent="0.25">
      <c r="AO9396" s="165"/>
    </row>
    <row r="9397" spans="41:41" x14ac:dyDescent="0.25">
      <c r="AO9397" s="165"/>
    </row>
    <row r="9398" spans="41:41" x14ac:dyDescent="0.25">
      <c r="AO9398" s="165"/>
    </row>
    <row r="9399" spans="41:41" x14ac:dyDescent="0.25">
      <c r="AO9399" s="165"/>
    </row>
    <row r="9400" spans="41:41" x14ac:dyDescent="0.25">
      <c r="AO9400" s="165"/>
    </row>
    <row r="9401" spans="41:41" x14ac:dyDescent="0.25">
      <c r="AO9401" s="165"/>
    </row>
    <row r="9402" spans="41:41" x14ac:dyDescent="0.25">
      <c r="AO9402" s="165"/>
    </row>
    <row r="9403" spans="41:41" x14ac:dyDescent="0.25">
      <c r="AO9403" s="165"/>
    </row>
    <row r="9404" spans="41:41" x14ac:dyDescent="0.25">
      <c r="AO9404" s="165"/>
    </row>
    <row r="9405" spans="41:41" x14ac:dyDescent="0.25">
      <c r="AO9405" s="165"/>
    </row>
    <row r="9406" spans="41:41" x14ac:dyDescent="0.25">
      <c r="AO9406" s="165"/>
    </row>
    <row r="9407" spans="41:41" x14ac:dyDescent="0.25">
      <c r="AO9407" s="165"/>
    </row>
    <row r="9408" spans="41:41" x14ac:dyDescent="0.25">
      <c r="AO9408" s="165"/>
    </row>
    <row r="9409" spans="41:41" x14ac:dyDescent="0.25">
      <c r="AO9409" s="165"/>
    </row>
    <row r="9410" spans="41:41" x14ac:dyDescent="0.25">
      <c r="AO9410" s="165"/>
    </row>
    <row r="9411" spans="41:41" x14ac:dyDescent="0.25">
      <c r="AO9411" s="165"/>
    </row>
    <row r="9412" spans="41:41" x14ac:dyDescent="0.25">
      <c r="AO9412" s="165"/>
    </row>
    <row r="9413" spans="41:41" x14ac:dyDescent="0.25">
      <c r="AO9413" s="165"/>
    </row>
    <row r="9414" spans="41:41" x14ac:dyDescent="0.25">
      <c r="AO9414" s="165"/>
    </row>
    <row r="9415" spans="41:41" x14ac:dyDescent="0.25">
      <c r="AO9415" s="165"/>
    </row>
    <row r="9416" spans="41:41" x14ac:dyDescent="0.25">
      <c r="AO9416" s="165"/>
    </row>
    <row r="9417" spans="41:41" x14ac:dyDescent="0.25">
      <c r="AO9417" s="165"/>
    </row>
    <row r="9418" spans="41:41" x14ac:dyDescent="0.25">
      <c r="AO9418" s="165"/>
    </row>
    <row r="9419" spans="41:41" x14ac:dyDescent="0.25">
      <c r="AO9419" s="165"/>
    </row>
    <row r="9420" spans="41:41" x14ac:dyDescent="0.25">
      <c r="AO9420" s="165"/>
    </row>
    <row r="9421" spans="41:41" x14ac:dyDescent="0.25">
      <c r="AO9421" s="165"/>
    </row>
    <row r="9422" spans="41:41" x14ac:dyDescent="0.25">
      <c r="AO9422" s="165"/>
    </row>
    <row r="9423" spans="41:41" x14ac:dyDescent="0.25">
      <c r="AO9423" s="165"/>
    </row>
    <row r="9424" spans="41:41" x14ac:dyDescent="0.25">
      <c r="AO9424" s="165"/>
    </row>
    <row r="9425" spans="41:41" x14ac:dyDescent="0.25">
      <c r="AO9425" s="165"/>
    </row>
    <row r="9426" spans="41:41" x14ac:dyDescent="0.25">
      <c r="AO9426" s="165"/>
    </row>
    <row r="9427" spans="41:41" x14ac:dyDescent="0.25">
      <c r="AO9427" s="165"/>
    </row>
    <row r="9428" spans="41:41" x14ac:dyDescent="0.25">
      <c r="AO9428" s="165"/>
    </row>
    <row r="9429" spans="41:41" x14ac:dyDescent="0.25">
      <c r="AO9429" s="165"/>
    </row>
    <row r="9430" spans="41:41" x14ac:dyDescent="0.25">
      <c r="AO9430" s="165"/>
    </row>
    <row r="9431" spans="41:41" x14ac:dyDescent="0.25">
      <c r="AO9431" s="165"/>
    </row>
    <row r="9432" spans="41:41" x14ac:dyDescent="0.25">
      <c r="AO9432" s="165"/>
    </row>
    <row r="9433" spans="41:41" x14ac:dyDescent="0.25">
      <c r="AO9433" s="165"/>
    </row>
    <row r="9434" spans="41:41" x14ac:dyDescent="0.25">
      <c r="AO9434" s="165"/>
    </row>
    <row r="9435" spans="41:41" x14ac:dyDescent="0.25">
      <c r="AO9435" s="165"/>
    </row>
    <row r="9436" spans="41:41" x14ac:dyDescent="0.25">
      <c r="AO9436" s="165"/>
    </row>
    <row r="9437" spans="41:41" x14ac:dyDescent="0.25">
      <c r="AO9437" s="165"/>
    </row>
    <row r="9438" spans="41:41" x14ac:dyDescent="0.25">
      <c r="AO9438" s="165"/>
    </row>
    <row r="9439" spans="41:41" x14ac:dyDescent="0.25">
      <c r="AO9439" s="165"/>
    </row>
    <row r="9440" spans="41:41" x14ac:dyDescent="0.25">
      <c r="AO9440" s="165"/>
    </row>
    <row r="9441" spans="41:41" x14ac:dyDescent="0.25">
      <c r="AO9441" s="165"/>
    </row>
    <row r="9442" spans="41:41" x14ac:dyDescent="0.25">
      <c r="AO9442" s="165"/>
    </row>
    <row r="9443" spans="41:41" x14ac:dyDescent="0.25">
      <c r="AO9443" s="165"/>
    </row>
    <row r="9444" spans="41:41" x14ac:dyDescent="0.25">
      <c r="AO9444" s="165"/>
    </row>
    <row r="9445" spans="41:41" x14ac:dyDescent="0.25">
      <c r="AO9445" s="165"/>
    </row>
    <row r="9446" spans="41:41" x14ac:dyDescent="0.25">
      <c r="AO9446" s="165"/>
    </row>
    <row r="9447" spans="41:41" x14ac:dyDescent="0.25">
      <c r="AO9447" s="165"/>
    </row>
    <row r="9448" spans="41:41" x14ac:dyDescent="0.25">
      <c r="AO9448" s="165"/>
    </row>
    <row r="9449" spans="41:41" x14ac:dyDescent="0.25">
      <c r="AO9449" s="165"/>
    </row>
    <row r="9450" spans="41:41" x14ac:dyDescent="0.25">
      <c r="AO9450" s="165"/>
    </row>
    <row r="9451" spans="41:41" x14ac:dyDescent="0.25">
      <c r="AO9451" s="165"/>
    </row>
    <row r="9452" spans="41:41" x14ac:dyDescent="0.25">
      <c r="AO9452" s="165"/>
    </row>
    <row r="9453" spans="41:41" x14ac:dyDescent="0.25">
      <c r="AO9453" s="165"/>
    </row>
    <row r="9454" spans="41:41" x14ac:dyDescent="0.25">
      <c r="AO9454" s="165"/>
    </row>
    <row r="9455" spans="41:41" x14ac:dyDescent="0.25">
      <c r="AO9455" s="165"/>
    </row>
    <row r="9456" spans="41:41" x14ac:dyDescent="0.25">
      <c r="AO9456" s="165"/>
    </row>
    <row r="9457" spans="41:41" x14ac:dyDescent="0.25">
      <c r="AO9457" s="165"/>
    </row>
    <row r="9458" spans="41:41" x14ac:dyDescent="0.25">
      <c r="AO9458" s="165"/>
    </row>
    <row r="9459" spans="41:41" x14ac:dyDescent="0.25">
      <c r="AO9459" s="165"/>
    </row>
    <row r="9460" spans="41:41" x14ac:dyDescent="0.25">
      <c r="AO9460" s="165"/>
    </row>
    <row r="9461" spans="41:41" x14ac:dyDescent="0.25">
      <c r="AO9461" s="165"/>
    </row>
    <row r="9462" spans="41:41" x14ac:dyDescent="0.25">
      <c r="AO9462" s="165"/>
    </row>
    <row r="9463" spans="41:41" x14ac:dyDescent="0.25">
      <c r="AO9463" s="165"/>
    </row>
    <row r="9464" spans="41:41" x14ac:dyDescent="0.25">
      <c r="AO9464" s="165"/>
    </row>
    <row r="9465" spans="41:41" x14ac:dyDescent="0.25">
      <c r="AO9465" s="165"/>
    </row>
    <row r="9466" spans="41:41" x14ac:dyDescent="0.25">
      <c r="AO9466" s="165"/>
    </row>
    <row r="9467" spans="41:41" x14ac:dyDescent="0.25">
      <c r="AO9467" s="165"/>
    </row>
    <row r="9468" spans="41:41" x14ac:dyDescent="0.25">
      <c r="AO9468" s="165"/>
    </row>
    <row r="9469" spans="41:41" x14ac:dyDescent="0.25">
      <c r="AO9469" s="165"/>
    </row>
    <row r="9470" spans="41:41" x14ac:dyDescent="0.25">
      <c r="AO9470" s="165"/>
    </row>
    <row r="9471" spans="41:41" x14ac:dyDescent="0.25">
      <c r="AO9471" s="165"/>
    </row>
    <row r="9472" spans="41:41" x14ac:dyDescent="0.25">
      <c r="AO9472" s="165"/>
    </row>
    <row r="9473" spans="41:41" x14ac:dyDescent="0.25">
      <c r="AO9473" s="165"/>
    </row>
    <row r="9474" spans="41:41" x14ac:dyDescent="0.25">
      <c r="AO9474" s="165"/>
    </row>
    <row r="9475" spans="41:41" x14ac:dyDescent="0.25">
      <c r="AO9475" s="165"/>
    </row>
    <row r="9476" spans="41:41" x14ac:dyDescent="0.25">
      <c r="AO9476" s="165"/>
    </row>
    <row r="9477" spans="41:41" x14ac:dyDescent="0.25">
      <c r="AO9477" s="165"/>
    </row>
    <row r="9478" spans="41:41" x14ac:dyDescent="0.25">
      <c r="AO9478" s="165"/>
    </row>
    <row r="9479" spans="41:41" x14ac:dyDescent="0.25">
      <c r="AO9479" s="165"/>
    </row>
    <row r="9480" spans="41:41" x14ac:dyDescent="0.25">
      <c r="AO9480" s="165"/>
    </row>
    <row r="9481" spans="41:41" x14ac:dyDescent="0.25">
      <c r="AO9481" s="165"/>
    </row>
    <row r="9482" spans="41:41" x14ac:dyDescent="0.25">
      <c r="AO9482" s="165"/>
    </row>
    <row r="9483" spans="41:41" x14ac:dyDescent="0.25">
      <c r="AO9483" s="165"/>
    </row>
    <row r="9484" spans="41:41" x14ac:dyDescent="0.25">
      <c r="AO9484" s="165"/>
    </row>
    <row r="9485" spans="41:41" x14ac:dyDescent="0.25">
      <c r="AO9485" s="165"/>
    </row>
    <row r="9486" spans="41:41" x14ac:dyDescent="0.25">
      <c r="AO9486" s="165"/>
    </row>
    <row r="9487" spans="41:41" x14ac:dyDescent="0.25">
      <c r="AO9487" s="165"/>
    </row>
    <row r="9488" spans="41:41" x14ac:dyDescent="0.25">
      <c r="AO9488" s="165"/>
    </row>
    <row r="9489" spans="41:41" x14ac:dyDescent="0.25">
      <c r="AO9489" s="165"/>
    </row>
    <row r="9490" spans="41:41" x14ac:dyDescent="0.25">
      <c r="AO9490" s="165"/>
    </row>
    <row r="9491" spans="41:41" x14ac:dyDescent="0.25">
      <c r="AO9491" s="165"/>
    </row>
    <row r="9492" spans="41:41" x14ac:dyDescent="0.25">
      <c r="AO9492" s="165"/>
    </row>
    <row r="9493" spans="41:41" x14ac:dyDescent="0.25">
      <c r="AO9493" s="165"/>
    </row>
    <row r="9494" spans="41:41" x14ac:dyDescent="0.25">
      <c r="AO9494" s="165"/>
    </row>
    <row r="9495" spans="41:41" x14ac:dyDescent="0.25">
      <c r="AO9495" s="165"/>
    </row>
    <row r="9496" spans="41:41" x14ac:dyDescent="0.25">
      <c r="AO9496" s="165"/>
    </row>
    <row r="9497" spans="41:41" x14ac:dyDescent="0.25">
      <c r="AO9497" s="165"/>
    </row>
    <row r="9498" spans="41:41" x14ac:dyDescent="0.25">
      <c r="AO9498" s="165"/>
    </row>
    <row r="9499" spans="41:41" x14ac:dyDescent="0.25">
      <c r="AO9499" s="165"/>
    </row>
    <row r="9500" spans="41:41" x14ac:dyDescent="0.25">
      <c r="AO9500" s="165"/>
    </row>
    <row r="9501" spans="41:41" x14ac:dyDescent="0.25">
      <c r="AO9501" s="165"/>
    </row>
    <row r="9502" spans="41:41" x14ac:dyDescent="0.25">
      <c r="AO9502" s="165"/>
    </row>
    <row r="9503" spans="41:41" x14ac:dyDescent="0.25">
      <c r="AO9503" s="165"/>
    </row>
    <row r="9504" spans="41:41" x14ac:dyDescent="0.25">
      <c r="AO9504" s="165"/>
    </row>
    <row r="9505" spans="41:41" x14ac:dyDescent="0.25">
      <c r="AO9505" s="165"/>
    </row>
    <row r="9506" spans="41:41" x14ac:dyDescent="0.25">
      <c r="AO9506" s="165"/>
    </row>
    <row r="9507" spans="41:41" x14ac:dyDescent="0.25">
      <c r="AO9507" s="165"/>
    </row>
    <row r="9508" spans="41:41" x14ac:dyDescent="0.25">
      <c r="AO9508" s="165"/>
    </row>
    <row r="9509" spans="41:41" x14ac:dyDescent="0.25">
      <c r="AO9509" s="165"/>
    </row>
    <row r="9510" spans="41:41" x14ac:dyDescent="0.25">
      <c r="AO9510" s="165"/>
    </row>
    <row r="9511" spans="41:41" x14ac:dyDescent="0.25">
      <c r="AO9511" s="165"/>
    </row>
    <row r="9512" spans="41:41" x14ac:dyDescent="0.25">
      <c r="AO9512" s="165"/>
    </row>
    <row r="9513" spans="41:41" x14ac:dyDescent="0.25">
      <c r="AO9513" s="165"/>
    </row>
    <row r="9514" spans="41:41" x14ac:dyDescent="0.25">
      <c r="AO9514" s="165"/>
    </row>
    <row r="9515" spans="41:41" x14ac:dyDescent="0.25">
      <c r="AO9515" s="165"/>
    </row>
    <row r="9516" spans="41:41" x14ac:dyDescent="0.25">
      <c r="AO9516" s="165"/>
    </row>
    <row r="9517" spans="41:41" x14ac:dyDescent="0.25">
      <c r="AO9517" s="165"/>
    </row>
    <row r="9518" spans="41:41" x14ac:dyDescent="0.25">
      <c r="AO9518" s="165"/>
    </row>
    <row r="9519" spans="41:41" x14ac:dyDescent="0.25">
      <c r="AO9519" s="165"/>
    </row>
    <row r="9520" spans="41:41" x14ac:dyDescent="0.25">
      <c r="AO9520" s="165"/>
    </row>
    <row r="9521" spans="41:41" x14ac:dyDescent="0.25">
      <c r="AO9521" s="165"/>
    </row>
    <row r="9522" spans="41:41" x14ac:dyDescent="0.25">
      <c r="AO9522" s="165"/>
    </row>
    <row r="9523" spans="41:41" x14ac:dyDescent="0.25">
      <c r="AO9523" s="165"/>
    </row>
    <row r="9524" spans="41:41" x14ac:dyDescent="0.25">
      <c r="AO9524" s="165"/>
    </row>
    <row r="9525" spans="41:41" x14ac:dyDescent="0.25">
      <c r="AO9525" s="165"/>
    </row>
    <row r="9526" spans="41:41" x14ac:dyDescent="0.25">
      <c r="AO9526" s="165"/>
    </row>
    <row r="9527" spans="41:41" x14ac:dyDescent="0.25">
      <c r="AO9527" s="165"/>
    </row>
    <row r="9528" spans="41:41" x14ac:dyDescent="0.25">
      <c r="AO9528" s="165"/>
    </row>
    <row r="9529" spans="41:41" x14ac:dyDescent="0.25">
      <c r="AO9529" s="165"/>
    </row>
    <row r="9530" spans="41:41" x14ac:dyDescent="0.25">
      <c r="AO9530" s="165"/>
    </row>
    <row r="9531" spans="41:41" x14ac:dyDescent="0.25">
      <c r="AO9531" s="165"/>
    </row>
    <row r="9532" spans="41:41" x14ac:dyDescent="0.25">
      <c r="AO9532" s="165"/>
    </row>
    <row r="9533" spans="41:41" x14ac:dyDescent="0.25">
      <c r="AO9533" s="165"/>
    </row>
    <row r="9534" spans="41:41" x14ac:dyDescent="0.25">
      <c r="AO9534" s="165"/>
    </row>
    <row r="9535" spans="41:41" x14ac:dyDescent="0.25">
      <c r="AO9535" s="165"/>
    </row>
    <row r="9536" spans="41:41" x14ac:dyDescent="0.25">
      <c r="AO9536" s="165"/>
    </row>
    <row r="9537" spans="41:41" x14ac:dyDescent="0.25">
      <c r="AO9537" s="165"/>
    </row>
    <row r="9538" spans="41:41" x14ac:dyDescent="0.25">
      <c r="AO9538" s="165"/>
    </row>
    <row r="9539" spans="41:41" x14ac:dyDescent="0.25">
      <c r="AO9539" s="165"/>
    </row>
    <row r="9540" spans="41:41" x14ac:dyDescent="0.25">
      <c r="AO9540" s="165"/>
    </row>
    <row r="9541" spans="41:41" x14ac:dyDescent="0.25">
      <c r="AO9541" s="165"/>
    </row>
    <row r="9542" spans="41:41" x14ac:dyDescent="0.25">
      <c r="AO9542" s="165"/>
    </row>
    <row r="9543" spans="41:41" x14ac:dyDescent="0.25">
      <c r="AO9543" s="165"/>
    </row>
    <row r="9544" spans="41:41" x14ac:dyDescent="0.25">
      <c r="AO9544" s="165"/>
    </row>
    <row r="9545" spans="41:41" x14ac:dyDescent="0.25">
      <c r="AO9545" s="165"/>
    </row>
    <row r="9546" spans="41:41" x14ac:dyDescent="0.25">
      <c r="AO9546" s="165"/>
    </row>
    <row r="9547" spans="41:41" x14ac:dyDescent="0.25">
      <c r="AO9547" s="165"/>
    </row>
    <row r="9548" spans="41:41" x14ac:dyDescent="0.25">
      <c r="AO9548" s="165"/>
    </row>
    <row r="9549" spans="41:41" x14ac:dyDescent="0.25">
      <c r="AO9549" s="165"/>
    </row>
    <row r="9550" spans="41:41" x14ac:dyDescent="0.25">
      <c r="AO9550" s="165"/>
    </row>
    <row r="9551" spans="41:41" x14ac:dyDescent="0.25">
      <c r="AO9551" s="165"/>
    </row>
    <row r="9552" spans="41:41" x14ac:dyDescent="0.25">
      <c r="AO9552" s="165"/>
    </row>
    <row r="9553" spans="41:41" x14ac:dyDescent="0.25">
      <c r="AO9553" s="165"/>
    </row>
    <row r="9554" spans="41:41" x14ac:dyDescent="0.25">
      <c r="AO9554" s="165"/>
    </row>
    <row r="9555" spans="41:41" x14ac:dyDescent="0.25">
      <c r="AO9555" s="165"/>
    </row>
    <row r="9556" spans="41:41" x14ac:dyDescent="0.25">
      <c r="AO9556" s="165"/>
    </row>
    <row r="9557" spans="41:41" x14ac:dyDescent="0.25">
      <c r="AO9557" s="165"/>
    </row>
    <row r="9558" spans="41:41" x14ac:dyDescent="0.25">
      <c r="AO9558" s="165"/>
    </row>
    <row r="9559" spans="41:41" x14ac:dyDescent="0.25">
      <c r="AO9559" s="165"/>
    </row>
    <row r="9560" spans="41:41" x14ac:dyDescent="0.25">
      <c r="AO9560" s="165"/>
    </row>
    <row r="9561" spans="41:41" x14ac:dyDescent="0.25">
      <c r="AO9561" s="165"/>
    </row>
    <row r="9562" spans="41:41" x14ac:dyDescent="0.25">
      <c r="AO9562" s="165"/>
    </row>
    <row r="9563" spans="41:41" x14ac:dyDescent="0.25">
      <c r="AO9563" s="165"/>
    </row>
    <row r="9564" spans="41:41" x14ac:dyDescent="0.25">
      <c r="AO9564" s="165"/>
    </row>
    <row r="9565" spans="41:41" x14ac:dyDescent="0.25">
      <c r="AO9565" s="165"/>
    </row>
    <row r="9566" spans="41:41" x14ac:dyDescent="0.25">
      <c r="AO9566" s="165"/>
    </row>
    <row r="9567" spans="41:41" x14ac:dyDescent="0.25">
      <c r="AO9567" s="165"/>
    </row>
    <row r="9568" spans="41:41" x14ac:dyDescent="0.25">
      <c r="AO9568" s="165"/>
    </row>
    <row r="9569" spans="41:41" x14ac:dyDescent="0.25">
      <c r="AO9569" s="165"/>
    </row>
    <row r="9570" spans="41:41" x14ac:dyDescent="0.25">
      <c r="AO9570" s="165"/>
    </row>
    <row r="9571" spans="41:41" x14ac:dyDescent="0.25">
      <c r="AO9571" s="165"/>
    </row>
    <row r="9572" spans="41:41" x14ac:dyDescent="0.25">
      <c r="AO9572" s="165"/>
    </row>
    <row r="9573" spans="41:41" x14ac:dyDescent="0.25">
      <c r="AO9573" s="165"/>
    </row>
    <row r="9574" spans="41:41" x14ac:dyDescent="0.25">
      <c r="AO9574" s="165"/>
    </row>
    <row r="9575" spans="41:41" x14ac:dyDescent="0.25">
      <c r="AO9575" s="165"/>
    </row>
    <row r="9576" spans="41:41" x14ac:dyDescent="0.25">
      <c r="AO9576" s="165"/>
    </row>
    <row r="9577" spans="41:41" x14ac:dyDescent="0.25">
      <c r="AO9577" s="165"/>
    </row>
    <row r="9578" spans="41:41" x14ac:dyDescent="0.25">
      <c r="AO9578" s="165"/>
    </row>
    <row r="9579" spans="41:41" x14ac:dyDescent="0.25">
      <c r="AO9579" s="165"/>
    </row>
    <row r="9580" spans="41:41" x14ac:dyDescent="0.25">
      <c r="AO9580" s="165"/>
    </row>
    <row r="9581" spans="41:41" x14ac:dyDescent="0.25">
      <c r="AO9581" s="165"/>
    </row>
    <row r="9582" spans="41:41" x14ac:dyDescent="0.25">
      <c r="AO9582" s="165"/>
    </row>
    <row r="9583" spans="41:41" x14ac:dyDescent="0.25">
      <c r="AO9583" s="165"/>
    </row>
    <row r="9584" spans="41:41" x14ac:dyDescent="0.25">
      <c r="AO9584" s="165"/>
    </row>
    <row r="9585" spans="41:41" x14ac:dyDescent="0.25">
      <c r="AO9585" s="165"/>
    </row>
    <row r="9586" spans="41:41" x14ac:dyDescent="0.25">
      <c r="AO9586" s="165"/>
    </row>
    <row r="9587" spans="41:41" x14ac:dyDescent="0.25">
      <c r="AO9587" s="165"/>
    </row>
    <row r="9588" spans="41:41" x14ac:dyDescent="0.25">
      <c r="AO9588" s="165"/>
    </row>
    <row r="9589" spans="41:41" x14ac:dyDescent="0.25">
      <c r="AO9589" s="165"/>
    </row>
    <row r="9590" spans="41:41" x14ac:dyDescent="0.25">
      <c r="AO9590" s="165"/>
    </row>
    <row r="9591" spans="41:41" x14ac:dyDescent="0.25">
      <c r="AO9591" s="165"/>
    </row>
    <row r="9592" spans="41:41" x14ac:dyDescent="0.25">
      <c r="AO9592" s="165"/>
    </row>
    <row r="9593" spans="41:41" x14ac:dyDescent="0.25">
      <c r="AO9593" s="165"/>
    </row>
    <row r="9594" spans="41:41" x14ac:dyDescent="0.25">
      <c r="AO9594" s="165"/>
    </row>
    <row r="9595" spans="41:41" x14ac:dyDescent="0.25">
      <c r="AO9595" s="165"/>
    </row>
    <row r="9596" spans="41:41" x14ac:dyDescent="0.25">
      <c r="AO9596" s="165"/>
    </row>
    <row r="9597" spans="41:41" x14ac:dyDescent="0.25">
      <c r="AO9597" s="165"/>
    </row>
    <row r="9598" spans="41:41" x14ac:dyDescent="0.25">
      <c r="AO9598" s="165"/>
    </row>
    <row r="9599" spans="41:41" x14ac:dyDescent="0.25">
      <c r="AO9599" s="165"/>
    </row>
    <row r="9600" spans="41:41" x14ac:dyDescent="0.25">
      <c r="AO9600" s="165"/>
    </row>
    <row r="9601" spans="41:41" x14ac:dyDescent="0.25">
      <c r="AO9601" s="165"/>
    </row>
    <row r="9602" spans="41:41" x14ac:dyDescent="0.25">
      <c r="AO9602" s="165"/>
    </row>
    <row r="9603" spans="41:41" x14ac:dyDescent="0.25">
      <c r="AO9603" s="165"/>
    </row>
    <row r="9604" spans="41:41" x14ac:dyDescent="0.25">
      <c r="AO9604" s="165"/>
    </row>
    <row r="9605" spans="41:41" x14ac:dyDescent="0.25">
      <c r="AO9605" s="165"/>
    </row>
    <row r="9606" spans="41:41" x14ac:dyDescent="0.25">
      <c r="AO9606" s="165"/>
    </row>
    <row r="9607" spans="41:41" x14ac:dyDescent="0.25">
      <c r="AO9607" s="165"/>
    </row>
    <row r="9608" spans="41:41" x14ac:dyDescent="0.25">
      <c r="AO9608" s="165"/>
    </row>
    <row r="9609" spans="41:41" x14ac:dyDescent="0.25">
      <c r="AO9609" s="165"/>
    </row>
    <row r="9610" spans="41:41" x14ac:dyDescent="0.25">
      <c r="AO9610" s="165"/>
    </row>
    <row r="9611" spans="41:41" x14ac:dyDescent="0.25">
      <c r="AO9611" s="165"/>
    </row>
    <row r="9612" spans="41:41" x14ac:dyDescent="0.25">
      <c r="AO9612" s="165"/>
    </row>
    <row r="9613" spans="41:41" x14ac:dyDescent="0.25">
      <c r="AO9613" s="165"/>
    </row>
    <row r="9614" spans="41:41" x14ac:dyDescent="0.25">
      <c r="AO9614" s="165"/>
    </row>
    <row r="9615" spans="41:41" x14ac:dyDescent="0.25">
      <c r="AO9615" s="165"/>
    </row>
    <row r="9616" spans="41:41" x14ac:dyDescent="0.25">
      <c r="AO9616" s="165"/>
    </row>
    <row r="9617" spans="41:41" x14ac:dyDescent="0.25">
      <c r="AO9617" s="165"/>
    </row>
    <row r="9618" spans="41:41" x14ac:dyDescent="0.25">
      <c r="AO9618" s="165"/>
    </row>
    <row r="9619" spans="41:41" x14ac:dyDescent="0.25">
      <c r="AO9619" s="165"/>
    </row>
    <row r="9620" spans="41:41" x14ac:dyDescent="0.25">
      <c r="AO9620" s="165"/>
    </row>
    <row r="9621" spans="41:41" x14ac:dyDescent="0.25">
      <c r="AO9621" s="165"/>
    </row>
    <row r="9622" spans="41:41" x14ac:dyDescent="0.25">
      <c r="AO9622" s="165"/>
    </row>
    <row r="9623" spans="41:41" x14ac:dyDescent="0.25">
      <c r="AO9623" s="165"/>
    </row>
    <row r="9624" spans="41:41" x14ac:dyDescent="0.25">
      <c r="AO9624" s="165"/>
    </row>
    <row r="9625" spans="41:41" x14ac:dyDescent="0.25">
      <c r="AO9625" s="165"/>
    </row>
    <row r="9626" spans="41:41" x14ac:dyDescent="0.25">
      <c r="AO9626" s="165"/>
    </row>
    <row r="9627" spans="41:41" x14ac:dyDescent="0.25">
      <c r="AO9627" s="165"/>
    </row>
    <row r="9628" spans="41:41" x14ac:dyDescent="0.25">
      <c r="AO9628" s="165"/>
    </row>
    <row r="9629" spans="41:41" x14ac:dyDescent="0.25">
      <c r="AO9629" s="165"/>
    </row>
    <row r="9630" spans="41:41" x14ac:dyDescent="0.25">
      <c r="AO9630" s="165"/>
    </row>
    <row r="9631" spans="41:41" x14ac:dyDescent="0.25">
      <c r="AO9631" s="165"/>
    </row>
    <row r="9632" spans="41:41" x14ac:dyDescent="0.25">
      <c r="AO9632" s="165"/>
    </row>
    <row r="9633" spans="41:41" x14ac:dyDescent="0.25">
      <c r="AO9633" s="165"/>
    </row>
    <row r="9634" spans="41:41" x14ac:dyDescent="0.25">
      <c r="AO9634" s="165"/>
    </row>
    <row r="9635" spans="41:41" x14ac:dyDescent="0.25">
      <c r="AO9635" s="165"/>
    </row>
    <row r="9636" spans="41:41" x14ac:dyDescent="0.25">
      <c r="AO9636" s="165"/>
    </row>
    <row r="9637" spans="41:41" x14ac:dyDescent="0.25">
      <c r="AO9637" s="165"/>
    </row>
    <row r="9638" spans="41:41" x14ac:dyDescent="0.25">
      <c r="AO9638" s="165"/>
    </row>
    <row r="9639" spans="41:41" x14ac:dyDescent="0.25">
      <c r="AO9639" s="165"/>
    </row>
    <row r="9640" spans="41:41" x14ac:dyDescent="0.25">
      <c r="AO9640" s="165"/>
    </row>
    <row r="9641" spans="41:41" x14ac:dyDescent="0.25">
      <c r="AO9641" s="165"/>
    </row>
    <row r="9642" spans="41:41" x14ac:dyDescent="0.25">
      <c r="AO9642" s="165"/>
    </row>
    <row r="9643" spans="41:41" x14ac:dyDescent="0.25">
      <c r="AO9643" s="165"/>
    </row>
    <row r="9644" spans="41:41" x14ac:dyDescent="0.25">
      <c r="AO9644" s="165"/>
    </row>
    <row r="9645" spans="41:41" x14ac:dyDescent="0.25">
      <c r="AO9645" s="165"/>
    </row>
    <row r="9646" spans="41:41" x14ac:dyDescent="0.25">
      <c r="AO9646" s="165"/>
    </row>
    <row r="9647" spans="41:41" x14ac:dyDescent="0.25">
      <c r="AO9647" s="165"/>
    </row>
    <row r="9648" spans="41:41" x14ac:dyDescent="0.25">
      <c r="AO9648" s="165"/>
    </row>
    <row r="9649" spans="41:41" x14ac:dyDescent="0.25">
      <c r="AO9649" s="165"/>
    </row>
    <row r="9650" spans="41:41" x14ac:dyDescent="0.25">
      <c r="AO9650" s="165"/>
    </row>
    <row r="9651" spans="41:41" x14ac:dyDescent="0.25">
      <c r="AO9651" s="165"/>
    </row>
    <row r="9652" spans="41:41" x14ac:dyDescent="0.25">
      <c r="AO9652" s="165"/>
    </row>
    <row r="9653" spans="41:41" x14ac:dyDescent="0.25">
      <c r="AO9653" s="165"/>
    </row>
    <row r="9654" spans="41:41" x14ac:dyDescent="0.25">
      <c r="AO9654" s="165"/>
    </row>
    <row r="9655" spans="41:41" x14ac:dyDescent="0.25">
      <c r="AO9655" s="165"/>
    </row>
    <row r="9656" spans="41:41" x14ac:dyDescent="0.25">
      <c r="AO9656" s="165"/>
    </row>
    <row r="9657" spans="41:41" x14ac:dyDescent="0.25">
      <c r="AO9657" s="165"/>
    </row>
    <row r="9658" spans="41:41" x14ac:dyDescent="0.25">
      <c r="AO9658" s="165"/>
    </row>
    <row r="9659" spans="41:41" x14ac:dyDescent="0.25">
      <c r="AO9659" s="165"/>
    </row>
    <row r="9660" spans="41:41" x14ac:dyDescent="0.25">
      <c r="AO9660" s="165"/>
    </row>
    <row r="9661" spans="41:41" x14ac:dyDescent="0.25">
      <c r="AO9661" s="165"/>
    </row>
    <row r="9662" spans="41:41" x14ac:dyDescent="0.25">
      <c r="AO9662" s="165"/>
    </row>
    <row r="9663" spans="41:41" x14ac:dyDescent="0.25">
      <c r="AO9663" s="165"/>
    </row>
    <row r="9664" spans="41:41" x14ac:dyDescent="0.25">
      <c r="AO9664" s="165"/>
    </row>
    <row r="9665" spans="41:41" x14ac:dyDescent="0.25">
      <c r="AO9665" s="165"/>
    </row>
    <row r="9666" spans="41:41" x14ac:dyDescent="0.25">
      <c r="AO9666" s="165"/>
    </row>
    <row r="9667" spans="41:41" x14ac:dyDescent="0.25">
      <c r="AO9667" s="165"/>
    </row>
    <row r="9668" spans="41:41" x14ac:dyDescent="0.25">
      <c r="AO9668" s="165"/>
    </row>
    <row r="9669" spans="41:41" x14ac:dyDescent="0.25">
      <c r="AO9669" s="165"/>
    </row>
    <row r="9670" spans="41:41" x14ac:dyDescent="0.25">
      <c r="AO9670" s="165"/>
    </row>
    <row r="9671" spans="41:41" x14ac:dyDescent="0.25">
      <c r="AO9671" s="165"/>
    </row>
    <row r="9672" spans="41:41" x14ac:dyDescent="0.25">
      <c r="AO9672" s="165"/>
    </row>
    <row r="9673" spans="41:41" x14ac:dyDescent="0.25">
      <c r="AO9673" s="165"/>
    </row>
    <row r="9674" spans="41:41" x14ac:dyDescent="0.25">
      <c r="AO9674" s="165"/>
    </row>
    <row r="9675" spans="41:41" x14ac:dyDescent="0.25">
      <c r="AO9675" s="165"/>
    </row>
    <row r="9676" spans="41:41" x14ac:dyDescent="0.25">
      <c r="AO9676" s="165"/>
    </row>
    <row r="9677" spans="41:41" x14ac:dyDescent="0.25">
      <c r="AO9677" s="165"/>
    </row>
    <row r="9678" spans="41:41" x14ac:dyDescent="0.25">
      <c r="AO9678" s="165"/>
    </row>
    <row r="9679" spans="41:41" x14ac:dyDescent="0.25">
      <c r="AO9679" s="165"/>
    </row>
    <row r="9680" spans="41:41" x14ac:dyDescent="0.25">
      <c r="AO9680" s="165"/>
    </row>
    <row r="9681" spans="41:41" x14ac:dyDescent="0.25">
      <c r="AO9681" s="165"/>
    </row>
    <row r="9682" spans="41:41" x14ac:dyDescent="0.25">
      <c r="AO9682" s="165"/>
    </row>
    <row r="9683" spans="41:41" x14ac:dyDescent="0.25">
      <c r="AO9683" s="165"/>
    </row>
    <row r="9684" spans="41:41" x14ac:dyDescent="0.25">
      <c r="AO9684" s="165"/>
    </row>
    <row r="9685" spans="41:41" x14ac:dyDescent="0.25">
      <c r="AO9685" s="165"/>
    </row>
    <row r="9686" spans="41:41" x14ac:dyDescent="0.25">
      <c r="AO9686" s="165"/>
    </row>
    <row r="9687" spans="41:41" x14ac:dyDescent="0.25">
      <c r="AO9687" s="165"/>
    </row>
    <row r="9688" spans="41:41" x14ac:dyDescent="0.25">
      <c r="AO9688" s="165"/>
    </row>
    <row r="9689" spans="41:41" x14ac:dyDescent="0.25">
      <c r="AO9689" s="165"/>
    </row>
    <row r="9690" spans="41:41" x14ac:dyDescent="0.25">
      <c r="AO9690" s="165"/>
    </row>
    <row r="9691" spans="41:41" x14ac:dyDescent="0.25">
      <c r="AO9691" s="165"/>
    </row>
    <row r="9692" spans="41:41" x14ac:dyDescent="0.25">
      <c r="AO9692" s="165"/>
    </row>
    <row r="9693" spans="41:41" x14ac:dyDescent="0.25">
      <c r="AO9693" s="165"/>
    </row>
    <row r="9694" spans="41:41" x14ac:dyDescent="0.25">
      <c r="AO9694" s="165"/>
    </row>
    <row r="9695" spans="41:41" x14ac:dyDescent="0.25">
      <c r="AO9695" s="165"/>
    </row>
    <row r="9696" spans="41:41" x14ac:dyDescent="0.25">
      <c r="AO9696" s="165"/>
    </row>
    <row r="9697" spans="41:41" x14ac:dyDescent="0.25">
      <c r="AO9697" s="165"/>
    </row>
    <row r="9698" spans="41:41" x14ac:dyDescent="0.25">
      <c r="AO9698" s="165"/>
    </row>
    <row r="9699" spans="41:41" x14ac:dyDescent="0.25">
      <c r="AO9699" s="165"/>
    </row>
    <row r="9700" spans="41:41" x14ac:dyDescent="0.25">
      <c r="AO9700" s="165"/>
    </row>
    <row r="9701" spans="41:41" x14ac:dyDescent="0.25">
      <c r="AO9701" s="165"/>
    </row>
    <row r="9702" spans="41:41" x14ac:dyDescent="0.25">
      <c r="AO9702" s="165"/>
    </row>
    <row r="9703" spans="41:41" x14ac:dyDescent="0.25">
      <c r="AO9703" s="165"/>
    </row>
    <row r="9704" spans="41:41" x14ac:dyDescent="0.25">
      <c r="AO9704" s="165"/>
    </row>
    <row r="9705" spans="41:41" x14ac:dyDescent="0.25">
      <c r="AO9705" s="165"/>
    </row>
    <row r="9706" spans="41:41" x14ac:dyDescent="0.25">
      <c r="AO9706" s="165"/>
    </row>
    <row r="9707" spans="41:41" x14ac:dyDescent="0.25">
      <c r="AO9707" s="165"/>
    </row>
    <row r="9708" spans="41:41" x14ac:dyDescent="0.25">
      <c r="AO9708" s="165"/>
    </row>
    <row r="9709" spans="41:41" x14ac:dyDescent="0.25">
      <c r="AO9709" s="165"/>
    </row>
    <row r="9710" spans="41:41" x14ac:dyDescent="0.25">
      <c r="AO9710" s="165"/>
    </row>
    <row r="9711" spans="41:41" x14ac:dyDescent="0.25">
      <c r="AO9711" s="165"/>
    </row>
    <row r="9712" spans="41:41" x14ac:dyDescent="0.25">
      <c r="AO9712" s="165"/>
    </row>
    <row r="9713" spans="41:41" x14ac:dyDescent="0.25">
      <c r="AO9713" s="165"/>
    </row>
    <row r="9714" spans="41:41" x14ac:dyDescent="0.25">
      <c r="AO9714" s="165"/>
    </row>
    <row r="9715" spans="41:41" x14ac:dyDescent="0.25">
      <c r="AO9715" s="165"/>
    </row>
    <row r="9716" spans="41:41" x14ac:dyDescent="0.25">
      <c r="AO9716" s="165"/>
    </row>
    <row r="9717" spans="41:41" x14ac:dyDescent="0.25">
      <c r="AO9717" s="165"/>
    </row>
    <row r="9718" spans="41:41" x14ac:dyDescent="0.25">
      <c r="AO9718" s="165"/>
    </row>
    <row r="9719" spans="41:41" x14ac:dyDescent="0.25">
      <c r="AO9719" s="165"/>
    </row>
    <row r="9720" spans="41:41" x14ac:dyDescent="0.25">
      <c r="AO9720" s="165"/>
    </row>
    <row r="9721" spans="41:41" x14ac:dyDescent="0.25">
      <c r="AO9721" s="165"/>
    </row>
    <row r="9722" spans="41:41" x14ac:dyDescent="0.25">
      <c r="AO9722" s="165"/>
    </row>
    <row r="9723" spans="41:41" x14ac:dyDescent="0.25">
      <c r="AO9723" s="165"/>
    </row>
    <row r="9724" spans="41:41" x14ac:dyDescent="0.25">
      <c r="AO9724" s="165"/>
    </row>
    <row r="9725" spans="41:41" x14ac:dyDescent="0.25">
      <c r="AO9725" s="165"/>
    </row>
    <row r="9726" spans="41:41" x14ac:dyDescent="0.25">
      <c r="AO9726" s="165"/>
    </row>
    <row r="9727" spans="41:41" x14ac:dyDescent="0.25">
      <c r="AO9727" s="165"/>
    </row>
    <row r="9728" spans="41:41" x14ac:dyDescent="0.25">
      <c r="AO9728" s="165"/>
    </row>
    <row r="9729" spans="41:41" x14ac:dyDescent="0.25">
      <c r="AO9729" s="165"/>
    </row>
    <row r="9730" spans="41:41" x14ac:dyDescent="0.25">
      <c r="AO9730" s="165"/>
    </row>
    <row r="9731" spans="41:41" x14ac:dyDescent="0.25">
      <c r="AO9731" s="165"/>
    </row>
    <row r="9732" spans="41:41" x14ac:dyDescent="0.25">
      <c r="AO9732" s="165"/>
    </row>
    <row r="9733" spans="41:41" x14ac:dyDescent="0.25">
      <c r="AO9733" s="165"/>
    </row>
    <row r="9734" spans="41:41" x14ac:dyDescent="0.25">
      <c r="AO9734" s="165"/>
    </row>
    <row r="9735" spans="41:41" x14ac:dyDescent="0.25">
      <c r="AO9735" s="165"/>
    </row>
    <row r="9736" spans="41:41" x14ac:dyDescent="0.25">
      <c r="AO9736" s="165"/>
    </row>
    <row r="9737" spans="41:41" x14ac:dyDescent="0.25">
      <c r="AO9737" s="165"/>
    </row>
    <row r="9738" spans="41:41" x14ac:dyDescent="0.25">
      <c r="AO9738" s="165"/>
    </row>
    <row r="9739" spans="41:41" x14ac:dyDescent="0.25">
      <c r="AO9739" s="165"/>
    </row>
    <row r="9740" spans="41:41" x14ac:dyDescent="0.25">
      <c r="AO9740" s="165"/>
    </row>
    <row r="9741" spans="41:41" x14ac:dyDescent="0.25">
      <c r="AO9741" s="165"/>
    </row>
    <row r="9742" spans="41:41" x14ac:dyDescent="0.25">
      <c r="AO9742" s="165"/>
    </row>
    <row r="9743" spans="41:41" x14ac:dyDescent="0.25">
      <c r="AO9743" s="165"/>
    </row>
    <row r="9744" spans="41:41" x14ac:dyDescent="0.25">
      <c r="AO9744" s="165"/>
    </row>
    <row r="9745" spans="41:41" x14ac:dyDescent="0.25">
      <c r="AO9745" s="165"/>
    </row>
    <row r="9746" spans="41:41" x14ac:dyDescent="0.25">
      <c r="AO9746" s="165"/>
    </row>
    <row r="9747" spans="41:41" x14ac:dyDescent="0.25">
      <c r="AO9747" s="165"/>
    </row>
    <row r="9748" spans="41:41" x14ac:dyDescent="0.25">
      <c r="AO9748" s="165"/>
    </row>
    <row r="9749" spans="41:41" x14ac:dyDescent="0.25">
      <c r="AO9749" s="165"/>
    </row>
    <row r="9750" spans="41:41" x14ac:dyDescent="0.25">
      <c r="AO9750" s="165"/>
    </row>
    <row r="9751" spans="41:41" x14ac:dyDescent="0.25">
      <c r="AO9751" s="165"/>
    </row>
    <row r="9752" spans="41:41" x14ac:dyDescent="0.25">
      <c r="AO9752" s="165"/>
    </row>
    <row r="9753" spans="41:41" x14ac:dyDescent="0.25">
      <c r="AO9753" s="165"/>
    </row>
    <row r="9754" spans="41:41" x14ac:dyDescent="0.25">
      <c r="AO9754" s="165"/>
    </row>
    <row r="9755" spans="41:41" x14ac:dyDescent="0.25">
      <c r="AO9755" s="165"/>
    </row>
    <row r="9756" spans="41:41" x14ac:dyDescent="0.25">
      <c r="AO9756" s="165"/>
    </row>
    <row r="9757" spans="41:41" x14ac:dyDescent="0.25">
      <c r="AO9757" s="165"/>
    </row>
    <row r="9758" spans="41:41" x14ac:dyDescent="0.25">
      <c r="AO9758" s="165"/>
    </row>
    <row r="9759" spans="41:41" x14ac:dyDescent="0.25">
      <c r="AO9759" s="165"/>
    </row>
    <row r="9760" spans="41:41" x14ac:dyDescent="0.25">
      <c r="AO9760" s="165"/>
    </row>
    <row r="9761" spans="41:41" x14ac:dyDescent="0.25">
      <c r="AO9761" s="165"/>
    </row>
    <row r="9762" spans="41:41" x14ac:dyDescent="0.25">
      <c r="AO9762" s="165"/>
    </row>
    <row r="9763" spans="41:41" x14ac:dyDescent="0.25">
      <c r="AO9763" s="165"/>
    </row>
    <row r="9764" spans="41:41" x14ac:dyDescent="0.25">
      <c r="AO9764" s="165"/>
    </row>
    <row r="9765" spans="41:41" x14ac:dyDescent="0.25">
      <c r="AO9765" s="165"/>
    </row>
    <row r="9766" spans="41:41" x14ac:dyDescent="0.25">
      <c r="AO9766" s="165"/>
    </row>
    <row r="9767" spans="41:41" x14ac:dyDescent="0.25">
      <c r="AO9767" s="165"/>
    </row>
    <row r="9768" spans="41:41" x14ac:dyDescent="0.25">
      <c r="AO9768" s="165"/>
    </row>
    <row r="9769" spans="41:41" x14ac:dyDescent="0.25">
      <c r="AO9769" s="165"/>
    </row>
    <row r="9770" spans="41:41" x14ac:dyDescent="0.25">
      <c r="AO9770" s="165"/>
    </row>
    <row r="9771" spans="41:41" x14ac:dyDescent="0.25">
      <c r="AO9771" s="165"/>
    </row>
    <row r="9772" spans="41:41" x14ac:dyDescent="0.25">
      <c r="AO9772" s="165"/>
    </row>
    <row r="9773" spans="41:41" x14ac:dyDescent="0.25">
      <c r="AO9773" s="165"/>
    </row>
    <row r="9774" spans="41:41" x14ac:dyDescent="0.25">
      <c r="AO9774" s="165"/>
    </row>
    <row r="9775" spans="41:41" x14ac:dyDescent="0.25">
      <c r="AO9775" s="165"/>
    </row>
    <row r="9776" spans="41:41" x14ac:dyDescent="0.25">
      <c r="AO9776" s="165"/>
    </row>
    <row r="9777" spans="41:41" x14ac:dyDescent="0.25">
      <c r="AO9777" s="165"/>
    </row>
    <row r="9778" spans="41:41" x14ac:dyDescent="0.25">
      <c r="AO9778" s="165"/>
    </row>
    <row r="9779" spans="41:41" x14ac:dyDescent="0.25">
      <c r="AO9779" s="165"/>
    </row>
    <row r="9780" spans="41:41" x14ac:dyDescent="0.25">
      <c r="AO9780" s="165"/>
    </row>
    <row r="9781" spans="41:41" x14ac:dyDescent="0.25">
      <c r="AO9781" s="165"/>
    </row>
    <row r="9782" spans="41:41" x14ac:dyDescent="0.25">
      <c r="AO9782" s="165"/>
    </row>
    <row r="9783" spans="41:41" x14ac:dyDescent="0.25">
      <c r="AO9783" s="165"/>
    </row>
    <row r="9784" spans="41:41" x14ac:dyDescent="0.25">
      <c r="AO9784" s="165"/>
    </row>
    <row r="9785" spans="41:41" x14ac:dyDescent="0.25">
      <c r="AO9785" s="165"/>
    </row>
    <row r="9786" spans="41:41" x14ac:dyDescent="0.25">
      <c r="AO9786" s="165"/>
    </row>
    <row r="9787" spans="41:41" x14ac:dyDescent="0.25">
      <c r="AO9787" s="165"/>
    </row>
    <row r="9788" spans="41:41" x14ac:dyDescent="0.25">
      <c r="AO9788" s="165"/>
    </row>
    <row r="9789" spans="41:41" x14ac:dyDescent="0.25">
      <c r="AO9789" s="165"/>
    </row>
    <row r="9790" spans="41:41" x14ac:dyDescent="0.25">
      <c r="AO9790" s="165"/>
    </row>
    <row r="9791" spans="41:41" x14ac:dyDescent="0.25">
      <c r="AO9791" s="165"/>
    </row>
    <row r="9792" spans="41:41" x14ac:dyDescent="0.25">
      <c r="AO9792" s="165"/>
    </row>
    <row r="9793" spans="41:41" x14ac:dyDescent="0.25">
      <c r="AO9793" s="165"/>
    </row>
    <row r="9794" spans="41:41" x14ac:dyDescent="0.25">
      <c r="AO9794" s="165"/>
    </row>
    <row r="9795" spans="41:41" x14ac:dyDescent="0.25">
      <c r="AO9795" s="165"/>
    </row>
    <row r="9796" spans="41:41" x14ac:dyDescent="0.25">
      <c r="AO9796" s="165"/>
    </row>
    <row r="9797" spans="41:41" x14ac:dyDescent="0.25">
      <c r="AO9797" s="165"/>
    </row>
    <row r="9798" spans="41:41" x14ac:dyDescent="0.25">
      <c r="AO9798" s="165"/>
    </row>
    <row r="9799" spans="41:41" x14ac:dyDescent="0.25">
      <c r="AO9799" s="165"/>
    </row>
    <row r="9800" spans="41:41" x14ac:dyDescent="0.25">
      <c r="AO9800" s="165"/>
    </row>
    <row r="9801" spans="41:41" x14ac:dyDescent="0.25">
      <c r="AO9801" s="165"/>
    </row>
    <row r="9802" spans="41:41" x14ac:dyDescent="0.25">
      <c r="AO9802" s="165"/>
    </row>
    <row r="9803" spans="41:41" x14ac:dyDescent="0.25">
      <c r="AO9803" s="165"/>
    </row>
    <row r="9804" spans="41:41" x14ac:dyDescent="0.25">
      <c r="AO9804" s="165"/>
    </row>
    <row r="9805" spans="41:41" x14ac:dyDescent="0.25">
      <c r="AO9805" s="165"/>
    </row>
    <row r="9806" spans="41:41" x14ac:dyDescent="0.25">
      <c r="AO9806" s="165"/>
    </row>
    <row r="9807" spans="41:41" x14ac:dyDescent="0.25">
      <c r="AO9807" s="165"/>
    </row>
    <row r="9808" spans="41:41" x14ac:dyDescent="0.25">
      <c r="AO9808" s="165"/>
    </row>
    <row r="9809" spans="41:41" x14ac:dyDescent="0.25">
      <c r="AO9809" s="165"/>
    </row>
    <row r="9810" spans="41:41" x14ac:dyDescent="0.25">
      <c r="AO9810" s="165"/>
    </row>
    <row r="9811" spans="41:41" x14ac:dyDescent="0.25">
      <c r="AO9811" s="165"/>
    </row>
    <row r="9812" spans="41:41" x14ac:dyDescent="0.25">
      <c r="AO9812" s="165"/>
    </row>
    <row r="9813" spans="41:41" x14ac:dyDescent="0.25">
      <c r="AO9813" s="165"/>
    </row>
    <row r="9814" spans="41:41" x14ac:dyDescent="0.25">
      <c r="AO9814" s="165"/>
    </row>
    <row r="9815" spans="41:41" x14ac:dyDescent="0.25">
      <c r="AO9815" s="165"/>
    </row>
    <row r="9816" spans="41:41" x14ac:dyDescent="0.25">
      <c r="AO9816" s="165"/>
    </row>
    <row r="9817" spans="41:41" x14ac:dyDescent="0.25">
      <c r="AO9817" s="165"/>
    </row>
    <row r="9818" spans="41:41" x14ac:dyDescent="0.25">
      <c r="AO9818" s="165"/>
    </row>
    <row r="9819" spans="41:41" x14ac:dyDescent="0.25">
      <c r="AO9819" s="165"/>
    </row>
    <row r="9820" spans="41:41" x14ac:dyDescent="0.25">
      <c r="AO9820" s="165"/>
    </row>
    <row r="9821" spans="41:41" x14ac:dyDescent="0.25">
      <c r="AO9821" s="165"/>
    </row>
    <row r="9822" spans="41:41" x14ac:dyDescent="0.25">
      <c r="AO9822" s="165"/>
    </row>
    <row r="9823" spans="41:41" x14ac:dyDescent="0.25">
      <c r="AO9823" s="165"/>
    </row>
    <row r="9824" spans="41:41" x14ac:dyDescent="0.25">
      <c r="AO9824" s="165"/>
    </row>
    <row r="9825" spans="41:41" x14ac:dyDescent="0.25">
      <c r="AO9825" s="165"/>
    </row>
    <row r="9826" spans="41:41" x14ac:dyDescent="0.25">
      <c r="AO9826" s="165"/>
    </row>
    <row r="9827" spans="41:41" x14ac:dyDescent="0.25">
      <c r="AO9827" s="165"/>
    </row>
    <row r="9828" spans="41:41" x14ac:dyDescent="0.25">
      <c r="AO9828" s="165"/>
    </row>
    <row r="9829" spans="41:41" x14ac:dyDescent="0.25">
      <c r="AO9829" s="165"/>
    </row>
    <row r="9830" spans="41:41" x14ac:dyDescent="0.25">
      <c r="AO9830" s="165"/>
    </row>
    <row r="9831" spans="41:41" x14ac:dyDescent="0.25">
      <c r="AO9831" s="165"/>
    </row>
    <row r="9832" spans="41:41" x14ac:dyDescent="0.25">
      <c r="AO9832" s="165"/>
    </row>
    <row r="9833" spans="41:41" x14ac:dyDescent="0.25">
      <c r="AO9833" s="165"/>
    </row>
    <row r="9834" spans="41:41" x14ac:dyDescent="0.25">
      <c r="AO9834" s="165"/>
    </row>
    <row r="9835" spans="41:41" x14ac:dyDescent="0.25">
      <c r="AO9835" s="165"/>
    </row>
    <row r="9836" spans="41:41" x14ac:dyDescent="0.25">
      <c r="AO9836" s="165"/>
    </row>
    <row r="9837" spans="41:41" x14ac:dyDescent="0.25">
      <c r="AO9837" s="165"/>
    </row>
    <row r="9838" spans="41:41" x14ac:dyDescent="0.25">
      <c r="AO9838" s="165"/>
    </row>
    <row r="9839" spans="41:41" x14ac:dyDescent="0.25">
      <c r="AO9839" s="165"/>
    </row>
    <row r="9840" spans="41:41" x14ac:dyDescent="0.25">
      <c r="AO9840" s="165"/>
    </row>
    <row r="9841" spans="41:41" x14ac:dyDescent="0.25">
      <c r="AO9841" s="165"/>
    </row>
    <row r="9842" spans="41:41" x14ac:dyDescent="0.25">
      <c r="AO9842" s="165"/>
    </row>
    <row r="9843" spans="41:41" x14ac:dyDescent="0.25">
      <c r="AO9843" s="165"/>
    </row>
    <row r="9844" spans="41:41" x14ac:dyDescent="0.25">
      <c r="AO9844" s="165"/>
    </row>
    <row r="9845" spans="41:41" x14ac:dyDescent="0.25">
      <c r="AO9845" s="165"/>
    </row>
    <row r="9846" spans="41:41" x14ac:dyDescent="0.25">
      <c r="AO9846" s="165"/>
    </row>
    <row r="9847" spans="41:41" x14ac:dyDescent="0.25">
      <c r="AO9847" s="165"/>
    </row>
    <row r="9848" spans="41:41" x14ac:dyDescent="0.25">
      <c r="AO9848" s="165"/>
    </row>
    <row r="9849" spans="41:41" x14ac:dyDescent="0.25">
      <c r="AO9849" s="165"/>
    </row>
    <row r="9850" spans="41:41" x14ac:dyDescent="0.25">
      <c r="AO9850" s="165"/>
    </row>
    <row r="9851" spans="41:41" x14ac:dyDescent="0.25">
      <c r="AO9851" s="165"/>
    </row>
    <row r="9852" spans="41:41" x14ac:dyDescent="0.25">
      <c r="AO9852" s="165"/>
    </row>
    <row r="9853" spans="41:41" x14ac:dyDescent="0.25">
      <c r="AO9853" s="165"/>
    </row>
    <row r="9854" spans="41:41" x14ac:dyDescent="0.25">
      <c r="AO9854" s="165"/>
    </row>
    <row r="9855" spans="41:41" x14ac:dyDescent="0.25">
      <c r="AO9855" s="165"/>
    </row>
    <row r="9856" spans="41:41" x14ac:dyDescent="0.25">
      <c r="AO9856" s="165"/>
    </row>
    <row r="9857" spans="41:41" x14ac:dyDescent="0.25">
      <c r="AO9857" s="165"/>
    </row>
    <row r="9858" spans="41:41" x14ac:dyDescent="0.25">
      <c r="AO9858" s="165"/>
    </row>
    <row r="9859" spans="41:41" x14ac:dyDescent="0.25">
      <c r="AO9859" s="165"/>
    </row>
    <row r="9860" spans="41:41" x14ac:dyDescent="0.25">
      <c r="AO9860" s="165"/>
    </row>
    <row r="9861" spans="41:41" x14ac:dyDescent="0.25">
      <c r="AO9861" s="165"/>
    </row>
    <row r="9862" spans="41:41" x14ac:dyDescent="0.25">
      <c r="AO9862" s="165"/>
    </row>
    <row r="9863" spans="41:41" x14ac:dyDescent="0.25">
      <c r="AO9863" s="165"/>
    </row>
    <row r="9864" spans="41:41" x14ac:dyDescent="0.25">
      <c r="AO9864" s="165"/>
    </row>
    <row r="9865" spans="41:41" x14ac:dyDescent="0.25">
      <c r="AO9865" s="165"/>
    </row>
    <row r="9866" spans="41:41" x14ac:dyDescent="0.25">
      <c r="AO9866" s="165"/>
    </row>
    <row r="9867" spans="41:41" x14ac:dyDescent="0.25">
      <c r="AO9867" s="165"/>
    </row>
    <row r="9868" spans="41:41" x14ac:dyDescent="0.25">
      <c r="AO9868" s="165"/>
    </row>
    <row r="9869" spans="41:41" x14ac:dyDescent="0.25">
      <c r="AO9869" s="165"/>
    </row>
    <row r="9870" spans="41:41" x14ac:dyDescent="0.25">
      <c r="AO9870" s="165"/>
    </row>
    <row r="9871" spans="41:41" x14ac:dyDescent="0.25">
      <c r="AO9871" s="165"/>
    </row>
    <row r="9872" spans="41:41" x14ac:dyDescent="0.25">
      <c r="AO9872" s="165"/>
    </row>
    <row r="9873" spans="41:41" x14ac:dyDescent="0.25">
      <c r="AO9873" s="165"/>
    </row>
    <row r="9874" spans="41:41" x14ac:dyDescent="0.25">
      <c r="AO9874" s="165"/>
    </row>
    <row r="9875" spans="41:41" x14ac:dyDescent="0.25">
      <c r="AO9875" s="165"/>
    </row>
    <row r="9876" spans="41:41" x14ac:dyDescent="0.25">
      <c r="AO9876" s="165"/>
    </row>
    <row r="9877" spans="41:41" x14ac:dyDescent="0.25">
      <c r="AO9877" s="165"/>
    </row>
    <row r="9878" spans="41:41" x14ac:dyDescent="0.25">
      <c r="AO9878" s="165"/>
    </row>
    <row r="9879" spans="41:41" x14ac:dyDescent="0.25">
      <c r="AO9879" s="165"/>
    </row>
    <row r="9880" spans="41:41" x14ac:dyDescent="0.25">
      <c r="AO9880" s="165"/>
    </row>
    <row r="9881" spans="41:41" x14ac:dyDescent="0.25">
      <c r="AO9881" s="165"/>
    </row>
    <row r="9882" spans="41:41" x14ac:dyDescent="0.25">
      <c r="AO9882" s="165"/>
    </row>
    <row r="9883" spans="41:41" x14ac:dyDescent="0.25">
      <c r="AO9883" s="165"/>
    </row>
    <row r="9884" spans="41:41" x14ac:dyDescent="0.25">
      <c r="AO9884" s="165"/>
    </row>
    <row r="9885" spans="41:41" x14ac:dyDescent="0.25">
      <c r="AO9885" s="165"/>
    </row>
    <row r="9886" spans="41:41" x14ac:dyDescent="0.25">
      <c r="AO9886" s="165"/>
    </row>
    <row r="9887" spans="41:41" x14ac:dyDescent="0.25">
      <c r="AO9887" s="165"/>
    </row>
    <row r="9888" spans="41:41" x14ac:dyDescent="0.25">
      <c r="AO9888" s="165"/>
    </row>
    <row r="9889" spans="41:41" x14ac:dyDescent="0.25">
      <c r="AO9889" s="165"/>
    </row>
    <row r="9890" spans="41:41" x14ac:dyDescent="0.25">
      <c r="AO9890" s="165"/>
    </row>
    <row r="9891" spans="41:41" x14ac:dyDescent="0.25">
      <c r="AO9891" s="165"/>
    </row>
    <row r="9892" spans="41:41" x14ac:dyDescent="0.25">
      <c r="AO9892" s="165"/>
    </row>
    <row r="9893" spans="41:41" x14ac:dyDescent="0.25">
      <c r="AO9893" s="165"/>
    </row>
    <row r="9894" spans="41:41" x14ac:dyDescent="0.25">
      <c r="AO9894" s="165"/>
    </row>
    <row r="9895" spans="41:41" x14ac:dyDescent="0.25">
      <c r="AO9895" s="165"/>
    </row>
    <row r="9896" spans="41:41" x14ac:dyDescent="0.25">
      <c r="AO9896" s="165"/>
    </row>
    <row r="9897" spans="41:41" x14ac:dyDescent="0.25">
      <c r="AO9897" s="165"/>
    </row>
    <row r="9898" spans="41:41" x14ac:dyDescent="0.25">
      <c r="AO9898" s="165"/>
    </row>
    <row r="9899" spans="41:41" x14ac:dyDescent="0.25">
      <c r="AO9899" s="165"/>
    </row>
    <row r="9900" spans="41:41" x14ac:dyDescent="0.25">
      <c r="AO9900" s="165"/>
    </row>
    <row r="9901" spans="41:41" x14ac:dyDescent="0.25">
      <c r="AO9901" s="165"/>
    </row>
    <row r="9902" spans="41:41" x14ac:dyDescent="0.25">
      <c r="AO9902" s="165"/>
    </row>
    <row r="9903" spans="41:41" x14ac:dyDescent="0.25">
      <c r="AO9903" s="165"/>
    </row>
    <row r="9904" spans="41:41" x14ac:dyDescent="0.25">
      <c r="AO9904" s="165"/>
    </row>
    <row r="9905" spans="41:41" x14ac:dyDescent="0.25">
      <c r="AO9905" s="165"/>
    </row>
    <row r="9906" spans="41:41" x14ac:dyDescent="0.25">
      <c r="AO9906" s="165"/>
    </row>
    <row r="9907" spans="41:41" x14ac:dyDescent="0.25">
      <c r="AO9907" s="165"/>
    </row>
    <row r="9908" spans="41:41" x14ac:dyDescent="0.25">
      <c r="AO9908" s="165"/>
    </row>
    <row r="9909" spans="41:41" x14ac:dyDescent="0.25">
      <c r="AO9909" s="165"/>
    </row>
    <row r="9910" spans="41:41" x14ac:dyDescent="0.25">
      <c r="AO9910" s="165"/>
    </row>
    <row r="9911" spans="41:41" x14ac:dyDescent="0.25">
      <c r="AO9911" s="165"/>
    </row>
    <row r="9912" spans="41:41" x14ac:dyDescent="0.25">
      <c r="AO9912" s="165"/>
    </row>
    <row r="9913" spans="41:41" x14ac:dyDescent="0.25">
      <c r="AO9913" s="165"/>
    </row>
    <row r="9914" spans="41:41" x14ac:dyDescent="0.25">
      <c r="AO9914" s="165"/>
    </row>
    <row r="9915" spans="41:41" x14ac:dyDescent="0.25">
      <c r="AO9915" s="165"/>
    </row>
    <row r="9916" spans="41:41" x14ac:dyDescent="0.25">
      <c r="AO9916" s="165"/>
    </row>
    <row r="9917" spans="41:41" x14ac:dyDescent="0.25">
      <c r="AO9917" s="165"/>
    </row>
    <row r="9918" spans="41:41" x14ac:dyDescent="0.25">
      <c r="AO9918" s="165"/>
    </row>
    <row r="9919" spans="41:41" x14ac:dyDescent="0.25">
      <c r="AO9919" s="165"/>
    </row>
    <row r="9920" spans="41:41" x14ac:dyDescent="0.25">
      <c r="AO9920" s="165"/>
    </row>
    <row r="9921" spans="41:41" x14ac:dyDescent="0.25">
      <c r="AO9921" s="165"/>
    </row>
    <row r="9922" spans="41:41" x14ac:dyDescent="0.25">
      <c r="AO9922" s="165"/>
    </row>
    <row r="9923" spans="41:41" x14ac:dyDescent="0.25">
      <c r="AO9923" s="165"/>
    </row>
    <row r="9924" spans="41:41" x14ac:dyDescent="0.25">
      <c r="AO9924" s="165"/>
    </row>
    <row r="9925" spans="41:41" x14ac:dyDescent="0.25">
      <c r="AO9925" s="165"/>
    </row>
    <row r="9926" spans="41:41" x14ac:dyDescent="0.25">
      <c r="AO9926" s="165"/>
    </row>
    <row r="9927" spans="41:41" x14ac:dyDescent="0.25">
      <c r="AO9927" s="165"/>
    </row>
    <row r="9928" spans="41:41" x14ac:dyDescent="0.25">
      <c r="AO9928" s="165"/>
    </row>
    <row r="9929" spans="41:41" x14ac:dyDescent="0.25">
      <c r="AO9929" s="165"/>
    </row>
    <row r="9930" spans="41:41" x14ac:dyDescent="0.25">
      <c r="AO9930" s="165"/>
    </row>
    <row r="9931" spans="41:41" x14ac:dyDescent="0.25">
      <c r="AO9931" s="165"/>
    </row>
    <row r="9932" spans="41:41" x14ac:dyDescent="0.25">
      <c r="AO9932" s="165"/>
    </row>
    <row r="9933" spans="41:41" x14ac:dyDescent="0.25">
      <c r="AO9933" s="165"/>
    </row>
    <row r="9934" spans="41:41" x14ac:dyDescent="0.25">
      <c r="AO9934" s="165"/>
    </row>
    <row r="9935" spans="41:41" x14ac:dyDescent="0.25">
      <c r="AO9935" s="165"/>
    </row>
    <row r="9936" spans="41:41" x14ac:dyDescent="0.25">
      <c r="AO9936" s="165"/>
    </row>
    <row r="9937" spans="41:41" x14ac:dyDescent="0.25">
      <c r="AO9937" s="165"/>
    </row>
    <row r="9938" spans="41:41" x14ac:dyDescent="0.25">
      <c r="AO9938" s="165"/>
    </row>
    <row r="9939" spans="41:41" x14ac:dyDescent="0.25">
      <c r="AO9939" s="165"/>
    </row>
    <row r="9940" spans="41:41" x14ac:dyDescent="0.25">
      <c r="AO9940" s="165"/>
    </row>
    <row r="9941" spans="41:41" x14ac:dyDescent="0.25">
      <c r="AO9941" s="165"/>
    </row>
    <row r="9942" spans="41:41" x14ac:dyDescent="0.25">
      <c r="AO9942" s="165"/>
    </row>
    <row r="9943" spans="41:41" x14ac:dyDescent="0.25">
      <c r="AO9943" s="165"/>
    </row>
    <row r="9944" spans="41:41" x14ac:dyDescent="0.25">
      <c r="AO9944" s="165"/>
    </row>
    <row r="9945" spans="41:41" x14ac:dyDescent="0.25">
      <c r="AO9945" s="165"/>
    </row>
    <row r="9946" spans="41:41" x14ac:dyDescent="0.25">
      <c r="AO9946" s="165"/>
    </row>
    <row r="9947" spans="41:41" x14ac:dyDescent="0.25">
      <c r="AO9947" s="165"/>
    </row>
    <row r="9948" spans="41:41" x14ac:dyDescent="0.25">
      <c r="AO9948" s="165"/>
    </row>
    <row r="9949" spans="41:41" x14ac:dyDescent="0.25">
      <c r="AO9949" s="165"/>
    </row>
    <row r="9950" spans="41:41" x14ac:dyDescent="0.25">
      <c r="AO9950" s="165"/>
    </row>
    <row r="9951" spans="41:41" x14ac:dyDescent="0.25">
      <c r="AO9951" s="165"/>
    </row>
    <row r="9952" spans="41:41" x14ac:dyDescent="0.25">
      <c r="AO9952" s="165"/>
    </row>
    <row r="9953" spans="41:41" x14ac:dyDescent="0.25">
      <c r="AO9953" s="165"/>
    </row>
    <row r="9954" spans="41:41" x14ac:dyDescent="0.25">
      <c r="AO9954" s="165"/>
    </row>
    <row r="9955" spans="41:41" x14ac:dyDescent="0.25">
      <c r="AO9955" s="165"/>
    </row>
    <row r="9956" spans="41:41" x14ac:dyDescent="0.25">
      <c r="AO9956" s="165"/>
    </row>
    <row r="9957" spans="41:41" x14ac:dyDescent="0.25">
      <c r="AO9957" s="165"/>
    </row>
    <row r="9958" spans="41:41" x14ac:dyDescent="0.25">
      <c r="AO9958" s="165"/>
    </row>
    <row r="9959" spans="41:41" x14ac:dyDescent="0.25">
      <c r="AO9959" s="165"/>
    </row>
    <row r="9960" spans="41:41" x14ac:dyDescent="0.25">
      <c r="AO9960" s="165"/>
    </row>
    <row r="9961" spans="41:41" x14ac:dyDescent="0.25">
      <c r="AO9961" s="165"/>
    </row>
    <row r="9962" spans="41:41" x14ac:dyDescent="0.25">
      <c r="AO9962" s="165"/>
    </row>
    <row r="9963" spans="41:41" x14ac:dyDescent="0.25">
      <c r="AO9963" s="165"/>
    </row>
    <row r="9964" spans="41:41" x14ac:dyDescent="0.25">
      <c r="AO9964" s="165"/>
    </row>
    <row r="9965" spans="41:41" x14ac:dyDescent="0.25">
      <c r="AO9965" s="165"/>
    </row>
    <row r="9966" spans="41:41" x14ac:dyDescent="0.25">
      <c r="AO9966" s="165"/>
    </row>
    <row r="9967" spans="41:41" x14ac:dyDescent="0.25">
      <c r="AO9967" s="165"/>
    </row>
    <row r="9968" spans="41:41" x14ac:dyDescent="0.25">
      <c r="AO9968" s="165"/>
    </row>
    <row r="9969" spans="41:41" x14ac:dyDescent="0.25">
      <c r="AO9969" s="165"/>
    </row>
    <row r="9970" spans="41:41" x14ac:dyDescent="0.25">
      <c r="AO9970" s="165"/>
    </row>
    <row r="9971" spans="41:41" x14ac:dyDescent="0.25">
      <c r="AO9971" s="165"/>
    </row>
    <row r="9972" spans="41:41" x14ac:dyDescent="0.25">
      <c r="AO9972" s="165"/>
    </row>
    <row r="9973" spans="41:41" x14ac:dyDescent="0.25">
      <c r="AO9973" s="165"/>
    </row>
    <row r="9974" spans="41:41" x14ac:dyDescent="0.25">
      <c r="AO9974" s="165"/>
    </row>
    <row r="9975" spans="41:41" x14ac:dyDescent="0.25">
      <c r="AO9975" s="165"/>
    </row>
    <row r="9976" spans="41:41" x14ac:dyDescent="0.25">
      <c r="AO9976" s="165"/>
    </row>
    <row r="9977" spans="41:41" x14ac:dyDescent="0.25">
      <c r="AO9977" s="165"/>
    </row>
    <row r="9978" spans="41:41" x14ac:dyDescent="0.25">
      <c r="AO9978" s="165"/>
    </row>
    <row r="9979" spans="41:41" x14ac:dyDescent="0.25">
      <c r="AO9979" s="165"/>
    </row>
    <row r="9980" spans="41:41" x14ac:dyDescent="0.25">
      <c r="AO9980" s="165"/>
    </row>
    <row r="9981" spans="41:41" x14ac:dyDescent="0.25">
      <c r="AO9981" s="165"/>
    </row>
    <row r="9982" spans="41:41" x14ac:dyDescent="0.25">
      <c r="AO9982" s="165"/>
    </row>
    <row r="9983" spans="41:41" x14ac:dyDescent="0.25">
      <c r="AO9983" s="165"/>
    </row>
    <row r="9984" spans="41:41" x14ac:dyDescent="0.25">
      <c r="AO9984" s="165"/>
    </row>
    <row r="9985" spans="41:41" x14ac:dyDescent="0.25">
      <c r="AO9985" s="165"/>
    </row>
    <row r="9986" spans="41:41" x14ac:dyDescent="0.25">
      <c r="AO9986" s="165"/>
    </row>
    <row r="9987" spans="41:41" x14ac:dyDescent="0.25">
      <c r="AO9987" s="165"/>
    </row>
    <row r="9988" spans="41:41" x14ac:dyDescent="0.25">
      <c r="AO9988" s="165"/>
    </row>
    <row r="9989" spans="41:41" x14ac:dyDescent="0.25">
      <c r="AO9989" s="165"/>
    </row>
    <row r="9990" spans="41:41" x14ac:dyDescent="0.25">
      <c r="AO9990" s="165"/>
    </row>
    <row r="9991" spans="41:41" x14ac:dyDescent="0.25">
      <c r="AO9991" s="165"/>
    </row>
    <row r="9992" spans="41:41" x14ac:dyDescent="0.25">
      <c r="AO9992" s="165"/>
    </row>
    <row r="9993" spans="41:41" x14ac:dyDescent="0.25">
      <c r="AO9993" s="165"/>
    </row>
    <row r="9994" spans="41:41" x14ac:dyDescent="0.25">
      <c r="AO9994" s="165"/>
    </row>
    <row r="9995" spans="41:41" x14ac:dyDescent="0.25">
      <c r="AO9995" s="165"/>
    </row>
    <row r="9996" spans="41:41" x14ac:dyDescent="0.25">
      <c r="AO9996" s="165"/>
    </row>
    <row r="9997" spans="41:41" x14ac:dyDescent="0.25">
      <c r="AO9997" s="165"/>
    </row>
    <row r="9998" spans="41:41" x14ac:dyDescent="0.25">
      <c r="AO9998" s="165"/>
    </row>
    <row r="9999" spans="41:41" x14ac:dyDescent="0.25">
      <c r="AO9999" s="165"/>
    </row>
    <row r="10000" spans="41:41" x14ac:dyDescent="0.25">
      <c r="AO10000" s="165"/>
    </row>
    <row r="10001" spans="41:41" x14ac:dyDescent="0.25">
      <c r="AO10001" s="165"/>
    </row>
    <row r="10002" spans="41:41" x14ac:dyDescent="0.25">
      <c r="AO10002" s="165"/>
    </row>
    <row r="10003" spans="41:41" x14ac:dyDescent="0.25">
      <c r="AO10003" s="165"/>
    </row>
    <row r="10004" spans="41:41" x14ac:dyDescent="0.25">
      <c r="AO10004" s="165"/>
    </row>
    <row r="10005" spans="41:41" x14ac:dyDescent="0.25">
      <c r="AO10005" s="165"/>
    </row>
    <row r="10006" spans="41:41" x14ac:dyDescent="0.25">
      <c r="AO10006" s="165"/>
    </row>
    <row r="10007" spans="41:41" x14ac:dyDescent="0.25">
      <c r="AO10007" s="165"/>
    </row>
    <row r="10008" spans="41:41" x14ac:dyDescent="0.25">
      <c r="AO10008" s="165"/>
    </row>
    <row r="10009" spans="41:41" x14ac:dyDescent="0.25">
      <c r="AO10009" s="165"/>
    </row>
    <row r="10010" spans="41:41" x14ac:dyDescent="0.25">
      <c r="AO10010" s="165"/>
    </row>
    <row r="10011" spans="41:41" x14ac:dyDescent="0.25">
      <c r="AO10011" s="165"/>
    </row>
    <row r="10012" spans="41:41" x14ac:dyDescent="0.25">
      <c r="AO10012" s="165"/>
    </row>
    <row r="10013" spans="41:41" x14ac:dyDescent="0.25">
      <c r="AO10013" s="165"/>
    </row>
    <row r="10014" spans="41:41" x14ac:dyDescent="0.25">
      <c r="AO10014" s="165"/>
    </row>
    <row r="10015" spans="41:41" x14ac:dyDescent="0.25">
      <c r="AO10015" s="165"/>
    </row>
    <row r="10016" spans="41:41" x14ac:dyDescent="0.25">
      <c r="AO10016" s="165"/>
    </row>
    <row r="10017" spans="41:41" x14ac:dyDescent="0.25">
      <c r="AO10017" s="165"/>
    </row>
    <row r="10018" spans="41:41" x14ac:dyDescent="0.25">
      <c r="AO10018" s="165"/>
    </row>
    <row r="10019" spans="41:41" x14ac:dyDescent="0.25">
      <c r="AO10019" s="165"/>
    </row>
    <row r="10020" spans="41:41" x14ac:dyDescent="0.25">
      <c r="AO10020" s="165"/>
    </row>
    <row r="10021" spans="41:41" x14ac:dyDescent="0.25">
      <c r="AO10021" s="165"/>
    </row>
    <row r="10022" spans="41:41" x14ac:dyDescent="0.25">
      <c r="AO10022" s="165"/>
    </row>
    <row r="10023" spans="41:41" x14ac:dyDescent="0.25">
      <c r="AO10023" s="165"/>
    </row>
    <row r="10024" spans="41:41" x14ac:dyDescent="0.25">
      <c r="AO10024" s="165"/>
    </row>
    <row r="10025" spans="41:41" x14ac:dyDescent="0.25">
      <c r="AO10025" s="165"/>
    </row>
    <row r="10026" spans="41:41" x14ac:dyDescent="0.25">
      <c r="AO10026" s="165"/>
    </row>
    <row r="10027" spans="41:41" x14ac:dyDescent="0.25">
      <c r="AO10027" s="165"/>
    </row>
    <row r="10028" spans="41:41" x14ac:dyDescent="0.25">
      <c r="AO10028" s="165"/>
    </row>
    <row r="10029" spans="41:41" x14ac:dyDescent="0.25">
      <c r="AO10029" s="165"/>
    </row>
    <row r="10030" spans="41:41" x14ac:dyDescent="0.25">
      <c r="AO10030" s="165"/>
    </row>
    <row r="10031" spans="41:41" x14ac:dyDescent="0.25">
      <c r="AO10031" s="165"/>
    </row>
    <row r="10032" spans="41:41" x14ac:dyDescent="0.25">
      <c r="AO10032" s="165"/>
    </row>
    <row r="10033" spans="41:41" x14ac:dyDescent="0.25">
      <c r="AO10033" s="165"/>
    </row>
    <row r="10034" spans="41:41" x14ac:dyDescent="0.25">
      <c r="AO10034" s="165"/>
    </row>
    <row r="10035" spans="41:41" x14ac:dyDescent="0.25">
      <c r="AO10035" s="165"/>
    </row>
    <row r="10036" spans="41:41" x14ac:dyDescent="0.25">
      <c r="AO10036" s="165"/>
    </row>
    <row r="10037" spans="41:41" x14ac:dyDescent="0.25">
      <c r="AO10037" s="165"/>
    </row>
    <row r="10038" spans="41:41" x14ac:dyDescent="0.25">
      <c r="AO10038" s="165"/>
    </row>
    <row r="10039" spans="41:41" x14ac:dyDescent="0.25">
      <c r="AO10039" s="165"/>
    </row>
    <row r="10040" spans="41:41" x14ac:dyDescent="0.25">
      <c r="AO10040" s="165"/>
    </row>
    <row r="10041" spans="41:41" x14ac:dyDescent="0.25">
      <c r="AO10041" s="165"/>
    </row>
    <row r="10042" spans="41:41" x14ac:dyDescent="0.25">
      <c r="AO10042" s="165"/>
    </row>
    <row r="10043" spans="41:41" x14ac:dyDescent="0.25">
      <c r="AO10043" s="165"/>
    </row>
    <row r="10044" spans="41:41" x14ac:dyDescent="0.25">
      <c r="AO10044" s="165"/>
    </row>
    <row r="10045" spans="41:41" x14ac:dyDescent="0.25">
      <c r="AO10045" s="165"/>
    </row>
    <row r="10046" spans="41:41" x14ac:dyDescent="0.25">
      <c r="AO10046" s="165"/>
    </row>
    <row r="10047" spans="41:41" x14ac:dyDescent="0.25">
      <c r="AO10047" s="165"/>
    </row>
    <row r="10048" spans="41:41" x14ac:dyDescent="0.25">
      <c r="AO10048" s="165"/>
    </row>
    <row r="10049" spans="41:41" x14ac:dyDescent="0.25">
      <c r="AO10049" s="165"/>
    </row>
    <row r="10050" spans="41:41" x14ac:dyDescent="0.25">
      <c r="AO10050" s="165"/>
    </row>
    <row r="10051" spans="41:41" x14ac:dyDescent="0.25">
      <c r="AO10051" s="165"/>
    </row>
    <row r="10052" spans="41:41" x14ac:dyDescent="0.25">
      <c r="AO10052" s="165"/>
    </row>
    <row r="10053" spans="41:41" x14ac:dyDescent="0.25">
      <c r="AO10053" s="165"/>
    </row>
    <row r="10054" spans="41:41" x14ac:dyDescent="0.25">
      <c r="AO10054" s="165"/>
    </row>
    <row r="10055" spans="41:41" x14ac:dyDescent="0.25">
      <c r="AO10055" s="165"/>
    </row>
    <row r="10056" spans="41:41" x14ac:dyDescent="0.25">
      <c r="AO10056" s="165"/>
    </row>
    <row r="10057" spans="41:41" x14ac:dyDescent="0.25">
      <c r="AO10057" s="165"/>
    </row>
    <row r="10058" spans="41:41" x14ac:dyDescent="0.25">
      <c r="AO10058" s="165"/>
    </row>
    <row r="10059" spans="41:41" x14ac:dyDescent="0.25">
      <c r="AO10059" s="165"/>
    </row>
    <row r="10060" spans="41:41" x14ac:dyDescent="0.25">
      <c r="AO10060" s="165"/>
    </row>
    <row r="10061" spans="41:41" x14ac:dyDescent="0.25">
      <c r="AO10061" s="165"/>
    </row>
    <row r="10062" spans="41:41" x14ac:dyDescent="0.25">
      <c r="AO10062" s="165"/>
    </row>
    <row r="10063" spans="41:41" x14ac:dyDescent="0.25">
      <c r="AO10063" s="165"/>
    </row>
    <row r="10064" spans="41:41" x14ac:dyDescent="0.25">
      <c r="AO10064" s="165"/>
    </row>
    <row r="10065" spans="41:41" x14ac:dyDescent="0.25">
      <c r="AO10065" s="165"/>
    </row>
    <row r="10066" spans="41:41" x14ac:dyDescent="0.25">
      <c r="AO10066" s="165"/>
    </row>
    <row r="10067" spans="41:41" x14ac:dyDescent="0.25">
      <c r="AO10067" s="165"/>
    </row>
    <row r="10068" spans="41:41" x14ac:dyDescent="0.25">
      <c r="AO10068" s="165"/>
    </row>
    <row r="10069" spans="41:41" x14ac:dyDescent="0.25">
      <c r="AO10069" s="165"/>
    </row>
    <row r="10070" spans="41:41" x14ac:dyDescent="0.25">
      <c r="AO10070" s="165"/>
    </row>
    <row r="10071" spans="41:41" x14ac:dyDescent="0.25">
      <c r="AO10071" s="165"/>
    </row>
    <row r="10072" spans="41:41" x14ac:dyDescent="0.25">
      <c r="AO10072" s="165"/>
    </row>
    <row r="10073" spans="41:41" x14ac:dyDescent="0.25">
      <c r="AO10073" s="165"/>
    </row>
    <row r="10074" spans="41:41" x14ac:dyDescent="0.25">
      <c r="AO10074" s="165"/>
    </row>
    <row r="10075" spans="41:41" x14ac:dyDescent="0.25">
      <c r="AO10075" s="165"/>
    </row>
    <row r="10076" spans="41:41" x14ac:dyDescent="0.25">
      <c r="AO10076" s="165"/>
    </row>
    <row r="10077" spans="41:41" x14ac:dyDescent="0.25">
      <c r="AO10077" s="165"/>
    </row>
    <row r="10078" spans="41:41" x14ac:dyDescent="0.25">
      <c r="AO10078" s="165"/>
    </row>
    <row r="10079" spans="41:41" x14ac:dyDescent="0.25">
      <c r="AO10079" s="165"/>
    </row>
    <row r="10080" spans="41:41" x14ac:dyDescent="0.25">
      <c r="AO10080" s="165"/>
    </row>
    <row r="10081" spans="41:41" x14ac:dyDescent="0.25">
      <c r="AO10081" s="165"/>
    </row>
    <row r="10082" spans="41:41" x14ac:dyDescent="0.25">
      <c r="AO10082" s="165"/>
    </row>
    <row r="10083" spans="41:41" x14ac:dyDescent="0.25">
      <c r="AO10083" s="165"/>
    </row>
    <row r="10084" spans="41:41" x14ac:dyDescent="0.25">
      <c r="AO10084" s="165"/>
    </row>
    <row r="10085" spans="41:41" x14ac:dyDescent="0.25">
      <c r="AO10085" s="165"/>
    </row>
    <row r="10086" spans="41:41" x14ac:dyDescent="0.25">
      <c r="AO10086" s="165"/>
    </row>
    <row r="10087" spans="41:41" x14ac:dyDescent="0.25">
      <c r="AO10087" s="165"/>
    </row>
    <row r="10088" spans="41:41" x14ac:dyDescent="0.25">
      <c r="AO10088" s="165"/>
    </row>
    <row r="10089" spans="41:41" x14ac:dyDescent="0.25">
      <c r="AO10089" s="165"/>
    </row>
    <row r="10090" spans="41:41" x14ac:dyDescent="0.25">
      <c r="AO10090" s="165"/>
    </row>
    <row r="10091" spans="41:41" x14ac:dyDescent="0.25">
      <c r="AO10091" s="165"/>
    </row>
    <row r="10092" spans="41:41" x14ac:dyDescent="0.25">
      <c r="AO10092" s="165"/>
    </row>
    <row r="10093" spans="41:41" x14ac:dyDescent="0.25">
      <c r="AO10093" s="165"/>
    </row>
    <row r="10094" spans="41:41" x14ac:dyDescent="0.25">
      <c r="AO10094" s="165"/>
    </row>
    <row r="10095" spans="41:41" x14ac:dyDescent="0.25">
      <c r="AO10095" s="165"/>
    </row>
    <row r="10096" spans="41:41" x14ac:dyDescent="0.25">
      <c r="AO10096" s="165"/>
    </row>
    <row r="10097" spans="41:41" x14ac:dyDescent="0.25">
      <c r="AO10097" s="165"/>
    </row>
    <row r="10098" spans="41:41" x14ac:dyDescent="0.25">
      <c r="AO10098" s="165"/>
    </row>
    <row r="10099" spans="41:41" x14ac:dyDescent="0.25">
      <c r="AO10099" s="165"/>
    </row>
    <row r="10100" spans="41:41" x14ac:dyDescent="0.25">
      <c r="AO10100" s="165"/>
    </row>
    <row r="10101" spans="41:41" x14ac:dyDescent="0.25">
      <c r="AO10101" s="165"/>
    </row>
    <row r="10102" spans="41:41" x14ac:dyDescent="0.25">
      <c r="AO10102" s="165"/>
    </row>
    <row r="10103" spans="41:41" x14ac:dyDescent="0.25">
      <c r="AO10103" s="165"/>
    </row>
    <row r="10104" spans="41:41" x14ac:dyDescent="0.25">
      <c r="AO10104" s="165"/>
    </row>
    <row r="10105" spans="41:41" x14ac:dyDescent="0.25">
      <c r="AO10105" s="165"/>
    </row>
    <row r="10106" spans="41:41" x14ac:dyDescent="0.25">
      <c r="AO10106" s="165"/>
    </row>
    <row r="10107" spans="41:41" x14ac:dyDescent="0.25">
      <c r="AO10107" s="165"/>
    </row>
    <row r="10108" spans="41:41" x14ac:dyDescent="0.25">
      <c r="AO10108" s="165"/>
    </row>
    <row r="10109" spans="41:41" x14ac:dyDescent="0.25">
      <c r="AO10109" s="165"/>
    </row>
    <row r="10110" spans="41:41" x14ac:dyDescent="0.25">
      <c r="AO10110" s="165"/>
    </row>
    <row r="10111" spans="41:41" x14ac:dyDescent="0.25">
      <c r="AO10111" s="165"/>
    </row>
    <row r="10112" spans="41:41" x14ac:dyDescent="0.25">
      <c r="AO10112" s="165"/>
    </row>
    <row r="10113" spans="41:41" x14ac:dyDescent="0.25">
      <c r="AO10113" s="165"/>
    </row>
    <row r="10114" spans="41:41" x14ac:dyDescent="0.25">
      <c r="AO10114" s="165"/>
    </row>
    <row r="10115" spans="41:41" x14ac:dyDescent="0.25">
      <c r="AO10115" s="165"/>
    </row>
    <row r="10116" spans="41:41" x14ac:dyDescent="0.25">
      <c r="AO10116" s="165"/>
    </row>
    <row r="10117" spans="41:41" x14ac:dyDescent="0.25">
      <c r="AO10117" s="165"/>
    </row>
    <row r="10118" spans="41:41" x14ac:dyDescent="0.25">
      <c r="AO10118" s="165"/>
    </row>
    <row r="10119" spans="41:41" x14ac:dyDescent="0.25">
      <c r="AO10119" s="165"/>
    </row>
    <row r="10120" spans="41:41" x14ac:dyDescent="0.25">
      <c r="AO10120" s="165"/>
    </row>
    <row r="10121" spans="41:41" x14ac:dyDescent="0.25">
      <c r="AO10121" s="165"/>
    </row>
    <row r="10122" spans="41:41" x14ac:dyDescent="0.25">
      <c r="AO10122" s="165"/>
    </row>
    <row r="10123" spans="41:41" x14ac:dyDescent="0.25">
      <c r="AO10123" s="165"/>
    </row>
    <row r="10124" spans="41:41" x14ac:dyDescent="0.25">
      <c r="AO10124" s="165"/>
    </row>
    <row r="10125" spans="41:41" x14ac:dyDescent="0.25">
      <c r="AO10125" s="165"/>
    </row>
    <row r="10126" spans="41:41" x14ac:dyDescent="0.25">
      <c r="AO10126" s="165"/>
    </row>
    <row r="10127" spans="41:41" x14ac:dyDescent="0.25">
      <c r="AO10127" s="165"/>
    </row>
    <row r="10128" spans="41:41" x14ac:dyDescent="0.25">
      <c r="AO10128" s="165"/>
    </row>
    <row r="10129" spans="41:41" x14ac:dyDescent="0.25">
      <c r="AO10129" s="165"/>
    </row>
    <row r="10130" spans="41:41" x14ac:dyDescent="0.25">
      <c r="AO10130" s="165"/>
    </row>
    <row r="10131" spans="41:41" x14ac:dyDescent="0.25">
      <c r="AO10131" s="165"/>
    </row>
    <row r="10132" spans="41:41" x14ac:dyDescent="0.25">
      <c r="AO10132" s="165"/>
    </row>
    <row r="10133" spans="41:41" x14ac:dyDescent="0.25">
      <c r="AO10133" s="165"/>
    </row>
    <row r="10134" spans="41:41" x14ac:dyDescent="0.25">
      <c r="AO10134" s="165"/>
    </row>
    <row r="10135" spans="41:41" x14ac:dyDescent="0.25">
      <c r="AO10135" s="165"/>
    </row>
    <row r="10136" spans="41:41" x14ac:dyDescent="0.25">
      <c r="AO10136" s="165"/>
    </row>
    <row r="10137" spans="41:41" x14ac:dyDescent="0.25">
      <c r="AO10137" s="165"/>
    </row>
    <row r="10138" spans="41:41" x14ac:dyDescent="0.25">
      <c r="AO10138" s="165"/>
    </row>
    <row r="10139" spans="41:41" x14ac:dyDescent="0.25">
      <c r="AO10139" s="165"/>
    </row>
    <row r="10140" spans="41:41" x14ac:dyDescent="0.25">
      <c r="AO10140" s="165"/>
    </row>
    <row r="10141" spans="41:41" x14ac:dyDescent="0.25">
      <c r="AO10141" s="165"/>
    </row>
    <row r="10142" spans="41:41" x14ac:dyDescent="0.25">
      <c r="AO10142" s="165"/>
    </row>
    <row r="10143" spans="41:41" x14ac:dyDescent="0.25">
      <c r="AO10143" s="165"/>
    </row>
    <row r="10144" spans="41:41" x14ac:dyDescent="0.25">
      <c r="AO10144" s="165"/>
    </row>
    <row r="10145" spans="41:41" x14ac:dyDescent="0.25">
      <c r="AO10145" s="165"/>
    </row>
    <row r="10146" spans="41:41" x14ac:dyDescent="0.25">
      <c r="AO10146" s="165"/>
    </row>
    <row r="10147" spans="41:41" x14ac:dyDescent="0.25">
      <c r="AO10147" s="165"/>
    </row>
    <row r="10148" spans="41:41" x14ac:dyDescent="0.25">
      <c r="AO10148" s="165"/>
    </row>
    <row r="10149" spans="41:41" x14ac:dyDescent="0.25">
      <c r="AO10149" s="165"/>
    </row>
    <row r="10150" spans="41:41" x14ac:dyDescent="0.25">
      <c r="AO10150" s="165"/>
    </row>
    <row r="10151" spans="41:41" x14ac:dyDescent="0.25">
      <c r="AO10151" s="165"/>
    </row>
    <row r="10152" spans="41:41" x14ac:dyDescent="0.25">
      <c r="AO10152" s="165"/>
    </row>
    <row r="10153" spans="41:41" x14ac:dyDescent="0.25">
      <c r="AO10153" s="165"/>
    </row>
    <row r="10154" spans="41:41" x14ac:dyDescent="0.25">
      <c r="AO10154" s="165"/>
    </row>
    <row r="10155" spans="41:41" x14ac:dyDescent="0.25">
      <c r="AO10155" s="165"/>
    </row>
    <row r="10156" spans="41:41" x14ac:dyDescent="0.25">
      <c r="AO10156" s="165"/>
    </row>
    <row r="10157" spans="41:41" x14ac:dyDescent="0.25">
      <c r="AO10157" s="165"/>
    </row>
    <row r="10158" spans="41:41" x14ac:dyDescent="0.25">
      <c r="AO10158" s="165"/>
    </row>
    <row r="10159" spans="41:41" x14ac:dyDescent="0.25">
      <c r="AO10159" s="165"/>
    </row>
    <row r="10160" spans="41:41" x14ac:dyDescent="0.25">
      <c r="AO10160" s="165"/>
    </row>
    <row r="10161" spans="41:41" x14ac:dyDescent="0.25">
      <c r="AO10161" s="165"/>
    </row>
    <row r="10162" spans="41:41" x14ac:dyDescent="0.25">
      <c r="AO10162" s="165"/>
    </row>
    <row r="10163" spans="41:41" x14ac:dyDescent="0.25">
      <c r="AO10163" s="165"/>
    </row>
    <row r="10164" spans="41:41" x14ac:dyDescent="0.25">
      <c r="AO10164" s="165"/>
    </row>
    <row r="10165" spans="41:41" x14ac:dyDescent="0.25">
      <c r="AO10165" s="165"/>
    </row>
    <row r="10166" spans="41:41" x14ac:dyDescent="0.25">
      <c r="AO10166" s="165"/>
    </row>
    <row r="10167" spans="41:41" x14ac:dyDescent="0.25">
      <c r="AO10167" s="165"/>
    </row>
    <row r="10168" spans="41:41" x14ac:dyDescent="0.25">
      <c r="AO10168" s="165"/>
    </row>
    <row r="10169" spans="41:41" x14ac:dyDescent="0.25">
      <c r="AO10169" s="165"/>
    </row>
    <row r="10170" spans="41:41" x14ac:dyDescent="0.25">
      <c r="AO10170" s="165"/>
    </row>
    <row r="10171" spans="41:41" x14ac:dyDescent="0.25">
      <c r="AO10171" s="165"/>
    </row>
    <row r="10172" spans="41:41" x14ac:dyDescent="0.25">
      <c r="AO10172" s="165"/>
    </row>
    <row r="10173" spans="41:41" x14ac:dyDescent="0.25">
      <c r="AO10173" s="165"/>
    </row>
    <row r="10174" spans="41:41" x14ac:dyDescent="0.25">
      <c r="AO10174" s="165"/>
    </row>
    <row r="10175" spans="41:41" x14ac:dyDescent="0.25">
      <c r="AO10175" s="165"/>
    </row>
    <row r="10176" spans="41:41" x14ac:dyDescent="0.25">
      <c r="AO10176" s="165"/>
    </row>
    <row r="10177" spans="41:41" x14ac:dyDescent="0.25">
      <c r="AO10177" s="165"/>
    </row>
    <row r="10178" spans="41:41" x14ac:dyDescent="0.25">
      <c r="AO10178" s="165"/>
    </row>
    <row r="10179" spans="41:41" x14ac:dyDescent="0.25">
      <c r="AO10179" s="165"/>
    </row>
    <row r="10180" spans="41:41" x14ac:dyDescent="0.25">
      <c r="AO10180" s="165"/>
    </row>
    <row r="10181" spans="41:41" x14ac:dyDescent="0.25">
      <c r="AO10181" s="165"/>
    </row>
    <row r="10182" spans="41:41" x14ac:dyDescent="0.25">
      <c r="AO10182" s="165"/>
    </row>
    <row r="10183" spans="41:41" x14ac:dyDescent="0.25">
      <c r="AO10183" s="165"/>
    </row>
    <row r="10184" spans="41:41" x14ac:dyDescent="0.25">
      <c r="AO10184" s="165"/>
    </row>
    <row r="10185" spans="41:41" x14ac:dyDescent="0.25">
      <c r="AO10185" s="165"/>
    </row>
    <row r="10186" spans="41:41" x14ac:dyDescent="0.25">
      <c r="AO10186" s="165"/>
    </row>
    <row r="10187" spans="41:41" x14ac:dyDescent="0.25">
      <c r="AO10187" s="165"/>
    </row>
    <row r="10188" spans="41:41" x14ac:dyDescent="0.25">
      <c r="AO10188" s="165"/>
    </row>
    <row r="10189" spans="41:41" x14ac:dyDescent="0.25">
      <c r="AO10189" s="165"/>
    </row>
    <row r="10190" spans="41:41" x14ac:dyDescent="0.25">
      <c r="AO10190" s="165"/>
    </row>
    <row r="10191" spans="41:41" x14ac:dyDescent="0.25">
      <c r="AO10191" s="165"/>
    </row>
    <row r="10192" spans="41:41" x14ac:dyDescent="0.25">
      <c r="AO10192" s="165"/>
    </row>
    <row r="10193" spans="41:41" x14ac:dyDescent="0.25">
      <c r="AO10193" s="165"/>
    </row>
    <row r="10194" spans="41:41" x14ac:dyDescent="0.25">
      <c r="AO10194" s="165"/>
    </row>
    <row r="10195" spans="41:41" x14ac:dyDescent="0.25">
      <c r="AO10195" s="165"/>
    </row>
    <row r="10196" spans="41:41" x14ac:dyDescent="0.25">
      <c r="AO10196" s="165"/>
    </row>
    <row r="10197" spans="41:41" x14ac:dyDescent="0.25">
      <c r="AO10197" s="165"/>
    </row>
    <row r="10198" spans="41:41" x14ac:dyDescent="0.25">
      <c r="AO10198" s="165"/>
    </row>
    <row r="10199" spans="41:41" x14ac:dyDescent="0.25">
      <c r="AO10199" s="165"/>
    </row>
    <row r="10200" spans="41:41" x14ac:dyDescent="0.25">
      <c r="AO10200" s="165"/>
    </row>
    <row r="10201" spans="41:41" x14ac:dyDescent="0.25">
      <c r="AO10201" s="165"/>
    </row>
    <row r="10202" spans="41:41" x14ac:dyDescent="0.25">
      <c r="AO10202" s="165"/>
    </row>
    <row r="10203" spans="41:41" x14ac:dyDescent="0.25">
      <c r="AO10203" s="165"/>
    </row>
    <row r="10204" spans="41:41" x14ac:dyDescent="0.25">
      <c r="AO10204" s="165"/>
    </row>
    <row r="10205" spans="41:41" x14ac:dyDescent="0.25">
      <c r="AO10205" s="165"/>
    </row>
    <row r="10206" spans="41:41" x14ac:dyDescent="0.25">
      <c r="AO10206" s="165"/>
    </row>
    <row r="10207" spans="41:41" x14ac:dyDescent="0.25">
      <c r="AO10207" s="165"/>
    </row>
    <row r="10208" spans="41:41" x14ac:dyDescent="0.25">
      <c r="AO10208" s="165"/>
    </row>
    <row r="10209" spans="41:41" x14ac:dyDescent="0.25">
      <c r="AO10209" s="165"/>
    </row>
    <row r="10210" spans="41:41" x14ac:dyDescent="0.25">
      <c r="AO10210" s="165"/>
    </row>
    <row r="10211" spans="41:41" x14ac:dyDescent="0.25">
      <c r="AO10211" s="165"/>
    </row>
    <row r="10212" spans="41:41" x14ac:dyDescent="0.25">
      <c r="AO10212" s="165"/>
    </row>
    <row r="10213" spans="41:41" x14ac:dyDescent="0.25">
      <c r="AO10213" s="165"/>
    </row>
    <row r="10214" spans="41:41" x14ac:dyDescent="0.25">
      <c r="AO10214" s="165"/>
    </row>
    <row r="10215" spans="41:41" x14ac:dyDescent="0.25">
      <c r="AO10215" s="165"/>
    </row>
    <row r="10216" spans="41:41" x14ac:dyDescent="0.25">
      <c r="AO10216" s="165"/>
    </row>
    <row r="10217" spans="41:41" x14ac:dyDescent="0.25">
      <c r="AO10217" s="165"/>
    </row>
    <row r="10218" spans="41:41" x14ac:dyDescent="0.25">
      <c r="AO10218" s="165"/>
    </row>
    <row r="10219" spans="41:41" x14ac:dyDescent="0.25">
      <c r="AO10219" s="165"/>
    </row>
    <row r="10220" spans="41:41" x14ac:dyDescent="0.25">
      <c r="AO10220" s="165"/>
    </row>
    <row r="10221" spans="41:41" x14ac:dyDescent="0.25">
      <c r="AO10221" s="165"/>
    </row>
    <row r="10222" spans="41:41" x14ac:dyDescent="0.25">
      <c r="AO10222" s="165"/>
    </row>
    <row r="10223" spans="41:41" x14ac:dyDescent="0.25">
      <c r="AO10223" s="165"/>
    </row>
    <row r="10224" spans="41:41" x14ac:dyDescent="0.25">
      <c r="AO10224" s="165"/>
    </row>
    <row r="10225" spans="41:41" x14ac:dyDescent="0.25">
      <c r="AO10225" s="165"/>
    </row>
    <row r="10226" spans="41:41" x14ac:dyDescent="0.25">
      <c r="AO10226" s="165"/>
    </row>
    <row r="10227" spans="41:41" x14ac:dyDescent="0.25">
      <c r="AO10227" s="165"/>
    </row>
    <row r="10228" spans="41:41" x14ac:dyDescent="0.25">
      <c r="AO10228" s="165"/>
    </row>
    <row r="10229" spans="41:41" x14ac:dyDescent="0.25">
      <c r="AO10229" s="165"/>
    </row>
    <row r="10230" spans="41:41" x14ac:dyDescent="0.25">
      <c r="AO10230" s="165"/>
    </row>
    <row r="10231" spans="41:41" x14ac:dyDescent="0.25">
      <c r="AO10231" s="165"/>
    </row>
    <row r="10232" spans="41:41" x14ac:dyDescent="0.25">
      <c r="AO10232" s="165"/>
    </row>
    <row r="10233" spans="41:41" x14ac:dyDescent="0.25">
      <c r="AO10233" s="165"/>
    </row>
    <row r="10234" spans="41:41" x14ac:dyDescent="0.25">
      <c r="AO10234" s="165"/>
    </row>
    <row r="10235" spans="41:41" x14ac:dyDescent="0.25">
      <c r="AO10235" s="165"/>
    </row>
    <row r="10236" spans="41:41" x14ac:dyDescent="0.25">
      <c r="AO10236" s="165"/>
    </row>
    <row r="10237" spans="41:41" x14ac:dyDescent="0.25">
      <c r="AO10237" s="165"/>
    </row>
    <row r="10238" spans="41:41" x14ac:dyDescent="0.25">
      <c r="AO10238" s="165"/>
    </row>
    <row r="10239" spans="41:41" x14ac:dyDescent="0.25">
      <c r="AO10239" s="165"/>
    </row>
    <row r="10240" spans="41:41" x14ac:dyDescent="0.25">
      <c r="AO10240" s="165"/>
    </row>
    <row r="10241" spans="41:41" x14ac:dyDescent="0.25">
      <c r="AO10241" s="165"/>
    </row>
    <row r="10242" spans="41:41" x14ac:dyDescent="0.25">
      <c r="AO10242" s="165"/>
    </row>
    <row r="10243" spans="41:41" x14ac:dyDescent="0.25">
      <c r="AO10243" s="165"/>
    </row>
    <row r="10244" spans="41:41" x14ac:dyDescent="0.25">
      <c r="AO10244" s="165"/>
    </row>
    <row r="10245" spans="41:41" x14ac:dyDescent="0.25">
      <c r="AO10245" s="165"/>
    </row>
    <row r="10246" spans="41:41" x14ac:dyDescent="0.25">
      <c r="AO10246" s="165"/>
    </row>
    <row r="10247" spans="41:41" x14ac:dyDescent="0.25">
      <c r="AO10247" s="165"/>
    </row>
    <row r="10248" spans="41:41" x14ac:dyDescent="0.25">
      <c r="AO10248" s="165"/>
    </row>
    <row r="10249" spans="41:41" x14ac:dyDescent="0.25">
      <c r="AO10249" s="165"/>
    </row>
    <row r="10250" spans="41:41" x14ac:dyDescent="0.25">
      <c r="AO10250" s="165"/>
    </row>
    <row r="10251" spans="41:41" x14ac:dyDescent="0.25">
      <c r="AO10251" s="165"/>
    </row>
    <row r="10252" spans="41:41" x14ac:dyDescent="0.25">
      <c r="AO10252" s="165"/>
    </row>
    <row r="10253" spans="41:41" x14ac:dyDescent="0.25">
      <c r="AO10253" s="165"/>
    </row>
    <row r="10254" spans="41:41" x14ac:dyDescent="0.25">
      <c r="AO10254" s="165"/>
    </row>
    <row r="10255" spans="41:41" x14ac:dyDescent="0.25">
      <c r="AO10255" s="165"/>
    </row>
    <row r="10256" spans="41:41" x14ac:dyDescent="0.25">
      <c r="AO10256" s="165"/>
    </row>
    <row r="10257" spans="41:41" x14ac:dyDescent="0.25">
      <c r="AO10257" s="165"/>
    </row>
    <row r="10258" spans="41:41" x14ac:dyDescent="0.25">
      <c r="AO10258" s="165"/>
    </row>
    <row r="10259" spans="41:41" x14ac:dyDescent="0.25">
      <c r="AO10259" s="165"/>
    </row>
    <row r="10260" spans="41:41" x14ac:dyDescent="0.25">
      <c r="AO10260" s="165"/>
    </row>
    <row r="10261" spans="41:41" x14ac:dyDescent="0.25">
      <c r="AO10261" s="165"/>
    </row>
    <row r="10262" spans="41:41" x14ac:dyDescent="0.25">
      <c r="AO10262" s="165"/>
    </row>
    <row r="10263" spans="41:41" x14ac:dyDescent="0.25">
      <c r="AO10263" s="165"/>
    </row>
    <row r="10264" spans="41:41" x14ac:dyDescent="0.25">
      <c r="AO10264" s="165"/>
    </row>
    <row r="10265" spans="41:41" x14ac:dyDescent="0.25">
      <c r="AO10265" s="165"/>
    </row>
    <row r="10266" spans="41:41" x14ac:dyDescent="0.25">
      <c r="AO10266" s="165"/>
    </row>
    <row r="10267" spans="41:41" x14ac:dyDescent="0.25">
      <c r="AO10267" s="165"/>
    </row>
    <row r="10268" spans="41:41" x14ac:dyDescent="0.25">
      <c r="AO10268" s="165"/>
    </row>
    <row r="10269" spans="41:41" x14ac:dyDescent="0.25">
      <c r="AO10269" s="165"/>
    </row>
    <row r="10270" spans="41:41" x14ac:dyDescent="0.25">
      <c r="AO10270" s="165"/>
    </row>
    <row r="10271" spans="41:41" x14ac:dyDescent="0.25">
      <c r="AO10271" s="165"/>
    </row>
    <row r="10272" spans="41:41" x14ac:dyDescent="0.25">
      <c r="AO10272" s="165"/>
    </row>
    <row r="10273" spans="41:41" x14ac:dyDescent="0.25">
      <c r="AO10273" s="165"/>
    </row>
    <row r="10274" spans="41:41" x14ac:dyDescent="0.25">
      <c r="AO10274" s="165"/>
    </row>
    <row r="10275" spans="41:41" x14ac:dyDescent="0.25">
      <c r="AO10275" s="165"/>
    </row>
    <row r="10276" spans="41:41" x14ac:dyDescent="0.25">
      <c r="AO10276" s="165"/>
    </row>
    <row r="10277" spans="41:41" x14ac:dyDescent="0.25">
      <c r="AO10277" s="165"/>
    </row>
    <row r="10278" spans="41:41" x14ac:dyDescent="0.25">
      <c r="AO10278" s="165"/>
    </row>
    <row r="10279" spans="41:41" x14ac:dyDescent="0.25">
      <c r="AO10279" s="165"/>
    </row>
    <row r="10280" spans="41:41" x14ac:dyDescent="0.25">
      <c r="AO10280" s="165"/>
    </row>
    <row r="10281" spans="41:41" x14ac:dyDescent="0.25">
      <c r="AO10281" s="165"/>
    </row>
    <row r="10282" spans="41:41" x14ac:dyDescent="0.25">
      <c r="AO10282" s="165"/>
    </row>
    <row r="10283" spans="41:41" x14ac:dyDescent="0.25">
      <c r="AO10283" s="165"/>
    </row>
    <row r="10284" spans="41:41" x14ac:dyDescent="0.25">
      <c r="AO10284" s="165"/>
    </row>
    <row r="10285" spans="41:41" x14ac:dyDescent="0.25">
      <c r="AO10285" s="165"/>
    </row>
    <row r="10286" spans="41:41" x14ac:dyDescent="0.25">
      <c r="AO10286" s="165"/>
    </row>
    <row r="10287" spans="41:41" x14ac:dyDescent="0.25">
      <c r="AO10287" s="165"/>
    </row>
    <row r="10288" spans="41:41" x14ac:dyDescent="0.25">
      <c r="AO10288" s="165"/>
    </row>
    <row r="10289" spans="41:41" x14ac:dyDescent="0.25">
      <c r="AO10289" s="165"/>
    </row>
    <row r="10290" spans="41:41" x14ac:dyDescent="0.25">
      <c r="AO10290" s="165"/>
    </row>
    <row r="10291" spans="41:41" x14ac:dyDescent="0.25">
      <c r="AO10291" s="165"/>
    </row>
    <row r="10292" spans="41:41" x14ac:dyDescent="0.25">
      <c r="AO10292" s="165"/>
    </row>
    <row r="10293" spans="41:41" x14ac:dyDescent="0.25">
      <c r="AO10293" s="165"/>
    </row>
    <row r="10294" spans="41:41" x14ac:dyDescent="0.25">
      <c r="AO10294" s="165"/>
    </row>
    <row r="10295" spans="41:41" x14ac:dyDescent="0.25">
      <c r="AO10295" s="165"/>
    </row>
    <row r="10296" spans="41:41" x14ac:dyDescent="0.25">
      <c r="AO10296" s="165"/>
    </row>
    <row r="10297" spans="41:41" x14ac:dyDescent="0.25">
      <c r="AO10297" s="165"/>
    </row>
    <row r="10298" spans="41:41" x14ac:dyDescent="0.25">
      <c r="AO10298" s="165"/>
    </row>
    <row r="10299" spans="41:41" x14ac:dyDescent="0.25">
      <c r="AO10299" s="165"/>
    </row>
    <row r="10300" spans="41:41" x14ac:dyDescent="0.25">
      <c r="AO10300" s="165"/>
    </row>
    <row r="10301" spans="41:41" x14ac:dyDescent="0.25">
      <c r="AO10301" s="165"/>
    </row>
    <row r="10302" spans="41:41" x14ac:dyDescent="0.25">
      <c r="AO10302" s="165"/>
    </row>
    <row r="10303" spans="41:41" x14ac:dyDescent="0.25">
      <c r="AO10303" s="165"/>
    </row>
    <row r="10304" spans="41:41" x14ac:dyDescent="0.25">
      <c r="AO10304" s="165"/>
    </row>
    <row r="10305" spans="41:41" x14ac:dyDescent="0.25">
      <c r="AO10305" s="165"/>
    </row>
    <row r="10306" spans="41:41" x14ac:dyDescent="0.25">
      <c r="AO10306" s="165"/>
    </row>
    <row r="10307" spans="41:41" x14ac:dyDescent="0.25">
      <c r="AO10307" s="165"/>
    </row>
    <row r="10308" spans="41:41" x14ac:dyDescent="0.25">
      <c r="AO10308" s="165"/>
    </row>
    <row r="10309" spans="41:41" x14ac:dyDescent="0.25">
      <c r="AO10309" s="165"/>
    </row>
    <row r="10310" spans="41:41" x14ac:dyDescent="0.25">
      <c r="AO10310" s="165"/>
    </row>
    <row r="10311" spans="41:41" x14ac:dyDescent="0.25">
      <c r="AO10311" s="165"/>
    </row>
    <row r="10312" spans="41:41" x14ac:dyDescent="0.25">
      <c r="AO10312" s="165"/>
    </row>
    <row r="10313" spans="41:41" x14ac:dyDescent="0.25">
      <c r="AO10313" s="165"/>
    </row>
    <row r="10314" spans="41:41" x14ac:dyDescent="0.25">
      <c r="AO10314" s="165"/>
    </row>
    <row r="10315" spans="41:41" x14ac:dyDescent="0.25">
      <c r="AO10315" s="165"/>
    </row>
    <row r="10316" spans="41:41" x14ac:dyDescent="0.25">
      <c r="AO10316" s="165"/>
    </row>
    <row r="10317" spans="41:41" x14ac:dyDescent="0.25">
      <c r="AO10317" s="165"/>
    </row>
    <row r="10318" spans="41:41" x14ac:dyDescent="0.25">
      <c r="AO10318" s="165"/>
    </row>
    <row r="10319" spans="41:41" x14ac:dyDescent="0.25">
      <c r="AO10319" s="165"/>
    </row>
    <row r="10320" spans="41:41" x14ac:dyDescent="0.25">
      <c r="AO10320" s="165"/>
    </row>
    <row r="10321" spans="41:41" x14ac:dyDescent="0.25">
      <c r="AO10321" s="165"/>
    </row>
    <row r="10322" spans="41:41" x14ac:dyDescent="0.25">
      <c r="AO10322" s="165"/>
    </row>
    <row r="10323" spans="41:41" x14ac:dyDescent="0.25">
      <c r="AO10323" s="165"/>
    </row>
    <row r="10324" spans="41:41" x14ac:dyDescent="0.25">
      <c r="AO10324" s="165"/>
    </row>
    <row r="10325" spans="41:41" x14ac:dyDescent="0.25">
      <c r="AO10325" s="165"/>
    </row>
    <row r="10326" spans="41:41" x14ac:dyDescent="0.25">
      <c r="AO10326" s="165"/>
    </row>
    <row r="10327" spans="41:41" x14ac:dyDescent="0.25">
      <c r="AO10327" s="165"/>
    </row>
    <row r="10328" spans="41:41" x14ac:dyDescent="0.25">
      <c r="AO10328" s="165"/>
    </row>
    <row r="10329" spans="41:41" x14ac:dyDescent="0.25">
      <c r="AO10329" s="165"/>
    </row>
    <row r="10330" spans="41:41" x14ac:dyDescent="0.25">
      <c r="AO10330" s="165"/>
    </row>
    <row r="10331" spans="41:41" x14ac:dyDescent="0.25">
      <c r="AO10331" s="165"/>
    </row>
    <row r="10332" spans="41:41" x14ac:dyDescent="0.25">
      <c r="AO10332" s="165"/>
    </row>
    <row r="10333" spans="41:41" x14ac:dyDescent="0.25">
      <c r="AO10333" s="165"/>
    </row>
    <row r="10334" spans="41:41" x14ac:dyDescent="0.25">
      <c r="AO10334" s="165"/>
    </row>
    <row r="10335" spans="41:41" x14ac:dyDescent="0.25">
      <c r="AO10335" s="165"/>
    </row>
    <row r="10336" spans="41:41" x14ac:dyDescent="0.25">
      <c r="AO10336" s="165"/>
    </row>
    <row r="10337" spans="41:41" x14ac:dyDescent="0.25">
      <c r="AO10337" s="165"/>
    </row>
    <row r="10338" spans="41:41" x14ac:dyDescent="0.25">
      <c r="AO10338" s="165"/>
    </row>
    <row r="10339" spans="41:41" x14ac:dyDescent="0.25">
      <c r="AO10339" s="165"/>
    </row>
    <row r="10340" spans="41:41" x14ac:dyDescent="0.25">
      <c r="AO10340" s="165"/>
    </row>
    <row r="10341" spans="41:41" x14ac:dyDescent="0.25">
      <c r="AO10341" s="165"/>
    </row>
    <row r="10342" spans="41:41" x14ac:dyDescent="0.25">
      <c r="AO10342" s="165"/>
    </row>
    <row r="10343" spans="41:41" x14ac:dyDescent="0.25">
      <c r="AO10343" s="165"/>
    </row>
    <row r="10344" spans="41:41" x14ac:dyDescent="0.25">
      <c r="AO10344" s="165"/>
    </row>
    <row r="10345" spans="41:41" x14ac:dyDescent="0.25">
      <c r="AO10345" s="165"/>
    </row>
    <row r="10346" spans="41:41" x14ac:dyDescent="0.25">
      <c r="AO10346" s="165"/>
    </row>
    <row r="10347" spans="41:41" x14ac:dyDescent="0.25">
      <c r="AO10347" s="165"/>
    </row>
    <row r="10348" spans="41:41" x14ac:dyDescent="0.25">
      <c r="AO10348" s="165"/>
    </row>
    <row r="10349" spans="41:41" x14ac:dyDescent="0.25">
      <c r="AO10349" s="165"/>
    </row>
    <row r="10350" spans="41:41" x14ac:dyDescent="0.25">
      <c r="AO10350" s="165"/>
    </row>
    <row r="10351" spans="41:41" x14ac:dyDescent="0.25">
      <c r="AO10351" s="165"/>
    </row>
    <row r="10352" spans="41:41" x14ac:dyDescent="0.25">
      <c r="AO10352" s="165"/>
    </row>
    <row r="10353" spans="41:41" x14ac:dyDescent="0.25">
      <c r="AO10353" s="165"/>
    </row>
    <row r="10354" spans="41:41" x14ac:dyDescent="0.25">
      <c r="AO10354" s="165"/>
    </row>
    <row r="10355" spans="41:41" x14ac:dyDescent="0.25">
      <c r="AO10355" s="165"/>
    </row>
    <row r="10356" spans="41:41" x14ac:dyDescent="0.25">
      <c r="AO10356" s="165"/>
    </row>
    <row r="10357" spans="41:41" x14ac:dyDescent="0.25">
      <c r="AO10357" s="165"/>
    </row>
    <row r="10358" spans="41:41" x14ac:dyDescent="0.25">
      <c r="AO10358" s="165"/>
    </row>
    <row r="10359" spans="41:41" x14ac:dyDescent="0.25">
      <c r="AO10359" s="165"/>
    </row>
    <row r="10360" spans="41:41" x14ac:dyDescent="0.25">
      <c r="AO10360" s="165"/>
    </row>
    <row r="10361" spans="41:41" x14ac:dyDescent="0.25">
      <c r="AO10361" s="165"/>
    </row>
    <row r="10362" spans="41:41" x14ac:dyDescent="0.25">
      <c r="AO10362" s="165"/>
    </row>
    <row r="10363" spans="41:41" x14ac:dyDescent="0.25">
      <c r="AO10363" s="165"/>
    </row>
    <row r="10364" spans="41:41" x14ac:dyDescent="0.25">
      <c r="AO10364" s="165"/>
    </row>
    <row r="10365" spans="41:41" x14ac:dyDescent="0.25">
      <c r="AO10365" s="165"/>
    </row>
    <row r="10366" spans="41:41" x14ac:dyDescent="0.25">
      <c r="AO10366" s="165"/>
    </row>
    <row r="10367" spans="41:41" x14ac:dyDescent="0.25">
      <c r="AO10367" s="165"/>
    </row>
    <row r="10368" spans="41:41" x14ac:dyDescent="0.25">
      <c r="AO10368" s="165"/>
    </row>
    <row r="10369" spans="41:41" x14ac:dyDescent="0.25">
      <c r="AO10369" s="165"/>
    </row>
    <row r="10370" spans="41:41" x14ac:dyDescent="0.25">
      <c r="AO10370" s="165"/>
    </row>
    <row r="10371" spans="41:41" x14ac:dyDescent="0.25">
      <c r="AO10371" s="165"/>
    </row>
    <row r="10372" spans="41:41" x14ac:dyDescent="0.25">
      <c r="AO10372" s="165"/>
    </row>
    <row r="10373" spans="41:41" x14ac:dyDescent="0.25">
      <c r="AO10373" s="165"/>
    </row>
    <row r="10374" spans="41:41" x14ac:dyDescent="0.25">
      <c r="AO10374" s="165"/>
    </row>
    <row r="10375" spans="41:41" x14ac:dyDescent="0.25">
      <c r="AO10375" s="165"/>
    </row>
    <row r="10376" spans="41:41" x14ac:dyDescent="0.25">
      <c r="AO10376" s="165"/>
    </row>
    <row r="10377" spans="41:41" x14ac:dyDescent="0.25">
      <c r="AO10377" s="165"/>
    </row>
    <row r="10378" spans="41:41" x14ac:dyDescent="0.25">
      <c r="AO10378" s="165"/>
    </row>
    <row r="10379" spans="41:41" x14ac:dyDescent="0.25">
      <c r="AO10379" s="165"/>
    </row>
    <row r="10380" spans="41:41" x14ac:dyDescent="0.25">
      <c r="AO10380" s="165"/>
    </row>
    <row r="10381" spans="41:41" x14ac:dyDescent="0.25">
      <c r="AO10381" s="165"/>
    </row>
    <row r="10382" spans="41:41" x14ac:dyDescent="0.25">
      <c r="AO10382" s="165"/>
    </row>
    <row r="10383" spans="41:41" x14ac:dyDescent="0.25">
      <c r="AO10383" s="165"/>
    </row>
    <row r="10384" spans="41:41" x14ac:dyDescent="0.25">
      <c r="AO10384" s="165"/>
    </row>
    <row r="10385" spans="41:41" x14ac:dyDescent="0.25">
      <c r="AO10385" s="165"/>
    </row>
    <row r="10386" spans="41:41" x14ac:dyDescent="0.25">
      <c r="AO10386" s="165"/>
    </row>
    <row r="10387" spans="41:41" x14ac:dyDescent="0.25">
      <c r="AO10387" s="165"/>
    </row>
    <row r="10388" spans="41:41" x14ac:dyDescent="0.25">
      <c r="AO10388" s="165"/>
    </row>
    <row r="10389" spans="41:41" x14ac:dyDescent="0.25">
      <c r="AO10389" s="165"/>
    </row>
    <row r="10390" spans="41:41" x14ac:dyDescent="0.25">
      <c r="AO10390" s="165"/>
    </row>
    <row r="10391" spans="41:41" x14ac:dyDescent="0.25">
      <c r="AO10391" s="165"/>
    </row>
    <row r="10392" spans="41:41" x14ac:dyDescent="0.25">
      <c r="AO10392" s="165"/>
    </row>
    <row r="10393" spans="41:41" x14ac:dyDescent="0.25">
      <c r="AO10393" s="165"/>
    </row>
    <row r="10394" spans="41:41" x14ac:dyDescent="0.25">
      <c r="AO10394" s="165"/>
    </row>
    <row r="10395" spans="41:41" x14ac:dyDescent="0.25">
      <c r="AO10395" s="165"/>
    </row>
    <row r="10396" spans="41:41" x14ac:dyDescent="0.25">
      <c r="AO10396" s="165"/>
    </row>
    <row r="10397" spans="41:41" x14ac:dyDescent="0.25">
      <c r="AO10397" s="165"/>
    </row>
    <row r="10398" spans="41:41" x14ac:dyDescent="0.25">
      <c r="AO10398" s="165"/>
    </row>
    <row r="10399" spans="41:41" x14ac:dyDescent="0.25">
      <c r="AO10399" s="165"/>
    </row>
    <row r="10400" spans="41:41" x14ac:dyDescent="0.25">
      <c r="AO10400" s="165"/>
    </row>
    <row r="10401" spans="41:41" x14ac:dyDescent="0.25">
      <c r="AO10401" s="165"/>
    </row>
    <row r="10402" spans="41:41" x14ac:dyDescent="0.25">
      <c r="AO10402" s="165"/>
    </row>
    <row r="10403" spans="41:41" x14ac:dyDescent="0.25">
      <c r="AO10403" s="165"/>
    </row>
    <row r="10404" spans="41:41" x14ac:dyDescent="0.25">
      <c r="AO10404" s="165"/>
    </row>
    <row r="10405" spans="41:41" x14ac:dyDescent="0.25">
      <c r="AO10405" s="165"/>
    </row>
    <row r="10406" spans="41:41" x14ac:dyDescent="0.25">
      <c r="AO10406" s="165"/>
    </row>
    <row r="10407" spans="41:41" x14ac:dyDescent="0.25">
      <c r="AO10407" s="165"/>
    </row>
    <row r="10408" spans="41:41" x14ac:dyDescent="0.25">
      <c r="AO10408" s="165"/>
    </row>
    <row r="10409" spans="41:41" x14ac:dyDescent="0.25">
      <c r="AO10409" s="165"/>
    </row>
    <row r="10410" spans="41:41" x14ac:dyDescent="0.25">
      <c r="AO10410" s="165"/>
    </row>
    <row r="10411" spans="41:41" x14ac:dyDescent="0.25">
      <c r="AO10411" s="165"/>
    </row>
    <row r="10412" spans="41:41" x14ac:dyDescent="0.25">
      <c r="AO10412" s="165"/>
    </row>
    <row r="10413" spans="41:41" x14ac:dyDescent="0.25">
      <c r="AO10413" s="165"/>
    </row>
    <row r="10414" spans="41:41" x14ac:dyDescent="0.25">
      <c r="AO10414" s="165"/>
    </row>
    <row r="10415" spans="41:41" x14ac:dyDescent="0.25">
      <c r="AO10415" s="165"/>
    </row>
    <row r="10416" spans="41:41" x14ac:dyDescent="0.25">
      <c r="AO10416" s="165"/>
    </row>
    <row r="10417" spans="41:41" x14ac:dyDescent="0.25">
      <c r="AO10417" s="165"/>
    </row>
    <row r="10418" spans="41:41" x14ac:dyDescent="0.25">
      <c r="AO10418" s="165"/>
    </row>
    <row r="10419" spans="41:41" x14ac:dyDescent="0.25">
      <c r="AO10419" s="165"/>
    </row>
    <row r="10420" spans="41:41" x14ac:dyDescent="0.25">
      <c r="AO10420" s="165"/>
    </row>
    <row r="10421" spans="41:41" x14ac:dyDescent="0.25">
      <c r="AO10421" s="165"/>
    </row>
    <row r="10422" spans="41:41" x14ac:dyDescent="0.25">
      <c r="AO10422" s="165"/>
    </row>
    <row r="10423" spans="41:41" x14ac:dyDescent="0.25">
      <c r="AO10423" s="165"/>
    </row>
    <row r="10424" spans="41:41" x14ac:dyDescent="0.25">
      <c r="AO10424" s="165"/>
    </row>
    <row r="10425" spans="41:41" x14ac:dyDescent="0.25">
      <c r="AO10425" s="165"/>
    </row>
    <row r="10426" spans="41:41" x14ac:dyDescent="0.25">
      <c r="AO10426" s="165"/>
    </row>
    <row r="10427" spans="41:41" x14ac:dyDescent="0.25">
      <c r="AO10427" s="165"/>
    </row>
    <row r="10428" spans="41:41" x14ac:dyDescent="0.25">
      <c r="AO10428" s="165"/>
    </row>
    <row r="10429" spans="41:41" x14ac:dyDescent="0.25">
      <c r="AO10429" s="165"/>
    </row>
    <row r="10430" spans="41:41" x14ac:dyDescent="0.25">
      <c r="AO10430" s="165"/>
    </row>
    <row r="10431" spans="41:41" x14ac:dyDescent="0.25">
      <c r="AO10431" s="165"/>
    </row>
    <row r="10432" spans="41:41" x14ac:dyDescent="0.25">
      <c r="AO10432" s="165"/>
    </row>
    <row r="10433" spans="41:41" x14ac:dyDescent="0.25">
      <c r="AO10433" s="165"/>
    </row>
    <row r="10434" spans="41:41" x14ac:dyDescent="0.25">
      <c r="AO10434" s="165"/>
    </row>
    <row r="10435" spans="41:41" x14ac:dyDescent="0.25">
      <c r="AO10435" s="165"/>
    </row>
    <row r="10436" spans="41:41" x14ac:dyDescent="0.25">
      <c r="AO10436" s="165"/>
    </row>
    <row r="10437" spans="41:41" x14ac:dyDescent="0.25">
      <c r="AO10437" s="165"/>
    </row>
    <row r="10438" spans="41:41" x14ac:dyDescent="0.25">
      <c r="AO10438" s="165"/>
    </row>
    <row r="10439" spans="41:41" x14ac:dyDescent="0.25">
      <c r="AO10439" s="165"/>
    </row>
    <row r="10440" spans="41:41" x14ac:dyDescent="0.25">
      <c r="AO10440" s="165"/>
    </row>
    <row r="10441" spans="41:41" x14ac:dyDescent="0.25">
      <c r="AO10441" s="165"/>
    </row>
    <row r="10442" spans="41:41" x14ac:dyDescent="0.25">
      <c r="AO10442" s="165"/>
    </row>
    <row r="10443" spans="41:41" x14ac:dyDescent="0.25">
      <c r="AO10443" s="165"/>
    </row>
    <row r="10444" spans="41:41" x14ac:dyDescent="0.25">
      <c r="AO10444" s="165"/>
    </row>
    <row r="10445" spans="41:41" x14ac:dyDescent="0.25">
      <c r="AO10445" s="165"/>
    </row>
    <row r="10446" spans="41:41" x14ac:dyDescent="0.25">
      <c r="AO10446" s="165"/>
    </row>
    <row r="10447" spans="41:41" x14ac:dyDescent="0.25">
      <c r="AO10447" s="165"/>
    </row>
    <row r="10448" spans="41:41" x14ac:dyDescent="0.25">
      <c r="AO10448" s="165"/>
    </row>
    <row r="10449" spans="41:41" x14ac:dyDescent="0.25">
      <c r="AO10449" s="165"/>
    </row>
    <row r="10450" spans="41:41" x14ac:dyDescent="0.25">
      <c r="AO10450" s="165"/>
    </row>
    <row r="10451" spans="41:41" x14ac:dyDescent="0.25">
      <c r="AO10451" s="165"/>
    </row>
    <row r="10452" spans="41:41" x14ac:dyDescent="0.25">
      <c r="AO10452" s="165"/>
    </row>
    <row r="10453" spans="41:41" x14ac:dyDescent="0.25">
      <c r="AO10453" s="165"/>
    </row>
    <row r="10454" spans="41:41" x14ac:dyDescent="0.25">
      <c r="AO10454" s="165"/>
    </row>
    <row r="10455" spans="41:41" x14ac:dyDescent="0.25">
      <c r="AO10455" s="165"/>
    </row>
    <row r="10456" spans="41:41" x14ac:dyDescent="0.25">
      <c r="AO10456" s="165"/>
    </row>
    <row r="10457" spans="41:41" x14ac:dyDescent="0.25">
      <c r="AO10457" s="165"/>
    </row>
    <row r="10458" spans="41:41" x14ac:dyDescent="0.25">
      <c r="AO10458" s="165"/>
    </row>
    <row r="10459" spans="41:41" x14ac:dyDescent="0.25">
      <c r="AO10459" s="165"/>
    </row>
    <row r="10460" spans="41:41" x14ac:dyDescent="0.25">
      <c r="AO10460" s="165"/>
    </row>
    <row r="10461" spans="41:41" x14ac:dyDescent="0.25">
      <c r="AO10461" s="165"/>
    </row>
    <row r="10462" spans="41:41" x14ac:dyDescent="0.25">
      <c r="AO10462" s="165"/>
    </row>
    <row r="10463" spans="41:41" x14ac:dyDescent="0.25">
      <c r="AO10463" s="165"/>
    </row>
    <row r="10464" spans="41:41" x14ac:dyDescent="0.25">
      <c r="AO10464" s="165"/>
    </row>
    <row r="10465" spans="41:41" x14ac:dyDescent="0.25">
      <c r="AO10465" s="165"/>
    </row>
    <row r="10466" spans="41:41" x14ac:dyDescent="0.25">
      <c r="AO10466" s="165"/>
    </row>
    <row r="10467" spans="41:41" x14ac:dyDescent="0.25">
      <c r="AO10467" s="165"/>
    </row>
    <row r="10468" spans="41:41" x14ac:dyDescent="0.25">
      <c r="AO10468" s="165"/>
    </row>
    <row r="10469" spans="41:41" x14ac:dyDescent="0.25">
      <c r="AO10469" s="165"/>
    </row>
    <row r="10470" spans="41:41" x14ac:dyDescent="0.25">
      <c r="AO10470" s="165"/>
    </row>
    <row r="10471" spans="41:41" x14ac:dyDescent="0.25">
      <c r="AO10471" s="165"/>
    </row>
    <row r="10472" spans="41:41" x14ac:dyDescent="0.25">
      <c r="AO10472" s="165"/>
    </row>
    <row r="10473" spans="41:41" x14ac:dyDescent="0.25">
      <c r="AO10473" s="165"/>
    </row>
    <row r="10474" spans="41:41" x14ac:dyDescent="0.25">
      <c r="AO10474" s="165"/>
    </row>
    <row r="10475" spans="41:41" x14ac:dyDescent="0.25">
      <c r="AO10475" s="165"/>
    </row>
    <row r="10476" spans="41:41" x14ac:dyDescent="0.25">
      <c r="AO10476" s="165"/>
    </row>
    <row r="10477" spans="41:41" x14ac:dyDescent="0.25">
      <c r="AO10477" s="165"/>
    </row>
    <row r="10478" spans="41:41" x14ac:dyDescent="0.25">
      <c r="AO10478" s="165"/>
    </row>
    <row r="10479" spans="41:41" x14ac:dyDescent="0.25">
      <c r="AO10479" s="165"/>
    </row>
    <row r="10480" spans="41:41" x14ac:dyDescent="0.25">
      <c r="AO10480" s="165"/>
    </row>
    <row r="10481" spans="41:41" x14ac:dyDescent="0.25">
      <c r="AO10481" s="165"/>
    </row>
    <row r="10482" spans="41:41" x14ac:dyDescent="0.25">
      <c r="AO10482" s="165"/>
    </row>
    <row r="10483" spans="41:41" x14ac:dyDescent="0.25">
      <c r="AO10483" s="165"/>
    </row>
    <row r="10484" spans="41:41" x14ac:dyDescent="0.25">
      <c r="AO10484" s="165"/>
    </row>
    <row r="10485" spans="41:41" x14ac:dyDescent="0.25">
      <c r="AO10485" s="165"/>
    </row>
    <row r="10486" spans="41:41" x14ac:dyDescent="0.25">
      <c r="AO10486" s="165"/>
    </row>
    <row r="10487" spans="41:41" x14ac:dyDescent="0.25">
      <c r="AO10487" s="165"/>
    </row>
    <row r="10488" spans="41:41" x14ac:dyDescent="0.25">
      <c r="AO10488" s="165"/>
    </row>
    <row r="10489" spans="41:41" x14ac:dyDescent="0.25">
      <c r="AO10489" s="165"/>
    </row>
    <row r="10490" spans="41:41" x14ac:dyDescent="0.25">
      <c r="AO10490" s="165"/>
    </row>
    <row r="10491" spans="41:41" x14ac:dyDescent="0.25">
      <c r="AO10491" s="165"/>
    </row>
    <row r="10492" spans="41:41" x14ac:dyDescent="0.25">
      <c r="AO10492" s="165"/>
    </row>
    <row r="10493" spans="41:41" x14ac:dyDescent="0.25">
      <c r="AO10493" s="165"/>
    </row>
    <row r="10494" spans="41:41" x14ac:dyDescent="0.25">
      <c r="AO10494" s="165"/>
    </row>
    <row r="10495" spans="41:41" x14ac:dyDescent="0.25">
      <c r="AO10495" s="165"/>
    </row>
    <row r="10496" spans="41:41" x14ac:dyDescent="0.25">
      <c r="AO10496" s="165"/>
    </row>
    <row r="10497" spans="41:41" x14ac:dyDescent="0.25">
      <c r="AO10497" s="165"/>
    </row>
    <row r="10498" spans="41:41" x14ac:dyDescent="0.25">
      <c r="AO10498" s="165"/>
    </row>
    <row r="10499" spans="41:41" x14ac:dyDescent="0.25">
      <c r="AO10499" s="165"/>
    </row>
    <row r="10500" spans="41:41" x14ac:dyDescent="0.25">
      <c r="AO10500" s="165"/>
    </row>
    <row r="10501" spans="41:41" x14ac:dyDescent="0.25">
      <c r="AO10501" s="165"/>
    </row>
    <row r="10502" spans="41:41" x14ac:dyDescent="0.25">
      <c r="AO10502" s="165"/>
    </row>
    <row r="10503" spans="41:41" x14ac:dyDescent="0.25">
      <c r="AO10503" s="165"/>
    </row>
    <row r="10504" spans="41:41" x14ac:dyDescent="0.25">
      <c r="AO10504" s="165"/>
    </row>
    <row r="10505" spans="41:41" x14ac:dyDescent="0.25">
      <c r="AO10505" s="165"/>
    </row>
    <row r="10506" spans="41:41" x14ac:dyDescent="0.25">
      <c r="AO10506" s="165"/>
    </row>
    <row r="10507" spans="41:41" x14ac:dyDescent="0.25">
      <c r="AO10507" s="165"/>
    </row>
    <row r="10508" spans="41:41" x14ac:dyDescent="0.25">
      <c r="AO10508" s="165"/>
    </row>
    <row r="10509" spans="41:41" x14ac:dyDescent="0.25">
      <c r="AO10509" s="165"/>
    </row>
    <row r="10510" spans="41:41" x14ac:dyDescent="0.25">
      <c r="AO10510" s="165"/>
    </row>
    <row r="10511" spans="41:41" x14ac:dyDescent="0.25">
      <c r="AO10511" s="165"/>
    </row>
    <row r="10512" spans="41:41" x14ac:dyDescent="0.25">
      <c r="AO10512" s="165"/>
    </row>
    <row r="10513" spans="41:41" x14ac:dyDescent="0.25">
      <c r="AO10513" s="165"/>
    </row>
    <row r="10514" spans="41:41" x14ac:dyDescent="0.25">
      <c r="AO10514" s="165"/>
    </row>
    <row r="10515" spans="41:41" x14ac:dyDescent="0.25">
      <c r="AO10515" s="165"/>
    </row>
    <row r="10516" spans="41:41" x14ac:dyDescent="0.25">
      <c r="AO10516" s="165"/>
    </row>
    <row r="10517" spans="41:41" x14ac:dyDescent="0.25">
      <c r="AO10517" s="165"/>
    </row>
    <row r="10518" spans="41:41" x14ac:dyDescent="0.25">
      <c r="AO10518" s="165"/>
    </row>
    <row r="10519" spans="41:41" x14ac:dyDescent="0.25">
      <c r="AO10519" s="165"/>
    </row>
    <row r="10520" spans="41:41" x14ac:dyDescent="0.25">
      <c r="AO10520" s="165"/>
    </row>
    <row r="10521" spans="41:41" x14ac:dyDescent="0.25">
      <c r="AO10521" s="165"/>
    </row>
    <row r="10522" spans="41:41" x14ac:dyDescent="0.25">
      <c r="AO10522" s="165"/>
    </row>
    <row r="10523" spans="41:41" x14ac:dyDescent="0.25">
      <c r="AO10523" s="165"/>
    </row>
    <row r="10524" spans="41:41" x14ac:dyDescent="0.25">
      <c r="AO10524" s="165"/>
    </row>
    <row r="10525" spans="41:41" x14ac:dyDescent="0.25">
      <c r="AO10525" s="165"/>
    </row>
    <row r="10526" spans="41:41" x14ac:dyDescent="0.25">
      <c r="AO10526" s="165"/>
    </row>
    <row r="10527" spans="41:41" x14ac:dyDescent="0.25">
      <c r="AO10527" s="165"/>
    </row>
    <row r="10528" spans="41:41" x14ac:dyDescent="0.25">
      <c r="AO10528" s="165"/>
    </row>
    <row r="10529" spans="41:41" x14ac:dyDescent="0.25">
      <c r="AO10529" s="165"/>
    </row>
    <row r="10530" spans="41:41" x14ac:dyDescent="0.25">
      <c r="AO10530" s="165"/>
    </row>
    <row r="10531" spans="41:41" x14ac:dyDescent="0.25">
      <c r="AO10531" s="165"/>
    </row>
    <row r="10532" spans="41:41" x14ac:dyDescent="0.25">
      <c r="AO10532" s="165"/>
    </row>
    <row r="10533" spans="41:41" x14ac:dyDescent="0.25">
      <c r="AO10533" s="165"/>
    </row>
    <row r="10534" spans="41:41" x14ac:dyDescent="0.25">
      <c r="AO10534" s="165"/>
    </row>
    <row r="10535" spans="41:41" x14ac:dyDescent="0.25">
      <c r="AO10535" s="165"/>
    </row>
    <row r="10536" spans="41:41" x14ac:dyDescent="0.25">
      <c r="AO10536" s="165"/>
    </row>
    <row r="10537" spans="41:41" x14ac:dyDescent="0.25">
      <c r="AO10537" s="165"/>
    </row>
    <row r="10538" spans="41:41" x14ac:dyDescent="0.25">
      <c r="AO10538" s="165"/>
    </row>
    <row r="10539" spans="41:41" x14ac:dyDescent="0.25">
      <c r="AO10539" s="165"/>
    </row>
    <row r="10540" spans="41:41" x14ac:dyDescent="0.25">
      <c r="AO10540" s="165"/>
    </row>
    <row r="10541" spans="41:41" x14ac:dyDescent="0.25">
      <c r="AO10541" s="165"/>
    </row>
    <row r="10542" spans="41:41" x14ac:dyDescent="0.25">
      <c r="AO10542" s="165"/>
    </row>
    <row r="10543" spans="41:41" x14ac:dyDescent="0.25">
      <c r="AO10543" s="165"/>
    </row>
    <row r="10544" spans="41:41" x14ac:dyDescent="0.25">
      <c r="AO10544" s="165"/>
    </row>
    <row r="10545" spans="41:41" x14ac:dyDescent="0.25">
      <c r="AO10545" s="165"/>
    </row>
    <row r="10546" spans="41:41" x14ac:dyDescent="0.25">
      <c r="AO10546" s="165"/>
    </row>
    <row r="10547" spans="41:41" x14ac:dyDescent="0.25">
      <c r="AO10547" s="165"/>
    </row>
    <row r="10548" spans="41:41" x14ac:dyDescent="0.25">
      <c r="AO10548" s="165"/>
    </row>
    <row r="10549" spans="41:41" x14ac:dyDescent="0.25">
      <c r="AO10549" s="165"/>
    </row>
    <row r="10550" spans="41:41" x14ac:dyDescent="0.25">
      <c r="AO10550" s="165"/>
    </row>
    <row r="10551" spans="41:41" x14ac:dyDescent="0.25">
      <c r="AO10551" s="165"/>
    </row>
    <row r="10552" spans="41:41" x14ac:dyDescent="0.25">
      <c r="AO10552" s="165"/>
    </row>
    <row r="10553" spans="41:41" x14ac:dyDescent="0.25">
      <c r="AO10553" s="165"/>
    </row>
    <row r="10554" spans="41:41" x14ac:dyDescent="0.25">
      <c r="AO10554" s="165"/>
    </row>
    <row r="10555" spans="41:41" x14ac:dyDescent="0.25">
      <c r="AO10555" s="165"/>
    </row>
    <row r="10556" spans="41:41" x14ac:dyDescent="0.25">
      <c r="AO10556" s="165"/>
    </row>
    <row r="10557" spans="41:41" x14ac:dyDescent="0.25">
      <c r="AO10557" s="165"/>
    </row>
    <row r="10558" spans="41:41" x14ac:dyDescent="0.25">
      <c r="AO10558" s="165"/>
    </row>
    <row r="10559" spans="41:41" x14ac:dyDescent="0.25">
      <c r="AO10559" s="165"/>
    </row>
    <row r="10560" spans="41:41" x14ac:dyDescent="0.25">
      <c r="AO10560" s="165"/>
    </row>
    <row r="10561" spans="41:41" x14ac:dyDescent="0.25">
      <c r="AO10561" s="165"/>
    </row>
    <row r="10562" spans="41:41" x14ac:dyDescent="0.25">
      <c r="AO10562" s="165"/>
    </row>
    <row r="10563" spans="41:41" x14ac:dyDescent="0.25">
      <c r="AO10563" s="165"/>
    </row>
    <row r="10564" spans="41:41" x14ac:dyDescent="0.25">
      <c r="AO10564" s="165"/>
    </row>
    <row r="10565" spans="41:41" x14ac:dyDescent="0.25">
      <c r="AO10565" s="165"/>
    </row>
    <row r="10566" spans="41:41" x14ac:dyDescent="0.25">
      <c r="AO10566" s="165"/>
    </row>
    <row r="10567" spans="41:41" x14ac:dyDescent="0.25">
      <c r="AO10567" s="165"/>
    </row>
    <row r="10568" spans="41:41" x14ac:dyDescent="0.25">
      <c r="AO10568" s="165"/>
    </row>
    <row r="10569" spans="41:41" x14ac:dyDescent="0.25">
      <c r="AO10569" s="165"/>
    </row>
    <row r="10570" spans="41:41" x14ac:dyDescent="0.25">
      <c r="AO10570" s="165"/>
    </row>
    <row r="10571" spans="41:41" x14ac:dyDescent="0.25">
      <c r="AO10571" s="165"/>
    </row>
    <row r="10572" spans="41:41" x14ac:dyDescent="0.25">
      <c r="AO10572" s="165"/>
    </row>
    <row r="10573" spans="41:41" x14ac:dyDescent="0.25">
      <c r="AO10573" s="165"/>
    </row>
    <row r="10574" spans="41:41" x14ac:dyDescent="0.25">
      <c r="AO10574" s="165"/>
    </row>
    <row r="10575" spans="41:41" x14ac:dyDescent="0.25">
      <c r="AO10575" s="165"/>
    </row>
    <row r="10576" spans="41:41" x14ac:dyDescent="0.25">
      <c r="AO10576" s="165"/>
    </row>
    <row r="10577" spans="41:41" x14ac:dyDescent="0.25">
      <c r="AO10577" s="165"/>
    </row>
    <row r="10578" spans="41:41" x14ac:dyDescent="0.25">
      <c r="AO10578" s="165"/>
    </row>
    <row r="10579" spans="41:41" x14ac:dyDescent="0.25">
      <c r="AO10579" s="165"/>
    </row>
    <row r="10580" spans="41:41" x14ac:dyDescent="0.25">
      <c r="AO10580" s="165"/>
    </row>
    <row r="10581" spans="41:41" x14ac:dyDescent="0.25">
      <c r="AO10581" s="165"/>
    </row>
    <row r="10582" spans="41:41" x14ac:dyDescent="0.25">
      <c r="AO10582" s="165"/>
    </row>
    <row r="10583" spans="41:41" x14ac:dyDescent="0.25">
      <c r="AO10583" s="165"/>
    </row>
    <row r="10584" spans="41:41" x14ac:dyDescent="0.25">
      <c r="AO10584" s="165"/>
    </row>
    <row r="10585" spans="41:41" x14ac:dyDescent="0.25">
      <c r="AO10585" s="165"/>
    </row>
    <row r="10586" spans="41:41" x14ac:dyDescent="0.25">
      <c r="AO10586" s="165"/>
    </row>
    <row r="10587" spans="41:41" x14ac:dyDescent="0.25">
      <c r="AO10587" s="165"/>
    </row>
    <row r="10588" spans="41:41" x14ac:dyDescent="0.25">
      <c r="AO10588" s="165"/>
    </row>
    <row r="10589" spans="41:41" x14ac:dyDescent="0.25">
      <c r="AO10589" s="165"/>
    </row>
    <row r="10590" spans="41:41" x14ac:dyDescent="0.25">
      <c r="AO10590" s="165"/>
    </row>
    <row r="10591" spans="41:41" x14ac:dyDescent="0.25">
      <c r="AO10591" s="165"/>
    </row>
    <row r="10592" spans="41:41" x14ac:dyDescent="0.25">
      <c r="AO10592" s="165"/>
    </row>
    <row r="10593" spans="41:41" x14ac:dyDescent="0.25">
      <c r="AO10593" s="165"/>
    </row>
    <row r="10594" spans="41:41" x14ac:dyDescent="0.25">
      <c r="AO10594" s="165"/>
    </row>
    <row r="10595" spans="41:41" x14ac:dyDescent="0.25">
      <c r="AO10595" s="165"/>
    </row>
    <row r="10596" spans="41:41" x14ac:dyDescent="0.25">
      <c r="AO10596" s="165"/>
    </row>
    <row r="10597" spans="41:41" x14ac:dyDescent="0.25">
      <c r="AO10597" s="165"/>
    </row>
    <row r="10598" spans="41:41" x14ac:dyDescent="0.25">
      <c r="AO10598" s="165"/>
    </row>
    <row r="10599" spans="41:41" x14ac:dyDescent="0.25">
      <c r="AO10599" s="165"/>
    </row>
    <row r="10600" spans="41:41" x14ac:dyDescent="0.25">
      <c r="AO10600" s="165"/>
    </row>
    <row r="10601" spans="41:41" x14ac:dyDescent="0.25">
      <c r="AO10601" s="165"/>
    </row>
    <row r="10602" spans="41:41" x14ac:dyDescent="0.25">
      <c r="AO10602" s="165"/>
    </row>
    <row r="10603" spans="41:41" x14ac:dyDescent="0.25">
      <c r="AO10603" s="165"/>
    </row>
    <row r="10604" spans="41:41" x14ac:dyDescent="0.25">
      <c r="AO10604" s="165"/>
    </row>
    <row r="10605" spans="41:41" x14ac:dyDescent="0.25">
      <c r="AO10605" s="165"/>
    </row>
    <row r="10606" spans="41:41" x14ac:dyDescent="0.25">
      <c r="AO10606" s="165"/>
    </row>
    <row r="10607" spans="41:41" x14ac:dyDescent="0.25">
      <c r="AO10607" s="165"/>
    </row>
    <row r="10608" spans="41:41" x14ac:dyDescent="0.25">
      <c r="AO10608" s="165"/>
    </row>
    <row r="10609" spans="41:41" x14ac:dyDescent="0.25">
      <c r="AO10609" s="165"/>
    </row>
    <row r="10610" spans="41:41" x14ac:dyDescent="0.25">
      <c r="AO10610" s="165"/>
    </row>
    <row r="10611" spans="41:41" x14ac:dyDescent="0.25">
      <c r="AO10611" s="165"/>
    </row>
    <row r="10612" spans="41:41" x14ac:dyDescent="0.25">
      <c r="AO10612" s="165"/>
    </row>
    <row r="10613" spans="41:41" x14ac:dyDescent="0.25">
      <c r="AO10613" s="165"/>
    </row>
    <row r="10614" spans="41:41" x14ac:dyDescent="0.25">
      <c r="AO10614" s="165"/>
    </row>
    <row r="10615" spans="41:41" x14ac:dyDescent="0.25">
      <c r="AO10615" s="165"/>
    </row>
    <row r="10616" spans="41:41" x14ac:dyDescent="0.25">
      <c r="AO10616" s="165"/>
    </row>
    <row r="10617" spans="41:41" x14ac:dyDescent="0.25">
      <c r="AO10617" s="165"/>
    </row>
    <row r="10618" spans="41:41" x14ac:dyDescent="0.25">
      <c r="AO10618" s="165"/>
    </row>
    <row r="10619" spans="41:41" x14ac:dyDescent="0.25">
      <c r="AO10619" s="165"/>
    </row>
    <row r="10620" spans="41:41" x14ac:dyDescent="0.25">
      <c r="AO10620" s="165"/>
    </row>
    <row r="10621" spans="41:41" x14ac:dyDescent="0.25">
      <c r="AO10621" s="165"/>
    </row>
    <row r="10622" spans="41:41" x14ac:dyDescent="0.25">
      <c r="AO10622" s="165"/>
    </row>
    <row r="10623" spans="41:41" x14ac:dyDescent="0.25">
      <c r="AO10623" s="165"/>
    </row>
    <row r="10624" spans="41:41" x14ac:dyDescent="0.25">
      <c r="AO10624" s="165"/>
    </row>
    <row r="10625" spans="41:41" x14ac:dyDescent="0.25">
      <c r="AO10625" s="165"/>
    </row>
    <row r="10626" spans="41:41" x14ac:dyDescent="0.25">
      <c r="AO10626" s="165"/>
    </row>
    <row r="10627" spans="41:41" x14ac:dyDescent="0.25">
      <c r="AO10627" s="165"/>
    </row>
    <row r="10628" spans="41:41" x14ac:dyDescent="0.25">
      <c r="AO10628" s="165"/>
    </row>
    <row r="10629" spans="41:41" x14ac:dyDescent="0.25">
      <c r="AO10629" s="165"/>
    </row>
    <row r="10630" spans="41:41" x14ac:dyDescent="0.25">
      <c r="AO10630" s="165"/>
    </row>
    <row r="10631" spans="41:41" x14ac:dyDescent="0.25">
      <c r="AO10631" s="165"/>
    </row>
    <row r="10632" spans="41:41" x14ac:dyDescent="0.25">
      <c r="AO10632" s="165"/>
    </row>
    <row r="10633" spans="41:41" x14ac:dyDescent="0.25">
      <c r="AO10633" s="165"/>
    </row>
    <row r="10634" spans="41:41" x14ac:dyDescent="0.25">
      <c r="AO10634" s="165"/>
    </row>
    <row r="10635" spans="41:41" x14ac:dyDescent="0.25">
      <c r="AO10635" s="165"/>
    </row>
    <row r="10636" spans="41:41" x14ac:dyDescent="0.25">
      <c r="AO10636" s="165"/>
    </row>
    <row r="10637" spans="41:41" x14ac:dyDescent="0.25">
      <c r="AO10637" s="165"/>
    </row>
    <row r="10638" spans="41:41" x14ac:dyDescent="0.25">
      <c r="AO10638" s="165"/>
    </row>
    <row r="10639" spans="41:41" x14ac:dyDescent="0.25">
      <c r="AO10639" s="165"/>
    </row>
    <row r="10640" spans="41:41" x14ac:dyDescent="0.25">
      <c r="AO10640" s="165"/>
    </row>
    <row r="10641" spans="41:41" x14ac:dyDescent="0.25">
      <c r="AO10641" s="165"/>
    </row>
    <row r="10642" spans="41:41" x14ac:dyDescent="0.25">
      <c r="AO10642" s="165"/>
    </row>
    <row r="10643" spans="41:41" x14ac:dyDescent="0.25">
      <c r="AO10643" s="165"/>
    </row>
    <row r="10644" spans="41:41" x14ac:dyDescent="0.25">
      <c r="AO10644" s="165"/>
    </row>
    <row r="10645" spans="41:41" x14ac:dyDescent="0.25">
      <c r="AO10645" s="165"/>
    </row>
    <row r="10646" spans="41:41" x14ac:dyDescent="0.25">
      <c r="AO10646" s="165"/>
    </row>
    <row r="10647" spans="41:41" x14ac:dyDescent="0.25">
      <c r="AO10647" s="165"/>
    </row>
    <row r="10648" spans="41:41" x14ac:dyDescent="0.25">
      <c r="AO10648" s="165"/>
    </row>
    <row r="10649" spans="41:41" x14ac:dyDescent="0.25">
      <c r="AO10649" s="165"/>
    </row>
    <row r="10650" spans="41:41" x14ac:dyDescent="0.25">
      <c r="AO10650" s="165"/>
    </row>
    <row r="10651" spans="41:41" x14ac:dyDescent="0.25">
      <c r="AO10651" s="165"/>
    </row>
    <row r="10652" spans="41:41" x14ac:dyDescent="0.25">
      <c r="AO10652" s="165"/>
    </row>
    <row r="10653" spans="41:41" x14ac:dyDescent="0.25">
      <c r="AO10653" s="165"/>
    </row>
    <row r="10654" spans="41:41" x14ac:dyDescent="0.25">
      <c r="AO10654" s="165"/>
    </row>
    <row r="10655" spans="41:41" x14ac:dyDescent="0.25">
      <c r="AO10655" s="165"/>
    </row>
    <row r="10656" spans="41:41" x14ac:dyDescent="0.25">
      <c r="AO10656" s="165"/>
    </row>
    <row r="10657" spans="41:41" x14ac:dyDescent="0.25">
      <c r="AO10657" s="165"/>
    </row>
    <row r="10658" spans="41:41" x14ac:dyDescent="0.25">
      <c r="AO10658" s="165"/>
    </row>
    <row r="10659" spans="41:41" x14ac:dyDescent="0.25">
      <c r="AO10659" s="165"/>
    </row>
    <row r="10660" spans="41:41" x14ac:dyDescent="0.25">
      <c r="AO10660" s="165"/>
    </row>
    <row r="10661" spans="41:41" x14ac:dyDescent="0.25">
      <c r="AO10661" s="165"/>
    </row>
    <row r="10662" spans="41:41" x14ac:dyDescent="0.25">
      <c r="AO10662" s="165"/>
    </row>
    <row r="10663" spans="41:41" x14ac:dyDescent="0.25">
      <c r="AO10663" s="165"/>
    </row>
    <row r="10664" spans="41:41" x14ac:dyDescent="0.25">
      <c r="AO10664" s="165"/>
    </row>
    <row r="10665" spans="41:41" x14ac:dyDescent="0.25">
      <c r="AO10665" s="165"/>
    </row>
    <row r="10666" spans="41:41" x14ac:dyDescent="0.25">
      <c r="AO10666" s="165"/>
    </row>
    <row r="10667" spans="41:41" x14ac:dyDescent="0.25">
      <c r="AO10667" s="165"/>
    </row>
    <row r="10668" spans="41:41" x14ac:dyDescent="0.25">
      <c r="AO10668" s="165"/>
    </row>
    <row r="10669" spans="41:41" x14ac:dyDescent="0.25">
      <c r="AO10669" s="165"/>
    </row>
    <row r="10670" spans="41:41" x14ac:dyDescent="0.25">
      <c r="AO10670" s="165"/>
    </row>
    <row r="10671" spans="41:41" x14ac:dyDescent="0.25">
      <c r="AO10671" s="165"/>
    </row>
    <row r="10672" spans="41:41" x14ac:dyDescent="0.25">
      <c r="AO10672" s="165"/>
    </row>
    <row r="10673" spans="41:41" x14ac:dyDescent="0.25">
      <c r="AO10673" s="165"/>
    </row>
    <row r="10674" spans="41:41" x14ac:dyDescent="0.25">
      <c r="AO10674" s="165"/>
    </row>
    <row r="10675" spans="41:41" x14ac:dyDescent="0.25">
      <c r="AO10675" s="165"/>
    </row>
    <row r="10676" spans="41:41" x14ac:dyDescent="0.25">
      <c r="AO10676" s="165"/>
    </row>
    <row r="10677" spans="41:41" x14ac:dyDescent="0.25">
      <c r="AO10677" s="165"/>
    </row>
    <row r="10678" spans="41:41" x14ac:dyDescent="0.25">
      <c r="AO10678" s="165"/>
    </row>
    <row r="10679" spans="41:41" x14ac:dyDescent="0.25">
      <c r="AO10679" s="165"/>
    </row>
    <row r="10680" spans="41:41" x14ac:dyDescent="0.25">
      <c r="AO10680" s="165"/>
    </row>
    <row r="10681" spans="41:41" x14ac:dyDescent="0.25">
      <c r="AO10681" s="165"/>
    </row>
    <row r="10682" spans="41:41" x14ac:dyDescent="0.25">
      <c r="AO10682" s="165"/>
    </row>
    <row r="10683" spans="41:41" x14ac:dyDescent="0.25">
      <c r="AO10683" s="165"/>
    </row>
    <row r="10684" spans="41:41" x14ac:dyDescent="0.25">
      <c r="AO10684" s="165"/>
    </row>
    <row r="10685" spans="41:41" x14ac:dyDescent="0.25">
      <c r="AO10685" s="165"/>
    </row>
    <row r="10686" spans="41:41" x14ac:dyDescent="0.25">
      <c r="AO10686" s="165"/>
    </row>
    <row r="10687" spans="41:41" x14ac:dyDescent="0.25">
      <c r="AO10687" s="165"/>
    </row>
    <row r="10688" spans="41:41" x14ac:dyDescent="0.25">
      <c r="AO10688" s="165"/>
    </row>
    <row r="10689" spans="41:41" x14ac:dyDescent="0.25">
      <c r="AO10689" s="165"/>
    </row>
    <row r="10690" spans="41:41" x14ac:dyDescent="0.25">
      <c r="AO10690" s="165"/>
    </row>
    <row r="10691" spans="41:41" x14ac:dyDescent="0.25">
      <c r="AO10691" s="165"/>
    </row>
    <row r="10692" spans="41:41" x14ac:dyDescent="0.25">
      <c r="AO10692" s="165"/>
    </row>
    <row r="10693" spans="41:41" x14ac:dyDescent="0.25">
      <c r="AO10693" s="165"/>
    </row>
    <row r="10694" spans="41:41" x14ac:dyDescent="0.25">
      <c r="AO10694" s="165"/>
    </row>
    <row r="10695" spans="41:41" x14ac:dyDescent="0.25">
      <c r="AO10695" s="165"/>
    </row>
    <row r="10696" spans="41:41" x14ac:dyDescent="0.25">
      <c r="AO10696" s="165"/>
    </row>
    <row r="10697" spans="41:41" x14ac:dyDescent="0.25">
      <c r="AO10697" s="165"/>
    </row>
    <row r="10698" spans="41:41" x14ac:dyDescent="0.25">
      <c r="AO10698" s="165"/>
    </row>
    <row r="10699" spans="41:41" x14ac:dyDescent="0.25">
      <c r="AO10699" s="165"/>
    </row>
    <row r="10700" spans="41:41" x14ac:dyDescent="0.25">
      <c r="AO10700" s="165"/>
    </row>
    <row r="10701" spans="41:41" x14ac:dyDescent="0.25">
      <c r="AO10701" s="165"/>
    </row>
    <row r="10702" spans="41:41" x14ac:dyDescent="0.25">
      <c r="AO10702" s="165"/>
    </row>
    <row r="10703" spans="41:41" x14ac:dyDescent="0.25">
      <c r="AO10703" s="165"/>
    </row>
    <row r="10704" spans="41:41" x14ac:dyDescent="0.25">
      <c r="AO10704" s="165"/>
    </row>
    <row r="10705" spans="41:41" x14ac:dyDescent="0.25">
      <c r="AO10705" s="165"/>
    </row>
    <row r="10706" spans="41:41" x14ac:dyDescent="0.25">
      <c r="AO10706" s="165"/>
    </row>
    <row r="10707" spans="41:41" x14ac:dyDescent="0.25">
      <c r="AO10707" s="165"/>
    </row>
    <row r="10708" spans="41:41" x14ac:dyDescent="0.25">
      <c r="AO10708" s="165"/>
    </row>
    <row r="10709" spans="41:41" x14ac:dyDescent="0.25">
      <c r="AO10709" s="165"/>
    </row>
    <row r="10710" spans="41:41" x14ac:dyDescent="0.25">
      <c r="AO10710" s="165"/>
    </row>
    <row r="10711" spans="41:41" x14ac:dyDescent="0.25">
      <c r="AO10711" s="165"/>
    </row>
    <row r="10712" spans="41:41" x14ac:dyDescent="0.25">
      <c r="AO10712" s="165"/>
    </row>
    <row r="10713" spans="41:41" x14ac:dyDescent="0.25">
      <c r="AO10713" s="165"/>
    </row>
    <row r="10714" spans="41:41" x14ac:dyDescent="0.25">
      <c r="AO10714" s="165"/>
    </row>
    <row r="10715" spans="41:41" x14ac:dyDescent="0.25">
      <c r="AO10715" s="165"/>
    </row>
    <row r="10716" spans="41:41" x14ac:dyDescent="0.25">
      <c r="AO10716" s="165"/>
    </row>
    <row r="10717" spans="41:41" x14ac:dyDescent="0.25">
      <c r="AO10717" s="165"/>
    </row>
    <row r="10718" spans="41:41" x14ac:dyDescent="0.25">
      <c r="AO10718" s="165"/>
    </row>
    <row r="10719" spans="41:41" x14ac:dyDescent="0.25">
      <c r="AO10719" s="165"/>
    </row>
    <row r="10720" spans="41:41" x14ac:dyDescent="0.25">
      <c r="AO10720" s="165"/>
    </row>
    <row r="10721" spans="41:41" x14ac:dyDescent="0.25">
      <c r="AO10721" s="165"/>
    </row>
    <row r="10722" spans="41:41" x14ac:dyDescent="0.25">
      <c r="AO10722" s="165"/>
    </row>
    <row r="10723" spans="41:41" x14ac:dyDescent="0.25">
      <c r="AO10723" s="165"/>
    </row>
    <row r="10724" spans="41:41" x14ac:dyDescent="0.25">
      <c r="AO10724" s="165"/>
    </row>
    <row r="10725" spans="41:41" x14ac:dyDescent="0.25">
      <c r="AO10725" s="165"/>
    </row>
    <row r="10726" spans="41:41" x14ac:dyDescent="0.25">
      <c r="AO10726" s="165"/>
    </row>
    <row r="10727" spans="41:41" x14ac:dyDescent="0.25">
      <c r="AO10727" s="165"/>
    </row>
    <row r="10728" spans="41:41" x14ac:dyDescent="0.25">
      <c r="AO10728" s="165"/>
    </row>
    <row r="10729" spans="41:41" x14ac:dyDescent="0.25">
      <c r="AO10729" s="165"/>
    </row>
    <row r="10730" spans="41:41" x14ac:dyDescent="0.25">
      <c r="AO10730" s="165"/>
    </row>
    <row r="10731" spans="41:41" x14ac:dyDescent="0.25">
      <c r="AO10731" s="165"/>
    </row>
    <row r="10732" spans="41:41" x14ac:dyDescent="0.25">
      <c r="AO10732" s="165"/>
    </row>
    <row r="10733" spans="41:41" x14ac:dyDescent="0.25">
      <c r="AO10733" s="165"/>
    </row>
    <row r="10734" spans="41:41" x14ac:dyDescent="0.25">
      <c r="AO10734" s="165"/>
    </row>
    <row r="10735" spans="41:41" x14ac:dyDescent="0.25">
      <c r="AO10735" s="165"/>
    </row>
    <row r="10736" spans="41:41" x14ac:dyDescent="0.25">
      <c r="AO10736" s="165"/>
    </row>
    <row r="10737" spans="41:41" x14ac:dyDescent="0.25">
      <c r="AO10737" s="165"/>
    </row>
    <row r="10738" spans="41:41" x14ac:dyDescent="0.25">
      <c r="AO10738" s="165"/>
    </row>
    <row r="10739" spans="41:41" x14ac:dyDescent="0.25">
      <c r="AO10739" s="165"/>
    </row>
    <row r="10740" spans="41:41" x14ac:dyDescent="0.25">
      <c r="AO10740" s="165"/>
    </row>
    <row r="10741" spans="41:41" x14ac:dyDescent="0.25">
      <c r="AO10741" s="165"/>
    </row>
    <row r="10742" spans="41:41" x14ac:dyDescent="0.25">
      <c r="AO10742" s="165"/>
    </row>
    <row r="10743" spans="41:41" x14ac:dyDescent="0.25">
      <c r="AO10743" s="165"/>
    </row>
    <row r="10744" spans="41:41" x14ac:dyDescent="0.25">
      <c r="AO10744" s="165"/>
    </row>
    <row r="10745" spans="41:41" x14ac:dyDescent="0.25">
      <c r="AO10745" s="165"/>
    </row>
    <row r="10746" spans="41:41" x14ac:dyDescent="0.25">
      <c r="AO10746" s="165"/>
    </row>
    <row r="10747" spans="41:41" x14ac:dyDescent="0.25">
      <c r="AO10747" s="165"/>
    </row>
    <row r="10748" spans="41:41" x14ac:dyDescent="0.25">
      <c r="AO10748" s="165"/>
    </row>
    <row r="10749" spans="41:41" x14ac:dyDescent="0.25">
      <c r="AO10749" s="165"/>
    </row>
    <row r="10750" spans="41:41" x14ac:dyDescent="0.25">
      <c r="AO10750" s="165"/>
    </row>
    <row r="10751" spans="41:41" x14ac:dyDescent="0.25">
      <c r="AO10751" s="165"/>
    </row>
    <row r="10752" spans="41:41" x14ac:dyDescent="0.25">
      <c r="AO10752" s="165"/>
    </row>
    <row r="10753" spans="41:41" x14ac:dyDescent="0.25">
      <c r="AO10753" s="165"/>
    </row>
    <row r="10754" spans="41:41" x14ac:dyDescent="0.25">
      <c r="AO10754" s="165"/>
    </row>
    <row r="10755" spans="41:41" x14ac:dyDescent="0.25">
      <c r="AO10755" s="165"/>
    </row>
    <row r="10756" spans="41:41" x14ac:dyDescent="0.25">
      <c r="AO10756" s="165"/>
    </row>
    <row r="10757" spans="41:41" x14ac:dyDescent="0.25">
      <c r="AO10757" s="165"/>
    </row>
    <row r="10758" spans="41:41" x14ac:dyDescent="0.25">
      <c r="AO10758" s="165"/>
    </row>
    <row r="10759" spans="41:41" x14ac:dyDescent="0.25">
      <c r="AO10759" s="165"/>
    </row>
    <row r="10760" spans="41:41" x14ac:dyDescent="0.25">
      <c r="AO10760" s="165"/>
    </row>
    <row r="10761" spans="41:41" x14ac:dyDescent="0.25">
      <c r="AO10761" s="165"/>
    </row>
    <row r="10762" spans="41:41" x14ac:dyDescent="0.25">
      <c r="AO10762" s="165"/>
    </row>
    <row r="10763" spans="41:41" x14ac:dyDescent="0.25">
      <c r="AO10763" s="165"/>
    </row>
    <row r="10764" spans="41:41" x14ac:dyDescent="0.25">
      <c r="AO10764" s="165"/>
    </row>
    <row r="10765" spans="41:41" x14ac:dyDescent="0.25">
      <c r="AO10765" s="165"/>
    </row>
    <row r="10766" spans="41:41" x14ac:dyDescent="0.25">
      <c r="AO10766" s="165"/>
    </row>
    <row r="10767" spans="41:41" x14ac:dyDescent="0.25">
      <c r="AO10767" s="165"/>
    </row>
    <row r="10768" spans="41:41" x14ac:dyDescent="0.25">
      <c r="AO10768" s="165"/>
    </row>
    <row r="10769" spans="41:41" x14ac:dyDescent="0.25">
      <c r="AO10769" s="165"/>
    </row>
    <row r="10770" spans="41:41" x14ac:dyDescent="0.25">
      <c r="AO10770" s="165"/>
    </row>
    <row r="10771" spans="41:41" x14ac:dyDescent="0.25">
      <c r="AO10771" s="165"/>
    </row>
    <row r="10772" spans="41:41" x14ac:dyDescent="0.25">
      <c r="AO10772" s="165"/>
    </row>
    <row r="10773" spans="41:41" x14ac:dyDescent="0.25">
      <c r="AO10773" s="165"/>
    </row>
    <row r="10774" spans="41:41" x14ac:dyDescent="0.25">
      <c r="AO10774" s="165"/>
    </row>
    <row r="10775" spans="41:41" x14ac:dyDescent="0.25">
      <c r="AO10775" s="165"/>
    </row>
    <row r="10776" spans="41:41" x14ac:dyDescent="0.25">
      <c r="AO10776" s="165"/>
    </row>
    <row r="10777" spans="41:41" x14ac:dyDescent="0.25">
      <c r="AO10777" s="165"/>
    </row>
    <row r="10778" spans="41:41" x14ac:dyDescent="0.25">
      <c r="AO10778" s="165"/>
    </row>
    <row r="10779" spans="41:41" x14ac:dyDescent="0.25">
      <c r="AO10779" s="165"/>
    </row>
    <row r="10780" spans="41:41" x14ac:dyDescent="0.25">
      <c r="AO10780" s="165"/>
    </row>
    <row r="10781" spans="41:41" x14ac:dyDescent="0.25">
      <c r="AO10781" s="165"/>
    </row>
    <row r="10782" spans="41:41" x14ac:dyDescent="0.25">
      <c r="AO10782" s="165"/>
    </row>
    <row r="10783" spans="41:41" x14ac:dyDescent="0.25">
      <c r="AO10783" s="165"/>
    </row>
    <row r="10784" spans="41:41" x14ac:dyDescent="0.25">
      <c r="AO10784" s="165"/>
    </row>
    <row r="10785" spans="41:41" x14ac:dyDescent="0.25">
      <c r="AO10785" s="165"/>
    </row>
    <row r="10786" spans="41:41" x14ac:dyDescent="0.25">
      <c r="AO10786" s="165"/>
    </row>
    <row r="10787" spans="41:41" x14ac:dyDescent="0.25">
      <c r="AO10787" s="165"/>
    </row>
    <row r="10788" spans="41:41" x14ac:dyDescent="0.25">
      <c r="AO10788" s="165"/>
    </row>
    <row r="10789" spans="41:41" x14ac:dyDescent="0.25">
      <c r="AO10789" s="165"/>
    </row>
    <row r="10790" spans="41:41" x14ac:dyDescent="0.25">
      <c r="AO10790" s="165"/>
    </row>
    <row r="10791" spans="41:41" x14ac:dyDescent="0.25">
      <c r="AO10791" s="165"/>
    </row>
    <row r="10792" spans="41:41" x14ac:dyDescent="0.25">
      <c r="AO10792" s="165"/>
    </row>
    <row r="10793" spans="41:41" x14ac:dyDescent="0.25">
      <c r="AO10793" s="165"/>
    </row>
    <row r="10794" spans="41:41" x14ac:dyDescent="0.25">
      <c r="AO10794" s="165"/>
    </row>
    <row r="10795" spans="41:41" x14ac:dyDescent="0.25">
      <c r="AO10795" s="165"/>
    </row>
    <row r="10796" spans="41:41" x14ac:dyDescent="0.25">
      <c r="AO10796" s="165"/>
    </row>
    <row r="10797" spans="41:41" x14ac:dyDescent="0.25">
      <c r="AO10797" s="165"/>
    </row>
    <row r="10798" spans="41:41" x14ac:dyDescent="0.25">
      <c r="AO10798" s="165"/>
    </row>
    <row r="10799" spans="41:41" x14ac:dyDescent="0.25">
      <c r="AO10799" s="165"/>
    </row>
    <row r="10800" spans="41:41" x14ac:dyDescent="0.25">
      <c r="AO10800" s="165"/>
    </row>
    <row r="10801" spans="41:41" x14ac:dyDescent="0.25">
      <c r="AO10801" s="165"/>
    </row>
    <row r="10802" spans="41:41" x14ac:dyDescent="0.25">
      <c r="AO10802" s="165"/>
    </row>
    <row r="10803" spans="41:41" x14ac:dyDescent="0.25">
      <c r="AO10803" s="165"/>
    </row>
    <row r="10804" spans="41:41" x14ac:dyDescent="0.25">
      <c r="AO10804" s="165"/>
    </row>
    <row r="10805" spans="41:41" x14ac:dyDescent="0.25">
      <c r="AO10805" s="165"/>
    </row>
    <row r="10806" spans="41:41" x14ac:dyDescent="0.25">
      <c r="AO10806" s="165"/>
    </row>
    <row r="10807" spans="41:41" x14ac:dyDescent="0.25">
      <c r="AO10807" s="165"/>
    </row>
    <row r="10808" spans="41:41" x14ac:dyDescent="0.25">
      <c r="AO10808" s="165"/>
    </row>
    <row r="10809" spans="41:41" x14ac:dyDescent="0.25">
      <c r="AO10809" s="165"/>
    </row>
    <row r="10810" spans="41:41" x14ac:dyDescent="0.25">
      <c r="AO10810" s="165"/>
    </row>
    <row r="10811" spans="41:41" x14ac:dyDescent="0.25">
      <c r="AO10811" s="165"/>
    </row>
    <row r="10812" spans="41:41" x14ac:dyDescent="0.25">
      <c r="AO10812" s="165"/>
    </row>
    <row r="10813" spans="41:41" x14ac:dyDescent="0.25">
      <c r="AO10813" s="165"/>
    </row>
    <row r="10814" spans="41:41" x14ac:dyDescent="0.25">
      <c r="AO10814" s="165"/>
    </row>
    <row r="10815" spans="41:41" x14ac:dyDescent="0.25">
      <c r="AO10815" s="165"/>
    </row>
    <row r="10816" spans="41:41" x14ac:dyDescent="0.25">
      <c r="AO10816" s="165"/>
    </row>
    <row r="10817" spans="41:41" x14ac:dyDescent="0.25">
      <c r="AO10817" s="165"/>
    </row>
    <row r="10818" spans="41:41" x14ac:dyDescent="0.25">
      <c r="AO10818" s="165"/>
    </row>
    <row r="10819" spans="41:41" x14ac:dyDescent="0.25">
      <c r="AO10819" s="165"/>
    </row>
    <row r="10820" spans="41:41" x14ac:dyDescent="0.25">
      <c r="AO10820" s="165"/>
    </row>
    <row r="10821" spans="41:41" x14ac:dyDescent="0.25">
      <c r="AO10821" s="165"/>
    </row>
    <row r="10822" spans="41:41" x14ac:dyDescent="0.25">
      <c r="AO10822" s="165"/>
    </row>
    <row r="10823" spans="41:41" x14ac:dyDescent="0.25">
      <c r="AO10823" s="165"/>
    </row>
    <row r="10824" spans="41:41" x14ac:dyDescent="0.25">
      <c r="AO10824" s="165"/>
    </row>
    <row r="10825" spans="41:41" x14ac:dyDescent="0.25">
      <c r="AO10825" s="165"/>
    </row>
    <row r="10826" spans="41:41" x14ac:dyDescent="0.25">
      <c r="AO10826" s="165"/>
    </row>
    <row r="10827" spans="41:41" x14ac:dyDescent="0.25">
      <c r="AO10827" s="165"/>
    </row>
    <row r="10828" spans="41:41" x14ac:dyDescent="0.25">
      <c r="AO10828" s="165"/>
    </row>
    <row r="10829" spans="41:41" x14ac:dyDescent="0.25">
      <c r="AO10829" s="165"/>
    </row>
    <row r="10830" spans="41:41" x14ac:dyDescent="0.25">
      <c r="AO10830" s="165"/>
    </row>
    <row r="10831" spans="41:41" x14ac:dyDescent="0.25">
      <c r="AO10831" s="165"/>
    </row>
    <row r="10832" spans="41:41" x14ac:dyDescent="0.25">
      <c r="AO10832" s="165"/>
    </row>
    <row r="10833" spans="41:41" x14ac:dyDescent="0.25">
      <c r="AO10833" s="165"/>
    </row>
    <row r="10834" spans="41:41" x14ac:dyDescent="0.25">
      <c r="AO10834" s="165"/>
    </row>
    <row r="10835" spans="41:41" x14ac:dyDescent="0.25">
      <c r="AO10835" s="165"/>
    </row>
    <row r="10836" spans="41:41" x14ac:dyDescent="0.25">
      <c r="AO10836" s="165"/>
    </row>
    <row r="10837" spans="41:41" x14ac:dyDescent="0.25">
      <c r="AO10837" s="165"/>
    </row>
    <row r="10838" spans="41:41" x14ac:dyDescent="0.25">
      <c r="AO10838" s="165"/>
    </row>
    <row r="10839" spans="41:41" x14ac:dyDescent="0.25">
      <c r="AO10839" s="165"/>
    </row>
    <row r="10840" spans="41:41" x14ac:dyDescent="0.25">
      <c r="AO10840" s="165"/>
    </row>
    <row r="10841" spans="41:41" x14ac:dyDescent="0.25">
      <c r="AO10841" s="165"/>
    </row>
    <row r="10842" spans="41:41" x14ac:dyDescent="0.25">
      <c r="AO10842" s="165"/>
    </row>
    <row r="10843" spans="41:41" x14ac:dyDescent="0.25">
      <c r="AO10843" s="165"/>
    </row>
    <row r="10844" spans="41:41" x14ac:dyDescent="0.25">
      <c r="AO10844" s="165"/>
    </row>
    <row r="10845" spans="41:41" x14ac:dyDescent="0.25">
      <c r="AO10845" s="165"/>
    </row>
    <row r="10846" spans="41:41" x14ac:dyDescent="0.25">
      <c r="AO10846" s="165"/>
    </row>
    <row r="10847" spans="41:41" x14ac:dyDescent="0.25">
      <c r="AO10847" s="165"/>
    </row>
    <row r="10848" spans="41:41" x14ac:dyDescent="0.25">
      <c r="AO10848" s="165"/>
    </row>
    <row r="10849" spans="41:41" x14ac:dyDescent="0.25">
      <c r="AO10849" s="165"/>
    </row>
    <row r="10850" spans="41:41" x14ac:dyDescent="0.25">
      <c r="AO10850" s="165"/>
    </row>
    <row r="10851" spans="41:41" x14ac:dyDescent="0.25">
      <c r="AO10851" s="165"/>
    </row>
    <row r="10852" spans="41:41" x14ac:dyDescent="0.25">
      <c r="AO10852" s="165"/>
    </row>
    <row r="10853" spans="41:41" x14ac:dyDescent="0.25">
      <c r="AO10853" s="165"/>
    </row>
    <row r="10854" spans="41:41" x14ac:dyDescent="0.25">
      <c r="AO10854" s="165"/>
    </row>
    <row r="10855" spans="41:41" x14ac:dyDescent="0.25">
      <c r="AO10855" s="165"/>
    </row>
    <row r="10856" spans="41:41" x14ac:dyDescent="0.25">
      <c r="AO10856" s="165"/>
    </row>
    <row r="10857" spans="41:41" x14ac:dyDescent="0.25">
      <c r="AO10857" s="165"/>
    </row>
    <row r="10858" spans="41:41" x14ac:dyDescent="0.25">
      <c r="AO10858" s="165"/>
    </row>
    <row r="10859" spans="41:41" x14ac:dyDescent="0.25">
      <c r="AO10859" s="165"/>
    </row>
    <row r="10860" spans="41:41" x14ac:dyDescent="0.25">
      <c r="AO10860" s="165"/>
    </row>
    <row r="10861" spans="41:41" x14ac:dyDescent="0.25">
      <c r="AO10861" s="165"/>
    </row>
    <row r="10862" spans="41:41" x14ac:dyDescent="0.25">
      <c r="AO10862" s="165"/>
    </row>
    <row r="10863" spans="41:41" x14ac:dyDescent="0.25">
      <c r="AO10863" s="165"/>
    </row>
    <row r="10864" spans="41:41" x14ac:dyDescent="0.25">
      <c r="AO10864" s="165"/>
    </row>
    <row r="10865" spans="41:41" x14ac:dyDescent="0.25">
      <c r="AO10865" s="165"/>
    </row>
    <row r="10866" spans="41:41" x14ac:dyDescent="0.25">
      <c r="AO10866" s="165"/>
    </row>
    <row r="10867" spans="41:41" x14ac:dyDescent="0.25">
      <c r="AO10867" s="165"/>
    </row>
    <row r="10868" spans="41:41" x14ac:dyDescent="0.25">
      <c r="AO10868" s="165"/>
    </row>
    <row r="10869" spans="41:41" x14ac:dyDescent="0.25">
      <c r="AO10869" s="165"/>
    </row>
    <row r="10870" spans="41:41" x14ac:dyDescent="0.25">
      <c r="AO10870" s="165"/>
    </row>
    <row r="10871" spans="41:41" x14ac:dyDescent="0.25">
      <c r="AO10871" s="165"/>
    </row>
    <row r="10872" spans="41:41" x14ac:dyDescent="0.25">
      <c r="AO10872" s="165"/>
    </row>
    <row r="10873" spans="41:41" x14ac:dyDescent="0.25">
      <c r="AO10873" s="165"/>
    </row>
    <row r="10874" spans="41:41" x14ac:dyDescent="0.25">
      <c r="AO10874" s="165"/>
    </row>
    <row r="10875" spans="41:41" x14ac:dyDescent="0.25">
      <c r="AO10875" s="165"/>
    </row>
    <row r="10876" spans="41:41" x14ac:dyDescent="0.25">
      <c r="AO10876" s="165"/>
    </row>
    <row r="10877" spans="41:41" x14ac:dyDescent="0.25">
      <c r="AO10877" s="165"/>
    </row>
    <row r="10878" spans="41:41" x14ac:dyDescent="0.25">
      <c r="AO10878" s="165"/>
    </row>
    <row r="10879" spans="41:41" x14ac:dyDescent="0.25">
      <c r="AO10879" s="165"/>
    </row>
    <row r="10880" spans="41:41" x14ac:dyDescent="0.25">
      <c r="AO10880" s="165"/>
    </row>
    <row r="10881" spans="41:41" x14ac:dyDescent="0.25">
      <c r="AO10881" s="165"/>
    </row>
    <row r="10882" spans="41:41" x14ac:dyDescent="0.25">
      <c r="AO10882" s="165"/>
    </row>
    <row r="10883" spans="41:41" x14ac:dyDescent="0.25">
      <c r="AO10883" s="165"/>
    </row>
    <row r="10884" spans="41:41" x14ac:dyDescent="0.25">
      <c r="AO10884" s="165"/>
    </row>
    <row r="10885" spans="41:41" x14ac:dyDescent="0.25">
      <c r="AO10885" s="165"/>
    </row>
    <row r="10886" spans="41:41" x14ac:dyDescent="0.25">
      <c r="AO10886" s="165"/>
    </row>
    <row r="10887" spans="41:41" x14ac:dyDescent="0.25">
      <c r="AO10887" s="165"/>
    </row>
    <row r="10888" spans="41:41" x14ac:dyDescent="0.25">
      <c r="AO10888" s="165"/>
    </row>
    <row r="10889" spans="41:41" x14ac:dyDescent="0.25">
      <c r="AO10889" s="165"/>
    </row>
    <row r="10890" spans="41:41" x14ac:dyDescent="0.25">
      <c r="AO10890" s="165"/>
    </row>
    <row r="10891" spans="41:41" x14ac:dyDescent="0.25">
      <c r="AO10891" s="165"/>
    </row>
    <row r="10892" spans="41:41" x14ac:dyDescent="0.25">
      <c r="AO10892" s="165"/>
    </row>
    <row r="10893" spans="41:41" x14ac:dyDescent="0.25">
      <c r="AO10893" s="165"/>
    </row>
    <row r="10894" spans="41:41" x14ac:dyDescent="0.25">
      <c r="AO10894" s="165"/>
    </row>
    <row r="10895" spans="41:41" x14ac:dyDescent="0.25">
      <c r="AO10895" s="165"/>
    </row>
    <row r="10896" spans="41:41" x14ac:dyDescent="0.25">
      <c r="AO10896" s="165"/>
    </row>
    <row r="10897" spans="41:41" x14ac:dyDescent="0.25">
      <c r="AO10897" s="165"/>
    </row>
    <row r="10898" spans="41:41" x14ac:dyDescent="0.25">
      <c r="AO10898" s="165"/>
    </row>
    <row r="10899" spans="41:41" x14ac:dyDescent="0.25">
      <c r="AO10899" s="165"/>
    </row>
    <row r="10900" spans="41:41" x14ac:dyDescent="0.25">
      <c r="AO10900" s="165"/>
    </row>
    <row r="10901" spans="41:41" x14ac:dyDescent="0.25">
      <c r="AO10901" s="165"/>
    </row>
    <row r="10902" spans="41:41" x14ac:dyDescent="0.25">
      <c r="AO10902" s="165"/>
    </row>
    <row r="10903" spans="41:41" x14ac:dyDescent="0.25">
      <c r="AO10903" s="165"/>
    </row>
    <row r="10904" spans="41:41" x14ac:dyDescent="0.25">
      <c r="AO10904" s="165"/>
    </row>
    <row r="10905" spans="41:41" x14ac:dyDescent="0.25">
      <c r="AO10905" s="165"/>
    </row>
    <row r="10906" spans="41:41" x14ac:dyDescent="0.25">
      <c r="AO10906" s="165"/>
    </row>
    <row r="10907" spans="41:41" x14ac:dyDescent="0.25">
      <c r="AO10907" s="165"/>
    </row>
    <row r="10908" spans="41:41" x14ac:dyDescent="0.25">
      <c r="AO10908" s="165"/>
    </row>
    <row r="10909" spans="41:41" x14ac:dyDescent="0.25">
      <c r="AO10909" s="165"/>
    </row>
    <row r="10910" spans="41:41" x14ac:dyDescent="0.25">
      <c r="AO10910" s="165"/>
    </row>
    <row r="10911" spans="41:41" x14ac:dyDescent="0.25">
      <c r="AO10911" s="165"/>
    </row>
    <row r="10912" spans="41:41" x14ac:dyDescent="0.25">
      <c r="AO10912" s="165"/>
    </row>
    <row r="10913" spans="41:41" x14ac:dyDescent="0.25">
      <c r="AO10913" s="165"/>
    </row>
    <row r="10914" spans="41:41" x14ac:dyDescent="0.25">
      <c r="AO10914" s="165"/>
    </row>
    <row r="10915" spans="41:41" x14ac:dyDescent="0.25">
      <c r="AO10915" s="165"/>
    </row>
    <row r="10916" spans="41:41" x14ac:dyDescent="0.25">
      <c r="AO10916" s="165"/>
    </row>
    <row r="10917" spans="41:41" x14ac:dyDescent="0.25">
      <c r="AO10917" s="165"/>
    </row>
    <row r="10918" spans="41:41" x14ac:dyDescent="0.25">
      <c r="AO10918" s="165"/>
    </row>
    <row r="10919" spans="41:41" x14ac:dyDescent="0.25">
      <c r="AO10919" s="165"/>
    </row>
    <row r="10920" spans="41:41" x14ac:dyDescent="0.25">
      <c r="AO10920" s="165"/>
    </row>
    <row r="10921" spans="41:41" x14ac:dyDescent="0.25">
      <c r="AO10921" s="165"/>
    </row>
    <row r="10922" spans="41:41" x14ac:dyDescent="0.25">
      <c r="AO10922" s="165"/>
    </row>
    <row r="10923" spans="41:41" x14ac:dyDescent="0.25">
      <c r="AO10923" s="165"/>
    </row>
    <row r="10924" spans="41:41" x14ac:dyDescent="0.25">
      <c r="AO10924" s="165"/>
    </row>
    <row r="10925" spans="41:41" x14ac:dyDescent="0.25">
      <c r="AO10925" s="165"/>
    </row>
    <row r="10926" spans="41:41" x14ac:dyDescent="0.25">
      <c r="AO10926" s="165"/>
    </row>
    <row r="10927" spans="41:41" x14ac:dyDescent="0.25">
      <c r="AO10927" s="165"/>
    </row>
    <row r="10928" spans="41:41" x14ac:dyDescent="0.25">
      <c r="AO10928" s="165"/>
    </row>
    <row r="10929" spans="41:41" x14ac:dyDescent="0.25">
      <c r="AO10929" s="165"/>
    </row>
    <row r="10930" spans="41:41" x14ac:dyDescent="0.25">
      <c r="AO10930" s="165"/>
    </row>
    <row r="10931" spans="41:41" x14ac:dyDescent="0.25">
      <c r="AO10931" s="165"/>
    </row>
    <row r="10932" spans="41:41" x14ac:dyDescent="0.25">
      <c r="AO10932" s="165"/>
    </row>
    <row r="10933" spans="41:41" x14ac:dyDescent="0.25">
      <c r="AO10933" s="165"/>
    </row>
    <row r="10934" spans="41:41" x14ac:dyDescent="0.25">
      <c r="AO10934" s="165"/>
    </row>
    <row r="10935" spans="41:41" x14ac:dyDescent="0.25">
      <c r="AO10935" s="165"/>
    </row>
    <row r="10936" spans="41:41" x14ac:dyDescent="0.25">
      <c r="AO10936" s="165"/>
    </row>
    <row r="10937" spans="41:41" x14ac:dyDescent="0.25">
      <c r="AO10937" s="165"/>
    </row>
    <row r="10938" spans="41:41" x14ac:dyDescent="0.25">
      <c r="AO10938" s="165"/>
    </row>
    <row r="10939" spans="41:41" x14ac:dyDescent="0.25">
      <c r="AO10939" s="165"/>
    </row>
    <row r="10940" spans="41:41" x14ac:dyDescent="0.25">
      <c r="AO10940" s="165"/>
    </row>
    <row r="10941" spans="41:41" x14ac:dyDescent="0.25">
      <c r="AO10941" s="165"/>
    </row>
    <row r="10942" spans="41:41" x14ac:dyDescent="0.25">
      <c r="AO10942" s="165"/>
    </row>
    <row r="10943" spans="41:41" x14ac:dyDescent="0.25">
      <c r="AO10943" s="165"/>
    </row>
    <row r="10944" spans="41:41" x14ac:dyDescent="0.25">
      <c r="AO10944" s="165"/>
    </row>
    <row r="10945" spans="41:41" x14ac:dyDescent="0.25">
      <c r="AO10945" s="165"/>
    </row>
    <row r="10946" spans="41:41" x14ac:dyDescent="0.25">
      <c r="AO10946" s="165"/>
    </row>
    <row r="10947" spans="41:41" x14ac:dyDescent="0.25">
      <c r="AO10947" s="165"/>
    </row>
    <row r="10948" spans="41:41" x14ac:dyDescent="0.25">
      <c r="AO10948" s="165"/>
    </row>
    <row r="10949" spans="41:41" x14ac:dyDescent="0.25">
      <c r="AO10949" s="165"/>
    </row>
    <row r="10950" spans="41:41" x14ac:dyDescent="0.25">
      <c r="AO10950" s="165"/>
    </row>
    <row r="10951" spans="41:41" x14ac:dyDescent="0.25">
      <c r="AO10951" s="165"/>
    </row>
    <row r="10952" spans="41:41" x14ac:dyDescent="0.25">
      <c r="AO10952" s="165"/>
    </row>
    <row r="10953" spans="41:41" x14ac:dyDescent="0.25">
      <c r="AO10953" s="165"/>
    </row>
    <row r="10954" spans="41:41" x14ac:dyDescent="0.25">
      <c r="AO10954" s="165"/>
    </row>
    <row r="10955" spans="41:41" x14ac:dyDescent="0.25">
      <c r="AO10955" s="165"/>
    </row>
    <row r="10956" spans="41:41" x14ac:dyDescent="0.25">
      <c r="AO10956" s="165"/>
    </row>
    <row r="10957" spans="41:41" x14ac:dyDescent="0.25">
      <c r="AO10957" s="165"/>
    </row>
    <row r="10958" spans="41:41" x14ac:dyDescent="0.25">
      <c r="AO10958" s="165"/>
    </row>
    <row r="10959" spans="41:41" x14ac:dyDescent="0.25">
      <c r="AO10959" s="165"/>
    </row>
    <row r="10960" spans="41:41" x14ac:dyDescent="0.25">
      <c r="AO10960" s="165"/>
    </row>
    <row r="10961" spans="41:41" x14ac:dyDescent="0.25">
      <c r="AO10961" s="165"/>
    </row>
    <row r="10962" spans="41:41" x14ac:dyDescent="0.25">
      <c r="AO10962" s="165"/>
    </row>
    <row r="10963" spans="41:41" x14ac:dyDescent="0.25">
      <c r="AO10963" s="165"/>
    </row>
    <row r="10964" spans="41:41" x14ac:dyDescent="0.25">
      <c r="AO10964" s="165"/>
    </row>
    <row r="10965" spans="41:41" x14ac:dyDescent="0.25">
      <c r="AO10965" s="165"/>
    </row>
    <row r="10966" spans="41:41" x14ac:dyDescent="0.25">
      <c r="AO10966" s="165"/>
    </row>
    <row r="10967" spans="41:41" x14ac:dyDescent="0.25">
      <c r="AO10967" s="165"/>
    </row>
    <row r="10968" spans="41:41" x14ac:dyDescent="0.25">
      <c r="AO10968" s="165"/>
    </row>
    <row r="10969" spans="41:41" x14ac:dyDescent="0.25">
      <c r="AO10969" s="165"/>
    </row>
    <row r="10970" spans="41:41" x14ac:dyDescent="0.25">
      <c r="AO10970" s="165"/>
    </row>
    <row r="10971" spans="41:41" x14ac:dyDescent="0.25">
      <c r="AO10971" s="165"/>
    </row>
    <row r="10972" spans="41:41" x14ac:dyDescent="0.25">
      <c r="AO10972" s="165"/>
    </row>
    <row r="10973" spans="41:41" x14ac:dyDescent="0.25">
      <c r="AO10973" s="165"/>
    </row>
    <row r="10974" spans="41:41" x14ac:dyDescent="0.25">
      <c r="AO10974" s="165"/>
    </row>
    <row r="10975" spans="41:41" x14ac:dyDescent="0.25">
      <c r="AO10975" s="165"/>
    </row>
    <row r="10976" spans="41:41" x14ac:dyDescent="0.25">
      <c r="AO10976" s="165"/>
    </row>
    <row r="10977" spans="41:41" x14ac:dyDescent="0.25">
      <c r="AO10977" s="165"/>
    </row>
    <row r="10978" spans="41:41" x14ac:dyDescent="0.25">
      <c r="AO10978" s="165"/>
    </row>
    <row r="10979" spans="41:41" x14ac:dyDescent="0.25">
      <c r="AO10979" s="165"/>
    </row>
    <row r="10980" spans="41:41" x14ac:dyDescent="0.25">
      <c r="AO10980" s="165"/>
    </row>
    <row r="10981" spans="41:41" x14ac:dyDescent="0.25">
      <c r="AO10981" s="165"/>
    </row>
    <row r="10982" spans="41:41" x14ac:dyDescent="0.25">
      <c r="AO10982" s="165"/>
    </row>
    <row r="10983" spans="41:41" x14ac:dyDescent="0.25">
      <c r="AO10983" s="165"/>
    </row>
    <row r="10984" spans="41:41" x14ac:dyDescent="0.25">
      <c r="AO10984" s="165"/>
    </row>
    <row r="10985" spans="41:41" x14ac:dyDescent="0.25">
      <c r="AO10985" s="165"/>
    </row>
    <row r="10986" spans="41:41" x14ac:dyDescent="0.25">
      <c r="AO10986" s="165"/>
    </row>
    <row r="10987" spans="41:41" x14ac:dyDescent="0.25">
      <c r="AO10987" s="165"/>
    </row>
    <row r="10988" spans="41:41" x14ac:dyDescent="0.25">
      <c r="AO10988" s="165"/>
    </row>
    <row r="10989" spans="41:41" x14ac:dyDescent="0.25">
      <c r="AO10989" s="165"/>
    </row>
    <row r="10990" spans="41:41" x14ac:dyDescent="0.25">
      <c r="AO10990" s="165"/>
    </row>
    <row r="10991" spans="41:41" x14ac:dyDescent="0.25">
      <c r="AO10991" s="165"/>
    </row>
    <row r="10992" spans="41:41" x14ac:dyDescent="0.25">
      <c r="AO10992" s="165"/>
    </row>
    <row r="10993" spans="41:41" x14ac:dyDescent="0.25">
      <c r="AO10993" s="165"/>
    </row>
    <row r="10994" spans="41:41" x14ac:dyDescent="0.25">
      <c r="AO10994" s="165"/>
    </row>
    <row r="10995" spans="41:41" x14ac:dyDescent="0.25">
      <c r="AO10995" s="165"/>
    </row>
    <row r="10996" spans="41:41" x14ac:dyDescent="0.25">
      <c r="AO10996" s="165"/>
    </row>
    <row r="10997" spans="41:41" x14ac:dyDescent="0.25">
      <c r="AO10997" s="165"/>
    </row>
    <row r="10998" spans="41:41" x14ac:dyDescent="0.25">
      <c r="AO10998" s="165"/>
    </row>
    <row r="10999" spans="41:41" x14ac:dyDescent="0.25">
      <c r="AO10999" s="165"/>
    </row>
    <row r="11000" spans="41:41" x14ac:dyDescent="0.25">
      <c r="AO11000" s="165"/>
    </row>
    <row r="11001" spans="41:41" x14ac:dyDescent="0.25">
      <c r="AO11001" s="165"/>
    </row>
    <row r="11002" spans="41:41" x14ac:dyDescent="0.25">
      <c r="AO11002" s="165"/>
    </row>
    <row r="11003" spans="41:41" x14ac:dyDescent="0.25">
      <c r="AO11003" s="165"/>
    </row>
    <row r="11004" spans="41:41" x14ac:dyDescent="0.25">
      <c r="AO11004" s="165"/>
    </row>
    <row r="11005" spans="41:41" x14ac:dyDescent="0.25">
      <c r="AO11005" s="165"/>
    </row>
    <row r="11006" spans="41:41" x14ac:dyDescent="0.25">
      <c r="AO11006" s="165"/>
    </row>
    <row r="11007" spans="41:41" x14ac:dyDescent="0.25">
      <c r="AO11007" s="165"/>
    </row>
    <row r="11008" spans="41:41" x14ac:dyDescent="0.25">
      <c r="AO11008" s="165"/>
    </row>
    <row r="11009" spans="41:41" x14ac:dyDescent="0.25">
      <c r="AO11009" s="165"/>
    </row>
    <row r="11010" spans="41:41" x14ac:dyDescent="0.25">
      <c r="AO11010" s="165"/>
    </row>
    <row r="11011" spans="41:41" x14ac:dyDescent="0.25">
      <c r="AO11011" s="165"/>
    </row>
    <row r="11012" spans="41:41" x14ac:dyDescent="0.25">
      <c r="AO11012" s="165"/>
    </row>
    <row r="11013" spans="41:41" x14ac:dyDescent="0.25">
      <c r="AO11013" s="165"/>
    </row>
    <row r="11014" spans="41:41" x14ac:dyDescent="0.25">
      <c r="AO11014" s="165"/>
    </row>
    <row r="11015" spans="41:41" x14ac:dyDescent="0.25">
      <c r="AO11015" s="165"/>
    </row>
    <row r="11016" spans="41:41" x14ac:dyDescent="0.25">
      <c r="AO11016" s="165"/>
    </row>
    <row r="11017" spans="41:41" x14ac:dyDescent="0.25">
      <c r="AO11017" s="165"/>
    </row>
    <row r="11018" spans="41:41" x14ac:dyDescent="0.25">
      <c r="AO11018" s="165"/>
    </row>
    <row r="11019" spans="41:41" x14ac:dyDescent="0.25">
      <c r="AO11019" s="165"/>
    </row>
    <row r="11020" spans="41:41" x14ac:dyDescent="0.25">
      <c r="AO11020" s="165"/>
    </row>
    <row r="11021" spans="41:41" x14ac:dyDescent="0.25">
      <c r="AO11021" s="165"/>
    </row>
    <row r="11022" spans="41:41" x14ac:dyDescent="0.25">
      <c r="AO11022" s="165"/>
    </row>
    <row r="11023" spans="41:41" x14ac:dyDescent="0.25">
      <c r="AO11023" s="165"/>
    </row>
    <row r="11024" spans="41:41" x14ac:dyDescent="0.25">
      <c r="AO11024" s="165"/>
    </row>
    <row r="11025" spans="41:41" x14ac:dyDescent="0.25">
      <c r="AO11025" s="165"/>
    </row>
    <row r="11026" spans="41:41" x14ac:dyDescent="0.25">
      <c r="AO11026" s="165"/>
    </row>
    <row r="11027" spans="41:41" x14ac:dyDescent="0.25">
      <c r="AO11027" s="165"/>
    </row>
    <row r="11028" spans="41:41" x14ac:dyDescent="0.25">
      <c r="AO11028" s="165"/>
    </row>
    <row r="11029" spans="41:41" x14ac:dyDescent="0.25">
      <c r="AO11029" s="165"/>
    </row>
    <row r="11030" spans="41:41" x14ac:dyDescent="0.25">
      <c r="AO11030" s="165"/>
    </row>
    <row r="11031" spans="41:41" x14ac:dyDescent="0.25">
      <c r="AO11031" s="165"/>
    </row>
    <row r="11032" spans="41:41" x14ac:dyDescent="0.25">
      <c r="AO11032" s="165"/>
    </row>
    <row r="11033" spans="41:41" x14ac:dyDescent="0.25">
      <c r="AO11033" s="165"/>
    </row>
    <row r="11034" spans="41:41" x14ac:dyDescent="0.25">
      <c r="AO11034" s="165"/>
    </row>
    <row r="11035" spans="41:41" x14ac:dyDescent="0.25">
      <c r="AO11035" s="165"/>
    </row>
    <row r="11036" spans="41:41" x14ac:dyDescent="0.25">
      <c r="AO11036" s="165"/>
    </row>
    <row r="11037" spans="41:41" x14ac:dyDescent="0.25">
      <c r="AO11037" s="165"/>
    </row>
    <row r="11038" spans="41:41" x14ac:dyDescent="0.25">
      <c r="AO11038" s="165"/>
    </row>
    <row r="11039" spans="41:41" x14ac:dyDescent="0.25">
      <c r="AO11039" s="165"/>
    </row>
    <row r="11040" spans="41:41" x14ac:dyDescent="0.25">
      <c r="AO11040" s="165"/>
    </row>
    <row r="11041" spans="41:41" x14ac:dyDescent="0.25">
      <c r="AO11041" s="165"/>
    </row>
    <row r="11042" spans="41:41" x14ac:dyDescent="0.25">
      <c r="AO11042" s="165"/>
    </row>
    <row r="11043" spans="41:41" x14ac:dyDescent="0.25">
      <c r="AO11043" s="165"/>
    </row>
    <row r="11044" spans="41:41" x14ac:dyDescent="0.25">
      <c r="AO11044" s="165"/>
    </row>
    <row r="11045" spans="41:41" x14ac:dyDescent="0.25">
      <c r="AO11045" s="165"/>
    </row>
    <row r="11046" spans="41:41" x14ac:dyDescent="0.25">
      <c r="AO11046" s="165"/>
    </row>
    <row r="11047" spans="41:41" x14ac:dyDescent="0.25">
      <c r="AO11047" s="165"/>
    </row>
    <row r="11048" spans="41:41" x14ac:dyDescent="0.25">
      <c r="AO11048" s="165"/>
    </row>
    <row r="11049" spans="41:41" x14ac:dyDescent="0.25">
      <c r="AO11049" s="165"/>
    </row>
    <row r="11050" spans="41:41" x14ac:dyDescent="0.25">
      <c r="AO11050" s="165"/>
    </row>
    <row r="11051" spans="41:41" x14ac:dyDescent="0.25">
      <c r="AO11051" s="165"/>
    </row>
    <row r="11052" spans="41:41" x14ac:dyDescent="0.25">
      <c r="AO11052" s="165"/>
    </row>
    <row r="11053" spans="41:41" x14ac:dyDescent="0.25">
      <c r="AO11053" s="165"/>
    </row>
    <row r="11054" spans="41:41" x14ac:dyDescent="0.25">
      <c r="AO11054" s="165"/>
    </row>
    <row r="11055" spans="41:41" x14ac:dyDescent="0.25">
      <c r="AO11055" s="165"/>
    </row>
    <row r="11056" spans="41:41" x14ac:dyDescent="0.25">
      <c r="AO11056" s="165"/>
    </row>
    <row r="11057" spans="41:41" x14ac:dyDescent="0.25">
      <c r="AO11057" s="165"/>
    </row>
    <row r="11058" spans="41:41" x14ac:dyDescent="0.25">
      <c r="AO11058" s="165"/>
    </row>
    <row r="11059" spans="41:41" x14ac:dyDescent="0.25">
      <c r="AO11059" s="165"/>
    </row>
    <row r="11060" spans="41:41" x14ac:dyDescent="0.25">
      <c r="AO11060" s="165"/>
    </row>
    <row r="11061" spans="41:41" x14ac:dyDescent="0.25">
      <c r="AO11061" s="165"/>
    </row>
    <row r="11062" spans="41:41" x14ac:dyDescent="0.25">
      <c r="AO11062" s="165"/>
    </row>
    <row r="11063" spans="41:41" x14ac:dyDescent="0.25">
      <c r="AO11063" s="165"/>
    </row>
    <row r="11064" spans="41:41" x14ac:dyDescent="0.25">
      <c r="AO11064" s="165"/>
    </row>
    <row r="11065" spans="41:41" x14ac:dyDescent="0.25">
      <c r="AO11065" s="165"/>
    </row>
    <row r="11066" spans="41:41" x14ac:dyDescent="0.25">
      <c r="AO11066" s="165"/>
    </row>
    <row r="11067" spans="41:41" x14ac:dyDescent="0.25">
      <c r="AO11067" s="165"/>
    </row>
    <row r="11068" spans="41:41" x14ac:dyDescent="0.25">
      <c r="AO11068" s="165"/>
    </row>
    <row r="11069" spans="41:41" x14ac:dyDescent="0.25">
      <c r="AO11069" s="165"/>
    </row>
    <row r="11070" spans="41:41" x14ac:dyDescent="0.25">
      <c r="AO11070" s="165"/>
    </row>
    <row r="11071" spans="41:41" x14ac:dyDescent="0.25">
      <c r="AO11071" s="165"/>
    </row>
    <row r="11072" spans="41:41" x14ac:dyDescent="0.25">
      <c r="AO11072" s="165"/>
    </row>
    <row r="11073" spans="41:41" x14ac:dyDescent="0.25">
      <c r="AO11073" s="165"/>
    </row>
    <row r="11074" spans="41:41" x14ac:dyDescent="0.25">
      <c r="AO11074" s="165"/>
    </row>
    <row r="11075" spans="41:41" x14ac:dyDescent="0.25">
      <c r="AO11075" s="165"/>
    </row>
    <row r="11076" spans="41:41" x14ac:dyDescent="0.25">
      <c r="AO11076" s="165"/>
    </row>
    <row r="11077" spans="41:41" x14ac:dyDescent="0.25">
      <c r="AO11077" s="165"/>
    </row>
    <row r="11078" spans="41:41" x14ac:dyDescent="0.25">
      <c r="AO11078" s="165"/>
    </row>
    <row r="11079" spans="41:41" x14ac:dyDescent="0.25">
      <c r="AO11079" s="165"/>
    </row>
    <row r="11080" spans="41:41" x14ac:dyDescent="0.25">
      <c r="AO11080" s="165"/>
    </row>
    <row r="11081" spans="41:41" x14ac:dyDescent="0.25">
      <c r="AO11081" s="165"/>
    </row>
    <row r="11082" spans="41:41" x14ac:dyDescent="0.25">
      <c r="AO11082" s="165"/>
    </row>
    <row r="11083" spans="41:41" x14ac:dyDescent="0.25">
      <c r="AO11083" s="165"/>
    </row>
    <row r="11084" spans="41:41" x14ac:dyDescent="0.25">
      <c r="AO11084" s="165"/>
    </row>
    <row r="11085" spans="41:41" x14ac:dyDescent="0.25">
      <c r="AO11085" s="165"/>
    </row>
    <row r="11086" spans="41:41" x14ac:dyDescent="0.25">
      <c r="AO11086" s="165"/>
    </row>
    <row r="11087" spans="41:41" x14ac:dyDescent="0.25">
      <c r="AO11087" s="165"/>
    </row>
    <row r="11088" spans="41:41" x14ac:dyDescent="0.25">
      <c r="AO11088" s="165"/>
    </row>
    <row r="11089" spans="41:41" x14ac:dyDescent="0.25">
      <c r="AO11089" s="165"/>
    </row>
    <row r="11090" spans="41:41" x14ac:dyDescent="0.25">
      <c r="AO11090" s="165"/>
    </row>
    <row r="11091" spans="41:41" x14ac:dyDescent="0.25">
      <c r="AO11091" s="165"/>
    </row>
    <row r="11092" spans="41:41" x14ac:dyDescent="0.25">
      <c r="AO11092" s="165"/>
    </row>
    <row r="11093" spans="41:41" x14ac:dyDescent="0.25">
      <c r="AO11093" s="165"/>
    </row>
    <row r="11094" spans="41:41" x14ac:dyDescent="0.25">
      <c r="AO11094" s="165"/>
    </row>
    <row r="11095" spans="41:41" x14ac:dyDescent="0.25">
      <c r="AO11095" s="165"/>
    </row>
    <row r="11096" spans="41:41" x14ac:dyDescent="0.25">
      <c r="AO11096" s="165"/>
    </row>
    <row r="11097" spans="41:41" x14ac:dyDescent="0.25">
      <c r="AO11097" s="165"/>
    </row>
    <row r="11098" spans="41:41" x14ac:dyDescent="0.25">
      <c r="AO11098" s="165"/>
    </row>
    <row r="11099" spans="41:41" x14ac:dyDescent="0.25">
      <c r="AO11099" s="165"/>
    </row>
    <row r="11100" spans="41:41" x14ac:dyDescent="0.25">
      <c r="AO11100" s="165"/>
    </row>
    <row r="11101" spans="41:41" x14ac:dyDescent="0.25">
      <c r="AO11101" s="165"/>
    </row>
    <row r="11102" spans="41:41" x14ac:dyDescent="0.25">
      <c r="AO11102" s="165"/>
    </row>
    <row r="11103" spans="41:41" x14ac:dyDescent="0.25">
      <c r="AO11103" s="165"/>
    </row>
    <row r="11104" spans="41:41" x14ac:dyDescent="0.25">
      <c r="AO11104" s="165"/>
    </row>
    <row r="11105" spans="41:41" x14ac:dyDescent="0.25">
      <c r="AO11105" s="165"/>
    </row>
    <row r="11106" spans="41:41" x14ac:dyDescent="0.25">
      <c r="AO11106" s="165"/>
    </row>
    <row r="11107" spans="41:41" x14ac:dyDescent="0.25">
      <c r="AO11107" s="165"/>
    </row>
    <row r="11108" spans="41:41" x14ac:dyDescent="0.25">
      <c r="AO11108" s="165"/>
    </row>
    <row r="11109" spans="41:41" x14ac:dyDescent="0.25">
      <c r="AO11109" s="165"/>
    </row>
    <row r="11110" spans="41:41" x14ac:dyDescent="0.25">
      <c r="AO11110" s="165"/>
    </row>
    <row r="11111" spans="41:41" x14ac:dyDescent="0.25">
      <c r="AO11111" s="165"/>
    </row>
    <row r="11112" spans="41:41" x14ac:dyDescent="0.25">
      <c r="AO11112" s="165"/>
    </row>
    <row r="11113" spans="41:41" x14ac:dyDescent="0.25">
      <c r="AO11113" s="165"/>
    </row>
    <row r="11114" spans="41:41" x14ac:dyDescent="0.25">
      <c r="AO11114" s="165"/>
    </row>
    <row r="11115" spans="41:41" x14ac:dyDescent="0.25">
      <c r="AO11115" s="165"/>
    </row>
    <row r="11116" spans="41:41" x14ac:dyDescent="0.25">
      <c r="AO11116" s="165"/>
    </row>
    <row r="11117" spans="41:41" x14ac:dyDescent="0.25">
      <c r="AO11117" s="165"/>
    </row>
    <row r="11118" spans="41:41" x14ac:dyDescent="0.25">
      <c r="AO11118" s="165"/>
    </row>
    <row r="11119" spans="41:41" x14ac:dyDescent="0.25">
      <c r="AO11119" s="165"/>
    </row>
    <row r="11120" spans="41:41" x14ac:dyDescent="0.25">
      <c r="AO11120" s="165"/>
    </row>
    <row r="11121" spans="41:41" x14ac:dyDescent="0.25">
      <c r="AO11121" s="165"/>
    </row>
    <row r="11122" spans="41:41" x14ac:dyDescent="0.25">
      <c r="AO11122" s="165"/>
    </row>
    <row r="11123" spans="41:41" x14ac:dyDescent="0.25">
      <c r="AO11123" s="165"/>
    </row>
    <row r="11124" spans="41:41" x14ac:dyDescent="0.25">
      <c r="AO11124" s="165"/>
    </row>
    <row r="11125" spans="41:41" x14ac:dyDescent="0.25">
      <c r="AO11125" s="165"/>
    </row>
    <row r="11126" spans="41:41" x14ac:dyDescent="0.25">
      <c r="AO11126" s="165"/>
    </row>
    <row r="11127" spans="41:41" x14ac:dyDescent="0.25">
      <c r="AO11127" s="165"/>
    </row>
    <row r="11128" spans="41:41" x14ac:dyDescent="0.25">
      <c r="AO11128" s="165"/>
    </row>
    <row r="11129" spans="41:41" x14ac:dyDescent="0.25">
      <c r="AO11129" s="165"/>
    </row>
    <row r="11130" spans="41:41" x14ac:dyDescent="0.25">
      <c r="AO11130" s="165"/>
    </row>
    <row r="11131" spans="41:41" x14ac:dyDescent="0.25">
      <c r="AO11131" s="165"/>
    </row>
    <row r="11132" spans="41:41" x14ac:dyDescent="0.25">
      <c r="AO11132" s="165"/>
    </row>
    <row r="11133" spans="41:41" x14ac:dyDescent="0.25">
      <c r="AO11133" s="165"/>
    </row>
    <row r="11134" spans="41:41" x14ac:dyDescent="0.25">
      <c r="AO11134" s="165"/>
    </row>
    <row r="11135" spans="41:41" x14ac:dyDescent="0.25">
      <c r="AO11135" s="165"/>
    </row>
    <row r="11136" spans="41:41" x14ac:dyDescent="0.25">
      <c r="AO11136" s="165"/>
    </row>
    <row r="11137" spans="41:41" x14ac:dyDescent="0.25">
      <c r="AO11137" s="165"/>
    </row>
    <row r="11138" spans="41:41" x14ac:dyDescent="0.25">
      <c r="AO11138" s="165"/>
    </row>
    <row r="11139" spans="41:41" x14ac:dyDescent="0.25">
      <c r="AO11139" s="165"/>
    </row>
    <row r="11140" spans="41:41" x14ac:dyDescent="0.25">
      <c r="AO11140" s="165"/>
    </row>
    <row r="11141" spans="41:41" x14ac:dyDescent="0.25">
      <c r="AO11141" s="165"/>
    </row>
    <row r="11142" spans="41:41" x14ac:dyDescent="0.25">
      <c r="AO11142" s="165"/>
    </row>
    <row r="11143" spans="41:41" x14ac:dyDescent="0.25">
      <c r="AO11143" s="165"/>
    </row>
    <row r="11144" spans="41:41" x14ac:dyDescent="0.25">
      <c r="AO11144" s="165"/>
    </row>
    <row r="11145" spans="41:41" x14ac:dyDescent="0.25">
      <c r="AO11145" s="165"/>
    </row>
    <row r="11146" spans="41:41" x14ac:dyDescent="0.25">
      <c r="AO11146" s="165"/>
    </row>
    <row r="11147" spans="41:41" x14ac:dyDescent="0.25">
      <c r="AO11147" s="165"/>
    </row>
    <row r="11148" spans="41:41" x14ac:dyDescent="0.25">
      <c r="AO11148" s="165"/>
    </row>
    <row r="11149" spans="41:41" x14ac:dyDescent="0.25">
      <c r="AO11149" s="165"/>
    </row>
    <row r="11150" spans="41:41" x14ac:dyDescent="0.25">
      <c r="AO11150" s="165"/>
    </row>
    <row r="11151" spans="41:41" x14ac:dyDescent="0.25">
      <c r="AO11151" s="165"/>
    </row>
    <row r="11152" spans="41:41" x14ac:dyDescent="0.25">
      <c r="AO11152" s="165"/>
    </row>
    <row r="11153" spans="41:41" x14ac:dyDescent="0.25">
      <c r="AO11153" s="165"/>
    </row>
    <row r="11154" spans="41:41" x14ac:dyDescent="0.25">
      <c r="AO11154" s="165"/>
    </row>
    <row r="11155" spans="41:41" x14ac:dyDescent="0.25">
      <c r="AO11155" s="165"/>
    </row>
    <row r="11156" spans="41:41" x14ac:dyDescent="0.25">
      <c r="AO11156" s="165"/>
    </row>
    <row r="11157" spans="41:41" x14ac:dyDescent="0.25">
      <c r="AO11157" s="165"/>
    </row>
    <row r="11158" spans="41:41" x14ac:dyDescent="0.25">
      <c r="AO11158" s="165"/>
    </row>
    <row r="11159" spans="41:41" x14ac:dyDescent="0.25">
      <c r="AO11159" s="165"/>
    </row>
    <row r="11160" spans="41:41" x14ac:dyDescent="0.25">
      <c r="AO11160" s="165"/>
    </row>
    <row r="11161" spans="41:41" x14ac:dyDescent="0.25">
      <c r="AO11161" s="165"/>
    </row>
    <row r="11162" spans="41:41" x14ac:dyDescent="0.25">
      <c r="AO11162" s="165"/>
    </row>
    <row r="11163" spans="41:41" x14ac:dyDescent="0.25">
      <c r="AO11163" s="165"/>
    </row>
    <row r="11164" spans="41:41" x14ac:dyDescent="0.25">
      <c r="AO11164" s="165"/>
    </row>
    <row r="11165" spans="41:41" x14ac:dyDescent="0.25">
      <c r="AO11165" s="165"/>
    </row>
    <row r="11166" spans="41:41" x14ac:dyDescent="0.25">
      <c r="AO11166" s="165"/>
    </row>
    <row r="11167" spans="41:41" x14ac:dyDescent="0.25">
      <c r="AO11167" s="165"/>
    </row>
    <row r="11168" spans="41:41" x14ac:dyDescent="0.25">
      <c r="AO11168" s="165"/>
    </row>
    <row r="11169" spans="41:41" x14ac:dyDescent="0.25">
      <c r="AO11169" s="165"/>
    </row>
    <row r="11170" spans="41:41" x14ac:dyDescent="0.25">
      <c r="AO11170" s="165"/>
    </row>
    <row r="11171" spans="41:41" x14ac:dyDescent="0.25">
      <c r="AO11171" s="165"/>
    </row>
    <row r="11172" spans="41:41" x14ac:dyDescent="0.25">
      <c r="AO11172" s="165"/>
    </row>
    <row r="11173" spans="41:41" x14ac:dyDescent="0.25">
      <c r="AO11173" s="165"/>
    </row>
    <row r="11174" spans="41:41" x14ac:dyDescent="0.25">
      <c r="AO11174" s="165"/>
    </row>
    <row r="11175" spans="41:41" x14ac:dyDescent="0.25">
      <c r="AO11175" s="165"/>
    </row>
    <row r="11176" spans="41:41" x14ac:dyDescent="0.25">
      <c r="AO11176" s="165"/>
    </row>
    <row r="11177" spans="41:41" x14ac:dyDescent="0.25">
      <c r="AO11177" s="165"/>
    </row>
    <row r="11178" spans="41:41" x14ac:dyDescent="0.25">
      <c r="AO11178" s="165"/>
    </row>
    <row r="11179" spans="41:41" x14ac:dyDescent="0.25">
      <c r="AO11179" s="165"/>
    </row>
    <row r="11180" spans="41:41" x14ac:dyDescent="0.25">
      <c r="AO11180" s="165"/>
    </row>
    <row r="11181" spans="41:41" x14ac:dyDescent="0.25">
      <c r="AO11181" s="165"/>
    </row>
    <row r="11182" spans="41:41" x14ac:dyDescent="0.25">
      <c r="AO11182" s="165"/>
    </row>
    <row r="11183" spans="41:41" x14ac:dyDescent="0.25">
      <c r="AO11183" s="165"/>
    </row>
    <row r="11184" spans="41:41" x14ac:dyDescent="0.25">
      <c r="AO11184" s="165"/>
    </row>
    <row r="11185" spans="41:41" x14ac:dyDescent="0.25">
      <c r="AO11185" s="165"/>
    </row>
    <row r="11186" spans="41:41" x14ac:dyDescent="0.25">
      <c r="AO11186" s="165"/>
    </row>
    <row r="11187" spans="41:41" x14ac:dyDescent="0.25">
      <c r="AO11187" s="165"/>
    </row>
    <row r="11188" spans="41:41" x14ac:dyDescent="0.25">
      <c r="AO11188" s="165"/>
    </row>
    <row r="11189" spans="41:41" x14ac:dyDescent="0.25">
      <c r="AO11189" s="165"/>
    </row>
    <row r="11190" spans="41:41" x14ac:dyDescent="0.25">
      <c r="AO11190" s="165"/>
    </row>
    <row r="11191" spans="41:41" x14ac:dyDescent="0.25">
      <c r="AO11191" s="165"/>
    </row>
    <row r="11192" spans="41:41" x14ac:dyDescent="0.25">
      <c r="AO11192" s="165"/>
    </row>
    <row r="11193" spans="41:41" x14ac:dyDescent="0.25">
      <c r="AO11193" s="165"/>
    </row>
    <row r="11194" spans="41:41" x14ac:dyDescent="0.25">
      <c r="AO11194" s="165"/>
    </row>
    <row r="11195" spans="41:41" x14ac:dyDescent="0.25">
      <c r="AO11195" s="165"/>
    </row>
    <row r="11196" spans="41:41" x14ac:dyDescent="0.25">
      <c r="AO11196" s="165"/>
    </row>
    <row r="11197" spans="41:41" x14ac:dyDescent="0.25">
      <c r="AO11197" s="165"/>
    </row>
    <row r="11198" spans="41:41" x14ac:dyDescent="0.25">
      <c r="AO11198" s="165"/>
    </row>
    <row r="11199" spans="41:41" x14ac:dyDescent="0.25">
      <c r="AO11199" s="165"/>
    </row>
    <row r="11200" spans="41:41" x14ac:dyDescent="0.25">
      <c r="AO11200" s="165"/>
    </row>
    <row r="11201" spans="41:41" x14ac:dyDescent="0.25">
      <c r="AO11201" s="165"/>
    </row>
    <row r="11202" spans="41:41" x14ac:dyDescent="0.25">
      <c r="AO11202" s="165"/>
    </row>
    <row r="11203" spans="41:41" x14ac:dyDescent="0.25">
      <c r="AO11203" s="165"/>
    </row>
    <row r="11204" spans="41:41" x14ac:dyDescent="0.25">
      <c r="AO11204" s="165"/>
    </row>
    <row r="11205" spans="41:41" x14ac:dyDescent="0.25">
      <c r="AO11205" s="165"/>
    </row>
    <row r="11206" spans="41:41" x14ac:dyDescent="0.25">
      <c r="AO11206" s="165"/>
    </row>
    <row r="11207" spans="41:41" x14ac:dyDescent="0.25">
      <c r="AO11207" s="165"/>
    </row>
    <row r="11208" spans="41:41" x14ac:dyDescent="0.25">
      <c r="AO11208" s="165"/>
    </row>
    <row r="11209" spans="41:41" x14ac:dyDescent="0.25">
      <c r="AO11209" s="165"/>
    </row>
    <row r="11210" spans="41:41" x14ac:dyDescent="0.25">
      <c r="AO11210" s="165"/>
    </row>
    <row r="11211" spans="41:41" x14ac:dyDescent="0.25">
      <c r="AO11211" s="165"/>
    </row>
    <row r="11212" spans="41:41" x14ac:dyDescent="0.25">
      <c r="AO11212" s="165"/>
    </row>
    <row r="11213" spans="41:41" x14ac:dyDescent="0.25">
      <c r="AO11213" s="165"/>
    </row>
    <row r="11214" spans="41:41" x14ac:dyDescent="0.25">
      <c r="AO11214" s="165"/>
    </row>
    <row r="11215" spans="41:41" x14ac:dyDescent="0.25">
      <c r="AO11215" s="165"/>
    </row>
    <row r="11216" spans="41:41" x14ac:dyDescent="0.25">
      <c r="AO11216" s="165"/>
    </row>
    <row r="11217" spans="41:41" x14ac:dyDescent="0.25">
      <c r="AO11217" s="165"/>
    </row>
    <row r="11218" spans="41:41" x14ac:dyDescent="0.25">
      <c r="AO11218" s="165"/>
    </row>
    <row r="11219" spans="41:41" x14ac:dyDescent="0.25">
      <c r="AO11219" s="165"/>
    </row>
    <row r="11220" spans="41:41" x14ac:dyDescent="0.25">
      <c r="AO11220" s="165"/>
    </row>
    <row r="11221" spans="41:41" x14ac:dyDescent="0.25">
      <c r="AO11221" s="165"/>
    </row>
    <row r="11222" spans="41:41" x14ac:dyDescent="0.25">
      <c r="AO11222" s="165"/>
    </row>
    <row r="11223" spans="41:41" x14ac:dyDescent="0.25">
      <c r="AO11223" s="165"/>
    </row>
    <row r="11224" spans="41:41" x14ac:dyDescent="0.25">
      <c r="AO11224" s="165"/>
    </row>
    <row r="11225" spans="41:41" x14ac:dyDescent="0.25">
      <c r="AO11225" s="165"/>
    </row>
    <row r="11226" spans="41:41" x14ac:dyDescent="0.25">
      <c r="AO11226" s="165"/>
    </row>
    <row r="11227" spans="41:41" x14ac:dyDescent="0.25">
      <c r="AO11227" s="165"/>
    </row>
    <row r="11228" spans="41:41" x14ac:dyDescent="0.25">
      <c r="AO11228" s="165"/>
    </row>
    <row r="11229" spans="41:41" x14ac:dyDescent="0.25">
      <c r="AO11229" s="165"/>
    </row>
    <row r="11230" spans="41:41" x14ac:dyDescent="0.25">
      <c r="AO11230" s="165"/>
    </row>
    <row r="11231" spans="41:41" x14ac:dyDescent="0.25">
      <c r="AO11231" s="165"/>
    </row>
    <row r="11232" spans="41:41" x14ac:dyDescent="0.25">
      <c r="AO11232" s="165"/>
    </row>
    <row r="11233" spans="41:41" x14ac:dyDescent="0.25">
      <c r="AO11233" s="165"/>
    </row>
    <row r="11234" spans="41:41" x14ac:dyDescent="0.25">
      <c r="AO11234" s="165"/>
    </row>
    <row r="11235" spans="41:41" x14ac:dyDescent="0.25">
      <c r="AO11235" s="165"/>
    </row>
    <row r="11236" spans="41:41" x14ac:dyDescent="0.25">
      <c r="AO11236" s="165"/>
    </row>
    <row r="11237" spans="41:41" x14ac:dyDescent="0.25">
      <c r="AO11237" s="165"/>
    </row>
    <row r="11238" spans="41:41" x14ac:dyDescent="0.25">
      <c r="AO11238" s="165"/>
    </row>
    <row r="11239" spans="41:41" x14ac:dyDescent="0.25">
      <c r="AO11239" s="165"/>
    </row>
    <row r="11240" spans="41:41" x14ac:dyDescent="0.25">
      <c r="AO11240" s="165"/>
    </row>
    <row r="11241" spans="41:41" x14ac:dyDescent="0.25">
      <c r="AO11241" s="165"/>
    </row>
    <row r="11242" spans="41:41" x14ac:dyDescent="0.25">
      <c r="AO11242" s="165"/>
    </row>
    <row r="11243" spans="41:41" x14ac:dyDescent="0.25">
      <c r="AO11243" s="165"/>
    </row>
    <row r="11244" spans="41:41" x14ac:dyDescent="0.25">
      <c r="AO11244" s="165"/>
    </row>
    <row r="11245" spans="41:41" x14ac:dyDescent="0.25">
      <c r="AO11245" s="165"/>
    </row>
    <row r="11246" spans="41:41" x14ac:dyDescent="0.25">
      <c r="AO11246" s="165"/>
    </row>
    <row r="11247" spans="41:41" x14ac:dyDescent="0.25">
      <c r="AO11247" s="165"/>
    </row>
    <row r="11248" spans="41:41" x14ac:dyDescent="0.25">
      <c r="AO11248" s="165"/>
    </row>
    <row r="11249" spans="41:41" x14ac:dyDescent="0.25">
      <c r="AO11249" s="165"/>
    </row>
    <row r="11250" spans="41:41" x14ac:dyDescent="0.25">
      <c r="AO11250" s="165"/>
    </row>
    <row r="11251" spans="41:41" x14ac:dyDescent="0.25">
      <c r="AO11251" s="165"/>
    </row>
    <row r="11252" spans="41:41" x14ac:dyDescent="0.25">
      <c r="AO11252" s="165"/>
    </row>
    <row r="11253" spans="41:41" x14ac:dyDescent="0.25">
      <c r="AO11253" s="165"/>
    </row>
    <row r="11254" spans="41:41" x14ac:dyDescent="0.25">
      <c r="AO11254" s="165"/>
    </row>
    <row r="11255" spans="41:41" x14ac:dyDescent="0.25">
      <c r="AO11255" s="165"/>
    </row>
    <row r="11256" spans="41:41" x14ac:dyDescent="0.25">
      <c r="AO11256" s="165"/>
    </row>
    <row r="11257" spans="41:41" x14ac:dyDescent="0.25">
      <c r="AO11257" s="165"/>
    </row>
    <row r="11258" spans="41:41" x14ac:dyDescent="0.25">
      <c r="AO11258" s="165"/>
    </row>
    <row r="11259" spans="41:41" x14ac:dyDescent="0.25">
      <c r="AO11259" s="165"/>
    </row>
    <row r="11260" spans="41:41" x14ac:dyDescent="0.25">
      <c r="AO11260" s="165"/>
    </row>
    <row r="11261" spans="41:41" x14ac:dyDescent="0.25">
      <c r="AO11261" s="165"/>
    </row>
    <row r="11262" spans="41:41" x14ac:dyDescent="0.25">
      <c r="AO11262" s="165"/>
    </row>
    <row r="11263" spans="41:41" x14ac:dyDescent="0.25">
      <c r="AO11263" s="165"/>
    </row>
    <row r="11264" spans="41:41" x14ac:dyDescent="0.25">
      <c r="AO11264" s="165"/>
    </row>
    <row r="11265" spans="41:41" x14ac:dyDescent="0.25">
      <c r="AO11265" s="165"/>
    </row>
    <row r="11266" spans="41:41" x14ac:dyDescent="0.25">
      <c r="AO11266" s="165"/>
    </row>
    <row r="11267" spans="41:41" x14ac:dyDescent="0.25">
      <c r="AO11267" s="165"/>
    </row>
    <row r="11268" spans="41:41" x14ac:dyDescent="0.25">
      <c r="AO11268" s="165"/>
    </row>
    <row r="11269" spans="41:41" x14ac:dyDescent="0.25">
      <c r="AO11269" s="165"/>
    </row>
    <row r="11270" spans="41:41" x14ac:dyDescent="0.25">
      <c r="AO11270" s="165"/>
    </row>
    <row r="11271" spans="41:41" x14ac:dyDescent="0.25">
      <c r="AO11271" s="165"/>
    </row>
    <row r="11272" spans="41:41" x14ac:dyDescent="0.25">
      <c r="AO11272" s="165"/>
    </row>
    <row r="11273" spans="41:41" x14ac:dyDescent="0.25">
      <c r="AO11273" s="165"/>
    </row>
    <row r="11274" spans="41:41" x14ac:dyDescent="0.25">
      <c r="AO11274" s="165"/>
    </row>
    <row r="11275" spans="41:41" x14ac:dyDescent="0.25">
      <c r="AO11275" s="165"/>
    </row>
    <row r="11276" spans="41:41" x14ac:dyDescent="0.25">
      <c r="AO11276" s="165"/>
    </row>
    <row r="11277" spans="41:41" x14ac:dyDescent="0.25">
      <c r="AO11277" s="165"/>
    </row>
    <row r="11278" spans="41:41" x14ac:dyDescent="0.25">
      <c r="AO11278" s="165"/>
    </row>
    <row r="11279" spans="41:41" x14ac:dyDescent="0.25">
      <c r="AO11279" s="165"/>
    </row>
    <row r="11280" spans="41:41" x14ac:dyDescent="0.25">
      <c r="AO11280" s="165"/>
    </row>
    <row r="11281" spans="41:41" x14ac:dyDescent="0.25">
      <c r="AO11281" s="165"/>
    </row>
    <row r="11282" spans="41:41" x14ac:dyDescent="0.25">
      <c r="AO11282" s="165"/>
    </row>
    <row r="11283" spans="41:41" x14ac:dyDescent="0.25">
      <c r="AO11283" s="165"/>
    </row>
    <row r="11284" spans="41:41" x14ac:dyDescent="0.25">
      <c r="AO11284" s="165"/>
    </row>
    <row r="11285" spans="41:41" x14ac:dyDescent="0.25">
      <c r="AO11285" s="165"/>
    </row>
    <row r="11286" spans="41:41" x14ac:dyDescent="0.25">
      <c r="AO11286" s="165"/>
    </row>
    <row r="11287" spans="41:41" x14ac:dyDescent="0.25">
      <c r="AO11287" s="165"/>
    </row>
    <row r="11288" spans="41:41" x14ac:dyDescent="0.25">
      <c r="AO11288" s="165"/>
    </row>
    <row r="11289" spans="41:41" x14ac:dyDescent="0.25">
      <c r="AO11289" s="165"/>
    </row>
    <row r="11290" spans="41:41" x14ac:dyDescent="0.25">
      <c r="AO11290" s="165"/>
    </row>
    <row r="11291" spans="41:41" x14ac:dyDescent="0.25">
      <c r="AO11291" s="165"/>
    </row>
    <row r="11292" spans="41:41" x14ac:dyDescent="0.25">
      <c r="AO11292" s="165"/>
    </row>
    <row r="11293" spans="41:41" x14ac:dyDescent="0.25">
      <c r="AO11293" s="165"/>
    </row>
    <row r="11294" spans="41:41" x14ac:dyDescent="0.25">
      <c r="AO11294" s="165"/>
    </row>
    <row r="11295" spans="41:41" x14ac:dyDescent="0.25">
      <c r="AO11295" s="165"/>
    </row>
    <row r="11296" spans="41:41" x14ac:dyDescent="0.25">
      <c r="AO11296" s="165"/>
    </row>
    <row r="11297" spans="41:41" x14ac:dyDescent="0.25">
      <c r="AO11297" s="165"/>
    </row>
    <row r="11298" spans="41:41" x14ac:dyDescent="0.25">
      <c r="AO11298" s="165"/>
    </row>
    <row r="11299" spans="41:41" x14ac:dyDescent="0.25">
      <c r="AO11299" s="165"/>
    </row>
    <row r="11300" spans="41:41" x14ac:dyDescent="0.25">
      <c r="AO11300" s="165"/>
    </row>
    <row r="11301" spans="41:41" x14ac:dyDescent="0.25">
      <c r="AO11301" s="165"/>
    </row>
    <row r="11302" spans="41:41" x14ac:dyDescent="0.25">
      <c r="AO11302" s="165"/>
    </row>
    <row r="11303" spans="41:41" x14ac:dyDescent="0.25">
      <c r="AO11303" s="165"/>
    </row>
    <row r="11304" spans="41:41" x14ac:dyDescent="0.25">
      <c r="AO11304" s="165"/>
    </row>
    <row r="11305" spans="41:41" x14ac:dyDescent="0.25">
      <c r="AO11305" s="165"/>
    </row>
    <row r="11306" spans="41:41" x14ac:dyDescent="0.25">
      <c r="AO11306" s="165"/>
    </row>
    <row r="11307" spans="41:41" x14ac:dyDescent="0.25">
      <c r="AO11307" s="165"/>
    </row>
    <row r="11308" spans="41:41" x14ac:dyDescent="0.25">
      <c r="AO11308" s="165"/>
    </row>
    <row r="11309" spans="41:41" x14ac:dyDescent="0.25">
      <c r="AO11309" s="165"/>
    </row>
    <row r="11310" spans="41:41" x14ac:dyDescent="0.25">
      <c r="AO11310" s="165"/>
    </row>
    <row r="11311" spans="41:41" x14ac:dyDescent="0.25">
      <c r="AO11311" s="165"/>
    </row>
    <row r="11312" spans="41:41" x14ac:dyDescent="0.25">
      <c r="AO11312" s="165"/>
    </row>
    <row r="11313" spans="41:41" x14ac:dyDescent="0.25">
      <c r="AO11313" s="165"/>
    </row>
    <row r="11314" spans="41:41" x14ac:dyDescent="0.25">
      <c r="AO11314" s="165"/>
    </row>
    <row r="11315" spans="41:41" x14ac:dyDescent="0.25">
      <c r="AO11315" s="165"/>
    </row>
    <row r="11316" spans="41:41" x14ac:dyDescent="0.25">
      <c r="AO11316" s="165"/>
    </row>
    <row r="11317" spans="41:41" x14ac:dyDescent="0.25">
      <c r="AO11317" s="165"/>
    </row>
    <row r="11318" spans="41:41" x14ac:dyDescent="0.25">
      <c r="AO11318" s="165"/>
    </row>
    <row r="11319" spans="41:41" x14ac:dyDescent="0.25">
      <c r="AO11319" s="165"/>
    </row>
    <row r="11320" spans="41:41" x14ac:dyDescent="0.25">
      <c r="AO11320" s="165"/>
    </row>
    <row r="11321" spans="41:41" x14ac:dyDescent="0.25">
      <c r="AO11321" s="165"/>
    </row>
    <row r="11322" spans="41:41" x14ac:dyDescent="0.25">
      <c r="AO11322" s="165"/>
    </row>
    <row r="11323" spans="41:41" x14ac:dyDescent="0.25">
      <c r="AO11323" s="165"/>
    </row>
    <row r="11324" spans="41:41" x14ac:dyDescent="0.25">
      <c r="AO11324" s="165"/>
    </row>
    <row r="11325" spans="41:41" x14ac:dyDescent="0.25">
      <c r="AO11325" s="165"/>
    </row>
    <row r="11326" spans="41:41" x14ac:dyDescent="0.25">
      <c r="AO11326" s="165"/>
    </row>
    <row r="11327" spans="41:41" x14ac:dyDescent="0.25">
      <c r="AO11327" s="165"/>
    </row>
    <row r="11328" spans="41:41" x14ac:dyDescent="0.25">
      <c r="AO11328" s="165"/>
    </row>
    <row r="11329" spans="41:41" x14ac:dyDescent="0.25">
      <c r="AO11329" s="165"/>
    </row>
    <row r="11330" spans="41:41" x14ac:dyDescent="0.25">
      <c r="AO11330" s="165"/>
    </row>
    <row r="11331" spans="41:41" x14ac:dyDescent="0.25">
      <c r="AO11331" s="165"/>
    </row>
    <row r="11332" spans="41:41" x14ac:dyDescent="0.25">
      <c r="AO11332" s="165"/>
    </row>
    <row r="11333" spans="41:41" x14ac:dyDescent="0.25">
      <c r="AO11333" s="165"/>
    </row>
    <row r="11334" spans="41:41" x14ac:dyDescent="0.25">
      <c r="AO11334" s="165"/>
    </row>
    <row r="11335" spans="41:41" x14ac:dyDescent="0.25">
      <c r="AO11335" s="165"/>
    </row>
    <row r="11336" spans="41:41" x14ac:dyDescent="0.25">
      <c r="AO11336" s="165"/>
    </row>
    <row r="11337" spans="41:41" x14ac:dyDescent="0.25">
      <c r="AO11337" s="165"/>
    </row>
    <row r="11338" spans="41:41" x14ac:dyDescent="0.25">
      <c r="AO11338" s="165"/>
    </row>
    <row r="11339" spans="41:41" x14ac:dyDescent="0.25">
      <c r="AO11339" s="165"/>
    </row>
    <row r="11340" spans="41:41" x14ac:dyDescent="0.25">
      <c r="AO11340" s="165"/>
    </row>
    <row r="11341" spans="41:41" x14ac:dyDescent="0.25">
      <c r="AO11341" s="165"/>
    </row>
    <row r="11342" spans="41:41" x14ac:dyDescent="0.25">
      <c r="AO11342" s="165"/>
    </row>
    <row r="11343" spans="41:41" x14ac:dyDescent="0.25">
      <c r="AO11343" s="165"/>
    </row>
    <row r="11344" spans="41:41" x14ac:dyDescent="0.25">
      <c r="AO11344" s="165"/>
    </row>
    <row r="11345" spans="41:41" x14ac:dyDescent="0.25">
      <c r="AO11345" s="165"/>
    </row>
    <row r="11346" spans="41:41" x14ac:dyDescent="0.25">
      <c r="AO11346" s="165"/>
    </row>
    <row r="11347" spans="41:41" x14ac:dyDescent="0.25">
      <c r="AO11347" s="165"/>
    </row>
    <row r="11348" spans="41:41" x14ac:dyDescent="0.25">
      <c r="AO11348" s="165"/>
    </row>
    <row r="11349" spans="41:41" x14ac:dyDescent="0.25">
      <c r="AO11349" s="165"/>
    </row>
    <row r="11350" spans="41:41" x14ac:dyDescent="0.25">
      <c r="AO11350" s="165"/>
    </row>
    <row r="11351" spans="41:41" x14ac:dyDescent="0.25">
      <c r="AO11351" s="165"/>
    </row>
    <row r="11352" spans="41:41" x14ac:dyDescent="0.25">
      <c r="AO11352" s="165"/>
    </row>
    <row r="11353" spans="41:41" x14ac:dyDescent="0.25">
      <c r="AO11353" s="165"/>
    </row>
    <row r="11354" spans="41:41" x14ac:dyDescent="0.25">
      <c r="AO11354" s="165"/>
    </row>
    <row r="11355" spans="41:41" x14ac:dyDescent="0.25">
      <c r="AO11355" s="165"/>
    </row>
    <row r="11356" spans="41:41" x14ac:dyDescent="0.25">
      <c r="AO11356" s="165"/>
    </row>
    <row r="11357" spans="41:41" x14ac:dyDescent="0.25">
      <c r="AO11357" s="165"/>
    </row>
    <row r="11358" spans="41:41" x14ac:dyDescent="0.25">
      <c r="AO11358" s="165"/>
    </row>
    <row r="11359" spans="41:41" x14ac:dyDescent="0.25">
      <c r="AO11359" s="165"/>
    </row>
    <row r="11360" spans="41:41" x14ac:dyDescent="0.25">
      <c r="AO11360" s="165"/>
    </row>
    <row r="11361" spans="41:41" x14ac:dyDescent="0.25">
      <c r="AO11361" s="165"/>
    </row>
    <row r="11362" spans="41:41" x14ac:dyDescent="0.25">
      <c r="AO11362" s="165"/>
    </row>
    <row r="11363" spans="41:41" x14ac:dyDescent="0.25">
      <c r="AO11363" s="165"/>
    </row>
    <row r="11364" spans="41:41" x14ac:dyDescent="0.25">
      <c r="AO11364" s="165"/>
    </row>
    <row r="11365" spans="41:41" x14ac:dyDescent="0.25">
      <c r="AO11365" s="165"/>
    </row>
    <row r="11366" spans="41:41" x14ac:dyDescent="0.25">
      <c r="AO11366" s="165"/>
    </row>
    <row r="11367" spans="41:41" x14ac:dyDescent="0.25">
      <c r="AO11367" s="165"/>
    </row>
    <row r="11368" spans="41:41" x14ac:dyDescent="0.25">
      <c r="AO11368" s="165"/>
    </row>
    <row r="11369" spans="41:41" x14ac:dyDescent="0.25">
      <c r="AO11369" s="165"/>
    </row>
    <row r="11370" spans="41:41" x14ac:dyDescent="0.25">
      <c r="AO11370" s="165"/>
    </row>
    <row r="11371" spans="41:41" x14ac:dyDescent="0.25">
      <c r="AO11371" s="165"/>
    </row>
    <row r="11372" spans="41:41" x14ac:dyDescent="0.25">
      <c r="AO11372" s="165"/>
    </row>
    <row r="11373" spans="41:41" x14ac:dyDescent="0.25">
      <c r="AO11373" s="165"/>
    </row>
    <row r="11374" spans="41:41" x14ac:dyDescent="0.25">
      <c r="AO11374" s="165"/>
    </row>
    <row r="11375" spans="41:41" x14ac:dyDescent="0.25">
      <c r="AO11375" s="165"/>
    </row>
    <row r="11376" spans="41:41" x14ac:dyDescent="0.25">
      <c r="AO11376" s="165"/>
    </row>
    <row r="11377" spans="41:41" x14ac:dyDescent="0.25">
      <c r="AO11377" s="165"/>
    </row>
    <row r="11378" spans="41:41" x14ac:dyDescent="0.25">
      <c r="AO11378" s="165"/>
    </row>
    <row r="11379" spans="41:41" x14ac:dyDescent="0.25">
      <c r="AO11379" s="165"/>
    </row>
    <row r="11380" spans="41:41" x14ac:dyDescent="0.25">
      <c r="AO11380" s="165"/>
    </row>
    <row r="11381" spans="41:41" x14ac:dyDescent="0.25">
      <c r="AO11381" s="165"/>
    </row>
    <row r="11382" spans="41:41" x14ac:dyDescent="0.25">
      <c r="AO11382" s="165"/>
    </row>
    <row r="11383" spans="41:41" x14ac:dyDescent="0.25">
      <c r="AO11383" s="165"/>
    </row>
    <row r="11384" spans="41:41" x14ac:dyDescent="0.25">
      <c r="AO11384" s="165"/>
    </row>
    <row r="11385" spans="41:41" x14ac:dyDescent="0.25">
      <c r="AO11385" s="165"/>
    </row>
    <row r="11386" spans="41:41" x14ac:dyDescent="0.25">
      <c r="AO11386" s="165"/>
    </row>
    <row r="11387" spans="41:41" x14ac:dyDescent="0.25">
      <c r="AO11387" s="165"/>
    </row>
    <row r="11388" spans="41:41" x14ac:dyDescent="0.25">
      <c r="AO11388" s="165"/>
    </row>
    <row r="11389" spans="41:41" x14ac:dyDescent="0.25">
      <c r="AO11389" s="165"/>
    </row>
    <row r="11390" spans="41:41" x14ac:dyDescent="0.25">
      <c r="AO11390" s="165"/>
    </row>
    <row r="11391" spans="41:41" x14ac:dyDescent="0.25">
      <c r="AO11391" s="165"/>
    </row>
    <row r="11392" spans="41:41" x14ac:dyDescent="0.25">
      <c r="AO11392" s="165"/>
    </row>
    <row r="11393" spans="41:41" x14ac:dyDescent="0.25">
      <c r="AO11393" s="165"/>
    </row>
    <row r="11394" spans="41:41" x14ac:dyDescent="0.25">
      <c r="AO11394" s="165"/>
    </row>
    <row r="11395" spans="41:41" x14ac:dyDescent="0.25">
      <c r="AO11395" s="165"/>
    </row>
    <row r="11396" spans="41:41" x14ac:dyDescent="0.25">
      <c r="AO11396" s="165"/>
    </row>
    <row r="11397" spans="41:41" x14ac:dyDescent="0.25">
      <c r="AO11397" s="165"/>
    </row>
    <row r="11398" spans="41:41" x14ac:dyDescent="0.25">
      <c r="AO11398" s="165"/>
    </row>
    <row r="11399" spans="41:41" x14ac:dyDescent="0.25">
      <c r="AO11399" s="165"/>
    </row>
    <row r="11400" spans="41:41" x14ac:dyDescent="0.25">
      <c r="AO11400" s="165"/>
    </row>
    <row r="11401" spans="41:41" x14ac:dyDescent="0.25">
      <c r="AO11401" s="165"/>
    </row>
    <row r="11402" spans="41:41" x14ac:dyDescent="0.25">
      <c r="AO11402" s="165"/>
    </row>
    <row r="11403" spans="41:41" x14ac:dyDescent="0.25">
      <c r="AO11403" s="165"/>
    </row>
    <row r="11404" spans="41:41" x14ac:dyDescent="0.25">
      <c r="AO11404" s="165"/>
    </row>
    <row r="11405" spans="41:41" x14ac:dyDescent="0.25">
      <c r="AO11405" s="165"/>
    </row>
    <row r="11406" spans="41:41" x14ac:dyDescent="0.25">
      <c r="AO11406" s="165"/>
    </row>
    <row r="11407" spans="41:41" x14ac:dyDescent="0.25">
      <c r="AO11407" s="165"/>
    </row>
    <row r="11408" spans="41:41" x14ac:dyDescent="0.25">
      <c r="AO11408" s="165"/>
    </row>
    <row r="11409" spans="41:41" x14ac:dyDescent="0.25">
      <c r="AO11409" s="165"/>
    </row>
    <row r="11410" spans="41:41" x14ac:dyDescent="0.25">
      <c r="AO11410" s="165"/>
    </row>
    <row r="11411" spans="41:41" x14ac:dyDescent="0.25">
      <c r="AO11411" s="165"/>
    </row>
    <row r="11412" spans="41:41" x14ac:dyDescent="0.25">
      <c r="AO11412" s="165"/>
    </row>
    <row r="11413" spans="41:41" x14ac:dyDescent="0.25">
      <c r="AO11413" s="165"/>
    </row>
    <row r="11414" spans="41:41" x14ac:dyDescent="0.25">
      <c r="AO11414" s="165"/>
    </row>
    <row r="11415" spans="41:41" x14ac:dyDescent="0.25">
      <c r="AO11415" s="165"/>
    </row>
    <row r="11416" spans="41:41" x14ac:dyDescent="0.25">
      <c r="AO11416" s="165"/>
    </row>
    <row r="11417" spans="41:41" x14ac:dyDescent="0.25">
      <c r="AO11417" s="165"/>
    </row>
    <row r="11418" spans="41:41" x14ac:dyDescent="0.25">
      <c r="AO11418" s="165"/>
    </row>
    <row r="11419" spans="41:41" x14ac:dyDescent="0.25">
      <c r="AO11419" s="165"/>
    </row>
    <row r="11420" spans="41:41" x14ac:dyDescent="0.25">
      <c r="AO11420" s="165"/>
    </row>
    <row r="11421" spans="41:41" x14ac:dyDescent="0.25">
      <c r="AO11421" s="165"/>
    </row>
    <row r="11422" spans="41:41" x14ac:dyDescent="0.25">
      <c r="AO11422" s="165"/>
    </row>
    <row r="11423" spans="41:41" x14ac:dyDescent="0.25">
      <c r="AO11423" s="165"/>
    </row>
    <row r="11424" spans="41:41" x14ac:dyDescent="0.25">
      <c r="AO11424" s="165"/>
    </row>
    <row r="11425" spans="41:41" x14ac:dyDescent="0.25">
      <c r="AO11425" s="165"/>
    </row>
    <row r="11426" spans="41:41" x14ac:dyDescent="0.25">
      <c r="AO11426" s="165"/>
    </row>
    <row r="11427" spans="41:41" x14ac:dyDescent="0.25">
      <c r="AO11427" s="165"/>
    </row>
    <row r="11428" spans="41:41" x14ac:dyDescent="0.25">
      <c r="AO11428" s="165"/>
    </row>
    <row r="11429" spans="41:41" x14ac:dyDescent="0.25">
      <c r="AO11429" s="165"/>
    </row>
    <row r="11430" spans="41:41" x14ac:dyDescent="0.25">
      <c r="AO11430" s="165"/>
    </row>
    <row r="11431" spans="41:41" x14ac:dyDescent="0.25">
      <c r="AO11431" s="165"/>
    </row>
    <row r="11432" spans="41:41" x14ac:dyDescent="0.25">
      <c r="AO11432" s="165"/>
    </row>
    <row r="11433" spans="41:41" x14ac:dyDescent="0.25">
      <c r="AO11433" s="165"/>
    </row>
    <row r="11434" spans="41:41" x14ac:dyDescent="0.25">
      <c r="AO11434" s="165"/>
    </row>
    <row r="11435" spans="41:41" x14ac:dyDescent="0.25">
      <c r="AO11435" s="165"/>
    </row>
    <row r="11436" spans="41:41" x14ac:dyDescent="0.25">
      <c r="AO11436" s="165"/>
    </row>
    <row r="11437" spans="41:41" x14ac:dyDescent="0.25">
      <c r="AO11437" s="165"/>
    </row>
    <row r="11438" spans="41:41" x14ac:dyDescent="0.25">
      <c r="AO11438" s="165"/>
    </row>
    <row r="11439" spans="41:41" x14ac:dyDescent="0.25">
      <c r="AO11439" s="165"/>
    </row>
    <row r="11440" spans="41:41" x14ac:dyDescent="0.25">
      <c r="AO11440" s="165"/>
    </row>
    <row r="11441" spans="41:41" x14ac:dyDescent="0.25">
      <c r="AO11441" s="165"/>
    </row>
    <row r="11442" spans="41:41" x14ac:dyDescent="0.25">
      <c r="AO11442" s="165"/>
    </row>
    <row r="11443" spans="41:41" x14ac:dyDescent="0.25">
      <c r="AO11443" s="165"/>
    </row>
    <row r="11444" spans="41:41" x14ac:dyDescent="0.25">
      <c r="AO11444" s="165"/>
    </row>
    <row r="11445" spans="41:41" x14ac:dyDescent="0.25">
      <c r="AO11445" s="165"/>
    </row>
    <row r="11446" spans="41:41" x14ac:dyDescent="0.25">
      <c r="AO11446" s="165"/>
    </row>
    <row r="11447" spans="41:41" x14ac:dyDescent="0.25">
      <c r="AO11447" s="165"/>
    </row>
    <row r="11448" spans="41:41" x14ac:dyDescent="0.25">
      <c r="AO11448" s="165"/>
    </row>
    <row r="11449" spans="41:41" x14ac:dyDescent="0.25">
      <c r="AO11449" s="165"/>
    </row>
    <row r="11450" spans="41:41" x14ac:dyDescent="0.25">
      <c r="AO11450" s="165"/>
    </row>
    <row r="11451" spans="41:41" x14ac:dyDescent="0.25">
      <c r="AO11451" s="165"/>
    </row>
    <row r="11452" spans="41:41" x14ac:dyDescent="0.25">
      <c r="AO11452" s="165"/>
    </row>
    <row r="11453" spans="41:41" x14ac:dyDescent="0.25">
      <c r="AO11453" s="165"/>
    </row>
    <row r="11454" spans="41:41" x14ac:dyDescent="0.25">
      <c r="AO11454" s="165"/>
    </row>
    <row r="11455" spans="41:41" x14ac:dyDescent="0.25">
      <c r="AO11455" s="165"/>
    </row>
    <row r="11456" spans="41:41" x14ac:dyDescent="0.25">
      <c r="AO11456" s="165"/>
    </row>
    <row r="11457" spans="41:41" x14ac:dyDescent="0.25">
      <c r="AO11457" s="165"/>
    </row>
    <row r="11458" spans="41:41" x14ac:dyDescent="0.25">
      <c r="AO11458" s="165"/>
    </row>
    <row r="11459" spans="41:41" x14ac:dyDescent="0.25">
      <c r="AO11459" s="165"/>
    </row>
    <row r="11460" spans="41:41" x14ac:dyDescent="0.25">
      <c r="AO11460" s="165"/>
    </row>
    <row r="11461" spans="41:41" x14ac:dyDescent="0.25">
      <c r="AO11461" s="165"/>
    </row>
    <row r="11462" spans="41:41" x14ac:dyDescent="0.25">
      <c r="AO11462" s="165"/>
    </row>
    <row r="11463" spans="41:41" x14ac:dyDescent="0.25">
      <c r="AO11463" s="165"/>
    </row>
    <row r="11464" spans="41:41" x14ac:dyDescent="0.25">
      <c r="AO11464" s="165"/>
    </row>
    <row r="11465" spans="41:41" x14ac:dyDescent="0.25">
      <c r="AO11465" s="165"/>
    </row>
    <row r="11466" spans="41:41" x14ac:dyDescent="0.25">
      <c r="AO11466" s="165"/>
    </row>
    <row r="11467" spans="41:41" x14ac:dyDescent="0.25">
      <c r="AO11467" s="165"/>
    </row>
    <row r="11468" spans="41:41" x14ac:dyDescent="0.25">
      <c r="AO11468" s="165"/>
    </row>
    <row r="11469" spans="41:41" x14ac:dyDescent="0.25">
      <c r="AO11469" s="165"/>
    </row>
    <row r="11470" spans="41:41" x14ac:dyDescent="0.25">
      <c r="AO11470" s="165"/>
    </row>
    <row r="11471" spans="41:41" x14ac:dyDescent="0.25">
      <c r="AO11471" s="165"/>
    </row>
    <row r="11472" spans="41:41" x14ac:dyDescent="0.25">
      <c r="AO11472" s="165"/>
    </row>
    <row r="11473" spans="41:41" x14ac:dyDescent="0.25">
      <c r="AO11473" s="165"/>
    </row>
    <row r="11474" spans="41:41" x14ac:dyDescent="0.25">
      <c r="AO11474" s="165"/>
    </row>
    <row r="11475" spans="41:41" x14ac:dyDescent="0.25">
      <c r="AO11475" s="165"/>
    </row>
    <row r="11476" spans="41:41" x14ac:dyDescent="0.25">
      <c r="AO11476" s="165"/>
    </row>
    <row r="11477" spans="41:41" x14ac:dyDescent="0.25">
      <c r="AO11477" s="165"/>
    </row>
    <row r="11478" spans="41:41" x14ac:dyDescent="0.25">
      <c r="AO11478" s="165"/>
    </row>
    <row r="11479" spans="41:41" x14ac:dyDescent="0.25">
      <c r="AO11479" s="165"/>
    </row>
    <row r="11480" spans="41:41" x14ac:dyDescent="0.25">
      <c r="AO11480" s="165"/>
    </row>
    <row r="11481" spans="41:41" x14ac:dyDescent="0.25">
      <c r="AO11481" s="165"/>
    </row>
    <row r="11482" spans="41:41" x14ac:dyDescent="0.25">
      <c r="AO11482" s="165"/>
    </row>
    <row r="11483" spans="41:41" x14ac:dyDescent="0.25">
      <c r="AO11483" s="165"/>
    </row>
    <row r="11484" spans="41:41" x14ac:dyDescent="0.25">
      <c r="AO11484" s="165"/>
    </row>
    <row r="11485" spans="41:41" x14ac:dyDescent="0.25">
      <c r="AO11485" s="165"/>
    </row>
    <row r="11486" spans="41:41" x14ac:dyDescent="0.25">
      <c r="AO11486" s="165"/>
    </row>
    <row r="11487" spans="41:41" x14ac:dyDescent="0.25">
      <c r="AO11487" s="165"/>
    </row>
    <row r="11488" spans="41:41" x14ac:dyDescent="0.25">
      <c r="AO11488" s="165"/>
    </row>
    <row r="11489" spans="41:41" x14ac:dyDescent="0.25">
      <c r="AO11489" s="165"/>
    </row>
    <row r="11490" spans="41:41" x14ac:dyDescent="0.25">
      <c r="AO11490" s="165"/>
    </row>
    <row r="11491" spans="41:41" x14ac:dyDescent="0.25">
      <c r="AO11491" s="165"/>
    </row>
    <row r="11492" spans="41:41" x14ac:dyDescent="0.25">
      <c r="AO11492" s="165"/>
    </row>
    <row r="11493" spans="41:41" x14ac:dyDescent="0.25">
      <c r="AO11493" s="165"/>
    </row>
    <row r="11494" spans="41:41" x14ac:dyDescent="0.25">
      <c r="AO11494" s="165"/>
    </row>
    <row r="11495" spans="41:41" x14ac:dyDescent="0.25">
      <c r="AO11495" s="165"/>
    </row>
    <row r="11496" spans="41:41" x14ac:dyDescent="0.25">
      <c r="AO11496" s="165"/>
    </row>
    <row r="11497" spans="41:41" x14ac:dyDescent="0.25">
      <c r="AO11497" s="165"/>
    </row>
    <row r="11498" spans="41:41" x14ac:dyDescent="0.25">
      <c r="AO11498" s="165"/>
    </row>
    <row r="11499" spans="41:41" x14ac:dyDescent="0.25">
      <c r="AO11499" s="165"/>
    </row>
    <row r="11500" spans="41:41" x14ac:dyDescent="0.25">
      <c r="AO11500" s="165"/>
    </row>
    <row r="11501" spans="41:41" x14ac:dyDescent="0.25">
      <c r="AO11501" s="165"/>
    </row>
    <row r="11502" spans="41:41" x14ac:dyDescent="0.25">
      <c r="AO11502" s="165"/>
    </row>
    <row r="11503" spans="41:41" x14ac:dyDescent="0.25">
      <c r="AO11503" s="165"/>
    </row>
    <row r="11504" spans="41:41" x14ac:dyDescent="0.25">
      <c r="AO11504" s="165"/>
    </row>
    <row r="11505" spans="41:41" x14ac:dyDescent="0.25">
      <c r="AO11505" s="165"/>
    </row>
    <row r="11506" spans="41:41" x14ac:dyDescent="0.25">
      <c r="AO11506" s="165"/>
    </row>
    <row r="11507" spans="41:41" x14ac:dyDescent="0.25">
      <c r="AO11507" s="165"/>
    </row>
    <row r="11508" spans="41:41" x14ac:dyDescent="0.25">
      <c r="AO11508" s="165"/>
    </row>
    <row r="11509" spans="41:41" x14ac:dyDescent="0.25">
      <c r="AO11509" s="165"/>
    </row>
    <row r="11510" spans="41:41" x14ac:dyDescent="0.25">
      <c r="AO11510" s="165"/>
    </row>
    <row r="11511" spans="41:41" x14ac:dyDescent="0.25">
      <c r="AO11511" s="165"/>
    </row>
    <row r="11512" spans="41:41" x14ac:dyDescent="0.25">
      <c r="AO11512" s="165"/>
    </row>
    <row r="11513" spans="41:41" x14ac:dyDescent="0.25">
      <c r="AO11513" s="165"/>
    </row>
    <row r="11514" spans="41:41" x14ac:dyDescent="0.25">
      <c r="AO11514" s="165"/>
    </row>
    <row r="11515" spans="41:41" x14ac:dyDescent="0.25">
      <c r="AO11515" s="165"/>
    </row>
    <row r="11516" spans="41:41" x14ac:dyDescent="0.25">
      <c r="AO11516" s="165"/>
    </row>
    <row r="11517" spans="41:41" x14ac:dyDescent="0.25">
      <c r="AO11517" s="165"/>
    </row>
    <row r="11518" spans="41:41" x14ac:dyDescent="0.25">
      <c r="AO11518" s="165"/>
    </row>
    <row r="11519" spans="41:41" x14ac:dyDescent="0.25">
      <c r="AO11519" s="165"/>
    </row>
    <row r="11520" spans="41:41" x14ac:dyDescent="0.25">
      <c r="AO11520" s="165"/>
    </row>
    <row r="11521" spans="41:41" x14ac:dyDescent="0.25">
      <c r="AO11521" s="165"/>
    </row>
    <row r="11522" spans="41:41" x14ac:dyDescent="0.25">
      <c r="AO11522" s="165"/>
    </row>
    <row r="11523" spans="41:41" x14ac:dyDescent="0.25">
      <c r="AO11523" s="165"/>
    </row>
    <row r="11524" spans="41:41" x14ac:dyDescent="0.25">
      <c r="AO11524" s="165"/>
    </row>
    <row r="11525" spans="41:41" x14ac:dyDescent="0.25">
      <c r="AO11525" s="165"/>
    </row>
    <row r="11526" spans="41:41" x14ac:dyDescent="0.25">
      <c r="AO11526" s="165"/>
    </row>
    <row r="11527" spans="41:41" x14ac:dyDescent="0.25">
      <c r="AO11527" s="165"/>
    </row>
    <row r="11528" spans="41:41" x14ac:dyDescent="0.25">
      <c r="AO11528" s="165"/>
    </row>
    <row r="11529" spans="41:41" x14ac:dyDescent="0.25">
      <c r="AO11529" s="165"/>
    </row>
    <row r="11530" spans="41:41" x14ac:dyDescent="0.25">
      <c r="AO11530" s="165"/>
    </row>
    <row r="11531" spans="41:41" x14ac:dyDescent="0.25">
      <c r="AO11531" s="165"/>
    </row>
    <row r="11532" spans="41:41" x14ac:dyDescent="0.25">
      <c r="AO11532" s="165"/>
    </row>
    <row r="11533" spans="41:41" x14ac:dyDescent="0.25">
      <c r="AO11533" s="165"/>
    </row>
    <row r="11534" spans="41:41" x14ac:dyDescent="0.25">
      <c r="AO11534" s="165"/>
    </row>
    <row r="11535" spans="41:41" x14ac:dyDescent="0.25">
      <c r="AO11535" s="165"/>
    </row>
    <row r="11536" spans="41:41" x14ac:dyDescent="0.25">
      <c r="AO11536" s="165"/>
    </row>
    <row r="11537" spans="41:41" x14ac:dyDescent="0.25">
      <c r="AO11537" s="165"/>
    </row>
    <row r="11538" spans="41:41" x14ac:dyDescent="0.25">
      <c r="AO11538" s="165"/>
    </row>
    <row r="11539" spans="41:41" x14ac:dyDescent="0.25">
      <c r="AO11539" s="165"/>
    </row>
    <row r="11540" spans="41:41" x14ac:dyDescent="0.25">
      <c r="AO11540" s="165"/>
    </row>
    <row r="11541" spans="41:41" x14ac:dyDescent="0.25">
      <c r="AO11541" s="165"/>
    </row>
    <row r="11542" spans="41:41" x14ac:dyDescent="0.25">
      <c r="AO11542" s="165"/>
    </row>
    <row r="11543" spans="41:41" x14ac:dyDescent="0.25">
      <c r="AO11543" s="165"/>
    </row>
    <row r="11544" spans="41:41" x14ac:dyDescent="0.25">
      <c r="AO11544" s="165"/>
    </row>
    <row r="11545" spans="41:41" x14ac:dyDescent="0.25">
      <c r="AO11545" s="165"/>
    </row>
    <row r="11546" spans="41:41" x14ac:dyDescent="0.25">
      <c r="AO11546" s="165"/>
    </row>
    <row r="11547" spans="41:41" x14ac:dyDescent="0.25">
      <c r="AO11547" s="165"/>
    </row>
    <row r="11548" spans="41:41" x14ac:dyDescent="0.25">
      <c r="AO11548" s="165"/>
    </row>
    <row r="11549" spans="41:41" x14ac:dyDescent="0.25">
      <c r="AO11549" s="165"/>
    </row>
    <row r="11550" spans="41:41" x14ac:dyDescent="0.25">
      <c r="AO11550" s="165"/>
    </row>
    <row r="11551" spans="41:41" x14ac:dyDescent="0.25">
      <c r="AO11551" s="165"/>
    </row>
    <row r="11552" spans="41:41" x14ac:dyDescent="0.25">
      <c r="AO11552" s="165"/>
    </row>
    <row r="11553" spans="41:41" x14ac:dyDescent="0.25">
      <c r="AO11553" s="165"/>
    </row>
    <row r="11554" spans="41:41" x14ac:dyDescent="0.25">
      <c r="AO11554" s="165"/>
    </row>
    <row r="11555" spans="41:41" x14ac:dyDescent="0.25">
      <c r="AO11555" s="165"/>
    </row>
    <row r="11556" spans="41:41" x14ac:dyDescent="0.25">
      <c r="AO11556" s="165"/>
    </row>
    <row r="11557" spans="41:41" x14ac:dyDescent="0.25">
      <c r="AO11557" s="165"/>
    </row>
    <row r="11558" spans="41:41" x14ac:dyDescent="0.25">
      <c r="AO11558" s="165"/>
    </row>
    <row r="11559" spans="41:41" x14ac:dyDescent="0.25">
      <c r="AO11559" s="165"/>
    </row>
    <row r="11560" spans="41:41" x14ac:dyDescent="0.25">
      <c r="AO11560" s="165"/>
    </row>
    <row r="11561" spans="41:41" x14ac:dyDescent="0.25">
      <c r="AO11561" s="165"/>
    </row>
    <row r="11562" spans="41:41" x14ac:dyDescent="0.25">
      <c r="AO11562" s="165"/>
    </row>
    <row r="11563" spans="41:41" x14ac:dyDescent="0.25">
      <c r="AO11563" s="165"/>
    </row>
    <row r="11564" spans="41:41" x14ac:dyDescent="0.25">
      <c r="AO11564" s="165"/>
    </row>
    <row r="11565" spans="41:41" x14ac:dyDescent="0.25">
      <c r="AO11565" s="165"/>
    </row>
    <row r="11566" spans="41:41" x14ac:dyDescent="0.25">
      <c r="AO11566" s="165"/>
    </row>
    <row r="11567" spans="41:41" x14ac:dyDescent="0.25">
      <c r="AO11567" s="165"/>
    </row>
    <row r="11568" spans="41:41" x14ac:dyDescent="0.25">
      <c r="AO11568" s="165"/>
    </row>
    <row r="11569" spans="41:41" x14ac:dyDescent="0.25">
      <c r="AO11569" s="165"/>
    </row>
    <row r="11570" spans="41:41" x14ac:dyDescent="0.25">
      <c r="AO11570" s="165"/>
    </row>
    <row r="11571" spans="41:41" x14ac:dyDescent="0.25">
      <c r="AO11571" s="165"/>
    </row>
    <row r="11572" spans="41:41" x14ac:dyDescent="0.25">
      <c r="AO11572" s="165"/>
    </row>
    <row r="11573" spans="41:41" x14ac:dyDescent="0.25">
      <c r="AO11573" s="165"/>
    </row>
    <row r="11574" spans="41:41" x14ac:dyDescent="0.25">
      <c r="AO11574" s="165"/>
    </row>
    <row r="11575" spans="41:41" x14ac:dyDescent="0.25">
      <c r="AO11575" s="165"/>
    </row>
    <row r="11576" spans="41:41" x14ac:dyDescent="0.25">
      <c r="AO11576" s="165"/>
    </row>
    <row r="11577" spans="41:41" x14ac:dyDescent="0.25">
      <c r="AO11577" s="165"/>
    </row>
    <row r="11578" spans="41:41" x14ac:dyDescent="0.25">
      <c r="AO11578" s="165"/>
    </row>
    <row r="11579" spans="41:41" x14ac:dyDescent="0.25">
      <c r="AO11579" s="165"/>
    </row>
    <row r="11580" spans="41:41" x14ac:dyDescent="0.25">
      <c r="AO11580" s="165"/>
    </row>
    <row r="11581" spans="41:41" x14ac:dyDescent="0.25">
      <c r="AO11581" s="165"/>
    </row>
    <row r="11582" spans="41:41" x14ac:dyDescent="0.25">
      <c r="AO11582" s="165"/>
    </row>
    <row r="11583" spans="41:41" x14ac:dyDescent="0.25">
      <c r="AO11583" s="165"/>
    </row>
    <row r="11584" spans="41:41" x14ac:dyDescent="0.25">
      <c r="AO11584" s="165"/>
    </row>
    <row r="11585" spans="41:41" x14ac:dyDescent="0.25">
      <c r="AO11585" s="165"/>
    </row>
    <row r="11586" spans="41:41" x14ac:dyDescent="0.25">
      <c r="AO11586" s="165"/>
    </row>
    <row r="11587" spans="41:41" x14ac:dyDescent="0.25">
      <c r="AO11587" s="165"/>
    </row>
    <row r="11588" spans="41:41" x14ac:dyDescent="0.25">
      <c r="AO11588" s="165"/>
    </row>
    <row r="11589" spans="41:41" x14ac:dyDescent="0.25">
      <c r="AO11589" s="165"/>
    </row>
    <row r="11590" spans="41:41" x14ac:dyDescent="0.25">
      <c r="AO11590" s="165"/>
    </row>
    <row r="11591" spans="41:41" x14ac:dyDescent="0.25">
      <c r="AO11591" s="165"/>
    </row>
    <row r="11592" spans="41:41" x14ac:dyDescent="0.25">
      <c r="AO11592" s="165"/>
    </row>
    <row r="11593" spans="41:41" x14ac:dyDescent="0.25">
      <c r="AO11593" s="165"/>
    </row>
    <row r="11594" spans="41:41" x14ac:dyDescent="0.25">
      <c r="AO11594" s="165"/>
    </row>
    <row r="11595" spans="41:41" x14ac:dyDescent="0.25">
      <c r="AO11595" s="165"/>
    </row>
    <row r="11596" spans="41:41" x14ac:dyDescent="0.25">
      <c r="AO11596" s="165"/>
    </row>
    <row r="11597" spans="41:41" x14ac:dyDescent="0.25">
      <c r="AO11597" s="165"/>
    </row>
    <row r="11598" spans="41:41" x14ac:dyDescent="0.25">
      <c r="AO11598" s="165"/>
    </row>
    <row r="11599" spans="41:41" x14ac:dyDescent="0.25">
      <c r="AO11599" s="165"/>
    </row>
    <row r="11600" spans="41:41" x14ac:dyDescent="0.25">
      <c r="AO11600" s="165"/>
    </row>
    <row r="11601" spans="41:41" x14ac:dyDescent="0.25">
      <c r="AO11601" s="165"/>
    </row>
    <row r="11602" spans="41:41" x14ac:dyDescent="0.25">
      <c r="AO11602" s="165"/>
    </row>
    <row r="11603" spans="41:41" x14ac:dyDescent="0.25">
      <c r="AO11603" s="165"/>
    </row>
    <row r="11604" spans="41:41" x14ac:dyDescent="0.25">
      <c r="AO11604" s="165"/>
    </row>
    <row r="11605" spans="41:41" x14ac:dyDescent="0.25">
      <c r="AO11605" s="165"/>
    </row>
    <row r="11606" spans="41:41" x14ac:dyDescent="0.25">
      <c r="AO11606" s="165"/>
    </row>
    <row r="11607" spans="41:41" x14ac:dyDescent="0.25">
      <c r="AO11607" s="165"/>
    </row>
    <row r="11608" spans="41:41" x14ac:dyDescent="0.25">
      <c r="AO11608" s="165"/>
    </row>
    <row r="11609" spans="41:41" x14ac:dyDescent="0.25">
      <c r="AO11609" s="165"/>
    </row>
    <row r="11610" spans="41:41" x14ac:dyDescent="0.25">
      <c r="AO11610" s="165"/>
    </row>
    <row r="11611" spans="41:41" x14ac:dyDescent="0.25">
      <c r="AO11611" s="165"/>
    </row>
    <row r="11612" spans="41:41" x14ac:dyDescent="0.25">
      <c r="AO11612" s="165"/>
    </row>
    <row r="11613" spans="41:41" x14ac:dyDescent="0.25">
      <c r="AO11613" s="165"/>
    </row>
    <row r="11614" spans="41:41" x14ac:dyDescent="0.25">
      <c r="AO11614" s="165"/>
    </row>
    <row r="11615" spans="41:41" x14ac:dyDescent="0.25">
      <c r="AO11615" s="165"/>
    </row>
    <row r="11616" spans="41:41" x14ac:dyDescent="0.25">
      <c r="AO11616" s="165"/>
    </row>
    <row r="11617" spans="41:41" x14ac:dyDescent="0.25">
      <c r="AO11617" s="165"/>
    </row>
    <row r="11618" spans="41:41" x14ac:dyDescent="0.25">
      <c r="AO11618" s="165"/>
    </row>
    <row r="11619" spans="41:41" x14ac:dyDescent="0.25">
      <c r="AO11619" s="165"/>
    </row>
    <row r="11620" spans="41:41" x14ac:dyDescent="0.25">
      <c r="AO11620" s="165"/>
    </row>
    <row r="11621" spans="41:41" x14ac:dyDescent="0.25">
      <c r="AO11621" s="165"/>
    </row>
    <row r="11622" spans="41:41" x14ac:dyDescent="0.25">
      <c r="AO11622" s="165"/>
    </row>
    <row r="11623" spans="41:41" x14ac:dyDescent="0.25">
      <c r="AO11623" s="165"/>
    </row>
    <row r="11624" spans="41:41" x14ac:dyDescent="0.25">
      <c r="AO11624" s="165"/>
    </row>
    <row r="11625" spans="41:41" x14ac:dyDescent="0.25">
      <c r="AO11625" s="165"/>
    </row>
    <row r="11626" spans="41:41" x14ac:dyDescent="0.25">
      <c r="AO11626" s="165"/>
    </row>
    <row r="11627" spans="41:41" x14ac:dyDescent="0.25">
      <c r="AO11627" s="165"/>
    </row>
    <row r="11628" spans="41:41" x14ac:dyDescent="0.25">
      <c r="AO11628" s="165"/>
    </row>
    <row r="11629" spans="41:41" x14ac:dyDescent="0.25">
      <c r="AO11629" s="165"/>
    </row>
    <row r="11630" spans="41:41" x14ac:dyDescent="0.25">
      <c r="AO11630" s="165"/>
    </row>
    <row r="11631" spans="41:41" x14ac:dyDescent="0.25">
      <c r="AO11631" s="165"/>
    </row>
    <row r="11632" spans="41:41" x14ac:dyDescent="0.25">
      <c r="AO11632" s="165"/>
    </row>
    <row r="11633" spans="41:41" x14ac:dyDescent="0.25">
      <c r="AO11633" s="165"/>
    </row>
    <row r="11634" spans="41:41" x14ac:dyDescent="0.25">
      <c r="AO11634" s="165"/>
    </row>
    <row r="11635" spans="41:41" x14ac:dyDescent="0.25">
      <c r="AO11635" s="165"/>
    </row>
    <row r="11636" spans="41:41" x14ac:dyDescent="0.25">
      <c r="AO11636" s="165"/>
    </row>
    <row r="11637" spans="41:41" x14ac:dyDescent="0.25">
      <c r="AO11637" s="165"/>
    </row>
    <row r="11638" spans="41:41" x14ac:dyDescent="0.25">
      <c r="AO11638" s="165"/>
    </row>
    <row r="11639" spans="41:41" x14ac:dyDescent="0.25">
      <c r="AO11639" s="165"/>
    </row>
    <row r="11640" spans="41:41" x14ac:dyDescent="0.25">
      <c r="AO11640" s="165"/>
    </row>
    <row r="11641" spans="41:41" x14ac:dyDescent="0.25">
      <c r="AO11641" s="165"/>
    </row>
    <row r="11642" spans="41:41" x14ac:dyDescent="0.25">
      <c r="AO11642" s="165"/>
    </row>
    <row r="11643" spans="41:41" x14ac:dyDescent="0.25">
      <c r="AO11643" s="165"/>
    </row>
    <row r="11644" spans="41:41" x14ac:dyDescent="0.25">
      <c r="AO11644" s="165"/>
    </row>
    <row r="11645" spans="41:41" x14ac:dyDescent="0.25">
      <c r="AO11645" s="165"/>
    </row>
    <row r="11646" spans="41:41" x14ac:dyDescent="0.25">
      <c r="AO11646" s="165"/>
    </row>
    <row r="11647" spans="41:41" x14ac:dyDescent="0.25">
      <c r="AO11647" s="165"/>
    </row>
    <row r="11648" spans="41:41" x14ac:dyDescent="0.25">
      <c r="AO11648" s="165"/>
    </row>
    <row r="11649" spans="41:41" x14ac:dyDescent="0.25">
      <c r="AO11649" s="165"/>
    </row>
    <row r="11650" spans="41:41" x14ac:dyDescent="0.25">
      <c r="AO11650" s="165"/>
    </row>
    <row r="11651" spans="41:41" x14ac:dyDescent="0.25">
      <c r="AO11651" s="165"/>
    </row>
    <row r="11652" spans="41:41" x14ac:dyDescent="0.25">
      <c r="AO11652" s="165"/>
    </row>
    <row r="11653" spans="41:41" x14ac:dyDescent="0.25">
      <c r="AO11653" s="165"/>
    </row>
    <row r="11654" spans="41:41" x14ac:dyDescent="0.25">
      <c r="AO11654" s="165"/>
    </row>
    <row r="11655" spans="41:41" x14ac:dyDescent="0.25">
      <c r="AO11655" s="165"/>
    </row>
    <row r="11656" spans="41:41" x14ac:dyDescent="0.25">
      <c r="AO11656" s="165"/>
    </row>
    <row r="11657" spans="41:41" x14ac:dyDescent="0.25">
      <c r="AO11657" s="165"/>
    </row>
    <row r="11658" spans="41:41" x14ac:dyDescent="0.25">
      <c r="AO11658" s="165"/>
    </row>
    <row r="11659" spans="41:41" x14ac:dyDescent="0.25">
      <c r="AO11659" s="165"/>
    </row>
    <row r="11660" spans="41:41" x14ac:dyDescent="0.25">
      <c r="AO11660" s="165"/>
    </row>
    <row r="11661" spans="41:41" x14ac:dyDescent="0.25">
      <c r="AO11661" s="165"/>
    </row>
    <row r="11662" spans="41:41" x14ac:dyDescent="0.25">
      <c r="AO11662" s="165"/>
    </row>
    <row r="11663" spans="41:41" x14ac:dyDescent="0.25">
      <c r="AO11663" s="165"/>
    </row>
    <row r="11664" spans="41:41" x14ac:dyDescent="0.25">
      <c r="AO11664" s="165"/>
    </row>
    <row r="11665" spans="41:41" x14ac:dyDescent="0.25">
      <c r="AO11665" s="165"/>
    </row>
    <row r="11666" spans="41:41" x14ac:dyDescent="0.25">
      <c r="AO11666" s="165"/>
    </row>
    <row r="11667" spans="41:41" x14ac:dyDescent="0.25">
      <c r="AO11667" s="165"/>
    </row>
    <row r="11668" spans="41:41" x14ac:dyDescent="0.25">
      <c r="AO11668" s="165"/>
    </row>
    <row r="11669" spans="41:41" x14ac:dyDescent="0.25">
      <c r="AO11669" s="165"/>
    </row>
    <row r="11670" spans="41:41" x14ac:dyDescent="0.25">
      <c r="AO11670" s="165"/>
    </row>
    <row r="11671" spans="41:41" x14ac:dyDescent="0.25">
      <c r="AO11671" s="165"/>
    </row>
    <row r="11672" spans="41:41" x14ac:dyDescent="0.25">
      <c r="AO11672" s="165"/>
    </row>
    <row r="11673" spans="41:41" x14ac:dyDescent="0.25">
      <c r="AO11673" s="165"/>
    </row>
    <row r="11674" spans="41:41" x14ac:dyDescent="0.25">
      <c r="AO11674" s="165"/>
    </row>
    <row r="11675" spans="41:41" x14ac:dyDescent="0.25">
      <c r="AO11675" s="165"/>
    </row>
    <row r="11676" spans="41:41" x14ac:dyDescent="0.25">
      <c r="AO11676" s="165"/>
    </row>
    <row r="11677" spans="41:41" x14ac:dyDescent="0.25">
      <c r="AO11677" s="165"/>
    </row>
    <row r="11678" spans="41:41" x14ac:dyDescent="0.25">
      <c r="AO11678" s="165"/>
    </row>
    <row r="11679" spans="41:41" x14ac:dyDescent="0.25">
      <c r="AO11679" s="165"/>
    </row>
    <row r="11680" spans="41:41" x14ac:dyDescent="0.25">
      <c r="AO11680" s="165"/>
    </row>
    <row r="11681" spans="41:41" x14ac:dyDescent="0.25">
      <c r="AO11681" s="165"/>
    </row>
    <row r="11682" spans="41:41" x14ac:dyDescent="0.25">
      <c r="AO11682" s="165"/>
    </row>
    <row r="11683" spans="41:41" x14ac:dyDescent="0.25">
      <c r="AO11683" s="165"/>
    </row>
    <row r="11684" spans="41:41" x14ac:dyDescent="0.25">
      <c r="AO11684" s="165"/>
    </row>
    <row r="11685" spans="41:41" x14ac:dyDescent="0.25">
      <c r="AO11685" s="165"/>
    </row>
    <row r="11686" spans="41:41" x14ac:dyDescent="0.25">
      <c r="AO11686" s="165"/>
    </row>
    <row r="11687" spans="41:41" x14ac:dyDescent="0.25">
      <c r="AO11687" s="165"/>
    </row>
    <row r="11688" spans="41:41" x14ac:dyDescent="0.25">
      <c r="AO11688" s="165"/>
    </row>
    <row r="11689" spans="41:41" x14ac:dyDescent="0.25">
      <c r="AO11689" s="165"/>
    </row>
    <row r="11690" spans="41:41" x14ac:dyDescent="0.25">
      <c r="AO11690" s="165"/>
    </row>
    <row r="11691" spans="41:41" x14ac:dyDescent="0.25">
      <c r="AO11691" s="165"/>
    </row>
    <row r="11692" spans="41:41" x14ac:dyDescent="0.25">
      <c r="AO11692" s="165"/>
    </row>
    <row r="11693" spans="41:41" x14ac:dyDescent="0.25">
      <c r="AO11693" s="165"/>
    </row>
    <row r="11694" spans="41:41" x14ac:dyDescent="0.25">
      <c r="AO11694" s="165"/>
    </row>
    <row r="11695" spans="41:41" x14ac:dyDescent="0.25">
      <c r="AO11695" s="165"/>
    </row>
    <row r="11696" spans="41:41" x14ac:dyDescent="0.25">
      <c r="AO11696" s="165"/>
    </row>
    <row r="11697" spans="41:41" x14ac:dyDescent="0.25">
      <c r="AO11697" s="165"/>
    </row>
    <row r="11698" spans="41:41" x14ac:dyDescent="0.25">
      <c r="AO11698" s="165"/>
    </row>
    <row r="11699" spans="41:41" x14ac:dyDescent="0.25">
      <c r="AO11699" s="165"/>
    </row>
    <row r="11700" spans="41:41" x14ac:dyDescent="0.25">
      <c r="AO11700" s="165"/>
    </row>
    <row r="11701" spans="41:41" x14ac:dyDescent="0.25">
      <c r="AO11701" s="165"/>
    </row>
    <row r="11702" spans="41:41" x14ac:dyDescent="0.25">
      <c r="AO11702" s="165"/>
    </row>
    <row r="11703" spans="41:41" x14ac:dyDescent="0.25">
      <c r="AO11703" s="165"/>
    </row>
    <row r="11704" spans="41:41" x14ac:dyDescent="0.25">
      <c r="AO11704" s="165"/>
    </row>
    <row r="11705" spans="41:41" x14ac:dyDescent="0.25">
      <c r="AO11705" s="165"/>
    </row>
    <row r="11706" spans="41:41" x14ac:dyDescent="0.25">
      <c r="AO11706" s="165"/>
    </row>
    <row r="11707" spans="41:41" x14ac:dyDescent="0.25">
      <c r="AO11707" s="165"/>
    </row>
    <row r="11708" spans="41:41" x14ac:dyDescent="0.25">
      <c r="AO11708" s="165"/>
    </row>
    <row r="11709" spans="41:41" x14ac:dyDescent="0.25">
      <c r="AO11709" s="165"/>
    </row>
    <row r="11710" spans="41:41" x14ac:dyDescent="0.25">
      <c r="AO11710" s="165"/>
    </row>
    <row r="11711" spans="41:41" x14ac:dyDescent="0.25">
      <c r="AO11711" s="165"/>
    </row>
    <row r="11712" spans="41:41" x14ac:dyDescent="0.25">
      <c r="AO11712" s="165"/>
    </row>
    <row r="11713" spans="41:41" x14ac:dyDescent="0.25">
      <c r="AO11713" s="165"/>
    </row>
    <row r="11714" spans="41:41" x14ac:dyDescent="0.25">
      <c r="AO11714" s="165"/>
    </row>
    <row r="11715" spans="41:41" x14ac:dyDescent="0.25">
      <c r="AO11715" s="165"/>
    </row>
    <row r="11716" spans="41:41" x14ac:dyDescent="0.25">
      <c r="AO11716" s="165"/>
    </row>
    <row r="11717" spans="41:41" x14ac:dyDescent="0.25">
      <c r="AO11717" s="165"/>
    </row>
    <row r="11718" spans="41:41" x14ac:dyDescent="0.25">
      <c r="AO11718" s="165"/>
    </row>
    <row r="11719" spans="41:41" x14ac:dyDescent="0.25">
      <c r="AO11719" s="165"/>
    </row>
    <row r="11720" spans="41:41" x14ac:dyDescent="0.25">
      <c r="AO11720" s="165"/>
    </row>
    <row r="11721" spans="41:41" x14ac:dyDescent="0.25">
      <c r="AO11721" s="165"/>
    </row>
    <row r="11722" spans="41:41" x14ac:dyDescent="0.25">
      <c r="AO11722" s="165"/>
    </row>
    <row r="11723" spans="41:41" x14ac:dyDescent="0.25">
      <c r="AO11723" s="165"/>
    </row>
    <row r="11724" spans="41:41" x14ac:dyDescent="0.25">
      <c r="AO11724" s="165"/>
    </row>
    <row r="11725" spans="41:41" x14ac:dyDescent="0.25">
      <c r="AO11725" s="165"/>
    </row>
    <row r="11726" spans="41:41" x14ac:dyDescent="0.25">
      <c r="AO11726" s="165"/>
    </row>
    <row r="11727" spans="41:41" x14ac:dyDescent="0.25">
      <c r="AO11727" s="165"/>
    </row>
    <row r="11728" spans="41:41" x14ac:dyDescent="0.25">
      <c r="AO11728" s="165"/>
    </row>
    <row r="11729" spans="41:41" x14ac:dyDescent="0.25">
      <c r="AO11729" s="165"/>
    </row>
    <row r="11730" spans="41:41" x14ac:dyDescent="0.25">
      <c r="AO11730" s="165"/>
    </row>
    <row r="11731" spans="41:41" x14ac:dyDescent="0.25">
      <c r="AO11731" s="165"/>
    </row>
    <row r="11732" spans="41:41" x14ac:dyDescent="0.25">
      <c r="AO11732" s="165"/>
    </row>
    <row r="11733" spans="41:41" x14ac:dyDescent="0.25">
      <c r="AO11733" s="165"/>
    </row>
    <row r="11734" spans="41:41" x14ac:dyDescent="0.25">
      <c r="AO11734" s="165"/>
    </row>
    <row r="11735" spans="41:41" x14ac:dyDescent="0.25">
      <c r="AO11735" s="165"/>
    </row>
    <row r="11736" spans="41:41" x14ac:dyDescent="0.25">
      <c r="AO11736" s="165"/>
    </row>
    <row r="11737" spans="41:41" x14ac:dyDescent="0.25">
      <c r="AO11737" s="165"/>
    </row>
    <row r="11738" spans="41:41" x14ac:dyDescent="0.25">
      <c r="AO11738" s="165"/>
    </row>
    <row r="11739" spans="41:41" x14ac:dyDescent="0.25">
      <c r="AO11739" s="165"/>
    </row>
    <row r="11740" spans="41:41" x14ac:dyDescent="0.25">
      <c r="AO11740" s="165"/>
    </row>
    <row r="11741" spans="41:41" x14ac:dyDescent="0.25">
      <c r="AO11741" s="165"/>
    </row>
    <row r="11742" spans="41:41" x14ac:dyDescent="0.25">
      <c r="AO11742" s="165"/>
    </row>
    <row r="11743" spans="41:41" x14ac:dyDescent="0.25">
      <c r="AO11743" s="165"/>
    </row>
    <row r="11744" spans="41:41" x14ac:dyDescent="0.25">
      <c r="AO11744" s="165"/>
    </row>
    <row r="11745" spans="41:41" x14ac:dyDescent="0.25">
      <c r="AO11745" s="165"/>
    </row>
    <row r="11746" spans="41:41" x14ac:dyDescent="0.25">
      <c r="AO11746" s="165"/>
    </row>
    <row r="11747" spans="41:41" x14ac:dyDescent="0.25">
      <c r="AO11747" s="165"/>
    </row>
    <row r="11748" spans="41:41" x14ac:dyDescent="0.25">
      <c r="AO11748" s="165"/>
    </row>
    <row r="11749" spans="41:41" x14ac:dyDescent="0.25">
      <c r="AO11749" s="165"/>
    </row>
    <row r="11750" spans="41:41" x14ac:dyDescent="0.25">
      <c r="AO11750" s="165"/>
    </row>
    <row r="11751" spans="41:41" x14ac:dyDescent="0.25">
      <c r="AO11751" s="165"/>
    </row>
    <row r="11752" spans="41:41" x14ac:dyDescent="0.25">
      <c r="AO11752" s="165"/>
    </row>
    <row r="11753" spans="41:41" x14ac:dyDescent="0.25">
      <c r="AO11753" s="165"/>
    </row>
    <row r="11754" spans="41:41" x14ac:dyDescent="0.25">
      <c r="AO11754" s="165"/>
    </row>
    <row r="11755" spans="41:41" x14ac:dyDescent="0.25">
      <c r="AO11755" s="165"/>
    </row>
    <row r="11756" spans="41:41" x14ac:dyDescent="0.25">
      <c r="AO11756" s="165"/>
    </row>
    <row r="11757" spans="41:41" x14ac:dyDescent="0.25">
      <c r="AO11757" s="165"/>
    </row>
    <row r="11758" spans="41:41" x14ac:dyDescent="0.25">
      <c r="AO11758" s="165"/>
    </row>
    <row r="11759" spans="41:41" x14ac:dyDescent="0.25">
      <c r="AO11759" s="165"/>
    </row>
    <row r="11760" spans="41:41" x14ac:dyDescent="0.25">
      <c r="AO11760" s="165"/>
    </row>
    <row r="11761" spans="41:41" x14ac:dyDescent="0.25">
      <c r="AO11761" s="165"/>
    </row>
    <row r="11762" spans="41:41" x14ac:dyDescent="0.25">
      <c r="AO11762" s="165"/>
    </row>
    <row r="11763" spans="41:41" x14ac:dyDescent="0.25">
      <c r="AO11763" s="165"/>
    </row>
    <row r="11764" spans="41:41" x14ac:dyDescent="0.25">
      <c r="AO11764" s="165"/>
    </row>
    <row r="11765" spans="41:41" x14ac:dyDescent="0.25">
      <c r="AO11765" s="165"/>
    </row>
    <row r="11766" spans="41:41" x14ac:dyDescent="0.25">
      <c r="AO11766" s="165"/>
    </row>
    <row r="11767" spans="41:41" x14ac:dyDescent="0.25">
      <c r="AO11767" s="165"/>
    </row>
    <row r="11768" spans="41:41" x14ac:dyDescent="0.25">
      <c r="AO11768" s="165"/>
    </row>
    <row r="11769" spans="41:41" x14ac:dyDescent="0.25">
      <c r="AO11769" s="165"/>
    </row>
    <row r="11770" spans="41:41" x14ac:dyDescent="0.25">
      <c r="AO11770" s="165"/>
    </row>
    <row r="11771" spans="41:41" x14ac:dyDescent="0.25">
      <c r="AO11771" s="165"/>
    </row>
    <row r="11772" spans="41:41" x14ac:dyDescent="0.25">
      <c r="AO11772" s="165"/>
    </row>
    <row r="11773" spans="41:41" x14ac:dyDescent="0.25">
      <c r="AO11773" s="165"/>
    </row>
    <row r="11774" spans="41:41" x14ac:dyDescent="0.25">
      <c r="AO11774" s="165"/>
    </row>
    <row r="11775" spans="41:41" x14ac:dyDescent="0.25">
      <c r="AO11775" s="165"/>
    </row>
    <row r="11776" spans="41:41" x14ac:dyDescent="0.25">
      <c r="AO11776" s="165"/>
    </row>
    <row r="11777" spans="41:41" x14ac:dyDescent="0.25">
      <c r="AO11777" s="165"/>
    </row>
    <row r="11778" spans="41:41" x14ac:dyDescent="0.25">
      <c r="AO11778" s="165"/>
    </row>
    <row r="11779" spans="41:41" x14ac:dyDescent="0.25">
      <c r="AO11779" s="165"/>
    </row>
    <row r="11780" spans="41:41" x14ac:dyDescent="0.25">
      <c r="AO11780" s="165"/>
    </row>
    <row r="11781" spans="41:41" x14ac:dyDescent="0.25">
      <c r="AO11781" s="165"/>
    </row>
    <row r="11782" spans="41:41" x14ac:dyDescent="0.25">
      <c r="AO11782" s="165"/>
    </row>
    <row r="11783" spans="41:41" x14ac:dyDescent="0.25">
      <c r="AO11783" s="165"/>
    </row>
    <row r="11784" spans="41:41" x14ac:dyDescent="0.25">
      <c r="AO11784" s="165"/>
    </row>
    <row r="11785" spans="41:41" x14ac:dyDescent="0.25">
      <c r="AO11785" s="165"/>
    </row>
    <row r="11786" spans="41:41" x14ac:dyDescent="0.25">
      <c r="AO11786" s="165"/>
    </row>
    <row r="11787" spans="41:41" x14ac:dyDescent="0.25">
      <c r="AO11787" s="165"/>
    </row>
    <row r="11788" spans="41:41" x14ac:dyDescent="0.25">
      <c r="AO11788" s="165"/>
    </row>
    <row r="11789" spans="41:41" x14ac:dyDescent="0.25">
      <c r="AO11789" s="165"/>
    </row>
    <row r="11790" spans="41:41" x14ac:dyDescent="0.25">
      <c r="AO11790" s="165"/>
    </row>
    <row r="11791" spans="41:41" x14ac:dyDescent="0.25">
      <c r="AO11791" s="165"/>
    </row>
    <row r="11792" spans="41:41" x14ac:dyDescent="0.25">
      <c r="AO11792" s="165"/>
    </row>
    <row r="11793" spans="41:41" x14ac:dyDescent="0.25">
      <c r="AO11793" s="165"/>
    </row>
    <row r="11794" spans="41:41" x14ac:dyDescent="0.25">
      <c r="AO11794" s="165"/>
    </row>
    <row r="11795" spans="41:41" x14ac:dyDescent="0.25">
      <c r="AO11795" s="165"/>
    </row>
    <row r="11796" spans="41:41" x14ac:dyDescent="0.25">
      <c r="AO11796" s="165"/>
    </row>
    <row r="11797" spans="41:41" x14ac:dyDescent="0.25">
      <c r="AO11797" s="165"/>
    </row>
    <row r="11798" spans="41:41" x14ac:dyDescent="0.25">
      <c r="AO11798" s="165"/>
    </row>
    <row r="11799" spans="41:41" x14ac:dyDescent="0.25">
      <c r="AO11799" s="165"/>
    </row>
    <row r="11800" spans="41:41" x14ac:dyDescent="0.25">
      <c r="AO11800" s="165"/>
    </row>
    <row r="11801" spans="41:41" x14ac:dyDescent="0.25">
      <c r="AO11801" s="165"/>
    </row>
    <row r="11802" spans="41:41" x14ac:dyDescent="0.25">
      <c r="AO11802" s="165"/>
    </row>
    <row r="11803" spans="41:41" x14ac:dyDescent="0.25">
      <c r="AO11803" s="165"/>
    </row>
    <row r="11804" spans="41:41" x14ac:dyDescent="0.25">
      <c r="AO11804" s="165"/>
    </row>
    <row r="11805" spans="41:41" x14ac:dyDescent="0.25">
      <c r="AO11805" s="165"/>
    </row>
    <row r="11806" spans="41:41" x14ac:dyDescent="0.25">
      <c r="AO11806" s="165"/>
    </row>
    <row r="11807" spans="41:41" x14ac:dyDescent="0.25">
      <c r="AO11807" s="165"/>
    </row>
    <row r="11808" spans="41:41" x14ac:dyDescent="0.25">
      <c r="AO11808" s="165"/>
    </row>
    <row r="11809" spans="41:41" x14ac:dyDescent="0.25">
      <c r="AO11809" s="165"/>
    </row>
    <row r="11810" spans="41:41" x14ac:dyDescent="0.25">
      <c r="AO11810" s="165"/>
    </row>
    <row r="11811" spans="41:41" x14ac:dyDescent="0.25">
      <c r="AO11811" s="165"/>
    </row>
    <row r="11812" spans="41:41" x14ac:dyDescent="0.25">
      <c r="AO11812" s="165"/>
    </row>
    <row r="11813" spans="41:41" x14ac:dyDescent="0.25">
      <c r="AO11813" s="165"/>
    </row>
    <row r="11814" spans="41:41" x14ac:dyDescent="0.25">
      <c r="AO11814" s="165"/>
    </row>
    <row r="11815" spans="41:41" x14ac:dyDescent="0.25">
      <c r="AO11815" s="165"/>
    </row>
    <row r="11816" spans="41:41" x14ac:dyDescent="0.25">
      <c r="AO11816" s="165"/>
    </row>
    <row r="11817" spans="41:41" x14ac:dyDescent="0.25">
      <c r="AO11817" s="165"/>
    </row>
    <row r="11818" spans="41:41" x14ac:dyDescent="0.25">
      <c r="AO11818" s="165"/>
    </row>
    <row r="11819" spans="41:41" x14ac:dyDescent="0.25">
      <c r="AO11819" s="165"/>
    </row>
    <row r="11820" spans="41:41" x14ac:dyDescent="0.25">
      <c r="AO11820" s="165"/>
    </row>
    <row r="11821" spans="41:41" x14ac:dyDescent="0.25">
      <c r="AO11821" s="165"/>
    </row>
    <row r="11822" spans="41:41" x14ac:dyDescent="0.25">
      <c r="AO11822" s="165"/>
    </row>
    <row r="11823" spans="41:41" x14ac:dyDescent="0.25">
      <c r="AO11823" s="165"/>
    </row>
    <row r="11824" spans="41:41" x14ac:dyDescent="0.25">
      <c r="AO11824" s="165"/>
    </row>
    <row r="11825" spans="41:41" x14ac:dyDescent="0.25">
      <c r="AO11825" s="165"/>
    </row>
    <row r="11826" spans="41:41" x14ac:dyDescent="0.25">
      <c r="AO11826" s="165"/>
    </row>
    <row r="11827" spans="41:41" x14ac:dyDescent="0.25">
      <c r="AO11827" s="165"/>
    </row>
    <row r="11828" spans="41:41" x14ac:dyDescent="0.25">
      <c r="AO11828" s="165"/>
    </row>
    <row r="11829" spans="41:41" x14ac:dyDescent="0.25">
      <c r="AO11829" s="165"/>
    </row>
    <row r="11830" spans="41:41" x14ac:dyDescent="0.25">
      <c r="AO11830" s="165"/>
    </row>
    <row r="11831" spans="41:41" x14ac:dyDescent="0.25">
      <c r="AO11831" s="165"/>
    </row>
    <row r="11832" spans="41:41" x14ac:dyDescent="0.25">
      <c r="AO11832" s="165"/>
    </row>
    <row r="11833" spans="41:41" x14ac:dyDescent="0.25">
      <c r="AO11833" s="165"/>
    </row>
    <row r="11834" spans="41:41" x14ac:dyDescent="0.25">
      <c r="AO11834" s="165"/>
    </row>
    <row r="11835" spans="41:41" x14ac:dyDescent="0.25">
      <c r="AO11835" s="165"/>
    </row>
    <row r="11836" spans="41:41" x14ac:dyDescent="0.25">
      <c r="AO11836" s="165"/>
    </row>
    <row r="11837" spans="41:41" x14ac:dyDescent="0.25">
      <c r="AO11837" s="165"/>
    </row>
    <row r="11838" spans="41:41" x14ac:dyDescent="0.25">
      <c r="AO11838" s="165"/>
    </row>
    <row r="11839" spans="41:41" x14ac:dyDescent="0.25">
      <c r="AO11839" s="165"/>
    </row>
    <row r="11840" spans="41:41" x14ac:dyDescent="0.25">
      <c r="AO11840" s="165"/>
    </row>
    <row r="11841" spans="41:41" x14ac:dyDescent="0.25">
      <c r="AO11841" s="165"/>
    </row>
    <row r="11842" spans="41:41" x14ac:dyDescent="0.25">
      <c r="AO11842" s="165"/>
    </row>
    <row r="11843" spans="41:41" x14ac:dyDescent="0.25">
      <c r="AO11843" s="165"/>
    </row>
    <row r="11844" spans="41:41" x14ac:dyDescent="0.25">
      <c r="AO11844" s="165"/>
    </row>
    <row r="11845" spans="41:41" x14ac:dyDescent="0.25">
      <c r="AO11845" s="165"/>
    </row>
    <row r="11846" spans="41:41" x14ac:dyDescent="0.25">
      <c r="AO11846" s="165"/>
    </row>
    <row r="11847" spans="41:41" x14ac:dyDescent="0.25">
      <c r="AO11847" s="165"/>
    </row>
    <row r="11848" spans="41:41" x14ac:dyDescent="0.25">
      <c r="AO11848" s="165"/>
    </row>
    <row r="11849" spans="41:41" x14ac:dyDescent="0.25">
      <c r="AO11849" s="165"/>
    </row>
    <row r="11850" spans="41:41" x14ac:dyDescent="0.25">
      <c r="AO11850" s="165"/>
    </row>
    <row r="11851" spans="41:41" x14ac:dyDescent="0.25">
      <c r="AO11851" s="165"/>
    </row>
    <row r="11852" spans="41:41" x14ac:dyDescent="0.25">
      <c r="AO11852" s="165"/>
    </row>
    <row r="11853" spans="41:41" x14ac:dyDescent="0.25">
      <c r="AO11853" s="165"/>
    </row>
    <row r="11854" spans="41:41" x14ac:dyDescent="0.25">
      <c r="AO11854" s="165"/>
    </row>
    <row r="11855" spans="41:41" x14ac:dyDescent="0.25">
      <c r="AO11855" s="165"/>
    </row>
    <row r="11856" spans="41:41" x14ac:dyDescent="0.25">
      <c r="AO11856" s="165"/>
    </row>
    <row r="11857" spans="41:41" x14ac:dyDescent="0.25">
      <c r="AO11857" s="165"/>
    </row>
    <row r="11858" spans="41:41" x14ac:dyDescent="0.25">
      <c r="AO11858" s="165"/>
    </row>
    <row r="11859" spans="41:41" x14ac:dyDescent="0.25">
      <c r="AO11859" s="165"/>
    </row>
    <row r="11860" spans="41:41" x14ac:dyDescent="0.25">
      <c r="AO11860" s="165"/>
    </row>
    <row r="11861" spans="41:41" x14ac:dyDescent="0.25">
      <c r="AO11861" s="165"/>
    </row>
    <row r="11862" spans="41:41" x14ac:dyDescent="0.25">
      <c r="AO11862" s="165"/>
    </row>
    <row r="11863" spans="41:41" x14ac:dyDescent="0.25">
      <c r="AO11863" s="165"/>
    </row>
    <row r="11864" spans="41:41" x14ac:dyDescent="0.25">
      <c r="AO11864" s="165"/>
    </row>
    <row r="11865" spans="41:41" x14ac:dyDescent="0.25">
      <c r="AO11865" s="165"/>
    </row>
    <row r="11866" spans="41:41" x14ac:dyDescent="0.25">
      <c r="AO11866" s="165"/>
    </row>
    <row r="11867" spans="41:41" x14ac:dyDescent="0.25">
      <c r="AO11867" s="165"/>
    </row>
    <row r="11868" spans="41:41" x14ac:dyDescent="0.25">
      <c r="AO11868" s="165"/>
    </row>
    <row r="11869" spans="41:41" x14ac:dyDescent="0.25">
      <c r="AO11869" s="165"/>
    </row>
    <row r="11870" spans="41:41" x14ac:dyDescent="0.25">
      <c r="AO11870" s="165"/>
    </row>
    <row r="11871" spans="41:41" x14ac:dyDescent="0.25">
      <c r="AO11871" s="165"/>
    </row>
    <row r="11872" spans="41:41" x14ac:dyDescent="0.25">
      <c r="AO11872" s="165"/>
    </row>
    <row r="11873" spans="41:41" x14ac:dyDescent="0.25">
      <c r="AO11873" s="165"/>
    </row>
    <row r="11874" spans="41:41" x14ac:dyDescent="0.25">
      <c r="AO11874" s="165"/>
    </row>
    <row r="11875" spans="41:41" x14ac:dyDescent="0.25">
      <c r="AO11875" s="165"/>
    </row>
    <row r="11876" spans="41:41" x14ac:dyDescent="0.25">
      <c r="AO11876" s="165"/>
    </row>
    <row r="11877" spans="41:41" x14ac:dyDescent="0.25">
      <c r="AO11877" s="165"/>
    </row>
    <row r="11878" spans="41:41" x14ac:dyDescent="0.25">
      <c r="AO11878" s="165"/>
    </row>
    <row r="11879" spans="41:41" x14ac:dyDescent="0.25">
      <c r="AO11879" s="165"/>
    </row>
    <row r="11880" spans="41:41" x14ac:dyDescent="0.25">
      <c r="AO11880" s="165"/>
    </row>
    <row r="11881" spans="41:41" x14ac:dyDescent="0.25">
      <c r="AO11881" s="165"/>
    </row>
    <row r="11882" spans="41:41" x14ac:dyDescent="0.25">
      <c r="AO11882" s="165"/>
    </row>
    <row r="11883" spans="41:41" x14ac:dyDescent="0.25">
      <c r="AO11883" s="165"/>
    </row>
    <row r="11884" spans="41:41" x14ac:dyDescent="0.25">
      <c r="AO11884" s="165"/>
    </row>
    <row r="11885" spans="41:41" x14ac:dyDescent="0.25">
      <c r="AO11885" s="165"/>
    </row>
    <row r="11886" spans="41:41" x14ac:dyDescent="0.25">
      <c r="AO11886" s="165"/>
    </row>
    <row r="11887" spans="41:41" x14ac:dyDescent="0.25">
      <c r="AO11887" s="165"/>
    </row>
    <row r="11888" spans="41:41" x14ac:dyDescent="0.25">
      <c r="AO11888" s="165"/>
    </row>
    <row r="11889" spans="41:41" x14ac:dyDescent="0.25">
      <c r="AO11889" s="165"/>
    </row>
    <row r="11890" spans="41:41" x14ac:dyDescent="0.25">
      <c r="AO11890" s="165"/>
    </row>
    <row r="11891" spans="41:41" x14ac:dyDescent="0.25">
      <c r="AO11891" s="165"/>
    </row>
    <row r="11892" spans="41:41" x14ac:dyDescent="0.25">
      <c r="AO11892" s="165"/>
    </row>
    <row r="11893" spans="41:41" x14ac:dyDescent="0.25">
      <c r="AO11893" s="165"/>
    </row>
    <row r="11894" spans="41:41" x14ac:dyDescent="0.25">
      <c r="AO11894" s="165"/>
    </row>
    <row r="11895" spans="41:41" x14ac:dyDescent="0.25">
      <c r="AO11895" s="165"/>
    </row>
    <row r="11896" spans="41:41" x14ac:dyDescent="0.25">
      <c r="AO11896" s="165"/>
    </row>
    <row r="11897" spans="41:41" x14ac:dyDescent="0.25">
      <c r="AO11897" s="165"/>
    </row>
    <row r="11898" spans="41:41" x14ac:dyDescent="0.25">
      <c r="AO11898" s="165"/>
    </row>
    <row r="11899" spans="41:41" x14ac:dyDescent="0.25">
      <c r="AO11899" s="165"/>
    </row>
    <row r="11900" spans="41:41" x14ac:dyDescent="0.25">
      <c r="AO11900" s="165"/>
    </row>
    <row r="11901" spans="41:41" x14ac:dyDescent="0.25">
      <c r="AO11901" s="165"/>
    </row>
    <row r="11902" spans="41:41" x14ac:dyDescent="0.25">
      <c r="AO11902" s="165"/>
    </row>
    <row r="11903" spans="41:41" x14ac:dyDescent="0.25">
      <c r="AO11903" s="165"/>
    </row>
    <row r="11904" spans="41:41" x14ac:dyDescent="0.25">
      <c r="AO11904" s="165"/>
    </row>
    <row r="11905" spans="41:41" x14ac:dyDescent="0.25">
      <c r="AO11905" s="165"/>
    </row>
    <row r="11906" spans="41:41" x14ac:dyDescent="0.25">
      <c r="AO11906" s="165"/>
    </row>
    <row r="11907" spans="41:41" x14ac:dyDescent="0.25">
      <c r="AO11907" s="165"/>
    </row>
    <row r="11908" spans="41:41" x14ac:dyDescent="0.25">
      <c r="AO11908" s="165"/>
    </row>
    <row r="11909" spans="41:41" x14ac:dyDescent="0.25">
      <c r="AO11909" s="165"/>
    </row>
    <row r="11910" spans="41:41" x14ac:dyDescent="0.25">
      <c r="AO11910" s="165"/>
    </row>
    <row r="11911" spans="41:41" x14ac:dyDescent="0.25">
      <c r="AO11911" s="165"/>
    </row>
    <row r="11912" spans="41:41" x14ac:dyDescent="0.25">
      <c r="AO11912" s="165"/>
    </row>
    <row r="11913" spans="41:41" x14ac:dyDescent="0.25">
      <c r="AO11913" s="165"/>
    </row>
    <row r="11914" spans="41:41" x14ac:dyDescent="0.25">
      <c r="AO11914" s="165"/>
    </row>
    <row r="11915" spans="41:41" x14ac:dyDescent="0.25">
      <c r="AO11915" s="165"/>
    </row>
    <row r="11916" spans="41:41" x14ac:dyDescent="0.25">
      <c r="AO11916" s="165"/>
    </row>
    <row r="11917" spans="41:41" x14ac:dyDescent="0.25">
      <c r="AO11917" s="165"/>
    </row>
    <row r="11918" spans="41:41" x14ac:dyDescent="0.25">
      <c r="AO11918" s="165"/>
    </row>
    <row r="11919" spans="41:41" x14ac:dyDescent="0.25">
      <c r="AO11919" s="165"/>
    </row>
    <row r="11920" spans="41:41" x14ac:dyDescent="0.25">
      <c r="AO11920" s="165"/>
    </row>
    <row r="11921" spans="41:41" x14ac:dyDescent="0.25">
      <c r="AO11921" s="165"/>
    </row>
    <row r="11922" spans="41:41" x14ac:dyDescent="0.25">
      <c r="AO11922" s="165"/>
    </row>
    <row r="11923" spans="41:41" x14ac:dyDescent="0.25">
      <c r="AO11923" s="165"/>
    </row>
    <row r="11924" spans="41:41" x14ac:dyDescent="0.25">
      <c r="AO11924" s="165"/>
    </row>
    <row r="11925" spans="41:41" x14ac:dyDescent="0.25">
      <c r="AO11925" s="165"/>
    </row>
    <row r="11926" spans="41:41" x14ac:dyDescent="0.25">
      <c r="AO11926" s="165"/>
    </row>
    <row r="11927" spans="41:41" x14ac:dyDescent="0.25">
      <c r="AO11927" s="165"/>
    </row>
    <row r="11928" spans="41:41" x14ac:dyDescent="0.25">
      <c r="AO11928" s="165"/>
    </row>
    <row r="11929" spans="41:41" x14ac:dyDescent="0.25">
      <c r="AO11929" s="165"/>
    </row>
    <row r="11930" spans="41:41" x14ac:dyDescent="0.25">
      <c r="AO11930" s="165"/>
    </row>
    <row r="11931" spans="41:41" x14ac:dyDescent="0.25">
      <c r="AO11931" s="165"/>
    </row>
    <row r="11932" spans="41:41" x14ac:dyDescent="0.25">
      <c r="AO11932" s="165"/>
    </row>
    <row r="11933" spans="41:41" x14ac:dyDescent="0.25">
      <c r="AO11933" s="165"/>
    </row>
    <row r="11934" spans="41:41" x14ac:dyDescent="0.25">
      <c r="AO11934" s="165"/>
    </row>
    <row r="11935" spans="41:41" x14ac:dyDescent="0.25">
      <c r="AO11935" s="165"/>
    </row>
    <row r="11936" spans="41:41" x14ac:dyDescent="0.25">
      <c r="AO11936" s="165"/>
    </row>
    <row r="11937" spans="41:41" x14ac:dyDescent="0.25">
      <c r="AO11937" s="165"/>
    </row>
    <row r="11938" spans="41:41" x14ac:dyDescent="0.25">
      <c r="AO11938" s="165"/>
    </row>
    <row r="11939" spans="41:41" x14ac:dyDescent="0.25">
      <c r="AO11939" s="165"/>
    </row>
    <row r="11940" spans="41:41" x14ac:dyDescent="0.25">
      <c r="AO11940" s="165"/>
    </row>
    <row r="11941" spans="41:41" x14ac:dyDescent="0.25">
      <c r="AO11941" s="165"/>
    </row>
    <row r="11942" spans="41:41" x14ac:dyDescent="0.25">
      <c r="AO11942" s="165"/>
    </row>
    <row r="11943" spans="41:41" x14ac:dyDescent="0.25">
      <c r="AO11943" s="165"/>
    </row>
    <row r="11944" spans="41:41" x14ac:dyDescent="0.25">
      <c r="AO11944" s="165"/>
    </row>
    <row r="11945" spans="41:41" x14ac:dyDescent="0.25">
      <c r="AO11945" s="165"/>
    </row>
    <row r="11946" spans="41:41" x14ac:dyDescent="0.25">
      <c r="AO11946" s="165"/>
    </row>
    <row r="11947" spans="41:41" x14ac:dyDescent="0.25">
      <c r="AO11947" s="165"/>
    </row>
    <row r="11948" spans="41:41" x14ac:dyDescent="0.25">
      <c r="AO11948" s="165"/>
    </row>
    <row r="11949" spans="41:41" x14ac:dyDescent="0.25">
      <c r="AO11949" s="165"/>
    </row>
    <row r="11950" spans="41:41" x14ac:dyDescent="0.25">
      <c r="AO11950" s="165"/>
    </row>
    <row r="11951" spans="41:41" x14ac:dyDescent="0.25">
      <c r="AO11951" s="165"/>
    </row>
    <row r="11952" spans="41:41" x14ac:dyDescent="0.25">
      <c r="AO11952" s="165"/>
    </row>
    <row r="11953" spans="41:41" x14ac:dyDescent="0.25">
      <c r="AO11953" s="165"/>
    </row>
    <row r="11954" spans="41:41" x14ac:dyDescent="0.25">
      <c r="AO11954" s="165"/>
    </row>
    <row r="11955" spans="41:41" x14ac:dyDescent="0.25">
      <c r="AO11955" s="165"/>
    </row>
    <row r="11956" spans="41:41" x14ac:dyDescent="0.25">
      <c r="AO11956" s="165"/>
    </row>
    <row r="11957" spans="41:41" x14ac:dyDescent="0.25">
      <c r="AO11957" s="165"/>
    </row>
    <row r="11958" spans="41:41" x14ac:dyDescent="0.25">
      <c r="AO11958" s="165"/>
    </row>
    <row r="11959" spans="41:41" x14ac:dyDescent="0.25">
      <c r="AO11959" s="165"/>
    </row>
    <row r="11960" spans="41:41" x14ac:dyDescent="0.25">
      <c r="AO11960" s="165"/>
    </row>
    <row r="11961" spans="41:41" x14ac:dyDescent="0.25">
      <c r="AO11961" s="165"/>
    </row>
    <row r="11962" spans="41:41" x14ac:dyDescent="0.25">
      <c r="AO11962" s="165"/>
    </row>
    <row r="11963" spans="41:41" x14ac:dyDescent="0.25">
      <c r="AO11963" s="165"/>
    </row>
    <row r="11964" spans="41:41" x14ac:dyDescent="0.25">
      <c r="AO11964" s="165"/>
    </row>
    <row r="11965" spans="41:41" x14ac:dyDescent="0.25">
      <c r="AO11965" s="165"/>
    </row>
    <row r="11966" spans="41:41" x14ac:dyDescent="0.25">
      <c r="AO11966" s="165"/>
    </row>
    <row r="11967" spans="41:41" x14ac:dyDescent="0.25">
      <c r="AO11967" s="165"/>
    </row>
    <row r="11968" spans="41:41" x14ac:dyDescent="0.25">
      <c r="AO11968" s="165"/>
    </row>
    <row r="11969" spans="41:41" x14ac:dyDescent="0.25">
      <c r="AO11969" s="165"/>
    </row>
    <row r="11970" spans="41:41" x14ac:dyDescent="0.25">
      <c r="AO11970" s="165"/>
    </row>
    <row r="11971" spans="41:41" x14ac:dyDescent="0.25">
      <c r="AO11971" s="165"/>
    </row>
    <row r="11972" spans="41:41" x14ac:dyDescent="0.25">
      <c r="AO11972" s="165"/>
    </row>
    <row r="11973" spans="41:41" x14ac:dyDescent="0.25">
      <c r="AO11973" s="165"/>
    </row>
    <row r="11974" spans="41:41" x14ac:dyDescent="0.25">
      <c r="AO11974" s="165"/>
    </row>
    <row r="11975" spans="41:41" x14ac:dyDescent="0.25">
      <c r="AO11975" s="165"/>
    </row>
    <row r="11976" spans="41:41" x14ac:dyDescent="0.25">
      <c r="AO11976" s="165"/>
    </row>
    <row r="11977" spans="41:41" x14ac:dyDescent="0.25">
      <c r="AO11977" s="165"/>
    </row>
    <row r="11978" spans="41:41" x14ac:dyDescent="0.25">
      <c r="AO11978" s="165"/>
    </row>
    <row r="11979" spans="41:41" x14ac:dyDescent="0.25">
      <c r="AO11979" s="165"/>
    </row>
    <row r="11980" spans="41:41" x14ac:dyDescent="0.25">
      <c r="AO11980" s="165"/>
    </row>
    <row r="11981" spans="41:41" x14ac:dyDescent="0.25">
      <c r="AO11981" s="165"/>
    </row>
    <row r="11982" spans="41:41" x14ac:dyDescent="0.25">
      <c r="AO11982" s="165"/>
    </row>
    <row r="11983" spans="41:41" x14ac:dyDescent="0.25">
      <c r="AO11983" s="165"/>
    </row>
    <row r="11984" spans="41:41" x14ac:dyDescent="0.25">
      <c r="AO11984" s="165"/>
    </row>
    <row r="11985" spans="41:41" x14ac:dyDescent="0.25">
      <c r="AO11985" s="165"/>
    </row>
    <row r="11986" spans="41:41" x14ac:dyDescent="0.25">
      <c r="AO11986" s="165"/>
    </row>
    <row r="11987" spans="41:41" x14ac:dyDescent="0.25">
      <c r="AO11987" s="165"/>
    </row>
    <row r="11988" spans="41:41" x14ac:dyDescent="0.25">
      <c r="AO11988" s="165"/>
    </row>
    <row r="11989" spans="41:41" x14ac:dyDescent="0.25">
      <c r="AO11989" s="165"/>
    </row>
    <row r="11990" spans="41:41" x14ac:dyDescent="0.25">
      <c r="AO11990" s="165"/>
    </row>
    <row r="11991" spans="41:41" x14ac:dyDescent="0.25">
      <c r="AO11991" s="165"/>
    </row>
    <row r="11992" spans="41:41" x14ac:dyDescent="0.25">
      <c r="AO11992" s="165"/>
    </row>
    <row r="11993" spans="41:41" x14ac:dyDescent="0.25">
      <c r="AO11993" s="165"/>
    </row>
    <row r="11994" spans="41:41" x14ac:dyDescent="0.25">
      <c r="AO11994" s="165"/>
    </row>
    <row r="11995" spans="41:41" x14ac:dyDescent="0.25">
      <c r="AO11995" s="165"/>
    </row>
    <row r="11996" spans="41:41" x14ac:dyDescent="0.25">
      <c r="AO11996" s="165"/>
    </row>
    <row r="11997" spans="41:41" x14ac:dyDescent="0.25">
      <c r="AO11997" s="165"/>
    </row>
    <row r="11998" spans="41:41" x14ac:dyDescent="0.25">
      <c r="AO11998" s="165"/>
    </row>
    <row r="11999" spans="41:41" x14ac:dyDescent="0.25">
      <c r="AO11999" s="165"/>
    </row>
    <row r="12000" spans="41:41" x14ac:dyDescent="0.25">
      <c r="AO12000" s="165"/>
    </row>
    <row r="12001" spans="41:41" x14ac:dyDescent="0.25">
      <c r="AO12001" s="165"/>
    </row>
    <row r="12002" spans="41:41" x14ac:dyDescent="0.25">
      <c r="AO12002" s="165"/>
    </row>
    <row r="12003" spans="41:41" x14ac:dyDescent="0.25">
      <c r="AO12003" s="165"/>
    </row>
    <row r="12004" spans="41:41" x14ac:dyDescent="0.25">
      <c r="AO12004" s="165"/>
    </row>
    <row r="12005" spans="41:41" x14ac:dyDescent="0.25">
      <c r="AO12005" s="165"/>
    </row>
    <row r="12006" spans="41:41" x14ac:dyDescent="0.25">
      <c r="AO12006" s="165"/>
    </row>
    <row r="12007" spans="41:41" x14ac:dyDescent="0.25">
      <c r="AO12007" s="165"/>
    </row>
    <row r="12008" spans="41:41" x14ac:dyDescent="0.25">
      <c r="AO12008" s="165"/>
    </row>
    <row r="12009" spans="41:41" x14ac:dyDescent="0.25">
      <c r="AO12009" s="165"/>
    </row>
    <row r="12010" spans="41:41" x14ac:dyDescent="0.25">
      <c r="AO12010" s="165"/>
    </row>
    <row r="12011" spans="41:41" x14ac:dyDescent="0.25">
      <c r="AO12011" s="165"/>
    </row>
    <row r="12012" spans="41:41" x14ac:dyDescent="0.25">
      <c r="AO12012" s="165"/>
    </row>
    <row r="12013" spans="41:41" x14ac:dyDescent="0.25">
      <c r="AO12013" s="165"/>
    </row>
    <row r="12014" spans="41:41" x14ac:dyDescent="0.25">
      <c r="AO12014" s="165"/>
    </row>
    <row r="12015" spans="41:41" x14ac:dyDescent="0.25">
      <c r="AO12015" s="165"/>
    </row>
    <row r="12016" spans="41:41" x14ac:dyDescent="0.25">
      <c r="AO12016" s="165"/>
    </row>
    <row r="12017" spans="41:41" x14ac:dyDescent="0.25">
      <c r="AO12017" s="165"/>
    </row>
    <row r="12018" spans="41:41" x14ac:dyDescent="0.25">
      <c r="AO12018" s="165"/>
    </row>
    <row r="12019" spans="41:41" x14ac:dyDescent="0.25">
      <c r="AO12019" s="165"/>
    </row>
    <row r="12020" spans="41:41" x14ac:dyDescent="0.25">
      <c r="AO12020" s="165"/>
    </row>
    <row r="12021" spans="41:41" x14ac:dyDescent="0.25">
      <c r="AO12021" s="165"/>
    </row>
    <row r="12022" spans="41:41" x14ac:dyDescent="0.25">
      <c r="AO12022" s="165"/>
    </row>
    <row r="12023" spans="41:41" x14ac:dyDescent="0.25">
      <c r="AO12023" s="165"/>
    </row>
    <row r="12024" spans="41:41" x14ac:dyDescent="0.25">
      <c r="AO12024" s="165"/>
    </row>
    <row r="12025" spans="41:41" x14ac:dyDescent="0.25">
      <c r="AO12025" s="165"/>
    </row>
    <row r="12026" spans="41:41" x14ac:dyDescent="0.25">
      <c r="AO12026" s="165"/>
    </row>
    <row r="12027" spans="41:41" x14ac:dyDescent="0.25">
      <c r="AO12027" s="165"/>
    </row>
    <row r="12028" spans="41:41" x14ac:dyDescent="0.25">
      <c r="AO12028" s="165"/>
    </row>
    <row r="12029" spans="41:41" x14ac:dyDescent="0.25">
      <c r="AO12029" s="165"/>
    </row>
    <row r="12030" spans="41:41" x14ac:dyDescent="0.25">
      <c r="AO12030" s="165"/>
    </row>
    <row r="12031" spans="41:41" x14ac:dyDescent="0.25">
      <c r="AO12031" s="165"/>
    </row>
    <row r="12032" spans="41:41" x14ac:dyDescent="0.25">
      <c r="AO12032" s="165"/>
    </row>
    <row r="12033" spans="41:41" x14ac:dyDescent="0.25">
      <c r="AO12033" s="165"/>
    </row>
    <row r="12034" spans="41:41" x14ac:dyDescent="0.25">
      <c r="AO12034" s="165"/>
    </row>
    <row r="12035" spans="41:41" x14ac:dyDescent="0.25">
      <c r="AO12035" s="165"/>
    </row>
    <row r="12036" spans="41:41" x14ac:dyDescent="0.25">
      <c r="AO12036" s="165"/>
    </row>
    <row r="12037" spans="41:41" x14ac:dyDescent="0.25">
      <c r="AO12037" s="165"/>
    </row>
    <row r="12038" spans="41:41" x14ac:dyDescent="0.25">
      <c r="AO12038" s="165"/>
    </row>
    <row r="12039" spans="41:41" x14ac:dyDescent="0.25">
      <c r="AO12039" s="165"/>
    </row>
    <row r="12040" spans="41:41" x14ac:dyDescent="0.25">
      <c r="AO12040" s="165"/>
    </row>
    <row r="12041" spans="41:41" x14ac:dyDescent="0.25">
      <c r="AO12041" s="165"/>
    </row>
    <row r="12042" spans="41:41" x14ac:dyDescent="0.25">
      <c r="AO12042" s="165"/>
    </row>
    <row r="12043" spans="41:41" x14ac:dyDescent="0.25">
      <c r="AO12043" s="165"/>
    </row>
    <row r="12044" spans="41:41" x14ac:dyDescent="0.25">
      <c r="AO12044" s="165"/>
    </row>
    <row r="12045" spans="41:41" x14ac:dyDescent="0.25">
      <c r="AO12045" s="165"/>
    </row>
    <row r="12046" spans="41:41" x14ac:dyDescent="0.25">
      <c r="AO12046" s="165"/>
    </row>
    <row r="12047" spans="41:41" x14ac:dyDescent="0.25">
      <c r="AO12047" s="165"/>
    </row>
    <row r="12048" spans="41:41" x14ac:dyDescent="0.25">
      <c r="AO12048" s="165"/>
    </row>
    <row r="12049" spans="41:41" x14ac:dyDescent="0.25">
      <c r="AO12049" s="165"/>
    </row>
    <row r="12050" spans="41:41" x14ac:dyDescent="0.25">
      <c r="AO12050" s="165"/>
    </row>
    <row r="12051" spans="41:41" x14ac:dyDescent="0.25">
      <c r="AO12051" s="165"/>
    </row>
    <row r="12052" spans="41:41" x14ac:dyDescent="0.25">
      <c r="AO12052" s="165"/>
    </row>
    <row r="12053" spans="41:41" x14ac:dyDescent="0.25">
      <c r="AO12053" s="165"/>
    </row>
    <row r="12054" spans="41:41" x14ac:dyDescent="0.25">
      <c r="AO12054" s="165"/>
    </row>
    <row r="12055" spans="41:41" x14ac:dyDescent="0.25">
      <c r="AO12055" s="165"/>
    </row>
    <row r="12056" spans="41:41" x14ac:dyDescent="0.25">
      <c r="AO12056" s="165"/>
    </row>
    <row r="12057" spans="41:41" x14ac:dyDescent="0.25">
      <c r="AO12057" s="165"/>
    </row>
    <row r="12058" spans="41:41" x14ac:dyDescent="0.25">
      <c r="AO12058" s="165"/>
    </row>
    <row r="12059" spans="41:41" x14ac:dyDescent="0.25">
      <c r="AO12059" s="165"/>
    </row>
    <row r="12060" spans="41:41" x14ac:dyDescent="0.25">
      <c r="AO12060" s="165"/>
    </row>
    <row r="12061" spans="41:41" x14ac:dyDescent="0.25">
      <c r="AO12061" s="165"/>
    </row>
    <row r="12062" spans="41:41" x14ac:dyDescent="0.25">
      <c r="AO12062" s="165"/>
    </row>
    <row r="12063" spans="41:41" x14ac:dyDescent="0.25">
      <c r="AO12063" s="165"/>
    </row>
    <row r="12064" spans="41:41" x14ac:dyDescent="0.25">
      <c r="AO12064" s="165"/>
    </row>
    <row r="12065" spans="41:41" x14ac:dyDescent="0.25">
      <c r="AO12065" s="165"/>
    </row>
    <row r="12066" spans="41:41" x14ac:dyDescent="0.25">
      <c r="AO12066" s="165"/>
    </row>
    <row r="12067" spans="41:41" x14ac:dyDescent="0.25">
      <c r="AO12067" s="165"/>
    </row>
    <row r="12068" spans="41:41" x14ac:dyDescent="0.25">
      <c r="AO12068" s="165"/>
    </row>
    <row r="12069" spans="41:41" x14ac:dyDescent="0.25">
      <c r="AO12069" s="165"/>
    </row>
    <row r="12070" spans="41:41" x14ac:dyDescent="0.25">
      <c r="AO12070" s="165"/>
    </row>
    <row r="12071" spans="41:41" x14ac:dyDescent="0.25">
      <c r="AO12071" s="165"/>
    </row>
    <row r="12072" spans="41:41" x14ac:dyDescent="0.25">
      <c r="AO12072" s="165"/>
    </row>
    <row r="12073" spans="41:41" x14ac:dyDescent="0.25">
      <c r="AO12073" s="165"/>
    </row>
    <row r="12074" spans="41:41" x14ac:dyDescent="0.25">
      <c r="AO12074" s="165"/>
    </row>
    <row r="12075" spans="41:41" x14ac:dyDescent="0.25">
      <c r="AO12075" s="165"/>
    </row>
    <row r="12076" spans="41:41" x14ac:dyDescent="0.25">
      <c r="AO12076" s="165"/>
    </row>
    <row r="12077" spans="41:41" x14ac:dyDescent="0.25">
      <c r="AO12077" s="165"/>
    </row>
    <row r="12078" spans="41:41" x14ac:dyDescent="0.25">
      <c r="AO12078" s="165"/>
    </row>
    <row r="12079" spans="41:41" x14ac:dyDescent="0.25">
      <c r="AO12079" s="165"/>
    </row>
    <row r="12080" spans="41:41" x14ac:dyDescent="0.25">
      <c r="AO12080" s="165"/>
    </row>
    <row r="12081" spans="41:41" x14ac:dyDescent="0.25">
      <c r="AO12081" s="165"/>
    </row>
    <row r="12082" spans="41:41" x14ac:dyDescent="0.25">
      <c r="AO12082" s="165"/>
    </row>
    <row r="12083" spans="41:41" x14ac:dyDescent="0.25">
      <c r="AO12083" s="165"/>
    </row>
    <row r="12084" spans="41:41" x14ac:dyDescent="0.25">
      <c r="AO12084" s="165"/>
    </row>
    <row r="12085" spans="41:41" x14ac:dyDescent="0.25">
      <c r="AO12085" s="165"/>
    </row>
    <row r="12086" spans="41:41" x14ac:dyDescent="0.25">
      <c r="AO12086" s="165"/>
    </row>
    <row r="12087" spans="41:41" x14ac:dyDescent="0.25">
      <c r="AO12087" s="165"/>
    </row>
    <row r="12088" spans="41:41" x14ac:dyDescent="0.25">
      <c r="AO12088" s="165"/>
    </row>
    <row r="12089" spans="41:41" x14ac:dyDescent="0.25">
      <c r="AO12089" s="165"/>
    </row>
    <row r="12090" spans="41:41" x14ac:dyDescent="0.25">
      <c r="AO12090" s="165"/>
    </row>
    <row r="12091" spans="41:41" x14ac:dyDescent="0.25">
      <c r="AO12091" s="165"/>
    </row>
    <row r="12092" spans="41:41" x14ac:dyDescent="0.25">
      <c r="AO12092" s="165"/>
    </row>
    <row r="12093" spans="41:41" x14ac:dyDescent="0.25">
      <c r="AO12093" s="165"/>
    </row>
    <row r="12094" spans="41:41" x14ac:dyDescent="0.25">
      <c r="AO12094" s="165"/>
    </row>
    <row r="12095" spans="41:41" x14ac:dyDescent="0.25">
      <c r="AO12095" s="165"/>
    </row>
    <row r="12096" spans="41:41" x14ac:dyDescent="0.25">
      <c r="AO12096" s="165"/>
    </row>
    <row r="12097" spans="41:41" x14ac:dyDescent="0.25">
      <c r="AO12097" s="165"/>
    </row>
    <row r="12098" spans="41:41" x14ac:dyDescent="0.25">
      <c r="AO12098" s="165"/>
    </row>
    <row r="12099" spans="41:41" x14ac:dyDescent="0.25">
      <c r="AO12099" s="165"/>
    </row>
    <row r="12100" spans="41:41" x14ac:dyDescent="0.25">
      <c r="AO12100" s="165"/>
    </row>
    <row r="12101" spans="41:41" x14ac:dyDescent="0.25">
      <c r="AO12101" s="165"/>
    </row>
    <row r="12102" spans="41:41" x14ac:dyDescent="0.25">
      <c r="AO12102" s="165"/>
    </row>
    <row r="12103" spans="41:41" x14ac:dyDescent="0.25">
      <c r="AO12103" s="165"/>
    </row>
    <row r="12104" spans="41:41" x14ac:dyDescent="0.25">
      <c r="AO12104" s="165"/>
    </row>
    <row r="12105" spans="41:41" x14ac:dyDescent="0.25">
      <c r="AO12105" s="165"/>
    </row>
    <row r="12106" spans="41:41" x14ac:dyDescent="0.25">
      <c r="AO12106" s="165"/>
    </row>
    <row r="12107" spans="41:41" x14ac:dyDescent="0.25">
      <c r="AO12107" s="165"/>
    </row>
    <row r="12108" spans="41:41" x14ac:dyDescent="0.25">
      <c r="AO12108" s="165"/>
    </row>
    <row r="12109" spans="41:41" x14ac:dyDescent="0.25">
      <c r="AO12109" s="165"/>
    </row>
    <row r="12110" spans="41:41" x14ac:dyDescent="0.25">
      <c r="AO12110" s="165"/>
    </row>
    <row r="12111" spans="41:41" x14ac:dyDescent="0.25">
      <c r="AO12111" s="165"/>
    </row>
    <row r="12112" spans="41:41" x14ac:dyDescent="0.25">
      <c r="AO12112" s="165"/>
    </row>
    <row r="12113" spans="41:41" x14ac:dyDescent="0.25">
      <c r="AO12113" s="165"/>
    </row>
    <row r="12114" spans="41:41" x14ac:dyDescent="0.25">
      <c r="AO12114" s="165"/>
    </row>
    <row r="12115" spans="41:41" x14ac:dyDescent="0.25">
      <c r="AO12115" s="165"/>
    </row>
    <row r="12116" spans="41:41" x14ac:dyDescent="0.25">
      <c r="AO12116" s="165"/>
    </row>
    <row r="12117" spans="41:41" x14ac:dyDescent="0.25">
      <c r="AO12117" s="165"/>
    </row>
    <row r="12118" spans="41:41" x14ac:dyDescent="0.25">
      <c r="AO12118" s="165"/>
    </row>
    <row r="12119" spans="41:41" x14ac:dyDescent="0.25">
      <c r="AO12119" s="165"/>
    </row>
    <row r="12120" spans="41:41" x14ac:dyDescent="0.25">
      <c r="AO12120" s="165"/>
    </row>
    <row r="12121" spans="41:41" x14ac:dyDescent="0.25">
      <c r="AO12121" s="165"/>
    </row>
    <row r="12122" spans="41:41" x14ac:dyDescent="0.25">
      <c r="AO12122" s="165"/>
    </row>
    <row r="12123" spans="41:41" x14ac:dyDescent="0.25">
      <c r="AO12123" s="165"/>
    </row>
    <row r="12124" spans="41:41" x14ac:dyDescent="0.25">
      <c r="AO12124" s="165"/>
    </row>
    <row r="12125" spans="41:41" x14ac:dyDescent="0.25">
      <c r="AO12125" s="165"/>
    </row>
    <row r="12126" spans="41:41" x14ac:dyDescent="0.25">
      <c r="AO12126" s="165"/>
    </row>
    <row r="12127" spans="41:41" x14ac:dyDescent="0.25">
      <c r="AO12127" s="165"/>
    </row>
    <row r="12128" spans="41:41" x14ac:dyDescent="0.25">
      <c r="AO12128" s="165"/>
    </row>
    <row r="12129" spans="41:41" x14ac:dyDescent="0.25">
      <c r="AO12129" s="165"/>
    </row>
    <row r="12130" spans="41:41" x14ac:dyDescent="0.25">
      <c r="AO12130" s="165"/>
    </row>
    <row r="12131" spans="41:41" x14ac:dyDescent="0.25">
      <c r="AO12131" s="165"/>
    </row>
    <row r="12132" spans="41:41" x14ac:dyDescent="0.25">
      <c r="AO12132" s="165"/>
    </row>
    <row r="12133" spans="41:41" x14ac:dyDescent="0.25">
      <c r="AO12133" s="165"/>
    </row>
    <row r="12134" spans="41:41" x14ac:dyDescent="0.25">
      <c r="AO12134" s="165"/>
    </row>
    <row r="12135" spans="41:41" x14ac:dyDescent="0.25">
      <c r="AO12135" s="165"/>
    </row>
    <row r="12136" spans="41:41" x14ac:dyDescent="0.25">
      <c r="AO12136" s="165"/>
    </row>
    <row r="12137" spans="41:41" x14ac:dyDescent="0.25">
      <c r="AO12137" s="165"/>
    </row>
    <row r="12138" spans="41:41" x14ac:dyDescent="0.25">
      <c r="AO12138" s="165"/>
    </row>
    <row r="12139" spans="41:41" x14ac:dyDescent="0.25">
      <c r="AO12139" s="165"/>
    </row>
    <row r="12140" spans="41:41" x14ac:dyDescent="0.25">
      <c r="AO12140" s="165"/>
    </row>
    <row r="12141" spans="41:41" x14ac:dyDescent="0.25">
      <c r="AO12141" s="165"/>
    </row>
    <row r="12142" spans="41:41" x14ac:dyDescent="0.25">
      <c r="AO12142" s="165"/>
    </row>
    <row r="12143" spans="41:41" x14ac:dyDescent="0.25">
      <c r="AO12143" s="165"/>
    </row>
    <row r="12144" spans="41:41" x14ac:dyDescent="0.25">
      <c r="AO12144" s="165"/>
    </row>
    <row r="12145" spans="41:41" x14ac:dyDescent="0.25">
      <c r="AO12145" s="165"/>
    </row>
    <row r="12146" spans="41:41" x14ac:dyDescent="0.25">
      <c r="AO12146" s="165"/>
    </row>
    <row r="12147" spans="41:41" x14ac:dyDescent="0.25">
      <c r="AO12147" s="165"/>
    </row>
    <row r="12148" spans="41:41" x14ac:dyDescent="0.25">
      <c r="AO12148" s="165"/>
    </row>
    <row r="12149" spans="41:41" x14ac:dyDescent="0.25">
      <c r="AO12149" s="165"/>
    </row>
    <row r="12150" spans="41:41" x14ac:dyDescent="0.25">
      <c r="AO12150" s="165"/>
    </row>
    <row r="12151" spans="41:41" x14ac:dyDescent="0.25">
      <c r="AO12151" s="165"/>
    </row>
    <row r="12152" spans="41:41" x14ac:dyDescent="0.25">
      <c r="AO12152" s="165"/>
    </row>
    <row r="12153" spans="41:41" x14ac:dyDescent="0.25">
      <c r="AO12153" s="165"/>
    </row>
    <row r="12154" spans="41:41" x14ac:dyDescent="0.25">
      <c r="AO12154" s="165"/>
    </row>
    <row r="12155" spans="41:41" x14ac:dyDescent="0.25">
      <c r="AO12155" s="165"/>
    </row>
    <row r="12156" spans="41:41" x14ac:dyDescent="0.25">
      <c r="AO12156" s="165"/>
    </row>
    <row r="12157" spans="41:41" x14ac:dyDescent="0.25">
      <c r="AO12157" s="165"/>
    </row>
    <row r="12158" spans="41:41" x14ac:dyDescent="0.25">
      <c r="AO12158" s="165"/>
    </row>
    <row r="12159" spans="41:41" x14ac:dyDescent="0.25">
      <c r="AO12159" s="165"/>
    </row>
    <row r="12160" spans="41:41" x14ac:dyDescent="0.25">
      <c r="AO12160" s="165"/>
    </row>
    <row r="12161" spans="41:41" x14ac:dyDescent="0.25">
      <c r="AO12161" s="165"/>
    </row>
    <row r="12162" spans="41:41" x14ac:dyDescent="0.25">
      <c r="AO12162" s="165"/>
    </row>
    <row r="12163" spans="41:41" x14ac:dyDescent="0.25">
      <c r="AO12163" s="165"/>
    </row>
    <row r="12164" spans="41:41" x14ac:dyDescent="0.25">
      <c r="AO12164" s="165"/>
    </row>
    <row r="12165" spans="41:41" x14ac:dyDescent="0.25">
      <c r="AO12165" s="165"/>
    </row>
    <row r="12166" spans="41:41" x14ac:dyDescent="0.25">
      <c r="AO12166" s="165"/>
    </row>
    <row r="12167" spans="41:41" x14ac:dyDescent="0.25">
      <c r="AO12167" s="165"/>
    </row>
    <row r="12168" spans="41:41" x14ac:dyDescent="0.25">
      <c r="AO12168" s="165"/>
    </row>
    <row r="12169" spans="41:41" x14ac:dyDescent="0.25">
      <c r="AO12169" s="165"/>
    </row>
    <row r="12170" spans="41:41" x14ac:dyDescent="0.25">
      <c r="AO12170" s="165"/>
    </row>
    <row r="12171" spans="41:41" x14ac:dyDescent="0.25">
      <c r="AO12171" s="165"/>
    </row>
    <row r="12172" spans="41:41" x14ac:dyDescent="0.25">
      <c r="AO12172" s="165"/>
    </row>
    <row r="12173" spans="41:41" x14ac:dyDescent="0.25">
      <c r="AO12173" s="165"/>
    </row>
    <row r="12174" spans="41:41" x14ac:dyDescent="0.25">
      <c r="AO12174" s="165"/>
    </row>
    <row r="12175" spans="41:41" x14ac:dyDescent="0.25">
      <c r="AO12175" s="165"/>
    </row>
    <row r="12176" spans="41:41" x14ac:dyDescent="0.25">
      <c r="AO12176" s="165"/>
    </row>
    <row r="12177" spans="41:41" x14ac:dyDescent="0.25">
      <c r="AO12177" s="165"/>
    </row>
    <row r="12178" spans="41:41" x14ac:dyDescent="0.25">
      <c r="AO12178" s="165"/>
    </row>
    <row r="12179" spans="41:41" x14ac:dyDescent="0.25">
      <c r="AO12179" s="165"/>
    </row>
    <row r="12180" spans="41:41" x14ac:dyDescent="0.25">
      <c r="AO12180" s="165"/>
    </row>
    <row r="12181" spans="41:41" x14ac:dyDescent="0.25">
      <c r="AO12181" s="165"/>
    </row>
    <row r="12182" spans="41:41" x14ac:dyDescent="0.25">
      <c r="AO12182" s="165"/>
    </row>
    <row r="12183" spans="41:41" x14ac:dyDescent="0.25">
      <c r="AO12183" s="165"/>
    </row>
    <row r="12184" spans="41:41" x14ac:dyDescent="0.25">
      <c r="AO12184" s="165"/>
    </row>
    <row r="12185" spans="41:41" x14ac:dyDescent="0.25">
      <c r="AO12185" s="165"/>
    </row>
    <row r="12186" spans="41:41" x14ac:dyDescent="0.25">
      <c r="AO12186" s="165"/>
    </row>
    <row r="12187" spans="41:41" x14ac:dyDescent="0.25">
      <c r="AO12187" s="165"/>
    </row>
    <row r="12188" spans="41:41" x14ac:dyDescent="0.25">
      <c r="AO12188" s="165"/>
    </row>
    <row r="12189" spans="41:41" x14ac:dyDescent="0.25">
      <c r="AO12189" s="165"/>
    </row>
    <row r="12190" spans="41:41" x14ac:dyDescent="0.25">
      <c r="AO12190" s="165"/>
    </row>
    <row r="12191" spans="41:41" x14ac:dyDescent="0.25">
      <c r="AO12191" s="165"/>
    </row>
    <row r="12192" spans="41:41" x14ac:dyDescent="0.25">
      <c r="AO12192" s="165"/>
    </row>
    <row r="12193" spans="41:41" x14ac:dyDescent="0.25">
      <c r="AO12193" s="165"/>
    </row>
    <row r="12194" spans="41:41" x14ac:dyDescent="0.25">
      <c r="AO12194" s="165"/>
    </row>
    <row r="12195" spans="41:41" x14ac:dyDescent="0.25">
      <c r="AO12195" s="165"/>
    </row>
    <row r="12196" spans="41:41" x14ac:dyDescent="0.25">
      <c r="AO12196" s="165"/>
    </row>
    <row r="12197" spans="41:41" x14ac:dyDescent="0.25">
      <c r="AO12197" s="165"/>
    </row>
    <row r="12198" spans="41:41" x14ac:dyDescent="0.25">
      <c r="AO12198" s="165"/>
    </row>
    <row r="12199" spans="41:41" x14ac:dyDescent="0.25">
      <c r="AO12199" s="165"/>
    </row>
    <row r="12200" spans="41:41" x14ac:dyDescent="0.25">
      <c r="AO12200" s="165"/>
    </row>
    <row r="12201" spans="41:41" x14ac:dyDescent="0.25">
      <c r="AO12201" s="165"/>
    </row>
    <row r="12202" spans="41:41" x14ac:dyDescent="0.25">
      <c r="AO12202" s="165"/>
    </row>
    <row r="12203" spans="41:41" x14ac:dyDescent="0.25">
      <c r="AO12203" s="165"/>
    </row>
    <row r="12204" spans="41:41" x14ac:dyDescent="0.25">
      <c r="AO12204" s="165"/>
    </row>
    <row r="12205" spans="41:41" x14ac:dyDescent="0.25">
      <c r="AO12205" s="165"/>
    </row>
    <row r="12206" spans="41:41" x14ac:dyDescent="0.25">
      <c r="AO12206" s="165"/>
    </row>
    <row r="12207" spans="41:41" x14ac:dyDescent="0.25">
      <c r="AO12207" s="165"/>
    </row>
    <row r="12208" spans="41:41" x14ac:dyDescent="0.25">
      <c r="AO12208" s="165"/>
    </row>
    <row r="12209" spans="41:41" x14ac:dyDescent="0.25">
      <c r="AO12209" s="165"/>
    </row>
    <row r="12210" spans="41:41" x14ac:dyDescent="0.25">
      <c r="AO12210" s="165"/>
    </row>
    <row r="12211" spans="41:41" x14ac:dyDescent="0.25">
      <c r="AO12211" s="165"/>
    </row>
    <row r="12212" spans="41:41" x14ac:dyDescent="0.25">
      <c r="AO12212" s="165"/>
    </row>
    <row r="12213" spans="41:41" x14ac:dyDescent="0.25">
      <c r="AO12213" s="165"/>
    </row>
    <row r="12214" spans="41:41" x14ac:dyDescent="0.25">
      <c r="AO12214" s="165"/>
    </row>
    <row r="12215" spans="41:41" x14ac:dyDescent="0.25">
      <c r="AO12215" s="165"/>
    </row>
    <row r="12216" spans="41:41" x14ac:dyDescent="0.25">
      <c r="AO12216" s="165"/>
    </row>
    <row r="12217" spans="41:41" x14ac:dyDescent="0.25">
      <c r="AO12217" s="165"/>
    </row>
    <row r="12218" spans="41:41" x14ac:dyDescent="0.25">
      <c r="AO12218" s="165"/>
    </row>
    <row r="12219" spans="41:41" x14ac:dyDescent="0.25">
      <c r="AO12219" s="165"/>
    </row>
    <row r="12220" spans="41:41" x14ac:dyDescent="0.25">
      <c r="AO12220" s="165"/>
    </row>
    <row r="12221" spans="41:41" x14ac:dyDescent="0.25">
      <c r="AO12221" s="165"/>
    </row>
    <row r="12222" spans="41:41" x14ac:dyDescent="0.25">
      <c r="AO12222" s="165"/>
    </row>
    <row r="12223" spans="41:41" x14ac:dyDescent="0.25">
      <c r="AO12223" s="165"/>
    </row>
    <row r="12224" spans="41:41" x14ac:dyDescent="0.25">
      <c r="AO12224" s="165"/>
    </row>
    <row r="12225" spans="41:41" x14ac:dyDescent="0.25">
      <c r="AO12225" s="165"/>
    </row>
    <row r="12226" spans="41:41" x14ac:dyDescent="0.25">
      <c r="AO12226" s="165"/>
    </row>
    <row r="12227" spans="41:41" x14ac:dyDescent="0.25">
      <c r="AO12227" s="165"/>
    </row>
    <row r="12228" spans="41:41" x14ac:dyDescent="0.25">
      <c r="AO12228" s="165"/>
    </row>
    <row r="12229" spans="41:41" x14ac:dyDescent="0.25">
      <c r="AO12229" s="165"/>
    </row>
    <row r="12230" spans="41:41" x14ac:dyDescent="0.25">
      <c r="AO12230" s="165"/>
    </row>
    <row r="12231" spans="41:41" x14ac:dyDescent="0.25">
      <c r="AO12231" s="165"/>
    </row>
    <row r="12232" spans="41:41" x14ac:dyDescent="0.25">
      <c r="AO12232" s="165"/>
    </row>
    <row r="12233" spans="41:41" x14ac:dyDescent="0.25">
      <c r="AO12233" s="165"/>
    </row>
    <row r="12234" spans="41:41" x14ac:dyDescent="0.25">
      <c r="AO12234" s="165"/>
    </row>
    <row r="12235" spans="41:41" x14ac:dyDescent="0.25">
      <c r="AO12235" s="165"/>
    </row>
    <row r="12236" spans="41:41" x14ac:dyDescent="0.25">
      <c r="AO12236" s="165"/>
    </row>
    <row r="12237" spans="41:41" x14ac:dyDescent="0.25">
      <c r="AO12237" s="165"/>
    </row>
    <row r="12238" spans="41:41" x14ac:dyDescent="0.25">
      <c r="AO12238" s="165"/>
    </row>
    <row r="12239" spans="41:41" x14ac:dyDescent="0.25">
      <c r="AO12239" s="165"/>
    </row>
    <row r="12240" spans="41:41" x14ac:dyDescent="0.25">
      <c r="AO12240" s="165"/>
    </row>
    <row r="12241" spans="41:41" x14ac:dyDescent="0.25">
      <c r="AO12241" s="165"/>
    </row>
    <row r="12242" spans="41:41" x14ac:dyDescent="0.25">
      <c r="AO12242" s="165"/>
    </row>
    <row r="12243" spans="41:41" x14ac:dyDescent="0.25">
      <c r="AO12243" s="165"/>
    </row>
    <row r="12244" spans="41:41" x14ac:dyDescent="0.25">
      <c r="AO12244" s="165"/>
    </row>
    <row r="12245" spans="41:41" x14ac:dyDescent="0.25">
      <c r="AO12245" s="165"/>
    </row>
    <row r="12246" spans="41:41" x14ac:dyDescent="0.25">
      <c r="AO12246" s="165"/>
    </row>
    <row r="12247" spans="41:41" x14ac:dyDescent="0.25">
      <c r="AO12247" s="165"/>
    </row>
    <row r="12248" spans="41:41" x14ac:dyDescent="0.25">
      <c r="AO12248" s="165"/>
    </row>
    <row r="12249" spans="41:41" x14ac:dyDescent="0.25">
      <c r="AO12249" s="165"/>
    </row>
    <row r="12250" spans="41:41" x14ac:dyDescent="0.25">
      <c r="AO12250" s="165"/>
    </row>
    <row r="12251" spans="41:41" x14ac:dyDescent="0.25">
      <c r="AO12251" s="165"/>
    </row>
    <row r="12252" spans="41:41" x14ac:dyDescent="0.25">
      <c r="AO12252" s="165"/>
    </row>
    <row r="12253" spans="41:41" x14ac:dyDescent="0.25">
      <c r="AO12253" s="165"/>
    </row>
    <row r="12254" spans="41:41" x14ac:dyDescent="0.25">
      <c r="AO12254" s="165"/>
    </row>
    <row r="12255" spans="41:41" x14ac:dyDescent="0.25">
      <c r="AO12255" s="165"/>
    </row>
    <row r="12256" spans="41:41" x14ac:dyDescent="0.25">
      <c r="AO12256" s="165"/>
    </row>
    <row r="12257" spans="41:41" x14ac:dyDescent="0.25">
      <c r="AO12257" s="165"/>
    </row>
    <row r="12258" spans="41:41" x14ac:dyDescent="0.25">
      <c r="AO12258" s="165"/>
    </row>
    <row r="12259" spans="41:41" x14ac:dyDescent="0.25">
      <c r="AO12259" s="165"/>
    </row>
    <row r="12260" spans="41:41" x14ac:dyDescent="0.25">
      <c r="AO12260" s="165"/>
    </row>
    <row r="12261" spans="41:41" x14ac:dyDescent="0.25">
      <c r="AO12261" s="165"/>
    </row>
    <row r="12262" spans="41:41" x14ac:dyDescent="0.25">
      <c r="AO12262" s="165"/>
    </row>
    <row r="12263" spans="41:41" x14ac:dyDescent="0.25">
      <c r="AO12263" s="165"/>
    </row>
    <row r="12264" spans="41:41" x14ac:dyDescent="0.25">
      <c r="AO12264" s="165"/>
    </row>
    <row r="12265" spans="41:41" x14ac:dyDescent="0.25">
      <c r="AO12265" s="165"/>
    </row>
    <row r="12266" spans="41:41" x14ac:dyDescent="0.25">
      <c r="AO12266" s="165"/>
    </row>
    <row r="12267" spans="41:41" x14ac:dyDescent="0.25">
      <c r="AO12267" s="165"/>
    </row>
    <row r="12268" spans="41:41" x14ac:dyDescent="0.25">
      <c r="AO12268" s="165"/>
    </row>
    <row r="12269" spans="41:41" x14ac:dyDescent="0.25">
      <c r="AO12269" s="165"/>
    </row>
    <row r="12270" spans="41:41" x14ac:dyDescent="0.25">
      <c r="AO12270" s="165"/>
    </row>
    <row r="12271" spans="41:41" x14ac:dyDescent="0.25">
      <c r="AO12271" s="165"/>
    </row>
    <row r="12272" spans="41:41" x14ac:dyDescent="0.25">
      <c r="AO12272" s="165"/>
    </row>
    <row r="12273" spans="41:41" x14ac:dyDescent="0.25">
      <c r="AO12273" s="165"/>
    </row>
    <row r="12274" spans="41:41" x14ac:dyDescent="0.25">
      <c r="AO12274" s="165"/>
    </row>
    <row r="12275" spans="41:41" x14ac:dyDescent="0.25">
      <c r="AO12275" s="165"/>
    </row>
    <row r="12276" spans="41:41" x14ac:dyDescent="0.25">
      <c r="AO12276" s="165"/>
    </row>
    <row r="12277" spans="41:41" x14ac:dyDescent="0.25">
      <c r="AO12277" s="165"/>
    </row>
    <row r="12278" spans="41:41" x14ac:dyDescent="0.25">
      <c r="AO12278" s="165"/>
    </row>
    <row r="12279" spans="41:41" x14ac:dyDescent="0.25">
      <c r="AO12279" s="165"/>
    </row>
    <row r="12280" spans="41:41" x14ac:dyDescent="0.25">
      <c r="AO12280" s="165"/>
    </row>
    <row r="12281" spans="41:41" x14ac:dyDescent="0.25">
      <c r="AO12281" s="165"/>
    </row>
    <row r="12282" spans="41:41" x14ac:dyDescent="0.25">
      <c r="AO12282" s="165"/>
    </row>
    <row r="12283" spans="41:41" x14ac:dyDescent="0.25">
      <c r="AO12283" s="165"/>
    </row>
    <row r="12284" spans="41:41" x14ac:dyDescent="0.25">
      <c r="AO12284" s="165"/>
    </row>
    <row r="12285" spans="41:41" x14ac:dyDescent="0.25">
      <c r="AO12285" s="165"/>
    </row>
    <row r="12286" spans="41:41" x14ac:dyDescent="0.25">
      <c r="AO12286" s="165"/>
    </row>
    <row r="12287" spans="41:41" x14ac:dyDescent="0.25">
      <c r="AO12287" s="165"/>
    </row>
    <row r="12288" spans="41:41" x14ac:dyDescent="0.25">
      <c r="AO12288" s="165"/>
    </row>
    <row r="12289" spans="41:41" x14ac:dyDescent="0.25">
      <c r="AO12289" s="165"/>
    </row>
    <row r="12290" spans="41:41" x14ac:dyDescent="0.25">
      <c r="AO12290" s="165"/>
    </row>
    <row r="12291" spans="41:41" x14ac:dyDescent="0.25">
      <c r="AO12291" s="165"/>
    </row>
    <row r="12292" spans="41:41" x14ac:dyDescent="0.25">
      <c r="AO12292" s="165"/>
    </row>
    <row r="12293" spans="41:41" x14ac:dyDescent="0.25">
      <c r="AO12293" s="165"/>
    </row>
    <row r="12294" spans="41:41" x14ac:dyDescent="0.25">
      <c r="AO12294" s="165"/>
    </row>
    <row r="12295" spans="41:41" x14ac:dyDescent="0.25">
      <c r="AO12295" s="165"/>
    </row>
    <row r="12296" spans="41:41" x14ac:dyDescent="0.25">
      <c r="AO12296" s="165"/>
    </row>
    <row r="12297" spans="41:41" x14ac:dyDescent="0.25">
      <c r="AO12297" s="165"/>
    </row>
    <row r="12298" spans="41:41" x14ac:dyDescent="0.25">
      <c r="AO12298" s="165"/>
    </row>
    <row r="12299" spans="41:41" x14ac:dyDescent="0.25">
      <c r="AO12299" s="165"/>
    </row>
    <row r="12300" spans="41:41" x14ac:dyDescent="0.25">
      <c r="AO12300" s="165"/>
    </row>
    <row r="12301" spans="41:41" x14ac:dyDescent="0.25">
      <c r="AO12301" s="165"/>
    </row>
    <row r="12302" spans="41:41" x14ac:dyDescent="0.25">
      <c r="AO12302" s="165"/>
    </row>
    <row r="12303" spans="41:41" x14ac:dyDescent="0.25">
      <c r="AO12303" s="165"/>
    </row>
    <row r="12304" spans="41:41" x14ac:dyDescent="0.25">
      <c r="AO12304" s="165"/>
    </row>
    <row r="12305" spans="41:41" x14ac:dyDescent="0.25">
      <c r="AO12305" s="165"/>
    </row>
    <row r="12306" spans="41:41" x14ac:dyDescent="0.25">
      <c r="AO12306" s="165"/>
    </row>
    <row r="12307" spans="41:41" x14ac:dyDescent="0.25">
      <c r="AO12307" s="165"/>
    </row>
    <row r="12308" spans="41:41" x14ac:dyDescent="0.25">
      <c r="AO12308" s="165"/>
    </row>
    <row r="12309" spans="41:41" x14ac:dyDescent="0.25">
      <c r="AO12309" s="165"/>
    </row>
    <row r="12310" spans="41:41" x14ac:dyDescent="0.25">
      <c r="AO12310" s="165"/>
    </row>
    <row r="12311" spans="41:41" x14ac:dyDescent="0.25">
      <c r="AO12311" s="165"/>
    </row>
    <row r="12312" spans="41:41" x14ac:dyDescent="0.25">
      <c r="AO12312" s="165"/>
    </row>
    <row r="12313" spans="41:41" x14ac:dyDescent="0.25">
      <c r="AO12313" s="165"/>
    </row>
    <row r="12314" spans="41:41" x14ac:dyDescent="0.25">
      <c r="AO12314" s="165"/>
    </row>
    <row r="12315" spans="41:41" x14ac:dyDescent="0.25">
      <c r="AO12315" s="165"/>
    </row>
    <row r="12316" spans="41:41" x14ac:dyDescent="0.25">
      <c r="AO12316" s="165"/>
    </row>
    <row r="12317" spans="41:41" x14ac:dyDescent="0.25">
      <c r="AO12317" s="165"/>
    </row>
    <row r="12318" spans="41:41" x14ac:dyDescent="0.25">
      <c r="AO12318" s="165"/>
    </row>
    <row r="12319" spans="41:41" x14ac:dyDescent="0.25">
      <c r="AO12319" s="165"/>
    </row>
    <row r="12320" spans="41:41" x14ac:dyDescent="0.25">
      <c r="AO12320" s="165"/>
    </row>
    <row r="12321" spans="41:41" x14ac:dyDescent="0.25">
      <c r="AO12321" s="165"/>
    </row>
    <row r="12322" spans="41:41" x14ac:dyDescent="0.25">
      <c r="AO12322" s="165"/>
    </row>
    <row r="12323" spans="41:41" x14ac:dyDescent="0.25">
      <c r="AO12323" s="165"/>
    </row>
    <row r="12324" spans="41:41" x14ac:dyDescent="0.25">
      <c r="AO12324" s="165"/>
    </row>
    <row r="12325" spans="41:41" x14ac:dyDescent="0.25">
      <c r="AO12325" s="165"/>
    </row>
    <row r="12326" spans="41:41" x14ac:dyDescent="0.25">
      <c r="AO12326" s="165"/>
    </row>
    <row r="12327" spans="41:41" x14ac:dyDescent="0.25">
      <c r="AO12327" s="165"/>
    </row>
    <row r="12328" spans="41:41" x14ac:dyDescent="0.25">
      <c r="AO12328" s="165"/>
    </row>
    <row r="12329" spans="41:41" x14ac:dyDescent="0.25">
      <c r="AO12329" s="165"/>
    </row>
    <row r="12330" spans="41:41" x14ac:dyDescent="0.25">
      <c r="AO12330" s="165"/>
    </row>
    <row r="12331" spans="41:41" x14ac:dyDescent="0.25">
      <c r="AO12331" s="165"/>
    </row>
    <row r="12332" spans="41:41" x14ac:dyDescent="0.25">
      <c r="AO12332" s="165"/>
    </row>
    <row r="12333" spans="41:41" x14ac:dyDescent="0.25">
      <c r="AO12333" s="165"/>
    </row>
    <row r="12334" spans="41:41" x14ac:dyDescent="0.25">
      <c r="AO12334" s="165"/>
    </row>
    <row r="12335" spans="41:41" x14ac:dyDescent="0.25">
      <c r="AO12335" s="165"/>
    </row>
    <row r="12336" spans="41:41" x14ac:dyDescent="0.25">
      <c r="AO12336" s="165"/>
    </row>
    <row r="12337" spans="41:41" x14ac:dyDescent="0.25">
      <c r="AO12337" s="165"/>
    </row>
    <row r="12338" spans="41:41" x14ac:dyDescent="0.25">
      <c r="AO12338" s="165"/>
    </row>
    <row r="12339" spans="41:41" x14ac:dyDescent="0.25">
      <c r="AO12339" s="165"/>
    </row>
    <row r="12340" spans="41:41" x14ac:dyDescent="0.25">
      <c r="AO12340" s="165"/>
    </row>
    <row r="12341" spans="41:41" x14ac:dyDescent="0.25">
      <c r="AO12341" s="165"/>
    </row>
    <row r="12342" spans="41:41" x14ac:dyDescent="0.25">
      <c r="AO12342" s="165"/>
    </row>
    <row r="12343" spans="41:41" x14ac:dyDescent="0.25">
      <c r="AO12343" s="165"/>
    </row>
    <row r="12344" spans="41:41" x14ac:dyDescent="0.25">
      <c r="AO12344" s="165"/>
    </row>
    <row r="12345" spans="41:41" x14ac:dyDescent="0.25">
      <c r="AO12345" s="165"/>
    </row>
    <row r="12346" spans="41:41" x14ac:dyDescent="0.25">
      <c r="AO12346" s="165"/>
    </row>
    <row r="12347" spans="41:41" x14ac:dyDescent="0.25">
      <c r="AO12347" s="165"/>
    </row>
    <row r="12348" spans="41:41" x14ac:dyDescent="0.25">
      <c r="AO12348" s="165"/>
    </row>
    <row r="12349" spans="41:41" x14ac:dyDescent="0.25">
      <c r="AO12349" s="165"/>
    </row>
    <row r="12350" spans="41:41" x14ac:dyDescent="0.25">
      <c r="AO12350" s="165"/>
    </row>
    <row r="12351" spans="41:41" x14ac:dyDescent="0.25">
      <c r="AO12351" s="165"/>
    </row>
    <row r="12352" spans="41:41" x14ac:dyDescent="0.25">
      <c r="AO12352" s="165"/>
    </row>
    <row r="12353" spans="41:41" x14ac:dyDescent="0.25">
      <c r="AO12353" s="165"/>
    </row>
    <row r="12354" spans="41:41" x14ac:dyDescent="0.25">
      <c r="AO12354" s="165"/>
    </row>
    <row r="12355" spans="41:41" x14ac:dyDescent="0.25">
      <c r="AO12355" s="165"/>
    </row>
    <row r="12356" spans="41:41" x14ac:dyDescent="0.25">
      <c r="AO12356" s="165"/>
    </row>
    <row r="12357" spans="41:41" x14ac:dyDescent="0.25">
      <c r="AO12357" s="165"/>
    </row>
    <row r="12358" spans="41:41" x14ac:dyDescent="0.25">
      <c r="AO12358" s="165"/>
    </row>
    <row r="12359" spans="41:41" x14ac:dyDescent="0.25">
      <c r="AO12359" s="165"/>
    </row>
    <row r="12360" spans="41:41" x14ac:dyDescent="0.25">
      <c r="AO12360" s="165"/>
    </row>
    <row r="12361" spans="41:41" x14ac:dyDescent="0.25">
      <c r="AO12361" s="165"/>
    </row>
    <row r="12362" spans="41:41" x14ac:dyDescent="0.25">
      <c r="AO12362" s="165"/>
    </row>
    <row r="12363" spans="41:41" x14ac:dyDescent="0.25">
      <c r="AO12363" s="165"/>
    </row>
    <row r="12364" spans="41:41" x14ac:dyDescent="0.25">
      <c r="AO12364" s="165"/>
    </row>
    <row r="12365" spans="41:41" x14ac:dyDescent="0.25">
      <c r="AO12365" s="165"/>
    </row>
    <row r="12366" spans="41:41" x14ac:dyDescent="0.25">
      <c r="AO12366" s="165"/>
    </row>
    <row r="12367" spans="41:41" x14ac:dyDescent="0.25">
      <c r="AO12367" s="165"/>
    </row>
    <row r="12368" spans="41:41" x14ac:dyDescent="0.25">
      <c r="AO12368" s="165"/>
    </row>
    <row r="12369" spans="41:41" x14ac:dyDescent="0.25">
      <c r="AO12369" s="165"/>
    </row>
    <row r="12370" spans="41:41" x14ac:dyDescent="0.25">
      <c r="AO12370" s="165"/>
    </row>
    <row r="12371" spans="41:41" x14ac:dyDescent="0.25">
      <c r="AO12371" s="165"/>
    </row>
    <row r="12372" spans="41:41" x14ac:dyDescent="0.25">
      <c r="AO12372" s="165"/>
    </row>
    <row r="12373" spans="41:41" x14ac:dyDescent="0.25">
      <c r="AO12373" s="165"/>
    </row>
    <row r="12374" spans="41:41" x14ac:dyDescent="0.25">
      <c r="AO12374" s="165"/>
    </row>
    <row r="12375" spans="41:41" x14ac:dyDescent="0.25">
      <c r="AO12375" s="165"/>
    </row>
    <row r="12376" spans="41:41" x14ac:dyDescent="0.25">
      <c r="AO12376" s="165"/>
    </row>
    <row r="12377" spans="41:41" x14ac:dyDescent="0.25">
      <c r="AO12377" s="165"/>
    </row>
    <row r="12378" spans="41:41" x14ac:dyDescent="0.25">
      <c r="AO12378" s="165"/>
    </row>
    <row r="12379" spans="41:41" x14ac:dyDescent="0.25">
      <c r="AO12379" s="165"/>
    </row>
    <row r="12380" spans="41:41" x14ac:dyDescent="0.25">
      <c r="AO12380" s="165"/>
    </row>
    <row r="12381" spans="41:41" x14ac:dyDescent="0.25">
      <c r="AO12381" s="165"/>
    </row>
    <row r="12382" spans="41:41" x14ac:dyDescent="0.25">
      <c r="AO12382" s="165"/>
    </row>
    <row r="12383" spans="41:41" x14ac:dyDescent="0.25">
      <c r="AO12383" s="165"/>
    </row>
    <row r="12384" spans="41:41" x14ac:dyDescent="0.25">
      <c r="AO12384" s="165"/>
    </row>
    <row r="12385" spans="41:41" x14ac:dyDescent="0.25">
      <c r="AO12385" s="165"/>
    </row>
    <row r="12386" spans="41:41" x14ac:dyDescent="0.25">
      <c r="AO12386" s="165"/>
    </row>
    <row r="12387" spans="41:41" x14ac:dyDescent="0.25">
      <c r="AO12387" s="165"/>
    </row>
    <row r="12388" spans="41:41" x14ac:dyDescent="0.25">
      <c r="AO12388" s="165"/>
    </row>
    <row r="12389" spans="41:41" x14ac:dyDescent="0.25">
      <c r="AO12389" s="165"/>
    </row>
    <row r="12390" spans="41:41" x14ac:dyDescent="0.25">
      <c r="AO12390" s="165"/>
    </row>
    <row r="12391" spans="41:41" x14ac:dyDescent="0.25">
      <c r="AO12391" s="165"/>
    </row>
    <row r="12392" spans="41:41" x14ac:dyDescent="0.25">
      <c r="AO12392" s="165"/>
    </row>
    <row r="12393" spans="41:41" x14ac:dyDescent="0.25">
      <c r="AO12393" s="165"/>
    </row>
    <row r="12394" spans="41:41" x14ac:dyDescent="0.25">
      <c r="AO12394" s="165"/>
    </row>
    <row r="12395" spans="41:41" x14ac:dyDescent="0.25">
      <c r="AO12395" s="165"/>
    </row>
    <row r="12396" spans="41:41" x14ac:dyDescent="0.25">
      <c r="AO12396" s="165"/>
    </row>
    <row r="12397" spans="41:41" x14ac:dyDescent="0.25">
      <c r="AO12397" s="165"/>
    </row>
    <row r="12398" spans="41:41" x14ac:dyDescent="0.25">
      <c r="AO12398" s="165"/>
    </row>
    <row r="12399" spans="41:41" x14ac:dyDescent="0.25">
      <c r="AO12399" s="165"/>
    </row>
    <row r="12400" spans="41:41" x14ac:dyDescent="0.25">
      <c r="AO12400" s="165"/>
    </row>
    <row r="12401" spans="41:41" x14ac:dyDescent="0.25">
      <c r="AO12401" s="165"/>
    </row>
    <row r="12402" spans="41:41" x14ac:dyDescent="0.25">
      <c r="AO12402" s="165"/>
    </row>
    <row r="12403" spans="41:41" x14ac:dyDescent="0.25">
      <c r="AO12403" s="165"/>
    </row>
    <row r="12404" spans="41:41" x14ac:dyDescent="0.25">
      <c r="AO12404" s="165"/>
    </row>
    <row r="12405" spans="41:41" x14ac:dyDescent="0.25">
      <c r="AO12405" s="165"/>
    </row>
    <row r="12406" spans="41:41" x14ac:dyDescent="0.25">
      <c r="AO12406" s="165"/>
    </row>
    <row r="12407" spans="41:41" x14ac:dyDescent="0.25">
      <c r="AO12407" s="165"/>
    </row>
    <row r="12408" spans="41:41" x14ac:dyDescent="0.25">
      <c r="AO12408" s="165"/>
    </row>
    <row r="12409" spans="41:41" x14ac:dyDescent="0.25">
      <c r="AO12409" s="165"/>
    </row>
    <row r="12410" spans="41:41" x14ac:dyDescent="0.25">
      <c r="AO12410" s="165"/>
    </row>
    <row r="12411" spans="41:41" x14ac:dyDescent="0.25">
      <c r="AO12411" s="165"/>
    </row>
    <row r="12412" spans="41:41" x14ac:dyDescent="0.25">
      <c r="AO12412" s="165"/>
    </row>
    <row r="12413" spans="41:41" x14ac:dyDescent="0.25">
      <c r="AO12413" s="165"/>
    </row>
    <row r="12414" spans="41:41" x14ac:dyDescent="0.25">
      <c r="AO12414" s="165"/>
    </row>
    <row r="12415" spans="41:41" x14ac:dyDescent="0.25">
      <c r="AO12415" s="165"/>
    </row>
    <row r="12416" spans="41:41" x14ac:dyDescent="0.25">
      <c r="AO12416" s="165"/>
    </row>
    <row r="12417" spans="41:41" x14ac:dyDescent="0.25">
      <c r="AO12417" s="165"/>
    </row>
    <row r="12418" spans="41:41" x14ac:dyDescent="0.25">
      <c r="AO12418" s="165"/>
    </row>
    <row r="12419" spans="41:41" x14ac:dyDescent="0.25">
      <c r="AO12419" s="165"/>
    </row>
    <row r="12420" spans="41:41" x14ac:dyDescent="0.25">
      <c r="AO12420" s="165"/>
    </row>
    <row r="12421" spans="41:41" x14ac:dyDescent="0.25">
      <c r="AO12421" s="165"/>
    </row>
    <row r="12422" spans="41:41" x14ac:dyDescent="0.25">
      <c r="AO12422" s="165"/>
    </row>
    <row r="12423" spans="41:41" x14ac:dyDescent="0.25">
      <c r="AO12423" s="165"/>
    </row>
    <row r="12424" spans="41:41" x14ac:dyDescent="0.25">
      <c r="AO12424" s="165"/>
    </row>
    <row r="12425" spans="41:41" x14ac:dyDescent="0.25">
      <c r="AO12425" s="165"/>
    </row>
    <row r="12426" spans="41:41" x14ac:dyDescent="0.25">
      <c r="AO12426" s="165"/>
    </row>
    <row r="12427" spans="41:41" x14ac:dyDescent="0.25">
      <c r="AO12427" s="165"/>
    </row>
    <row r="12428" spans="41:41" x14ac:dyDescent="0.25">
      <c r="AO12428" s="165"/>
    </row>
    <row r="12429" spans="41:41" x14ac:dyDescent="0.25">
      <c r="AO12429" s="165"/>
    </row>
    <row r="12430" spans="41:41" x14ac:dyDescent="0.25">
      <c r="AO12430" s="165"/>
    </row>
    <row r="12431" spans="41:41" x14ac:dyDescent="0.25">
      <c r="AO12431" s="165"/>
    </row>
    <row r="12432" spans="41:41" x14ac:dyDescent="0.25">
      <c r="AO12432" s="165"/>
    </row>
    <row r="12433" spans="41:41" x14ac:dyDescent="0.25">
      <c r="AO12433" s="165"/>
    </row>
    <row r="12434" spans="41:41" x14ac:dyDescent="0.25">
      <c r="AO12434" s="165"/>
    </row>
    <row r="12435" spans="41:41" x14ac:dyDescent="0.25">
      <c r="AO12435" s="165"/>
    </row>
    <row r="12436" spans="41:41" x14ac:dyDescent="0.25">
      <c r="AO12436" s="165"/>
    </row>
    <row r="12437" spans="41:41" x14ac:dyDescent="0.25">
      <c r="AO12437" s="165"/>
    </row>
    <row r="12438" spans="41:41" x14ac:dyDescent="0.25">
      <c r="AO12438" s="165"/>
    </row>
    <row r="12439" spans="41:41" x14ac:dyDescent="0.25">
      <c r="AO12439" s="165"/>
    </row>
    <row r="12440" spans="41:41" x14ac:dyDescent="0.25">
      <c r="AO12440" s="165"/>
    </row>
    <row r="12441" spans="41:41" x14ac:dyDescent="0.25">
      <c r="AO12441" s="165"/>
    </row>
    <row r="12442" spans="41:41" x14ac:dyDescent="0.25">
      <c r="AO12442" s="165"/>
    </row>
    <row r="12443" spans="41:41" x14ac:dyDescent="0.25">
      <c r="AO12443" s="165"/>
    </row>
    <row r="12444" spans="41:41" x14ac:dyDescent="0.25">
      <c r="AO12444" s="165"/>
    </row>
    <row r="12445" spans="41:41" x14ac:dyDescent="0.25">
      <c r="AO12445" s="165"/>
    </row>
    <row r="12446" spans="41:41" x14ac:dyDescent="0.25">
      <c r="AO12446" s="165"/>
    </row>
    <row r="12447" spans="41:41" x14ac:dyDescent="0.25">
      <c r="AO12447" s="165"/>
    </row>
    <row r="12448" spans="41:41" x14ac:dyDescent="0.25">
      <c r="AO12448" s="165"/>
    </row>
    <row r="12449" spans="41:41" x14ac:dyDescent="0.25">
      <c r="AO12449" s="165"/>
    </row>
    <row r="12450" spans="41:41" x14ac:dyDescent="0.25">
      <c r="AO12450" s="165"/>
    </row>
    <row r="12451" spans="41:41" x14ac:dyDescent="0.25">
      <c r="AO12451" s="165"/>
    </row>
    <row r="12452" spans="41:41" x14ac:dyDescent="0.25">
      <c r="AO12452" s="165"/>
    </row>
    <row r="12453" spans="41:41" x14ac:dyDescent="0.25">
      <c r="AO12453" s="165"/>
    </row>
    <row r="12454" spans="41:41" x14ac:dyDescent="0.25">
      <c r="AO12454" s="165"/>
    </row>
    <row r="12455" spans="41:41" x14ac:dyDescent="0.25">
      <c r="AO12455" s="165"/>
    </row>
    <row r="12456" spans="41:41" x14ac:dyDescent="0.25">
      <c r="AO12456" s="165"/>
    </row>
    <row r="12457" spans="41:41" x14ac:dyDescent="0.25">
      <c r="AO12457" s="165"/>
    </row>
    <row r="12458" spans="41:41" x14ac:dyDescent="0.25">
      <c r="AO12458" s="165"/>
    </row>
    <row r="12459" spans="41:41" x14ac:dyDescent="0.25">
      <c r="AO12459" s="165"/>
    </row>
    <row r="12460" spans="41:41" x14ac:dyDescent="0.25">
      <c r="AO12460" s="165"/>
    </row>
    <row r="12461" spans="41:41" x14ac:dyDescent="0.25">
      <c r="AO12461" s="165"/>
    </row>
    <row r="12462" spans="41:41" x14ac:dyDescent="0.25">
      <c r="AO12462" s="165"/>
    </row>
    <row r="12463" spans="41:41" x14ac:dyDescent="0.25">
      <c r="AO12463" s="165"/>
    </row>
    <row r="12464" spans="41:41" x14ac:dyDescent="0.25">
      <c r="AO12464" s="165"/>
    </row>
    <row r="12465" spans="41:41" x14ac:dyDescent="0.25">
      <c r="AO12465" s="165"/>
    </row>
    <row r="12466" spans="41:41" x14ac:dyDescent="0.25">
      <c r="AO12466" s="165"/>
    </row>
    <row r="12467" spans="41:41" x14ac:dyDescent="0.25">
      <c r="AO12467" s="165"/>
    </row>
    <row r="12468" spans="41:41" x14ac:dyDescent="0.25">
      <c r="AO12468" s="165"/>
    </row>
    <row r="12469" spans="41:41" x14ac:dyDescent="0.25">
      <c r="AO12469" s="165"/>
    </row>
    <row r="12470" spans="41:41" x14ac:dyDescent="0.25">
      <c r="AO12470" s="165"/>
    </row>
    <row r="12471" spans="41:41" x14ac:dyDescent="0.25">
      <c r="AO12471" s="165"/>
    </row>
    <row r="12472" spans="41:41" x14ac:dyDescent="0.25">
      <c r="AO12472" s="165"/>
    </row>
    <row r="12473" spans="41:41" x14ac:dyDescent="0.25">
      <c r="AO12473" s="165"/>
    </row>
    <row r="12474" spans="41:41" x14ac:dyDescent="0.25">
      <c r="AO12474" s="165"/>
    </row>
    <row r="12475" spans="41:41" x14ac:dyDescent="0.25">
      <c r="AO12475" s="165"/>
    </row>
    <row r="12476" spans="41:41" x14ac:dyDescent="0.25">
      <c r="AO12476" s="165"/>
    </row>
    <row r="12477" spans="41:41" x14ac:dyDescent="0.25">
      <c r="AO12477" s="165"/>
    </row>
    <row r="12478" spans="41:41" x14ac:dyDescent="0.25">
      <c r="AO12478" s="165"/>
    </row>
    <row r="12479" spans="41:41" x14ac:dyDescent="0.25">
      <c r="AO12479" s="165"/>
    </row>
    <row r="12480" spans="41:41" x14ac:dyDescent="0.25">
      <c r="AO12480" s="165"/>
    </row>
    <row r="12481" spans="41:41" x14ac:dyDescent="0.25">
      <c r="AO12481" s="165"/>
    </row>
    <row r="12482" spans="41:41" x14ac:dyDescent="0.25">
      <c r="AO12482" s="165"/>
    </row>
    <row r="12483" spans="41:41" x14ac:dyDescent="0.25">
      <c r="AO12483" s="165"/>
    </row>
    <row r="12484" spans="41:41" x14ac:dyDescent="0.25">
      <c r="AO12484" s="165"/>
    </row>
    <row r="12485" spans="41:41" x14ac:dyDescent="0.25">
      <c r="AO12485" s="165"/>
    </row>
    <row r="12486" spans="41:41" x14ac:dyDescent="0.25">
      <c r="AO12486" s="165"/>
    </row>
    <row r="12487" spans="41:41" x14ac:dyDescent="0.25">
      <c r="AO12487" s="165"/>
    </row>
    <row r="12488" spans="41:41" x14ac:dyDescent="0.25">
      <c r="AO12488" s="165"/>
    </row>
    <row r="12489" spans="41:41" x14ac:dyDescent="0.25">
      <c r="AO12489" s="165"/>
    </row>
    <row r="12490" spans="41:41" x14ac:dyDescent="0.25">
      <c r="AO12490" s="165"/>
    </row>
    <row r="12491" spans="41:41" x14ac:dyDescent="0.25">
      <c r="AO12491" s="165"/>
    </row>
    <row r="12492" spans="41:41" x14ac:dyDescent="0.25">
      <c r="AO12492" s="165"/>
    </row>
    <row r="12493" spans="41:41" x14ac:dyDescent="0.25">
      <c r="AO12493" s="165"/>
    </row>
    <row r="12494" spans="41:41" x14ac:dyDescent="0.25">
      <c r="AO12494" s="165"/>
    </row>
    <row r="12495" spans="41:41" x14ac:dyDescent="0.25">
      <c r="AO12495" s="165"/>
    </row>
    <row r="12496" spans="41:41" x14ac:dyDescent="0.25">
      <c r="AO12496" s="165"/>
    </row>
    <row r="12497" spans="41:41" x14ac:dyDescent="0.25">
      <c r="AO12497" s="165"/>
    </row>
    <row r="12498" spans="41:41" x14ac:dyDescent="0.25">
      <c r="AO12498" s="165"/>
    </row>
    <row r="12499" spans="41:41" x14ac:dyDescent="0.25">
      <c r="AO12499" s="165"/>
    </row>
    <row r="12500" spans="41:41" x14ac:dyDescent="0.25">
      <c r="AO12500" s="165"/>
    </row>
    <row r="12501" spans="41:41" x14ac:dyDescent="0.25">
      <c r="AO12501" s="165"/>
    </row>
    <row r="12502" spans="41:41" x14ac:dyDescent="0.25">
      <c r="AO12502" s="165"/>
    </row>
    <row r="12503" spans="41:41" x14ac:dyDescent="0.25">
      <c r="AO12503" s="165"/>
    </row>
    <row r="12504" spans="41:41" x14ac:dyDescent="0.25">
      <c r="AO12504" s="165"/>
    </row>
    <row r="12505" spans="41:41" x14ac:dyDescent="0.25">
      <c r="AO12505" s="165"/>
    </row>
    <row r="12506" spans="41:41" x14ac:dyDescent="0.25">
      <c r="AO12506" s="165"/>
    </row>
    <row r="12507" spans="41:41" x14ac:dyDescent="0.25">
      <c r="AO12507" s="165"/>
    </row>
    <row r="12508" spans="41:41" x14ac:dyDescent="0.25">
      <c r="AO12508" s="165"/>
    </row>
    <row r="12509" spans="41:41" x14ac:dyDescent="0.25">
      <c r="AO12509" s="165"/>
    </row>
    <row r="12510" spans="41:41" x14ac:dyDescent="0.25">
      <c r="AO12510" s="165"/>
    </row>
    <row r="12511" spans="41:41" x14ac:dyDescent="0.25">
      <c r="AO12511" s="165"/>
    </row>
    <row r="12512" spans="41:41" x14ac:dyDescent="0.25">
      <c r="AO12512" s="165"/>
    </row>
    <row r="12513" spans="41:41" x14ac:dyDescent="0.25">
      <c r="AO12513" s="165"/>
    </row>
    <row r="12514" spans="41:41" x14ac:dyDescent="0.25">
      <c r="AO12514" s="165"/>
    </row>
    <row r="12515" spans="41:41" x14ac:dyDescent="0.25">
      <c r="AO12515" s="165"/>
    </row>
    <row r="12516" spans="41:41" x14ac:dyDescent="0.25">
      <c r="AO12516" s="165"/>
    </row>
    <row r="12517" spans="41:41" x14ac:dyDescent="0.25">
      <c r="AO12517" s="165"/>
    </row>
    <row r="12518" spans="41:41" x14ac:dyDescent="0.25">
      <c r="AO12518" s="165"/>
    </row>
    <row r="12519" spans="41:41" x14ac:dyDescent="0.25">
      <c r="AO12519" s="165"/>
    </row>
    <row r="12520" spans="41:41" x14ac:dyDescent="0.25">
      <c r="AO12520" s="165"/>
    </row>
    <row r="12521" spans="41:41" x14ac:dyDescent="0.25">
      <c r="AO12521" s="165"/>
    </row>
    <row r="12522" spans="41:41" x14ac:dyDescent="0.25">
      <c r="AO12522" s="165"/>
    </row>
    <row r="12523" spans="41:41" x14ac:dyDescent="0.25">
      <c r="AO12523" s="165"/>
    </row>
    <row r="12524" spans="41:41" x14ac:dyDescent="0.25">
      <c r="AO12524" s="165"/>
    </row>
    <row r="12525" spans="41:41" x14ac:dyDescent="0.25">
      <c r="AO12525" s="165"/>
    </row>
    <row r="12526" spans="41:41" x14ac:dyDescent="0.25">
      <c r="AO12526" s="165"/>
    </row>
    <row r="12527" spans="41:41" x14ac:dyDescent="0.25">
      <c r="AO12527" s="165"/>
    </row>
    <row r="12528" spans="41:41" x14ac:dyDescent="0.25">
      <c r="AO12528" s="165"/>
    </row>
    <row r="12529" spans="41:41" x14ac:dyDescent="0.25">
      <c r="AO12529" s="165"/>
    </row>
    <row r="12530" spans="41:41" x14ac:dyDescent="0.25">
      <c r="AO12530" s="165"/>
    </row>
    <row r="12531" spans="41:41" x14ac:dyDescent="0.25">
      <c r="AO12531" s="165"/>
    </row>
    <row r="12532" spans="41:41" x14ac:dyDescent="0.25">
      <c r="AO12532" s="165"/>
    </row>
    <row r="12533" spans="41:41" x14ac:dyDescent="0.25">
      <c r="AO12533" s="165"/>
    </row>
    <row r="12534" spans="41:41" x14ac:dyDescent="0.25">
      <c r="AO12534" s="165"/>
    </row>
    <row r="12535" spans="41:41" x14ac:dyDescent="0.25">
      <c r="AO12535" s="165"/>
    </row>
    <row r="12536" spans="41:41" x14ac:dyDescent="0.25">
      <c r="AO12536" s="165"/>
    </row>
    <row r="12537" spans="41:41" x14ac:dyDescent="0.25">
      <c r="AO12537" s="165"/>
    </row>
    <row r="12538" spans="41:41" x14ac:dyDescent="0.25">
      <c r="AO12538" s="165"/>
    </row>
    <row r="12539" spans="41:41" x14ac:dyDescent="0.25">
      <c r="AO12539" s="165"/>
    </row>
    <row r="12540" spans="41:41" x14ac:dyDescent="0.25">
      <c r="AO12540" s="165"/>
    </row>
    <row r="12541" spans="41:41" x14ac:dyDescent="0.25">
      <c r="AO12541" s="165"/>
    </row>
    <row r="12542" spans="41:41" x14ac:dyDescent="0.25">
      <c r="AO12542" s="165"/>
    </row>
    <row r="12543" spans="41:41" x14ac:dyDescent="0.25">
      <c r="AO12543" s="165"/>
    </row>
    <row r="12544" spans="41:41" x14ac:dyDescent="0.25">
      <c r="AO12544" s="165"/>
    </row>
    <row r="12545" spans="41:41" x14ac:dyDescent="0.25">
      <c r="AO12545" s="165"/>
    </row>
    <row r="12546" spans="41:41" x14ac:dyDescent="0.25">
      <c r="AO12546" s="165"/>
    </row>
    <row r="12547" spans="41:41" x14ac:dyDescent="0.25">
      <c r="AO12547" s="165"/>
    </row>
    <row r="12548" spans="41:41" x14ac:dyDescent="0.25">
      <c r="AO12548" s="165"/>
    </row>
    <row r="12549" spans="41:41" x14ac:dyDescent="0.25">
      <c r="AO12549" s="165"/>
    </row>
    <row r="12550" spans="41:41" x14ac:dyDescent="0.25">
      <c r="AO12550" s="165"/>
    </row>
    <row r="12551" spans="41:41" x14ac:dyDescent="0.25">
      <c r="AO12551" s="165"/>
    </row>
    <row r="12552" spans="41:41" x14ac:dyDescent="0.25">
      <c r="AO12552" s="165"/>
    </row>
    <row r="12553" spans="41:41" x14ac:dyDescent="0.25">
      <c r="AO12553" s="165"/>
    </row>
    <row r="12554" spans="41:41" x14ac:dyDescent="0.25">
      <c r="AO12554" s="165"/>
    </row>
    <row r="12555" spans="41:41" x14ac:dyDescent="0.25">
      <c r="AO12555" s="165"/>
    </row>
    <row r="12556" spans="41:41" x14ac:dyDescent="0.25">
      <c r="AO12556" s="165"/>
    </row>
    <row r="12557" spans="41:41" x14ac:dyDescent="0.25">
      <c r="AO12557" s="165"/>
    </row>
    <row r="12558" spans="41:41" x14ac:dyDescent="0.25">
      <c r="AO12558" s="165"/>
    </row>
    <row r="12559" spans="41:41" x14ac:dyDescent="0.25">
      <c r="AO12559" s="165"/>
    </row>
    <row r="12560" spans="41:41" x14ac:dyDescent="0.25">
      <c r="AO12560" s="165"/>
    </row>
    <row r="12561" spans="41:41" x14ac:dyDescent="0.25">
      <c r="AO12561" s="165"/>
    </row>
    <row r="12562" spans="41:41" x14ac:dyDescent="0.25">
      <c r="AO12562" s="165"/>
    </row>
    <row r="12563" spans="41:41" x14ac:dyDescent="0.25">
      <c r="AO12563" s="165"/>
    </row>
    <row r="12564" spans="41:41" x14ac:dyDescent="0.25">
      <c r="AO12564" s="165"/>
    </row>
    <row r="12565" spans="41:41" x14ac:dyDescent="0.25">
      <c r="AO12565" s="165"/>
    </row>
    <row r="12566" spans="41:41" x14ac:dyDescent="0.25">
      <c r="AO12566" s="165"/>
    </row>
    <row r="12567" spans="41:41" x14ac:dyDescent="0.25">
      <c r="AO12567" s="165"/>
    </row>
    <row r="12568" spans="41:41" x14ac:dyDescent="0.25">
      <c r="AO12568" s="165"/>
    </row>
    <row r="12569" spans="41:41" x14ac:dyDescent="0.25">
      <c r="AO12569" s="165"/>
    </row>
    <row r="12570" spans="41:41" x14ac:dyDescent="0.25">
      <c r="AO12570" s="165"/>
    </row>
    <row r="12571" spans="41:41" x14ac:dyDescent="0.25">
      <c r="AO12571" s="165"/>
    </row>
    <row r="12572" spans="41:41" x14ac:dyDescent="0.25">
      <c r="AO12572" s="165"/>
    </row>
    <row r="12573" spans="41:41" x14ac:dyDescent="0.25">
      <c r="AO12573" s="165"/>
    </row>
    <row r="12574" spans="41:41" x14ac:dyDescent="0.25">
      <c r="AO12574" s="165"/>
    </row>
    <row r="12575" spans="41:41" x14ac:dyDescent="0.25">
      <c r="AO12575" s="165"/>
    </row>
    <row r="12576" spans="41:41" x14ac:dyDescent="0.25">
      <c r="AO12576" s="165"/>
    </row>
    <row r="12577" spans="41:41" x14ac:dyDescent="0.25">
      <c r="AO12577" s="165"/>
    </row>
    <row r="12578" spans="41:41" x14ac:dyDescent="0.25">
      <c r="AO12578" s="165"/>
    </row>
    <row r="12579" spans="41:41" x14ac:dyDescent="0.25">
      <c r="AO12579" s="165"/>
    </row>
    <row r="12580" spans="41:41" x14ac:dyDescent="0.25">
      <c r="AO12580" s="165"/>
    </row>
    <row r="12581" spans="41:41" x14ac:dyDescent="0.25">
      <c r="AO12581" s="165"/>
    </row>
    <row r="12582" spans="41:41" x14ac:dyDescent="0.25">
      <c r="AO12582" s="165"/>
    </row>
    <row r="12583" spans="41:41" x14ac:dyDescent="0.25">
      <c r="AO12583" s="165"/>
    </row>
    <row r="12584" spans="41:41" x14ac:dyDescent="0.25">
      <c r="AO12584" s="165"/>
    </row>
    <row r="12585" spans="41:41" x14ac:dyDescent="0.25">
      <c r="AO12585" s="165"/>
    </row>
    <row r="12586" spans="41:41" x14ac:dyDescent="0.25">
      <c r="AO12586" s="165"/>
    </row>
    <row r="12587" spans="41:41" x14ac:dyDescent="0.25">
      <c r="AO12587" s="165"/>
    </row>
    <row r="12588" spans="41:41" x14ac:dyDescent="0.25">
      <c r="AO12588" s="165"/>
    </row>
    <row r="12589" spans="41:41" x14ac:dyDescent="0.25">
      <c r="AO12589" s="165"/>
    </row>
    <row r="12590" spans="41:41" x14ac:dyDescent="0.25">
      <c r="AO12590" s="165"/>
    </row>
    <row r="12591" spans="41:41" x14ac:dyDescent="0.25">
      <c r="AO12591" s="165"/>
    </row>
    <row r="12592" spans="41:41" x14ac:dyDescent="0.25">
      <c r="AO12592" s="165"/>
    </row>
    <row r="12593" spans="41:41" x14ac:dyDescent="0.25">
      <c r="AO12593" s="165"/>
    </row>
    <row r="12594" spans="41:41" x14ac:dyDescent="0.25">
      <c r="AO12594" s="165"/>
    </row>
    <row r="12595" spans="41:41" x14ac:dyDescent="0.25">
      <c r="AO12595" s="165"/>
    </row>
    <row r="12596" spans="41:41" x14ac:dyDescent="0.25">
      <c r="AO12596" s="165"/>
    </row>
    <row r="12597" spans="41:41" x14ac:dyDescent="0.25">
      <c r="AO12597" s="165"/>
    </row>
    <row r="12598" spans="41:41" x14ac:dyDescent="0.25">
      <c r="AO12598" s="165"/>
    </row>
    <row r="12599" spans="41:41" x14ac:dyDescent="0.25">
      <c r="AO12599" s="165"/>
    </row>
    <row r="12600" spans="41:41" x14ac:dyDescent="0.25">
      <c r="AO12600" s="165"/>
    </row>
    <row r="12601" spans="41:41" x14ac:dyDescent="0.25">
      <c r="AO12601" s="165"/>
    </row>
    <row r="12602" spans="41:41" x14ac:dyDescent="0.25">
      <c r="AO12602" s="165"/>
    </row>
    <row r="12603" spans="41:41" x14ac:dyDescent="0.25">
      <c r="AO12603" s="165"/>
    </row>
    <row r="12604" spans="41:41" x14ac:dyDescent="0.25">
      <c r="AO12604" s="165"/>
    </row>
    <row r="12605" spans="41:41" x14ac:dyDescent="0.25">
      <c r="AO12605" s="165"/>
    </row>
    <row r="12606" spans="41:41" x14ac:dyDescent="0.25">
      <c r="AO12606" s="165"/>
    </row>
    <row r="12607" spans="41:41" x14ac:dyDescent="0.25">
      <c r="AO12607" s="165"/>
    </row>
    <row r="12608" spans="41:41" x14ac:dyDescent="0.25">
      <c r="AO12608" s="165"/>
    </row>
    <row r="12609" spans="41:41" x14ac:dyDescent="0.25">
      <c r="AO12609" s="165"/>
    </row>
    <row r="12610" spans="41:41" x14ac:dyDescent="0.25">
      <c r="AO12610" s="165"/>
    </row>
    <row r="12611" spans="41:41" x14ac:dyDescent="0.25">
      <c r="AO12611" s="165"/>
    </row>
    <row r="12612" spans="41:41" x14ac:dyDescent="0.25">
      <c r="AO12612" s="165"/>
    </row>
    <row r="12613" spans="41:41" x14ac:dyDescent="0.25">
      <c r="AO12613" s="165"/>
    </row>
    <row r="12614" spans="41:41" x14ac:dyDescent="0.25">
      <c r="AO12614" s="165"/>
    </row>
    <row r="12615" spans="41:41" x14ac:dyDescent="0.25">
      <c r="AO12615" s="165"/>
    </row>
    <row r="12616" spans="41:41" x14ac:dyDescent="0.25">
      <c r="AO12616" s="165"/>
    </row>
    <row r="12617" spans="41:41" x14ac:dyDescent="0.25">
      <c r="AO12617" s="165"/>
    </row>
    <row r="12618" spans="41:41" x14ac:dyDescent="0.25">
      <c r="AO12618" s="165"/>
    </row>
    <row r="12619" spans="41:41" x14ac:dyDescent="0.25">
      <c r="AO12619" s="165"/>
    </row>
    <row r="12620" spans="41:41" x14ac:dyDescent="0.25">
      <c r="AO12620" s="165"/>
    </row>
    <row r="12621" spans="41:41" x14ac:dyDescent="0.25">
      <c r="AO12621" s="165"/>
    </row>
    <row r="12622" spans="41:41" x14ac:dyDescent="0.25">
      <c r="AO12622" s="165"/>
    </row>
    <row r="12623" spans="41:41" x14ac:dyDescent="0.25">
      <c r="AO12623" s="165"/>
    </row>
    <row r="12624" spans="41:41" x14ac:dyDescent="0.25">
      <c r="AO12624" s="165"/>
    </row>
    <row r="12625" spans="41:41" x14ac:dyDescent="0.25">
      <c r="AO12625" s="165"/>
    </row>
    <row r="12626" spans="41:41" x14ac:dyDescent="0.25">
      <c r="AO12626" s="165"/>
    </row>
    <row r="12627" spans="41:41" x14ac:dyDescent="0.25">
      <c r="AO12627" s="165"/>
    </row>
    <row r="12628" spans="41:41" x14ac:dyDescent="0.25">
      <c r="AO12628" s="165"/>
    </row>
    <row r="12629" spans="41:41" x14ac:dyDescent="0.25">
      <c r="AO12629" s="165"/>
    </row>
    <row r="12630" spans="41:41" x14ac:dyDescent="0.25">
      <c r="AO12630" s="165"/>
    </row>
    <row r="12631" spans="41:41" x14ac:dyDescent="0.25">
      <c r="AO12631" s="165"/>
    </row>
    <row r="12632" spans="41:41" x14ac:dyDescent="0.25">
      <c r="AO12632" s="165"/>
    </row>
    <row r="12633" spans="41:41" x14ac:dyDescent="0.25">
      <c r="AO12633" s="165"/>
    </row>
    <row r="12634" spans="41:41" x14ac:dyDescent="0.25">
      <c r="AO12634" s="165"/>
    </row>
    <row r="12635" spans="41:41" x14ac:dyDescent="0.25">
      <c r="AO12635" s="165"/>
    </row>
    <row r="12636" spans="41:41" x14ac:dyDescent="0.25">
      <c r="AO12636" s="165"/>
    </row>
    <row r="12637" spans="41:41" x14ac:dyDescent="0.25">
      <c r="AO12637" s="165"/>
    </row>
    <row r="12638" spans="41:41" x14ac:dyDescent="0.25">
      <c r="AO12638" s="165"/>
    </row>
    <row r="12639" spans="41:41" x14ac:dyDescent="0.25">
      <c r="AO12639" s="165"/>
    </row>
    <row r="12640" spans="41:41" x14ac:dyDescent="0.25">
      <c r="AO12640" s="165"/>
    </row>
    <row r="12641" spans="41:41" x14ac:dyDescent="0.25">
      <c r="AO12641" s="165"/>
    </row>
    <row r="12642" spans="41:41" x14ac:dyDescent="0.25">
      <c r="AO12642" s="165"/>
    </row>
    <row r="12643" spans="41:41" x14ac:dyDescent="0.25">
      <c r="AO12643" s="165"/>
    </row>
    <row r="12644" spans="41:41" x14ac:dyDescent="0.25">
      <c r="AO12644" s="165"/>
    </row>
    <row r="12645" spans="41:41" x14ac:dyDescent="0.25">
      <c r="AO12645" s="165"/>
    </row>
    <row r="12646" spans="41:41" x14ac:dyDescent="0.25">
      <c r="AO12646" s="165"/>
    </row>
    <row r="12647" spans="41:41" x14ac:dyDescent="0.25">
      <c r="AO12647" s="165"/>
    </row>
    <row r="12648" spans="41:41" x14ac:dyDescent="0.25">
      <c r="AO12648" s="165"/>
    </row>
    <row r="12649" spans="41:41" x14ac:dyDescent="0.25">
      <c r="AO12649" s="165"/>
    </row>
    <row r="12650" spans="41:41" x14ac:dyDescent="0.25">
      <c r="AO12650" s="165"/>
    </row>
    <row r="12651" spans="41:41" x14ac:dyDescent="0.25">
      <c r="AO12651" s="165"/>
    </row>
    <row r="12652" spans="41:41" x14ac:dyDescent="0.25">
      <c r="AO12652" s="165"/>
    </row>
    <row r="12653" spans="41:41" x14ac:dyDescent="0.25">
      <c r="AO12653" s="165"/>
    </row>
    <row r="12654" spans="41:41" x14ac:dyDescent="0.25">
      <c r="AO12654" s="165"/>
    </row>
    <row r="12655" spans="41:41" x14ac:dyDescent="0.25">
      <c r="AO12655" s="165"/>
    </row>
    <row r="12656" spans="41:41" x14ac:dyDescent="0.25">
      <c r="AO12656" s="165"/>
    </row>
    <row r="12657" spans="41:41" x14ac:dyDescent="0.25">
      <c r="AO12657" s="165"/>
    </row>
    <row r="12658" spans="41:41" x14ac:dyDescent="0.25">
      <c r="AO12658" s="165"/>
    </row>
    <row r="12659" spans="41:41" x14ac:dyDescent="0.25">
      <c r="AO12659" s="165"/>
    </row>
    <row r="12660" spans="41:41" x14ac:dyDescent="0.25">
      <c r="AO12660" s="165"/>
    </row>
    <row r="12661" spans="41:41" x14ac:dyDescent="0.25">
      <c r="AO12661" s="165"/>
    </row>
    <row r="12662" spans="41:41" x14ac:dyDescent="0.25">
      <c r="AO12662" s="165"/>
    </row>
    <row r="12663" spans="41:41" x14ac:dyDescent="0.25">
      <c r="AO12663" s="165"/>
    </row>
    <row r="12664" spans="41:41" x14ac:dyDescent="0.25">
      <c r="AO12664" s="165"/>
    </row>
    <row r="12665" spans="41:41" x14ac:dyDescent="0.25">
      <c r="AO12665" s="165"/>
    </row>
    <row r="12666" spans="41:41" x14ac:dyDescent="0.25">
      <c r="AO12666" s="165"/>
    </row>
    <row r="12667" spans="41:41" x14ac:dyDescent="0.25">
      <c r="AO12667" s="165"/>
    </row>
    <row r="12668" spans="41:41" x14ac:dyDescent="0.25">
      <c r="AO12668" s="165"/>
    </row>
    <row r="12669" spans="41:41" x14ac:dyDescent="0.25">
      <c r="AO12669" s="165"/>
    </row>
    <row r="12670" spans="41:41" x14ac:dyDescent="0.25">
      <c r="AO12670" s="165"/>
    </row>
    <row r="12671" spans="41:41" x14ac:dyDescent="0.25">
      <c r="AO12671" s="165"/>
    </row>
    <row r="12672" spans="41:41" x14ac:dyDescent="0.25">
      <c r="AO12672" s="165"/>
    </row>
    <row r="12673" spans="41:41" x14ac:dyDescent="0.25">
      <c r="AO12673" s="165"/>
    </row>
    <row r="12674" spans="41:41" x14ac:dyDescent="0.25">
      <c r="AO12674" s="165"/>
    </row>
    <row r="12675" spans="41:41" x14ac:dyDescent="0.25">
      <c r="AO12675" s="165"/>
    </row>
    <row r="12676" spans="41:41" x14ac:dyDescent="0.25">
      <c r="AO12676" s="165"/>
    </row>
    <row r="12677" spans="41:41" x14ac:dyDescent="0.25">
      <c r="AO12677" s="165"/>
    </row>
    <row r="12678" spans="41:41" x14ac:dyDescent="0.25">
      <c r="AO12678" s="165"/>
    </row>
    <row r="12679" spans="41:41" x14ac:dyDescent="0.25">
      <c r="AO12679" s="165"/>
    </row>
    <row r="12680" spans="41:41" x14ac:dyDescent="0.25">
      <c r="AO12680" s="165"/>
    </row>
    <row r="12681" spans="41:41" x14ac:dyDescent="0.25">
      <c r="AO12681" s="165"/>
    </row>
    <row r="12682" spans="41:41" x14ac:dyDescent="0.25">
      <c r="AO12682" s="165"/>
    </row>
    <row r="12683" spans="41:41" x14ac:dyDescent="0.25">
      <c r="AO12683" s="165"/>
    </row>
    <row r="12684" spans="41:41" x14ac:dyDescent="0.25">
      <c r="AO12684" s="165"/>
    </row>
    <row r="12685" spans="41:41" x14ac:dyDescent="0.25">
      <c r="AO12685" s="165"/>
    </row>
    <row r="12686" spans="41:41" x14ac:dyDescent="0.25">
      <c r="AO12686" s="165"/>
    </row>
    <row r="12687" spans="41:41" x14ac:dyDescent="0.25">
      <c r="AO12687" s="165"/>
    </row>
    <row r="12688" spans="41:41" x14ac:dyDescent="0.25">
      <c r="AO12688" s="165"/>
    </row>
    <row r="12689" spans="41:41" x14ac:dyDescent="0.25">
      <c r="AO12689" s="165"/>
    </row>
    <row r="12690" spans="41:41" x14ac:dyDescent="0.25">
      <c r="AO12690" s="165"/>
    </row>
    <row r="12691" spans="41:41" x14ac:dyDescent="0.25">
      <c r="AO12691" s="165"/>
    </row>
    <row r="12692" spans="41:41" x14ac:dyDescent="0.25">
      <c r="AO12692" s="165"/>
    </row>
    <row r="12693" spans="41:41" x14ac:dyDescent="0.25">
      <c r="AO12693" s="165"/>
    </row>
    <row r="12694" spans="41:41" x14ac:dyDescent="0.25">
      <c r="AO12694" s="165"/>
    </row>
    <row r="12695" spans="41:41" x14ac:dyDescent="0.25">
      <c r="AO12695" s="165"/>
    </row>
    <row r="12696" spans="41:41" x14ac:dyDescent="0.25">
      <c r="AO12696" s="165"/>
    </row>
    <row r="12697" spans="41:41" x14ac:dyDescent="0.25">
      <c r="AO12697" s="165"/>
    </row>
    <row r="12698" spans="41:41" x14ac:dyDescent="0.25">
      <c r="AO12698" s="165"/>
    </row>
    <row r="12699" spans="41:41" x14ac:dyDescent="0.25">
      <c r="AO12699" s="165"/>
    </row>
    <row r="12700" spans="41:41" x14ac:dyDescent="0.25">
      <c r="AO12700" s="165"/>
    </row>
    <row r="12701" spans="41:41" x14ac:dyDescent="0.25">
      <c r="AO12701" s="165"/>
    </row>
    <row r="12702" spans="41:41" x14ac:dyDescent="0.25">
      <c r="AO12702" s="165"/>
    </row>
    <row r="12703" spans="41:41" x14ac:dyDescent="0.25">
      <c r="AO12703" s="165"/>
    </row>
    <row r="12704" spans="41:41" x14ac:dyDescent="0.25">
      <c r="AO12704" s="165"/>
    </row>
    <row r="12705" spans="41:41" x14ac:dyDescent="0.25">
      <c r="AO12705" s="165"/>
    </row>
    <row r="12706" spans="41:41" x14ac:dyDescent="0.25">
      <c r="AO12706" s="165"/>
    </row>
    <row r="12707" spans="41:41" x14ac:dyDescent="0.25">
      <c r="AO12707" s="165"/>
    </row>
    <row r="12708" spans="41:41" x14ac:dyDescent="0.25">
      <c r="AO12708" s="165"/>
    </row>
    <row r="12709" spans="41:41" x14ac:dyDescent="0.25">
      <c r="AO12709" s="165"/>
    </row>
    <row r="12710" spans="41:41" x14ac:dyDescent="0.25">
      <c r="AO12710" s="165"/>
    </row>
    <row r="12711" spans="41:41" x14ac:dyDescent="0.25">
      <c r="AO12711" s="165"/>
    </row>
    <row r="12712" spans="41:41" x14ac:dyDescent="0.25">
      <c r="AO12712" s="165"/>
    </row>
    <row r="12713" spans="41:41" x14ac:dyDescent="0.25">
      <c r="AO12713" s="165"/>
    </row>
    <row r="12714" spans="41:41" x14ac:dyDescent="0.25">
      <c r="AO12714" s="165"/>
    </row>
    <row r="12715" spans="41:41" x14ac:dyDescent="0.25">
      <c r="AO12715" s="165"/>
    </row>
    <row r="12716" spans="41:41" x14ac:dyDescent="0.25">
      <c r="AO12716" s="165"/>
    </row>
    <row r="12717" spans="41:41" x14ac:dyDescent="0.25">
      <c r="AO12717" s="165"/>
    </row>
    <row r="12718" spans="41:41" x14ac:dyDescent="0.25">
      <c r="AO12718" s="165"/>
    </row>
    <row r="12719" spans="41:41" x14ac:dyDescent="0.25">
      <c r="AO12719" s="165"/>
    </row>
    <row r="12720" spans="41:41" x14ac:dyDescent="0.25">
      <c r="AO12720" s="165"/>
    </row>
    <row r="12721" spans="41:41" x14ac:dyDescent="0.25">
      <c r="AO12721" s="165"/>
    </row>
    <row r="12722" spans="41:41" x14ac:dyDescent="0.25">
      <c r="AO12722" s="165"/>
    </row>
    <row r="12723" spans="41:41" x14ac:dyDescent="0.25">
      <c r="AO12723" s="165"/>
    </row>
    <row r="12724" spans="41:41" x14ac:dyDescent="0.25">
      <c r="AO12724" s="165"/>
    </row>
    <row r="12725" spans="41:41" x14ac:dyDescent="0.25">
      <c r="AO12725" s="165"/>
    </row>
    <row r="12726" spans="41:41" x14ac:dyDescent="0.25">
      <c r="AO12726" s="165"/>
    </row>
    <row r="12727" spans="41:41" x14ac:dyDescent="0.25">
      <c r="AO12727" s="165"/>
    </row>
    <row r="12728" spans="41:41" x14ac:dyDescent="0.25">
      <c r="AO12728" s="165"/>
    </row>
    <row r="12729" spans="41:41" x14ac:dyDescent="0.25">
      <c r="AO12729" s="165"/>
    </row>
    <row r="12730" spans="41:41" x14ac:dyDescent="0.25">
      <c r="AO12730" s="165"/>
    </row>
    <row r="12731" spans="41:41" x14ac:dyDescent="0.25">
      <c r="AO12731" s="165"/>
    </row>
    <row r="12732" spans="41:41" x14ac:dyDescent="0.25">
      <c r="AO12732" s="165"/>
    </row>
    <row r="12733" spans="41:41" x14ac:dyDescent="0.25">
      <c r="AO12733" s="165"/>
    </row>
    <row r="12734" spans="41:41" x14ac:dyDescent="0.25">
      <c r="AO12734" s="165"/>
    </row>
    <row r="12735" spans="41:41" x14ac:dyDescent="0.25">
      <c r="AO12735" s="165"/>
    </row>
    <row r="12736" spans="41:41" x14ac:dyDescent="0.25">
      <c r="AO12736" s="165"/>
    </row>
    <row r="12737" spans="41:41" x14ac:dyDescent="0.25">
      <c r="AO12737" s="165"/>
    </row>
    <row r="12738" spans="41:41" x14ac:dyDescent="0.25">
      <c r="AO12738" s="165"/>
    </row>
    <row r="12739" spans="41:41" x14ac:dyDescent="0.25">
      <c r="AO12739" s="165"/>
    </row>
    <row r="12740" spans="41:41" x14ac:dyDescent="0.25">
      <c r="AO12740" s="165"/>
    </row>
    <row r="12741" spans="41:41" x14ac:dyDescent="0.25">
      <c r="AO12741" s="165"/>
    </row>
    <row r="12742" spans="41:41" x14ac:dyDescent="0.25">
      <c r="AO12742" s="165"/>
    </row>
    <row r="12743" spans="41:41" x14ac:dyDescent="0.25">
      <c r="AO12743" s="165"/>
    </row>
    <row r="12744" spans="41:41" x14ac:dyDescent="0.25">
      <c r="AO12744" s="165"/>
    </row>
    <row r="12745" spans="41:41" x14ac:dyDescent="0.25">
      <c r="AO12745" s="165"/>
    </row>
    <row r="12746" spans="41:41" x14ac:dyDescent="0.25">
      <c r="AO12746" s="165"/>
    </row>
    <row r="12747" spans="41:41" x14ac:dyDescent="0.25">
      <c r="AO12747" s="165"/>
    </row>
    <row r="12748" spans="41:41" x14ac:dyDescent="0.25">
      <c r="AO12748" s="165"/>
    </row>
    <row r="12749" spans="41:41" x14ac:dyDescent="0.25">
      <c r="AO12749" s="165"/>
    </row>
    <row r="12750" spans="41:41" x14ac:dyDescent="0.25">
      <c r="AO12750" s="165"/>
    </row>
    <row r="12751" spans="41:41" x14ac:dyDescent="0.25">
      <c r="AO12751" s="165"/>
    </row>
    <row r="12752" spans="41:41" x14ac:dyDescent="0.25">
      <c r="AO12752" s="165"/>
    </row>
    <row r="12753" spans="41:41" x14ac:dyDescent="0.25">
      <c r="AO12753" s="165"/>
    </row>
    <row r="12754" spans="41:41" x14ac:dyDescent="0.25">
      <c r="AO12754" s="165"/>
    </row>
    <row r="12755" spans="41:41" x14ac:dyDescent="0.25">
      <c r="AO12755" s="165"/>
    </row>
    <row r="12756" spans="41:41" x14ac:dyDescent="0.25">
      <c r="AO12756" s="165"/>
    </row>
    <row r="12757" spans="41:41" x14ac:dyDescent="0.25">
      <c r="AO12757" s="165"/>
    </row>
    <row r="12758" spans="41:41" x14ac:dyDescent="0.25">
      <c r="AO12758" s="165"/>
    </row>
    <row r="12759" spans="41:41" x14ac:dyDescent="0.25">
      <c r="AO12759" s="165"/>
    </row>
    <row r="12760" spans="41:41" x14ac:dyDescent="0.25">
      <c r="AO12760" s="165"/>
    </row>
    <row r="12761" spans="41:41" x14ac:dyDescent="0.25">
      <c r="AO12761" s="165"/>
    </row>
    <row r="12762" spans="41:41" x14ac:dyDescent="0.25">
      <c r="AO12762" s="165"/>
    </row>
    <row r="12763" spans="41:41" x14ac:dyDescent="0.25">
      <c r="AO12763" s="165"/>
    </row>
    <row r="12764" spans="41:41" x14ac:dyDescent="0.25">
      <c r="AO12764" s="165"/>
    </row>
    <row r="12765" spans="41:41" x14ac:dyDescent="0.25">
      <c r="AO12765" s="165"/>
    </row>
    <row r="12766" spans="41:41" x14ac:dyDescent="0.25">
      <c r="AO12766" s="165"/>
    </row>
    <row r="12767" spans="41:41" x14ac:dyDescent="0.25">
      <c r="AO12767" s="165"/>
    </row>
    <row r="12768" spans="41:41" x14ac:dyDescent="0.25">
      <c r="AO12768" s="165"/>
    </row>
    <row r="12769" spans="41:41" x14ac:dyDescent="0.25">
      <c r="AO12769" s="165"/>
    </row>
    <row r="12770" spans="41:41" x14ac:dyDescent="0.25">
      <c r="AO12770" s="165"/>
    </row>
    <row r="12771" spans="41:41" x14ac:dyDescent="0.25">
      <c r="AO12771" s="165"/>
    </row>
    <row r="12772" spans="41:41" x14ac:dyDescent="0.25">
      <c r="AO12772" s="165"/>
    </row>
    <row r="12773" spans="41:41" x14ac:dyDescent="0.25">
      <c r="AO12773" s="165"/>
    </row>
    <row r="12774" spans="41:41" x14ac:dyDescent="0.25">
      <c r="AO12774" s="165"/>
    </row>
    <row r="12775" spans="41:41" x14ac:dyDescent="0.25">
      <c r="AO12775" s="165"/>
    </row>
    <row r="12776" spans="41:41" x14ac:dyDescent="0.25">
      <c r="AO12776" s="165"/>
    </row>
    <row r="12777" spans="41:41" x14ac:dyDescent="0.25">
      <c r="AO12777" s="165"/>
    </row>
    <row r="12778" spans="41:41" x14ac:dyDescent="0.25">
      <c r="AO12778" s="165"/>
    </row>
    <row r="12779" spans="41:41" x14ac:dyDescent="0.25">
      <c r="AO12779" s="165"/>
    </row>
    <row r="12780" spans="41:41" x14ac:dyDescent="0.25">
      <c r="AO12780" s="165"/>
    </row>
    <row r="12781" spans="41:41" x14ac:dyDescent="0.25">
      <c r="AO12781" s="165"/>
    </row>
    <row r="12782" spans="41:41" x14ac:dyDescent="0.25">
      <c r="AO12782" s="165"/>
    </row>
    <row r="12783" spans="41:41" x14ac:dyDescent="0.25">
      <c r="AO12783" s="165"/>
    </row>
    <row r="12784" spans="41:41" x14ac:dyDescent="0.25">
      <c r="AO12784" s="165"/>
    </row>
    <row r="12785" spans="41:41" x14ac:dyDescent="0.25">
      <c r="AO12785" s="165"/>
    </row>
    <row r="12786" spans="41:41" x14ac:dyDescent="0.25">
      <c r="AO12786" s="165"/>
    </row>
    <row r="12787" spans="41:41" x14ac:dyDescent="0.25">
      <c r="AO12787" s="165"/>
    </row>
    <row r="12788" spans="41:41" x14ac:dyDescent="0.25">
      <c r="AO12788" s="165"/>
    </row>
    <row r="12789" spans="41:41" x14ac:dyDescent="0.25">
      <c r="AO12789" s="165"/>
    </row>
    <row r="12790" spans="41:41" x14ac:dyDescent="0.25">
      <c r="AO12790" s="165"/>
    </row>
    <row r="12791" spans="41:41" x14ac:dyDescent="0.25">
      <c r="AO12791" s="165"/>
    </row>
    <row r="12792" spans="41:41" x14ac:dyDescent="0.25">
      <c r="AO12792" s="165"/>
    </row>
    <row r="12793" spans="41:41" x14ac:dyDescent="0.25">
      <c r="AO12793" s="165"/>
    </row>
    <row r="12794" spans="41:41" x14ac:dyDescent="0.25">
      <c r="AO12794" s="165"/>
    </row>
    <row r="12795" spans="41:41" x14ac:dyDescent="0.25">
      <c r="AO12795" s="165"/>
    </row>
    <row r="12796" spans="41:41" x14ac:dyDescent="0.25">
      <c r="AO12796" s="165"/>
    </row>
    <row r="12797" spans="41:41" x14ac:dyDescent="0.25">
      <c r="AO12797" s="165"/>
    </row>
    <row r="12798" spans="41:41" x14ac:dyDescent="0.25">
      <c r="AO12798" s="165"/>
    </row>
    <row r="12799" spans="41:41" x14ac:dyDescent="0.25">
      <c r="AO12799" s="165"/>
    </row>
    <row r="12800" spans="41:41" x14ac:dyDescent="0.25">
      <c r="AO12800" s="165"/>
    </row>
    <row r="12801" spans="41:41" x14ac:dyDescent="0.25">
      <c r="AO12801" s="165"/>
    </row>
    <row r="12802" spans="41:41" x14ac:dyDescent="0.25">
      <c r="AO12802" s="165"/>
    </row>
    <row r="12803" spans="41:41" x14ac:dyDescent="0.25">
      <c r="AO12803" s="165"/>
    </row>
    <row r="12804" spans="41:41" x14ac:dyDescent="0.25">
      <c r="AO12804" s="165"/>
    </row>
    <row r="12805" spans="41:41" x14ac:dyDescent="0.25">
      <c r="AO12805" s="165"/>
    </row>
    <row r="12806" spans="41:41" x14ac:dyDescent="0.25">
      <c r="AO12806" s="165"/>
    </row>
    <row r="12807" spans="41:41" x14ac:dyDescent="0.25">
      <c r="AO12807" s="165"/>
    </row>
    <row r="12808" spans="41:41" x14ac:dyDescent="0.25">
      <c r="AO12808" s="165"/>
    </row>
    <row r="12809" spans="41:41" x14ac:dyDescent="0.25">
      <c r="AO12809" s="165"/>
    </row>
    <row r="12810" spans="41:41" x14ac:dyDescent="0.25">
      <c r="AO12810" s="165"/>
    </row>
    <row r="12811" spans="41:41" x14ac:dyDescent="0.25">
      <c r="AO12811" s="165"/>
    </row>
    <row r="12812" spans="41:41" x14ac:dyDescent="0.25">
      <c r="AO12812" s="165"/>
    </row>
    <row r="12813" spans="41:41" x14ac:dyDescent="0.25">
      <c r="AO12813" s="165"/>
    </row>
    <row r="12814" spans="41:41" x14ac:dyDescent="0.25">
      <c r="AO12814" s="165"/>
    </row>
    <row r="12815" spans="41:41" x14ac:dyDescent="0.25">
      <c r="AO12815" s="165"/>
    </row>
    <row r="12816" spans="41:41" x14ac:dyDescent="0.25">
      <c r="AO12816" s="165"/>
    </row>
    <row r="12817" spans="41:41" x14ac:dyDescent="0.25">
      <c r="AO12817" s="165"/>
    </row>
    <row r="12818" spans="41:41" x14ac:dyDescent="0.25">
      <c r="AO12818" s="165"/>
    </row>
    <row r="12819" spans="41:41" x14ac:dyDescent="0.25">
      <c r="AO12819" s="165"/>
    </row>
    <row r="12820" spans="41:41" x14ac:dyDescent="0.25">
      <c r="AO12820" s="165"/>
    </row>
    <row r="12821" spans="41:41" x14ac:dyDescent="0.25">
      <c r="AO12821" s="165"/>
    </row>
    <row r="12822" spans="41:41" x14ac:dyDescent="0.25">
      <c r="AO12822" s="165"/>
    </row>
    <row r="12823" spans="41:41" x14ac:dyDescent="0.25">
      <c r="AO12823" s="165"/>
    </row>
    <row r="12824" spans="41:41" x14ac:dyDescent="0.25">
      <c r="AO12824" s="165"/>
    </row>
    <row r="12825" spans="41:41" x14ac:dyDescent="0.25">
      <c r="AO12825" s="165"/>
    </row>
    <row r="12826" spans="41:41" x14ac:dyDescent="0.25">
      <c r="AO12826" s="165"/>
    </row>
    <row r="12827" spans="41:41" x14ac:dyDescent="0.25">
      <c r="AO12827" s="165"/>
    </row>
    <row r="12828" spans="41:41" x14ac:dyDescent="0.25">
      <c r="AO12828" s="165"/>
    </row>
    <row r="12829" spans="41:41" x14ac:dyDescent="0.25">
      <c r="AO12829" s="165"/>
    </row>
    <row r="12830" spans="41:41" x14ac:dyDescent="0.25">
      <c r="AO12830" s="165"/>
    </row>
    <row r="12831" spans="41:41" x14ac:dyDescent="0.25">
      <c r="AO12831" s="165"/>
    </row>
    <row r="12832" spans="41:41" x14ac:dyDescent="0.25">
      <c r="AO12832" s="165"/>
    </row>
    <row r="12833" spans="41:41" x14ac:dyDescent="0.25">
      <c r="AO12833" s="165"/>
    </row>
    <row r="12834" spans="41:41" x14ac:dyDescent="0.25">
      <c r="AO12834" s="165"/>
    </row>
    <row r="12835" spans="41:41" x14ac:dyDescent="0.25">
      <c r="AO12835" s="165"/>
    </row>
    <row r="12836" spans="41:41" x14ac:dyDescent="0.25">
      <c r="AO12836" s="165"/>
    </row>
    <row r="12837" spans="41:41" x14ac:dyDescent="0.25">
      <c r="AO12837" s="165"/>
    </row>
    <row r="12838" spans="41:41" x14ac:dyDescent="0.25">
      <c r="AO12838" s="165"/>
    </row>
    <row r="12839" spans="41:41" x14ac:dyDescent="0.25">
      <c r="AO12839" s="165"/>
    </row>
    <row r="12840" spans="41:41" x14ac:dyDescent="0.25">
      <c r="AO12840" s="165"/>
    </row>
    <row r="12841" spans="41:41" x14ac:dyDescent="0.25">
      <c r="AO12841" s="165"/>
    </row>
    <row r="12842" spans="41:41" x14ac:dyDescent="0.25">
      <c r="AO12842" s="165"/>
    </row>
    <row r="12843" spans="41:41" x14ac:dyDescent="0.25">
      <c r="AO12843" s="165"/>
    </row>
    <row r="12844" spans="41:41" x14ac:dyDescent="0.25">
      <c r="AO12844" s="165"/>
    </row>
    <row r="12845" spans="41:41" x14ac:dyDescent="0.25">
      <c r="AO12845" s="165"/>
    </row>
    <row r="12846" spans="41:41" x14ac:dyDescent="0.25">
      <c r="AO12846" s="165"/>
    </row>
    <row r="12847" spans="41:41" x14ac:dyDescent="0.25">
      <c r="AO12847" s="165"/>
    </row>
    <row r="12848" spans="41:41" x14ac:dyDescent="0.25">
      <c r="AO12848" s="165"/>
    </row>
    <row r="12849" spans="41:41" x14ac:dyDescent="0.25">
      <c r="AO12849" s="165"/>
    </row>
    <row r="12850" spans="41:41" x14ac:dyDescent="0.25">
      <c r="AO12850" s="165"/>
    </row>
    <row r="12851" spans="41:41" x14ac:dyDescent="0.25">
      <c r="AO12851" s="165"/>
    </row>
    <row r="12852" spans="41:41" x14ac:dyDescent="0.25">
      <c r="AO12852" s="165"/>
    </row>
    <row r="12853" spans="41:41" x14ac:dyDescent="0.25">
      <c r="AO12853" s="165"/>
    </row>
    <row r="12854" spans="41:41" x14ac:dyDescent="0.25">
      <c r="AO12854" s="165"/>
    </row>
    <row r="12855" spans="41:41" x14ac:dyDescent="0.25">
      <c r="AO12855" s="165"/>
    </row>
    <row r="12856" spans="41:41" x14ac:dyDescent="0.25">
      <c r="AO12856" s="165"/>
    </row>
    <row r="12857" spans="41:41" x14ac:dyDescent="0.25">
      <c r="AO12857" s="165"/>
    </row>
    <row r="12858" spans="41:41" x14ac:dyDescent="0.25">
      <c r="AO12858" s="165"/>
    </row>
    <row r="12859" spans="41:41" x14ac:dyDescent="0.25">
      <c r="AO12859" s="165"/>
    </row>
    <row r="12860" spans="41:41" x14ac:dyDescent="0.25">
      <c r="AO12860" s="165"/>
    </row>
    <row r="12861" spans="41:41" x14ac:dyDescent="0.25">
      <c r="AO12861" s="165"/>
    </row>
    <row r="12862" spans="41:41" x14ac:dyDescent="0.25">
      <c r="AO12862" s="165"/>
    </row>
    <row r="12863" spans="41:41" x14ac:dyDescent="0.25">
      <c r="AO12863" s="165"/>
    </row>
    <row r="12864" spans="41:41" x14ac:dyDescent="0.25">
      <c r="AO12864" s="165"/>
    </row>
    <row r="12865" spans="41:41" x14ac:dyDescent="0.25">
      <c r="AO12865" s="165"/>
    </row>
    <row r="12866" spans="41:41" x14ac:dyDescent="0.25">
      <c r="AO12866" s="165"/>
    </row>
    <row r="12867" spans="41:41" x14ac:dyDescent="0.25">
      <c r="AO12867" s="165"/>
    </row>
    <row r="12868" spans="41:41" x14ac:dyDescent="0.25">
      <c r="AO12868" s="165"/>
    </row>
    <row r="12869" spans="41:41" x14ac:dyDescent="0.25">
      <c r="AO12869" s="165"/>
    </row>
    <row r="12870" spans="41:41" x14ac:dyDescent="0.25">
      <c r="AO12870" s="165"/>
    </row>
    <row r="12871" spans="41:41" x14ac:dyDescent="0.25">
      <c r="AO12871" s="165"/>
    </row>
    <row r="12872" spans="41:41" x14ac:dyDescent="0.25">
      <c r="AO12872" s="165"/>
    </row>
    <row r="12873" spans="41:41" x14ac:dyDescent="0.25">
      <c r="AO12873" s="165"/>
    </row>
    <row r="12874" spans="41:41" x14ac:dyDescent="0.25">
      <c r="AO12874" s="165"/>
    </row>
    <row r="12875" spans="41:41" x14ac:dyDescent="0.25">
      <c r="AO12875" s="165"/>
    </row>
    <row r="12876" spans="41:41" x14ac:dyDescent="0.25">
      <c r="AO12876" s="165"/>
    </row>
    <row r="12877" spans="41:41" x14ac:dyDescent="0.25">
      <c r="AO12877" s="165"/>
    </row>
    <row r="12878" spans="41:41" x14ac:dyDescent="0.25">
      <c r="AO12878" s="165"/>
    </row>
    <row r="12879" spans="41:41" x14ac:dyDescent="0.25">
      <c r="AO12879" s="165"/>
    </row>
    <row r="12880" spans="41:41" x14ac:dyDescent="0.25">
      <c r="AO12880" s="165"/>
    </row>
    <row r="12881" spans="41:41" x14ac:dyDescent="0.25">
      <c r="AO12881" s="165"/>
    </row>
    <row r="12882" spans="41:41" x14ac:dyDescent="0.25">
      <c r="AO12882" s="165"/>
    </row>
    <row r="12883" spans="41:41" x14ac:dyDescent="0.25">
      <c r="AO12883" s="165"/>
    </row>
    <row r="12884" spans="41:41" x14ac:dyDescent="0.25">
      <c r="AO12884" s="165"/>
    </row>
    <row r="12885" spans="41:41" x14ac:dyDescent="0.25">
      <c r="AO12885" s="165"/>
    </row>
    <row r="12886" spans="41:41" x14ac:dyDescent="0.25">
      <c r="AO12886" s="165"/>
    </row>
    <row r="12887" spans="41:41" x14ac:dyDescent="0.25">
      <c r="AO12887" s="165"/>
    </row>
    <row r="12888" spans="41:41" x14ac:dyDescent="0.25">
      <c r="AO12888" s="165"/>
    </row>
    <row r="12889" spans="41:41" x14ac:dyDescent="0.25">
      <c r="AO12889" s="165"/>
    </row>
    <row r="12890" spans="41:41" x14ac:dyDescent="0.25">
      <c r="AO12890" s="165"/>
    </row>
    <row r="12891" spans="41:41" x14ac:dyDescent="0.25">
      <c r="AO12891" s="165"/>
    </row>
    <row r="12892" spans="41:41" x14ac:dyDescent="0.25">
      <c r="AO12892" s="165"/>
    </row>
    <row r="12893" spans="41:41" x14ac:dyDescent="0.25">
      <c r="AO12893" s="165"/>
    </row>
    <row r="12894" spans="41:41" x14ac:dyDescent="0.25">
      <c r="AO12894" s="165"/>
    </row>
    <row r="12895" spans="41:41" x14ac:dyDescent="0.25">
      <c r="AO12895" s="165"/>
    </row>
    <row r="12896" spans="41:41" x14ac:dyDescent="0.25">
      <c r="AO12896" s="165"/>
    </row>
    <row r="12897" spans="41:41" x14ac:dyDescent="0.25">
      <c r="AO12897" s="165"/>
    </row>
    <row r="12898" spans="41:41" x14ac:dyDescent="0.25">
      <c r="AO12898" s="165"/>
    </row>
    <row r="12899" spans="41:41" x14ac:dyDescent="0.25">
      <c r="AO12899" s="165"/>
    </row>
    <row r="12900" spans="41:41" x14ac:dyDescent="0.25">
      <c r="AO12900" s="165"/>
    </row>
    <row r="12901" spans="41:41" x14ac:dyDescent="0.25">
      <c r="AO12901" s="165"/>
    </row>
    <row r="12902" spans="41:41" x14ac:dyDescent="0.25">
      <c r="AO12902" s="165"/>
    </row>
    <row r="12903" spans="41:41" x14ac:dyDescent="0.25">
      <c r="AO12903" s="165"/>
    </row>
    <row r="12904" spans="41:41" x14ac:dyDescent="0.25">
      <c r="AO12904" s="165"/>
    </row>
    <row r="12905" spans="41:41" x14ac:dyDescent="0.25">
      <c r="AO12905" s="165"/>
    </row>
    <row r="12906" spans="41:41" x14ac:dyDescent="0.25">
      <c r="AO12906" s="165"/>
    </row>
    <row r="12907" spans="41:41" x14ac:dyDescent="0.25">
      <c r="AO12907" s="165"/>
    </row>
    <row r="12908" spans="41:41" x14ac:dyDescent="0.25">
      <c r="AO12908" s="165"/>
    </row>
    <row r="12909" spans="41:41" x14ac:dyDescent="0.25">
      <c r="AO12909" s="165"/>
    </row>
    <row r="12910" spans="41:41" x14ac:dyDescent="0.25">
      <c r="AO12910" s="165"/>
    </row>
    <row r="12911" spans="41:41" x14ac:dyDescent="0.25">
      <c r="AO12911" s="165"/>
    </row>
    <row r="12912" spans="41:41" x14ac:dyDescent="0.25">
      <c r="AO12912" s="165"/>
    </row>
    <row r="12913" spans="41:41" x14ac:dyDescent="0.25">
      <c r="AO12913" s="165"/>
    </row>
    <row r="12914" spans="41:41" x14ac:dyDescent="0.25">
      <c r="AO12914" s="165"/>
    </row>
    <row r="12915" spans="41:41" x14ac:dyDescent="0.25">
      <c r="AO12915" s="165"/>
    </row>
    <row r="12916" spans="41:41" x14ac:dyDescent="0.25">
      <c r="AO12916" s="165"/>
    </row>
    <row r="12917" spans="41:41" x14ac:dyDescent="0.25">
      <c r="AO12917" s="165"/>
    </row>
    <row r="12918" spans="41:41" x14ac:dyDescent="0.25">
      <c r="AO12918" s="165"/>
    </row>
    <row r="12919" spans="41:41" x14ac:dyDescent="0.25">
      <c r="AO12919" s="165"/>
    </row>
    <row r="12920" spans="41:41" x14ac:dyDescent="0.25">
      <c r="AO12920" s="165"/>
    </row>
    <row r="12921" spans="41:41" x14ac:dyDescent="0.25">
      <c r="AO12921" s="165"/>
    </row>
    <row r="12922" spans="41:41" x14ac:dyDescent="0.25">
      <c r="AO12922" s="165"/>
    </row>
    <row r="12923" spans="41:41" x14ac:dyDescent="0.25">
      <c r="AO12923" s="165"/>
    </row>
    <row r="12924" spans="41:41" x14ac:dyDescent="0.25">
      <c r="AO12924" s="165"/>
    </row>
    <row r="12925" spans="41:41" x14ac:dyDescent="0.25">
      <c r="AO12925" s="165"/>
    </row>
    <row r="12926" spans="41:41" x14ac:dyDescent="0.25">
      <c r="AO12926" s="165"/>
    </row>
    <row r="12927" spans="41:41" x14ac:dyDescent="0.25">
      <c r="AO12927" s="165"/>
    </row>
    <row r="12928" spans="41:41" x14ac:dyDescent="0.25">
      <c r="AO12928" s="165"/>
    </row>
    <row r="12929" spans="41:41" x14ac:dyDescent="0.25">
      <c r="AO12929" s="165"/>
    </row>
    <row r="12930" spans="41:41" x14ac:dyDescent="0.25">
      <c r="AO12930" s="165"/>
    </row>
    <row r="12931" spans="41:41" x14ac:dyDescent="0.25">
      <c r="AO12931" s="165"/>
    </row>
    <row r="12932" spans="41:41" x14ac:dyDescent="0.25">
      <c r="AO12932" s="165"/>
    </row>
    <row r="12933" spans="41:41" x14ac:dyDescent="0.25">
      <c r="AO12933" s="165"/>
    </row>
    <row r="12934" spans="41:41" x14ac:dyDescent="0.25">
      <c r="AO12934" s="165"/>
    </row>
    <row r="12935" spans="41:41" x14ac:dyDescent="0.25">
      <c r="AO12935" s="165"/>
    </row>
    <row r="12936" spans="41:41" x14ac:dyDescent="0.25">
      <c r="AO12936" s="165"/>
    </row>
    <row r="12937" spans="41:41" x14ac:dyDescent="0.25">
      <c r="AO12937" s="165"/>
    </row>
    <row r="12938" spans="41:41" x14ac:dyDescent="0.25">
      <c r="AO12938" s="165"/>
    </row>
    <row r="12939" spans="41:41" x14ac:dyDescent="0.25">
      <c r="AO12939" s="165"/>
    </row>
    <row r="12940" spans="41:41" x14ac:dyDescent="0.25">
      <c r="AO12940" s="165"/>
    </row>
    <row r="12941" spans="41:41" x14ac:dyDescent="0.25">
      <c r="AO12941" s="165"/>
    </row>
    <row r="12942" spans="41:41" x14ac:dyDescent="0.25">
      <c r="AO12942" s="165"/>
    </row>
    <row r="12943" spans="41:41" x14ac:dyDescent="0.25">
      <c r="AO12943" s="165"/>
    </row>
    <row r="12944" spans="41:41" x14ac:dyDescent="0.25">
      <c r="AO12944" s="165"/>
    </row>
    <row r="12945" spans="41:41" x14ac:dyDescent="0.25">
      <c r="AO12945" s="165"/>
    </row>
    <row r="12946" spans="41:41" x14ac:dyDescent="0.25">
      <c r="AO12946" s="165"/>
    </row>
    <row r="12947" spans="41:41" x14ac:dyDescent="0.25">
      <c r="AO12947" s="165"/>
    </row>
    <row r="12948" spans="41:41" x14ac:dyDescent="0.25">
      <c r="AO12948" s="165"/>
    </row>
    <row r="12949" spans="41:41" x14ac:dyDescent="0.25">
      <c r="AO12949" s="165"/>
    </row>
    <row r="12950" spans="41:41" x14ac:dyDescent="0.25">
      <c r="AO12950" s="165"/>
    </row>
    <row r="12951" spans="41:41" x14ac:dyDescent="0.25">
      <c r="AO12951" s="165"/>
    </row>
    <row r="12952" spans="41:41" x14ac:dyDescent="0.25">
      <c r="AO12952" s="165"/>
    </row>
    <row r="12953" spans="41:41" x14ac:dyDescent="0.25">
      <c r="AO12953" s="165"/>
    </row>
    <row r="12954" spans="41:41" x14ac:dyDescent="0.25">
      <c r="AO12954" s="165"/>
    </row>
    <row r="12955" spans="41:41" x14ac:dyDescent="0.25">
      <c r="AO12955" s="165"/>
    </row>
    <row r="12956" spans="41:41" x14ac:dyDescent="0.25">
      <c r="AO12956" s="165"/>
    </row>
    <row r="12957" spans="41:41" x14ac:dyDescent="0.25">
      <c r="AO12957" s="165"/>
    </row>
    <row r="12958" spans="41:41" x14ac:dyDescent="0.25">
      <c r="AO12958" s="165"/>
    </row>
    <row r="12959" spans="41:41" x14ac:dyDescent="0.25">
      <c r="AO12959" s="165"/>
    </row>
    <row r="12960" spans="41:41" x14ac:dyDescent="0.25">
      <c r="AO12960" s="165"/>
    </row>
    <row r="12961" spans="41:41" x14ac:dyDescent="0.25">
      <c r="AO12961" s="165"/>
    </row>
    <row r="12962" spans="41:41" x14ac:dyDescent="0.25">
      <c r="AO12962" s="165"/>
    </row>
    <row r="12963" spans="41:41" x14ac:dyDescent="0.25">
      <c r="AO12963" s="165"/>
    </row>
    <row r="12964" spans="41:41" x14ac:dyDescent="0.25">
      <c r="AO12964" s="165"/>
    </row>
    <row r="12965" spans="41:41" x14ac:dyDescent="0.25">
      <c r="AO12965" s="165"/>
    </row>
    <row r="12966" spans="41:41" x14ac:dyDescent="0.25">
      <c r="AO12966" s="165"/>
    </row>
    <row r="12967" spans="41:41" x14ac:dyDescent="0.25">
      <c r="AO12967" s="165"/>
    </row>
    <row r="12968" spans="41:41" x14ac:dyDescent="0.25">
      <c r="AO12968" s="165"/>
    </row>
    <row r="12969" spans="41:41" x14ac:dyDescent="0.25">
      <c r="AO12969" s="165"/>
    </row>
    <row r="12970" spans="41:41" x14ac:dyDescent="0.25">
      <c r="AO12970" s="165"/>
    </row>
    <row r="12971" spans="41:41" x14ac:dyDescent="0.25">
      <c r="AO12971" s="165"/>
    </row>
    <row r="12972" spans="41:41" x14ac:dyDescent="0.25">
      <c r="AO12972" s="165"/>
    </row>
    <row r="12973" spans="41:41" x14ac:dyDescent="0.25">
      <c r="AO12973" s="165"/>
    </row>
    <row r="12974" spans="41:41" x14ac:dyDescent="0.25">
      <c r="AO12974" s="165"/>
    </row>
    <row r="12975" spans="41:41" x14ac:dyDescent="0.25">
      <c r="AO12975" s="165"/>
    </row>
    <row r="12976" spans="41:41" x14ac:dyDescent="0.25">
      <c r="AO12976" s="165"/>
    </row>
    <row r="12977" spans="41:41" x14ac:dyDescent="0.25">
      <c r="AO12977" s="165"/>
    </row>
    <row r="12978" spans="41:41" x14ac:dyDescent="0.25">
      <c r="AO12978" s="165"/>
    </row>
    <row r="12979" spans="41:41" x14ac:dyDescent="0.25">
      <c r="AO12979" s="165"/>
    </row>
    <row r="12980" spans="41:41" x14ac:dyDescent="0.25">
      <c r="AO12980" s="165"/>
    </row>
    <row r="12981" spans="41:41" x14ac:dyDescent="0.25">
      <c r="AO12981" s="165"/>
    </row>
    <row r="12982" spans="41:41" x14ac:dyDescent="0.25">
      <c r="AO12982" s="165"/>
    </row>
    <row r="12983" spans="41:41" x14ac:dyDescent="0.25">
      <c r="AO12983" s="165"/>
    </row>
    <row r="12984" spans="41:41" x14ac:dyDescent="0.25">
      <c r="AO12984" s="165"/>
    </row>
    <row r="12985" spans="41:41" x14ac:dyDescent="0.25">
      <c r="AO12985" s="165"/>
    </row>
    <row r="12986" spans="41:41" x14ac:dyDescent="0.25">
      <c r="AO12986" s="165"/>
    </row>
    <row r="12987" spans="41:41" x14ac:dyDescent="0.25">
      <c r="AO12987" s="165"/>
    </row>
    <row r="12988" spans="41:41" x14ac:dyDescent="0.25">
      <c r="AO12988" s="165"/>
    </row>
    <row r="12989" spans="41:41" x14ac:dyDescent="0.25">
      <c r="AO12989" s="165"/>
    </row>
    <row r="12990" spans="41:41" x14ac:dyDescent="0.25">
      <c r="AO12990" s="165"/>
    </row>
    <row r="12991" spans="41:41" x14ac:dyDescent="0.25">
      <c r="AO12991" s="165"/>
    </row>
    <row r="12992" spans="41:41" x14ac:dyDescent="0.25">
      <c r="AO12992" s="165"/>
    </row>
    <row r="12993" spans="41:41" x14ac:dyDescent="0.25">
      <c r="AO12993" s="165"/>
    </row>
    <row r="12994" spans="41:41" x14ac:dyDescent="0.25">
      <c r="AO12994" s="165"/>
    </row>
    <row r="12995" spans="41:41" x14ac:dyDescent="0.25">
      <c r="AO12995" s="165"/>
    </row>
    <row r="12996" spans="41:41" x14ac:dyDescent="0.25">
      <c r="AO12996" s="165"/>
    </row>
    <row r="12997" spans="41:41" x14ac:dyDescent="0.25">
      <c r="AO12997" s="165"/>
    </row>
    <row r="12998" spans="41:41" x14ac:dyDescent="0.25">
      <c r="AO12998" s="165"/>
    </row>
    <row r="12999" spans="41:41" x14ac:dyDescent="0.25">
      <c r="AO12999" s="165"/>
    </row>
    <row r="13000" spans="41:41" x14ac:dyDescent="0.25">
      <c r="AO13000" s="165"/>
    </row>
    <row r="13001" spans="41:41" x14ac:dyDescent="0.25">
      <c r="AO13001" s="165"/>
    </row>
    <row r="13002" spans="41:41" x14ac:dyDescent="0.25">
      <c r="AO13002" s="165"/>
    </row>
    <row r="13003" spans="41:41" x14ac:dyDescent="0.25">
      <c r="AO13003" s="165"/>
    </row>
    <row r="13004" spans="41:41" x14ac:dyDescent="0.25">
      <c r="AO13004" s="165"/>
    </row>
    <row r="13005" spans="41:41" x14ac:dyDescent="0.25">
      <c r="AO13005" s="165"/>
    </row>
    <row r="13006" spans="41:41" x14ac:dyDescent="0.25">
      <c r="AO13006" s="165"/>
    </row>
    <row r="13007" spans="41:41" x14ac:dyDescent="0.25">
      <c r="AO13007" s="165"/>
    </row>
    <row r="13008" spans="41:41" x14ac:dyDescent="0.25">
      <c r="AO13008" s="165"/>
    </row>
    <row r="13009" spans="41:41" x14ac:dyDescent="0.25">
      <c r="AO13009" s="165"/>
    </row>
    <row r="13010" spans="41:41" x14ac:dyDescent="0.25">
      <c r="AO13010" s="165"/>
    </row>
    <row r="13011" spans="41:41" x14ac:dyDescent="0.25">
      <c r="AO13011" s="165"/>
    </row>
    <row r="13012" spans="41:41" x14ac:dyDescent="0.25">
      <c r="AO13012" s="165"/>
    </row>
    <row r="13013" spans="41:41" x14ac:dyDescent="0.25">
      <c r="AO13013" s="165"/>
    </row>
    <row r="13014" spans="41:41" x14ac:dyDescent="0.25">
      <c r="AO13014" s="165"/>
    </row>
    <row r="13015" spans="41:41" x14ac:dyDescent="0.25">
      <c r="AO13015" s="165"/>
    </row>
    <row r="13016" spans="41:41" x14ac:dyDescent="0.25">
      <c r="AO13016" s="165"/>
    </row>
    <row r="13017" spans="41:41" x14ac:dyDescent="0.25">
      <c r="AO13017" s="165"/>
    </row>
    <row r="13018" spans="41:41" x14ac:dyDescent="0.25">
      <c r="AO13018" s="165"/>
    </row>
    <row r="13019" spans="41:41" x14ac:dyDescent="0.25">
      <c r="AO13019" s="165"/>
    </row>
    <row r="13020" spans="41:41" x14ac:dyDescent="0.25">
      <c r="AO13020" s="165"/>
    </row>
    <row r="13021" spans="41:41" x14ac:dyDescent="0.25">
      <c r="AO13021" s="165"/>
    </row>
    <row r="13022" spans="41:41" x14ac:dyDescent="0.25">
      <c r="AO13022" s="165"/>
    </row>
    <row r="13023" spans="41:41" x14ac:dyDescent="0.25">
      <c r="AO13023" s="165"/>
    </row>
    <row r="13024" spans="41:41" x14ac:dyDescent="0.25">
      <c r="AO13024" s="165"/>
    </row>
    <row r="13025" spans="41:41" x14ac:dyDescent="0.25">
      <c r="AO13025" s="165"/>
    </row>
    <row r="13026" spans="41:41" x14ac:dyDescent="0.25">
      <c r="AO13026" s="165"/>
    </row>
    <row r="13027" spans="41:41" x14ac:dyDescent="0.25">
      <c r="AO13027" s="165"/>
    </row>
    <row r="13028" spans="41:41" x14ac:dyDescent="0.25">
      <c r="AO13028" s="165"/>
    </row>
    <row r="13029" spans="41:41" x14ac:dyDescent="0.25">
      <c r="AO13029" s="165"/>
    </row>
    <row r="13030" spans="41:41" x14ac:dyDescent="0.25">
      <c r="AO13030" s="165"/>
    </row>
    <row r="13031" spans="41:41" x14ac:dyDescent="0.25">
      <c r="AO13031" s="165"/>
    </row>
    <row r="13032" spans="41:41" x14ac:dyDescent="0.25">
      <c r="AO13032" s="165"/>
    </row>
    <row r="13033" spans="41:41" x14ac:dyDescent="0.25">
      <c r="AO13033" s="165"/>
    </row>
    <row r="13034" spans="41:41" x14ac:dyDescent="0.25">
      <c r="AO13034" s="165"/>
    </row>
    <row r="13035" spans="41:41" x14ac:dyDescent="0.25">
      <c r="AO13035" s="165"/>
    </row>
    <row r="13036" spans="41:41" x14ac:dyDescent="0.25">
      <c r="AO13036" s="165"/>
    </row>
    <row r="13037" spans="41:41" x14ac:dyDescent="0.25">
      <c r="AO13037" s="165"/>
    </row>
    <row r="13038" spans="41:41" x14ac:dyDescent="0.25">
      <c r="AO13038" s="165"/>
    </row>
    <row r="13039" spans="41:41" x14ac:dyDescent="0.25">
      <c r="AO13039" s="165"/>
    </row>
    <row r="13040" spans="41:41" x14ac:dyDescent="0.25">
      <c r="AO13040" s="165"/>
    </row>
    <row r="13041" spans="41:41" x14ac:dyDescent="0.25">
      <c r="AO13041" s="165"/>
    </row>
    <row r="13042" spans="41:41" x14ac:dyDescent="0.25">
      <c r="AO13042" s="165"/>
    </row>
    <row r="13043" spans="41:41" x14ac:dyDescent="0.25">
      <c r="AO13043" s="165"/>
    </row>
    <row r="13044" spans="41:41" x14ac:dyDescent="0.25">
      <c r="AO13044" s="165"/>
    </row>
    <row r="13045" spans="41:41" x14ac:dyDescent="0.25">
      <c r="AO13045" s="165"/>
    </row>
    <row r="13046" spans="41:41" x14ac:dyDescent="0.25">
      <c r="AO13046" s="165"/>
    </row>
    <row r="13047" spans="41:41" x14ac:dyDescent="0.25">
      <c r="AO13047" s="165"/>
    </row>
    <row r="13048" spans="41:41" x14ac:dyDescent="0.25">
      <c r="AO13048" s="165"/>
    </row>
    <row r="13049" spans="41:41" x14ac:dyDescent="0.25">
      <c r="AO13049" s="165"/>
    </row>
    <row r="13050" spans="41:41" x14ac:dyDescent="0.25">
      <c r="AO13050" s="165"/>
    </row>
    <row r="13051" spans="41:41" x14ac:dyDescent="0.25">
      <c r="AO13051" s="165"/>
    </row>
    <row r="13052" spans="41:41" x14ac:dyDescent="0.25">
      <c r="AO13052" s="165"/>
    </row>
    <row r="13053" spans="41:41" x14ac:dyDescent="0.25">
      <c r="AO13053" s="165"/>
    </row>
    <row r="13054" spans="41:41" x14ac:dyDescent="0.25">
      <c r="AO13054" s="165"/>
    </row>
    <row r="13055" spans="41:41" x14ac:dyDescent="0.25">
      <c r="AO13055" s="165"/>
    </row>
    <row r="13056" spans="41:41" x14ac:dyDescent="0.25">
      <c r="AO13056" s="165"/>
    </row>
    <row r="13057" spans="41:41" x14ac:dyDescent="0.25">
      <c r="AO13057" s="165"/>
    </row>
    <row r="13058" spans="41:41" x14ac:dyDescent="0.25">
      <c r="AO13058" s="165"/>
    </row>
    <row r="13059" spans="41:41" x14ac:dyDescent="0.25">
      <c r="AO13059" s="165"/>
    </row>
    <row r="13060" spans="41:41" x14ac:dyDescent="0.25">
      <c r="AO13060" s="165"/>
    </row>
    <row r="13061" spans="41:41" x14ac:dyDescent="0.25">
      <c r="AO13061" s="165"/>
    </row>
    <row r="13062" spans="41:41" x14ac:dyDescent="0.25">
      <c r="AO13062" s="165"/>
    </row>
    <row r="13063" spans="41:41" x14ac:dyDescent="0.25">
      <c r="AO13063" s="165"/>
    </row>
    <row r="13064" spans="41:41" x14ac:dyDescent="0.25">
      <c r="AO13064" s="165"/>
    </row>
    <row r="13065" spans="41:41" x14ac:dyDescent="0.25">
      <c r="AO13065" s="165"/>
    </row>
    <row r="13066" spans="41:41" x14ac:dyDescent="0.25">
      <c r="AO13066" s="165"/>
    </row>
    <row r="13067" spans="41:41" x14ac:dyDescent="0.25">
      <c r="AO13067" s="165"/>
    </row>
    <row r="13068" spans="41:41" x14ac:dyDescent="0.25">
      <c r="AO13068" s="165"/>
    </row>
    <row r="13069" spans="41:41" x14ac:dyDescent="0.25">
      <c r="AO13069" s="165"/>
    </row>
    <row r="13070" spans="41:41" x14ac:dyDescent="0.25">
      <c r="AO13070" s="165"/>
    </row>
    <row r="13071" spans="41:41" x14ac:dyDescent="0.25">
      <c r="AO13071" s="165"/>
    </row>
    <row r="13072" spans="41:41" x14ac:dyDescent="0.25">
      <c r="AO13072" s="165"/>
    </row>
    <row r="13073" spans="41:41" x14ac:dyDescent="0.25">
      <c r="AO13073" s="165"/>
    </row>
    <row r="13074" spans="41:41" x14ac:dyDescent="0.25">
      <c r="AO13074" s="165"/>
    </row>
    <row r="13075" spans="41:41" x14ac:dyDescent="0.25">
      <c r="AO13075" s="165"/>
    </row>
    <row r="13076" spans="41:41" x14ac:dyDescent="0.25">
      <c r="AO13076" s="165"/>
    </row>
    <row r="13077" spans="41:41" x14ac:dyDescent="0.25">
      <c r="AO13077" s="165"/>
    </row>
    <row r="13078" spans="41:41" x14ac:dyDescent="0.25">
      <c r="AO13078" s="165"/>
    </row>
    <row r="13079" spans="41:41" x14ac:dyDescent="0.25">
      <c r="AO13079" s="165"/>
    </row>
    <row r="13080" spans="41:41" x14ac:dyDescent="0.25">
      <c r="AO13080" s="165"/>
    </row>
    <row r="13081" spans="41:41" x14ac:dyDescent="0.25">
      <c r="AO13081" s="165"/>
    </row>
    <row r="13082" spans="41:41" x14ac:dyDescent="0.25">
      <c r="AO13082" s="165"/>
    </row>
    <row r="13083" spans="41:41" x14ac:dyDescent="0.25">
      <c r="AO13083" s="165"/>
    </row>
    <row r="13084" spans="41:41" x14ac:dyDescent="0.25">
      <c r="AO13084" s="165"/>
    </row>
    <row r="13085" spans="41:41" x14ac:dyDescent="0.25">
      <c r="AO13085" s="165"/>
    </row>
    <row r="13086" spans="41:41" x14ac:dyDescent="0.25">
      <c r="AO13086" s="165"/>
    </row>
    <row r="13087" spans="41:41" x14ac:dyDescent="0.25">
      <c r="AO13087" s="165"/>
    </row>
    <row r="13088" spans="41:41" x14ac:dyDescent="0.25">
      <c r="AO13088" s="165"/>
    </row>
    <row r="13089" spans="41:41" x14ac:dyDescent="0.25">
      <c r="AO13089" s="165"/>
    </row>
    <row r="13090" spans="41:41" x14ac:dyDescent="0.25">
      <c r="AO13090" s="165"/>
    </row>
    <row r="13091" spans="41:41" x14ac:dyDescent="0.25">
      <c r="AO13091" s="165"/>
    </row>
    <row r="13092" spans="41:41" x14ac:dyDescent="0.25">
      <c r="AO13092" s="165"/>
    </row>
    <row r="13093" spans="41:41" x14ac:dyDescent="0.25">
      <c r="AO13093" s="165"/>
    </row>
    <row r="13094" spans="41:41" x14ac:dyDescent="0.25">
      <c r="AO13094" s="165"/>
    </row>
    <row r="13095" spans="41:41" x14ac:dyDescent="0.25">
      <c r="AO13095" s="165"/>
    </row>
    <row r="13096" spans="41:41" x14ac:dyDescent="0.25">
      <c r="AO13096" s="165"/>
    </row>
    <row r="13097" spans="41:41" x14ac:dyDescent="0.25">
      <c r="AO13097" s="165"/>
    </row>
    <row r="13098" spans="41:41" x14ac:dyDescent="0.25">
      <c r="AO13098" s="165"/>
    </row>
    <row r="13099" spans="41:41" x14ac:dyDescent="0.25">
      <c r="AO13099" s="165"/>
    </row>
    <row r="13100" spans="41:41" x14ac:dyDescent="0.25">
      <c r="AO13100" s="165"/>
    </row>
    <row r="13101" spans="41:41" x14ac:dyDescent="0.25">
      <c r="AO13101" s="165"/>
    </row>
    <row r="13102" spans="41:41" x14ac:dyDescent="0.25">
      <c r="AO13102" s="165"/>
    </row>
    <row r="13103" spans="41:41" x14ac:dyDescent="0.25">
      <c r="AO13103" s="165"/>
    </row>
    <row r="13104" spans="41:41" x14ac:dyDescent="0.25">
      <c r="AO13104" s="165"/>
    </row>
    <row r="13105" spans="41:41" x14ac:dyDescent="0.25">
      <c r="AO13105" s="165"/>
    </row>
    <row r="13106" spans="41:41" x14ac:dyDescent="0.25">
      <c r="AO13106" s="165"/>
    </row>
    <row r="13107" spans="41:41" x14ac:dyDescent="0.25">
      <c r="AO13107" s="165"/>
    </row>
    <row r="13108" spans="41:41" x14ac:dyDescent="0.25">
      <c r="AO13108" s="165"/>
    </row>
    <row r="13109" spans="41:41" x14ac:dyDescent="0.25">
      <c r="AO13109" s="165"/>
    </row>
    <row r="13110" spans="41:41" x14ac:dyDescent="0.25">
      <c r="AO13110" s="165"/>
    </row>
    <row r="13111" spans="41:41" x14ac:dyDescent="0.25">
      <c r="AO13111" s="165"/>
    </row>
    <row r="13112" spans="41:41" x14ac:dyDescent="0.25">
      <c r="AO13112" s="165"/>
    </row>
    <row r="13113" spans="41:41" x14ac:dyDescent="0.25">
      <c r="AO13113" s="165"/>
    </row>
    <row r="13114" spans="41:41" x14ac:dyDescent="0.25">
      <c r="AO13114" s="165"/>
    </row>
    <row r="13115" spans="41:41" x14ac:dyDescent="0.25">
      <c r="AO13115" s="165"/>
    </row>
    <row r="13116" spans="41:41" x14ac:dyDescent="0.25">
      <c r="AO13116" s="165"/>
    </row>
    <row r="13117" spans="41:41" x14ac:dyDescent="0.25">
      <c r="AO13117" s="165"/>
    </row>
    <row r="13118" spans="41:41" x14ac:dyDescent="0.25">
      <c r="AO13118" s="165"/>
    </row>
    <row r="13119" spans="41:41" x14ac:dyDescent="0.25">
      <c r="AO13119" s="165"/>
    </row>
    <row r="13120" spans="41:41" x14ac:dyDescent="0.25">
      <c r="AO13120" s="165"/>
    </row>
    <row r="13121" spans="41:41" x14ac:dyDescent="0.25">
      <c r="AO13121" s="165"/>
    </row>
    <row r="13122" spans="41:41" x14ac:dyDescent="0.25">
      <c r="AO13122" s="165"/>
    </row>
    <row r="13123" spans="41:41" x14ac:dyDescent="0.25">
      <c r="AO13123" s="165"/>
    </row>
    <row r="13124" spans="41:41" x14ac:dyDescent="0.25">
      <c r="AO13124" s="165"/>
    </row>
    <row r="13125" spans="41:41" x14ac:dyDescent="0.25">
      <c r="AO13125" s="165"/>
    </row>
    <row r="13126" spans="41:41" x14ac:dyDescent="0.25">
      <c r="AO13126" s="165"/>
    </row>
    <row r="13127" spans="41:41" x14ac:dyDescent="0.25">
      <c r="AO13127" s="165"/>
    </row>
    <row r="13128" spans="41:41" x14ac:dyDescent="0.25">
      <c r="AO13128" s="165"/>
    </row>
    <row r="13129" spans="41:41" x14ac:dyDescent="0.25">
      <c r="AO13129" s="165"/>
    </row>
    <row r="13130" spans="41:41" x14ac:dyDescent="0.25">
      <c r="AO13130" s="165"/>
    </row>
    <row r="13131" spans="41:41" x14ac:dyDescent="0.25">
      <c r="AO13131" s="165"/>
    </row>
    <row r="13132" spans="41:41" x14ac:dyDescent="0.25">
      <c r="AO13132" s="165"/>
    </row>
    <row r="13133" spans="41:41" x14ac:dyDescent="0.25">
      <c r="AO13133" s="165"/>
    </row>
    <row r="13134" spans="41:41" x14ac:dyDescent="0.25">
      <c r="AO13134" s="165"/>
    </row>
    <row r="13135" spans="41:41" x14ac:dyDescent="0.25">
      <c r="AO13135" s="165"/>
    </row>
    <row r="13136" spans="41:41" x14ac:dyDescent="0.25">
      <c r="AO13136" s="165"/>
    </row>
    <row r="13137" spans="41:41" x14ac:dyDescent="0.25">
      <c r="AO13137" s="165"/>
    </row>
    <row r="13138" spans="41:41" x14ac:dyDescent="0.25">
      <c r="AO13138" s="165"/>
    </row>
    <row r="13139" spans="41:41" x14ac:dyDescent="0.25">
      <c r="AO13139" s="165"/>
    </row>
    <row r="13140" spans="41:41" x14ac:dyDescent="0.25">
      <c r="AO13140" s="165"/>
    </row>
    <row r="13141" spans="41:41" x14ac:dyDescent="0.25">
      <c r="AO13141" s="165"/>
    </row>
    <row r="13142" spans="41:41" x14ac:dyDescent="0.25">
      <c r="AO13142" s="165"/>
    </row>
    <row r="13143" spans="41:41" x14ac:dyDescent="0.25">
      <c r="AO13143" s="165"/>
    </row>
    <row r="13144" spans="41:41" x14ac:dyDescent="0.25">
      <c r="AO13144" s="165"/>
    </row>
    <row r="13145" spans="41:41" x14ac:dyDescent="0.25">
      <c r="AO13145" s="165"/>
    </row>
    <row r="13146" spans="41:41" x14ac:dyDescent="0.25">
      <c r="AO13146" s="165"/>
    </row>
    <row r="13147" spans="41:41" x14ac:dyDescent="0.25">
      <c r="AO13147" s="165"/>
    </row>
    <row r="13148" spans="41:41" x14ac:dyDescent="0.25">
      <c r="AO13148" s="165"/>
    </row>
    <row r="13149" spans="41:41" x14ac:dyDescent="0.25">
      <c r="AO13149" s="165"/>
    </row>
    <row r="13150" spans="41:41" x14ac:dyDescent="0.25">
      <c r="AO13150" s="165"/>
    </row>
    <row r="13151" spans="41:41" x14ac:dyDescent="0.25">
      <c r="AO13151" s="165"/>
    </row>
    <row r="13152" spans="41:41" x14ac:dyDescent="0.25">
      <c r="AO13152" s="165"/>
    </row>
    <row r="13153" spans="41:41" x14ac:dyDescent="0.25">
      <c r="AO13153" s="165"/>
    </row>
    <row r="13154" spans="41:41" x14ac:dyDescent="0.25">
      <c r="AO13154" s="165"/>
    </row>
    <row r="13155" spans="41:41" x14ac:dyDescent="0.25">
      <c r="AO13155" s="165"/>
    </row>
    <row r="13156" spans="41:41" x14ac:dyDescent="0.25">
      <c r="AO13156" s="165"/>
    </row>
    <row r="13157" spans="41:41" x14ac:dyDescent="0.25">
      <c r="AO13157" s="165"/>
    </row>
    <row r="13158" spans="41:41" x14ac:dyDescent="0.25">
      <c r="AO13158" s="165"/>
    </row>
    <row r="13159" spans="41:41" x14ac:dyDescent="0.25">
      <c r="AO13159" s="165"/>
    </row>
    <row r="13160" spans="41:41" x14ac:dyDescent="0.25">
      <c r="AO13160" s="165"/>
    </row>
    <row r="13161" spans="41:41" x14ac:dyDescent="0.25">
      <c r="AO13161" s="165"/>
    </row>
    <row r="13162" spans="41:41" x14ac:dyDescent="0.25">
      <c r="AO13162" s="165"/>
    </row>
    <row r="13163" spans="41:41" x14ac:dyDescent="0.25">
      <c r="AO13163" s="165"/>
    </row>
    <row r="13164" spans="41:41" x14ac:dyDescent="0.25">
      <c r="AO13164" s="165"/>
    </row>
    <row r="13165" spans="41:41" x14ac:dyDescent="0.25">
      <c r="AO13165" s="165"/>
    </row>
    <row r="13166" spans="41:41" x14ac:dyDescent="0.25">
      <c r="AO13166" s="165"/>
    </row>
    <row r="13167" spans="41:41" x14ac:dyDescent="0.25">
      <c r="AO13167" s="165"/>
    </row>
    <row r="13168" spans="41:41" x14ac:dyDescent="0.25">
      <c r="AO13168" s="165"/>
    </row>
    <row r="13169" spans="41:41" x14ac:dyDescent="0.25">
      <c r="AO13169" s="165"/>
    </row>
    <row r="13170" spans="41:41" x14ac:dyDescent="0.25">
      <c r="AO13170" s="165"/>
    </row>
    <row r="13171" spans="41:41" x14ac:dyDescent="0.25">
      <c r="AO13171" s="165"/>
    </row>
    <row r="13172" spans="41:41" x14ac:dyDescent="0.25">
      <c r="AO13172" s="165"/>
    </row>
    <row r="13173" spans="41:41" x14ac:dyDescent="0.25">
      <c r="AO13173" s="165"/>
    </row>
    <row r="13174" spans="41:41" x14ac:dyDescent="0.25">
      <c r="AO13174" s="165"/>
    </row>
    <row r="13175" spans="41:41" x14ac:dyDescent="0.25">
      <c r="AO13175" s="165"/>
    </row>
    <row r="13176" spans="41:41" x14ac:dyDescent="0.25">
      <c r="AO13176" s="165"/>
    </row>
    <row r="13177" spans="41:41" x14ac:dyDescent="0.25">
      <c r="AO13177" s="165"/>
    </row>
    <row r="13178" spans="41:41" x14ac:dyDescent="0.25">
      <c r="AO13178" s="165"/>
    </row>
    <row r="13179" spans="41:41" x14ac:dyDescent="0.25">
      <c r="AO13179" s="165"/>
    </row>
    <row r="13180" spans="41:41" x14ac:dyDescent="0.25">
      <c r="AO13180" s="165"/>
    </row>
    <row r="13181" spans="41:41" x14ac:dyDescent="0.25">
      <c r="AO13181" s="165"/>
    </row>
    <row r="13182" spans="41:41" x14ac:dyDescent="0.25">
      <c r="AO13182" s="165"/>
    </row>
    <row r="13183" spans="41:41" x14ac:dyDescent="0.25">
      <c r="AO13183" s="165"/>
    </row>
    <row r="13184" spans="41:41" x14ac:dyDescent="0.25">
      <c r="AO13184" s="165"/>
    </row>
    <row r="13185" spans="41:41" x14ac:dyDescent="0.25">
      <c r="AO13185" s="165"/>
    </row>
    <row r="13186" spans="41:41" x14ac:dyDescent="0.25">
      <c r="AO13186" s="165"/>
    </row>
    <row r="13187" spans="41:41" x14ac:dyDescent="0.25">
      <c r="AO13187" s="165"/>
    </row>
    <row r="13188" spans="41:41" x14ac:dyDescent="0.25">
      <c r="AO13188" s="165"/>
    </row>
    <row r="13189" spans="41:41" x14ac:dyDescent="0.25">
      <c r="AO13189" s="165"/>
    </row>
    <row r="13190" spans="41:41" x14ac:dyDescent="0.25">
      <c r="AO13190" s="165"/>
    </row>
    <row r="13191" spans="41:41" x14ac:dyDescent="0.25">
      <c r="AO13191" s="165"/>
    </row>
    <row r="13192" spans="41:41" x14ac:dyDescent="0.25">
      <c r="AO13192" s="165"/>
    </row>
    <row r="13193" spans="41:41" x14ac:dyDescent="0.25">
      <c r="AO13193" s="165"/>
    </row>
    <row r="13194" spans="41:41" x14ac:dyDescent="0.25">
      <c r="AO13194" s="165"/>
    </row>
    <row r="13195" spans="41:41" x14ac:dyDescent="0.25">
      <c r="AO13195" s="165"/>
    </row>
    <row r="13196" spans="41:41" x14ac:dyDescent="0.25">
      <c r="AO13196" s="165"/>
    </row>
    <row r="13197" spans="41:41" x14ac:dyDescent="0.25">
      <c r="AO13197" s="165"/>
    </row>
    <row r="13198" spans="41:41" x14ac:dyDescent="0.25">
      <c r="AO13198" s="165"/>
    </row>
    <row r="13199" spans="41:41" x14ac:dyDescent="0.25">
      <c r="AO13199" s="165"/>
    </row>
    <row r="13200" spans="41:41" x14ac:dyDescent="0.25">
      <c r="AO13200" s="165"/>
    </row>
    <row r="13201" spans="41:41" x14ac:dyDescent="0.25">
      <c r="AO13201" s="165"/>
    </row>
    <row r="13202" spans="41:41" x14ac:dyDescent="0.25">
      <c r="AO13202" s="165"/>
    </row>
    <row r="13203" spans="41:41" x14ac:dyDescent="0.25">
      <c r="AO13203" s="165"/>
    </row>
    <row r="13204" spans="41:41" x14ac:dyDescent="0.25">
      <c r="AO13204" s="165"/>
    </row>
    <row r="13205" spans="41:41" x14ac:dyDescent="0.25">
      <c r="AO13205" s="165"/>
    </row>
    <row r="13206" spans="41:41" x14ac:dyDescent="0.25">
      <c r="AO13206" s="165"/>
    </row>
    <row r="13207" spans="41:41" x14ac:dyDescent="0.25">
      <c r="AO13207" s="165"/>
    </row>
    <row r="13208" spans="41:41" x14ac:dyDescent="0.25">
      <c r="AO13208" s="165"/>
    </row>
    <row r="13209" spans="41:41" x14ac:dyDescent="0.25">
      <c r="AO13209" s="165"/>
    </row>
    <row r="13210" spans="41:41" x14ac:dyDescent="0.25">
      <c r="AO13210" s="165"/>
    </row>
    <row r="13211" spans="41:41" x14ac:dyDescent="0.25">
      <c r="AO13211" s="165"/>
    </row>
    <row r="13212" spans="41:41" x14ac:dyDescent="0.25">
      <c r="AO13212" s="165"/>
    </row>
    <row r="13213" spans="41:41" x14ac:dyDescent="0.25">
      <c r="AO13213" s="165"/>
    </row>
    <row r="13214" spans="41:41" x14ac:dyDescent="0.25">
      <c r="AO13214" s="165"/>
    </row>
    <row r="13215" spans="41:41" x14ac:dyDescent="0.25">
      <c r="AO13215" s="165"/>
    </row>
    <row r="13216" spans="41:41" x14ac:dyDescent="0.25">
      <c r="AO13216" s="165"/>
    </row>
    <row r="13217" spans="41:41" x14ac:dyDescent="0.25">
      <c r="AO13217" s="165"/>
    </row>
    <row r="13218" spans="41:41" x14ac:dyDescent="0.25">
      <c r="AO13218" s="165"/>
    </row>
    <row r="13219" spans="41:41" x14ac:dyDescent="0.25">
      <c r="AO13219" s="165"/>
    </row>
    <row r="13220" spans="41:41" x14ac:dyDescent="0.25">
      <c r="AO13220" s="165"/>
    </row>
    <row r="13221" spans="41:41" x14ac:dyDescent="0.25">
      <c r="AO13221" s="165"/>
    </row>
    <row r="13222" spans="41:41" x14ac:dyDescent="0.25">
      <c r="AO13222" s="165"/>
    </row>
    <row r="13223" spans="41:41" x14ac:dyDescent="0.25">
      <c r="AO13223" s="165"/>
    </row>
    <row r="13224" spans="41:41" x14ac:dyDescent="0.25">
      <c r="AO13224" s="165"/>
    </row>
    <row r="13225" spans="41:41" x14ac:dyDescent="0.25">
      <c r="AO13225" s="165"/>
    </row>
    <row r="13226" spans="41:41" x14ac:dyDescent="0.25">
      <c r="AO13226" s="165"/>
    </row>
    <row r="13227" spans="41:41" x14ac:dyDescent="0.25">
      <c r="AO13227" s="165"/>
    </row>
    <row r="13228" spans="41:41" x14ac:dyDescent="0.25">
      <c r="AO13228" s="165"/>
    </row>
    <row r="13229" spans="41:41" x14ac:dyDescent="0.25">
      <c r="AO13229" s="165"/>
    </row>
    <row r="13230" spans="41:41" x14ac:dyDescent="0.25">
      <c r="AO13230" s="165"/>
    </row>
    <row r="13231" spans="41:41" x14ac:dyDescent="0.25">
      <c r="AO13231" s="165"/>
    </row>
    <row r="13232" spans="41:41" x14ac:dyDescent="0.25">
      <c r="AO13232" s="165"/>
    </row>
    <row r="13233" spans="41:41" x14ac:dyDescent="0.25">
      <c r="AO13233" s="165"/>
    </row>
    <row r="13234" spans="41:41" x14ac:dyDescent="0.25">
      <c r="AO13234" s="165"/>
    </row>
    <row r="13235" spans="41:41" x14ac:dyDescent="0.25">
      <c r="AO13235" s="165"/>
    </row>
    <row r="13236" spans="41:41" x14ac:dyDescent="0.25">
      <c r="AO13236" s="165"/>
    </row>
    <row r="13237" spans="41:41" x14ac:dyDescent="0.25">
      <c r="AO13237" s="165"/>
    </row>
    <row r="13238" spans="41:41" x14ac:dyDescent="0.25">
      <c r="AO13238" s="165"/>
    </row>
    <row r="13239" spans="41:41" x14ac:dyDescent="0.25">
      <c r="AO13239" s="165"/>
    </row>
    <row r="13240" spans="41:41" x14ac:dyDescent="0.25">
      <c r="AO13240" s="165"/>
    </row>
    <row r="13241" spans="41:41" x14ac:dyDescent="0.25">
      <c r="AO13241" s="165"/>
    </row>
    <row r="13242" spans="41:41" x14ac:dyDescent="0.25">
      <c r="AO13242" s="165"/>
    </row>
    <row r="13243" spans="41:41" x14ac:dyDescent="0.25">
      <c r="AO13243" s="165"/>
    </row>
    <row r="13244" spans="41:41" x14ac:dyDescent="0.25">
      <c r="AO13244" s="165"/>
    </row>
    <row r="13245" spans="41:41" x14ac:dyDescent="0.25">
      <c r="AO13245" s="165"/>
    </row>
    <row r="13246" spans="41:41" x14ac:dyDescent="0.25">
      <c r="AO13246" s="165"/>
    </row>
    <row r="13247" spans="41:41" x14ac:dyDescent="0.25">
      <c r="AO13247" s="165"/>
    </row>
    <row r="13248" spans="41:41" x14ac:dyDescent="0.25">
      <c r="AO13248" s="165"/>
    </row>
    <row r="13249" spans="41:41" x14ac:dyDescent="0.25">
      <c r="AO13249" s="165"/>
    </row>
    <row r="13250" spans="41:41" x14ac:dyDescent="0.25">
      <c r="AO13250" s="165"/>
    </row>
    <row r="13251" spans="41:41" x14ac:dyDescent="0.25">
      <c r="AO13251" s="165"/>
    </row>
    <row r="13252" spans="41:41" x14ac:dyDescent="0.25">
      <c r="AO13252" s="165"/>
    </row>
    <row r="13253" spans="41:41" x14ac:dyDescent="0.25">
      <c r="AO13253" s="165"/>
    </row>
    <row r="13254" spans="41:41" x14ac:dyDescent="0.25">
      <c r="AO13254" s="165"/>
    </row>
    <row r="13255" spans="41:41" x14ac:dyDescent="0.25">
      <c r="AO13255" s="165"/>
    </row>
    <row r="13256" spans="41:41" x14ac:dyDescent="0.25">
      <c r="AO13256" s="165"/>
    </row>
    <row r="13257" spans="41:41" x14ac:dyDescent="0.25">
      <c r="AO13257" s="165"/>
    </row>
    <row r="13258" spans="41:41" x14ac:dyDescent="0.25">
      <c r="AO13258" s="165"/>
    </row>
    <row r="13259" spans="41:41" x14ac:dyDescent="0.25">
      <c r="AO13259" s="165"/>
    </row>
    <row r="13260" spans="41:41" x14ac:dyDescent="0.25">
      <c r="AO13260" s="165"/>
    </row>
    <row r="13261" spans="41:41" x14ac:dyDescent="0.25">
      <c r="AO13261" s="165"/>
    </row>
    <row r="13262" spans="41:41" x14ac:dyDescent="0.25">
      <c r="AO13262" s="165"/>
    </row>
    <row r="13263" spans="41:41" x14ac:dyDescent="0.25">
      <c r="AO13263" s="165"/>
    </row>
    <row r="13264" spans="41:41" x14ac:dyDescent="0.25">
      <c r="AO13264" s="165"/>
    </row>
    <row r="13265" spans="41:41" x14ac:dyDescent="0.25">
      <c r="AO13265" s="165"/>
    </row>
    <row r="13266" spans="41:41" x14ac:dyDescent="0.25">
      <c r="AO13266" s="165"/>
    </row>
    <row r="13267" spans="41:41" x14ac:dyDescent="0.25">
      <c r="AO13267" s="165"/>
    </row>
    <row r="13268" spans="41:41" x14ac:dyDescent="0.25">
      <c r="AO13268" s="165"/>
    </row>
    <row r="13269" spans="41:41" x14ac:dyDescent="0.25">
      <c r="AO13269" s="165"/>
    </row>
    <row r="13270" spans="41:41" x14ac:dyDescent="0.25">
      <c r="AO13270" s="165"/>
    </row>
    <row r="13271" spans="41:41" x14ac:dyDescent="0.25">
      <c r="AO13271" s="165"/>
    </row>
    <row r="13272" spans="41:41" x14ac:dyDescent="0.25">
      <c r="AO13272" s="165"/>
    </row>
    <row r="13273" spans="41:41" x14ac:dyDescent="0.25">
      <c r="AO13273" s="165"/>
    </row>
    <row r="13274" spans="41:41" x14ac:dyDescent="0.25">
      <c r="AO13274" s="165"/>
    </row>
    <row r="13275" spans="41:41" x14ac:dyDescent="0.25">
      <c r="AO13275" s="165"/>
    </row>
    <row r="13276" spans="41:41" x14ac:dyDescent="0.25">
      <c r="AO13276" s="165"/>
    </row>
    <row r="13277" spans="41:41" x14ac:dyDescent="0.25">
      <c r="AO13277" s="165"/>
    </row>
    <row r="13278" spans="41:41" x14ac:dyDescent="0.25">
      <c r="AO13278" s="165"/>
    </row>
    <row r="13279" spans="41:41" x14ac:dyDescent="0.25">
      <c r="AO13279" s="165"/>
    </row>
    <row r="13280" spans="41:41" x14ac:dyDescent="0.25">
      <c r="AO13280" s="165"/>
    </row>
    <row r="13281" spans="41:41" x14ac:dyDescent="0.25">
      <c r="AO13281" s="165"/>
    </row>
    <row r="13282" spans="41:41" x14ac:dyDescent="0.25">
      <c r="AO13282" s="165"/>
    </row>
    <row r="13283" spans="41:41" x14ac:dyDescent="0.25">
      <c r="AO13283" s="165"/>
    </row>
    <row r="13284" spans="41:41" x14ac:dyDescent="0.25">
      <c r="AO13284" s="165"/>
    </row>
    <row r="13285" spans="41:41" x14ac:dyDescent="0.25">
      <c r="AO13285" s="165"/>
    </row>
    <row r="13286" spans="41:41" x14ac:dyDescent="0.25">
      <c r="AO13286" s="165"/>
    </row>
    <row r="13287" spans="41:41" x14ac:dyDescent="0.25">
      <c r="AO13287" s="165"/>
    </row>
    <row r="13288" spans="41:41" x14ac:dyDescent="0.25">
      <c r="AO13288" s="165"/>
    </row>
    <row r="13289" spans="41:41" x14ac:dyDescent="0.25">
      <c r="AO13289" s="165"/>
    </row>
    <row r="13290" spans="41:41" x14ac:dyDescent="0.25">
      <c r="AO13290" s="165"/>
    </row>
    <row r="13291" spans="41:41" x14ac:dyDescent="0.25">
      <c r="AO13291" s="165"/>
    </row>
    <row r="13292" spans="41:41" x14ac:dyDescent="0.25">
      <c r="AO13292" s="165"/>
    </row>
    <row r="13293" spans="41:41" x14ac:dyDescent="0.25">
      <c r="AO13293" s="165"/>
    </row>
    <row r="13294" spans="41:41" x14ac:dyDescent="0.25">
      <c r="AO13294" s="165"/>
    </row>
    <row r="13295" spans="41:41" x14ac:dyDescent="0.25">
      <c r="AO13295" s="165"/>
    </row>
    <row r="13296" spans="41:41" x14ac:dyDescent="0.25">
      <c r="AO13296" s="165"/>
    </row>
    <row r="13297" spans="41:41" x14ac:dyDescent="0.25">
      <c r="AO13297" s="165"/>
    </row>
    <row r="13298" spans="41:41" x14ac:dyDescent="0.25">
      <c r="AO13298" s="165"/>
    </row>
    <row r="13299" spans="41:41" x14ac:dyDescent="0.25">
      <c r="AO13299" s="165"/>
    </row>
    <row r="13300" spans="41:41" x14ac:dyDescent="0.25">
      <c r="AO13300" s="165"/>
    </row>
    <row r="13301" spans="41:41" x14ac:dyDescent="0.25">
      <c r="AO13301" s="165"/>
    </row>
    <row r="13302" spans="41:41" x14ac:dyDescent="0.25">
      <c r="AO13302" s="165"/>
    </row>
    <row r="13303" spans="41:41" x14ac:dyDescent="0.25">
      <c r="AO13303" s="165"/>
    </row>
    <row r="13304" spans="41:41" x14ac:dyDescent="0.25">
      <c r="AO13304" s="165"/>
    </row>
    <row r="13305" spans="41:41" x14ac:dyDescent="0.25">
      <c r="AO13305" s="165"/>
    </row>
    <row r="13306" spans="41:41" x14ac:dyDescent="0.25">
      <c r="AO13306" s="165"/>
    </row>
    <row r="13307" spans="41:41" x14ac:dyDescent="0.25">
      <c r="AO13307" s="165"/>
    </row>
    <row r="13308" spans="41:41" x14ac:dyDescent="0.25">
      <c r="AO13308" s="165"/>
    </row>
    <row r="13309" spans="41:41" x14ac:dyDescent="0.25">
      <c r="AO13309" s="165"/>
    </row>
    <row r="13310" spans="41:41" x14ac:dyDescent="0.25">
      <c r="AO13310" s="165"/>
    </row>
    <row r="13311" spans="41:41" x14ac:dyDescent="0.25">
      <c r="AO13311" s="165"/>
    </row>
    <row r="13312" spans="41:41" x14ac:dyDescent="0.25">
      <c r="AO13312" s="165"/>
    </row>
    <row r="13313" spans="41:41" x14ac:dyDescent="0.25">
      <c r="AO13313" s="165"/>
    </row>
    <row r="13314" spans="41:41" x14ac:dyDescent="0.25">
      <c r="AO13314" s="165"/>
    </row>
    <row r="13315" spans="41:41" x14ac:dyDescent="0.25">
      <c r="AO13315" s="165"/>
    </row>
    <row r="13316" spans="41:41" x14ac:dyDescent="0.25">
      <c r="AO13316" s="165"/>
    </row>
    <row r="13317" spans="41:41" x14ac:dyDescent="0.25">
      <c r="AO13317" s="165"/>
    </row>
    <row r="13318" spans="41:41" x14ac:dyDescent="0.25">
      <c r="AO13318" s="165"/>
    </row>
    <row r="13319" spans="41:41" x14ac:dyDescent="0.25">
      <c r="AO13319" s="165"/>
    </row>
    <row r="13320" spans="41:41" x14ac:dyDescent="0.25">
      <c r="AO13320" s="165"/>
    </row>
    <row r="13321" spans="41:41" x14ac:dyDescent="0.25">
      <c r="AO13321" s="165"/>
    </row>
    <row r="13322" spans="41:41" x14ac:dyDescent="0.25">
      <c r="AO13322" s="165"/>
    </row>
    <row r="13323" spans="41:41" x14ac:dyDescent="0.25">
      <c r="AO13323" s="165"/>
    </row>
    <row r="13324" spans="41:41" x14ac:dyDescent="0.25">
      <c r="AO13324" s="165"/>
    </row>
    <row r="13325" spans="41:41" x14ac:dyDescent="0.25">
      <c r="AO13325" s="165"/>
    </row>
    <row r="13326" spans="41:41" x14ac:dyDescent="0.25">
      <c r="AO13326" s="165"/>
    </row>
    <row r="13327" spans="41:41" x14ac:dyDescent="0.25">
      <c r="AO13327" s="165"/>
    </row>
    <row r="13328" spans="41:41" x14ac:dyDescent="0.25">
      <c r="AO13328" s="165"/>
    </row>
    <row r="13329" spans="41:41" x14ac:dyDescent="0.25">
      <c r="AO13329" s="165"/>
    </row>
    <row r="13330" spans="41:41" x14ac:dyDescent="0.25">
      <c r="AO13330" s="165"/>
    </row>
    <row r="13331" spans="41:41" x14ac:dyDescent="0.25">
      <c r="AO13331" s="165"/>
    </row>
    <row r="13332" spans="41:41" x14ac:dyDescent="0.25">
      <c r="AO13332" s="165"/>
    </row>
    <row r="13333" spans="41:41" x14ac:dyDescent="0.25">
      <c r="AO13333" s="165"/>
    </row>
    <row r="13334" spans="41:41" x14ac:dyDescent="0.25">
      <c r="AO13334" s="165"/>
    </row>
    <row r="13335" spans="41:41" x14ac:dyDescent="0.25">
      <c r="AO13335" s="165"/>
    </row>
    <row r="13336" spans="41:41" x14ac:dyDescent="0.25">
      <c r="AO13336" s="165"/>
    </row>
    <row r="13337" spans="41:41" x14ac:dyDescent="0.25">
      <c r="AO13337" s="165"/>
    </row>
    <row r="13338" spans="41:41" x14ac:dyDescent="0.25">
      <c r="AO13338" s="165"/>
    </row>
    <row r="13339" spans="41:41" x14ac:dyDescent="0.25">
      <c r="AO13339" s="165"/>
    </row>
    <row r="13340" spans="41:41" x14ac:dyDescent="0.25">
      <c r="AO13340" s="165"/>
    </row>
    <row r="13341" spans="41:41" x14ac:dyDescent="0.25">
      <c r="AO13341" s="165"/>
    </row>
    <row r="13342" spans="41:41" x14ac:dyDescent="0.25">
      <c r="AO13342" s="165"/>
    </row>
    <row r="13343" spans="41:41" x14ac:dyDescent="0.25">
      <c r="AO13343" s="165"/>
    </row>
    <row r="13344" spans="41:41" x14ac:dyDescent="0.25">
      <c r="AO13344" s="165"/>
    </row>
    <row r="13345" spans="41:41" x14ac:dyDescent="0.25">
      <c r="AO13345" s="165"/>
    </row>
    <row r="13346" spans="41:41" x14ac:dyDescent="0.25">
      <c r="AO13346" s="165"/>
    </row>
    <row r="13347" spans="41:41" x14ac:dyDescent="0.25">
      <c r="AO13347" s="165"/>
    </row>
    <row r="13348" spans="41:41" x14ac:dyDescent="0.25">
      <c r="AO13348" s="165"/>
    </row>
    <row r="13349" spans="41:41" x14ac:dyDescent="0.25">
      <c r="AO13349" s="165"/>
    </row>
    <row r="13350" spans="41:41" x14ac:dyDescent="0.25">
      <c r="AO13350" s="165"/>
    </row>
    <row r="13351" spans="41:41" x14ac:dyDescent="0.25">
      <c r="AO13351" s="165"/>
    </row>
    <row r="13352" spans="41:41" x14ac:dyDescent="0.25">
      <c r="AO13352" s="165"/>
    </row>
    <row r="13353" spans="41:41" x14ac:dyDescent="0.25">
      <c r="AO13353" s="165"/>
    </row>
    <row r="13354" spans="41:41" x14ac:dyDescent="0.25">
      <c r="AO13354" s="165"/>
    </row>
    <row r="13355" spans="41:41" x14ac:dyDescent="0.25">
      <c r="AO13355" s="165"/>
    </row>
    <row r="13356" spans="41:41" x14ac:dyDescent="0.25">
      <c r="AO13356" s="165"/>
    </row>
    <row r="13357" spans="41:41" x14ac:dyDescent="0.25">
      <c r="AO13357" s="165"/>
    </row>
    <row r="13358" spans="41:41" x14ac:dyDescent="0.25">
      <c r="AO13358" s="165"/>
    </row>
    <row r="13359" spans="41:41" x14ac:dyDescent="0.25">
      <c r="AO13359" s="165"/>
    </row>
    <row r="13360" spans="41:41" x14ac:dyDescent="0.25">
      <c r="AO13360" s="165"/>
    </row>
    <row r="13361" spans="41:41" x14ac:dyDescent="0.25">
      <c r="AO13361" s="165"/>
    </row>
    <row r="13362" spans="41:41" x14ac:dyDescent="0.25">
      <c r="AO13362" s="165"/>
    </row>
    <row r="13363" spans="41:41" x14ac:dyDescent="0.25">
      <c r="AO13363" s="165"/>
    </row>
    <row r="13364" spans="41:41" x14ac:dyDescent="0.25">
      <c r="AO13364" s="165"/>
    </row>
    <row r="13365" spans="41:41" x14ac:dyDescent="0.25">
      <c r="AO13365" s="165"/>
    </row>
    <row r="13366" spans="41:41" x14ac:dyDescent="0.25">
      <c r="AO13366" s="165"/>
    </row>
    <row r="13367" spans="41:41" x14ac:dyDescent="0.25">
      <c r="AO13367" s="165"/>
    </row>
    <row r="13368" spans="41:41" x14ac:dyDescent="0.25">
      <c r="AO13368" s="165"/>
    </row>
    <row r="13369" spans="41:41" x14ac:dyDescent="0.25">
      <c r="AO13369" s="165"/>
    </row>
    <row r="13370" spans="41:41" x14ac:dyDescent="0.25">
      <c r="AO13370" s="165"/>
    </row>
    <row r="13371" spans="41:41" x14ac:dyDescent="0.25">
      <c r="AO13371" s="165"/>
    </row>
    <row r="13372" spans="41:41" x14ac:dyDescent="0.25">
      <c r="AO13372" s="165"/>
    </row>
    <row r="13373" spans="41:41" x14ac:dyDescent="0.25">
      <c r="AO13373" s="165"/>
    </row>
    <row r="13374" spans="41:41" x14ac:dyDescent="0.25">
      <c r="AO13374" s="165"/>
    </row>
    <row r="13375" spans="41:41" x14ac:dyDescent="0.25">
      <c r="AO13375" s="165"/>
    </row>
    <row r="13376" spans="41:41" x14ac:dyDescent="0.25">
      <c r="AO13376" s="165"/>
    </row>
    <row r="13377" spans="41:41" x14ac:dyDescent="0.25">
      <c r="AO13377" s="165"/>
    </row>
    <row r="13378" spans="41:41" x14ac:dyDescent="0.25">
      <c r="AO13378" s="165"/>
    </row>
    <row r="13379" spans="41:41" x14ac:dyDescent="0.25">
      <c r="AO13379" s="165"/>
    </row>
    <row r="13380" spans="41:41" x14ac:dyDescent="0.25">
      <c r="AO13380" s="165"/>
    </row>
    <row r="13381" spans="41:41" x14ac:dyDescent="0.25">
      <c r="AO13381" s="165"/>
    </row>
    <row r="13382" spans="41:41" x14ac:dyDescent="0.25">
      <c r="AO13382" s="165"/>
    </row>
    <row r="13383" spans="41:41" x14ac:dyDescent="0.25">
      <c r="AO13383" s="165"/>
    </row>
    <row r="13384" spans="41:41" x14ac:dyDescent="0.25">
      <c r="AO13384" s="165"/>
    </row>
    <row r="13385" spans="41:41" x14ac:dyDescent="0.25">
      <c r="AO13385" s="165"/>
    </row>
    <row r="13386" spans="41:41" x14ac:dyDescent="0.25">
      <c r="AO13386" s="165"/>
    </row>
    <row r="13387" spans="41:41" x14ac:dyDescent="0.25">
      <c r="AO13387" s="165"/>
    </row>
    <row r="13388" spans="41:41" x14ac:dyDescent="0.25">
      <c r="AO13388" s="165"/>
    </row>
    <row r="13389" spans="41:41" x14ac:dyDescent="0.25">
      <c r="AO13389" s="165"/>
    </row>
    <row r="13390" spans="41:41" x14ac:dyDescent="0.25">
      <c r="AO13390" s="165"/>
    </row>
    <row r="13391" spans="41:41" x14ac:dyDescent="0.25">
      <c r="AO13391" s="165"/>
    </row>
    <row r="13392" spans="41:41" x14ac:dyDescent="0.25">
      <c r="AO13392" s="165"/>
    </row>
    <row r="13393" spans="41:41" x14ac:dyDescent="0.25">
      <c r="AO13393" s="165"/>
    </row>
    <row r="13394" spans="41:41" x14ac:dyDescent="0.25">
      <c r="AO13394" s="165"/>
    </row>
    <row r="13395" spans="41:41" x14ac:dyDescent="0.25">
      <c r="AO13395" s="165"/>
    </row>
    <row r="13396" spans="41:41" x14ac:dyDescent="0.25">
      <c r="AO13396" s="165"/>
    </row>
    <row r="13397" spans="41:41" x14ac:dyDescent="0.25">
      <c r="AO13397" s="165"/>
    </row>
    <row r="13398" spans="41:41" x14ac:dyDescent="0.25">
      <c r="AO13398" s="165"/>
    </row>
    <row r="13399" spans="41:41" x14ac:dyDescent="0.25">
      <c r="AO13399" s="165"/>
    </row>
    <row r="13400" spans="41:41" x14ac:dyDescent="0.25">
      <c r="AO13400" s="165"/>
    </row>
    <row r="13401" spans="41:41" x14ac:dyDescent="0.25">
      <c r="AO13401" s="165"/>
    </row>
    <row r="13402" spans="41:41" x14ac:dyDescent="0.25">
      <c r="AO13402" s="165"/>
    </row>
    <row r="13403" spans="41:41" x14ac:dyDescent="0.25">
      <c r="AO13403" s="165"/>
    </row>
    <row r="13404" spans="41:41" x14ac:dyDescent="0.25">
      <c r="AO13404" s="165"/>
    </row>
    <row r="13405" spans="41:41" x14ac:dyDescent="0.25">
      <c r="AO13405" s="165"/>
    </row>
    <row r="13406" spans="41:41" x14ac:dyDescent="0.25">
      <c r="AO13406" s="165"/>
    </row>
    <row r="13407" spans="41:41" x14ac:dyDescent="0.25">
      <c r="AO13407" s="165"/>
    </row>
    <row r="13408" spans="41:41" x14ac:dyDescent="0.25">
      <c r="AO13408" s="165"/>
    </row>
    <row r="13409" spans="41:41" x14ac:dyDescent="0.25">
      <c r="AO13409" s="165"/>
    </row>
    <row r="13410" spans="41:41" x14ac:dyDescent="0.25">
      <c r="AO13410" s="165"/>
    </row>
    <row r="13411" spans="41:41" x14ac:dyDescent="0.25">
      <c r="AO13411" s="165"/>
    </row>
    <row r="13412" spans="41:41" x14ac:dyDescent="0.25">
      <c r="AO13412" s="165"/>
    </row>
    <row r="13413" spans="41:41" x14ac:dyDescent="0.25">
      <c r="AO13413" s="165"/>
    </row>
    <row r="13414" spans="41:41" x14ac:dyDescent="0.25">
      <c r="AO13414" s="165"/>
    </row>
    <row r="13415" spans="41:41" x14ac:dyDescent="0.25">
      <c r="AO13415" s="165"/>
    </row>
    <row r="13416" spans="41:41" x14ac:dyDescent="0.25">
      <c r="AO13416" s="165"/>
    </row>
    <row r="13417" spans="41:41" x14ac:dyDescent="0.25">
      <c r="AO13417" s="165"/>
    </row>
    <row r="13418" spans="41:41" x14ac:dyDescent="0.25">
      <c r="AO13418" s="165"/>
    </row>
    <row r="13419" spans="41:41" x14ac:dyDescent="0.25">
      <c r="AO13419" s="165"/>
    </row>
    <row r="13420" spans="41:41" x14ac:dyDescent="0.25">
      <c r="AO13420" s="165"/>
    </row>
    <row r="13421" spans="41:41" x14ac:dyDescent="0.25">
      <c r="AO13421" s="165"/>
    </row>
    <row r="13422" spans="41:41" x14ac:dyDescent="0.25">
      <c r="AO13422" s="165"/>
    </row>
    <row r="13423" spans="41:41" x14ac:dyDescent="0.25">
      <c r="AO13423" s="165"/>
    </row>
    <row r="13424" spans="41:41" x14ac:dyDescent="0.25">
      <c r="AO13424" s="165"/>
    </row>
    <row r="13425" spans="41:41" x14ac:dyDescent="0.25">
      <c r="AO13425" s="165"/>
    </row>
    <row r="13426" spans="41:41" x14ac:dyDescent="0.25">
      <c r="AO13426" s="165"/>
    </row>
    <row r="13427" spans="41:41" x14ac:dyDescent="0.25">
      <c r="AO13427" s="165"/>
    </row>
    <row r="13428" spans="41:41" x14ac:dyDescent="0.25">
      <c r="AO13428" s="165"/>
    </row>
    <row r="13429" spans="41:41" x14ac:dyDescent="0.25">
      <c r="AO13429" s="165"/>
    </row>
    <row r="13430" spans="41:41" x14ac:dyDescent="0.25">
      <c r="AO13430" s="165"/>
    </row>
    <row r="13431" spans="41:41" x14ac:dyDescent="0.25">
      <c r="AO13431" s="165"/>
    </row>
    <row r="13432" spans="41:41" x14ac:dyDescent="0.25">
      <c r="AO13432" s="165"/>
    </row>
    <row r="13433" spans="41:41" x14ac:dyDescent="0.25">
      <c r="AO13433" s="165"/>
    </row>
    <row r="13434" spans="41:41" x14ac:dyDescent="0.25">
      <c r="AO13434" s="165"/>
    </row>
    <row r="13435" spans="41:41" x14ac:dyDescent="0.25">
      <c r="AO13435" s="165"/>
    </row>
    <row r="13436" spans="41:41" x14ac:dyDescent="0.25">
      <c r="AO13436" s="165"/>
    </row>
    <row r="13437" spans="41:41" x14ac:dyDescent="0.25">
      <c r="AO13437" s="165"/>
    </row>
    <row r="13438" spans="41:41" x14ac:dyDescent="0.25">
      <c r="AO13438" s="165"/>
    </row>
    <row r="13439" spans="41:41" x14ac:dyDescent="0.25">
      <c r="AO13439" s="165"/>
    </row>
    <row r="13440" spans="41:41" x14ac:dyDescent="0.25">
      <c r="AO13440" s="165"/>
    </row>
    <row r="13441" spans="41:41" x14ac:dyDescent="0.25">
      <c r="AO13441" s="165"/>
    </row>
    <row r="13442" spans="41:41" x14ac:dyDescent="0.25">
      <c r="AO13442" s="165"/>
    </row>
    <row r="13443" spans="41:41" x14ac:dyDescent="0.25">
      <c r="AO13443" s="165"/>
    </row>
    <row r="13444" spans="41:41" x14ac:dyDescent="0.25">
      <c r="AO13444" s="165"/>
    </row>
    <row r="13445" spans="41:41" x14ac:dyDescent="0.25">
      <c r="AO13445" s="165"/>
    </row>
    <row r="13446" spans="41:41" x14ac:dyDescent="0.25">
      <c r="AO13446" s="165"/>
    </row>
    <row r="13447" spans="41:41" x14ac:dyDescent="0.25">
      <c r="AO13447" s="165"/>
    </row>
    <row r="13448" spans="41:41" x14ac:dyDescent="0.25">
      <c r="AO13448" s="165"/>
    </row>
    <row r="13449" spans="41:41" x14ac:dyDescent="0.25">
      <c r="AO13449" s="165"/>
    </row>
    <row r="13450" spans="41:41" x14ac:dyDescent="0.25">
      <c r="AO13450" s="165"/>
    </row>
    <row r="13451" spans="41:41" x14ac:dyDescent="0.25">
      <c r="AO13451" s="165"/>
    </row>
    <row r="13452" spans="41:41" x14ac:dyDescent="0.25">
      <c r="AO13452" s="165"/>
    </row>
    <row r="13453" spans="41:41" x14ac:dyDescent="0.25">
      <c r="AO13453" s="165"/>
    </row>
    <row r="13454" spans="41:41" x14ac:dyDescent="0.25">
      <c r="AO13454" s="165"/>
    </row>
    <row r="13455" spans="41:41" x14ac:dyDescent="0.25">
      <c r="AO13455" s="165"/>
    </row>
    <row r="13456" spans="41:41" x14ac:dyDescent="0.25">
      <c r="AO13456" s="165"/>
    </row>
    <row r="13457" spans="41:41" x14ac:dyDescent="0.25">
      <c r="AO13457" s="165"/>
    </row>
    <row r="13458" spans="41:41" x14ac:dyDescent="0.25">
      <c r="AO13458" s="165"/>
    </row>
    <row r="13459" spans="41:41" x14ac:dyDescent="0.25">
      <c r="AO13459" s="165"/>
    </row>
    <row r="13460" spans="41:41" x14ac:dyDescent="0.25">
      <c r="AO13460" s="165"/>
    </row>
    <row r="13461" spans="41:41" x14ac:dyDescent="0.25">
      <c r="AO13461" s="165"/>
    </row>
    <row r="13462" spans="41:41" x14ac:dyDescent="0.25">
      <c r="AO13462" s="165"/>
    </row>
    <row r="13463" spans="41:41" x14ac:dyDescent="0.25">
      <c r="AO13463" s="165"/>
    </row>
    <row r="13464" spans="41:41" x14ac:dyDescent="0.25">
      <c r="AO13464" s="165"/>
    </row>
    <row r="13465" spans="41:41" x14ac:dyDescent="0.25">
      <c r="AO13465" s="165"/>
    </row>
    <row r="13466" spans="41:41" x14ac:dyDescent="0.25">
      <c r="AO13466" s="165"/>
    </row>
    <row r="13467" spans="41:41" x14ac:dyDescent="0.25">
      <c r="AO13467" s="165"/>
    </row>
    <row r="13468" spans="41:41" x14ac:dyDescent="0.25">
      <c r="AO13468" s="165"/>
    </row>
    <row r="13469" spans="41:41" x14ac:dyDescent="0.25">
      <c r="AO13469" s="165"/>
    </row>
    <row r="13470" spans="41:41" x14ac:dyDescent="0.25">
      <c r="AO13470" s="165"/>
    </row>
    <row r="13471" spans="41:41" x14ac:dyDescent="0.25">
      <c r="AO13471" s="165"/>
    </row>
    <row r="13472" spans="41:41" x14ac:dyDescent="0.25">
      <c r="AO13472" s="165"/>
    </row>
    <row r="13473" spans="41:41" x14ac:dyDescent="0.25">
      <c r="AO13473" s="165"/>
    </row>
    <row r="13474" spans="41:41" x14ac:dyDescent="0.25">
      <c r="AO13474" s="165"/>
    </row>
    <row r="13475" spans="41:41" x14ac:dyDescent="0.25">
      <c r="AO13475" s="165"/>
    </row>
    <row r="13476" spans="41:41" x14ac:dyDescent="0.25">
      <c r="AO13476" s="165"/>
    </row>
    <row r="13477" spans="41:41" x14ac:dyDescent="0.25">
      <c r="AO13477" s="165"/>
    </row>
    <row r="13478" spans="41:41" x14ac:dyDescent="0.25">
      <c r="AO13478" s="165"/>
    </row>
    <row r="13479" spans="41:41" x14ac:dyDescent="0.25">
      <c r="AO13479" s="165"/>
    </row>
    <row r="13480" spans="41:41" x14ac:dyDescent="0.25">
      <c r="AO13480" s="165"/>
    </row>
    <row r="13481" spans="41:41" x14ac:dyDescent="0.25">
      <c r="AO13481" s="165"/>
    </row>
    <row r="13482" spans="41:41" x14ac:dyDescent="0.25">
      <c r="AO13482" s="165"/>
    </row>
    <row r="13483" spans="41:41" x14ac:dyDescent="0.25">
      <c r="AO13483" s="165"/>
    </row>
    <row r="13484" spans="41:41" x14ac:dyDescent="0.25">
      <c r="AO13484" s="165"/>
    </row>
    <row r="13485" spans="41:41" x14ac:dyDescent="0.25">
      <c r="AO13485" s="165"/>
    </row>
    <row r="13486" spans="41:41" x14ac:dyDescent="0.25">
      <c r="AO13486" s="165"/>
    </row>
    <row r="13487" spans="41:41" x14ac:dyDescent="0.25">
      <c r="AO13487" s="165"/>
    </row>
    <row r="13488" spans="41:41" x14ac:dyDescent="0.25">
      <c r="AO13488" s="165"/>
    </row>
    <row r="13489" spans="41:41" x14ac:dyDescent="0.25">
      <c r="AO13489" s="165"/>
    </row>
    <row r="13490" spans="41:41" x14ac:dyDescent="0.25">
      <c r="AO13490" s="165"/>
    </row>
    <row r="13491" spans="41:41" x14ac:dyDescent="0.25">
      <c r="AO13491" s="165"/>
    </row>
    <row r="13492" spans="41:41" x14ac:dyDescent="0.25">
      <c r="AO13492" s="165"/>
    </row>
    <row r="13493" spans="41:41" x14ac:dyDescent="0.25">
      <c r="AO13493" s="165"/>
    </row>
    <row r="13494" spans="41:41" x14ac:dyDescent="0.25">
      <c r="AO13494" s="165"/>
    </row>
    <row r="13495" spans="41:41" x14ac:dyDescent="0.25">
      <c r="AO13495" s="165"/>
    </row>
    <row r="13496" spans="41:41" x14ac:dyDescent="0.25">
      <c r="AO13496" s="165"/>
    </row>
    <row r="13497" spans="41:41" x14ac:dyDescent="0.25">
      <c r="AO13497" s="165"/>
    </row>
    <row r="13498" spans="41:41" x14ac:dyDescent="0.25">
      <c r="AO13498" s="165"/>
    </row>
    <row r="13499" spans="41:41" x14ac:dyDescent="0.25">
      <c r="AO13499" s="165"/>
    </row>
    <row r="13500" spans="41:41" x14ac:dyDescent="0.25">
      <c r="AO13500" s="165"/>
    </row>
    <row r="13501" spans="41:41" x14ac:dyDescent="0.25">
      <c r="AO13501" s="165"/>
    </row>
    <row r="13502" spans="41:41" x14ac:dyDescent="0.25">
      <c r="AO13502" s="165"/>
    </row>
    <row r="13503" spans="41:41" x14ac:dyDescent="0.25">
      <c r="AO13503" s="165"/>
    </row>
    <row r="13504" spans="41:41" x14ac:dyDescent="0.25">
      <c r="AO13504" s="165"/>
    </row>
    <row r="13505" spans="41:41" x14ac:dyDescent="0.25">
      <c r="AO13505" s="165"/>
    </row>
    <row r="13506" spans="41:41" x14ac:dyDescent="0.25">
      <c r="AO13506" s="165"/>
    </row>
    <row r="13507" spans="41:41" x14ac:dyDescent="0.25">
      <c r="AO13507" s="165"/>
    </row>
    <row r="13508" spans="41:41" x14ac:dyDescent="0.25">
      <c r="AO13508" s="165"/>
    </row>
    <row r="13509" spans="41:41" x14ac:dyDescent="0.25">
      <c r="AO13509" s="165"/>
    </row>
    <row r="13510" spans="41:41" x14ac:dyDescent="0.25">
      <c r="AO13510" s="165"/>
    </row>
    <row r="13511" spans="41:41" x14ac:dyDescent="0.25">
      <c r="AO13511" s="165"/>
    </row>
    <row r="13512" spans="41:41" x14ac:dyDescent="0.25">
      <c r="AO13512" s="165"/>
    </row>
    <row r="13513" spans="41:41" x14ac:dyDescent="0.25">
      <c r="AO13513" s="165"/>
    </row>
    <row r="13514" spans="41:41" x14ac:dyDescent="0.25">
      <c r="AO13514" s="165"/>
    </row>
    <row r="13515" spans="41:41" x14ac:dyDescent="0.25">
      <c r="AO13515" s="165"/>
    </row>
    <row r="13516" spans="41:41" x14ac:dyDescent="0.25">
      <c r="AO13516" s="165"/>
    </row>
    <row r="13517" spans="41:41" x14ac:dyDescent="0.25">
      <c r="AO13517" s="165"/>
    </row>
    <row r="13518" spans="41:41" x14ac:dyDescent="0.25">
      <c r="AO13518" s="165"/>
    </row>
    <row r="13519" spans="41:41" x14ac:dyDescent="0.25">
      <c r="AO13519" s="165"/>
    </row>
    <row r="13520" spans="41:41" x14ac:dyDescent="0.25">
      <c r="AO13520" s="165"/>
    </row>
    <row r="13521" spans="41:41" x14ac:dyDescent="0.25">
      <c r="AO13521" s="165"/>
    </row>
    <row r="13522" spans="41:41" x14ac:dyDescent="0.25">
      <c r="AO13522" s="165"/>
    </row>
    <row r="13523" spans="41:41" x14ac:dyDescent="0.25">
      <c r="AO13523" s="165"/>
    </row>
    <row r="13524" spans="41:41" x14ac:dyDescent="0.25">
      <c r="AO13524" s="165"/>
    </row>
    <row r="13525" spans="41:41" x14ac:dyDescent="0.25">
      <c r="AO13525" s="165"/>
    </row>
    <row r="13526" spans="41:41" x14ac:dyDescent="0.25">
      <c r="AO13526" s="165"/>
    </row>
    <row r="13527" spans="41:41" x14ac:dyDescent="0.25">
      <c r="AO13527" s="165"/>
    </row>
    <row r="13528" spans="41:41" x14ac:dyDescent="0.25">
      <c r="AO13528" s="165"/>
    </row>
    <row r="13529" spans="41:41" x14ac:dyDescent="0.25">
      <c r="AO13529" s="165"/>
    </row>
    <row r="13530" spans="41:41" x14ac:dyDescent="0.25">
      <c r="AO13530" s="165"/>
    </row>
    <row r="13531" spans="41:41" x14ac:dyDescent="0.25">
      <c r="AO13531" s="165"/>
    </row>
    <row r="13532" spans="41:41" x14ac:dyDescent="0.25">
      <c r="AO13532" s="165"/>
    </row>
    <row r="13533" spans="41:41" x14ac:dyDescent="0.25">
      <c r="AO13533" s="165"/>
    </row>
    <row r="13534" spans="41:41" x14ac:dyDescent="0.25">
      <c r="AO13534" s="165"/>
    </row>
    <row r="13535" spans="41:41" x14ac:dyDescent="0.25">
      <c r="AO13535" s="165"/>
    </row>
    <row r="13536" spans="41:41" x14ac:dyDescent="0.25">
      <c r="AO13536" s="165"/>
    </row>
    <row r="13537" spans="41:41" x14ac:dyDescent="0.25">
      <c r="AO13537" s="165"/>
    </row>
    <row r="13538" spans="41:41" x14ac:dyDescent="0.25">
      <c r="AO13538" s="165"/>
    </row>
    <row r="13539" spans="41:41" x14ac:dyDescent="0.25">
      <c r="AO13539" s="165"/>
    </row>
    <row r="13540" spans="41:41" x14ac:dyDescent="0.25">
      <c r="AO13540" s="165"/>
    </row>
    <row r="13541" spans="41:41" x14ac:dyDescent="0.25">
      <c r="AO13541" s="165"/>
    </row>
    <row r="13542" spans="41:41" x14ac:dyDescent="0.25">
      <c r="AO13542" s="165"/>
    </row>
    <row r="13543" spans="41:41" x14ac:dyDescent="0.25">
      <c r="AO13543" s="165"/>
    </row>
    <row r="13544" spans="41:41" x14ac:dyDescent="0.25">
      <c r="AO13544" s="165"/>
    </row>
    <row r="13545" spans="41:41" x14ac:dyDescent="0.25">
      <c r="AO13545" s="165"/>
    </row>
    <row r="13546" spans="41:41" x14ac:dyDescent="0.25">
      <c r="AO13546" s="165"/>
    </row>
    <row r="13547" spans="41:41" x14ac:dyDescent="0.25">
      <c r="AO13547" s="165"/>
    </row>
    <row r="13548" spans="41:41" x14ac:dyDescent="0.25">
      <c r="AO13548" s="165"/>
    </row>
    <row r="13549" spans="41:41" x14ac:dyDescent="0.25">
      <c r="AO13549" s="165"/>
    </row>
    <row r="13550" spans="41:41" x14ac:dyDescent="0.25">
      <c r="AO13550" s="165"/>
    </row>
    <row r="13551" spans="41:41" x14ac:dyDescent="0.25">
      <c r="AO13551" s="165"/>
    </row>
    <row r="13552" spans="41:41" x14ac:dyDescent="0.25">
      <c r="AO13552" s="165"/>
    </row>
    <row r="13553" spans="41:41" x14ac:dyDescent="0.25">
      <c r="AO13553" s="165"/>
    </row>
    <row r="13554" spans="41:41" x14ac:dyDescent="0.25">
      <c r="AO13554" s="165"/>
    </row>
    <row r="13555" spans="41:41" x14ac:dyDescent="0.25">
      <c r="AO13555" s="165"/>
    </row>
    <row r="13556" spans="41:41" x14ac:dyDescent="0.25">
      <c r="AO13556" s="165"/>
    </row>
    <row r="13557" spans="41:41" x14ac:dyDescent="0.25">
      <c r="AO13557" s="165"/>
    </row>
    <row r="13558" spans="41:41" x14ac:dyDescent="0.25">
      <c r="AO13558" s="165"/>
    </row>
    <row r="13559" spans="41:41" x14ac:dyDescent="0.25">
      <c r="AO13559" s="165"/>
    </row>
    <row r="13560" spans="41:41" x14ac:dyDescent="0.25">
      <c r="AO13560" s="165"/>
    </row>
    <row r="13561" spans="41:41" x14ac:dyDescent="0.25">
      <c r="AO13561" s="165"/>
    </row>
    <row r="13562" spans="41:41" x14ac:dyDescent="0.25">
      <c r="AO13562" s="165"/>
    </row>
    <row r="13563" spans="41:41" x14ac:dyDescent="0.25">
      <c r="AO13563" s="165"/>
    </row>
    <row r="13564" spans="41:41" x14ac:dyDescent="0.25">
      <c r="AO13564" s="165"/>
    </row>
    <row r="13565" spans="41:41" x14ac:dyDescent="0.25">
      <c r="AO13565" s="165"/>
    </row>
    <row r="13566" spans="41:41" x14ac:dyDescent="0.25">
      <c r="AO13566" s="165"/>
    </row>
    <row r="13567" spans="41:41" x14ac:dyDescent="0.25">
      <c r="AO13567" s="165"/>
    </row>
    <row r="13568" spans="41:41" x14ac:dyDescent="0.25">
      <c r="AO13568" s="165"/>
    </row>
    <row r="13569" spans="41:41" x14ac:dyDescent="0.25">
      <c r="AO13569" s="165"/>
    </row>
    <row r="13570" spans="41:41" x14ac:dyDescent="0.25">
      <c r="AO13570" s="165"/>
    </row>
    <row r="13571" spans="41:41" x14ac:dyDescent="0.25">
      <c r="AO13571" s="165"/>
    </row>
    <row r="13572" spans="41:41" x14ac:dyDescent="0.25">
      <c r="AO13572" s="165"/>
    </row>
    <row r="13573" spans="41:41" x14ac:dyDescent="0.25">
      <c r="AO13573" s="165"/>
    </row>
    <row r="13574" spans="41:41" x14ac:dyDescent="0.25">
      <c r="AO13574" s="165"/>
    </row>
    <row r="13575" spans="41:41" x14ac:dyDescent="0.25">
      <c r="AO13575" s="165"/>
    </row>
    <row r="13576" spans="41:41" x14ac:dyDescent="0.25">
      <c r="AO13576" s="165"/>
    </row>
    <row r="13577" spans="41:41" x14ac:dyDescent="0.25">
      <c r="AO13577" s="165"/>
    </row>
    <row r="13578" spans="41:41" x14ac:dyDescent="0.25">
      <c r="AO13578" s="165"/>
    </row>
    <row r="13579" spans="41:41" x14ac:dyDescent="0.25">
      <c r="AO13579" s="165"/>
    </row>
    <row r="13580" spans="41:41" x14ac:dyDescent="0.25">
      <c r="AO13580" s="165"/>
    </row>
    <row r="13581" spans="41:41" x14ac:dyDescent="0.25">
      <c r="AO13581" s="165"/>
    </row>
    <row r="13582" spans="41:41" x14ac:dyDescent="0.25">
      <c r="AO13582" s="165"/>
    </row>
    <row r="13583" spans="41:41" x14ac:dyDescent="0.25">
      <c r="AO13583" s="165"/>
    </row>
    <row r="13584" spans="41:41" x14ac:dyDescent="0.25">
      <c r="AO13584" s="165"/>
    </row>
    <row r="13585" spans="41:41" x14ac:dyDescent="0.25">
      <c r="AO13585" s="165"/>
    </row>
    <row r="13586" spans="41:41" x14ac:dyDescent="0.25">
      <c r="AO13586" s="165"/>
    </row>
    <row r="13587" spans="41:41" x14ac:dyDescent="0.25">
      <c r="AO13587" s="165"/>
    </row>
    <row r="13588" spans="41:41" x14ac:dyDescent="0.25">
      <c r="AO13588" s="165"/>
    </row>
    <row r="13589" spans="41:41" x14ac:dyDescent="0.25">
      <c r="AO13589" s="165"/>
    </row>
    <row r="13590" spans="41:41" x14ac:dyDescent="0.25">
      <c r="AO13590" s="165"/>
    </row>
    <row r="13591" spans="41:41" x14ac:dyDescent="0.25">
      <c r="AO13591" s="165"/>
    </row>
    <row r="13592" spans="41:41" x14ac:dyDescent="0.25">
      <c r="AO13592" s="165"/>
    </row>
    <row r="13593" spans="41:41" x14ac:dyDescent="0.25">
      <c r="AO13593" s="165"/>
    </row>
    <row r="13594" spans="41:41" x14ac:dyDescent="0.25">
      <c r="AO13594" s="165"/>
    </row>
    <row r="13595" spans="41:41" x14ac:dyDescent="0.25">
      <c r="AO13595" s="165"/>
    </row>
    <row r="13596" spans="41:41" x14ac:dyDescent="0.25">
      <c r="AO13596" s="165"/>
    </row>
    <row r="13597" spans="41:41" x14ac:dyDescent="0.25">
      <c r="AO13597" s="165"/>
    </row>
    <row r="13598" spans="41:41" x14ac:dyDescent="0.25">
      <c r="AO13598" s="165"/>
    </row>
    <row r="13599" spans="41:41" x14ac:dyDescent="0.25">
      <c r="AO13599" s="165"/>
    </row>
    <row r="13600" spans="41:41" x14ac:dyDescent="0.25">
      <c r="AO13600" s="165"/>
    </row>
    <row r="13601" spans="41:41" x14ac:dyDescent="0.25">
      <c r="AO13601" s="165"/>
    </row>
    <row r="13602" spans="41:41" x14ac:dyDescent="0.25">
      <c r="AO13602" s="165"/>
    </row>
    <row r="13603" spans="41:41" x14ac:dyDescent="0.25">
      <c r="AO13603" s="165"/>
    </row>
    <row r="13604" spans="41:41" x14ac:dyDescent="0.25">
      <c r="AO13604" s="165"/>
    </row>
    <row r="13605" spans="41:41" x14ac:dyDescent="0.25">
      <c r="AO13605" s="165"/>
    </row>
    <row r="13606" spans="41:41" x14ac:dyDescent="0.25">
      <c r="AO13606" s="165"/>
    </row>
    <row r="13607" spans="41:41" x14ac:dyDescent="0.25">
      <c r="AO13607" s="165"/>
    </row>
    <row r="13608" spans="41:41" x14ac:dyDescent="0.25">
      <c r="AO13608" s="165"/>
    </row>
    <row r="13609" spans="41:41" x14ac:dyDescent="0.25">
      <c r="AO13609" s="165"/>
    </row>
    <row r="13610" spans="41:41" x14ac:dyDescent="0.25">
      <c r="AO13610" s="165"/>
    </row>
    <row r="13611" spans="41:41" x14ac:dyDescent="0.25">
      <c r="AO13611" s="165"/>
    </row>
    <row r="13612" spans="41:41" x14ac:dyDescent="0.25">
      <c r="AO13612" s="165"/>
    </row>
    <row r="13613" spans="41:41" x14ac:dyDescent="0.25">
      <c r="AO13613" s="165"/>
    </row>
    <row r="13614" spans="41:41" x14ac:dyDescent="0.25">
      <c r="AO13614" s="165"/>
    </row>
    <row r="13615" spans="41:41" x14ac:dyDescent="0.25">
      <c r="AO13615" s="165"/>
    </row>
    <row r="13616" spans="41:41" x14ac:dyDescent="0.25">
      <c r="AO13616" s="165"/>
    </row>
    <row r="13617" spans="41:41" x14ac:dyDescent="0.25">
      <c r="AO13617" s="165"/>
    </row>
    <row r="13618" spans="41:41" x14ac:dyDescent="0.25">
      <c r="AO13618" s="165"/>
    </row>
    <row r="13619" spans="41:41" x14ac:dyDescent="0.25">
      <c r="AO13619" s="165"/>
    </row>
    <row r="13620" spans="41:41" x14ac:dyDescent="0.25">
      <c r="AO13620" s="165"/>
    </row>
    <row r="13621" spans="41:41" x14ac:dyDescent="0.25">
      <c r="AO13621" s="165"/>
    </row>
    <row r="13622" spans="41:41" x14ac:dyDescent="0.25">
      <c r="AO13622" s="165"/>
    </row>
    <row r="13623" spans="41:41" x14ac:dyDescent="0.25">
      <c r="AO13623" s="165"/>
    </row>
    <row r="13624" spans="41:41" x14ac:dyDescent="0.25">
      <c r="AO13624" s="165"/>
    </row>
    <row r="13625" spans="41:41" x14ac:dyDescent="0.25">
      <c r="AO13625" s="165"/>
    </row>
    <row r="13626" spans="41:41" x14ac:dyDescent="0.25">
      <c r="AO13626" s="165"/>
    </row>
    <row r="13627" spans="41:41" x14ac:dyDescent="0.25">
      <c r="AO13627" s="165"/>
    </row>
    <row r="13628" spans="41:41" x14ac:dyDescent="0.25">
      <c r="AO13628" s="165"/>
    </row>
    <row r="13629" spans="41:41" x14ac:dyDescent="0.25">
      <c r="AO13629" s="165"/>
    </row>
    <row r="13630" spans="41:41" x14ac:dyDescent="0.25">
      <c r="AO13630" s="165"/>
    </row>
    <row r="13631" spans="41:41" x14ac:dyDescent="0.25">
      <c r="AO13631" s="165"/>
    </row>
    <row r="13632" spans="41:41" x14ac:dyDescent="0.25">
      <c r="AO13632" s="165"/>
    </row>
    <row r="13633" spans="41:41" x14ac:dyDescent="0.25">
      <c r="AO13633" s="165"/>
    </row>
    <row r="13634" spans="41:41" x14ac:dyDescent="0.25">
      <c r="AO13634" s="165"/>
    </row>
    <row r="13635" spans="41:41" x14ac:dyDescent="0.25">
      <c r="AO13635" s="165"/>
    </row>
    <row r="13636" spans="41:41" x14ac:dyDescent="0.25">
      <c r="AO13636" s="165"/>
    </row>
    <row r="13637" spans="41:41" x14ac:dyDescent="0.25">
      <c r="AO13637" s="165"/>
    </row>
    <row r="13638" spans="41:41" x14ac:dyDescent="0.25">
      <c r="AO13638" s="165"/>
    </row>
    <row r="13639" spans="41:41" x14ac:dyDescent="0.25">
      <c r="AO13639" s="165"/>
    </row>
    <row r="13640" spans="41:41" x14ac:dyDescent="0.25">
      <c r="AO13640" s="165"/>
    </row>
    <row r="13641" spans="41:41" x14ac:dyDescent="0.25">
      <c r="AO13641" s="165"/>
    </row>
    <row r="13642" spans="41:41" x14ac:dyDescent="0.25">
      <c r="AO13642" s="165"/>
    </row>
    <row r="13643" spans="41:41" x14ac:dyDescent="0.25">
      <c r="AO13643" s="165"/>
    </row>
    <row r="13644" spans="41:41" x14ac:dyDescent="0.25">
      <c r="AO13644" s="165"/>
    </row>
    <row r="13645" spans="41:41" x14ac:dyDescent="0.25">
      <c r="AO13645" s="165"/>
    </row>
    <row r="13646" spans="41:41" x14ac:dyDescent="0.25">
      <c r="AO13646" s="165"/>
    </row>
    <row r="13647" spans="41:41" x14ac:dyDescent="0.25">
      <c r="AO13647" s="165"/>
    </row>
    <row r="13648" spans="41:41" x14ac:dyDescent="0.25">
      <c r="AO13648" s="165"/>
    </row>
    <row r="13649" spans="41:41" x14ac:dyDescent="0.25">
      <c r="AO13649" s="165"/>
    </row>
    <row r="13650" spans="41:41" x14ac:dyDescent="0.25">
      <c r="AO13650" s="165"/>
    </row>
    <row r="13651" spans="41:41" x14ac:dyDescent="0.25">
      <c r="AO13651" s="165"/>
    </row>
    <row r="13652" spans="41:41" x14ac:dyDescent="0.25">
      <c r="AO13652" s="165"/>
    </row>
    <row r="13653" spans="41:41" x14ac:dyDescent="0.25">
      <c r="AO13653" s="165"/>
    </row>
    <row r="13654" spans="41:41" x14ac:dyDescent="0.25">
      <c r="AO13654" s="165"/>
    </row>
    <row r="13655" spans="41:41" x14ac:dyDescent="0.25">
      <c r="AO13655" s="165"/>
    </row>
    <row r="13656" spans="41:41" x14ac:dyDescent="0.25">
      <c r="AO13656" s="165"/>
    </row>
    <row r="13657" spans="41:41" x14ac:dyDescent="0.25">
      <c r="AO13657" s="165"/>
    </row>
    <row r="13658" spans="41:41" x14ac:dyDescent="0.25">
      <c r="AO13658" s="165"/>
    </row>
    <row r="13659" spans="41:41" x14ac:dyDescent="0.25">
      <c r="AO13659" s="165"/>
    </row>
    <row r="13660" spans="41:41" x14ac:dyDescent="0.25">
      <c r="AO13660" s="165"/>
    </row>
    <row r="13661" spans="41:41" x14ac:dyDescent="0.25">
      <c r="AO13661" s="165"/>
    </row>
    <row r="13662" spans="41:41" x14ac:dyDescent="0.25">
      <c r="AO13662" s="165"/>
    </row>
    <row r="13663" spans="41:41" x14ac:dyDescent="0.25">
      <c r="AO13663" s="165"/>
    </row>
    <row r="13664" spans="41:41" x14ac:dyDescent="0.25">
      <c r="AO13664" s="165"/>
    </row>
    <row r="13665" spans="41:41" x14ac:dyDescent="0.25">
      <c r="AO13665" s="165"/>
    </row>
    <row r="13666" spans="41:41" x14ac:dyDescent="0.25">
      <c r="AO13666" s="165"/>
    </row>
    <row r="13667" spans="41:41" x14ac:dyDescent="0.25">
      <c r="AO13667" s="165"/>
    </row>
    <row r="13668" spans="41:41" x14ac:dyDescent="0.25">
      <c r="AO13668" s="165"/>
    </row>
    <row r="13669" spans="41:41" x14ac:dyDescent="0.25">
      <c r="AO13669" s="165"/>
    </row>
    <row r="13670" spans="41:41" x14ac:dyDescent="0.25">
      <c r="AO13670" s="165"/>
    </row>
    <row r="13671" spans="41:41" x14ac:dyDescent="0.25">
      <c r="AO13671" s="165"/>
    </row>
    <row r="13672" spans="41:41" x14ac:dyDescent="0.25">
      <c r="AO13672" s="165"/>
    </row>
    <row r="13673" spans="41:41" x14ac:dyDescent="0.25">
      <c r="AO13673" s="165"/>
    </row>
    <row r="13674" spans="41:41" x14ac:dyDescent="0.25">
      <c r="AO13674" s="165"/>
    </row>
    <row r="13675" spans="41:41" x14ac:dyDescent="0.25">
      <c r="AO13675" s="165"/>
    </row>
    <row r="13676" spans="41:41" x14ac:dyDescent="0.25">
      <c r="AO13676" s="165"/>
    </row>
    <row r="13677" spans="41:41" x14ac:dyDescent="0.25">
      <c r="AO13677" s="165"/>
    </row>
    <row r="13678" spans="41:41" x14ac:dyDescent="0.25">
      <c r="AO13678" s="165"/>
    </row>
    <row r="13679" spans="41:41" x14ac:dyDescent="0.25">
      <c r="AO13679" s="165"/>
    </row>
    <row r="13680" spans="41:41" x14ac:dyDescent="0.25">
      <c r="AO13680" s="165"/>
    </row>
    <row r="13681" spans="41:41" x14ac:dyDescent="0.25">
      <c r="AO13681" s="165"/>
    </row>
    <row r="13682" spans="41:41" x14ac:dyDescent="0.25">
      <c r="AO13682" s="165"/>
    </row>
    <row r="13683" spans="41:41" x14ac:dyDescent="0.25">
      <c r="AO13683" s="165"/>
    </row>
    <row r="13684" spans="41:41" x14ac:dyDescent="0.25">
      <c r="AO13684" s="165"/>
    </row>
    <row r="13685" spans="41:41" x14ac:dyDescent="0.25">
      <c r="AO13685" s="165"/>
    </row>
    <row r="13686" spans="41:41" x14ac:dyDescent="0.25">
      <c r="AO13686" s="165"/>
    </row>
    <row r="13687" spans="41:41" x14ac:dyDescent="0.25">
      <c r="AO13687" s="165"/>
    </row>
    <row r="13688" spans="41:41" x14ac:dyDescent="0.25">
      <c r="AO13688" s="165"/>
    </row>
    <row r="13689" spans="41:41" x14ac:dyDescent="0.25">
      <c r="AO13689" s="165"/>
    </row>
    <row r="13690" spans="41:41" x14ac:dyDescent="0.25">
      <c r="AO13690" s="165"/>
    </row>
    <row r="13691" spans="41:41" x14ac:dyDescent="0.25">
      <c r="AO13691" s="165"/>
    </row>
    <row r="13692" spans="41:41" x14ac:dyDescent="0.25">
      <c r="AO13692" s="165"/>
    </row>
    <row r="13693" spans="41:41" x14ac:dyDescent="0.25">
      <c r="AO13693" s="165"/>
    </row>
    <row r="13694" spans="41:41" x14ac:dyDescent="0.25">
      <c r="AO13694" s="165"/>
    </row>
    <row r="13695" spans="41:41" x14ac:dyDescent="0.25">
      <c r="AO13695" s="165"/>
    </row>
    <row r="13696" spans="41:41" x14ac:dyDescent="0.25">
      <c r="AO13696" s="165"/>
    </row>
    <row r="13697" spans="41:41" x14ac:dyDescent="0.25">
      <c r="AO13697" s="165"/>
    </row>
    <row r="13698" spans="41:41" x14ac:dyDescent="0.25">
      <c r="AO13698" s="165"/>
    </row>
    <row r="13699" spans="41:41" x14ac:dyDescent="0.25">
      <c r="AO13699" s="165"/>
    </row>
    <row r="13700" spans="41:41" x14ac:dyDescent="0.25">
      <c r="AO13700" s="165"/>
    </row>
    <row r="13701" spans="41:41" x14ac:dyDescent="0.25">
      <c r="AO13701" s="165"/>
    </row>
    <row r="13702" spans="41:41" x14ac:dyDescent="0.25">
      <c r="AO13702" s="165"/>
    </row>
    <row r="13703" spans="41:41" x14ac:dyDescent="0.25">
      <c r="AO13703" s="165"/>
    </row>
    <row r="13704" spans="41:41" x14ac:dyDescent="0.25">
      <c r="AO13704" s="165"/>
    </row>
    <row r="13705" spans="41:41" x14ac:dyDescent="0.25">
      <c r="AO13705" s="165"/>
    </row>
    <row r="13706" spans="41:41" x14ac:dyDescent="0.25">
      <c r="AO13706" s="165"/>
    </row>
    <row r="13707" spans="41:41" x14ac:dyDescent="0.25">
      <c r="AO13707" s="165"/>
    </row>
    <row r="13708" spans="41:41" x14ac:dyDescent="0.25">
      <c r="AO13708" s="165"/>
    </row>
    <row r="13709" spans="41:41" x14ac:dyDescent="0.25">
      <c r="AO13709" s="165"/>
    </row>
    <row r="13710" spans="41:41" x14ac:dyDescent="0.25">
      <c r="AO13710" s="165"/>
    </row>
    <row r="13711" spans="41:41" x14ac:dyDescent="0.25">
      <c r="AO13711" s="165"/>
    </row>
    <row r="13712" spans="41:41" x14ac:dyDescent="0.25">
      <c r="AO13712" s="165"/>
    </row>
    <row r="13713" spans="41:41" x14ac:dyDescent="0.25">
      <c r="AO13713" s="165"/>
    </row>
    <row r="13714" spans="41:41" x14ac:dyDescent="0.25">
      <c r="AO13714" s="165"/>
    </row>
    <row r="13715" spans="41:41" x14ac:dyDescent="0.25">
      <c r="AO13715" s="165"/>
    </row>
    <row r="13716" spans="41:41" x14ac:dyDescent="0.25">
      <c r="AO13716" s="165"/>
    </row>
    <row r="13717" spans="41:41" x14ac:dyDescent="0.25">
      <c r="AO13717" s="165"/>
    </row>
    <row r="13718" spans="41:41" x14ac:dyDescent="0.25">
      <c r="AO13718" s="165"/>
    </row>
    <row r="13719" spans="41:41" x14ac:dyDescent="0.25">
      <c r="AO13719" s="165"/>
    </row>
    <row r="13720" spans="41:41" x14ac:dyDescent="0.25">
      <c r="AO13720" s="165"/>
    </row>
    <row r="13721" spans="41:41" x14ac:dyDescent="0.25">
      <c r="AO13721" s="165"/>
    </row>
    <row r="13722" spans="41:41" x14ac:dyDescent="0.25">
      <c r="AO13722" s="165"/>
    </row>
    <row r="13723" spans="41:41" x14ac:dyDescent="0.25">
      <c r="AO13723" s="165"/>
    </row>
    <row r="13724" spans="41:41" x14ac:dyDescent="0.25">
      <c r="AO13724" s="165"/>
    </row>
    <row r="13725" spans="41:41" x14ac:dyDescent="0.25">
      <c r="AO13725" s="165"/>
    </row>
    <row r="13726" spans="41:41" x14ac:dyDescent="0.25">
      <c r="AO13726" s="165"/>
    </row>
    <row r="13727" spans="41:41" x14ac:dyDescent="0.25">
      <c r="AO13727" s="165"/>
    </row>
    <row r="13728" spans="41:41" x14ac:dyDescent="0.25">
      <c r="AO13728" s="165"/>
    </row>
    <row r="13729" spans="41:41" x14ac:dyDescent="0.25">
      <c r="AO13729" s="165"/>
    </row>
    <row r="13730" spans="41:41" x14ac:dyDescent="0.25">
      <c r="AO13730" s="165"/>
    </row>
    <row r="13731" spans="41:41" x14ac:dyDescent="0.25">
      <c r="AO13731" s="165"/>
    </row>
    <row r="13732" spans="41:41" x14ac:dyDescent="0.25">
      <c r="AO13732" s="165"/>
    </row>
    <row r="13733" spans="41:41" x14ac:dyDescent="0.25">
      <c r="AO13733" s="165"/>
    </row>
    <row r="13734" spans="41:41" x14ac:dyDescent="0.25">
      <c r="AO13734" s="165"/>
    </row>
    <row r="13735" spans="41:41" x14ac:dyDescent="0.25">
      <c r="AO13735" s="165"/>
    </row>
    <row r="13736" spans="41:41" x14ac:dyDescent="0.25">
      <c r="AO13736" s="165"/>
    </row>
    <row r="13737" spans="41:41" x14ac:dyDescent="0.25">
      <c r="AO13737" s="165"/>
    </row>
    <row r="13738" spans="41:41" x14ac:dyDescent="0.25">
      <c r="AO13738" s="165"/>
    </row>
    <row r="13739" spans="41:41" x14ac:dyDescent="0.25">
      <c r="AO13739" s="165"/>
    </row>
    <row r="13740" spans="41:41" x14ac:dyDescent="0.25">
      <c r="AO13740" s="165"/>
    </row>
    <row r="13741" spans="41:41" x14ac:dyDescent="0.25">
      <c r="AO13741" s="165"/>
    </row>
    <row r="13742" spans="41:41" x14ac:dyDescent="0.25">
      <c r="AO13742" s="165"/>
    </row>
    <row r="13743" spans="41:41" x14ac:dyDescent="0.25">
      <c r="AO13743" s="165"/>
    </row>
    <row r="13744" spans="41:41" x14ac:dyDescent="0.25">
      <c r="AO13744" s="165"/>
    </row>
    <row r="13745" spans="41:41" x14ac:dyDescent="0.25">
      <c r="AO13745" s="165"/>
    </row>
    <row r="13746" spans="41:41" x14ac:dyDescent="0.25">
      <c r="AO13746" s="165"/>
    </row>
    <row r="13747" spans="41:41" x14ac:dyDescent="0.25">
      <c r="AO13747" s="165"/>
    </row>
    <row r="13748" spans="41:41" x14ac:dyDescent="0.25">
      <c r="AO13748" s="165"/>
    </row>
    <row r="13749" spans="41:41" x14ac:dyDescent="0.25">
      <c r="AO13749" s="165"/>
    </row>
    <row r="13750" spans="41:41" x14ac:dyDescent="0.25">
      <c r="AO13750" s="165"/>
    </row>
    <row r="13751" spans="41:41" x14ac:dyDescent="0.25">
      <c r="AO13751" s="165"/>
    </row>
    <row r="13752" spans="41:41" x14ac:dyDescent="0.25">
      <c r="AO13752" s="165"/>
    </row>
    <row r="13753" spans="41:41" x14ac:dyDescent="0.25">
      <c r="AO13753" s="165"/>
    </row>
    <row r="13754" spans="41:41" x14ac:dyDescent="0.25">
      <c r="AO13754" s="165"/>
    </row>
    <row r="13755" spans="41:41" x14ac:dyDescent="0.25">
      <c r="AO13755" s="165"/>
    </row>
    <row r="13756" spans="41:41" x14ac:dyDescent="0.25">
      <c r="AO13756" s="165"/>
    </row>
    <row r="13757" spans="41:41" x14ac:dyDescent="0.25">
      <c r="AO13757" s="165"/>
    </row>
    <row r="13758" spans="41:41" x14ac:dyDescent="0.25">
      <c r="AO13758" s="165"/>
    </row>
    <row r="13759" spans="41:41" x14ac:dyDescent="0.25">
      <c r="AO13759" s="165"/>
    </row>
    <row r="13760" spans="41:41" x14ac:dyDescent="0.25">
      <c r="AO13760" s="165"/>
    </row>
    <row r="13761" spans="41:41" x14ac:dyDescent="0.25">
      <c r="AO13761" s="165"/>
    </row>
    <row r="13762" spans="41:41" x14ac:dyDescent="0.25">
      <c r="AO13762" s="165"/>
    </row>
    <row r="13763" spans="41:41" x14ac:dyDescent="0.25">
      <c r="AO13763" s="165"/>
    </row>
    <row r="13764" spans="41:41" x14ac:dyDescent="0.25">
      <c r="AO13764" s="165"/>
    </row>
    <row r="13765" spans="41:41" x14ac:dyDescent="0.25">
      <c r="AO13765" s="165"/>
    </row>
    <row r="13766" spans="41:41" x14ac:dyDescent="0.25">
      <c r="AO13766" s="165"/>
    </row>
    <row r="13767" spans="41:41" x14ac:dyDescent="0.25">
      <c r="AO13767" s="165"/>
    </row>
    <row r="13768" spans="41:41" x14ac:dyDescent="0.25">
      <c r="AO13768" s="165"/>
    </row>
    <row r="13769" spans="41:41" x14ac:dyDescent="0.25">
      <c r="AO13769" s="165"/>
    </row>
    <row r="13770" spans="41:41" x14ac:dyDescent="0.25">
      <c r="AO13770" s="165"/>
    </row>
    <row r="13771" spans="41:41" x14ac:dyDescent="0.25">
      <c r="AO13771" s="165"/>
    </row>
    <row r="13772" spans="41:41" x14ac:dyDescent="0.25">
      <c r="AO13772" s="165"/>
    </row>
    <row r="13773" spans="41:41" x14ac:dyDescent="0.25">
      <c r="AO13773" s="165"/>
    </row>
    <row r="13774" spans="41:41" x14ac:dyDescent="0.25">
      <c r="AO13774" s="165"/>
    </row>
    <row r="13775" spans="41:41" x14ac:dyDescent="0.25">
      <c r="AO13775" s="165"/>
    </row>
    <row r="13776" spans="41:41" x14ac:dyDescent="0.25">
      <c r="AO13776" s="165"/>
    </row>
    <row r="13777" spans="41:41" x14ac:dyDescent="0.25">
      <c r="AO13777" s="165"/>
    </row>
    <row r="13778" spans="41:41" x14ac:dyDescent="0.25">
      <c r="AO13778" s="165"/>
    </row>
    <row r="13779" spans="41:41" x14ac:dyDescent="0.25">
      <c r="AO13779" s="165"/>
    </row>
    <row r="13780" spans="41:41" x14ac:dyDescent="0.25">
      <c r="AO13780" s="165"/>
    </row>
    <row r="13781" spans="41:41" x14ac:dyDescent="0.25">
      <c r="AO13781" s="165"/>
    </row>
    <row r="13782" spans="41:41" x14ac:dyDescent="0.25">
      <c r="AO13782" s="165"/>
    </row>
    <row r="13783" spans="41:41" x14ac:dyDescent="0.25">
      <c r="AO13783" s="165"/>
    </row>
    <row r="13784" spans="41:41" x14ac:dyDescent="0.25">
      <c r="AO13784" s="165"/>
    </row>
    <row r="13785" spans="41:41" x14ac:dyDescent="0.25">
      <c r="AO13785" s="165"/>
    </row>
    <row r="13786" spans="41:41" x14ac:dyDescent="0.25">
      <c r="AO13786" s="165"/>
    </row>
    <row r="13787" spans="41:41" x14ac:dyDescent="0.25">
      <c r="AO13787" s="165"/>
    </row>
    <row r="13788" spans="41:41" x14ac:dyDescent="0.25">
      <c r="AO13788" s="165"/>
    </row>
    <row r="13789" spans="41:41" x14ac:dyDescent="0.25">
      <c r="AO13789" s="165"/>
    </row>
    <row r="13790" spans="41:41" x14ac:dyDescent="0.25">
      <c r="AO13790" s="165"/>
    </row>
    <row r="13791" spans="41:41" x14ac:dyDescent="0.25">
      <c r="AO13791" s="165"/>
    </row>
    <row r="13792" spans="41:41" x14ac:dyDescent="0.25">
      <c r="AO13792" s="165"/>
    </row>
    <row r="13793" spans="41:41" x14ac:dyDescent="0.25">
      <c r="AO13793" s="165"/>
    </row>
    <row r="13794" spans="41:41" x14ac:dyDescent="0.25">
      <c r="AO13794" s="165"/>
    </row>
    <row r="13795" spans="41:41" x14ac:dyDescent="0.25">
      <c r="AO13795" s="165"/>
    </row>
    <row r="13796" spans="41:41" x14ac:dyDescent="0.25">
      <c r="AO13796" s="165"/>
    </row>
    <row r="13797" spans="41:41" x14ac:dyDescent="0.25">
      <c r="AO13797" s="165"/>
    </row>
    <row r="13798" spans="41:41" x14ac:dyDescent="0.25">
      <c r="AO13798" s="165"/>
    </row>
    <row r="13799" spans="41:41" x14ac:dyDescent="0.25">
      <c r="AO13799" s="165"/>
    </row>
    <row r="13800" spans="41:41" x14ac:dyDescent="0.25">
      <c r="AO13800" s="165"/>
    </row>
    <row r="13801" spans="41:41" x14ac:dyDescent="0.25">
      <c r="AO13801" s="165"/>
    </row>
    <row r="13802" spans="41:41" x14ac:dyDescent="0.25">
      <c r="AO13802" s="165"/>
    </row>
    <row r="13803" spans="41:41" x14ac:dyDescent="0.25">
      <c r="AO13803" s="165"/>
    </row>
    <row r="13804" spans="41:41" x14ac:dyDescent="0.25">
      <c r="AO13804" s="165"/>
    </row>
    <row r="13805" spans="41:41" x14ac:dyDescent="0.25">
      <c r="AO13805" s="165"/>
    </row>
    <row r="13806" spans="41:41" x14ac:dyDescent="0.25">
      <c r="AO13806" s="165"/>
    </row>
    <row r="13807" spans="41:41" x14ac:dyDescent="0.25">
      <c r="AO13807" s="165"/>
    </row>
    <row r="13808" spans="41:41" x14ac:dyDescent="0.25">
      <c r="AO13808" s="165"/>
    </row>
    <row r="13809" spans="41:41" x14ac:dyDescent="0.25">
      <c r="AO13809" s="165"/>
    </row>
    <row r="13810" spans="41:41" x14ac:dyDescent="0.25">
      <c r="AO13810" s="165"/>
    </row>
    <row r="13811" spans="41:41" x14ac:dyDescent="0.25">
      <c r="AO13811" s="165"/>
    </row>
    <row r="13812" spans="41:41" x14ac:dyDescent="0.25">
      <c r="AO13812" s="165"/>
    </row>
    <row r="13813" spans="41:41" x14ac:dyDescent="0.25">
      <c r="AO13813" s="165"/>
    </row>
    <row r="13814" spans="41:41" x14ac:dyDescent="0.25">
      <c r="AO13814" s="165"/>
    </row>
    <row r="13815" spans="41:41" x14ac:dyDescent="0.25">
      <c r="AO13815" s="165"/>
    </row>
    <row r="13816" spans="41:41" x14ac:dyDescent="0.25">
      <c r="AO13816" s="165"/>
    </row>
    <row r="13817" spans="41:41" x14ac:dyDescent="0.25">
      <c r="AO13817" s="165"/>
    </row>
    <row r="13818" spans="41:41" x14ac:dyDescent="0.25">
      <c r="AO13818" s="165"/>
    </row>
    <row r="13819" spans="41:41" x14ac:dyDescent="0.25">
      <c r="AO13819" s="165"/>
    </row>
    <row r="13820" spans="41:41" x14ac:dyDescent="0.25">
      <c r="AO13820" s="165"/>
    </row>
    <row r="13821" spans="41:41" x14ac:dyDescent="0.25">
      <c r="AO13821" s="165"/>
    </row>
    <row r="13822" spans="41:41" x14ac:dyDescent="0.25">
      <c r="AO13822" s="165"/>
    </row>
    <row r="13823" spans="41:41" x14ac:dyDescent="0.25">
      <c r="AO13823" s="165"/>
    </row>
    <row r="13824" spans="41:41" x14ac:dyDescent="0.25">
      <c r="AO13824" s="165"/>
    </row>
    <row r="13825" spans="41:41" x14ac:dyDescent="0.25">
      <c r="AO13825" s="165"/>
    </row>
    <row r="13826" spans="41:41" x14ac:dyDescent="0.25">
      <c r="AO13826" s="165"/>
    </row>
    <row r="13827" spans="41:41" x14ac:dyDescent="0.25">
      <c r="AO13827" s="165"/>
    </row>
    <row r="13828" spans="41:41" x14ac:dyDescent="0.25">
      <c r="AO13828" s="165"/>
    </row>
    <row r="13829" spans="41:41" x14ac:dyDescent="0.25">
      <c r="AO13829" s="165"/>
    </row>
    <row r="13830" spans="41:41" x14ac:dyDescent="0.25">
      <c r="AO13830" s="165"/>
    </row>
    <row r="13831" spans="41:41" x14ac:dyDescent="0.25">
      <c r="AO13831" s="165"/>
    </row>
    <row r="13832" spans="41:41" x14ac:dyDescent="0.25">
      <c r="AO13832" s="165"/>
    </row>
    <row r="13833" spans="41:41" x14ac:dyDescent="0.25">
      <c r="AO13833" s="165"/>
    </row>
    <row r="13834" spans="41:41" x14ac:dyDescent="0.25">
      <c r="AO13834" s="165"/>
    </row>
    <row r="13835" spans="41:41" x14ac:dyDescent="0.25">
      <c r="AO13835" s="165"/>
    </row>
    <row r="13836" spans="41:41" x14ac:dyDescent="0.25">
      <c r="AO13836" s="165"/>
    </row>
    <row r="13837" spans="41:41" x14ac:dyDescent="0.25">
      <c r="AO13837" s="165"/>
    </row>
    <row r="13838" spans="41:41" x14ac:dyDescent="0.25">
      <c r="AO13838" s="165"/>
    </row>
    <row r="13839" spans="41:41" x14ac:dyDescent="0.25">
      <c r="AO13839" s="165"/>
    </row>
    <row r="13840" spans="41:41" x14ac:dyDescent="0.25">
      <c r="AO13840" s="165"/>
    </row>
    <row r="13841" spans="41:41" x14ac:dyDescent="0.25">
      <c r="AO13841" s="165"/>
    </row>
    <row r="13842" spans="41:41" x14ac:dyDescent="0.25">
      <c r="AO13842" s="165"/>
    </row>
    <row r="13843" spans="41:41" x14ac:dyDescent="0.25">
      <c r="AO13843" s="165"/>
    </row>
    <row r="13844" spans="41:41" x14ac:dyDescent="0.25">
      <c r="AO13844" s="165"/>
    </row>
    <row r="13845" spans="41:41" x14ac:dyDescent="0.25">
      <c r="AO13845" s="165"/>
    </row>
    <row r="13846" spans="41:41" x14ac:dyDescent="0.25">
      <c r="AO13846" s="165"/>
    </row>
    <row r="13847" spans="41:41" x14ac:dyDescent="0.25">
      <c r="AO13847" s="165"/>
    </row>
    <row r="13848" spans="41:41" x14ac:dyDescent="0.25">
      <c r="AO13848" s="165"/>
    </row>
    <row r="13849" spans="41:41" x14ac:dyDescent="0.25">
      <c r="AO13849" s="165"/>
    </row>
    <row r="13850" spans="41:41" x14ac:dyDescent="0.25">
      <c r="AO13850" s="165"/>
    </row>
    <row r="13851" spans="41:41" x14ac:dyDescent="0.25">
      <c r="AO13851" s="165"/>
    </row>
    <row r="13852" spans="41:41" x14ac:dyDescent="0.25">
      <c r="AO13852" s="165"/>
    </row>
    <row r="13853" spans="41:41" x14ac:dyDescent="0.25">
      <c r="AO13853" s="165"/>
    </row>
    <row r="13854" spans="41:41" x14ac:dyDescent="0.25">
      <c r="AO13854" s="165"/>
    </row>
    <row r="13855" spans="41:41" x14ac:dyDescent="0.25">
      <c r="AO13855" s="165"/>
    </row>
    <row r="13856" spans="41:41" x14ac:dyDescent="0.25">
      <c r="AO13856" s="165"/>
    </row>
    <row r="13857" spans="41:41" x14ac:dyDescent="0.25">
      <c r="AO13857" s="165"/>
    </row>
    <row r="13858" spans="41:41" x14ac:dyDescent="0.25">
      <c r="AO13858" s="165"/>
    </row>
    <row r="13859" spans="41:41" x14ac:dyDescent="0.25">
      <c r="AO13859" s="165"/>
    </row>
    <row r="13860" spans="41:41" x14ac:dyDescent="0.25">
      <c r="AO13860" s="165"/>
    </row>
    <row r="13861" spans="41:41" x14ac:dyDescent="0.25">
      <c r="AO13861" s="165"/>
    </row>
    <row r="13862" spans="41:41" x14ac:dyDescent="0.25">
      <c r="AO13862" s="165"/>
    </row>
    <row r="13863" spans="41:41" x14ac:dyDescent="0.25">
      <c r="AO13863" s="165"/>
    </row>
    <row r="13864" spans="41:41" x14ac:dyDescent="0.25">
      <c r="AO13864" s="165"/>
    </row>
    <row r="13865" spans="41:41" x14ac:dyDescent="0.25">
      <c r="AO13865" s="165"/>
    </row>
    <row r="13866" spans="41:41" x14ac:dyDescent="0.25">
      <c r="AO13866" s="165"/>
    </row>
    <row r="13867" spans="41:41" x14ac:dyDescent="0.25">
      <c r="AO13867" s="165"/>
    </row>
    <row r="13868" spans="41:41" x14ac:dyDescent="0.25">
      <c r="AO13868" s="165"/>
    </row>
    <row r="13869" spans="41:41" x14ac:dyDescent="0.25">
      <c r="AO13869" s="165"/>
    </row>
    <row r="13870" spans="41:41" x14ac:dyDescent="0.25">
      <c r="AO13870" s="165"/>
    </row>
    <row r="13871" spans="41:41" x14ac:dyDescent="0.25">
      <c r="AO13871" s="165"/>
    </row>
    <row r="13872" spans="41:41" x14ac:dyDescent="0.25">
      <c r="AO13872" s="165"/>
    </row>
    <row r="13873" spans="41:41" x14ac:dyDescent="0.25">
      <c r="AO13873" s="165"/>
    </row>
    <row r="13874" spans="41:41" x14ac:dyDescent="0.25">
      <c r="AO13874" s="165"/>
    </row>
    <row r="13875" spans="41:41" x14ac:dyDescent="0.25">
      <c r="AO13875" s="165"/>
    </row>
    <row r="13876" spans="41:41" x14ac:dyDescent="0.25">
      <c r="AO13876" s="165"/>
    </row>
    <row r="13877" spans="41:41" x14ac:dyDescent="0.25">
      <c r="AO13877" s="165"/>
    </row>
    <row r="13878" spans="41:41" x14ac:dyDescent="0.25">
      <c r="AO13878" s="165"/>
    </row>
    <row r="13879" spans="41:41" x14ac:dyDescent="0.25">
      <c r="AO13879" s="165"/>
    </row>
    <row r="13880" spans="41:41" x14ac:dyDescent="0.25">
      <c r="AO13880" s="165"/>
    </row>
    <row r="13881" spans="41:41" x14ac:dyDescent="0.25">
      <c r="AO13881" s="165"/>
    </row>
    <row r="13882" spans="41:41" x14ac:dyDescent="0.25">
      <c r="AO13882" s="165"/>
    </row>
    <row r="13883" spans="41:41" x14ac:dyDescent="0.25">
      <c r="AO13883" s="165"/>
    </row>
    <row r="13884" spans="41:41" x14ac:dyDescent="0.25">
      <c r="AO13884" s="165"/>
    </row>
    <row r="13885" spans="41:41" x14ac:dyDescent="0.25">
      <c r="AO13885" s="165"/>
    </row>
    <row r="13886" spans="41:41" x14ac:dyDescent="0.25">
      <c r="AO13886" s="165"/>
    </row>
    <row r="13887" spans="41:41" x14ac:dyDescent="0.25">
      <c r="AO13887" s="165"/>
    </row>
    <row r="13888" spans="41:41" x14ac:dyDescent="0.25">
      <c r="AO13888" s="165"/>
    </row>
    <row r="13889" spans="41:41" x14ac:dyDescent="0.25">
      <c r="AO13889" s="165"/>
    </row>
    <row r="13890" spans="41:41" x14ac:dyDescent="0.25">
      <c r="AO13890" s="165"/>
    </row>
    <row r="13891" spans="41:41" x14ac:dyDescent="0.25">
      <c r="AO13891" s="165"/>
    </row>
    <row r="13892" spans="41:41" x14ac:dyDescent="0.25">
      <c r="AO13892" s="165"/>
    </row>
    <row r="13893" spans="41:41" x14ac:dyDescent="0.25">
      <c r="AO13893" s="165"/>
    </row>
    <row r="13894" spans="41:41" x14ac:dyDescent="0.25">
      <c r="AO13894" s="165"/>
    </row>
    <row r="13895" spans="41:41" x14ac:dyDescent="0.25">
      <c r="AO13895" s="165"/>
    </row>
    <row r="13896" spans="41:41" x14ac:dyDescent="0.25">
      <c r="AO13896" s="165"/>
    </row>
    <row r="13897" spans="41:41" x14ac:dyDescent="0.25">
      <c r="AO13897" s="165"/>
    </row>
    <row r="13898" spans="41:41" x14ac:dyDescent="0.25">
      <c r="AO13898" s="165"/>
    </row>
    <row r="13899" spans="41:41" x14ac:dyDescent="0.25">
      <c r="AO13899" s="165"/>
    </row>
    <row r="13900" spans="41:41" x14ac:dyDescent="0.25">
      <c r="AO13900" s="165"/>
    </row>
    <row r="13901" spans="41:41" x14ac:dyDescent="0.25">
      <c r="AO13901" s="165"/>
    </row>
    <row r="13902" spans="41:41" x14ac:dyDescent="0.25">
      <c r="AO13902" s="165"/>
    </row>
    <row r="13903" spans="41:41" x14ac:dyDescent="0.25">
      <c r="AO13903" s="165"/>
    </row>
    <row r="13904" spans="41:41" x14ac:dyDescent="0.25">
      <c r="AO13904" s="165"/>
    </row>
    <row r="13905" spans="41:41" x14ac:dyDescent="0.25">
      <c r="AO13905" s="165"/>
    </row>
    <row r="13906" spans="41:41" x14ac:dyDescent="0.25">
      <c r="AO13906" s="165"/>
    </row>
    <row r="13907" spans="41:41" x14ac:dyDescent="0.25">
      <c r="AO13907" s="165"/>
    </row>
    <row r="13908" spans="41:41" x14ac:dyDescent="0.25">
      <c r="AO13908" s="165"/>
    </row>
    <row r="13909" spans="41:41" x14ac:dyDescent="0.25">
      <c r="AO13909" s="165"/>
    </row>
    <row r="13910" spans="41:41" x14ac:dyDescent="0.25">
      <c r="AO13910" s="165"/>
    </row>
    <row r="13911" spans="41:41" x14ac:dyDescent="0.25">
      <c r="AO13911" s="165"/>
    </row>
    <row r="13912" spans="41:41" x14ac:dyDescent="0.25">
      <c r="AO13912" s="165"/>
    </row>
    <row r="13913" spans="41:41" x14ac:dyDescent="0.25">
      <c r="AO13913" s="165"/>
    </row>
    <row r="13914" spans="41:41" x14ac:dyDescent="0.25">
      <c r="AO13914" s="165"/>
    </row>
    <row r="13915" spans="41:41" x14ac:dyDescent="0.25">
      <c r="AO13915" s="165"/>
    </row>
    <row r="13916" spans="41:41" x14ac:dyDescent="0.25">
      <c r="AO13916" s="165"/>
    </row>
    <row r="13917" spans="41:41" x14ac:dyDescent="0.25">
      <c r="AO13917" s="165"/>
    </row>
    <row r="13918" spans="41:41" x14ac:dyDescent="0.25">
      <c r="AO13918" s="165"/>
    </row>
    <row r="13919" spans="41:41" x14ac:dyDescent="0.25">
      <c r="AO13919" s="165"/>
    </row>
    <row r="13920" spans="41:41" x14ac:dyDescent="0.25">
      <c r="AO13920" s="165"/>
    </row>
    <row r="13921" spans="41:41" x14ac:dyDescent="0.25">
      <c r="AO13921" s="165"/>
    </row>
    <row r="13922" spans="41:41" x14ac:dyDescent="0.25">
      <c r="AO13922" s="165"/>
    </row>
    <row r="13923" spans="41:41" x14ac:dyDescent="0.25">
      <c r="AO13923" s="165"/>
    </row>
    <row r="13924" spans="41:41" x14ac:dyDescent="0.25">
      <c r="AO13924" s="165"/>
    </row>
    <row r="13925" spans="41:41" x14ac:dyDescent="0.25">
      <c r="AO13925" s="165"/>
    </row>
    <row r="13926" spans="41:41" x14ac:dyDescent="0.25">
      <c r="AO13926" s="165"/>
    </row>
    <row r="13927" spans="41:41" x14ac:dyDescent="0.25">
      <c r="AO13927" s="165"/>
    </row>
    <row r="13928" spans="41:41" x14ac:dyDescent="0.25">
      <c r="AO13928" s="165"/>
    </row>
    <row r="13929" spans="41:41" x14ac:dyDescent="0.25">
      <c r="AO13929" s="165"/>
    </row>
    <row r="13930" spans="41:41" x14ac:dyDescent="0.25">
      <c r="AO13930" s="165"/>
    </row>
    <row r="13931" spans="41:41" x14ac:dyDescent="0.25">
      <c r="AO13931" s="165"/>
    </row>
    <row r="13932" spans="41:41" x14ac:dyDescent="0.25">
      <c r="AO13932" s="165"/>
    </row>
    <row r="13933" spans="41:41" x14ac:dyDescent="0.25">
      <c r="AO13933" s="165"/>
    </row>
    <row r="13934" spans="41:41" x14ac:dyDescent="0.25">
      <c r="AO13934" s="165"/>
    </row>
    <row r="13935" spans="41:41" x14ac:dyDescent="0.25">
      <c r="AO13935" s="165"/>
    </row>
    <row r="13936" spans="41:41" x14ac:dyDescent="0.25">
      <c r="AO13936" s="165"/>
    </row>
    <row r="13937" spans="41:41" x14ac:dyDescent="0.25">
      <c r="AO13937" s="165"/>
    </row>
    <row r="13938" spans="41:41" x14ac:dyDescent="0.25">
      <c r="AO13938" s="165"/>
    </row>
    <row r="13939" spans="41:41" x14ac:dyDescent="0.25">
      <c r="AO13939" s="165"/>
    </row>
    <row r="13940" spans="41:41" x14ac:dyDescent="0.25">
      <c r="AO13940" s="165"/>
    </row>
    <row r="13941" spans="41:41" x14ac:dyDescent="0.25">
      <c r="AO13941" s="165"/>
    </row>
    <row r="13942" spans="41:41" x14ac:dyDescent="0.25">
      <c r="AO13942" s="165"/>
    </row>
    <row r="13943" spans="41:41" x14ac:dyDescent="0.25">
      <c r="AO13943" s="165"/>
    </row>
    <row r="13944" spans="41:41" x14ac:dyDescent="0.25">
      <c r="AO13944" s="165"/>
    </row>
    <row r="13945" spans="41:41" x14ac:dyDescent="0.25">
      <c r="AO13945" s="165"/>
    </row>
    <row r="13946" spans="41:41" x14ac:dyDescent="0.25">
      <c r="AO13946" s="165"/>
    </row>
    <row r="13947" spans="41:41" x14ac:dyDescent="0.25">
      <c r="AO13947" s="165"/>
    </row>
    <row r="13948" spans="41:41" x14ac:dyDescent="0.25">
      <c r="AO13948" s="165"/>
    </row>
    <row r="13949" spans="41:41" x14ac:dyDescent="0.25">
      <c r="AO13949" s="165"/>
    </row>
    <row r="13950" spans="41:41" x14ac:dyDescent="0.25">
      <c r="AO13950" s="165"/>
    </row>
    <row r="13951" spans="41:41" x14ac:dyDescent="0.25">
      <c r="AO13951" s="165"/>
    </row>
    <row r="13952" spans="41:41" x14ac:dyDescent="0.25">
      <c r="AO13952" s="165"/>
    </row>
    <row r="13953" spans="41:41" x14ac:dyDescent="0.25">
      <c r="AO13953" s="165"/>
    </row>
    <row r="13954" spans="41:41" x14ac:dyDescent="0.25">
      <c r="AO13954" s="165"/>
    </row>
    <row r="13955" spans="41:41" x14ac:dyDescent="0.25">
      <c r="AO13955" s="165"/>
    </row>
    <row r="13956" spans="41:41" x14ac:dyDescent="0.25">
      <c r="AO13956" s="165"/>
    </row>
    <row r="13957" spans="41:41" x14ac:dyDescent="0.25">
      <c r="AO13957" s="165"/>
    </row>
    <row r="13958" spans="41:41" x14ac:dyDescent="0.25">
      <c r="AO13958" s="165"/>
    </row>
    <row r="13959" spans="41:41" x14ac:dyDescent="0.25">
      <c r="AO13959" s="165"/>
    </row>
    <row r="13960" spans="41:41" x14ac:dyDescent="0.25">
      <c r="AO13960" s="165"/>
    </row>
    <row r="13961" spans="41:41" x14ac:dyDescent="0.25">
      <c r="AO13961" s="165"/>
    </row>
    <row r="13962" spans="41:41" x14ac:dyDescent="0.25">
      <c r="AO13962" s="165"/>
    </row>
    <row r="13963" spans="41:41" x14ac:dyDescent="0.25">
      <c r="AO13963" s="165"/>
    </row>
    <row r="13964" spans="41:41" x14ac:dyDescent="0.25">
      <c r="AO13964" s="165"/>
    </row>
    <row r="13965" spans="41:41" x14ac:dyDescent="0.25">
      <c r="AO13965" s="165"/>
    </row>
    <row r="13966" spans="41:41" x14ac:dyDescent="0.25">
      <c r="AO13966" s="165"/>
    </row>
    <row r="13967" spans="41:41" x14ac:dyDescent="0.25">
      <c r="AO13967" s="165"/>
    </row>
    <row r="13968" spans="41:41" x14ac:dyDescent="0.25">
      <c r="AO13968" s="165"/>
    </row>
    <row r="13969" spans="41:41" x14ac:dyDescent="0.25">
      <c r="AO13969" s="165"/>
    </row>
    <row r="13970" spans="41:41" x14ac:dyDescent="0.25">
      <c r="AO13970" s="165"/>
    </row>
    <row r="13971" spans="41:41" x14ac:dyDescent="0.25">
      <c r="AO13971" s="165"/>
    </row>
    <row r="13972" spans="41:41" x14ac:dyDescent="0.25">
      <c r="AO13972" s="165"/>
    </row>
    <row r="13973" spans="41:41" x14ac:dyDescent="0.25">
      <c r="AO13973" s="165"/>
    </row>
    <row r="13974" spans="41:41" x14ac:dyDescent="0.25">
      <c r="AO13974" s="165"/>
    </row>
    <row r="13975" spans="41:41" x14ac:dyDescent="0.25">
      <c r="AO13975" s="165"/>
    </row>
    <row r="13976" spans="41:41" x14ac:dyDescent="0.25">
      <c r="AO13976" s="165"/>
    </row>
    <row r="13977" spans="41:41" x14ac:dyDescent="0.25">
      <c r="AO13977" s="165"/>
    </row>
    <row r="13978" spans="41:41" x14ac:dyDescent="0.25">
      <c r="AO13978" s="165"/>
    </row>
    <row r="13979" spans="41:41" x14ac:dyDescent="0.25">
      <c r="AO13979" s="165"/>
    </row>
    <row r="13980" spans="41:41" x14ac:dyDescent="0.25">
      <c r="AO13980" s="165"/>
    </row>
    <row r="13981" spans="41:41" x14ac:dyDescent="0.25">
      <c r="AO13981" s="165"/>
    </row>
    <row r="13982" spans="41:41" x14ac:dyDescent="0.25">
      <c r="AO13982" s="165"/>
    </row>
    <row r="13983" spans="41:41" x14ac:dyDescent="0.25">
      <c r="AO13983" s="165"/>
    </row>
    <row r="13984" spans="41:41" x14ac:dyDescent="0.25">
      <c r="AO13984" s="165"/>
    </row>
    <row r="13985" spans="41:41" x14ac:dyDescent="0.25">
      <c r="AO13985" s="165"/>
    </row>
    <row r="13986" spans="41:41" x14ac:dyDescent="0.25">
      <c r="AO13986" s="165"/>
    </row>
    <row r="13987" spans="41:41" x14ac:dyDescent="0.25">
      <c r="AO13987" s="165"/>
    </row>
    <row r="13988" spans="41:41" x14ac:dyDescent="0.25">
      <c r="AO13988" s="165"/>
    </row>
    <row r="13989" spans="41:41" x14ac:dyDescent="0.25">
      <c r="AO13989" s="165"/>
    </row>
    <row r="13990" spans="41:41" x14ac:dyDescent="0.25">
      <c r="AO13990" s="165"/>
    </row>
    <row r="13991" spans="41:41" x14ac:dyDescent="0.25">
      <c r="AO13991" s="165"/>
    </row>
    <row r="13992" spans="41:41" x14ac:dyDescent="0.25">
      <c r="AO13992" s="165"/>
    </row>
    <row r="13993" spans="41:41" x14ac:dyDescent="0.25">
      <c r="AO13993" s="165"/>
    </row>
    <row r="13994" spans="41:41" x14ac:dyDescent="0.25">
      <c r="AO13994" s="165"/>
    </row>
    <row r="13995" spans="41:41" x14ac:dyDescent="0.25">
      <c r="AO13995" s="165"/>
    </row>
    <row r="13996" spans="41:41" x14ac:dyDescent="0.25">
      <c r="AO13996" s="165"/>
    </row>
    <row r="13997" spans="41:41" x14ac:dyDescent="0.25">
      <c r="AO13997" s="165"/>
    </row>
    <row r="13998" spans="41:41" x14ac:dyDescent="0.25">
      <c r="AO13998" s="165"/>
    </row>
    <row r="13999" spans="41:41" x14ac:dyDescent="0.25">
      <c r="AO13999" s="165"/>
    </row>
    <row r="14000" spans="41:41" x14ac:dyDescent="0.25">
      <c r="AO14000" s="165"/>
    </row>
    <row r="14001" spans="41:41" x14ac:dyDescent="0.25">
      <c r="AO14001" s="165"/>
    </row>
    <row r="14002" spans="41:41" x14ac:dyDescent="0.25">
      <c r="AO14002" s="165"/>
    </row>
    <row r="14003" spans="41:41" x14ac:dyDescent="0.25">
      <c r="AO14003" s="165"/>
    </row>
    <row r="14004" spans="41:41" x14ac:dyDescent="0.25">
      <c r="AO14004" s="165"/>
    </row>
    <row r="14005" spans="41:41" x14ac:dyDescent="0.25">
      <c r="AO14005" s="165"/>
    </row>
    <row r="14006" spans="41:41" x14ac:dyDescent="0.25">
      <c r="AO14006" s="165"/>
    </row>
    <row r="14007" spans="41:41" x14ac:dyDescent="0.25">
      <c r="AO14007" s="165"/>
    </row>
    <row r="14008" spans="41:41" x14ac:dyDescent="0.25">
      <c r="AO14008" s="165"/>
    </row>
    <row r="14009" spans="41:41" x14ac:dyDescent="0.25">
      <c r="AO14009" s="165"/>
    </row>
    <row r="14010" spans="41:41" x14ac:dyDescent="0.25">
      <c r="AO14010" s="165"/>
    </row>
    <row r="14011" spans="41:41" x14ac:dyDescent="0.25">
      <c r="AO14011" s="165"/>
    </row>
    <row r="14012" spans="41:41" x14ac:dyDescent="0.25">
      <c r="AO14012" s="165"/>
    </row>
    <row r="14013" spans="41:41" x14ac:dyDescent="0.25">
      <c r="AO14013" s="165"/>
    </row>
    <row r="14014" spans="41:41" x14ac:dyDescent="0.25">
      <c r="AO14014" s="165"/>
    </row>
    <row r="14015" spans="41:41" x14ac:dyDescent="0.25">
      <c r="AO14015" s="165"/>
    </row>
    <row r="14016" spans="41:41" x14ac:dyDescent="0.25">
      <c r="AO14016" s="165"/>
    </row>
    <row r="14017" spans="41:41" x14ac:dyDescent="0.25">
      <c r="AO14017" s="165"/>
    </row>
    <row r="14018" spans="41:41" x14ac:dyDescent="0.25">
      <c r="AO14018" s="165"/>
    </row>
    <row r="14019" spans="41:41" x14ac:dyDescent="0.25">
      <c r="AO14019" s="165"/>
    </row>
    <row r="14020" spans="41:41" x14ac:dyDescent="0.25">
      <c r="AO14020" s="165"/>
    </row>
    <row r="14021" spans="41:41" x14ac:dyDescent="0.25">
      <c r="AO14021" s="165"/>
    </row>
    <row r="14022" spans="41:41" x14ac:dyDescent="0.25">
      <c r="AO14022" s="165"/>
    </row>
    <row r="14023" spans="41:41" x14ac:dyDescent="0.25">
      <c r="AO14023" s="165"/>
    </row>
    <row r="14024" spans="41:41" x14ac:dyDescent="0.25">
      <c r="AO14024" s="165"/>
    </row>
    <row r="14025" spans="41:41" x14ac:dyDescent="0.25">
      <c r="AO14025" s="165"/>
    </row>
    <row r="14026" spans="41:41" x14ac:dyDescent="0.25">
      <c r="AO14026" s="165"/>
    </row>
    <row r="14027" spans="41:41" x14ac:dyDescent="0.25">
      <c r="AO14027" s="165"/>
    </row>
    <row r="14028" spans="41:41" x14ac:dyDescent="0.25">
      <c r="AO14028" s="165"/>
    </row>
    <row r="14029" spans="41:41" x14ac:dyDescent="0.25">
      <c r="AO14029" s="165"/>
    </row>
    <row r="14030" spans="41:41" x14ac:dyDescent="0.25">
      <c r="AO14030" s="165"/>
    </row>
    <row r="14031" spans="41:41" x14ac:dyDescent="0.25">
      <c r="AO14031" s="165"/>
    </row>
    <row r="14032" spans="41:41" x14ac:dyDescent="0.25">
      <c r="AO14032" s="165"/>
    </row>
    <row r="14033" spans="41:41" x14ac:dyDescent="0.25">
      <c r="AO14033" s="165"/>
    </row>
    <row r="14034" spans="41:41" x14ac:dyDescent="0.25">
      <c r="AO14034" s="165"/>
    </row>
    <row r="14035" spans="41:41" x14ac:dyDescent="0.25">
      <c r="AO14035" s="165"/>
    </row>
    <row r="14036" spans="41:41" x14ac:dyDescent="0.25">
      <c r="AO14036" s="165"/>
    </row>
    <row r="14037" spans="41:41" x14ac:dyDescent="0.25">
      <c r="AO14037" s="165"/>
    </row>
    <row r="14038" spans="41:41" x14ac:dyDescent="0.25">
      <c r="AO14038" s="165"/>
    </row>
    <row r="14039" spans="41:41" x14ac:dyDescent="0.25">
      <c r="AO14039" s="165"/>
    </row>
    <row r="14040" spans="41:41" x14ac:dyDescent="0.25">
      <c r="AO14040" s="165"/>
    </row>
    <row r="14041" spans="41:41" x14ac:dyDescent="0.25">
      <c r="AO14041" s="165"/>
    </row>
    <row r="14042" spans="41:41" x14ac:dyDescent="0.25">
      <c r="AO14042" s="165"/>
    </row>
    <row r="14043" spans="41:41" x14ac:dyDescent="0.25">
      <c r="AO14043" s="165"/>
    </row>
    <row r="14044" spans="41:41" x14ac:dyDescent="0.25">
      <c r="AO14044" s="165"/>
    </row>
    <row r="14045" spans="41:41" x14ac:dyDescent="0.25">
      <c r="AO14045" s="165"/>
    </row>
    <row r="14046" spans="41:41" x14ac:dyDescent="0.25">
      <c r="AO14046" s="165"/>
    </row>
    <row r="14047" spans="41:41" x14ac:dyDescent="0.25">
      <c r="AO14047" s="165"/>
    </row>
    <row r="14048" spans="41:41" x14ac:dyDescent="0.25">
      <c r="AO14048" s="165"/>
    </row>
    <row r="14049" spans="41:41" x14ac:dyDescent="0.25">
      <c r="AO14049" s="165"/>
    </row>
    <row r="14050" spans="41:41" x14ac:dyDescent="0.25">
      <c r="AO14050" s="165"/>
    </row>
    <row r="14051" spans="41:41" x14ac:dyDescent="0.25">
      <c r="AO14051" s="165"/>
    </row>
    <row r="14052" spans="41:41" x14ac:dyDescent="0.25">
      <c r="AO14052" s="165"/>
    </row>
    <row r="14053" spans="41:41" x14ac:dyDescent="0.25">
      <c r="AO14053" s="165"/>
    </row>
    <row r="14054" spans="41:41" x14ac:dyDescent="0.25">
      <c r="AO14054" s="165"/>
    </row>
    <row r="14055" spans="41:41" x14ac:dyDescent="0.25">
      <c r="AO14055" s="165"/>
    </row>
    <row r="14056" spans="41:41" x14ac:dyDescent="0.25">
      <c r="AO14056" s="165"/>
    </row>
    <row r="14057" spans="41:41" x14ac:dyDescent="0.25">
      <c r="AO14057" s="165"/>
    </row>
    <row r="14058" spans="41:41" x14ac:dyDescent="0.25">
      <c r="AO14058" s="165"/>
    </row>
    <row r="14059" spans="41:41" x14ac:dyDescent="0.25">
      <c r="AO14059" s="165"/>
    </row>
    <row r="14060" spans="41:41" x14ac:dyDescent="0.25">
      <c r="AO14060" s="165"/>
    </row>
    <row r="14061" spans="41:41" x14ac:dyDescent="0.25">
      <c r="AO14061" s="165"/>
    </row>
    <row r="14062" spans="41:41" x14ac:dyDescent="0.25">
      <c r="AO14062" s="165"/>
    </row>
    <row r="14063" spans="41:41" x14ac:dyDescent="0.25">
      <c r="AO14063" s="165"/>
    </row>
    <row r="14064" spans="41:41" x14ac:dyDescent="0.25">
      <c r="AO14064" s="165"/>
    </row>
    <row r="14065" spans="41:41" x14ac:dyDescent="0.25">
      <c r="AO14065" s="165"/>
    </row>
    <row r="14066" spans="41:41" x14ac:dyDescent="0.25">
      <c r="AO14066" s="165"/>
    </row>
    <row r="14067" spans="41:41" x14ac:dyDescent="0.25">
      <c r="AO14067" s="165"/>
    </row>
    <row r="14068" spans="41:41" x14ac:dyDescent="0.25">
      <c r="AO14068" s="165"/>
    </row>
    <row r="14069" spans="41:41" x14ac:dyDescent="0.25">
      <c r="AO14069" s="165"/>
    </row>
    <row r="14070" spans="41:41" x14ac:dyDescent="0.25">
      <c r="AO14070" s="165"/>
    </row>
    <row r="14071" spans="41:41" x14ac:dyDescent="0.25">
      <c r="AO14071" s="165"/>
    </row>
    <row r="14072" spans="41:41" x14ac:dyDescent="0.25">
      <c r="AO14072" s="165"/>
    </row>
    <row r="14073" spans="41:41" x14ac:dyDescent="0.25">
      <c r="AO14073" s="165"/>
    </row>
    <row r="14074" spans="41:41" x14ac:dyDescent="0.25">
      <c r="AO14074" s="165"/>
    </row>
    <row r="14075" spans="41:41" x14ac:dyDescent="0.25">
      <c r="AO14075" s="165"/>
    </row>
    <row r="14076" spans="41:41" x14ac:dyDescent="0.25">
      <c r="AO14076" s="165"/>
    </row>
    <row r="14077" spans="41:41" x14ac:dyDescent="0.25">
      <c r="AO14077" s="165"/>
    </row>
    <row r="14078" spans="41:41" x14ac:dyDescent="0.25">
      <c r="AO14078" s="165"/>
    </row>
    <row r="14079" spans="41:41" x14ac:dyDescent="0.25">
      <c r="AO14079" s="165"/>
    </row>
    <row r="14080" spans="41:41" x14ac:dyDescent="0.25">
      <c r="AO14080" s="165"/>
    </row>
    <row r="14081" spans="41:41" x14ac:dyDescent="0.25">
      <c r="AO14081" s="165"/>
    </row>
    <row r="14082" spans="41:41" x14ac:dyDescent="0.25">
      <c r="AO14082" s="165"/>
    </row>
    <row r="14083" spans="41:41" x14ac:dyDescent="0.25">
      <c r="AO14083" s="165"/>
    </row>
    <row r="14084" spans="41:41" x14ac:dyDescent="0.25">
      <c r="AO14084" s="165"/>
    </row>
    <row r="14085" spans="41:41" x14ac:dyDescent="0.25">
      <c r="AO14085" s="165"/>
    </row>
    <row r="14086" spans="41:41" x14ac:dyDescent="0.25">
      <c r="AO14086" s="165"/>
    </row>
    <row r="14087" spans="41:41" x14ac:dyDescent="0.25">
      <c r="AO14087" s="165"/>
    </row>
    <row r="14088" spans="41:41" x14ac:dyDescent="0.25">
      <c r="AO14088" s="165"/>
    </row>
    <row r="14089" spans="41:41" x14ac:dyDescent="0.25">
      <c r="AO14089" s="165"/>
    </row>
    <row r="14090" spans="41:41" x14ac:dyDescent="0.25">
      <c r="AO14090" s="165"/>
    </row>
    <row r="14091" spans="41:41" x14ac:dyDescent="0.25">
      <c r="AO14091" s="165"/>
    </row>
    <row r="14092" spans="41:41" x14ac:dyDescent="0.25">
      <c r="AO14092" s="165"/>
    </row>
    <row r="14093" spans="41:41" x14ac:dyDescent="0.25">
      <c r="AO14093" s="165"/>
    </row>
    <row r="14094" spans="41:41" x14ac:dyDescent="0.25">
      <c r="AO14094" s="165"/>
    </row>
    <row r="14095" spans="41:41" x14ac:dyDescent="0.25">
      <c r="AO14095" s="165"/>
    </row>
    <row r="14096" spans="41:41" x14ac:dyDescent="0.25">
      <c r="AO14096" s="165"/>
    </row>
    <row r="14097" spans="41:41" x14ac:dyDescent="0.25">
      <c r="AO14097" s="165"/>
    </row>
    <row r="14098" spans="41:41" x14ac:dyDescent="0.25">
      <c r="AO14098" s="165"/>
    </row>
    <row r="14099" spans="41:41" x14ac:dyDescent="0.25">
      <c r="AO14099" s="165"/>
    </row>
    <row r="14100" spans="41:41" x14ac:dyDescent="0.25">
      <c r="AO14100" s="165"/>
    </row>
    <row r="14101" spans="41:41" x14ac:dyDescent="0.25">
      <c r="AO14101" s="165"/>
    </row>
    <row r="14102" spans="41:41" x14ac:dyDescent="0.25">
      <c r="AO14102" s="165"/>
    </row>
    <row r="14103" spans="41:41" x14ac:dyDescent="0.25">
      <c r="AO14103" s="165"/>
    </row>
    <row r="14104" spans="41:41" x14ac:dyDescent="0.25">
      <c r="AO14104" s="165"/>
    </row>
    <row r="14105" spans="41:41" x14ac:dyDescent="0.25">
      <c r="AO14105" s="165"/>
    </row>
    <row r="14106" spans="41:41" x14ac:dyDescent="0.25">
      <c r="AO14106" s="165"/>
    </row>
    <row r="14107" spans="41:41" x14ac:dyDescent="0.25">
      <c r="AO14107" s="165"/>
    </row>
    <row r="14108" spans="41:41" x14ac:dyDescent="0.25">
      <c r="AO14108" s="165"/>
    </row>
    <row r="14109" spans="41:41" x14ac:dyDescent="0.25">
      <c r="AO14109" s="165"/>
    </row>
    <row r="14110" spans="41:41" x14ac:dyDescent="0.25">
      <c r="AO14110" s="165"/>
    </row>
    <row r="14111" spans="41:41" x14ac:dyDescent="0.25">
      <c r="AO14111" s="165"/>
    </row>
    <row r="14112" spans="41:41" x14ac:dyDescent="0.25">
      <c r="AO14112" s="165"/>
    </row>
    <row r="14113" spans="41:41" x14ac:dyDescent="0.25">
      <c r="AO14113" s="165"/>
    </row>
    <row r="14114" spans="41:41" x14ac:dyDescent="0.25">
      <c r="AO14114" s="165"/>
    </row>
    <row r="14115" spans="41:41" x14ac:dyDescent="0.25">
      <c r="AO14115" s="165"/>
    </row>
    <row r="14116" spans="41:41" x14ac:dyDescent="0.25">
      <c r="AO14116" s="165"/>
    </row>
    <row r="14117" spans="41:41" x14ac:dyDescent="0.25">
      <c r="AO14117" s="165"/>
    </row>
    <row r="14118" spans="41:41" x14ac:dyDescent="0.25">
      <c r="AO14118" s="165"/>
    </row>
    <row r="14119" spans="41:41" x14ac:dyDescent="0.25">
      <c r="AO14119" s="165"/>
    </row>
    <row r="14120" spans="41:41" x14ac:dyDescent="0.25">
      <c r="AO14120" s="165"/>
    </row>
    <row r="14121" spans="41:41" x14ac:dyDescent="0.25">
      <c r="AO14121" s="165"/>
    </row>
    <row r="14122" spans="41:41" x14ac:dyDescent="0.25">
      <c r="AO14122" s="165"/>
    </row>
    <row r="14123" spans="41:41" x14ac:dyDescent="0.25">
      <c r="AO14123" s="165"/>
    </row>
    <row r="14124" spans="41:41" x14ac:dyDescent="0.25">
      <c r="AO14124" s="165"/>
    </row>
    <row r="14125" spans="41:41" x14ac:dyDescent="0.25">
      <c r="AO14125" s="165"/>
    </row>
    <row r="14126" spans="41:41" x14ac:dyDescent="0.25">
      <c r="AO14126" s="165"/>
    </row>
    <row r="14127" spans="41:41" x14ac:dyDescent="0.25">
      <c r="AO14127" s="165"/>
    </row>
    <row r="14128" spans="41:41" x14ac:dyDescent="0.25">
      <c r="AO14128" s="165"/>
    </row>
    <row r="14129" spans="41:41" x14ac:dyDescent="0.25">
      <c r="AO14129" s="165"/>
    </row>
    <row r="14130" spans="41:41" x14ac:dyDescent="0.25">
      <c r="AO14130" s="165"/>
    </row>
    <row r="14131" spans="41:41" x14ac:dyDescent="0.25">
      <c r="AO14131" s="165"/>
    </row>
    <row r="14132" spans="41:41" x14ac:dyDescent="0.25">
      <c r="AO14132" s="165"/>
    </row>
    <row r="14133" spans="41:41" x14ac:dyDescent="0.25">
      <c r="AO14133" s="165"/>
    </row>
    <row r="14134" spans="41:41" x14ac:dyDescent="0.25">
      <c r="AO14134" s="165"/>
    </row>
    <row r="14135" spans="41:41" x14ac:dyDescent="0.25">
      <c r="AO14135" s="165"/>
    </row>
    <row r="14136" spans="41:41" x14ac:dyDescent="0.25">
      <c r="AO14136" s="165"/>
    </row>
    <row r="14137" spans="41:41" x14ac:dyDescent="0.25">
      <c r="AO14137" s="165"/>
    </row>
    <row r="14138" spans="41:41" x14ac:dyDescent="0.25">
      <c r="AO14138" s="165"/>
    </row>
    <row r="14139" spans="41:41" x14ac:dyDescent="0.25">
      <c r="AO14139" s="165"/>
    </row>
    <row r="14140" spans="41:41" x14ac:dyDescent="0.25">
      <c r="AO14140" s="165"/>
    </row>
    <row r="14141" spans="41:41" x14ac:dyDescent="0.25">
      <c r="AO14141" s="165"/>
    </row>
    <row r="14142" spans="41:41" x14ac:dyDescent="0.25">
      <c r="AO14142" s="165"/>
    </row>
    <row r="14143" spans="41:41" x14ac:dyDescent="0.25">
      <c r="AO14143" s="165"/>
    </row>
    <row r="14144" spans="41:41" x14ac:dyDescent="0.25">
      <c r="AO14144" s="165"/>
    </row>
    <row r="14145" spans="41:41" x14ac:dyDescent="0.25">
      <c r="AO14145" s="165"/>
    </row>
    <row r="14146" spans="41:41" x14ac:dyDescent="0.25">
      <c r="AO14146" s="165"/>
    </row>
    <row r="14147" spans="41:41" x14ac:dyDescent="0.25">
      <c r="AO14147" s="165"/>
    </row>
    <row r="14148" spans="41:41" x14ac:dyDescent="0.25">
      <c r="AO14148" s="165"/>
    </row>
    <row r="14149" spans="41:41" x14ac:dyDescent="0.25">
      <c r="AO14149" s="165"/>
    </row>
    <row r="14150" spans="41:41" x14ac:dyDescent="0.25">
      <c r="AO14150" s="165"/>
    </row>
    <row r="14151" spans="41:41" x14ac:dyDescent="0.25">
      <c r="AO14151" s="165"/>
    </row>
    <row r="14152" spans="41:41" x14ac:dyDescent="0.25">
      <c r="AO14152" s="165"/>
    </row>
    <row r="14153" spans="41:41" x14ac:dyDescent="0.25">
      <c r="AO14153" s="165"/>
    </row>
    <row r="14154" spans="41:41" x14ac:dyDescent="0.25">
      <c r="AO14154" s="165"/>
    </row>
    <row r="14155" spans="41:41" x14ac:dyDescent="0.25">
      <c r="AO14155" s="165"/>
    </row>
    <row r="14156" spans="41:41" x14ac:dyDescent="0.25">
      <c r="AO14156" s="165"/>
    </row>
    <row r="14157" spans="41:41" x14ac:dyDescent="0.25">
      <c r="AO14157" s="165"/>
    </row>
    <row r="14158" spans="41:41" x14ac:dyDescent="0.25">
      <c r="AO14158" s="165"/>
    </row>
    <row r="14159" spans="41:41" x14ac:dyDescent="0.25">
      <c r="AO14159" s="165"/>
    </row>
    <row r="14160" spans="41:41" x14ac:dyDescent="0.25">
      <c r="AO14160" s="165"/>
    </row>
    <row r="14161" spans="41:41" x14ac:dyDescent="0.25">
      <c r="AO14161" s="165"/>
    </row>
    <row r="14162" spans="41:41" x14ac:dyDescent="0.25">
      <c r="AO14162" s="165"/>
    </row>
    <row r="14163" spans="41:41" x14ac:dyDescent="0.25">
      <c r="AO14163" s="165"/>
    </row>
    <row r="14164" spans="41:41" x14ac:dyDescent="0.25">
      <c r="AO14164" s="165"/>
    </row>
    <row r="14165" spans="41:41" x14ac:dyDescent="0.25">
      <c r="AO14165" s="165"/>
    </row>
    <row r="14166" spans="41:41" x14ac:dyDescent="0.25">
      <c r="AO14166" s="165"/>
    </row>
    <row r="14167" spans="41:41" x14ac:dyDescent="0.25">
      <c r="AO14167" s="165"/>
    </row>
    <row r="14168" spans="41:41" x14ac:dyDescent="0.25">
      <c r="AO14168" s="165"/>
    </row>
    <row r="14169" spans="41:41" x14ac:dyDescent="0.25">
      <c r="AO14169" s="165"/>
    </row>
    <row r="14170" spans="41:41" x14ac:dyDescent="0.25">
      <c r="AO14170" s="165"/>
    </row>
    <row r="14171" spans="41:41" x14ac:dyDescent="0.25">
      <c r="AO14171" s="165"/>
    </row>
    <row r="14172" spans="41:41" x14ac:dyDescent="0.25">
      <c r="AO14172" s="165"/>
    </row>
    <row r="14173" spans="41:41" x14ac:dyDescent="0.25">
      <c r="AO14173" s="165"/>
    </row>
    <row r="14174" spans="41:41" x14ac:dyDescent="0.25">
      <c r="AO14174" s="165"/>
    </row>
    <row r="14175" spans="41:41" x14ac:dyDescent="0.25">
      <c r="AO14175" s="165"/>
    </row>
    <row r="14176" spans="41:41" x14ac:dyDescent="0.25">
      <c r="AO14176" s="165"/>
    </row>
    <row r="14177" spans="41:41" x14ac:dyDescent="0.25">
      <c r="AO14177" s="165"/>
    </row>
    <row r="14178" spans="41:41" x14ac:dyDescent="0.25">
      <c r="AO14178" s="165"/>
    </row>
    <row r="14179" spans="41:41" x14ac:dyDescent="0.25">
      <c r="AO14179" s="165"/>
    </row>
    <row r="14180" spans="41:41" x14ac:dyDescent="0.25">
      <c r="AO14180" s="165"/>
    </row>
    <row r="14181" spans="41:41" x14ac:dyDescent="0.25">
      <c r="AO14181" s="165"/>
    </row>
    <row r="14182" spans="41:41" x14ac:dyDescent="0.25">
      <c r="AO14182" s="165"/>
    </row>
    <row r="14183" spans="41:41" x14ac:dyDescent="0.25">
      <c r="AO14183" s="165"/>
    </row>
    <row r="14184" spans="41:41" x14ac:dyDescent="0.25">
      <c r="AO14184" s="165"/>
    </row>
    <row r="14185" spans="41:41" x14ac:dyDescent="0.25">
      <c r="AO14185" s="165"/>
    </row>
    <row r="14186" spans="41:41" x14ac:dyDescent="0.25">
      <c r="AO14186" s="165"/>
    </row>
    <row r="14187" spans="41:41" x14ac:dyDescent="0.25">
      <c r="AO14187" s="165"/>
    </row>
    <row r="14188" spans="41:41" x14ac:dyDescent="0.25">
      <c r="AO14188" s="165"/>
    </row>
    <row r="14189" spans="41:41" x14ac:dyDescent="0.25">
      <c r="AO14189" s="165"/>
    </row>
    <row r="14190" spans="41:41" x14ac:dyDescent="0.25">
      <c r="AO14190" s="165"/>
    </row>
    <row r="14191" spans="41:41" x14ac:dyDescent="0.25">
      <c r="AO14191" s="165"/>
    </row>
    <row r="14192" spans="41:41" x14ac:dyDescent="0.25">
      <c r="AO14192" s="165"/>
    </row>
    <row r="14193" spans="41:41" x14ac:dyDescent="0.25">
      <c r="AO14193" s="165"/>
    </row>
    <row r="14194" spans="41:41" x14ac:dyDescent="0.25">
      <c r="AO14194" s="165"/>
    </row>
    <row r="14195" spans="41:41" x14ac:dyDescent="0.25">
      <c r="AO14195" s="165"/>
    </row>
    <row r="14196" spans="41:41" x14ac:dyDescent="0.25">
      <c r="AO14196" s="165"/>
    </row>
    <row r="14197" spans="41:41" x14ac:dyDescent="0.25">
      <c r="AO14197" s="165"/>
    </row>
    <row r="14198" spans="41:41" x14ac:dyDescent="0.25">
      <c r="AO14198" s="165"/>
    </row>
    <row r="14199" spans="41:41" x14ac:dyDescent="0.25">
      <c r="AO14199" s="165"/>
    </row>
    <row r="14200" spans="41:41" x14ac:dyDescent="0.25">
      <c r="AO14200" s="165"/>
    </row>
    <row r="14201" spans="41:41" x14ac:dyDescent="0.25">
      <c r="AO14201" s="165"/>
    </row>
    <row r="14202" spans="41:41" x14ac:dyDescent="0.25">
      <c r="AO14202" s="165"/>
    </row>
    <row r="14203" spans="41:41" x14ac:dyDescent="0.25">
      <c r="AO14203" s="165"/>
    </row>
    <row r="14204" spans="41:41" x14ac:dyDescent="0.25">
      <c r="AO14204" s="165"/>
    </row>
    <row r="14205" spans="41:41" x14ac:dyDescent="0.25">
      <c r="AO14205" s="165"/>
    </row>
    <row r="14206" spans="41:41" x14ac:dyDescent="0.25">
      <c r="AO14206" s="165"/>
    </row>
    <row r="14207" spans="41:41" x14ac:dyDescent="0.25">
      <c r="AO14207" s="165"/>
    </row>
    <row r="14208" spans="41:41" x14ac:dyDescent="0.25">
      <c r="AO14208" s="165"/>
    </row>
    <row r="14209" spans="41:41" x14ac:dyDescent="0.25">
      <c r="AO14209" s="165"/>
    </row>
    <row r="14210" spans="41:41" x14ac:dyDescent="0.25">
      <c r="AO14210" s="165"/>
    </row>
    <row r="14211" spans="41:41" x14ac:dyDescent="0.25">
      <c r="AO14211" s="165"/>
    </row>
    <row r="14212" spans="41:41" x14ac:dyDescent="0.25">
      <c r="AO14212" s="165"/>
    </row>
    <row r="14213" spans="41:41" x14ac:dyDescent="0.25">
      <c r="AO14213" s="165"/>
    </row>
    <row r="14214" spans="41:41" x14ac:dyDescent="0.25">
      <c r="AO14214" s="165"/>
    </row>
    <row r="14215" spans="41:41" x14ac:dyDescent="0.25">
      <c r="AO14215" s="165"/>
    </row>
    <row r="14216" spans="41:41" x14ac:dyDescent="0.25">
      <c r="AO14216" s="165"/>
    </row>
    <row r="14217" spans="41:41" x14ac:dyDescent="0.25">
      <c r="AO14217" s="165"/>
    </row>
    <row r="14218" spans="41:41" x14ac:dyDescent="0.25">
      <c r="AO14218" s="165"/>
    </row>
    <row r="14219" spans="41:41" x14ac:dyDescent="0.25">
      <c r="AO14219" s="165"/>
    </row>
    <row r="14220" spans="41:41" x14ac:dyDescent="0.25">
      <c r="AO14220" s="165"/>
    </row>
    <row r="14221" spans="41:41" x14ac:dyDescent="0.25">
      <c r="AO14221" s="165"/>
    </row>
    <row r="14222" spans="41:41" x14ac:dyDescent="0.25">
      <c r="AO14222" s="165"/>
    </row>
    <row r="14223" spans="41:41" x14ac:dyDescent="0.25">
      <c r="AO14223" s="165"/>
    </row>
    <row r="14224" spans="41:41" x14ac:dyDescent="0.25">
      <c r="AO14224" s="165"/>
    </row>
    <row r="14225" spans="41:41" x14ac:dyDescent="0.25">
      <c r="AO14225" s="165"/>
    </row>
    <row r="14226" spans="41:41" x14ac:dyDescent="0.25">
      <c r="AO14226" s="165"/>
    </row>
    <row r="14227" spans="41:41" x14ac:dyDescent="0.25">
      <c r="AO14227" s="165"/>
    </row>
    <row r="14228" spans="41:41" x14ac:dyDescent="0.25">
      <c r="AO14228" s="165"/>
    </row>
    <row r="14229" spans="41:41" x14ac:dyDescent="0.25">
      <c r="AO14229" s="165"/>
    </row>
    <row r="14230" spans="41:41" x14ac:dyDescent="0.25">
      <c r="AO14230" s="165"/>
    </row>
    <row r="14231" spans="41:41" x14ac:dyDescent="0.25">
      <c r="AO14231" s="165"/>
    </row>
    <row r="14232" spans="41:41" x14ac:dyDescent="0.25">
      <c r="AO14232" s="165"/>
    </row>
    <row r="14233" spans="41:41" x14ac:dyDescent="0.25">
      <c r="AO14233" s="165"/>
    </row>
    <row r="14234" spans="41:41" x14ac:dyDescent="0.25">
      <c r="AO14234" s="165"/>
    </row>
    <row r="14235" spans="41:41" x14ac:dyDescent="0.25">
      <c r="AO14235" s="165"/>
    </row>
    <row r="14236" spans="41:41" x14ac:dyDescent="0.25">
      <c r="AO14236" s="165"/>
    </row>
    <row r="14237" spans="41:41" x14ac:dyDescent="0.25">
      <c r="AO14237" s="165"/>
    </row>
    <row r="14238" spans="41:41" x14ac:dyDescent="0.25">
      <c r="AO14238" s="165"/>
    </row>
    <row r="14239" spans="41:41" x14ac:dyDescent="0.25">
      <c r="AO14239" s="165"/>
    </row>
    <row r="14240" spans="41:41" x14ac:dyDescent="0.25">
      <c r="AO14240" s="165"/>
    </row>
    <row r="14241" spans="41:41" x14ac:dyDescent="0.25">
      <c r="AO14241" s="165"/>
    </row>
    <row r="14242" spans="41:41" x14ac:dyDescent="0.25">
      <c r="AO14242" s="165"/>
    </row>
    <row r="14243" spans="41:41" x14ac:dyDescent="0.25">
      <c r="AO14243" s="165"/>
    </row>
    <row r="14244" spans="41:41" x14ac:dyDescent="0.25">
      <c r="AO14244" s="165"/>
    </row>
    <row r="14245" spans="41:41" x14ac:dyDescent="0.25">
      <c r="AO14245" s="165"/>
    </row>
    <row r="14246" spans="41:41" x14ac:dyDescent="0.25">
      <c r="AO14246" s="165"/>
    </row>
    <row r="14247" spans="41:41" x14ac:dyDescent="0.25">
      <c r="AO14247" s="165"/>
    </row>
    <row r="14248" spans="41:41" x14ac:dyDescent="0.25">
      <c r="AO14248" s="165"/>
    </row>
    <row r="14249" spans="41:41" x14ac:dyDescent="0.25">
      <c r="AO14249" s="165"/>
    </row>
    <row r="14250" spans="41:41" x14ac:dyDescent="0.25">
      <c r="AO14250" s="165"/>
    </row>
    <row r="14251" spans="41:41" x14ac:dyDescent="0.25">
      <c r="AO14251" s="165"/>
    </row>
    <row r="14252" spans="41:41" x14ac:dyDescent="0.25">
      <c r="AO14252" s="165"/>
    </row>
    <row r="14253" spans="41:41" x14ac:dyDescent="0.25">
      <c r="AO14253" s="165"/>
    </row>
    <row r="14254" spans="41:41" x14ac:dyDescent="0.25">
      <c r="AO14254" s="165"/>
    </row>
    <row r="14255" spans="41:41" x14ac:dyDescent="0.25">
      <c r="AO14255" s="165"/>
    </row>
    <row r="14256" spans="41:41" x14ac:dyDescent="0.25">
      <c r="AO14256" s="165"/>
    </row>
    <row r="14257" spans="41:41" x14ac:dyDescent="0.25">
      <c r="AO14257" s="165"/>
    </row>
    <row r="14258" spans="41:41" x14ac:dyDescent="0.25">
      <c r="AO14258" s="165"/>
    </row>
    <row r="14259" spans="41:41" x14ac:dyDescent="0.25">
      <c r="AO14259" s="165"/>
    </row>
    <row r="14260" spans="41:41" x14ac:dyDescent="0.25">
      <c r="AO14260" s="165"/>
    </row>
    <row r="14261" spans="41:41" x14ac:dyDescent="0.25">
      <c r="AO14261" s="165"/>
    </row>
    <row r="14262" spans="41:41" x14ac:dyDescent="0.25">
      <c r="AO14262" s="165"/>
    </row>
    <row r="14263" spans="41:41" x14ac:dyDescent="0.25">
      <c r="AO14263" s="165"/>
    </row>
    <row r="14264" spans="41:41" x14ac:dyDescent="0.25">
      <c r="AO14264" s="165"/>
    </row>
    <row r="14265" spans="41:41" x14ac:dyDescent="0.25">
      <c r="AO14265" s="165"/>
    </row>
    <row r="14266" spans="41:41" x14ac:dyDescent="0.25">
      <c r="AO14266" s="165"/>
    </row>
    <row r="14267" spans="41:41" x14ac:dyDescent="0.25">
      <c r="AO14267" s="165"/>
    </row>
    <row r="14268" spans="41:41" x14ac:dyDescent="0.25">
      <c r="AO14268" s="165"/>
    </row>
    <row r="14269" spans="41:41" x14ac:dyDescent="0.25">
      <c r="AO14269" s="165"/>
    </row>
    <row r="14270" spans="41:41" x14ac:dyDescent="0.25">
      <c r="AO14270" s="165"/>
    </row>
    <row r="14271" spans="41:41" x14ac:dyDescent="0.25">
      <c r="AO14271" s="165"/>
    </row>
    <row r="14272" spans="41:41" x14ac:dyDescent="0.25">
      <c r="AO14272" s="165"/>
    </row>
    <row r="14273" spans="41:41" x14ac:dyDescent="0.25">
      <c r="AO14273" s="165"/>
    </row>
    <row r="14274" spans="41:41" x14ac:dyDescent="0.25">
      <c r="AO14274" s="165"/>
    </row>
    <row r="14275" spans="41:41" x14ac:dyDescent="0.25">
      <c r="AO14275" s="165"/>
    </row>
    <row r="14276" spans="41:41" x14ac:dyDescent="0.25">
      <c r="AO14276" s="165"/>
    </row>
    <row r="14277" spans="41:41" x14ac:dyDescent="0.25">
      <c r="AO14277" s="165"/>
    </row>
    <row r="14278" spans="41:41" x14ac:dyDescent="0.25">
      <c r="AO14278" s="165"/>
    </row>
    <row r="14279" spans="41:41" x14ac:dyDescent="0.25">
      <c r="AO14279" s="165"/>
    </row>
    <row r="14280" spans="41:41" x14ac:dyDescent="0.25">
      <c r="AO14280" s="165"/>
    </row>
    <row r="14281" spans="41:41" x14ac:dyDescent="0.25">
      <c r="AO14281" s="165"/>
    </row>
    <row r="14282" spans="41:41" x14ac:dyDescent="0.25">
      <c r="AO14282" s="165"/>
    </row>
    <row r="14283" spans="41:41" x14ac:dyDescent="0.25">
      <c r="AO14283" s="165"/>
    </row>
    <row r="14284" spans="41:41" x14ac:dyDescent="0.25">
      <c r="AO14284" s="165"/>
    </row>
    <row r="14285" spans="41:41" x14ac:dyDescent="0.25">
      <c r="AO14285" s="165"/>
    </row>
    <row r="14286" spans="41:41" x14ac:dyDescent="0.25">
      <c r="AO14286" s="165"/>
    </row>
    <row r="14287" spans="41:41" x14ac:dyDescent="0.25">
      <c r="AO14287" s="165"/>
    </row>
    <row r="14288" spans="41:41" x14ac:dyDescent="0.25">
      <c r="AO14288" s="165"/>
    </row>
    <row r="14289" spans="41:41" x14ac:dyDescent="0.25">
      <c r="AO14289" s="165"/>
    </row>
    <row r="14290" spans="41:41" x14ac:dyDescent="0.25">
      <c r="AO14290" s="165"/>
    </row>
    <row r="14291" spans="41:41" x14ac:dyDescent="0.25">
      <c r="AO14291" s="165"/>
    </row>
    <row r="14292" spans="41:41" x14ac:dyDescent="0.25">
      <c r="AO14292" s="165"/>
    </row>
    <row r="14293" spans="41:41" x14ac:dyDescent="0.25">
      <c r="AO14293" s="165"/>
    </row>
    <row r="14294" spans="41:41" x14ac:dyDescent="0.25">
      <c r="AO14294" s="165"/>
    </row>
    <row r="14295" spans="41:41" x14ac:dyDescent="0.25">
      <c r="AO14295" s="165"/>
    </row>
    <row r="14296" spans="41:41" x14ac:dyDescent="0.25">
      <c r="AO14296" s="165"/>
    </row>
    <row r="14297" spans="41:41" x14ac:dyDescent="0.25">
      <c r="AO14297" s="165"/>
    </row>
    <row r="14298" spans="41:41" x14ac:dyDescent="0.25">
      <c r="AO14298" s="165"/>
    </row>
    <row r="14299" spans="41:41" x14ac:dyDescent="0.25">
      <c r="AO14299" s="165"/>
    </row>
    <row r="14300" spans="41:41" x14ac:dyDescent="0.25">
      <c r="AO14300" s="165"/>
    </row>
    <row r="14301" spans="41:41" x14ac:dyDescent="0.25">
      <c r="AO14301" s="165"/>
    </row>
    <row r="14302" spans="41:41" x14ac:dyDescent="0.25">
      <c r="AO14302" s="165"/>
    </row>
    <row r="14303" spans="41:41" x14ac:dyDescent="0.25">
      <c r="AO14303" s="165"/>
    </row>
    <row r="14304" spans="41:41" x14ac:dyDescent="0.25">
      <c r="AO14304" s="165"/>
    </row>
    <row r="14305" spans="41:41" x14ac:dyDescent="0.25">
      <c r="AO14305" s="165"/>
    </row>
    <row r="14306" spans="41:41" x14ac:dyDescent="0.25">
      <c r="AO14306" s="165"/>
    </row>
    <row r="14307" spans="41:41" x14ac:dyDescent="0.25">
      <c r="AO14307" s="165"/>
    </row>
    <row r="14308" spans="41:41" x14ac:dyDescent="0.25">
      <c r="AO14308" s="165"/>
    </row>
    <row r="14309" spans="41:41" x14ac:dyDescent="0.25">
      <c r="AO14309" s="165"/>
    </row>
    <row r="14310" spans="41:41" x14ac:dyDescent="0.25">
      <c r="AO14310" s="165"/>
    </row>
    <row r="14311" spans="41:41" x14ac:dyDescent="0.25">
      <c r="AO14311" s="165"/>
    </row>
    <row r="14312" spans="41:41" x14ac:dyDescent="0.25">
      <c r="AO14312" s="165"/>
    </row>
    <row r="14313" spans="41:41" x14ac:dyDescent="0.25">
      <c r="AO14313" s="165"/>
    </row>
    <row r="14314" spans="41:41" x14ac:dyDescent="0.25">
      <c r="AO14314" s="165"/>
    </row>
    <row r="14315" spans="41:41" x14ac:dyDescent="0.25">
      <c r="AO14315" s="165"/>
    </row>
    <row r="14316" spans="41:41" x14ac:dyDescent="0.25">
      <c r="AO14316" s="165"/>
    </row>
    <row r="14317" spans="41:41" x14ac:dyDescent="0.25">
      <c r="AO14317" s="165"/>
    </row>
    <row r="14318" spans="41:41" x14ac:dyDescent="0.25">
      <c r="AO14318" s="165"/>
    </row>
    <row r="14319" spans="41:41" x14ac:dyDescent="0.25">
      <c r="AO14319" s="165"/>
    </row>
    <row r="14320" spans="41:41" x14ac:dyDescent="0.25">
      <c r="AO14320" s="165"/>
    </row>
    <row r="14321" spans="41:41" x14ac:dyDescent="0.25">
      <c r="AO14321" s="165"/>
    </row>
    <row r="14322" spans="41:41" x14ac:dyDescent="0.25">
      <c r="AO14322" s="165"/>
    </row>
    <row r="14323" spans="41:41" x14ac:dyDescent="0.25">
      <c r="AO14323" s="165"/>
    </row>
    <row r="14324" spans="41:41" x14ac:dyDescent="0.25">
      <c r="AO14324" s="165"/>
    </row>
    <row r="14325" spans="41:41" x14ac:dyDescent="0.25">
      <c r="AO14325" s="165"/>
    </row>
    <row r="14326" spans="41:41" x14ac:dyDescent="0.25">
      <c r="AO14326" s="165"/>
    </row>
    <row r="14327" spans="41:41" x14ac:dyDescent="0.25">
      <c r="AO14327" s="165"/>
    </row>
    <row r="14328" spans="41:41" x14ac:dyDescent="0.25">
      <c r="AO14328" s="165"/>
    </row>
    <row r="14329" spans="41:41" x14ac:dyDescent="0.25">
      <c r="AO14329" s="165"/>
    </row>
    <row r="14330" spans="41:41" x14ac:dyDescent="0.25">
      <c r="AO14330" s="165"/>
    </row>
    <row r="14331" spans="41:41" x14ac:dyDescent="0.25">
      <c r="AO14331" s="165"/>
    </row>
    <row r="14332" spans="41:41" x14ac:dyDescent="0.25">
      <c r="AO14332" s="165"/>
    </row>
    <row r="14333" spans="41:41" x14ac:dyDescent="0.25">
      <c r="AO14333" s="165"/>
    </row>
    <row r="14334" spans="41:41" x14ac:dyDescent="0.25">
      <c r="AO14334" s="165"/>
    </row>
    <row r="14335" spans="41:41" x14ac:dyDescent="0.25">
      <c r="AO14335" s="165"/>
    </row>
    <row r="14336" spans="41:41" x14ac:dyDescent="0.25">
      <c r="AO14336" s="165"/>
    </row>
    <row r="14337" spans="41:41" x14ac:dyDescent="0.25">
      <c r="AO14337" s="165"/>
    </row>
    <row r="14338" spans="41:41" x14ac:dyDescent="0.25">
      <c r="AO14338" s="165"/>
    </row>
    <row r="14339" spans="41:41" x14ac:dyDescent="0.25">
      <c r="AO14339" s="165"/>
    </row>
    <row r="14340" spans="41:41" x14ac:dyDescent="0.25">
      <c r="AO14340" s="165"/>
    </row>
    <row r="14341" spans="41:41" x14ac:dyDescent="0.25">
      <c r="AO14341" s="165"/>
    </row>
    <row r="14342" spans="41:41" x14ac:dyDescent="0.25">
      <c r="AO14342" s="165"/>
    </row>
    <row r="14343" spans="41:41" x14ac:dyDescent="0.25">
      <c r="AO14343" s="165"/>
    </row>
    <row r="14344" spans="41:41" x14ac:dyDescent="0.25">
      <c r="AO14344" s="165"/>
    </row>
    <row r="14345" spans="41:41" x14ac:dyDescent="0.25">
      <c r="AO14345" s="165"/>
    </row>
    <row r="14346" spans="41:41" x14ac:dyDescent="0.25">
      <c r="AO14346" s="165"/>
    </row>
    <row r="14347" spans="41:41" x14ac:dyDescent="0.25">
      <c r="AO14347" s="165"/>
    </row>
    <row r="14348" spans="41:41" x14ac:dyDescent="0.25">
      <c r="AO14348" s="165"/>
    </row>
    <row r="14349" spans="41:41" x14ac:dyDescent="0.25">
      <c r="AO14349" s="165"/>
    </row>
    <row r="14350" spans="41:41" x14ac:dyDescent="0.25">
      <c r="AO14350" s="165"/>
    </row>
    <row r="14351" spans="41:41" x14ac:dyDescent="0.25">
      <c r="AO14351" s="165"/>
    </row>
    <row r="14352" spans="41:41" x14ac:dyDescent="0.25">
      <c r="AO14352" s="165"/>
    </row>
    <row r="14353" spans="41:41" x14ac:dyDescent="0.25">
      <c r="AO14353" s="165"/>
    </row>
    <row r="14354" spans="41:41" x14ac:dyDescent="0.25">
      <c r="AO14354" s="165"/>
    </row>
    <row r="14355" spans="41:41" x14ac:dyDescent="0.25">
      <c r="AO14355" s="165"/>
    </row>
    <row r="14356" spans="41:41" x14ac:dyDescent="0.25">
      <c r="AO14356" s="165"/>
    </row>
    <row r="14357" spans="41:41" x14ac:dyDescent="0.25">
      <c r="AO14357" s="165"/>
    </row>
    <row r="14358" spans="41:41" x14ac:dyDescent="0.25">
      <c r="AO14358" s="165"/>
    </row>
    <row r="14359" spans="41:41" x14ac:dyDescent="0.25">
      <c r="AO14359" s="165"/>
    </row>
    <row r="14360" spans="41:41" x14ac:dyDescent="0.25">
      <c r="AO14360" s="165"/>
    </row>
    <row r="14361" spans="41:41" x14ac:dyDescent="0.25">
      <c r="AO14361" s="165"/>
    </row>
    <row r="14362" spans="41:41" x14ac:dyDescent="0.25">
      <c r="AO14362" s="165"/>
    </row>
    <row r="14363" spans="41:41" x14ac:dyDescent="0.25">
      <c r="AO14363" s="165"/>
    </row>
    <row r="14364" spans="41:41" x14ac:dyDescent="0.25">
      <c r="AO14364" s="165"/>
    </row>
    <row r="14365" spans="41:41" x14ac:dyDescent="0.25">
      <c r="AO14365" s="165"/>
    </row>
    <row r="14366" spans="41:41" x14ac:dyDescent="0.25">
      <c r="AO14366" s="165"/>
    </row>
    <row r="14367" spans="41:41" x14ac:dyDescent="0.25">
      <c r="AO14367" s="165"/>
    </row>
    <row r="14368" spans="41:41" x14ac:dyDescent="0.25">
      <c r="AO14368" s="165"/>
    </row>
    <row r="14369" spans="41:41" x14ac:dyDescent="0.25">
      <c r="AO14369" s="165"/>
    </row>
    <row r="14370" spans="41:41" x14ac:dyDescent="0.25">
      <c r="AO14370" s="165"/>
    </row>
    <row r="14371" spans="41:41" x14ac:dyDescent="0.25">
      <c r="AO14371" s="165"/>
    </row>
    <row r="14372" spans="41:41" x14ac:dyDescent="0.25">
      <c r="AO14372" s="165"/>
    </row>
    <row r="14373" spans="41:41" x14ac:dyDescent="0.25">
      <c r="AO14373" s="165"/>
    </row>
    <row r="14374" spans="41:41" x14ac:dyDescent="0.25">
      <c r="AO14374" s="165"/>
    </row>
    <row r="14375" spans="41:41" x14ac:dyDescent="0.25">
      <c r="AO14375" s="165"/>
    </row>
    <row r="14376" spans="41:41" x14ac:dyDescent="0.25">
      <c r="AO14376" s="165"/>
    </row>
    <row r="14377" spans="41:41" x14ac:dyDescent="0.25">
      <c r="AO14377" s="165"/>
    </row>
    <row r="14378" spans="41:41" x14ac:dyDescent="0.25">
      <c r="AO14378" s="165"/>
    </row>
    <row r="14379" spans="41:41" x14ac:dyDescent="0.25">
      <c r="AO14379" s="165"/>
    </row>
    <row r="14380" spans="41:41" x14ac:dyDescent="0.25">
      <c r="AO14380" s="165"/>
    </row>
    <row r="14381" spans="41:41" x14ac:dyDescent="0.25">
      <c r="AO14381" s="165"/>
    </row>
    <row r="14382" spans="41:41" x14ac:dyDescent="0.25">
      <c r="AO14382" s="165"/>
    </row>
    <row r="14383" spans="41:41" x14ac:dyDescent="0.25">
      <c r="AO14383" s="165"/>
    </row>
    <row r="14384" spans="41:41" x14ac:dyDescent="0.25">
      <c r="AO14384" s="165"/>
    </row>
    <row r="14385" spans="41:41" x14ac:dyDescent="0.25">
      <c r="AO14385" s="165"/>
    </row>
    <row r="14386" spans="41:41" x14ac:dyDescent="0.25">
      <c r="AO14386" s="165"/>
    </row>
    <row r="14387" spans="41:41" x14ac:dyDescent="0.25">
      <c r="AO14387" s="165"/>
    </row>
    <row r="14388" spans="41:41" x14ac:dyDescent="0.25">
      <c r="AO14388" s="165"/>
    </row>
    <row r="14389" spans="41:41" x14ac:dyDescent="0.25">
      <c r="AO14389" s="165"/>
    </row>
    <row r="14390" spans="41:41" x14ac:dyDescent="0.25">
      <c r="AO14390" s="165"/>
    </row>
    <row r="14391" spans="41:41" x14ac:dyDescent="0.25">
      <c r="AO14391" s="165"/>
    </row>
    <row r="14392" spans="41:41" x14ac:dyDescent="0.25">
      <c r="AO14392" s="165"/>
    </row>
    <row r="14393" spans="41:41" x14ac:dyDescent="0.25">
      <c r="AO14393" s="165"/>
    </row>
    <row r="14394" spans="41:41" x14ac:dyDescent="0.25">
      <c r="AO14394" s="165"/>
    </row>
    <row r="14395" spans="41:41" x14ac:dyDescent="0.25">
      <c r="AO14395" s="165"/>
    </row>
    <row r="14396" spans="41:41" x14ac:dyDescent="0.25">
      <c r="AO14396" s="165"/>
    </row>
    <row r="14397" spans="41:41" x14ac:dyDescent="0.25">
      <c r="AO14397" s="165"/>
    </row>
    <row r="14398" spans="41:41" x14ac:dyDescent="0.25">
      <c r="AO14398" s="165"/>
    </row>
    <row r="14399" spans="41:41" x14ac:dyDescent="0.25">
      <c r="AO14399" s="165"/>
    </row>
    <row r="14400" spans="41:41" x14ac:dyDescent="0.25">
      <c r="AO14400" s="165"/>
    </row>
    <row r="14401" spans="41:41" x14ac:dyDescent="0.25">
      <c r="AO14401" s="165"/>
    </row>
    <row r="14402" spans="41:41" x14ac:dyDescent="0.25">
      <c r="AO14402" s="165"/>
    </row>
    <row r="14403" spans="41:41" x14ac:dyDescent="0.25">
      <c r="AO14403" s="165"/>
    </row>
    <row r="14404" spans="41:41" x14ac:dyDescent="0.25">
      <c r="AO14404" s="165"/>
    </row>
    <row r="14405" spans="41:41" x14ac:dyDescent="0.25">
      <c r="AO14405" s="165"/>
    </row>
    <row r="14406" spans="41:41" x14ac:dyDescent="0.25">
      <c r="AO14406" s="165"/>
    </row>
    <row r="14407" spans="41:41" x14ac:dyDescent="0.25">
      <c r="AO14407" s="165"/>
    </row>
    <row r="14408" spans="41:41" x14ac:dyDescent="0.25">
      <c r="AO14408" s="165"/>
    </row>
    <row r="14409" spans="41:41" x14ac:dyDescent="0.25">
      <c r="AO14409" s="165"/>
    </row>
    <row r="14410" spans="41:41" x14ac:dyDescent="0.25">
      <c r="AO14410" s="165"/>
    </row>
    <row r="14411" spans="41:41" x14ac:dyDescent="0.25">
      <c r="AO14411" s="165"/>
    </row>
    <row r="14412" spans="41:41" x14ac:dyDescent="0.25">
      <c r="AO14412" s="165"/>
    </row>
    <row r="14413" spans="41:41" x14ac:dyDescent="0.25">
      <c r="AO14413" s="165"/>
    </row>
    <row r="14414" spans="41:41" x14ac:dyDescent="0.25">
      <c r="AO14414" s="165"/>
    </row>
    <row r="14415" spans="41:41" x14ac:dyDescent="0.25">
      <c r="AO14415" s="165"/>
    </row>
    <row r="14416" spans="41:41" x14ac:dyDescent="0.25">
      <c r="AO14416" s="165"/>
    </row>
    <row r="14417" spans="41:41" x14ac:dyDescent="0.25">
      <c r="AO14417" s="165"/>
    </row>
    <row r="14418" spans="41:41" x14ac:dyDescent="0.25">
      <c r="AO14418" s="165"/>
    </row>
    <row r="14419" spans="41:41" x14ac:dyDescent="0.25">
      <c r="AO14419" s="165"/>
    </row>
    <row r="14420" spans="41:41" x14ac:dyDescent="0.25">
      <c r="AO14420" s="165"/>
    </row>
    <row r="14421" spans="41:41" x14ac:dyDescent="0.25">
      <c r="AO14421" s="165"/>
    </row>
    <row r="14422" spans="41:41" x14ac:dyDescent="0.25">
      <c r="AO14422" s="165"/>
    </row>
    <row r="14423" spans="41:41" x14ac:dyDescent="0.25">
      <c r="AO14423" s="165"/>
    </row>
    <row r="14424" spans="41:41" x14ac:dyDescent="0.25">
      <c r="AO14424" s="165"/>
    </row>
    <row r="14425" spans="41:41" x14ac:dyDescent="0.25">
      <c r="AO14425" s="165"/>
    </row>
    <row r="14426" spans="41:41" x14ac:dyDescent="0.25">
      <c r="AO14426" s="165"/>
    </row>
    <row r="14427" spans="41:41" x14ac:dyDescent="0.25">
      <c r="AO14427" s="165"/>
    </row>
    <row r="14428" spans="41:41" x14ac:dyDescent="0.25">
      <c r="AO14428" s="165"/>
    </row>
    <row r="14429" spans="41:41" x14ac:dyDescent="0.25">
      <c r="AO14429" s="165"/>
    </row>
    <row r="14430" spans="41:41" x14ac:dyDescent="0.25">
      <c r="AO14430" s="165"/>
    </row>
    <row r="14431" spans="41:41" x14ac:dyDescent="0.25">
      <c r="AO14431" s="165"/>
    </row>
    <row r="14432" spans="41:41" x14ac:dyDescent="0.25">
      <c r="AO14432" s="165"/>
    </row>
    <row r="14433" spans="41:41" x14ac:dyDescent="0.25">
      <c r="AO14433" s="165"/>
    </row>
    <row r="14434" spans="41:41" x14ac:dyDescent="0.25">
      <c r="AO14434" s="165"/>
    </row>
    <row r="14435" spans="41:41" x14ac:dyDescent="0.25">
      <c r="AO14435" s="165"/>
    </row>
    <row r="14436" spans="41:41" x14ac:dyDescent="0.25">
      <c r="AO14436" s="165"/>
    </row>
    <row r="14437" spans="41:41" x14ac:dyDescent="0.25">
      <c r="AO14437" s="165"/>
    </row>
    <row r="14438" spans="41:41" x14ac:dyDescent="0.25">
      <c r="AO14438" s="165"/>
    </row>
    <row r="14439" spans="41:41" x14ac:dyDescent="0.25">
      <c r="AO14439" s="165"/>
    </row>
    <row r="14440" spans="41:41" x14ac:dyDescent="0.25">
      <c r="AO14440" s="165"/>
    </row>
    <row r="14441" spans="41:41" x14ac:dyDescent="0.25">
      <c r="AO14441" s="165"/>
    </row>
    <row r="14442" spans="41:41" x14ac:dyDescent="0.25">
      <c r="AO14442" s="165"/>
    </row>
    <row r="14443" spans="41:41" x14ac:dyDescent="0.25">
      <c r="AO14443" s="165"/>
    </row>
    <row r="14444" spans="41:41" x14ac:dyDescent="0.25">
      <c r="AO14444" s="165"/>
    </row>
    <row r="14445" spans="41:41" x14ac:dyDescent="0.25">
      <c r="AO14445" s="165"/>
    </row>
    <row r="14446" spans="41:41" x14ac:dyDescent="0.25">
      <c r="AO14446" s="165"/>
    </row>
    <row r="14447" spans="41:41" x14ac:dyDescent="0.25">
      <c r="AO14447" s="165"/>
    </row>
    <row r="14448" spans="41:41" x14ac:dyDescent="0.25">
      <c r="AO14448" s="165"/>
    </row>
    <row r="14449" spans="41:41" x14ac:dyDescent="0.25">
      <c r="AO14449" s="165"/>
    </row>
    <row r="14450" spans="41:41" x14ac:dyDescent="0.25">
      <c r="AO14450" s="165"/>
    </row>
    <row r="14451" spans="41:41" x14ac:dyDescent="0.25">
      <c r="AO14451" s="165"/>
    </row>
    <row r="14452" spans="41:41" x14ac:dyDescent="0.25">
      <c r="AO14452" s="165"/>
    </row>
    <row r="14453" spans="41:41" x14ac:dyDescent="0.25">
      <c r="AO14453" s="165"/>
    </row>
    <row r="14454" spans="41:41" x14ac:dyDescent="0.25">
      <c r="AO14454" s="165"/>
    </row>
    <row r="14455" spans="41:41" x14ac:dyDescent="0.25">
      <c r="AO14455" s="165"/>
    </row>
    <row r="14456" spans="41:41" x14ac:dyDescent="0.25">
      <c r="AO14456" s="165"/>
    </row>
    <row r="14457" spans="41:41" x14ac:dyDescent="0.25">
      <c r="AO14457" s="165"/>
    </row>
    <row r="14458" spans="41:41" x14ac:dyDescent="0.25">
      <c r="AO14458" s="165"/>
    </row>
    <row r="14459" spans="41:41" x14ac:dyDescent="0.25">
      <c r="AO14459" s="165"/>
    </row>
    <row r="14460" spans="41:41" x14ac:dyDescent="0.25">
      <c r="AO14460" s="165"/>
    </row>
    <row r="14461" spans="41:41" x14ac:dyDescent="0.25">
      <c r="AO14461" s="165"/>
    </row>
    <row r="14462" spans="41:41" x14ac:dyDescent="0.25">
      <c r="AO14462" s="165"/>
    </row>
    <row r="14463" spans="41:41" x14ac:dyDescent="0.25">
      <c r="AO14463" s="165"/>
    </row>
    <row r="14464" spans="41:41" x14ac:dyDescent="0.25">
      <c r="AO14464" s="165"/>
    </row>
    <row r="14465" spans="41:41" x14ac:dyDescent="0.25">
      <c r="AO14465" s="165"/>
    </row>
    <row r="14466" spans="41:41" x14ac:dyDescent="0.25">
      <c r="AO14466" s="165"/>
    </row>
    <row r="14467" spans="41:41" x14ac:dyDescent="0.25">
      <c r="AO14467" s="165"/>
    </row>
    <row r="14468" spans="41:41" x14ac:dyDescent="0.25">
      <c r="AO14468" s="165"/>
    </row>
    <row r="14469" spans="41:41" x14ac:dyDescent="0.25">
      <c r="AO14469" s="165"/>
    </row>
    <row r="14470" spans="41:41" x14ac:dyDescent="0.25">
      <c r="AO14470" s="165"/>
    </row>
    <row r="14471" spans="41:41" x14ac:dyDescent="0.25">
      <c r="AO14471" s="165"/>
    </row>
    <row r="14472" spans="41:41" x14ac:dyDescent="0.25">
      <c r="AO14472" s="165"/>
    </row>
    <row r="14473" spans="41:41" x14ac:dyDescent="0.25">
      <c r="AO14473" s="165"/>
    </row>
    <row r="14474" spans="41:41" x14ac:dyDescent="0.25">
      <c r="AO14474" s="165"/>
    </row>
    <row r="14475" spans="41:41" x14ac:dyDescent="0.25">
      <c r="AO14475" s="165"/>
    </row>
    <row r="14476" spans="41:41" x14ac:dyDescent="0.25">
      <c r="AO14476" s="165"/>
    </row>
    <row r="14477" spans="41:41" x14ac:dyDescent="0.25">
      <c r="AO14477" s="165"/>
    </row>
    <row r="14478" spans="41:41" x14ac:dyDescent="0.25">
      <c r="AO14478" s="165"/>
    </row>
    <row r="14479" spans="41:41" x14ac:dyDescent="0.25">
      <c r="AO14479" s="165"/>
    </row>
    <row r="14480" spans="41:41" x14ac:dyDescent="0.25">
      <c r="AO14480" s="165"/>
    </row>
    <row r="14481" spans="41:41" x14ac:dyDescent="0.25">
      <c r="AO14481" s="165"/>
    </row>
    <row r="14482" spans="41:41" x14ac:dyDescent="0.25">
      <c r="AO14482" s="165"/>
    </row>
    <row r="14483" spans="41:41" x14ac:dyDescent="0.25">
      <c r="AO14483" s="165"/>
    </row>
    <row r="14484" spans="41:41" x14ac:dyDescent="0.25">
      <c r="AO14484" s="165"/>
    </row>
    <row r="14485" spans="41:41" x14ac:dyDescent="0.25">
      <c r="AO14485" s="165"/>
    </row>
    <row r="14486" spans="41:41" x14ac:dyDescent="0.25">
      <c r="AO14486" s="165"/>
    </row>
    <row r="14487" spans="41:41" x14ac:dyDescent="0.25">
      <c r="AO14487" s="165"/>
    </row>
    <row r="14488" spans="41:41" x14ac:dyDescent="0.25">
      <c r="AO14488" s="165"/>
    </row>
    <row r="14489" spans="41:41" x14ac:dyDescent="0.25">
      <c r="AO14489" s="165"/>
    </row>
    <row r="14490" spans="41:41" x14ac:dyDescent="0.25">
      <c r="AO14490" s="165"/>
    </row>
    <row r="14491" spans="41:41" x14ac:dyDescent="0.25">
      <c r="AO14491" s="165"/>
    </row>
    <row r="14492" spans="41:41" x14ac:dyDescent="0.25">
      <c r="AO14492" s="165"/>
    </row>
    <row r="14493" spans="41:41" x14ac:dyDescent="0.25">
      <c r="AO14493" s="165"/>
    </row>
    <row r="14494" spans="41:41" x14ac:dyDescent="0.25">
      <c r="AO14494" s="165"/>
    </row>
    <row r="14495" spans="41:41" x14ac:dyDescent="0.25">
      <c r="AO14495" s="165"/>
    </row>
    <row r="14496" spans="41:41" x14ac:dyDescent="0.25">
      <c r="AO14496" s="165"/>
    </row>
    <row r="14497" spans="41:41" x14ac:dyDescent="0.25">
      <c r="AO14497" s="165"/>
    </row>
    <row r="14498" spans="41:41" x14ac:dyDescent="0.25">
      <c r="AO14498" s="165"/>
    </row>
    <row r="14499" spans="41:41" x14ac:dyDescent="0.25">
      <c r="AO14499" s="165"/>
    </row>
    <row r="14500" spans="41:41" x14ac:dyDescent="0.25">
      <c r="AO14500" s="165"/>
    </row>
    <row r="14501" spans="41:41" x14ac:dyDescent="0.25">
      <c r="AO14501" s="165"/>
    </row>
    <row r="14502" spans="41:41" x14ac:dyDescent="0.25">
      <c r="AO14502" s="165"/>
    </row>
    <row r="14503" spans="41:41" x14ac:dyDescent="0.25">
      <c r="AO14503" s="165"/>
    </row>
    <row r="14504" spans="41:41" x14ac:dyDescent="0.25">
      <c r="AO14504" s="165"/>
    </row>
    <row r="14505" spans="41:41" x14ac:dyDescent="0.25">
      <c r="AO14505" s="165"/>
    </row>
    <row r="14506" spans="41:41" x14ac:dyDescent="0.25">
      <c r="AO14506" s="165"/>
    </row>
    <row r="14507" spans="41:41" x14ac:dyDescent="0.25">
      <c r="AO14507" s="165"/>
    </row>
    <row r="14508" spans="41:41" x14ac:dyDescent="0.25">
      <c r="AO14508" s="165"/>
    </row>
    <row r="14509" spans="41:41" x14ac:dyDescent="0.25">
      <c r="AO14509" s="165"/>
    </row>
    <row r="14510" spans="41:41" x14ac:dyDescent="0.25">
      <c r="AO14510" s="165"/>
    </row>
    <row r="14511" spans="41:41" x14ac:dyDescent="0.25">
      <c r="AO14511" s="165"/>
    </row>
    <row r="14512" spans="41:41" x14ac:dyDescent="0.25">
      <c r="AO14512" s="165"/>
    </row>
    <row r="14513" spans="41:41" x14ac:dyDescent="0.25">
      <c r="AO14513" s="165"/>
    </row>
    <row r="14514" spans="41:41" x14ac:dyDescent="0.25">
      <c r="AO14514" s="165"/>
    </row>
    <row r="14515" spans="41:41" x14ac:dyDescent="0.25">
      <c r="AO14515" s="165"/>
    </row>
    <row r="14516" spans="41:41" x14ac:dyDescent="0.25">
      <c r="AO14516" s="165"/>
    </row>
    <row r="14517" spans="41:41" x14ac:dyDescent="0.25">
      <c r="AO14517" s="165"/>
    </row>
    <row r="14518" spans="41:41" x14ac:dyDescent="0.25">
      <c r="AO14518" s="165"/>
    </row>
    <row r="14519" spans="41:41" x14ac:dyDescent="0.25">
      <c r="AO14519" s="165"/>
    </row>
    <row r="14520" spans="41:41" x14ac:dyDescent="0.25">
      <c r="AO14520" s="165"/>
    </row>
    <row r="14521" spans="41:41" x14ac:dyDescent="0.25">
      <c r="AO14521" s="165"/>
    </row>
    <row r="14522" spans="41:41" x14ac:dyDescent="0.25">
      <c r="AO14522" s="165"/>
    </row>
    <row r="14523" spans="41:41" x14ac:dyDescent="0.25">
      <c r="AO14523" s="165"/>
    </row>
    <row r="14524" spans="41:41" x14ac:dyDescent="0.25">
      <c r="AO14524" s="165"/>
    </row>
    <row r="14525" spans="41:41" x14ac:dyDescent="0.25">
      <c r="AO14525" s="165"/>
    </row>
    <row r="14526" spans="41:41" x14ac:dyDescent="0.25">
      <c r="AO14526" s="165"/>
    </row>
    <row r="14527" spans="41:41" x14ac:dyDescent="0.25">
      <c r="AO14527" s="165"/>
    </row>
    <row r="14528" spans="41:41" x14ac:dyDescent="0.25">
      <c r="AO14528" s="165"/>
    </row>
    <row r="14529" spans="41:41" x14ac:dyDescent="0.25">
      <c r="AO14529" s="165"/>
    </row>
    <row r="14530" spans="41:41" x14ac:dyDescent="0.25">
      <c r="AO14530" s="165"/>
    </row>
    <row r="14531" spans="41:41" x14ac:dyDescent="0.25">
      <c r="AO14531" s="165"/>
    </row>
    <row r="14532" spans="41:41" x14ac:dyDescent="0.25">
      <c r="AO14532" s="165"/>
    </row>
    <row r="14533" spans="41:41" x14ac:dyDescent="0.25">
      <c r="AO14533" s="165"/>
    </row>
    <row r="14534" spans="41:41" x14ac:dyDescent="0.25">
      <c r="AO14534" s="165"/>
    </row>
    <row r="14535" spans="41:41" x14ac:dyDescent="0.25">
      <c r="AO14535" s="165"/>
    </row>
    <row r="14536" spans="41:41" x14ac:dyDescent="0.25">
      <c r="AO14536" s="165"/>
    </row>
    <row r="14537" spans="41:41" x14ac:dyDescent="0.25">
      <c r="AO14537" s="165"/>
    </row>
    <row r="14538" spans="41:41" x14ac:dyDescent="0.25">
      <c r="AO14538" s="165"/>
    </row>
    <row r="14539" spans="41:41" x14ac:dyDescent="0.25">
      <c r="AO14539" s="165"/>
    </row>
    <row r="14540" spans="41:41" x14ac:dyDescent="0.25">
      <c r="AO14540" s="165"/>
    </row>
    <row r="14541" spans="41:41" x14ac:dyDescent="0.25">
      <c r="AO14541" s="165"/>
    </row>
    <row r="14542" spans="41:41" x14ac:dyDescent="0.25">
      <c r="AO14542" s="165"/>
    </row>
    <row r="14543" spans="41:41" x14ac:dyDescent="0.25">
      <c r="AO14543" s="165"/>
    </row>
    <row r="14544" spans="41:41" x14ac:dyDescent="0.25">
      <c r="AO14544" s="165"/>
    </row>
    <row r="14545" spans="41:41" x14ac:dyDescent="0.25">
      <c r="AO14545" s="165"/>
    </row>
    <row r="14546" spans="41:41" x14ac:dyDescent="0.25">
      <c r="AO14546" s="165"/>
    </row>
    <row r="14547" spans="41:41" x14ac:dyDescent="0.25">
      <c r="AO14547" s="165"/>
    </row>
    <row r="14548" spans="41:41" x14ac:dyDescent="0.25">
      <c r="AO14548" s="165"/>
    </row>
    <row r="14549" spans="41:41" x14ac:dyDescent="0.25">
      <c r="AO14549" s="165"/>
    </row>
    <row r="14550" spans="41:41" x14ac:dyDescent="0.25">
      <c r="AO14550" s="165"/>
    </row>
    <row r="14551" spans="41:41" x14ac:dyDescent="0.25">
      <c r="AO14551" s="165"/>
    </row>
    <row r="14552" spans="41:41" x14ac:dyDescent="0.25">
      <c r="AO14552" s="165"/>
    </row>
    <row r="14553" spans="41:41" x14ac:dyDescent="0.25">
      <c r="AO14553" s="165"/>
    </row>
    <row r="14554" spans="41:41" x14ac:dyDescent="0.25">
      <c r="AO14554" s="165"/>
    </row>
    <row r="14555" spans="41:41" x14ac:dyDescent="0.25">
      <c r="AO14555" s="165"/>
    </row>
    <row r="14556" spans="41:41" x14ac:dyDescent="0.25">
      <c r="AO14556" s="165"/>
    </row>
    <row r="14557" spans="41:41" x14ac:dyDescent="0.25">
      <c r="AO14557" s="165"/>
    </row>
    <row r="14558" spans="41:41" x14ac:dyDescent="0.25">
      <c r="AO14558" s="165"/>
    </row>
    <row r="14559" spans="41:41" x14ac:dyDescent="0.25">
      <c r="AO14559" s="165"/>
    </row>
    <row r="14560" spans="41:41" x14ac:dyDescent="0.25">
      <c r="AO14560" s="165"/>
    </row>
    <row r="14561" spans="41:41" x14ac:dyDescent="0.25">
      <c r="AO14561" s="165"/>
    </row>
    <row r="14562" spans="41:41" x14ac:dyDescent="0.25">
      <c r="AO14562" s="165"/>
    </row>
    <row r="14563" spans="41:41" x14ac:dyDescent="0.25">
      <c r="AO14563" s="165"/>
    </row>
    <row r="14564" spans="41:41" x14ac:dyDescent="0.25">
      <c r="AO14564" s="165"/>
    </row>
    <row r="14565" spans="41:41" x14ac:dyDescent="0.25">
      <c r="AO14565" s="165"/>
    </row>
    <row r="14566" spans="41:41" x14ac:dyDescent="0.25">
      <c r="AO14566" s="165"/>
    </row>
    <row r="14567" spans="41:41" x14ac:dyDescent="0.25">
      <c r="AO14567" s="165"/>
    </row>
    <row r="14568" spans="41:41" x14ac:dyDescent="0.25">
      <c r="AO14568" s="165"/>
    </row>
    <row r="14569" spans="41:41" x14ac:dyDescent="0.25">
      <c r="AO14569" s="165"/>
    </row>
    <row r="14570" spans="41:41" x14ac:dyDescent="0.25">
      <c r="AO14570" s="165"/>
    </row>
    <row r="14571" spans="41:41" x14ac:dyDescent="0.25">
      <c r="AO14571" s="165"/>
    </row>
    <row r="14572" spans="41:41" x14ac:dyDescent="0.25">
      <c r="AO14572" s="165"/>
    </row>
    <row r="14573" spans="41:41" x14ac:dyDescent="0.25">
      <c r="AO14573" s="165"/>
    </row>
    <row r="14574" spans="41:41" x14ac:dyDescent="0.25">
      <c r="AO14574" s="165"/>
    </row>
    <row r="14575" spans="41:41" x14ac:dyDescent="0.25">
      <c r="AO14575" s="165"/>
    </row>
    <row r="14576" spans="41:41" x14ac:dyDescent="0.25">
      <c r="AO14576" s="165"/>
    </row>
    <row r="14577" spans="41:41" x14ac:dyDescent="0.25">
      <c r="AO14577" s="165"/>
    </row>
    <row r="14578" spans="41:41" x14ac:dyDescent="0.25">
      <c r="AO14578" s="165"/>
    </row>
    <row r="14579" spans="41:41" x14ac:dyDescent="0.25">
      <c r="AO14579" s="165"/>
    </row>
    <row r="14580" spans="41:41" x14ac:dyDescent="0.25">
      <c r="AO14580" s="165"/>
    </row>
    <row r="14581" spans="41:41" x14ac:dyDescent="0.25">
      <c r="AO14581" s="165"/>
    </row>
    <row r="14582" spans="41:41" x14ac:dyDescent="0.25">
      <c r="AO14582" s="165"/>
    </row>
    <row r="14583" spans="41:41" x14ac:dyDescent="0.25">
      <c r="AO14583" s="165"/>
    </row>
    <row r="14584" spans="41:41" x14ac:dyDescent="0.25">
      <c r="AO14584" s="165"/>
    </row>
    <row r="14585" spans="41:41" x14ac:dyDescent="0.25">
      <c r="AO14585" s="165"/>
    </row>
    <row r="14586" spans="41:41" x14ac:dyDescent="0.25">
      <c r="AO14586" s="165"/>
    </row>
    <row r="14587" spans="41:41" x14ac:dyDescent="0.25">
      <c r="AO14587" s="165"/>
    </row>
    <row r="14588" spans="41:41" x14ac:dyDescent="0.25">
      <c r="AO14588" s="165"/>
    </row>
    <row r="14589" spans="41:41" x14ac:dyDescent="0.25">
      <c r="AO14589" s="165"/>
    </row>
    <row r="14590" spans="41:41" x14ac:dyDescent="0.25">
      <c r="AO14590" s="165"/>
    </row>
    <row r="14591" spans="41:41" x14ac:dyDescent="0.25">
      <c r="AO14591" s="165"/>
    </row>
    <row r="14592" spans="41:41" x14ac:dyDescent="0.25">
      <c r="AO14592" s="165"/>
    </row>
    <row r="14593" spans="41:41" x14ac:dyDescent="0.25">
      <c r="AO14593" s="165"/>
    </row>
    <row r="14594" spans="41:41" x14ac:dyDescent="0.25">
      <c r="AO14594" s="165"/>
    </row>
    <row r="14595" spans="41:41" x14ac:dyDescent="0.25">
      <c r="AO14595" s="165"/>
    </row>
    <row r="14596" spans="41:41" x14ac:dyDescent="0.25">
      <c r="AO14596" s="165"/>
    </row>
    <row r="14597" spans="41:41" x14ac:dyDescent="0.25">
      <c r="AO14597" s="165"/>
    </row>
    <row r="14598" spans="41:41" x14ac:dyDescent="0.25">
      <c r="AO14598" s="165"/>
    </row>
    <row r="14599" spans="41:41" x14ac:dyDescent="0.25">
      <c r="AO14599" s="165"/>
    </row>
    <row r="14600" spans="41:41" x14ac:dyDescent="0.25">
      <c r="AO14600" s="165"/>
    </row>
    <row r="14601" spans="41:41" x14ac:dyDescent="0.25">
      <c r="AO14601" s="165"/>
    </row>
    <row r="14602" spans="41:41" x14ac:dyDescent="0.25">
      <c r="AO14602" s="165"/>
    </row>
    <row r="14603" spans="41:41" x14ac:dyDescent="0.25">
      <c r="AO14603" s="165"/>
    </row>
    <row r="14604" spans="41:41" x14ac:dyDescent="0.25">
      <c r="AO14604" s="165"/>
    </row>
    <row r="14605" spans="41:41" x14ac:dyDescent="0.25">
      <c r="AO14605" s="165"/>
    </row>
    <row r="14606" spans="41:41" x14ac:dyDescent="0.25">
      <c r="AO14606" s="165"/>
    </row>
    <row r="14607" spans="41:41" x14ac:dyDescent="0.25">
      <c r="AO14607" s="165"/>
    </row>
    <row r="14608" spans="41:41" x14ac:dyDescent="0.25">
      <c r="AO14608" s="165"/>
    </row>
    <row r="14609" spans="41:41" x14ac:dyDescent="0.25">
      <c r="AO14609" s="165"/>
    </row>
    <row r="14610" spans="41:41" x14ac:dyDescent="0.25">
      <c r="AO14610" s="165"/>
    </row>
    <row r="14611" spans="41:41" x14ac:dyDescent="0.25">
      <c r="AO14611" s="165"/>
    </row>
    <row r="14612" spans="41:41" x14ac:dyDescent="0.25">
      <c r="AO14612" s="165"/>
    </row>
    <row r="14613" spans="41:41" x14ac:dyDescent="0.25">
      <c r="AO14613" s="165"/>
    </row>
    <row r="14614" spans="41:41" x14ac:dyDescent="0.25">
      <c r="AO14614" s="165"/>
    </row>
    <row r="14615" spans="41:41" x14ac:dyDescent="0.25">
      <c r="AO14615" s="165"/>
    </row>
    <row r="14616" spans="41:41" x14ac:dyDescent="0.25">
      <c r="AO14616" s="165"/>
    </row>
    <row r="14617" spans="41:41" x14ac:dyDescent="0.25">
      <c r="AO14617" s="165"/>
    </row>
    <row r="14618" spans="41:41" x14ac:dyDescent="0.25">
      <c r="AO14618" s="165"/>
    </row>
    <row r="14619" spans="41:41" x14ac:dyDescent="0.25">
      <c r="AO14619" s="165"/>
    </row>
    <row r="14620" spans="41:41" x14ac:dyDescent="0.25">
      <c r="AO14620" s="165"/>
    </row>
    <row r="14621" spans="41:41" x14ac:dyDescent="0.25">
      <c r="AO14621" s="165"/>
    </row>
    <row r="14622" spans="41:41" x14ac:dyDescent="0.25">
      <c r="AO14622" s="165"/>
    </row>
    <row r="14623" spans="41:41" x14ac:dyDescent="0.25">
      <c r="AO14623" s="165"/>
    </row>
    <row r="14624" spans="41:41" x14ac:dyDescent="0.25">
      <c r="AO14624" s="165"/>
    </row>
    <row r="14625" spans="41:41" x14ac:dyDescent="0.25">
      <c r="AO14625" s="165"/>
    </row>
    <row r="14626" spans="41:41" x14ac:dyDescent="0.25">
      <c r="AO14626" s="165"/>
    </row>
    <row r="14627" spans="41:41" x14ac:dyDescent="0.25">
      <c r="AO14627" s="165"/>
    </row>
    <row r="14628" spans="41:41" x14ac:dyDescent="0.25">
      <c r="AO14628" s="165"/>
    </row>
    <row r="14629" spans="41:41" x14ac:dyDescent="0.25">
      <c r="AO14629" s="165"/>
    </row>
    <row r="14630" spans="41:41" x14ac:dyDescent="0.25">
      <c r="AO14630" s="165"/>
    </row>
    <row r="14631" spans="41:41" x14ac:dyDescent="0.25">
      <c r="AO14631" s="165"/>
    </row>
    <row r="14632" spans="41:41" x14ac:dyDescent="0.25">
      <c r="AO14632" s="165"/>
    </row>
    <row r="14633" spans="41:41" x14ac:dyDescent="0.25">
      <c r="AO14633" s="165"/>
    </row>
    <row r="14634" spans="41:41" x14ac:dyDescent="0.25">
      <c r="AO14634" s="165"/>
    </row>
    <row r="14635" spans="41:41" x14ac:dyDescent="0.25">
      <c r="AO14635" s="165"/>
    </row>
    <row r="14636" spans="41:41" x14ac:dyDescent="0.25">
      <c r="AO14636" s="165"/>
    </row>
    <row r="14637" spans="41:41" x14ac:dyDescent="0.25">
      <c r="AO14637" s="165"/>
    </row>
    <row r="14638" spans="41:41" x14ac:dyDescent="0.25">
      <c r="AO14638" s="165"/>
    </row>
    <row r="14639" spans="41:41" x14ac:dyDescent="0.25">
      <c r="AO14639" s="165"/>
    </row>
    <row r="14640" spans="41:41" x14ac:dyDescent="0.25">
      <c r="AO14640" s="165"/>
    </row>
    <row r="14641" spans="41:41" x14ac:dyDescent="0.25">
      <c r="AO14641" s="165"/>
    </row>
    <row r="14642" spans="41:41" x14ac:dyDescent="0.25">
      <c r="AO14642" s="165"/>
    </row>
    <row r="14643" spans="41:41" x14ac:dyDescent="0.25">
      <c r="AO14643" s="165"/>
    </row>
    <row r="14644" spans="41:41" x14ac:dyDescent="0.25">
      <c r="AO14644" s="165"/>
    </row>
    <row r="14645" spans="41:41" x14ac:dyDescent="0.25">
      <c r="AO14645" s="165"/>
    </row>
    <row r="14646" spans="41:41" x14ac:dyDescent="0.25">
      <c r="AO14646" s="165"/>
    </row>
    <row r="14647" spans="41:41" x14ac:dyDescent="0.25">
      <c r="AO14647" s="165"/>
    </row>
    <row r="14648" spans="41:41" x14ac:dyDescent="0.25">
      <c r="AO14648" s="165"/>
    </row>
    <row r="14649" spans="41:41" x14ac:dyDescent="0.25">
      <c r="AO14649" s="165"/>
    </row>
    <row r="14650" spans="41:41" x14ac:dyDescent="0.25">
      <c r="AO14650" s="165"/>
    </row>
    <row r="14651" spans="41:41" x14ac:dyDescent="0.25">
      <c r="AO14651" s="165"/>
    </row>
    <row r="14652" spans="41:41" x14ac:dyDescent="0.25">
      <c r="AO14652" s="165"/>
    </row>
    <row r="14653" spans="41:41" x14ac:dyDescent="0.25">
      <c r="AO14653" s="165"/>
    </row>
    <row r="14654" spans="41:41" x14ac:dyDescent="0.25">
      <c r="AO14654" s="165"/>
    </row>
    <row r="14655" spans="41:41" x14ac:dyDescent="0.25">
      <c r="AO14655" s="165"/>
    </row>
    <row r="14656" spans="41:41" x14ac:dyDescent="0.25">
      <c r="AO14656" s="165"/>
    </row>
    <row r="14657" spans="41:41" x14ac:dyDescent="0.25">
      <c r="AO14657" s="165"/>
    </row>
    <row r="14658" spans="41:41" x14ac:dyDescent="0.25">
      <c r="AO14658" s="165"/>
    </row>
    <row r="14659" spans="41:41" x14ac:dyDescent="0.25">
      <c r="AO14659" s="165"/>
    </row>
    <row r="14660" spans="41:41" x14ac:dyDescent="0.25">
      <c r="AO14660" s="165"/>
    </row>
    <row r="14661" spans="41:41" x14ac:dyDescent="0.25">
      <c r="AO14661" s="165"/>
    </row>
    <row r="14662" spans="41:41" x14ac:dyDescent="0.25">
      <c r="AO14662" s="165"/>
    </row>
    <row r="14663" spans="41:41" x14ac:dyDescent="0.25">
      <c r="AO14663" s="165"/>
    </row>
    <row r="14664" spans="41:41" x14ac:dyDescent="0.25">
      <c r="AO14664" s="165"/>
    </row>
    <row r="14665" spans="41:41" x14ac:dyDescent="0.25">
      <c r="AO14665" s="165"/>
    </row>
    <row r="14666" spans="41:41" x14ac:dyDescent="0.25">
      <c r="AO14666" s="165"/>
    </row>
    <row r="14667" spans="41:41" x14ac:dyDescent="0.25">
      <c r="AO14667" s="165"/>
    </row>
    <row r="14668" spans="41:41" x14ac:dyDescent="0.25">
      <c r="AO14668" s="165"/>
    </row>
    <row r="14669" spans="41:41" x14ac:dyDescent="0.25">
      <c r="AO14669" s="165"/>
    </row>
    <row r="14670" spans="41:41" x14ac:dyDescent="0.25">
      <c r="AO14670" s="165"/>
    </row>
    <row r="14671" spans="41:41" x14ac:dyDescent="0.25">
      <c r="AO14671" s="165"/>
    </row>
    <row r="14672" spans="41:41" x14ac:dyDescent="0.25">
      <c r="AO14672" s="165"/>
    </row>
    <row r="14673" spans="41:41" x14ac:dyDescent="0.25">
      <c r="AO14673" s="165"/>
    </row>
    <row r="14674" spans="41:41" x14ac:dyDescent="0.25">
      <c r="AO14674" s="165"/>
    </row>
    <row r="14675" spans="41:41" x14ac:dyDescent="0.25">
      <c r="AO14675" s="165"/>
    </row>
    <row r="14676" spans="41:41" x14ac:dyDescent="0.25">
      <c r="AO14676" s="165"/>
    </row>
    <row r="14677" spans="41:41" x14ac:dyDescent="0.25">
      <c r="AO14677" s="165"/>
    </row>
    <row r="14678" spans="41:41" x14ac:dyDescent="0.25">
      <c r="AO14678" s="165"/>
    </row>
    <row r="14679" spans="41:41" x14ac:dyDescent="0.25">
      <c r="AO14679" s="165"/>
    </row>
    <row r="14680" spans="41:41" x14ac:dyDescent="0.25">
      <c r="AO14680" s="165"/>
    </row>
    <row r="14681" spans="41:41" x14ac:dyDescent="0.25">
      <c r="AO14681" s="165"/>
    </row>
    <row r="14682" spans="41:41" x14ac:dyDescent="0.25">
      <c r="AO14682" s="165"/>
    </row>
    <row r="14683" spans="41:41" x14ac:dyDescent="0.25">
      <c r="AO14683" s="165"/>
    </row>
    <row r="14684" spans="41:41" x14ac:dyDescent="0.25">
      <c r="AO14684" s="165"/>
    </row>
    <row r="14685" spans="41:41" x14ac:dyDescent="0.25">
      <c r="AO14685" s="165"/>
    </row>
    <row r="14686" spans="41:41" x14ac:dyDescent="0.25">
      <c r="AO14686" s="165"/>
    </row>
    <row r="14687" spans="41:41" x14ac:dyDescent="0.25">
      <c r="AO14687" s="165"/>
    </row>
    <row r="14688" spans="41:41" x14ac:dyDescent="0.25">
      <c r="AO14688" s="165"/>
    </row>
    <row r="14689" spans="41:41" x14ac:dyDescent="0.25">
      <c r="AO14689" s="165"/>
    </row>
    <row r="14690" spans="41:41" x14ac:dyDescent="0.25">
      <c r="AO14690" s="165"/>
    </row>
    <row r="14691" spans="41:41" x14ac:dyDescent="0.25">
      <c r="AO14691" s="165"/>
    </row>
    <row r="14692" spans="41:41" x14ac:dyDescent="0.25">
      <c r="AO14692" s="165"/>
    </row>
    <row r="14693" spans="41:41" x14ac:dyDescent="0.25">
      <c r="AO14693" s="165"/>
    </row>
    <row r="14694" spans="41:41" x14ac:dyDescent="0.25">
      <c r="AO14694" s="165"/>
    </row>
    <row r="14695" spans="41:41" x14ac:dyDescent="0.25">
      <c r="AO14695" s="165"/>
    </row>
    <row r="14696" spans="41:41" x14ac:dyDescent="0.25">
      <c r="AO14696" s="165"/>
    </row>
    <row r="14697" spans="41:41" x14ac:dyDescent="0.25">
      <c r="AO14697" s="165"/>
    </row>
    <row r="14698" spans="41:41" x14ac:dyDescent="0.25">
      <c r="AO14698" s="165"/>
    </row>
    <row r="14699" spans="41:41" x14ac:dyDescent="0.25">
      <c r="AO14699" s="165"/>
    </row>
    <row r="14700" spans="41:41" x14ac:dyDescent="0.25">
      <c r="AO14700" s="165"/>
    </row>
    <row r="14701" spans="41:41" x14ac:dyDescent="0.25">
      <c r="AO14701" s="165"/>
    </row>
    <row r="14702" spans="41:41" x14ac:dyDescent="0.25">
      <c r="AO14702" s="165"/>
    </row>
    <row r="14703" spans="41:41" x14ac:dyDescent="0.25">
      <c r="AO14703" s="165"/>
    </row>
    <row r="14704" spans="41:41" x14ac:dyDescent="0.25">
      <c r="AO14704" s="165"/>
    </row>
    <row r="14705" spans="41:41" x14ac:dyDescent="0.25">
      <c r="AO14705" s="165"/>
    </row>
    <row r="14706" spans="41:41" x14ac:dyDescent="0.25">
      <c r="AO14706" s="165"/>
    </row>
    <row r="14707" spans="41:41" x14ac:dyDescent="0.25">
      <c r="AO14707" s="165"/>
    </row>
    <row r="14708" spans="41:41" x14ac:dyDescent="0.25">
      <c r="AO14708" s="165"/>
    </row>
    <row r="14709" spans="41:41" x14ac:dyDescent="0.25">
      <c r="AO14709" s="165"/>
    </row>
    <row r="14710" spans="41:41" x14ac:dyDescent="0.25">
      <c r="AO14710" s="165"/>
    </row>
    <row r="14711" spans="41:41" x14ac:dyDescent="0.25">
      <c r="AO14711" s="165"/>
    </row>
    <row r="14712" spans="41:41" x14ac:dyDescent="0.25">
      <c r="AO14712" s="165"/>
    </row>
    <row r="14713" spans="41:41" x14ac:dyDescent="0.25">
      <c r="AO14713" s="165"/>
    </row>
    <row r="14714" spans="41:41" x14ac:dyDescent="0.25">
      <c r="AO14714" s="165"/>
    </row>
    <row r="14715" spans="41:41" x14ac:dyDescent="0.25">
      <c r="AO14715" s="165"/>
    </row>
    <row r="14716" spans="41:41" x14ac:dyDescent="0.25">
      <c r="AO14716" s="165"/>
    </row>
    <row r="14717" spans="41:41" x14ac:dyDescent="0.25">
      <c r="AO14717" s="165"/>
    </row>
    <row r="14718" spans="41:41" x14ac:dyDescent="0.25">
      <c r="AO14718" s="165"/>
    </row>
    <row r="14719" spans="41:41" x14ac:dyDescent="0.25">
      <c r="AO14719" s="165"/>
    </row>
    <row r="14720" spans="41:41" x14ac:dyDescent="0.25">
      <c r="AO14720" s="165"/>
    </row>
    <row r="14721" spans="41:41" x14ac:dyDescent="0.25">
      <c r="AO14721" s="165"/>
    </row>
    <row r="14722" spans="41:41" x14ac:dyDescent="0.25">
      <c r="AO14722" s="165"/>
    </row>
    <row r="14723" spans="41:41" x14ac:dyDescent="0.25">
      <c r="AO14723" s="165"/>
    </row>
    <row r="14724" spans="41:41" x14ac:dyDescent="0.25">
      <c r="AO14724" s="165"/>
    </row>
    <row r="14725" spans="41:41" x14ac:dyDescent="0.25">
      <c r="AO14725" s="165"/>
    </row>
    <row r="14726" spans="41:41" x14ac:dyDescent="0.25">
      <c r="AO14726" s="165"/>
    </row>
    <row r="14727" spans="41:41" x14ac:dyDescent="0.25">
      <c r="AO14727" s="165"/>
    </row>
    <row r="14728" spans="41:41" x14ac:dyDescent="0.25">
      <c r="AO14728" s="165"/>
    </row>
    <row r="14729" spans="41:41" x14ac:dyDescent="0.25">
      <c r="AO14729" s="165"/>
    </row>
    <row r="14730" spans="41:41" x14ac:dyDescent="0.25">
      <c r="AO14730" s="165"/>
    </row>
    <row r="14731" spans="41:41" x14ac:dyDescent="0.25">
      <c r="AO14731" s="165"/>
    </row>
    <row r="14732" spans="41:41" x14ac:dyDescent="0.25">
      <c r="AO14732" s="165"/>
    </row>
    <row r="14733" spans="41:41" x14ac:dyDescent="0.25">
      <c r="AO14733" s="165"/>
    </row>
    <row r="14734" spans="41:41" x14ac:dyDescent="0.25">
      <c r="AO14734" s="165"/>
    </row>
    <row r="14735" spans="41:41" x14ac:dyDescent="0.25">
      <c r="AO14735" s="165"/>
    </row>
    <row r="14736" spans="41:41" x14ac:dyDescent="0.25">
      <c r="AO14736" s="165"/>
    </row>
    <row r="14737" spans="41:41" x14ac:dyDescent="0.25">
      <c r="AO14737" s="165"/>
    </row>
    <row r="14738" spans="41:41" x14ac:dyDescent="0.25">
      <c r="AO14738" s="165"/>
    </row>
    <row r="14739" spans="41:41" x14ac:dyDescent="0.25">
      <c r="AO14739" s="165"/>
    </row>
    <row r="14740" spans="41:41" x14ac:dyDescent="0.25">
      <c r="AO14740" s="165"/>
    </row>
    <row r="14741" spans="41:41" x14ac:dyDescent="0.25">
      <c r="AO14741" s="165"/>
    </row>
    <row r="14742" spans="41:41" x14ac:dyDescent="0.25">
      <c r="AO14742" s="165"/>
    </row>
    <row r="14743" spans="41:41" x14ac:dyDescent="0.25">
      <c r="AO14743" s="165"/>
    </row>
    <row r="14744" spans="41:41" x14ac:dyDescent="0.25">
      <c r="AO14744" s="165"/>
    </row>
    <row r="14745" spans="41:41" x14ac:dyDescent="0.25">
      <c r="AO14745" s="165"/>
    </row>
    <row r="14746" spans="41:41" x14ac:dyDescent="0.25">
      <c r="AO14746" s="165"/>
    </row>
    <row r="14747" spans="41:41" x14ac:dyDescent="0.25">
      <c r="AO14747" s="165"/>
    </row>
    <row r="14748" spans="41:41" x14ac:dyDescent="0.25">
      <c r="AO14748" s="165"/>
    </row>
    <row r="14749" spans="41:41" x14ac:dyDescent="0.25">
      <c r="AO14749" s="165"/>
    </row>
    <row r="14750" spans="41:41" x14ac:dyDescent="0.25">
      <c r="AO14750" s="165"/>
    </row>
    <row r="14751" spans="41:41" x14ac:dyDescent="0.25">
      <c r="AO14751" s="165"/>
    </row>
    <row r="14752" spans="41:41" x14ac:dyDescent="0.25">
      <c r="AO14752" s="165"/>
    </row>
    <row r="14753" spans="41:41" x14ac:dyDescent="0.25">
      <c r="AO14753" s="165"/>
    </row>
    <row r="14754" spans="41:41" x14ac:dyDescent="0.25">
      <c r="AO14754" s="165"/>
    </row>
    <row r="14755" spans="41:41" x14ac:dyDescent="0.25">
      <c r="AO14755" s="165"/>
    </row>
    <row r="14756" spans="41:41" x14ac:dyDescent="0.25">
      <c r="AO14756" s="165"/>
    </row>
    <row r="14757" spans="41:41" x14ac:dyDescent="0.25">
      <c r="AO14757" s="165"/>
    </row>
    <row r="14758" spans="41:41" x14ac:dyDescent="0.25">
      <c r="AO14758" s="165"/>
    </row>
    <row r="14759" spans="41:41" x14ac:dyDescent="0.25">
      <c r="AO14759" s="165"/>
    </row>
    <row r="14760" spans="41:41" x14ac:dyDescent="0.25">
      <c r="AO14760" s="165"/>
    </row>
    <row r="14761" spans="41:41" x14ac:dyDescent="0.25">
      <c r="AO14761" s="165"/>
    </row>
    <row r="14762" spans="41:41" x14ac:dyDescent="0.25">
      <c r="AO14762" s="165"/>
    </row>
    <row r="14763" spans="41:41" x14ac:dyDescent="0.25">
      <c r="AO14763" s="165"/>
    </row>
    <row r="14764" spans="41:41" x14ac:dyDescent="0.25">
      <c r="AO14764" s="165"/>
    </row>
    <row r="14765" spans="41:41" x14ac:dyDescent="0.25">
      <c r="AO14765" s="165"/>
    </row>
    <row r="14766" spans="41:41" x14ac:dyDescent="0.25">
      <c r="AO14766" s="165"/>
    </row>
    <row r="14767" spans="41:41" x14ac:dyDescent="0.25">
      <c r="AO14767" s="165"/>
    </row>
    <row r="14768" spans="41:41" x14ac:dyDescent="0.25">
      <c r="AO14768" s="165"/>
    </row>
    <row r="14769" spans="41:41" x14ac:dyDescent="0.25">
      <c r="AO14769" s="165"/>
    </row>
    <row r="14770" spans="41:41" x14ac:dyDescent="0.25">
      <c r="AO14770" s="165"/>
    </row>
    <row r="14771" spans="41:41" x14ac:dyDescent="0.25">
      <c r="AO14771" s="165"/>
    </row>
    <row r="14772" spans="41:41" x14ac:dyDescent="0.25">
      <c r="AO14772" s="165"/>
    </row>
    <row r="14773" spans="41:41" x14ac:dyDescent="0.25">
      <c r="AO14773" s="165"/>
    </row>
    <row r="14774" spans="41:41" x14ac:dyDescent="0.25">
      <c r="AO14774" s="165"/>
    </row>
    <row r="14775" spans="41:41" x14ac:dyDescent="0.25">
      <c r="AO14775" s="165"/>
    </row>
    <row r="14776" spans="41:41" x14ac:dyDescent="0.25">
      <c r="AO14776" s="165"/>
    </row>
    <row r="14777" spans="41:41" x14ac:dyDescent="0.25">
      <c r="AO14777" s="165"/>
    </row>
    <row r="14778" spans="41:41" x14ac:dyDescent="0.25">
      <c r="AO14778" s="165"/>
    </row>
    <row r="14779" spans="41:41" x14ac:dyDescent="0.25">
      <c r="AO14779" s="165"/>
    </row>
    <row r="14780" spans="41:41" x14ac:dyDescent="0.25">
      <c r="AO14780" s="165"/>
    </row>
    <row r="14781" spans="41:41" x14ac:dyDescent="0.25">
      <c r="AO14781" s="165"/>
    </row>
    <row r="14782" spans="41:41" x14ac:dyDescent="0.25">
      <c r="AO14782" s="165"/>
    </row>
    <row r="14783" spans="41:41" x14ac:dyDescent="0.25">
      <c r="AO14783" s="165"/>
    </row>
    <row r="14784" spans="41:41" x14ac:dyDescent="0.25">
      <c r="AO14784" s="165"/>
    </row>
    <row r="14785" spans="41:41" x14ac:dyDescent="0.25">
      <c r="AO14785" s="165"/>
    </row>
    <row r="14786" spans="41:41" x14ac:dyDescent="0.25">
      <c r="AO14786" s="165"/>
    </row>
    <row r="14787" spans="41:41" x14ac:dyDescent="0.25">
      <c r="AO14787" s="165"/>
    </row>
    <row r="14788" spans="41:41" x14ac:dyDescent="0.25">
      <c r="AO14788" s="165"/>
    </row>
    <row r="14789" spans="41:41" x14ac:dyDescent="0.25">
      <c r="AO14789" s="165"/>
    </row>
    <row r="14790" spans="41:41" x14ac:dyDescent="0.25">
      <c r="AO14790" s="165"/>
    </row>
    <row r="14791" spans="41:41" x14ac:dyDescent="0.25">
      <c r="AO14791" s="165"/>
    </row>
    <row r="14792" spans="41:41" x14ac:dyDescent="0.25">
      <c r="AO14792" s="165"/>
    </row>
    <row r="14793" spans="41:41" x14ac:dyDescent="0.25">
      <c r="AO14793" s="165"/>
    </row>
    <row r="14794" spans="41:41" x14ac:dyDescent="0.25">
      <c r="AO14794" s="165"/>
    </row>
    <row r="14795" spans="41:41" x14ac:dyDescent="0.25">
      <c r="AO14795" s="165"/>
    </row>
    <row r="14796" spans="41:41" x14ac:dyDescent="0.25">
      <c r="AO14796" s="165"/>
    </row>
    <row r="14797" spans="41:41" x14ac:dyDescent="0.25">
      <c r="AO14797" s="165"/>
    </row>
    <row r="14798" spans="41:41" x14ac:dyDescent="0.25">
      <c r="AO14798" s="165"/>
    </row>
    <row r="14799" spans="41:41" x14ac:dyDescent="0.25">
      <c r="AO14799" s="165"/>
    </row>
    <row r="14800" spans="41:41" x14ac:dyDescent="0.25">
      <c r="AO14800" s="165"/>
    </row>
    <row r="14801" spans="41:41" x14ac:dyDescent="0.25">
      <c r="AO14801" s="165"/>
    </row>
    <row r="14802" spans="41:41" x14ac:dyDescent="0.25">
      <c r="AO14802" s="165"/>
    </row>
    <row r="14803" spans="41:41" x14ac:dyDescent="0.25">
      <c r="AO14803" s="165"/>
    </row>
    <row r="14804" spans="41:41" x14ac:dyDescent="0.25">
      <c r="AO14804" s="165"/>
    </row>
    <row r="14805" spans="41:41" x14ac:dyDescent="0.25">
      <c r="AO14805" s="165"/>
    </row>
    <row r="14806" spans="41:41" x14ac:dyDescent="0.25">
      <c r="AO14806" s="165"/>
    </row>
    <row r="14807" spans="41:41" x14ac:dyDescent="0.25">
      <c r="AO14807" s="165"/>
    </row>
    <row r="14808" spans="41:41" x14ac:dyDescent="0.25">
      <c r="AO14808" s="165"/>
    </row>
    <row r="14809" spans="41:41" x14ac:dyDescent="0.25">
      <c r="AO14809" s="165"/>
    </row>
    <row r="14810" spans="41:41" x14ac:dyDescent="0.25">
      <c r="AO14810" s="165"/>
    </row>
    <row r="14811" spans="41:41" x14ac:dyDescent="0.25">
      <c r="AO14811" s="165"/>
    </row>
    <row r="14812" spans="41:41" x14ac:dyDescent="0.25">
      <c r="AO14812" s="165"/>
    </row>
    <row r="14813" spans="41:41" x14ac:dyDescent="0.25">
      <c r="AO14813" s="165"/>
    </row>
    <row r="14814" spans="41:41" x14ac:dyDescent="0.25">
      <c r="AO14814" s="165"/>
    </row>
    <row r="14815" spans="41:41" x14ac:dyDescent="0.25">
      <c r="AO14815" s="165"/>
    </row>
    <row r="14816" spans="41:41" x14ac:dyDescent="0.25">
      <c r="AO14816" s="165"/>
    </row>
    <row r="14817" spans="41:41" x14ac:dyDescent="0.25">
      <c r="AO14817" s="165"/>
    </row>
    <row r="14818" spans="41:41" x14ac:dyDescent="0.25">
      <c r="AO14818" s="165"/>
    </row>
    <row r="14819" spans="41:41" x14ac:dyDescent="0.25">
      <c r="AO14819" s="165"/>
    </row>
    <row r="14820" spans="41:41" x14ac:dyDescent="0.25">
      <c r="AO14820" s="165"/>
    </row>
    <row r="14821" spans="41:41" x14ac:dyDescent="0.25">
      <c r="AO14821" s="165"/>
    </row>
    <row r="14822" spans="41:41" x14ac:dyDescent="0.25">
      <c r="AO14822" s="165"/>
    </row>
    <row r="14823" spans="41:41" x14ac:dyDescent="0.25">
      <c r="AO14823" s="165"/>
    </row>
    <row r="14824" spans="41:41" x14ac:dyDescent="0.25">
      <c r="AO14824" s="165"/>
    </row>
    <row r="14825" spans="41:41" x14ac:dyDescent="0.25">
      <c r="AO14825" s="165"/>
    </row>
    <row r="14826" spans="41:41" x14ac:dyDescent="0.25">
      <c r="AO14826" s="165"/>
    </row>
    <row r="14827" spans="41:41" x14ac:dyDescent="0.25">
      <c r="AO14827" s="165"/>
    </row>
    <row r="14828" spans="41:41" x14ac:dyDescent="0.25">
      <c r="AO14828" s="165"/>
    </row>
    <row r="14829" spans="41:41" x14ac:dyDescent="0.25">
      <c r="AO14829" s="165"/>
    </row>
    <row r="14830" spans="41:41" x14ac:dyDescent="0.25">
      <c r="AO14830" s="165"/>
    </row>
    <row r="14831" spans="41:41" x14ac:dyDescent="0.25">
      <c r="AO14831" s="165"/>
    </row>
    <row r="14832" spans="41:41" x14ac:dyDescent="0.25">
      <c r="AO14832" s="165"/>
    </row>
    <row r="14833" spans="41:41" x14ac:dyDescent="0.25">
      <c r="AO14833" s="165"/>
    </row>
    <row r="14834" spans="41:41" x14ac:dyDescent="0.25">
      <c r="AO14834" s="165"/>
    </row>
    <row r="14835" spans="41:41" x14ac:dyDescent="0.25">
      <c r="AO14835" s="165"/>
    </row>
    <row r="14836" spans="41:41" x14ac:dyDescent="0.25">
      <c r="AO14836" s="165"/>
    </row>
    <row r="14837" spans="41:41" x14ac:dyDescent="0.25">
      <c r="AO14837" s="165"/>
    </row>
    <row r="14838" spans="41:41" x14ac:dyDescent="0.25">
      <c r="AO14838" s="165"/>
    </row>
    <row r="14839" spans="41:41" x14ac:dyDescent="0.25">
      <c r="AO14839" s="165"/>
    </row>
    <row r="14840" spans="41:41" x14ac:dyDescent="0.25">
      <c r="AO14840" s="165"/>
    </row>
    <row r="14841" spans="41:41" x14ac:dyDescent="0.25">
      <c r="AO14841" s="165"/>
    </row>
    <row r="14842" spans="41:41" x14ac:dyDescent="0.25">
      <c r="AO14842" s="165"/>
    </row>
    <row r="14843" spans="41:41" x14ac:dyDescent="0.25">
      <c r="AO14843" s="165"/>
    </row>
    <row r="14844" spans="41:41" x14ac:dyDescent="0.25">
      <c r="AO14844" s="165"/>
    </row>
    <row r="14845" spans="41:41" x14ac:dyDescent="0.25">
      <c r="AO14845" s="165"/>
    </row>
    <row r="14846" spans="41:41" x14ac:dyDescent="0.25">
      <c r="AO14846" s="165"/>
    </row>
    <row r="14847" spans="41:41" x14ac:dyDescent="0.25">
      <c r="AO14847" s="165"/>
    </row>
    <row r="14848" spans="41:41" x14ac:dyDescent="0.25">
      <c r="AO14848" s="165"/>
    </row>
    <row r="14849" spans="41:41" x14ac:dyDescent="0.25">
      <c r="AO14849" s="165"/>
    </row>
    <row r="14850" spans="41:41" x14ac:dyDescent="0.25">
      <c r="AO14850" s="165"/>
    </row>
    <row r="14851" spans="41:41" x14ac:dyDescent="0.25">
      <c r="AO14851" s="165"/>
    </row>
    <row r="14852" spans="41:41" x14ac:dyDescent="0.25">
      <c r="AO14852" s="165"/>
    </row>
    <row r="14853" spans="41:41" x14ac:dyDescent="0.25">
      <c r="AO14853" s="165"/>
    </row>
    <row r="14854" spans="41:41" x14ac:dyDescent="0.25">
      <c r="AO14854" s="165"/>
    </row>
    <row r="14855" spans="41:41" x14ac:dyDescent="0.25">
      <c r="AO14855" s="165"/>
    </row>
    <row r="14856" spans="41:41" x14ac:dyDescent="0.25">
      <c r="AO14856" s="165"/>
    </row>
    <row r="14857" spans="41:41" x14ac:dyDescent="0.25">
      <c r="AO14857" s="165"/>
    </row>
    <row r="14858" spans="41:41" x14ac:dyDescent="0.25">
      <c r="AO14858" s="165"/>
    </row>
    <row r="14859" spans="41:41" x14ac:dyDescent="0.25">
      <c r="AO14859" s="165"/>
    </row>
    <row r="14860" spans="41:41" x14ac:dyDescent="0.25">
      <c r="AO14860" s="165"/>
    </row>
    <row r="14861" spans="41:41" x14ac:dyDescent="0.25">
      <c r="AO14861" s="165"/>
    </row>
    <row r="14862" spans="41:41" x14ac:dyDescent="0.25">
      <c r="AO14862" s="165"/>
    </row>
    <row r="14863" spans="41:41" x14ac:dyDescent="0.25">
      <c r="AO14863" s="165"/>
    </row>
    <row r="14864" spans="41:41" x14ac:dyDescent="0.25">
      <c r="AO14864" s="165"/>
    </row>
    <row r="14865" spans="41:41" x14ac:dyDescent="0.25">
      <c r="AO14865" s="165"/>
    </row>
    <row r="14866" spans="41:41" x14ac:dyDescent="0.25">
      <c r="AO14866" s="165"/>
    </row>
    <row r="14867" spans="41:41" x14ac:dyDescent="0.25">
      <c r="AO14867" s="165"/>
    </row>
    <row r="14868" spans="41:41" x14ac:dyDescent="0.25">
      <c r="AO14868" s="165"/>
    </row>
    <row r="14869" spans="41:41" x14ac:dyDescent="0.25">
      <c r="AO14869" s="165"/>
    </row>
    <row r="14870" spans="41:41" x14ac:dyDescent="0.25">
      <c r="AO14870" s="165"/>
    </row>
    <row r="14871" spans="41:41" x14ac:dyDescent="0.25">
      <c r="AO14871" s="165"/>
    </row>
    <row r="14872" spans="41:41" x14ac:dyDescent="0.25">
      <c r="AO14872" s="165"/>
    </row>
    <row r="14873" spans="41:41" x14ac:dyDescent="0.25">
      <c r="AO14873" s="165"/>
    </row>
    <row r="14874" spans="41:41" x14ac:dyDescent="0.25">
      <c r="AO14874" s="165"/>
    </row>
    <row r="14875" spans="41:41" x14ac:dyDescent="0.25">
      <c r="AO14875" s="165"/>
    </row>
    <row r="14876" spans="41:41" x14ac:dyDescent="0.25">
      <c r="AO14876" s="165"/>
    </row>
    <row r="14877" spans="41:41" x14ac:dyDescent="0.25">
      <c r="AO14877" s="165"/>
    </row>
    <row r="14878" spans="41:41" x14ac:dyDescent="0.25">
      <c r="AO14878" s="165"/>
    </row>
    <row r="14879" spans="41:41" x14ac:dyDescent="0.25">
      <c r="AO14879" s="165"/>
    </row>
    <row r="14880" spans="41:41" x14ac:dyDescent="0.25">
      <c r="AO14880" s="165"/>
    </row>
    <row r="14881" spans="41:41" x14ac:dyDescent="0.25">
      <c r="AO14881" s="165"/>
    </row>
    <row r="14882" spans="41:41" x14ac:dyDescent="0.25">
      <c r="AO14882" s="165"/>
    </row>
    <row r="14883" spans="41:41" x14ac:dyDescent="0.25">
      <c r="AO14883" s="165"/>
    </row>
    <row r="14884" spans="41:41" x14ac:dyDescent="0.25">
      <c r="AO14884" s="165"/>
    </row>
    <row r="14885" spans="41:41" x14ac:dyDescent="0.25">
      <c r="AO14885" s="165"/>
    </row>
    <row r="14886" spans="41:41" x14ac:dyDescent="0.25">
      <c r="AO14886" s="165"/>
    </row>
    <row r="14887" spans="41:41" x14ac:dyDescent="0.25">
      <c r="AO14887" s="165"/>
    </row>
    <row r="14888" spans="41:41" x14ac:dyDescent="0.25">
      <c r="AO14888" s="165"/>
    </row>
    <row r="14889" spans="41:41" x14ac:dyDescent="0.25">
      <c r="AO14889" s="165"/>
    </row>
    <row r="14890" spans="41:41" x14ac:dyDescent="0.25">
      <c r="AO14890" s="165"/>
    </row>
    <row r="14891" spans="41:41" x14ac:dyDescent="0.25">
      <c r="AO14891" s="165"/>
    </row>
    <row r="14892" spans="41:41" x14ac:dyDescent="0.25">
      <c r="AO14892" s="165"/>
    </row>
    <row r="14893" spans="41:41" x14ac:dyDescent="0.25">
      <c r="AO14893" s="165"/>
    </row>
    <row r="14894" spans="41:41" x14ac:dyDescent="0.25">
      <c r="AO14894" s="165"/>
    </row>
    <row r="14895" spans="41:41" x14ac:dyDescent="0.25">
      <c r="AO14895" s="165"/>
    </row>
    <row r="14896" spans="41:41" x14ac:dyDescent="0.25">
      <c r="AO14896" s="165"/>
    </row>
    <row r="14897" spans="41:41" x14ac:dyDescent="0.25">
      <c r="AO14897" s="165"/>
    </row>
    <row r="14898" spans="41:41" x14ac:dyDescent="0.25">
      <c r="AO14898" s="165"/>
    </row>
    <row r="14899" spans="41:41" x14ac:dyDescent="0.25">
      <c r="AO14899" s="165"/>
    </row>
    <row r="14900" spans="41:41" x14ac:dyDescent="0.25">
      <c r="AO14900" s="165"/>
    </row>
    <row r="14901" spans="41:41" x14ac:dyDescent="0.25">
      <c r="AO14901" s="165"/>
    </row>
    <row r="14902" spans="41:41" x14ac:dyDescent="0.25">
      <c r="AO14902" s="165"/>
    </row>
    <row r="14903" spans="41:41" x14ac:dyDescent="0.25">
      <c r="AO14903" s="165"/>
    </row>
    <row r="14904" spans="41:41" x14ac:dyDescent="0.25">
      <c r="AO14904" s="165"/>
    </row>
    <row r="14905" spans="41:41" x14ac:dyDescent="0.25">
      <c r="AO14905" s="165"/>
    </row>
    <row r="14906" spans="41:41" x14ac:dyDescent="0.25">
      <c r="AO14906" s="165"/>
    </row>
    <row r="14907" spans="41:41" x14ac:dyDescent="0.25">
      <c r="AO14907" s="165"/>
    </row>
    <row r="14908" spans="41:41" x14ac:dyDescent="0.25">
      <c r="AO14908" s="165"/>
    </row>
    <row r="14909" spans="41:41" x14ac:dyDescent="0.25">
      <c r="AO14909" s="165"/>
    </row>
    <row r="14910" spans="41:41" x14ac:dyDescent="0.25">
      <c r="AO14910" s="165"/>
    </row>
    <row r="14911" spans="41:41" x14ac:dyDescent="0.25">
      <c r="AO14911" s="165"/>
    </row>
    <row r="14912" spans="41:41" x14ac:dyDescent="0.25">
      <c r="AO14912" s="165"/>
    </row>
    <row r="14913" spans="41:41" x14ac:dyDescent="0.25">
      <c r="AO14913" s="165"/>
    </row>
    <row r="14914" spans="41:41" x14ac:dyDescent="0.25">
      <c r="AO14914" s="165"/>
    </row>
    <row r="14915" spans="41:41" x14ac:dyDescent="0.25">
      <c r="AO14915" s="165"/>
    </row>
    <row r="14916" spans="41:41" x14ac:dyDescent="0.25">
      <c r="AO14916" s="165"/>
    </row>
    <row r="14917" spans="41:41" x14ac:dyDescent="0.25">
      <c r="AO14917" s="165"/>
    </row>
    <row r="14918" spans="41:41" x14ac:dyDescent="0.25">
      <c r="AO14918" s="165"/>
    </row>
    <row r="14919" spans="41:41" x14ac:dyDescent="0.25">
      <c r="AO14919" s="165"/>
    </row>
    <row r="14920" spans="41:41" x14ac:dyDescent="0.25">
      <c r="AO14920" s="165"/>
    </row>
    <row r="14921" spans="41:41" x14ac:dyDescent="0.25">
      <c r="AO14921" s="165"/>
    </row>
    <row r="14922" spans="41:41" x14ac:dyDescent="0.25">
      <c r="AO14922" s="165"/>
    </row>
    <row r="14923" spans="41:41" x14ac:dyDescent="0.25">
      <c r="AO14923" s="165"/>
    </row>
    <row r="14924" spans="41:41" x14ac:dyDescent="0.25">
      <c r="AO14924" s="165"/>
    </row>
    <row r="14925" spans="41:41" x14ac:dyDescent="0.25">
      <c r="AO14925" s="165"/>
    </row>
    <row r="14926" spans="41:41" x14ac:dyDescent="0.25">
      <c r="AO14926" s="165"/>
    </row>
    <row r="14927" spans="41:41" x14ac:dyDescent="0.25">
      <c r="AO14927" s="165"/>
    </row>
    <row r="14928" spans="41:41" x14ac:dyDescent="0.25">
      <c r="AO14928" s="165"/>
    </row>
    <row r="14929" spans="41:41" x14ac:dyDescent="0.25">
      <c r="AO14929" s="165"/>
    </row>
    <row r="14930" spans="41:41" x14ac:dyDescent="0.25">
      <c r="AO14930" s="165"/>
    </row>
    <row r="14931" spans="41:41" x14ac:dyDescent="0.25">
      <c r="AO14931" s="165"/>
    </row>
    <row r="14932" spans="41:41" x14ac:dyDescent="0.25">
      <c r="AO14932" s="165"/>
    </row>
    <row r="14933" spans="41:41" x14ac:dyDescent="0.25">
      <c r="AO14933" s="165"/>
    </row>
    <row r="14934" spans="41:41" x14ac:dyDescent="0.25">
      <c r="AO14934" s="165"/>
    </row>
    <row r="14935" spans="41:41" x14ac:dyDescent="0.25">
      <c r="AO14935" s="165"/>
    </row>
    <row r="14936" spans="41:41" x14ac:dyDescent="0.25">
      <c r="AO14936" s="165"/>
    </row>
    <row r="14937" spans="41:41" x14ac:dyDescent="0.25">
      <c r="AO14937" s="165"/>
    </row>
    <row r="14938" spans="41:41" x14ac:dyDescent="0.25">
      <c r="AO14938" s="165"/>
    </row>
    <row r="14939" spans="41:41" x14ac:dyDescent="0.25">
      <c r="AO14939" s="165"/>
    </row>
    <row r="14940" spans="41:41" x14ac:dyDescent="0.25">
      <c r="AO14940" s="165"/>
    </row>
    <row r="14941" spans="41:41" x14ac:dyDescent="0.25">
      <c r="AO14941" s="165"/>
    </row>
    <row r="14942" spans="41:41" x14ac:dyDescent="0.25">
      <c r="AO14942" s="165"/>
    </row>
    <row r="14943" spans="41:41" x14ac:dyDescent="0.25">
      <c r="AO14943" s="165"/>
    </row>
    <row r="14944" spans="41:41" x14ac:dyDescent="0.25">
      <c r="AO14944" s="165"/>
    </row>
    <row r="14945" spans="41:41" x14ac:dyDescent="0.25">
      <c r="AO14945" s="165"/>
    </row>
    <row r="14946" spans="41:41" x14ac:dyDescent="0.25">
      <c r="AO14946" s="165"/>
    </row>
    <row r="14947" spans="41:41" x14ac:dyDescent="0.25">
      <c r="AO14947" s="165"/>
    </row>
    <row r="14948" spans="41:41" x14ac:dyDescent="0.25">
      <c r="AO14948" s="165"/>
    </row>
    <row r="14949" spans="41:41" x14ac:dyDescent="0.25">
      <c r="AO14949" s="165"/>
    </row>
    <row r="14950" spans="41:41" x14ac:dyDescent="0.25">
      <c r="AO14950" s="165"/>
    </row>
    <row r="14951" spans="41:41" x14ac:dyDescent="0.25">
      <c r="AO14951" s="165"/>
    </row>
    <row r="14952" spans="41:41" x14ac:dyDescent="0.25">
      <c r="AO14952" s="165"/>
    </row>
    <row r="14953" spans="41:41" x14ac:dyDescent="0.25">
      <c r="AO14953" s="165"/>
    </row>
    <row r="14954" spans="41:41" x14ac:dyDescent="0.25">
      <c r="AO14954" s="165"/>
    </row>
    <row r="14955" spans="41:41" x14ac:dyDescent="0.25">
      <c r="AO14955" s="165"/>
    </row>
    <row r="14956" spans="41:41" x14ac:dyDescent="0.25">
      <c r="AO14956" s="165"/>
    </row>
    <row r="14957" spans="41:41" x14ac:dyDescent="0.25">
      <c r="AO14957" s="165"/>
    </row>
    <row r="14958" spans="41:41" x14ac:dyDescent="0.25">
      <c r="AO14958" s="165"/>
    </row>
    <row r="14959" spans="41:41" x14ac:dyDescent="0.25">
      <c r="AO14959" s="165"/>
    </row>
    <row r="14960" spans="41:41" x14ac:dyDescent="0.25">
      <c r="AO14960" s="165"/>
    </row>
    <row r="14961" spans="41:41" x14ac:dyDescent="0.25">
      <c r="AO14961" s="165"/>
    </row>
    <row r="14962" spans="41:41" x14ac:dyDescent="0.25">
      <c r="AO14962" s="165"/>
    </row>
    <row r="14963" spans="41:41" x14ac:dyDescent="0.25">
      <c r="AO14963" s="165"/>
    </row>
    <row r="14964" spans="41:41" x14ac:dyDescent="0.25">
      <c r="AO14964" s="165"/>
    </row>
    <row r="14965" spans="41:41" x14ac:dyDescent="0.25">
      <c r="AO14965" s="165"/>
    </row>
    <row r="14966" spans="41:41" x14ac:dyDescent="0.25">
      <c r="AO14966" s="165"/>
    </row>
    <row r="14967" spans="41:41" x14ac:dyDescent="0.25">
      <c r="AO14967" s="165"/>
    </row>
    <row r="14968" spans="41:41" x14ac:dyDescent="0.25">
      <c r="AO14968" s="165"/>
    </row>
    <row r="14969" spans="41:41" x14ac:dyDescent="0.25">
      <c r="AO14969" s="165"/>
    </row>
    <row r="14970" spans="41:41" x14ac:dyDescent="0.25">
      <c r="AO14970" s="165"/>
    </row>
    <row r="14971" spans="41:41" x14ac:dyDescent="0.25">
      <c r="AO14971" s="165"/>
    </row>
    <row r="14972" spans="41:41" x14ac:dyDescent="0.25">
      <c r="AO14972" s="165"/>
    </row>
    <row r="14973" spans="41:41" x14ac:dyDescent="0.25">
      <c r="AO14973" s="165"/>
    </row>
    <row r="14974" spans="41:41" x14ac:dyDescent="0.25">
      <c r="AO14974" s="165"/>
    </row>
    <row r="14975" spans="41:41" x14ac:dyDescent="0.25">
      <c r="AO14975" s="165"/>
    </row>
    <row r="14976" spans="41:41" x14ac:dyDescent="0.25">
      <c r="AO14976" s="165"/>
    </row>
    <row r="14977" spans="41:41" x14ac:dyDescent="0.25">
      <c r="AO14977" s="165"/>
    </row>
    <row r="14978" spans="41:41" x14ac:dyDescent="0.25">
      <c r="AO14978" s="165"/>
    </row>
    <row r="14979" spans="41:41" x14ac:dyDescent="0.25">
      <c r="AO14979" s="165"/>
    </row>
    <row r="14980" spans="41:41" x14ac:dyDescent="0.25">
      <c r="AO14980" s="165"/>
    </row>
    <row r="14981" spans="41:41" x14ac:dyDescent="0.25">
      <c r="AO14981" s="165"/>
    </row>
    <row r="14982" spans="41:41" x14ac:dyDescent="0.25">
      <c r="AO14982" s="165"/>
    </row>
    <row r="14983" spans="41:41" x14ac:dyDescent="0.25">
      <c r="AO14983" s="165"/>
    </row>
    <row r="14984" spans="41:41" x14ac:dyDescent="0.25">
      <c r="AO14984" s="165"/>
    </row>
    <row r="14985" spans="41:41" x14ac:dyDescent="0.25">
      <c r="AO14985" s="165"/>
    </row>
    <row r="14986" spans="41:41" x14ac:dyDescent="0.25">
      <c r="AO14986" s="165"/>
    </row>
    <row r="14987" spans="41:41" x14ac:dyDescent="0.25">
      <c r="AO14987" s="165"/>
    </row>
    <row r="14988" spans="41:41" x14ac:dyDescent="0.25">
      <c r="AO14988" s="165"/>
    </row>
    <row r="14989" spans="41:41" x14ac:dyDescent="0.25">
      <c r="AO14989" s="165"/>
    </row>
    <row r="14990" spans="41:41" x14ac:dyDescent="0.25">
      <c r="AO14990" s="165"/>
    </row>
    <row r="14991" spans="41:41" x14ac:dyDescent="0.25">
      <c r="AO14991" s="165"/>
    </row>
    <row r="14992" spans="41:41" x14ac:dyDescent="0.25">
      <c r="AO14992" s="165"/>
    </row>
    <row r="14993" spans="41:41" x14ac:dyDescent="0.25">
      <c r="AO14993" s="165"/>
    </row>
    <row r="14994" spans="41:41" x14ac:dyDescent="0.25">
      <c r="AO14994" s="165"/>
    </row>
    <row r="14995" spans="41:41" x14ac:dyDescent="0.25">
      <c r="AO14995" s="165"/>
    </row>
    <row r="14996" spans="41:41" x14ac:dyDescent="0.25">
      <c r="AO14996" s="165"/>
    </row>
    <row r="14997" spans="41:41" x14ac:dyDescent="0.25">
      <c r="AO14997" s="165"/>
    </row>
    <row r="14998" spans="41:41" x14ac:dyDescent="0.25">
      <c r="AO14998" s="165"/>
    </row>
    <row r="14999" spans="41:41" x14ac:dyDescent="0.25">
      <c r="AO14999" s="165"/>
    </row>
    <row r="15000" spans="41:41" x14ac:dyDescent="0.25">
      <c r="AO15000" s="165"/>
    </row>
    <row r="15001" spans="41:41" x14ac:dyDescent="0.25">
      <c r="AO15001" s="165"/>
    </row>
    <row r="15002" spans="41:41" x14ac:dyDescent="0.25">
      <c r="AO15002" s="165"/>
    </row>
    <row r="15003" spans="41:41" x14ac:dyDescent="0.25">
      <c r="AO15003" s="165"/>
    </row>
    <row r="15004" spans="41:41" x14ac:dyDescent="0.25">
      <c r="AO15004" s="165"/>
    </row>
    <row r="15005" spans="41:41" x14ac:dyDescent="0.25">
      <c r="AO15005" s="165"/>
    </row>
    <row r="15006" spans="41:41" x14ac:dyDescent="0.25">
      <c r="AO15006" s="165"/>
    </row>
    <row r="15007" spans="41:41" x14ac:dyDescent="0.25">
      <c r="AO15007" s="165"/>
    </row>
    <row r="15008" spans="41:41" x14ac:dyDescent="0.25">
      <c r="AO15008" s="165"/>
    </row>
    <row r="15009" spans="41:41" x14ac:dyDescent="0.25">
      <c r="AO15009" s="165"/>
    </row>
    <row r="15010" spans="41:41" x14ac:dyDescent="0.25">
      <c r="AO15010" s="165"/>
    </row>
    <row r="15011" spans="41:41" x14ac:dyDescent="0.25">
      <c r="AO15011" s="165"/>
    </row>
    <row r="15012" spans="41:41" x14ac:dyDescent="0.25">
      <c r="AO15012" s="165"/>
    </row>
    <row r="15013" spans="41:41" x14ac:dyDescent="0.25">
      <c r="AO15013" s="165"/>
    </row>
    <row r="15014" spans="41:41" x14ac:dyDescent="0.25">
      <c r="AO15014" s="165"/>
    </row>
    <row r="15015" spans="41:41" x14ac:dyDescent="0.25">
      <c r="AO15015" s="165"/>
    </row>
    <row r="15016" spans="41:41" x14ac:dyDescent="0.25">
      <c r="AO15016" s="165"/>
    </row>
    <row r="15017" spans="41:41" x14ac:dyDescent="0.25">
      <c r="AO15017" s="165"/>
    </row>
    <row r="15018" spans="41:41" x14ac:dyDescent="0.25">
      <c r="AO15018" s="165"/>
    </row>
    <row r="15019" spans="41:41" x14ac:dyDescent="0.25">
      <c r="AO15019" s="165"/>
    </row>
    <row r="15020" spans="41:41" x14ac:dyDescent="0.25">
      <c r="AO15020" s="165"/>
    </row>
    <row r="15021" spans="41:41" x14ac:dyDescent="0.25">
      <c r="AO15021" s="165"/>
    </row>
    <row r="15022" spans="41:41" x14ac:dyDescent="0.25">
      <c r="AO15022" s="165"/>
    </row>
    <row r="15023" spans="41:41" x14ac:dyDescent="0.25">
      <c r="AO15023" s="165"/>
    </row>
    <row r="15024" spans="41:41" x14ac:dyDescent="0.25">
      <c r="AO15024" s="165"/>
    </row>
    <row r="15025" spans="41:41" x14ac:dyDescent="0.25">
      <c r="AO15025" s="165"/>
    </row>
    <row r="15026" spans="41:41" x14ac:dyDescent="0.25">
      <c r="AO15026" s="165"/>
    </row>
    <row r="15027" spans="41:41" x14ac:dyDescent="0.25">
      <c r="AO15027" s="165"/>
    </row>
    <row r="15028" spans="41:41" x14ac:dyDescent="0.25">
      <c r="AO15028" s="165"/>
    </row>
    <row r="15029" spans="41:41" x14ac:dyDescent="0.25">
      <c r="AO15029" s="165"/>
    </row>
    <row r="15030" spans="41:41" x14ac:dyDescent="0.25">
      <c r="AO15030" s="165"/>
    </row>
    <row r="15031" spans="41:41" x14ac:dyDescent="0.25">
      <c r="AO15031" s="165"/>
    </row>
    <row r="15032" spans="41:41" x14ac:dyDescent="0.25">
      <c r="AO15032" s="165"/>
    </row>
    <row r="15033" spans="41:41" x14ac:dyDescent="0.25">
      <c r="AO15033" s="165"/>
    </row>
    <row r="15034" spans="41:41" x14ac:dyDescent="0.25">
      <c r="AO15034" s="165"/>
    </row>
    <row r="15035" spans="41:41" x14ac:dyDescent="0.25">
      <c r="AO15035" s="165"/>
    </row>
    <row r="15036" spans="41:41" x14ac:dyDescent="0.25">
      <c r="AO15036" s="165"/>
    </row>
    <row r="15037" spans="41:41" x14ac:dyDescent="0.25">
      <c r="AO15037" s="165"/>
    </row>
    <row r="15038" spans="41:41" x14ac:dyDescent="0.25">
      <c r="AO15038" s="165"/>
    </row>
    <row r="15039" spans="41:41" x14ac:dyDescent="0.25">
      <c r="AO15039" s="165"/>
    </row>
    <row r="15040" spans="41:41" x14ac:dyDescent="0.25">
      <c r="AO15040" s="165"/>
    </row>
    <row r="15041" spans="41:41" x14ac:dyDescent="0.25">
      <c r="AO15041" s="165"/>
    </row>
    <row r="15042" spans="41:41" x14ac:dyDescent="0.25">
      <c r="AO15042" s="165"/>
    </row>
    <row r="15043" spans="41:41" x14ac:dyDescent="0.25">
      <c r="AO15043" s="165"/>
    </row>
    <row r="15044" spans="41:41" x14ac:dyDescent="0.25">
      <c r="AO15044" s="165"/>
    </row>
    <row r="15045" spans="41:41" x14ac:dyDescent="0.25">
      <c r="AO15045" s="165"/>
    </row>
    <row r="15046" spans="41:41" x14ac:dyDescent="0.25">
      <c r="AO15046" s="165"/>
    </row>
    <row r="15047" spans="41:41" x14ac:dyDescent="0.25">
      <c r="AO15047" s="165"/>
    </row>
    <row r="15048" spans="41:41" x14ac:dyDescent="0.25">
      <c r="AO15048" s="165"/>
    </row>
    <row r="15049" spans="41:41" x14ac:dyDescent="0.25">
      <c r="AO15049" s="165"/>
    </row>
    <row r="15050" spans="41:41" x14ac:dyDescent="0.25">
      <c r="AO15050" s="165"/>
    </row>
    <row r="15051" spans="41:41" x14ac:dyDescent="0.25">
      <c r="AO15051" s="165"/>
    </row>
    <row r="15052" spans="41:41" x14ac:dyDescent="0.25">
      <c r="AO15052" s="165"/>
    </row>
    <row r="15053" spans="41:41" x14ac:dyDescent="0.25">
      <c r="AO15053" s="165"/>
    </row>
    <row r="15054" spans="41:41" x14ac:dyDescent="0.25">
      <c r="AO15054" s="165"/>
    </row>
    <row r="15055" spans="41:41" x14ac:dyDescent="0.25">
      <c r="AO15055" s="165"/>
    </row>
    <row r="15056" spans="41:41" x14ac:dyDescent="0.25">
      <c r="AO15056" s="165"/>
    </row>
    <row r="15057" spans="41:41" x14ac:dyDescent="0.25">
      <c r="AO15057" s="165"/>
    </row>
    <row r="15058" spans="41:41" x14ac:dyDescent="0.25">
      <c r="AO15058" s="165"/>
    </row>
    <row r="15059" spans="41:41" x14ac:dyDescent="0.25">
      <c r="AO15059" s="165"/>
    </row>
    <row r="15060" spans="41:41" x14ac:dyDescent="0.25">
      <c r="AO15060" s="165"/>
    </row>
    <row r="15061" spans="41:41" x14ac:dyDescent="0.25">
      <c r="AO15061" s="165"/>
    </row>
    <row r="15062" spans="41:41" x14ac:dyDescent="0.25">
      <c r="AO15062" s="165"/>
    </row>
    <row r="15063" spans="41:41" x14ac:dyDescent="0.25">
      <c r="AO15063" s="165"/>
    </row>
    <row r="15064" spans="41:41" x14ac:dyDescent="0.25">
      <c r="AO15064" s="165"/>
    </row>
    <row r="15065" spans="41:41" x14ac:dyDescent="0.25">
      <c r="AO15065" s="165"/>
    </row>
    <row r="15066" spans="41:41" x14ac:dyDescent="0.25">
      <c r="AO15066" s="165"/>
    </row>
    <row r="15067" spans="41:41" x14ac:dyDescent="0.25">
      <c r="AO15067" s="165"/>
    </row>
    <row r="15068" spans="41:41" x14ac:dyDescent="0.25">
      <c r="AO15068" s="165"/>
    </row>
    <row r="15069" spans="41:41" x14ac:dyDescent="0.25">
      <c r="AO15069" s="165"/>
    </row>
    <row r="15070" spans="41:41" x14ac:dyDescent="0.25">
      <c r="AO15070" s="165"/>
    </row>
    <row r="15071" spans="41:41" x14ac:dyDescent="0.25">
      <c r="AO15071" s="165"/>
    </row>
    <row r="15072" spans="41:41" x14ac:dyDescent="0.25">
      <c r="AO15072" s="165"/>
    </row>
    <row r="15073" spans="41:41" x14ac:dyDescent="0.25">
      <c r="AO15073" s="165"/>
    </row>
    <row r="15074" spans="41:41" x14ac:dyDescent="0.25">
      <c r="AO15074" s="165"/>
    </row>
    <row r="15075" spans="41:41" x14ac:dyDescent="0.25">
      <c r="AO15075" s="165"/>
    </row>
    <row r="15076" spans="41:41" x14ac:dyDescent="0.25">
      <c r="AO15076" s="165"/>
    </row>
    <row r="15077" spans="41:41" x14ac:dyDescent="0.25">
      <c r="AO15077" s="165"/>
    </row>
    <row r="15078" spans="41:41" x14ac:dyDescent="0.25">
      <c r="AO15078" s="165"/>
    </row>
    <row r="15079" spans="41:41" x14ac:dyDescent="0.25">
      <c r="AO15079" s="165"/>
    </row>
    <row r="15080" spans="41:41" x14ac:dyDescent="0.25">
      <c r="AO15080" s="165"/>
    </row>
    <row r="15081" spans="41:41" x14ac:dyDescent="0.25">
      <c r="AO15081" s="165"/>
    </row>
    <row r="15082" spans="41:41" x14ac:dyDescent="0.25">
      <c r="AO15082" s="165"/>
    </row>
    <row r="15083" spans="41:41" x14ac:dyDescent="0.25">
      <c r="AO15083" s="165"/>
    </row>
    <row r="15084" spans="41:41" x14ac:dyDescent="0.25">
      <c r="AO15084" s="165"/>
    </row>
    <row r="15085" spans="41:41" x14ac:dyDescent="0.25">
      <c r="AO15085" s="165"/>
    </row>
    <row r="15086" spans="41:41" x14ac:dyDescent="0.25">
      <c r="AO15086" s="165"/>
    </row>
    <row r="15087" spans="41:41" x14ac:dyDescent="0.25">
      <c r="AO15087" s="165"/>
    </row>
    <row r="15088" spans="41:41" x14ac:dyDescent="0.25">
      <c r="AO15088" s="165"/>
    </row>
    <row r="15089" spans="41:41" x14ac:dyDescent="0.25">
      <c r="AO15089" s="165"/>
    </row>
    <row r="15090" spans="41:41" x14ac:dyDescent="0.25">
      <c r="AO15090" s="165"/>
    </row>
    <row r="15091" spans="41:41" x14ac:dyDescent="0.25">
      <c r="AO15091" s="165"/>
    </row>
    <row r="15092" spans="41:41" x14ac:dyDescent="0.25">
      <c r="AO15092" s="165"/>
    </row>
    <row r="15093" spans="41:41" x14ac:dyDescent="0.25">
      <c r="AO15093" s="165"/>
    </row>
    <row r="15094" spans="41:41" x14ac:dyDescent="0.25">
      <c r="AO15094" s="165"/>
    </row>
    <row r="15095" spans="41:41" x14ac:dyDescent="0.25">
      <c r="AO15095" s="165"/>
    </row>
    <row r="15096" spans="41:41" x14ac:dyDescent="0.25">
      <c r="AO15096" s="165"/>
    </row>
    <row r="15097" spans="41:41" x14ac:dyDescent="0.25">
      <c r="AO15097" s="165"/>
    </row>
    <row r="15098" spans="41:41" x14ac:dyDescent="0.25">
      <c r="AO15098" s="165"/>
    </row>
    <row r="15099" spans="41:41" x14ac:dyDescent="0.25">
      <c r="AO15099" s="165"/>
    </row>
    <row r="15100" spans="41:41" x14ac:dyDescent="0.25">
      <c r="AO15100" s="165"/>
    </row>
    <row r="15101" spans="41:41" x14ac:dyDescent="0.25">
      <c r="AO15101" s="165"/>
    </row>
    <row r="15102" spans="41:41" x14ac:dyDescent="0.25">
      <c r="AO15102" s="165"/>
    </row>
    <row r="15103" spans="41:41" x14ac:dyDescent="0.25">
      <c r="AO15103" s="165"/>
    </row>
    <row r="15104" spans="41:41" x14ac:dyDescent="0.25">
      <c r="AO15104" s="165"/>
    </row>
    <row r="15105" spans="41:41" x14ac:dyDescent="0.25">
      <c r="AO15105" s="165"/>
    </row>
    <row r="15106" spans="41:41" x14ac:dyDescent="0.25">
      <c r="AO15106" s="165"/>
    </row>
    <row r="15107" spans="41:41" x14ac:dyDescent="0.25">
      <c r="AO15107" s="165"/>
    </row>
    <row r="15108" spans="41:41" x14ac:dyDescent="0.25">
      <c r="AO15108" s="165"/>
    </row>
    <row r="15109" spans="41:41" x14ac:dyDescent="0.25">
      <c r="AO15109" s="165"/>
    </row>
    <row r="15110" spans="41:41" x14ac:dyDescent="0.25">
      <c r="AO15110" s="165"/>
    </row>
    <row r="15111" spans="41:41" x14ac:dyDescent="0.25">
      <c r="AO15111" s="165"/>
    </row>
    <row r="15112" spans="41:41" x14ac:dyDescent="0.25">
      <c r="AO15112" s="165"/>
    </row>
    <row r="15113" spans="41:41" x14ac:dyDescent="0.25">
      <c r="AO15113" s="165"/>
    </row>
    <row r="15114" spans="41:41" x14ac:dyDescent="0.25">
      <c r="AO15114" s="165"/>
    </row>
    <row r="15115" spans="41:41" x14ac:dyDescent="0.25">
      <c r="AO15115" s="165"/>
    </row>
    <row r="15116" spans="41:41" x14ac:dyDescent="0.25">
      <c r="AO15116" s="165"/>
    </row>
    <row r="15117" spans="41:41" x14ac:dyDescent="0.25">
      <c r="AO15117" s="165"/>
    </row>
    <row r="15118" spans="41:41" x14ac:dyDescent="0.25">
      <c r="AO15118" s="165"/>
    </row>
    <row r="15119" spans="41:41" x14ac:dyDescent="0.25">
      <c r="AO15119" s="165"/>
    </row>
    <row r="15120" spans="41:41" x14ac:dyDescent="0.25">
      <c r="AO15120" s="165"/>
    </row>
    <row r="15121" spans="41:41" x14ac:dyDescent="0.25">
      <c r="AO15121" s="165"/>
    </row>
    <row r="15122" spans="41:41" x14ac:dyDescent="0.25">
      <c r="AO15122" s="165"/>
    </row>
    <row r="15123" spans="41:41" x14ac:dyDescent="0.25">
      <c r="AO15123" s="165"/>
    </row>
    <row r="15124" spans="41:41" x14ac:dyDescent="0.25">
      <c r="AO15124" s="165"/>
    </row>
    <row r="15125" spans="41:41" x14ac:dyDescent="0.25">
      <c r="AO15125" s="165"/>
    </row>
    <row r="15126" spans="41:41" x14ac:dyDescent="0.25">
      <c r="AO15126" s="165"/>
    </row>
    <row r="15127" spans="41:41" x14ac:dyDescent="0.25">
      <c r="AO15127" s="165"/>
    </row>
    <row r="15128" spans="41:41" x14ac:dyDescent="0.25">
      <c r="AO15128" s="165"/>
    </row>
    <row r="15129" spans="41:41" x14ac:dyDescent="0.25">
      <c r="AO15129" s="165"/>
    </row>
    <row r="15130" spans="41:41" x14ac:dyDescent="0.25">
      <c r="AO15130" s="165"/>
    </row>
    <row r="15131" spans="41:41" x14ac:dyDescent="0.25">
      <c r="AO15131" s="165"/>
    </row>
    <row r="15132" spans="41:41" x14ac:dyDescent="0.25">
      <c r="AO15132" s="165"/>
    </row>
    <row r="15133" spans="41:41" x14ac:dyDescent="0.25">
      <c r="AO15133" s="165"/>
    </row>
    <row r="15134" spans="41:41" x14ac:dyDescent="0.25">
      <c r="AO15134" s="165"/>
    </row>
    <row r="15135" spans="41:41" x14ac:dyDescent="0.25">
      <c r="AO15135" s="165"/>
    </row>
    <row r="15136" spans="41:41" x14ac:dyDescent="0.25">
      <c r="AO15136" s="165"/>
    </row>
    <row r="15137" spans="41:41" x14ac:dyDescent="0.25">
      <c r="AO15137" s="165"/>
    </row>
    <row r="15138" spans="41:41" x14ac:dyDescent="0.25">
      <c r="AO15138" s="165"/>
    </row>
    <row r="15139" spans="41:41" x14ac:dyDescent="0.25">
      <c r="AO15139" s="165"/>
    </row>
    <row r="15140" spans="41:41" x14ac:dyDescent="0.25">
      <c r="AO15140" s="165"/>
    </row>
    <row r="15141" spans="41:41" x14ac:dyDescent="0.25">
      <c r="AO15141" s="165"/>
    </row>
    <row r="15142" spans="41:41" x14ac:dyDescent="0.25">
      <c r="AO15142" s="165"/>
    </row>
    <row r="15143" spans="41:41" x14ac:dyDescent="0.25">
      <c r="AO15143" s="165"/>
    </row>
    <row r="15144" spans="41:41" x14ac:dyDescent="0.25">
      <c r="AO15144" s="165"/>
    </row>
    <row r="15145" spans="41:41" x14ac:dyDescent="0.25">
      <c r="AO15145" s="165"/>
    </row>
    <row r="15146" spans="41:41" x14ac:dyDescent="0.25">
      <c r="AO15146" s="165"/>
    </row>
    <row r="15147" spans="41:41" x14ac:dyDescent="0.25">
      <c r="AO15147" s="165"/>
    </row>
    <row r="15148" spans="41:41" x14ac:dyDescent="0.25">
      <c r="AO15148" s="165"/>
    </row>
    <row r="15149" spans="41:41" x14ac:dyDescent="0.25">
      <c r="AO15149" s="165"/>
    </row>
    <row r="15150" spans="41:41" x14ac:dyDescent="0.25">
      <c r="AO15150" s="165"/>
    </row>
    <row r="15151" spans="41:41" x14ac:dyDescent="0.25">
      <c r="AO15151" s="165"/>
    </row>
    <row r="15152" spans="41:41" x14ac:dyDescent="0.25">
      <c r="AO15152" s="165"/>
    </row>
    <row r="15153" spans="41:41" x14ac:dyDescent="0.25">
      <c r="AO15153" s="165"/>
    </row>
    <row r="15154" spans="41:41" x14ac:dyDescent="0.25">
      <c r="AO15154" s="165"/>
    </row>
    <row r="15155" spans="41:41" x14ac:dyDescent="0.25">
      <c r="AO15155" s="165"/>
    </row>
    <row r="15156" spans="41:41" x14ac:dyDescent="0.25">
      <c r="AO15156" s="165"/>
    </row>
    <row r="15157" spans="41:41" x14ac:dyDescent="0.25">
      <c r="AO15157" s="165"/>
    </row>
    <row r="15158" spans="41:41" x14ac:dyDescent="0.25">
      <c r="AO15158" s="165"/>
    </row>
    <row r="15159" spans="41:41" x14ac:dyDescent="0.25">
      <c r="AO15159" s="165"/>
    </row>
    <row r="15160" spans="41:41" x14ac:dyDescent="0.25">
      <c r="AO15160" s="165"/>
    </row>
    <row r="15161" spans="41:41" x14ac:dyDescent="0.25">
      <c r="AO15161" s="165"/>
    </row>
    <row r="15162" spans="41:41" x14ac:dyDescent="0.25">
      <c r="AO15162" s="165"/>
    </row>
    <row r="15163" spans="41:41" x14ac:dyDescent="0.25">
      <c r="AO15163" s="165"/>
    </row>
    <row r="15164" spans="41:41" x14ac:dyDescent="0.25">
      <c r="AO15164" s="165"/>
    </row>
    <row r="15165" spans="41:41" x14ac:dyDescent="0.25">
      <c r="AO15165" s="165"/>
    </row>
    <row r="15166" spans="41:41" x14ac:dyDescent="0.25">
      <c r="AO15166" s="165"/>
    </row>
    <row r="15167" spans="41:41" x14ac:dyDescent="0.25">
      <c r="AO15167" s="165"/>
    </row>
    <row r="15168" spans="41:41" x14ac:dyDescent="0.25">
      <c r="AO15168" s="165"/>
    </row>
    <row r="15169" spans="41:41" x14ac:dyDescent="0.25">
      <c r="AO15169" s="165"/>
    </row>
    <row r="15170" spans="41:41" x14ac:dyDescent="0.25">
      <c r="AO15170" s="165"/>
    </row>
    <row r="15171" spans="41:41" x14ac:dyDescent="0.25">
      <c r="AO15171" s="165"/>
    </row>
    <row r="15172" spans="41:41" x14ac:dyDescent="0.25">
      <c r="AO15172" s="165"/>
    </row>
    <row r="15173" spans="41:41" x14ac:dyDescent="0.25">
      <c r="AO15173" s="165"/>
    </row>
    <row r="15174" spans="41:41" x14ac:dyDescent="0.25">
      <c r="AO15174" s="165"/>
    </row>
    <row r="15175" spans="41:41" x14ac:dyDescent="0.25">
      <c r="AO15175" s="165"/>
    </row>
    <row r="15176" spans="41:41" x14ac:dyDescent="0.25">
      <c r="AO15176" s="165"/>
    </row>
    <row r="15177" spans="41:41" x14ac:dyDescent="0.25">
      <c r="AO15177" s="165"/>
    </row>
    <row r="15178" spans="41:41" x14ac:dyDescent="0.25">
      <c r="AO15178" s="165"/>
    </row>
    <row r="15179" spans="41:41" x14ac:dyDescent="0.25">
      <c r="AO15179" s="165"/>
    </row>
    <row r="15180" spans="41:41" x14ac:dyDescent="0.25">
      <c r="AO15180" s="165"/>
    </row>
    <row r="15181" spans="41:41" x14ac:dyDescent="0.25">
      <c r="AO15181" s="165"/>
    </row>
    <row r="15182" spans="41:41" x14ac:dyDescent="0.25">
      <c r="AO15182" s="165"/>
    </row>
    <row r="15183" spans="41:41" x14ac:dyDescent="0.25">
      <c r="AO15183" s="165"/>
    </row>
    <row r="15184" spans="41:41" x14ac:dyDescent="0.25">
      <c r="AO15184" s="165"/>
    </row>
    <row r="15185" spans="41:41" x14ac:dyDescent="0.25">
      <c r="AO15185" s="165"/>
    </row>
    <row r="15186" spans="41:41" x14ac:dyDescent="0.25">
      <c r="AO15186" s="165"/>
    </row>
    <row r="15187" spans="41:41" x14ac:dyDescent="0.25">
      <c r="AO15187" s="165"/>
    </row>
    <row r="15188" spans="41:41" x14ac:dyDescent="0.25">
      <c r="AO15188" s="165"/>
    </row>
    <row r="15189" spans="41:41" x14ac:dyDescent="0.25">
      <c r="AO15189" s="165"/>
    </row>
    <row r="15190" spans="41:41" x14ac:dyDescent="0.25">
      <c r="AO15190" s="165"/>
    </row>
    <row r="15191" spans="41:41" x14ac:dyDescent="0.25">
      <c r="AO15191" s="165"/>
    </row>
    <row r="15192" spans="41:41" x14ac:dyDescent="0.25">
      <c r="AO15192" s="165"/>
    </row>
    <row r="15193" spans="41:41" x14ac:dyDescent="0.25">
      <c r="AO15193" s="165"/>
    </row>
    <row r="15194" spans="41:41" x14ac:dyDescent="0.25">
      <c r="AO15194" s="165"/>
    </row>
    <row r="15195" spans="41:41" x14ac:dyDescent="0.25">
      <c r="AO15195" s="165"/>
    </row>
    <row r="15196" spans="41:41" x14ac:dyDescent="0.25">
      <c r="AO15196" s="165"/>
    </row>
    <row r="15197" spans="41:41" x14ac:dyDescent="0.25">
      <c r="AO15197" s="165"/>
    </row>
    <row r="15198" spans="41:41" x14ac:dyDescent="0.25">
      <c r="AO15198" s="165"/>
    </row>
    <row r="15199" spans="41:41" x14ac:dyDescent="0.25">
      <c r="AO15199" s="165"/>
    </row>
    <row r="15200" spans="41:41" x14ac:dyDescent="0.25">
      <c r="AO15200" s="165"/>
    </row>
    <row r="15201" spans="41:41" x14ac:dyDescent="0.25">
      <c r="AO15201" s="165"/>
    </row>
    <row r="15202" spans="41:41" x14ac:dyDescent="0.25">
      <c r="AO15202" s="165"/>
    </row>
    <row r="15203" spans="41:41" x14ac:dyDescent="0.25">
      <c r="AO15203" s="165"/>
    </row>
    <row r="15204" spans="41:41" x14ac:dyDescent="0.25">
      <c r="AO15204" s="165"/>
    </row>
    <row r="15205" spans="41:41" x14ac:dyDescent="0.25">
      <c r="AO15205" s="165"/>
    </row>
    <row r="15206" spans="41:41" x14ac:dyDescent="0.25">
      <c r="AO15206" s="165"/>
    </row>
    <row r="15207" spans="41:41" x14ac:dyDescent="0.25">
      <c r="AO15207" s="165"/>
    </row>
    <row r="15208" spans="41:41" x14ac:dyDescent="0.25">
      <c r="AO15208" s="165"/>
    </row>
    <row r="15209" spans="41:41" x14ac:dyDescent="0.25">
      <c r="AO15209" s="165"/>
    </row>
    <row r="15210" spans="41:41" x14ac:dyDescent="0.25">
      <c r="AO15210" s="165"/>
    </row>
    <row r="15211" spans="41:41" x14ac:dyDescent="0.25">
      <c r="AO15211" s="165"/>
    </row>
    <row r="15212" spans="41:41" x14ac:dyDescent="0.25">
      <c r="AO15212" s="165"/>
    </row>
    <row r="15213" spans="41:41" x14ac:dyDescent="0.25">
      <c r="AO15213" s="165"/>
    </row>
    <row r="15214" spans="41:41" x14ac:dyDescent="0.25">
      <c r="AO15214" s="165"/>
    </row>
    <row r="15215" spans="41:41" x14ac:dyDescent="0.25">
      <c r="AO15215" s="165"/>
    </row>
    <row r="15216" spans="41:41" x14ac:dyDescent="0.25">
      <c r="AO15216" s="165"/>
    </row>
    <row r="15217" spans="41:41" x14ac:dyDescent="0.25">
      <c r="AO15217" s="165"/>
    </row>
    <row r="15218" spans="41:41" x14ac:dyDescent="0.25">
      <c r="AO15218" s="165"/>
    </row>
    <row r="15219" spans="41:41" x14ac:dyDescent="0.25">
      <c r="AO15219" s="165"/>
    </row>
    <row r="15220" spans="41:41" x14ac:dyDescent="0.25">
      <c r="AO15220" s="165"/>
    </row>
    <row r="15221" spans="41:41" x14ac:dyDescent="0.25">
      <c r="AO15221" s="165"/>
    </row>
    <row r="15222" spans="41:41" x14ac:dyDescent="0.25">
      <c r="AO15222" s="165"/>
    </row>
    <row r="15223" spans="41:41" x14ac:dyDescent="0.25">
      <c r="AO15223" s="165"/>
    </row>
    <row r="15224" spans="41:41" x14ac:dyDescent="0.25">
      <c r="AO15224" s="165"/>
    </row>
    <row r="15225" spans="41:41" x14ac:dyDescent="0.25">
      <c r="AO15225" s="165"/>
    </row>
    <row r="15226" spans="41:41" x14ac:dyDescent="0.25">
      <c r="AO15226" s="165"/>
    </row>
    <row r="15227" spans="41:41" x14ac:dyDescent="0.25">
      <c r="AO15227" s="165"/>
    </row>
    <row r="15228" spans="41:41" x14ac:dyDescent="0.25">
      <c r="AO15228" s="165"/>
    </row>
    <row r="15229" spans="41:41" x14ac:dyDescent="0.25">
      <c r="AO15229" s="165"/>
    </row>
    <row r="15230" spans="41:41" x14ac:dyDescent="0.25">
      <c r="AO15230" s="165"/>
    </row>
    <row r="15231" spans="41:41" x14ac:dyDescent="0.25">
      <c r="AO15231" s="165"/>
    </row>
    <row r="15232" spans="41:41" x14ac:dyDescent="0.25">
      <c r="AO15232" s="165"/>
    </row>
    <row r="15233" spans="41:41" x14ac:dyDescent="0.25">
      <c r="AO15233" s="165"/>
    </row>
    <row r="15234" spans="41:41" x14ac:dyDescent="0.25">
      <c r="AO15234" s="165"/>
    </row>
    <row r="15235" spans="41:41" x14ac:dyDescent="0.25">
      <c r="AO15235" s="165"/>
    </row>
    <row r="15236" spans="41:41" x14ac:dyDescent="0.25">
      <c r="AO15236" s="165"/>
    </row>
    <row r="15237" spans="41:41" x14ac:dyDescent="0.25">
      <c r="AO15237" s="165"/>
    </row>
    <row r="15238" spans="41:41" x14ac:dyDescent="0.25">
      <c r="AO15238" s="165"/>
    </row>
    <row r="15239" spans="41:41" x14ac:dyDescent="0.25">
      <c r="AO15239" s="165"/>
    </row>
    <row r="15240" spans="41:41" x14ac:dyDescent="0.25">
      <c r="AO15240" s="165"/>
    </row>
    <row r="15241" spans="41:41" x14ac:dyDescent="0.25">
      <c r="AO15241" s="165"/>
    </row>
    <row r="15242" spans="41:41" x14ac:dyDescent="0.25">
      <c r="AO15242" s="165"/>
    </row>
    <row r="15243" spans="41:41" x14ac:dyDescent="0.25">
      <c r="AO15243" s="165"/>
    </row>
    <row r="15244" spans="41:41" x14ac:dyDescent="0.25">
      <c r="AO15244" s="165"/>
    </row>
    <row r="15245" spans="41:41" x14ac:dyDescent="0.25">
      <c r="AO15245" s="165"/>
    </row>
    <row r="15246" spans="41:41" x14ac:dyDescent="0.25">
      <c r="AO15246" s="165"/>
    </row>
    <row r="15247" spans="41:41" x14ac:dyDescent="0.25">
      <c r="AO15247" s="165"/>
    </row>
    <row r="15248" spans="41:41" x14ac:dyDescent="0.25">
      <c r="AO15248" s="165"/>
    </row>
    <row r="15249" spans="41:41" x14ac:dyDescent="0.25">
      <c r="AO15249" s="165"/>
    </row>
    <row r="15250" spans="41:41" x14ac:dyDescent="0.25">
      <c r="AO15250" s="165"/>
    </row>
    <row r="15251" spans="41:41" x14ac:dyDescent="0.25">
      <c r="AO15251" s="165"/>
    </row>
    <row r="15252" spans="41:41" x14ac:dyDescent="0.25">
      <c r="AO15252" s="165"/>
    </row>
    <row r="15253" spans="41:41" x14ac:dyDescent="0.25">
      <c r="AO15253" s="165"/>
    </row>
    <row r="15254" spans="41:41" x14ac:dyDescent="0.25">
      <c r="AO15254" s="165"/>
    </row>
    <row r="15255" spans="41:41" x14ac:dyDescent="0.25">
      <c r="AO15255" s="165"/>
    </row>
    <row r="15256" spans="41:41" x14ac:dyDescent="0.25">
      <c r="AO15256" s="165"/>
    </row>
    <row r="15257" spans="41:41" x14ac:dyDescent="0.25">
      <c r="AO15257" s="165"/>
    </row>
    <row r="15258" spans="41:41" x14ac:dyDescent="0.25">
      <c r="AO15258" s="165"/>
    </row>
    <row r="15259" spans="41:41" x14ac:dyDescent="0.25">
      <c r="AO15259" s="165"/>
    </row>
    <row r="15260" spans="41:41" x14ac:dyDescent="0.25">
      <c r="AO15260" s="165"/>
    </row>
    <row r="15261" spans="41:41" x14ac:dyDescent="0.25">
      <c r="AO15261" s="165"/>
    </row>
    <row r="15262" spans="41:41" x14ac:dyDescent="0.25">
      <c r="AO15262" s="165"/>
    </row>
    <row r="15263" spans="41:41" x14ac:dyDescent="0.25">
      <c r="AO15263" s="165"/>
    </row>
    <row r="15264" spans="41:41" x14ac:dyDescent="0.25">
      <c r="AO15264" s="165"/>
    </row>
    <row r="15265" spans="41:41" x14ac:dyDescent="0.25">
      <c r="AO15265" s="165"/>
    </row>
    <row r="15266" spans="41:41" x14ac:dyDescent="0.25">
      <c r="AO15266" s="165"/>
    </row>
    <row r="15267" spans="41:41" x14ac:dyDescent="0.25">
      <c r="AO15267" s="165"/>
    </row>
    <row r="15268" spans="41:41" x14ac:dyDescent="0.25">
      <c r="AO15268" s="165"/>
    </row>
    <row r="15269" spans="41:41" x14ac:dyDescent="0.25">
      <c r="AO15269" s="165"/>
    </row>
    <row r="15270" spans="41:41" x14ac:dyDescent="0.25">
      <c r="AO15270" s="165"/>
    </row>
    <row r="15271" spans="41:41" x14ac:dyDescent="0.25">
      <c r="AO15271" s="165"/>
    </row>
    <row r="15272" spans="41:41" x14ac:dyDescent="0.25">
      <c r="AO15272" s="165"/>
    </row>
    <row r="15273" spans="41:41" x14ac:dyDescent="0.25">
      <c r="AO15273" s="165"/>
    </row>
    <row r="15274" spans="41:41" x14ac:dyDescent="0.25">
      <c r="AO15274" s="165"/>
    </row>
    <row r="15275" spans="41:41" x14ac:dyDescent="0.25">
      <c r="AO15275" s="165"/>
    </row>
    <row r="15276" spans="41:41" x14ac:dyDescent="0.25">
      <c r="AO15276" s="165"/>
    </row>
    <row r="15277" spans="41:41" x14ac:dyDescent="0.25">
      <c r="AO15277" s="165"/>
    </row>
    <row r="15278" spans="41:41" x14ac:dyDescent="0.25">
      <c r="AO15278" s="165"/>
    </row>
    <row r="15279" spans="41:41" x14ac:dyDescent="0.25">
      <c r="AO15279" s="165"/>
    </row>
    <row r="15280" spans="41:41" x14ac:dyDescent="0.25">
      <c r="AO15280" s="165"/>
    </row>
    <row r="15281" spans="41:41" x14ac:dyDescent="0.25">
      <c r="AO15281" s="165"/>
    </row>
    <row r="15282" spans="41:41" x14ac:dyDescent="0.25">
      <c r="AO15282" s="165"/>
    </row>
    <row r="15283" spans="41:41" x14ac:dyDescent="0.25">
      <c r="AO15283" s="165"/>
    </row>
    <row r="15284" spans="41:41" x14ac:dyDescent="0.25">
      <c r="AO15284" s="165"/>
    </row>
    <row r="15285" spans="41:41" x14ac:dyDescent="0.25">
      <c r="AO15285" s="165"/>
    </row>
    <row r="15286" spans="41:41" x14ac:dyDescent="0.25">
      <c r="AO15286" s="165"/>
    </row>
    <row r="15287" spans="41:41" x14ac:dyDescent="0.25">
      <c r="AO15287" s="165"/>
    </row>
    <row r="15288" spans="41:41" x14ac:dyDescent="0.25">
      <c r="AO15288" s="165"/>
    </row>
    <row r="15289" spans="41:41" x14ac:dyDescent="0.25">
      <c r="AO15289" s="165"/>
    </row>
    <row r="15290" spans="41:41" x14ac:dyDescent="0.25">
      <c r="AO15290" s="165"/>
    </row>
    <row r="15291" spans="41:41" x14ac:dyDescent="0.25">
      <c r="AO15291" s="165"/>
    </row>
    <row r="15292" spans="41:41" x14ac:dyDescent="0.25">
      <c r="AO15292" s="165"/>
    </row>
    <row r="15293" spans="41:41" x14ac:dyDescent="0.25">
      <c r="AO15293" s="165"/>
    </row>
    <row r="15294" spans="41:41" x14ac:dyDescent="0.25">
      <c r="AO15294" s="165"/>
    </row>
    <row r="15295" spans="41:41" x14ac:dyDescent="0.25">
      <c r="AO15295" s="165"/>
    </row>
    <row r="15296" spans="41:41" x14ac:dyDescent="0.25">
      <c r="AO15296" s="165"/>
    </row>
    <row r="15297" spans="41:41" x14ac:dyDescent="0.25">
      <c r="AO15297" s="165"/>
    </row>
    <row r="15298" spans="41:41" x14ac:dyDescent="0.25">
      <c r="AO15298" s="165"/>
    </row>
    <row r="15299" spans="41:41" x14ac:dyDescent="0.25">
      <c r="AO15299" s="165"/>
    </row>
    <row r="15300" spans="41:41" x14ac:dyDescent="0.25">
      <c r="AO15300" s="165"/>
    </row>
    <row r="15301" spans="41:41" x14ac:dyDescent="0.25">
      <c r="AO15301" s="165"/>
    </row>
    <row r="15302" spans="41:41" x14ac:dyDescent="0.25">
      <c r="AO15302" s="165"/>
    </row>
    <row r="15303" spans="41:41" x14ac:dyDescent="0.25">
      <c r="AO15303" s="165"/>
    </row>
    <row r="15304" spans="41:41" x14ac:dyDescent="0.25">
      <c r="AO15304" s="165"/>
    </row>
    <row r="15305" spans="41:41" x14ac:dyDescent="0.25">
      <c r="AO15305" s="165"/>
    </row>
    <row r="15306" spans="41:41" x14ac:dyDescent="0.25">
      <c r="AO15306" s="165"/>
    </row>
    <row r="15307" spans="41:41" x14ac:dyDescent="0.25">
      <c r="AO15307" s="165"/>
    </row>
    <row r="15308" spans="41:41" x14ac:dyDescent="0.25">
      <c r="AO15308" s="165"/>
    </row>
    <row r="15309" spans="41:41" x14ac:dyDescent="0.25">
      <c r="AO15309" s="165"/>
    </row>
    <row r="15310" spans="41:41" x14ac:dyDescent="0.25">
      <c r="AO15310" s="165"/>
    </row>
    <row r="15311" spans="41:41" x14ac:dyDescent="0.25">
      <c r="AO15311" s="165"/>
    </row>
    <row r="15312" spans="41:41" x14ac:dyDescent="0.25">
      <c r="AO15312" s="165"/>
    </row>
    <row r="15313" spans="41:41" x14ac:dyDescent="0.25">
      <c r="AO15313" s="165"/>
    </row>
    <row r="15314" spans="41:41" x14ac:dyDescent="0.25">
      <c r="AO15314" s="165"/>
    </row>
    <row r="15315" spans="41:41" x14ac:dyDescent="0.25">
      <c r="AO15315" s="165"/>
    </row>
    <row r="15316" spans="41:41" x14ac:dyDescent="0.25">
      <c r="AO15316" s="165"/>
    </row>
    <row r="15317" spans="41:41" x14ac:dyDescent="0.25">
      <c r="AO15317" s="165"/>
    </row>
    <row r="15318" spans="41:41" x14ac:dyDescent="0.25">
      <c r="AO15318" s="165"/>
    </row>
    <row r="15319" spans="41:41" x14ac:dyDescent="0.25">
      <c r="AO15319" s="165"/>
    </row>
    <row r="15320" spans="41:41" x14ac:dyDescent="0.25">
      <c r="AO15320" s="165"/>
    </row>
    <row r="15321" spans="41:41" x14ac:dyDescent="0.25">
      <c r="AO15321" s="165"/>
    </row>
    <row r="15322" spans="41:41" x14ac:dyDescent="0.25">
      <c r="AO15322" s="165"/>
    </row>
    <row r="15323" spans="41:41" x14ac:dyDescent="0.25">
      <c r="AO15323" s="165"/>
    </row>
    <row r="15324" spans="41:41" x14ac:dyDescent="0.25">
      <c r="AO15324" s="165"/>
    </row>
    <row r="15325" spans="41:41" x14ac:dyDescent="0.25">
      <c r="AO15325" s="165"/>
    </row>
    <row r="15326" spans="41:41" x14ac:dyDescent="0.25">
      <c r="AO15326" s="165"/>
    </row>
    <row r="15327" spans="41:41" x14ac:dyDescent="0.25">
      <c r="AO15327" s="165"/>
    </row>
    <row r="15328" spans="41:41" x14ac:dyDescent="0.25">
      <c r="AO15328" s="165"/>
    </row>
    <row r="15329" spans="41:41" x14ac:dyDescent="0.25">
      <c r="AO15329" s="165"/>
    </row>
    <row r="15330" spans="41:41" x14ac:dyDescent="0.25">
      <c r="AO15330" s="165"/>
    </row>
    <row r="15331" spans="41:41" x14ac:dyDescent="0.25">
      <c r="AO15331" s="165"/>
    </row>
    <row r="15332" spans="41:41" x14ac:dyDescent="0.25">
      <c r="AO15332" s="165"/>
    </row>
    <row r="15333" spans="41:41" x14ac:dyDescent="0.25">
      <c r="AO15333" s="165"/>
    </row>
    <row r="15334" spans="41:41" x14ac:dyDescent="0.25">
      <c r="AO15334" s="165"/>
    </row>
    <row r="15335" spans="41:41" x14ac:dyDescent="0.25">
      <c r="AO15335" s="165"/>
    </row>
    <row r="15336" spans="41:41" x14ac:dyDescent="0.25">
      <c r="AO15336" s="165"/>
    </row>
    <row r="15337" spans="41:41" x14ac:dyDescent="0.25">
      <c r="AO15337" s="165"/>
    </row>
    <row r="15338" spans="41:41" x14ac:dyDescent="0.25">
      <c r="AO15338" s="165"/>
    </row>
    <row r="15339" spans="41:41" x14ac:dyDescent="0.25">
      <c r="AO15339" s="165"/>
    </row>
    <row r="15340" spans="41:41" x14ac:dyDescent="0.25">
      <c r="AO15340" s="165"/>
    </row>
    <row r="15341" spans="41:41" x14ac:dyDescent="0.25">
      <c r="AO15341" s="165"/>
    </row>
    <row r="15342" spans="41:41" x14ac:dyDescent="0.25">
      <c r="AO15342" s="165"/>
    </row>
    <row r="15343" spans="41:41" x14ac:dyDescent="0.25">
      <c r="AO15343" s="165"/>
    </row>
    <row r="15344" spans="41:41" x14ac:dyDescent="0.25">
      <c r="AO15344" s="165"/>
    </row>
    <row r="15345" spans="41:41" x14ac:dyDescent="0.25">
      <c r="AO15345" s="165"/>
    </row>
    <row r="15346" spans="41:41" x14ac:dyDescent="0.25">
      <c r="AO15346" s="165"/>
    </row>
    <row r="15347" spans="41:41" x14ac:dyDescent="0.25">
      <c r="AO15347" s="165"/>
    </row>
    <row r="15348" spans="41:41" x14ac:dyDescent="0.25">
      <c r="AO15348" s="165"/>
    </row>
    <row r="15349" spans="41:41" x14ac:dyDescent="0.25">
      <c r="AO15349" s="165"/>
    </row>
    <row r="15350" spans="41:41" x14ac:dyDescent="0.25">
      <c r="AO15350" s="165"/>
    </row>
    <row r="15351" spans="41:41" x14ac:dyDescent="0.25">
      <c r="AO15351" s="165"/>
    </row>
    <row r="15352" spans="41:41" x14ac:dyDescent="0.25">
      <c r="AO15352" s="165"/>
    </row>
    <row r="15353" spans="41:41" x14ac:dyDescent="0.25">
      <c r="AO15353" s="165"/>
    </row>
    <row r="15354" spans="41:41" x14ac:dyDescent="0.25">
      <c r="AO15354" s="165"/>
    </row>
    <row r="15355" spans="41:41" x14ac:dyDescent="0.25">
      <c r="AO15355" s="165"/>
    </row>
    <row r="15356" spans="41:41" x14ac:dyDescent="0.25">
      <c r="AO15356" s="165"/>
    </row>
    <row r="15357" spans="41:41" x14ac:dyDescent="0.25">
      <c r="AO15357" s="165"/>
    </row>
    <row r="15358" spans="41:41" x14ac:dyDescent="0.25">
      <c r="AO15358" s="165"/>
    </row>
    <row r="15359" spans="41:41" x14ac:dyDescent="0.25">
      <c r="AO15359" s="165"/>
    </row>
    <row r="15360" spans="41:41" x14ac:dyDescent="0.25">
      <c r="AO15360" s="165"/>
    </row>
    <row r="15361" spans="41:41" x14ac:dyDescent="0.25">
      <c r="AO15361" s="165"/>
    </row>
    <row r="15362" spans="41:41" x14ac:dyDescent="0.25">
      <c r="AO15362" s="165"/>
    </row>
    <row r="15363" spans="41:41" x14ac:dyDescent="0.25">
      <c r="AO15363" s="165"/>
    </row>
    <row r="15364" spans="41:41" x14ac:dyDescent="0.25">
      <c r="AO15364" s="165"/>
    </row>
    <row r="15365" spans="41:41" x14ac:dyDescent="0.25">
      <c r="AO15365" s="165"/>
    </row>
    <row r="15366" spans="41:41" x14ac:dyDescent="0.25">
      <c r="AO15366" s="165"/>
    </row>
    <row r="15367" spans="41:41" x14ac:dyDescent="0.25">
      <c r="AO15367" s="165"/>
    </row>
    <row r="15368" spans="41:41" x14ac:dyDescent="0.25">
      <c r="AO15368" s="165"/>
    </row>
    <row r="15369" spans="41:41" x14ac:dyDescent="0.25">
      <c r="AO15369" s="165"/>
    </row>
    <row r="15370" spans="41:41" x14ac:dyDescent="0.25">
      <c r="AO15370" s="165"/>
    </row>
    <row r="15371" spans="41:41" x14ac:dyDescent="0.25">
      <c r="AO15371" s="165"/>
    </row>
    <row r="15372" spans="41:41" x14ac:dyDescent="0.25">
      <c r="AO15372" s="165"/>
    </row>
    <row r="15373" spans="41:41" x14ac:dyDescent="0.25">
      <c r="AO15373" s="165"/>
    </row>
    <row r="15374" spans="41:41" x14ac:dyDescent="0.25">
      <c r="AO15374" s="165"/>
    </row>
    <row r="15375" spans="41:41" x14ac:dyDescent="0.25">
      <c r="AO15375" s="165"/>
    </row>
    <row r="15376" spans="41:41" x14ac:dyDescent="0.25">
      <c r="AO15376" s="165"/>
    </row>
    <row r="15377" spans="41:41" x14ac:dyDescent="0.25">
      <c r="AO15377" s="165"/>
    </row>
    <row r="15378" spans="41:41" x14ac:dyDescent="0.25">
      <c r="AO15378" s="165"/>
    </row>
    <row r="15379" spans="41:41" x14ac:dyDescent="0.25">
      <c r="AO15379" s="165"/>
    </row>
    <row r="15380" spans="41:41" x14ac:dyDescent="0.25">
      <c r="AO15380" s="165"/>
    </row>
    <row r="15381" spans="41:41" x14ac:dyDescent="0.25">
      <c r="AO15381" s="165"/>
    </row>
    <row r="15382" spans="41:41" x14ac:dyDescent="0.25">
      <c r="AO15382" s="165"/>
    </row>
    <row r="15383" spans="41:41" x14ac:dyDescent="0.25">
      <c r="AO15383" s="165"/>
    </row>
    <row r="15384" spans="41:41" x14ac:dyDescent="0.25">
      <c r="AO15384" s="165"/>
    </row>
    <row r="15385" spans="41:41" x14ac:dyDescent="0.25">
      <c r="AO15385" s="165"/>
    </row>
    <row r="15386" spans="41:41" x14ac:dyDescent="0.25">
      <c r="AO15386" s="165"/>
    </row>
    <row r="15387" spans="41:41" x14ac:dyDescent="0.25">
      <c r="AO15387" s="165"/>
    </row>
    <row r="15388" spans="41:41" x14ac:dyDescent="0.25">
      <c r="AO15388" s="165"/>
    </row>
    <row r="15389" spans="41:41" x14ac:dyDescent="0.25">
      <c r="AO15389" s="165"/>
    </row>
    <row r="15390" spans="41:41" x14ac:dyDescent="0.25">
      <c r="AO15390" s="165"/>
    </row>
    <row r="15391" spans="41:41" x14ac:dyDescent="0.25">
      <c r="AO15391" s="165"/>
    </row>
    <row r="15392" spans="41:41" x14ac:dyDescent="0.25">
      <c r="AO15392" s="165"/>
    </row>
    <row r="15393" spans="41:41" x14ac:dyDescent="0.25">
      <c r="AO15393" s="165"/>
    </row>
    <row r="15394" spans="41:41" x14ac:dyDescent="0.25">
      <c r="AO15394" s="165"/>
    </row>
    <row r="15395" spans="41:41" x14ac:dyDescent="0.25">
      <c r="AO15395" s="165"/>
    </row>
    <row r="15396" spans="41:41" x14ac:dyDescent="0.25">
      <c r="AO15396" s="165"/>
    </row>
    <row r="15397" spans="41:41" x14ac:dyDescent="0.25">
      <c r="AO15397" s="165"/>
    </row>
    <row r="15398" spans="41:41" x14ac:dyDescent="0.25">
      <c r="AO15398" s="165"/>
    </row>
    <row r="15399" spans="41:41" x14ac:dyDescent="0.25">
      <c r="AO15399" s="165"/>
    </row>
    <row r="15400" spans="41:41" x14ac:dyDescent="0.25">
      <c r="AO15400" s="165"/>
    </row>
    <row r="15401" spans="41:41" x14ac:dyDescent="0.25">
      <c r="AO15401" s="165"/>
    </row>
    <row r="15402" spans="41:41" x14ac:dyDescent="0.25">
      <c r="AO15402" s="165"/>
    </row>
    <row r="15403" spans="41:41" x14ac:dyDescent="0.25">
      <c r="AO15403" s="165"/>
    </row>
    <row r="15404" spans="41:41" x14ac:dyDescent="0.25">
      <c r="AO15404" s="165"/>
    </row>
    <row r="15405" spans="41:41" x14ac:dyDescent="0.25">
      <c r="AO15405" s="165"/>
    </row>
    <row r="15406" spans="41:41" x14ac:dyDescent="0.25">
      <c r="AO15406" s="165"/>
    </row>
    <row r="15407" spans="41:41" x14ac:dyDescent="0.25">
      <c r="AO15407" s="165"/>
    </row>
    <row r="15408" spans="41:41" x14ac:dyDescent="0.25">
      <c r="AO15408" s="165"/>
    </row>
    <row r="15409" spans="41:41" x14ac:dyDescent="0.25">
      <c r="AO15409" s="165"/>
    </row>
    <row r="15410" spans="41:41" x14ac:dyDescent="0.25">
      <c r="AO15410" s="165"/>
    </row>
    <row r="15411" spans="41:41" x14ac:dyDescent="0.25">
      <c r="AO15411" s="165"/>
    </row>
    <row r="15412" spans="41:41" x14ac:dyDescent="0.25">
      <c r="AO15412" s="165"/>
    </row>
    <row r="15413" spans="41:41" x14ac:dyDescent="0.25">
      <c r="AO15413" s="165"/>
    </row>
    <row r="15414" spans="41:41" x14ac:dyDescent="0.25">
      <c r="AO15414" s="165"/>
    </row>
    <row r="15415" spans="41:41" x14ac:dyDescent="0.25">
      <c r="AO15415" s="165"/>
    </row>
    <row r="15416" spans="41:41" x14ac:dyDescent="0.25">
      <c r="AO15416" s="165"/>
    </row>
    <row r="15417" spans="41:41" x14ac:dyDescent="0.25">
      <c r="AO15417" s="165"/>
    </row>
    <row r="15418" spans="41:41" x14ac:dyDescent="0.25">
      <c r="AO15418" s="165"/>
    </row>
    <row r="15419" spans="41:41" x14ac:dyDescent="0.25">
      <c r="AO15419" s="165"/>
    </row>
    <row r="15420" spans="41:41" x14ac:dyDescent="0.25">
      <c r="AO15420" s="165"/>
    </row>
    <row r="15421" spans="41:41" x14ac:dyDescent="0.25">
      <c r="AO15421" s="165"/>
    </row>
    <row r="15422" spans="41:41" x14ac:dyDescent="0.25">
      <c r="AO15422" s="165"/>
    </row>
    <row r="15423" spans="41:41" x14ac:dyDescent="0.25">
      <c r="AO15423" s="165"/>
    </row>
    <row r="15424" spans="41:41" x14ac:dyDescent="0.25">
      <c r="AO15424" s="165"/>
    </row>
    <row r="15425" spans="41:41" x14ac:dyDescent="0.25">
      <c r="AO15425" s="165"/>
    </row>
    <row r="15426" spans="41:41" x14ac:dyDescent="0.25">
      <c r="AO15426" s="165"/>
    </row>
    <row r="15427" spans="41:41" x14ac:dyDescent="0.25">
      <c r="AO15427" s="165"/>
    </row>
    <row r="15428" spans="41:41" x14ac:dyDescent="0.25">
      <c r="AO15428" s="165"/>
    </row>
    <row r="15429" spans="41:41" x14ac:dyDescent="0.25">
      <c r="AO15429" s="165"/>
    </row>
    <row r="15430" spans="41:41" x14ac:dyDescent="0.25">
      <c r="AO15430" s="165"/>
    </row>
    <row r="15431" spans="41:41" x14ac:dyDescent="0.25">
      <c r="AO15431" s="165"/>
    </row>
    <row r="15432" spans="41:41" x14ac:dyDescent="0.25">
      <c r="AO15432" s="165"/>
    </row>
    <row r="15433" spans="41:41" x14ac:dyDescent="0.25">
      <c r="AO15433" s="165"/>
    </row>
    <row r="15434" spans="41:41" x14ac:dyDescent="0.25">
      <c r="AO15434" s="165"/>
    </row>
    <row r="15435" spans="41:41" x14ac:dyDescent="0.25">
      <c r="AO15435" s="165"/>
    </row>
    <row r="15436" spans="41:41" x14ac:dyDescent="0.25">
      <c r="AO15436" s="165"/>
    </row>
    <row r="15437" spans="41:41" x14ac:dyDescent="0.25">
      <c r="AO15437" s="165"/>
    </row>
    <row r="15438" spans="41:41" x14ac:dyDescent="0.25">
      <c r="AO15438" s="165"/>
    </row>
    <row r="15439" spans="41:41" x14ac:dyDescent="0.25">
      <c r="AO15439" s="165"/>
    </row>
    <row r="15440" spans="41:41" x14ac:dyDescent="0.25">
      <c r="AO15440" s="165"/>
    </row>
    <row r="15441" spans="41:41" x14ac:dyDescent="0.25">
      <c r="AO15441" s="165"/>
    </row>
    <row r="15442" spans="41:41" x14ac:dyDescent="0.25">
      <c r="AO15442" s="165"/>
    </row>
    <row r="15443" spans="41:41" x14ac:dyDescent="0.25">
      <c r="AO15443" s="165"/>
    </row>
    <row r="15444" spans="41:41" x14ac:dyDescent="0.25">
      <c r="AO15444" s="165"/>
    </row>
    <row r="15445" spans="41:41" x14ac:dyDescent="0.25">
      <c r="AO15445" s="165"/>
    </row>
    <row r="15446" spans="41:41" x14ac:dyDescent="0.25">
      <c r="AO15446" s="165"/>
    </row>
    <row r="15447" spans="41:41" x14ac:dyDescent="0.25">
      <c r="AO15447" s="165"/>
    </row>
    <row r="15448" spans="41:41" x14ac:dyDescent="0.25">
      <c r="AO15448" s="165"/>
    </row>
    <row r="15449" spans="41:41" x14ac:dyDescent="0.25">
      <c r="AO15449" s="165"/>
    </row>
    <row r="15450" spans="41:41" x14ac:dyDescent="0.25">
      <c r="AO15450" s="165"/>
    </row>
    <row r="15451" spans="41:41" x14ac:dyDescent="0.25">
      <c r="AO15451" s="165"/>
    </row>
    <row r="15452" spans="41:41" x14ac:dyDescent="0.25">
      <c r="AO15452" s="165"/>
    </row>
    <row r="15453" spans="41:41" x14ac:dyDescent="0.25">
      <c r="AO15453" s="165"/>
    </row>
    <row r="15454" spans="41:41" x14ac:dyDescent="0.25">
      <c r="AO15454" s="165"/>
    </row>
    <row r="15455" spans="41:41" x14ac:dyDescent="0.25">
      <c r="AO15455" s="165"/>
    </row>
    <row r="15456" spans="41:41" x14ac:dyDescent="0.25">
      <c r="AO15456" s="165"/>
    </row>
    <row r="15457" spans="41:41" x14ac:dyDescent="0.25">
      <c r="AO15457" s="165"/>
    </row>
    <row r="15458" spans="41:41" x14ac:dyDescent="0.25">
      <c r="AO15458" s="165"/>
    </row>
    <row r="15459" spans="41:41" x14ac:dyDescent="0.25">
      <c r="AO15459" s="165"/>
    </row>
    <row r="15460" spans="41:41" x14ac:dyDescent="0.25">
      <c r="AO15460" s="165"/>
    </row>
    <row r="15461" spans="41:41" x14ac:dyDescent="0.25">
      <c r="AO15461" s="165"/>
    </row>
    <row r="15462" spans="41:41" x14ac:dyDescent="0.25">
      <c r="AO15462" s="165"/>
    </row>
    <row r="15463" spans="41:41" x14ac:dyDescent="0.25">
      <c r="AO15463" s="165"/>
    </row>
    <row r="15464" spans="41:41" x14ac:dyDescent="0.25">
      <c r="AO15464" s="165"/>
    </row>
    <row r="15465" spans="41:41" x14ac:dyDescent="0.25">
      <c r="AO15465" s="165"/>
    </row>
    <row r="15466" spans="41:41" x14ac:dyDescent="0.25">
      <c r="AO15466" s="165"/>
    </row>
    <row r="15467" spans="41:41" x14ac:dyDescent="0.25">
      <c r="AO15467" s="165"/>
    </row>
    <row r="15468" spans="41:41" x14ac:dyDescent="0.25">
      <c r="AO15468" s="165"/>
    </row>
    <row r="15469" spans="41:41" x14ac:dyDescent="0.25">
      <c r="AO15469" s="165"/>
    </row>
    <row r="15470" spans="41:41" x14ac:dyDescent="0.25">
      <c r="AO15470" s="165"/>
    </row>
    <row r="15471" spans="41:41" x14ac:dyDescent="0.25">
      <c r="AO15471" s="165"/>
    </row>
    <row r="15472" spans="41:41" x14ac:dyDescent="0.25">
      <c r="AO15472" s="165"/>
    </row>
    <row r="15473" spans="41:41" x14ac:dyDescent="0.25">
      <c r="AO15473" s="165"/>
    </row>
    <row r="15474" spans="41:41" x14ac:dyDescent="0.25">
      <c r="AO15474" s="165"/>
    </row>
    <row r="15475" spans="41:41" x14ac:dyDescent="0.25">
      <c r="AO15475" s="165"/>
    </row>
    <row r="15476" spans="41:41" x14ac:dyDescent="0.25">
      <c r="AO15476" s="165"/>
    </row>
    <row r="15477" spans="41:41" x14ac:dyDescent="0.25">
      <c r="AO15477" s="165"/>
    </row>
    <row r="15478" spans="41:41" x14ac:dyDescent="0.25">
      <c r="AO15478" s="165"/>
    </row>
    <row r="15479" spans="41:41" x14ac:dyDescent="0.25">
      <c r="AO15479" s="165"/>
    </row>
    <row r="15480" spans="41:41" x14ac:dyDescent="0.25">
      <c r="AO15480" s="165"/>
    </row>
    <row r="15481" spans="41:41" x14ac:dyDescent="0.25">
      <c r="AO15481" s="165"/>
    </row>
    <row r="15482" spans="41:41" x14ac:dyDescent="0.25">
      <c r="AO15482" s="165"/>
    </row>
    <row r="15483" spans="41:41" x14ac:dyDescent="0.25">
      <c r="AO15483" s="165"/>
    </row>
    <row r="15484" spans="41:41" x14ac:dyDescent="0.25">
      <c r="AO15484" s="165"/>
    </row>
    <row r="15485" spans="41:41" x14ac:dyDescent="0.25">
      <c r="AO15485" s="165"/>
    </row>
    <row r="15486" spans="41:41" x14ac:dyDescent="0.25">
      <c r="AO15486" s="165"/>
    </row>
    <row r="15487" spans="41:41" x14ac:dyDescent="0.25">
      <c r="AO15487" s="165"/>
    </row>
    <row r="15488" spans="41:41" x14ac:dyDescent="0.25">
      <c r="AO15488" s="165"/>
    </row>
    <row r="15489" spans="41:41" x14ac:dyDescent="0.25">
      <c r="AO15489" s="165"/>
    </row>
    <row r="15490" spans="41:41" x14ac:dyDescent="0.25">
      <c r="AO15490" s="165"/>
    </row>
    <row r="15491" spans="41:41" x14ac:dyDescent="0.25">
      <c r="AO15491" s="165"/>
    </row>
    <row r="15492" spans="41:41" x14ac:dyDescent="0.25">
      <c r="AO15492" s="165"/>
    </row>
    <row r="15493" spans="41:41" x14ac:dyDescent="0.25">
      <c r="AO15493" s="165"/>
    </row>
    <row r="15494" spans="41:41" x14ac:dyDescent="0.25">
      <c r="AO15494" s="165"/>
    </row>
    <row r="15495" spans="41:41" x14ac:dyDescent="0.25">
      <c r="AO15495" s="165"/>
    </row>
    <row r="15496" spans="41:41" x14ac:dyDescent="0.25">
      <c r="AO15496" s="165"/>
    </row>
    <row r="15497" spans="41:41" x14ac:dyDescent="0.25">
      <c r="AO15497" s="165"/>
    </row>
    <row r="15498" spans="41:41" x14ac:dyDescent="0.25">
      <c r="AO15498" s="165"/>
    </row>
    <row r="15499" spans="41:41" x14ac:dyDescent="0.25">
      <c r="AO15499" s="165"/>
    </row>
    <row r="15500" spans="41:41" x14ac:dyDescent="0.25">
      <c r="AO15500" s="165"/>
    </row>
    <row r="15501" spans="41:41" x14ac:dyDescent="0.25">
      <c r="AO15501" s="165"/>
    </row>
    <row r="15502" spans="41:41" x14ac:dyDescent="0.25">
      <c r="AO15502" s="165"/>
    </row>
    <row r="15503" spans="41:41" x14ac:dyDescent="0.25">
      <c r="AO15503" s="165"/>
    </row>
    <row r="15504" spans="41:41" x14ac:dyDescent="0.25">
      <c r="AO15504" s="165"/>
    </row>
    <row r="15505" spans="41:41" x14ac:dyDescent="0.25">
      <c r="AO15505" s="165"/>
    </row>
    <row r="15506" spans="41:41" x14ac:dyDescent="0.25">
      <c r="AO15506" s="165"/>
    </row>
    <row r="15507" spans="41:41" x14ac:dyDescent="0.25">
      <c r="AO15507" s="165"/>
    </row>
    <row r="15508" spans="41:41" x14ac:dyDescent="0.25">
      <c r="AO15508" s="165"/>
    </row>
    <row r="15509" spans="41:41" x14ac:dyDescent="0.25">
      <c r="AO15509" s="165"/>
    </row>
    <row r="15510" spans="41:41" x14ac:dyDescent="0.25">
      <c r="AO15510" s="165"/>
    </row>
    <row r="15511" spans="41:41" x14ac:dyDescent="0.25">
      <c r="AO15511" s="165"/>
    </row>
    <row r="15512" spans="41:41" x14ac:dyDescent="0.25">
      <c r="AO15512" s="165"/>
    </row>
    <row r="15513" spans="41:41" x14ac:dyDescent="0.25">
      <c r="AO15513" s="165"/>
    </row>
    <row r="15514" spans="41:41" x14ac:dyDescent="0.25">
      <c r="AO15514" s="165"/>
    </row>
    <row r="15515" spans="41:41" x14ac:dyDescent="0.25">
      <c r="AO15515" s="165"/>
    </row>
    <row r="15516" spans="41:41" x14ac:dyDescent="0.25">
      <c r="AO15516" s="165"/>
    </row>
    <row r="15517" spans="41:41" x14ac:dyDescent="0.25">
      <c r="AO15517" s="165"/>
    </row>
    <row r="15518" spans="41:41" x14ac:dyDescent="0.25">
      <c r="AO15518" s="165"/>
    </row>
    <row r="15519" spans="41:41" x14ac:dyDescent="0.25">
      <c r="AO15519" s="165"/>
    </row>
    <row r="15520" spans="41:41" x14ac:dyDescent="0.25">
      <c r="AO15520" s="165"/>
    </row>
    <row r="15521" spans="41:41" x14ac:dyDescent="0.25">
      <c r="AO15521" s="165"/>
    </row>
    <row r="15522" spans="41:41" x14ac:dyDescent="0.25">
      <c r="AO15522" s="165"/>
    </row>
    <row r="15523" spans="41:41" x14ac:dyDescent="0.25">
      <c r="AO15523" s="165"/>
    </row>
    <row r="15524" spans="41:41" x14ac:dyDescent="0.25">
      <c r="AO15524" s="165"/>
    </row>
    <row r="15525" spans="41:41" x14ac:dyDescent="0.25">
      <c r="AO15525" s="165"/>
    </row>
    <row r="15526" spans="41:41" x14ac:dyDescent="0.25">
      <c r="AO15526" s="165"/>
    </row>
    <row r="15527" spans="41:41" x14ac:dyDescent="0.25">
      <c r="AO15527" s="165"/>
    </row>
    <row r="15528" spans="41:41" x14ac:dyDescent="0.25">
      <c r="AO15528" s="165"/>
    </row>
    <row r="15529" spans="41:41" x14ac:dyDescent="0.25">
      <c r="AO15529" s="165"/>
    </row>
    <row r="15530" spans="41:41" x14ac:dyDescent="0.25">
      <c r="AO15530" s="165"/>
    </row>
    <row r="15531" spans="41:41" x14ac:dyDescent="0.25">
      <c r="AO15531" s="165"/>
    </row>
    <row r="15532" spans="41:41" x14ac:dyDescent="0.25">
      <c r="AO15532" s="165"/>
    </row>
    <row r="15533" spans="41:41" x14ac:dyDescent="0.25">
      <c r="AO15533" s="165"/>
    </row>
    <row r="15534" spans="41:41" x14ac:dyDescent="0.25">
      <c r="AO15534" s="165"/>
    </row>
    <row r="15535" spans="41:41" x14ac:dyDescent="0.25">
      <c r="AO15535" s="165"/>
    </row>
    <row r="15536" spans="41:41" x14ac:dyDescent="0.25">
      <c r="AO15536" s="165"/>
    </row>
    <row r="15537" spans="41:41" x14ac:dyDescent="0.25">
      <c r="AO15537" s="165"/>
    </row>
    <row r="15538" spans="41:41" x14ac:dyDescent="0.25">
      <c r="AO15538" s="165"/>
    </row>
    <row r="15539" spans="41:41" x14ac:dyDescent="0.25">
      <c r="AO15539" s="165"/>
    </row>
    <row r="15540" spans="41:41" x14ac:dyDescent="0.25">
      <c r="AO15540" s="165"/>
    </row>
    <row r="15541" spans="41:41" x14ac:dyDescent="0.25">
      <c r="AO15541" s="165"/>
    </row>
    <row r="15542" spans="41:41" x14ac:dyDescent="0.25">
      <c r="AO15542" s="165"/>
    </row>
    <row r="15543" spans="41:41" x14ac:dyDescent="0.25">
      <c r="AO15543" s="165"/>
    </row>
    <row r="15544" spans="41:41" x14ac:dyDescent="0.25">
      <c r="AO15544" s="165"/>
    </row>
    <row r="15545" spans="41:41" x14ac:dyDescent="0.25">
      <c r="AO15545" s="165"/>
    </row>
    <row r="15546" spans="41:41" x14ac:dyDescent="0.25">
      <c r="AO15546" s="165"/>
    </row>
    <row r="15547" spans="41:41" x14ac:dyDescent="0.25">
      <c r="AO15547" s="165"/>
    </row>
    <row r="15548" spans="41:41" x14ac:dyDescent="0.25">
      <c r="AO15548" s="165"/>
    </row>
    <row r="15549" spans="41:41" x14ac:dyDescent="0.25">
      <c r="AO15549" s="165"/>
    </row>
    <row r="15550" spans="41:41" x14ac:dyDescent="0.25">
      <c r="AO15550" s="165"/>
    </row>
    <row r="15551" spans="41:41" x14ac:dyDescent="0.25">
      <c r="AO15551" s="165"/>
    </row>
    <row r="15552" spans="41:41" x14ac:dyDescent="0.25">
      <c r="AO15552" s="165"/>
    </row>
    <row r="15553" spans="41:41" x14ac:dyDescent="0.25">
      <c r="AO15553" s="165"/>
    </row>
    <row r="15554" spans="41:41" x14ac:dyDescent="0.25">
      <c r="AO15554" s="165"/>
    </row>
    <row r="15555" spans="41:41" x14ac:dyDescent="0.25">
      <c r="AO15555" s="165"/>
    </row>
    <row r="15556" spans="41:41" x14ac:dyDescent="0.25">
      <c r="AO15556" s="165"/>
    </row>
    <row r="15557" spans="41:41" x14ac:dyDescent="0.25">
      <c r="AO15557" s="165"/>
    </row>
    <row r="15558" spans="41:41" x14ac:dyDescent="0.25">
      <c r="AO15558" s="165"/>
    </row>
    <row r="15559" spans="41:41" x14ac:dyDescent="0.25">
      <c r="AO15559" s="165"/>
    </row>
    <row r="15560" spans="41:41" x14ac:dyDescent="0.25">
      <c r="AO15560" s="165"/>
    </row>
    <row r="15561" spans="41:41" x14ac:dyDescent="0.25">
      <c r="AO15561" s="165"/>
    </row>
    <row r="15562" spans="41:41" x14ac:dyDescent="0.25">
      <c r="AO15562" s="165"/>
    </row>
    <row r="15563" spans="41:41" x14ac:dyDescent="0.25">
      <c r="AO15563" s="165"/>
    </row>
    <row r="15564" spans="41:41" x14ac:dyDescent="0.25">
      <c r="AO15564" s="165"/>
    </row>
    <row r="15565" spans="41:41" x14ac:dyDescent="0.25">
      <c r="AO15565" s="165"/>
    </row>
    <row r="15566" spans="41:41" x14ac:dyDescent="0.25">
      <c r="AO15566" s="165"/>
    </row>
    <row r="15567" spans="41:41" x14ac:dyDescent="0.25">
      <c r="AO15567" s="165"/>
    </row>
    <row r="15568" spans="41:41" x14ac:dyDescent="0.25">
      <c r="AO15568" s="165"/>
    </row>
    <row r="15569" spans="41:41" x14ac:dyDescent="0.25">
      <c r="AO15569" s="165"/>
    </row>
    <row r="15570" spans="41:41" x14ac:dyDescent="0.25">
      <c r="AO15570" s="165"/>
    </row>
    <row r="15571" spans="41:41" x14ac:dyDescent="0.25">
      <c r="AO15571" s="165"/>
    </row>
    <row r="15572" spans="41:41" x14ac:dyDescent="0.25">
      <c r="AO15572" s="165"/>
    </row>
    <row r="15573" spans="41:41" x14ac:dyDescent="0.25">
      <c r="AO15573" s="165"/>
    </row>
    <row r="15574" spans="41:41" x14ac:dyDescent="0.25">
      <c r="AO15574" s="165"/>
    </row>
    <row r="15575" spans="41:41" x14ac:dyDescent="0.25">
      <c r="AO15575" s="165"/>
    </row>
    <row r="15576" spans="41:41" x14ac:dyDescent="0.25">
      <c r="AO15576" s="165"/>
    </row>
    <row r="15577" spans="41:41" x14ac:dyDescent="0.25">
      <c r="AO15577" s="165"/>
    </row>
    <row r="15578" spans="41:41" x14ac:dyDescent="0.25">
      <c r="AO15578" s="165"/>
    </row>
    <row r="15579" spans="41:41" x14ac:dyDescent="0.25">
      <c r="AO15579" s="165"/>
    </row>
    <row r="15580" spans="41:41" x14ac:dyDescent="0.25">
      <c r="AO15580" s="165"/>
    </row>
    <row r="15581" spans="41:41" x14ac:dyDescent="0.25">
      <c r="AO15581" s="165"/>
    </row>
    <row r="15582" spans="41:41" x14ac:dyDescent="0.25">
      <c r="AO15582" s="165"/>
    </row>
    <row r="15583" spans="41:41" x14ac:dyDescent="0.25">
      <c r="AO15583" s="165"/>
    </row>
    <row r="15584" spans="41:41" x14ac:dyDescent="0.25">
      <c r="AO15584" s="165"/>
    </row>
    <row r="15585" spans="41:41" x14ac:dyDescent="0.25">
      <c r="AO15585" s="165"/>
    </row>
    <row r="15586" spans="41:41" x14ac:dyDescent="0.25">
      <c r="AO15586" s="165"/>
    </row>
    <row r="15587" spans="41:41" x14ac:dyDescent="0.25">
      <c r="AO15587" s="165"/>
    </row>
    <row r="15588" spans="41:41" x14ac:dyDescent="0.25">
      <c r="AO15588" s="165"/>
    </row>
    <row r="15589" spans="41:41" x14ac:dyDescent="0.25">
      <c r="AO15589" s="165"/>
    </row>
    <row r="15590" spans="41:41" x14ac:dyDescent="0.25">
      <c r="AO15590" s="165"/>
    </row>
    <row r="15591" spans="41:41" x14ac:dyDescent="0.25">
      <c r="AO15591" s="165"/>
    </row>
    <row r="15592" spans="41:41" x14ac:dyDescent="0.25">
      <c r="AO15592" s="165"/>
    </row>
    <row r="15593" spans="41:41" x14ac:dyDescent="0.25">
      <c r="AO15593" s="165"/>
    </row>
    <row r="15594" spans="41:41" x14ac:dyDescent="0.25">
      <c r="AO15594" s="165"/>
    </row>
    <row r="15595" spans="41:41" x14ac:dyDescent="0.25">
      <c r="AO15595" s="165"/>
    </row>
    <row r="15596" spans="41:41" x14ac:dyDescent="0.25">
      <c r="AO15596" s="165"/>
    </row>
    <row r="15597" spans="41:41" x14ac:dyDescent="0.25">
      <c r="AO15597" s="165"/>
    </row>
    <row r="15598" spans="41:41" x14ac:dyDescent="0.25">
      <c r="AO15598" s="165"/>
    </row>
    <row r="15599" spans="41:41" x14ac:dyDescent="0.25">
      <c r="AO15599" s="165"/>
    </row>
    <row r="15600" spans="41:41" x14ac:dyDescent="0.25">
      <c r="AO15600" s="165"/>
    </row>
    <row r="15601" spans="41:41" x14ac:dyDescent="0.25">
      <c r="AO15601" s="165"/>
    </row>
    <row r="15602" spans="41:41" x14ac:dyDescent="0.25">
      <c r="AO15602" s="165"/>
    </row>
    <row r="15603" spans="41:41" x14ac:dyDescent="0.25">
      <c r="AO15603" s="165"/>
    </row>
    <row r="15604" spans="41:41" x14ac:dyDescent="0.25">
      <c r="AO15604" s="165"/>
    </row>
    <row r="15605" spans="41:41" x14ac:dyDescent="0.25">
      <c r="AO15605" s="165"/>
    </row>
    <row r="15606" spans="41:41" x14ac:dyDescent="0.25">
      <c r="AO15606" s="165"/>
    </row>
    <row r="15607" spans="41:41" x14ac:dyDescent="0.25">
      <c r="AO15607" s="165"/>
    </row>
    <row r="15608" spans="41:41" x14ac:dyDescent="0.25">
      <c r="AO15608" s="165"/>
    </row>
    <row r="15609" spans="41:41" x14ac:dyDescent="0.25">
      <c r="AO15609" s="165"/>
    </row>
    <row r="15610" spans="41:41" x14ac:dyDescent="0.25">
      <c r="AO15610" s="165"/>
    </row>
    <row r="15611" spans="41:41" x14ac:dyDescent="0.25">
      <c r="AO15611" s="165"/>
    </row>
    <row r="15612" spans="41:41" x14ac:dyDescent="0.25">
      <c r="AO15612" s="165"/>
    </row>
    <row r="15613" spans="41:41" x14ac:dyDescent="0.25">
      <c r="AO15613" s="165"/>
    </row>
    <row r="15614" spans="41:41" x14ac:dyDescent="0.25">
      <c r="AO15614" s="165"/>
    </row>
    <row r="15615" spans="41:41" x14ac:dyDescent="0.25">
      <c r="AO15615" s="165"/>
    </row>
    <row r="15616" spans="41:41" x14ac:dyDescent="0.25">
      <c r="AO15616" s="165"/>
    </row>
    <row r="15617" spans="41:41" x14ac:dyDescent="0.25">
      <c r="AO15617" s="165"/>
    </row>
    <row r="15618" spans="41:41" x14ac:dyDescent="0.25">
      <c r="AO15618" s="165"/>
    </row>
    <row r="15619" spans="41:41" x14ac:dyDescent="0.25">
      <c r="AO15619" s="165"/>
    </row>
    <row r="15620" spans="41:41" x14ac:dyDescent="0.25">
      <c r="AO15620" s="165"/>
    </row>
    <row r="15621" spans="41:41" x14ac:dyDescent="0.25">
      <c r="AO15621" s="165"/>
    </row>
    <row r="15622" spans="41:41" x14ac:dyDescent="0.25">
      <c r="AO15622" s="165"/>
    </row>
    <row r="15623" spans="41:41" x14ac:dyDescent="0.25">
      <c r="AO15623" s="165"/>
    </row>
    <row r="15624" spans="41:41" x14ac:dyDescent="0.25">
      <c r="AO15624" s="165"/>
    </row>
    <row r="15625" spans="41:41" x14ac:dyDescent="0.25">
      <c r="AO15625" s="165"/>
    </row>
    <row r="15626" spans="41:41" x14ac:dyDescent="0.25">
      <c r="AO15626" s="165"/>
    </row>
    <row r="15627" spans="41:41" x14ac:dyDescent="0.25">
      <c r="AO15627" s="165"/>
    </row>
    <row r="15628" spans="41:41" x14ac:dyDescent="0.25">
      <c r="AO15628" s="165"/>
    </row>
    <row r="15629" spans="41:41" x14ac:dyDescent="0.25">
      <c r="AO15629" s="165"/>
    </row>
    <row r="15630" spans="41:41" x14ac:dyDescent="0.25">
      <c r="AO15630" s="165"/>
    </row>
    <row r="15631" spans="41:41" x14ac:dyDescent="0.25">
      <c r="AO15631" s="165"/>
    </row>
    <row r="15632" spans="41:41" x14ac:dyDescent="0.25">
      <c r="AO15632" s="165"/>
    </row>
    <row r="15633" spans="41:41" x14ac:dyDescent="0.25">
      <c r="AO15633" s="165"/>
    </row>
    <row r="15634" spans="41:41" x14ac:dyDescent="0.25">
      <c r="AO15634" s="165"/>
    </row>
    <row r="15635" spans="41:41" x14ac:dyDescent="0.25">
      <c r="AO15635" s="165"/>
    </row>
    <row r="15636" spans="41:41" x14ac:dyDescent="0.25">
      <c r="AO15636" s="165"/>
    </row>
    <row r="15637" spans="41:41" x14ac:dyDescent="0.25">
      <c r="AO15637" s="165"/>
    </row>
    <row r="15638" spans="41:41" x14ac:dyDescent="0.25">
      <c r="AO15638" s="165"/>
    </row>
    <row r="15639" spans="41:41" x14ac:dyDescent="0.25">
      <c r="AO15639" s="165"/>
    </row>
    <row r="15640" spans="41:41" x14ac:dyDescent="0.25">
      <c r="AO15640" s="165"/>
    </row>
    <row r="15641" spans="41:41" x14ac:dyDescent="0.25">
      <c r="AO15641" s="165"/>
    </row>
    <row r="15642" spans="41:41" x14ac:dyDescent="0.25">
      <c r="AO15642" s="165"/>
    </row>
    <row r="15643" spans="41:41" x14ac:dyDescent="0.25">
      <c r="AO15643" s="165"/>
    </row>
    <row r="15644" spans="41:41" x14ac:dyDescent="0.25">
      <c r="AO15644" s="165"/>
    </row>
    <row r="15645" spans="41:41" x14ac:dyDescent="0.25">
      <c r="AO15645" s="165"/>
    </row>
    <row r="15646" spans="41:41" x14ac:dyDescent="0.25">
      <c r="AO15646" s="165"/>
    </row>
    <row r="15647" spans="41:41" x14ac:dyDescent="0.25">
      <c r="AO15647" s="165"/>
    </row>
    <row r="15648" spans="41:41" x14ac:dyDescent="0.25">
      <c r="AO15648" s="165"/>
    </row>
    <row r="15649" spans="41:41" x14ac:dyDescent="0.25">
      <c r="AO15649" s="165"/>
    </row>
    <row r="15650" spans="41:41" x14ac:dyDescent="0.25">
      <c r="AO15650" s="165"/>
    </row>
    <row r="15651" spans="41:41" x14ac:dyDescent="0.25">
      <c r="AO15651" s="165"/>
    </row>
    <row r="15652" spans="41:41" x14ac:dyDescent="0.25">
      <c r="AO15652" s="165"/>
    </row>
    <row r="15653" spans="41:41" x14ac:dyDescent="0.25">
      <c r="AO15653" s="165"/>
    </row>
    <row r="15654" spans="41:41" x14ac:dyDescent="0.25">
      <c r="AO15654" s="165"/>
    </row>
    <row r="15655" spans="41:41" x14ac:dyDescent="0.25">
      <c r="AO15655" s="165"/>
    </row>
    <row r="15656" spans="41:41" x14ac:dyDescent="0.25">
      <c r="AO15656" s="165"/>
    </row>
    <row r="15657" spans="41:41" x14ac:dyDescent="0.25">
      <c r="AO15657" s="165"/>
    </row>
    <row r="15658" spans="41:41" x14ac:dyDescent="0.25">
      <c r="AO15658" s="165"/>
    </row>
    <row r="15659" spans="41:41" x14ac:dyDescent="0.25">
      <c r="AO15659" s="165"/>
    </row>
    <row r="15660" spans="41:41" x14ac:dyDescent="0.25">
      <c r="AO15660" s="165"/>
    </row>
    <row r="15661" spans="41:41" x14ac:dyDescent="0.25">
      <c r="AO15661" s="165"/>
    </row>
    <row r="15662" spans="41:41" x14ac:dyDescent="0.25">
      <c r="AO15662" s="165"/>
    </row>
    <row r="15663" spans="41:41" x14ac:dyDescent="0.25">
      <c r="AO15663" s="165"/>
    </row>
    <row r="15664" spans="41:41" x14ac:dyDescent="0.25">
      <c r="AO15664" s="165"/>
    </row>
    <row r="15665" spans="41:41" x14ac:dyDescent="0.25">
      <c r="AO15665" s="165"/>
    </row>
    <row r="15666" spans="41:41" x14ac:dyDescent="0.25">
      <c r="AO15666" s="165"/>
    </row>
    <row r="15667" spans="41:41" x14ac:dyDescent="0.25">
      <c r="AO15667" s="165"/>
    </row>
    <row r="15668" spans="41:41" x14ac:dyDescent="0.25">
      <c r="AO15668" s="165"/>
    </row>
    <row r="15669" spans="41:41" x14ac:dyDescent="0.25">
      <c r="AO15669" s="165"/>
    </row>
    <row r="15670" spans="41:41" x14ac:dyDescent="0.25">
      <c r="AO15670" s="165"/>
    </row>
    <row r="15671" spans="41:41" x14ac:dyDescent="0.25">
      <c r="AO15671" s="165"/>
    </row>
    <row r="15672" spans="41:41" x14ac:dyDescent="0.25">
      <c r="AO15672" s="165"/>
    </row>
    <row r="15673" spans="41:41" x14ac:dyDescent="0.25">
      <c r="AO15673" s="165"/>
    </row>
    <row r="15674" spans="41:41" x14ac:dyDescent="0.25">
      <c r="AO15674" s="165"/>
    </row>
    <row r="15675" spans="41:41" x14ac:dyDescent="0.25">
      <c r="AO15675" s="165"/>
    </row>
    <row r="15676" spans="41:41" x14ac:dyDescent="0.25">
      <c r="AO15676" s="165"/>
    </row>
    <row r="15677" spans="41:41" x14ac:dyDescent="0.25">
      <c r="AO15677" s="165"/>
    </row>
    <row r="15678" spans="41:41" x14ac:dyDescent="0.25">
      <c r="AO15678" s="165"/>
    </row>
    <row r="15679" spans="41:41" x14ac:dyDescent="0.25">
      <c r="AO15679" s="165"/>
    </row>
    <row r="15680" spans="41:41" x14ac:dyDescent="0.25">
      <c r="AO15680" s="165"/>
    </row>
    <row r="15681" spans="41:41" x14ac:dyDescent="0.25">
      <c r="AO15681" s="165"/>
    </row>
    <row r="15682" spans="41:41" x14ac:dyDescent="0.25">
      <c r="AO15682" s="165"/>
    </row>
    <row r="15683" spans="41:41" x14ac:dyDescent="0.25">
      <c r="AO15683" s="165"/>
    </row>
    <row r="15684" spans="41:41" x14ac:dyDescent="0.25">
      <c r="AO15684" s="165"/>
    </row>
    <row r="15685" spans="41:41" x14ac:dyDescent="0.25">
      <c r="AO15685" s="165"/>
    </row>
    <row r="15686" spans="41:41" x14ac:dyDescent="0.25">
      <c r="AO15686" s="165"/>
    </row>
    <row r="15687" spans="41:41" x14ac:dyDescent="0.25">
      <c r="AO15687" s="165"/>
    </row>
    <row r="15688" spans="41:41" x14ac:dyDescent="0.25">
      <c r="AO15688" s="165"/>
    </row>
    <row r="15689" spans="41:41" x14ac:dyDescent="0.25">
      <c r="AO15689" s="165"/>
    </row>
    <row r="15690" spans="41:41" x14ac:dyDescent="0.25">
      <c r="AO15690" s="165"/>
    </row>
    <row r="15691" spans="41:41" x14ac:dyDescent="0.25">
      <c r="AO15691" s="165"/>
    </row>
    <row r="15692" spans="41:41" x14ac:dyDescent="0.25">
      <c r="AO15692" s="165"/>
    </row>
    <row r="15693" spans="41:41" x14ac:dyDescent="0.25">
      <c r="AO15693" s="165"/>
    </row>
    <row r="15694" spans="41:41" x14ac:dyDescent="0.25">
      <c r="AO15694" s="165"/>
    </row>
    <row r="15695" spans="41:41" x14ac:dyDescent="0.25">
      <c r="AO15695" s="165"/>
    </row>
    <row r="15696" spans="41:41" x14ac:dyDescent="0.25">
      <c r="AO15696" s="165"/>
    </row>
    <row r="15697" spans="41:41" x14ac:dyDescent="0.25">
      <c r="AO15697" s="165"/>
    </row>
    <row r="15698" spans="41:41" x14ac:dyDescent="0.25">
      <c r="AO15698" s="165"/>
    </row>
    <row r="15699" spans="41:41" x14ac:dyDescent="0.25">
      <c r="AO15699" s="165"/>
    </row>
    <row r="15700" spans="41:41" x14ac:dyDescent="0.25">
      <c r="AO15700" s="165"/>
    </row>
    <row r="15701" spans="41:41" x14ac:dyDescent="0.25">
      <c r="AO15701" s="165"/>
    </row>
    <row r="15702" spans="41:41" x14ac:dyDescent="0.25">
      <c r="AO15702" s="165"/>
    </row>
    <row r="15703" spans="41:41" x14ac:dyDescent="0.25">
      <c r="AO15703" s="165"/>
    </row>
    <row r="15704" spans="41:41" x14ac:dyDescent="0.25">
      <c r="AO15704" s="165"/>
    </row>
    <row r="15705" spans="41:41" x14ac:dyDescent="0.25">
      <c r="AO15705" s="165"/>
    </row>
    <row r="15706" spans="41:41" x14ac:dyDescent="0.25">
      <c r="AO15706" s="165"/>
    </row>
    <row r="15707" spans="41:41" x14ac:dyDescent="0.25">
      <c r="AO15707" s="165"/>
    </row>
    <row r="15708" spans="41:41" x14ac:dyDescent="0.25">
      <c r="AO15708" s="165"/>
    </row>
    <row r="15709" spans="41:41" x14ac:dyDescent="0.25">
      <c r="AO15709" s="165"/>
    </row>
    <row r="15710" spans="41:41" x14ac:dyDescent="0.25">
      <c r="AO15710" s="165"/>
    </row>
    <row r="15711" spans="41:41" x14ac:dyDescent="0.25">
      <c r="AO15711" s="165"/>
    </row>
    <row r="15712" spans="41:41" x14ac:dyDescent="0.25">
      <c r="AO15712" s="165"/>
    </row>
    <row r="15713" spans="41:41" x14ac:dyDescent="0.25">
      <c r="AO15713" s="165"/>
    </row>
    <row r="15714" spans="41:41" x14ac:dyDescent="0.25">
      <c r="AO15714" s="165"/>
    </row>
    <row r="15715" spans="41:41" x14ac:dyDescent="0.25">
      <c r="AO15715" s="165"/>
    </row>
    <row r="15716" spans="41:41" x14ac:dyDescent="0.25">
      <c r="AO15716" s="165"/>
    </row>
    <row r="15717" spans="41:41" x14ac:dyDescent="0.25">
      <c r="AO15717" s="165"/>
    </row>
    <row r="15718" spans="41:41" x14ac:dyDescent="0.25">
      <c r="AO15718" s="165"/>
    </row>
    <row r="15719" spans="41:41" x14ac:dyDescent="0.25">
      <c r="AO15719" s="165"/>
    </row>
    <row r="15720" spans="41:41" x14ac:dyDescent="0.25">
      <c r="AO15720" s="165"/>
    </row>
    <row r="15721" spans="41:41" x14ac:dyDescent="0.25">
      <c r="AO15721" s="165"/>
    </row>
    <row r="15722" spans="41:41" x14ac:dyDescent="0.25">
      <c r="AO15722" s="165"/>
    </row>
    <row r="15723" spans="41:41" x14ac:dyDescent="0.25">
      <c r="AO15723" s="165"/>
    </row>
    <row r="15724" spans="41:41" x14ac:dyDescent="0.25">
      <c r="AO15724" s="165"/>
    </row>
    <row r="15725" spans="41:41" x14ac:dyDescent="0.25">
      <c r="AO15725" s="165"/>
    </row>
    <row r="15726" spans="41:41" x14ac:dyDescent="0.25">
      <c r="AO15726" s="165"/>
    </row>
    <row r="15727" spans="41:41" x14ac:dyDescent="0.25">
      <c r="AO15727" s="165"/>
    </row>
    <row r="15728" spans="41:41" x14ac:dyDescent="0.25">
      <c r="AO15728" s="165"/>
    </row>
    <row r="15729" spans="41:41" x14ac:dyDescent="0.25">
      <c r="AO15729" s="165"/>
    </row>
    <row r="15730" spans="41:41" x14ac:dyDescent="0.25">
      <c r="AO15730" s="165"/>
    </row>
    <row r="15731" spans="41:41" x14ac:dyDescent="0.25">
      <c r="AO15731" s="165"/>
    </row>
    <row r="15732" spans="41:41" x14ac:dyDescent="0.25">
      <c r="AO15732" s="165"/>
    </row>
    <row r="15733" spans="41:41" x14ac:dyDescent="0.25">
      <c r="AO15733" s="165"/>
    </row>
    <row r="15734" spans="41:41" x14ac:dyDescent="0.25">
      <c r="AO15734" s="165"/>
    </row>
    <row r="15735" spans="41:41" x14ac:dyDescent="0.25">
      <c r="AO15735" s="165"/>
    </row>
    <row r="15736" spans="41:41" x14ac:dyDescent="0.25">
      <c r="AO15736" s="165"/>
    </row>
    <row r="15737" spans="41:41" x14ac:dyDescent="0.25">
      <c r="AO15737" s="165"/>
    </row>
    <row r="15738" spans="41:41" x14ac:dyDescent="0.25">
      <c r="AO15738" s="165"/>
    </row>
    <row r="15739" spans="41:41" x14ac:dyDescent="0.25">
      <c r="AO15739" s="165"/>
    </row>
    <row r="15740" spans="41:41" x14ac:dyDescent="0.25">
      <c r="AO15740" s="165"/>
    </row>
    <row r="15741" spans="41:41" x14ac:dyDescent="0.25">
      <c r="AO15741" s="165"/>
    </row>
    <row r="15742" spans="41:41" x14ac:dyDescent="0.25">
      <c r="AO15742" s="165"/>
    </row>
    <row r="15743" spans="41:41" x14ac:dyDescent="0.25">
      <c r="AO15743" s="165"/>
    </row>
    <row r="15744" spans="41:41" x14ac:dyDescent="0.25">
      <c r="AO15744" s="165"/>
    </row>
    <row r="15745" spans="41:41" x14ac:dyDescent="0.25">
      <c r="AO15745" s="165"/>
    </row>
    <row r="15746" spans="41:41" x14ac:dyDescent="0.25">
      <c r="AO15746" s="165"/>
    </row>
    <row r="15747" spans="41:41" x14ac:dyDescent="0.25">
      <c r="AO15747" s="165"/>
    </row>
    <row r="15748" spans="41:41" x14ac:dyDescent="0.25">
      <c r="AO15748" s="165"/>
    </row>
    <row r="15749" spans="41:41" x14ac:dyDescent="0.25">
      <c r="AO15749" s="165"/>
    </row>
    <row r="15750" spans="41:41" x14ac:dyDescent="0.25">
      <c r="AO15750" s="165"/>
    </row>
    <row r="15751" spans="41:41" x14ac:dyDescent="0.25">
      <c r="AO15751" s="165"/>
    </row>
    <row r="15752" spans="41:41" x14ac:dyDescent="0.25">
      <c r="AO15752" s="165"/>
    </row>
    <row r="15753" spans="41:41" x14ac:dyDescent="0.25">
      <c r="AO15753" s="165"/>
    </row>
    <row r="15754" spans="41:41" x14ac:dyDescent="0.25">
      <c r="AO15754" s="165"/>
    </row>
    <row r="15755" spans="41:41" x14ac:dyDescent="0.25">
      <c r="AO15755" s="165"/>
    </row>
    <row r="15756" spans="41:41" x14ac:dyDescent="0.25">
      <c r="AO15756" s="165"/>
    </row>
    <row r="15757" spans="41:41" x14ac:dyDescent="0.25">
      <c r="AO15757" s="165"/>
    </row>
    <row r="15758" spans="41:41" x14ac:dyDescent="0.25">
      <c r="AO15758" s="165"/>
    </row>
    <row r="15759" spans="41:41" x14ac:dyDescent="0.25">
      <c r="AO15759" s="165"/>
    </row>
    <row r="15760" spans="41:41" x14ac:dyDescent="0.25">
      <c r="AO15760" s="165"/>
    </row>
    <row r="15761" spans="41:41" x14ac:dyDescent="0.25">
      <c r="AO15761" s="165"/>
    </row>
    <row r="15762" spans="41:41" x14ac:dyDescent="0.25">
      <c r="AO15762" s="165"/>
    </row>
    <row r="15763" spans="41:41" x14ac:dyDescent="0.25">
      <c r="AO15763" s="165"/>
    </row>
    <row r="15764" spans="41:41" x14ac:dyDescent="0.25">
      <c r="AO15764" s="165"/>
    </row>
    <row r="15765" spans="41:41" x14ac:dyDescent="0.25">
      <c r="AO15765" s="165"/>
    </row>
    <row r="15766" spans="41:41" x14ac:dyDescent="0.25">
      <c r="AO15766" s="165"/>
    </row>
    <row r="15767" spans="41:41" x14ac:dyDescent="0.25">
      <c r="AO15767" s="165"/>
    </row>
    <row r="15768" spans="41:41" x14ac:dyDescent="0.25">
      <c r="AO15768" s="165"/>
    </row>
    <row r="15769" spans="41:41" x14ac:dyDescent="0.25">
      <c r="AO15769" s="165"/>
    </row>
    <row r="15770" spans="41:41" x14ac:dyDescent="0.25">
      <c r="AO15770" s="165"/>
    </row>
    <row r="15771" spans="41:41" x14ac:dyDescent="0.25">
      <c r="AO15771" s="165"/>
    </row>
    <row r="15772" spans="41:41" x14ac:dyDescent="0.25">
      <c r="AO15772" s="165"/>
    </row>
    <row r="15773" spans="41:41" x14ac:dyDescent="0.25">
      <c r="AO15773" s="165"/>
    </row>
    <row r="15774" spans="41:41" x14ac:dyDescent="0.25">
      <c r="AO15774" s="165"/>
    </row>
    <row r="15775" spans="41:41" x14ac:dyDescent="0.25">
      <c r="AO15775" s="165"/>
    </row>
    <row r="15776" spans="41:41" x14ac:dyDescent="0.25">
      <c r="AO15776" s="165"/>
    </row>
    <row r="15777" spans="41:41" x14ac:dyDescent="0.25">
      <c r="AO15777" s="165"/>
    </row>
    <row r="15778" spans="41:41" x14ac:dyDescent="0.25">
      <c r="AO15778" s="165"/>
    </row>
    <row r="15779" spans="41:41" x14ac:dyDescent="0.25">
      <c r="AO15779" s="165"/>
    </row>
    <row r="15780" spans="41:41" x14ac:dyDescent="0.25">
      <c r="AO15780" s="165"/>
    </row>
    <row r="15781" spans="41:41" x14ac:dyDescent="0.25">
      <c r="AO15781" s="165"/>
    </row>
    <row r="15782" spans="41:41" x14ac:dyDescent="0.25">
      <c r="AO15782" s="165"/>
    </row>
    <row r="15783" spans="41:41" x14ac:dyDescent="0.25">
      <c r="AO15783" s="165"/>
    </row>
    <row r="15784" spans="41:41" x14ac:dyDescent="0.25">
      <c r="AO15784" s="165"/>
    </row>
    <row r="15785" spans="41:41" x14ac:dyDescent="0.25">
      <c r="AO15785" s="165"/>
    </row>
    <row r="15786" spans="41:41" x14ac:dyDescent="0.25">
      <c r="AO15786" s="165"/>
    </row>
    <row r="15787" spans="41:41" x14ac:dyDescent="0.25">
      <c r="AO15787" s="165"/>
    </row>
    <row r="15788" spans="41:41" x14ac:dyDescent="0.25">
      <c r="AO15788" s="165"/>
    </row>
    <row r="15789" spans="41:41" x14ac:dyDescent="0.25">
      <c r="AO15789" s="165"/>
    </row>
    <row r="15790" spans="41:41" x14ac:dyDescent="0.25">
      <c r="AO15790" s="165"/>
    </row>
    <row r="15791" spans="41:41" x14ac:dyDescent="0.25">
      <c r="AO15791" s="165"/>
    </row>
    <row r="15792" spans="41:41" x14ac:dyDescent="0.25">
      <c r="AO15792" s="165"/>
    </row>
    <row r="15793" spans="41:41" x14ac:dyDescent="0.25">
      <c r="AO15793" s="165"/>
    </row>
    <row r="15794" spans="41:41" x14ac:dyDescent="0.25">
      <c r="AO15794" s="165"/>
    </row>
    <row r="15795" spans="41:41" x14ac:dyDescent="0.25">
      <c r="AO15795" s="165"/>
    </row>
    <row r="15796" spans="41:41" x14ac:dyDescent="0.25">
      <c r="AO15796" s="165"/>
    </row>
    <row r="15797" spans="41:41" x14ac:dyDescent="0.25">
      <c r="AO15797" s="165"/>
    </row>
    <row r="15798" spans="41:41" x14ac:dyDescent="0.25">
      <c r="AO15798" s="165"/>
    </row>
    <row r="15799" spans="41:41" x14ac:dyDescent="0.25">
      <c r="AO15799" s="165"/>
    </row>
    <row r="15800" spans="41:41" x14ac:dyDescent="0.25">
      <c r="AO15800" s="165"/>
    </row>
    <row r="15801" spans="41:41" x14ac:dyDescent="0.25">
      <c r="AO15801" s="165"/>
    </row>
    <row r="15802" spans="41:41" x14ac:dyDescent="0.25">
      <c r="AO15802" s="165"/>
    </row>
    <row r="15803" spans="41:41" x14ac:dyDescent="0.25">
      <c r="AO15803" s="165"/>
    </row>
    <row r="15804" spans="41:41" x14ac:dyDescent="0.25">
      <c r="AO15804" s="165"/>
    </row>
    <row r="15805" spans="41:41" x14ac:dyDescent="0.25">
      <c r="AO15805" s="165"/>
    </row>
    <row r="15806" spans="41:41" x14ac:dyDescent="0.25">
      <c r="AO15806" s="165"/>
    </row>
    <row r="15807" spans="41:41" x14ac:dyDescent="0.25">
      <c r="AO15807" s="165"/>
    </row>
    <row r="15808" spans="41:41" x14ac:dyDescent="0.25">
      <c r="AO15808" s="165"/>
    </row>
    <row r="15809" spans="41:41" x14ac:dyDescent="0.25">
      <c r="AO15809" s="165"/>
    </row>
    <row r="15810" spans="41:41" x14ac:dyDescent="0.25">
      <c r="AO15810" s="165"/>
    </row>
    <row r="15811" spans="41:41" x14ac:dyDescent="0.25">
      <c r="AO15811" s="165"/>
    </row>
    <row r="15812" spans="41:41" x14ac:dyDescent="0.25">
      <c r="AO15812" s="165"/>
    </row>
    <row r="15813" spans="41:41" x14ac:dyDescent="0.25">
      <c r="AO15813" s="165"/>
    </row>
    <row r="15814" spans="41:41" x14ac:dyDescent="0.25">
      <c r="AO15814" s="165"/>
    </row>
    <row r="15815" spans="41:41" x14ac:dyDescent="0.25">
      <c r="AO15815" s="165"/>
    </row>
    <row r="15816" spans="41:41" x14ac:dyDescent="0.25">
      <c r="AO15816" s="165"/>
    </row>
    <row r="15817" spans="41:41" x14ac:dyDescent="0.25">
      <c r="AO15817" s="165"/>
    </row>
    <row r="15818" spans="41:41" x14ac:dyDescent="0.25">
      <c r="AO15818" s="165"/>
    </row>
    <row r="15819" spans="41:41" x14ac:dyDescent="0.25">
      <c r="AO15819" s="165"/>
    </row>
    <row r="15820" spans="41:41" x14ac:dyDescent="0.25">
      <c r="AO15820" s="165"/>
    </row>
    <row r="15821" spans="41:41" x14ac:dyDescent="0.25">
      <c r="AO15821" s="165"/>
    </row>
    <row r="15822" spans="41:41" x14ac:dyDescent="0.25">
      <c r="AO15822" s="165"/>
    </row>
    <row r="15823" spans="41:41" x14ac:dyDescent="0.25">
      <c r="AO15823" s="165"/>
    </row>
    <row r="15824" spans="41:41" x14ac:dyDescent="0.25">
      <c r="AO15824" s="165"/>
    </row>
    <row r="15825" spans="41:41" x14ac:dyDescent="0.25">
      <c r="AO15825" s="165"/>
    </row>
    <row r="15826" spans="41:41" x14ac:dyDescent="0.25">
      <c r="AO15826" s="165"/>
    </row>
    <row r="15827" spans="41:41" x14ac:dyDescent="0.25">
      <c r="AO15827" s="165"/>
    </row>
    <row r="15828" spans="41:41" x14ac:dyDescent="0.25">
      <c r="AO15828" s="165"/>
    </row>
    <row r="15829" spans="41:41" x14ac:dyDescent="0.25">
      <c r="AO15829" s="165"/>
    </row>
    <row r="15830" spans="41:41" x14ac:dyDescent="0.25">
      <c r="AO15830" s="165"/>
    </row>
    <row r="15831" spans="41:41" x14ac:dyDescent="0.25">
      <c r="AO15831" s="165"/>
    </row>
    <row r="15832" spans="41:41" x14ac:dyDescent="0.25">
      <c r="AO15832" s="165"/>
    </row>
    <row r="15833" spans="41:41" x14ac:dyDescent="0.25">
      <c r="AO15833" s="165"/>
    </row>
    <row r="15834" spans="41:41" x14ac:dyDescent="0.25">
      <c r="AO15834" s="165"/>
    </row>
    <row r="15835" spans="41:41" x14ac:dyDescent="0.25">
      <c r="AO15835" s="165"/>
    </row>
    <row r="15836" spans="41:41" x14ac:dyDescent="0.25">
      <c r="AO15836" s="165"/>
    </row>
    <row r="15837" spans="41:41" x14ac:dyDescent="0.25">
      <c r="AO15837" s="165"/>
    </row>
    <row r="15838" spans="41:41" x14ac:dyDescent="0.25">
      <c r="AO15838" s="165"/>
    </row>
    <row r="15839" spans="41:41" x14ac:dyDescent="0.25">
      <c r="AO15839" s="165"/>
    </row>
    <row r="15840" spans="41:41" x14ac:dyDescent="0.25">
      <c r="AO15840" s="165"/>
    </row>
    <row r="15841" spans="41:41" x14ac:dyDescent="0.25">
      <c r="AO15841" s="165"/>
    </row>
    <row r="15842" spans="41:41" x14ac:dyDescent="0.25">
      <c r="AO15842" s="165"/>
    </row>
    <row r="15843" spans="41:41" x14ac:dyDescent="0.25">
      <c r="AO15843" s="165"/>
    </row>
    <row r="15844" spans="41:41" x14ac:dyDescent="0.25">
      <c r="AO15844" s="165"/>
    </row>
    <row r="15845" spans="41:41" x14ac:dyDescent="0.25">
      <c r="AO15845" s="165"/>
    </row>
    <row r="15846" spans="41:41" x14ac:dyDescent="0.25">
      <c r="AO15846" s="165"/>
    </row>
    <row r="15847" spans="41:41" x14ac:dyDescent="0.25">
      <c r="AO15847" s="165"/>
    </row>
    <row r="15848" spans="41:41" x14ac:dyDescent="0.25">
      <c r="AO15848" s="165"/>
    </row>
    <row r="15849" spans="41:41" x14ac:dyDescent="0.25">
      <c r="AO15849" s="165"/>
    </row>
    <row r="15850" spans="41:41" x14ac:dyDescent="0.25">
      <c r="AO15850" s="165"/>
    </row>
    <row r="15851" spans="41:41" x14ac:dyDescent="0.25">
      <c r="AO15851" s="165"/>
    </row>
    <row r="15852" spans="41:41" x14ac:dyDescent="0.25">
      <c r="AO15852" s="165"/>
    </row>
    <row r="15853" spans="41:41" x14ac:dyDescent="0.25">
      <c r="AO15853" s="165"/>
    </row>
    <row r="15854" spans="41:41" x14ac:dyDescent="0.25">
      <c r="AO15854" s="165"/>
    </row>
    <row r="15855" spans="41:41" x14ac:dyDescent="0.25">
      <c r="AO15855" s="165"/>
    </row>
    <row r="15856" spans="41:41" x14ac:dyDescent="0.25">
      <c r="AO15856" s="165"/>
    </row>
    <row r="15857" spans="41:41" x14ac:dyDescent="0.25">
      <c r="AO15857" s="165"/>
    </row>
    <row r="15858" spans="41:41" x14ac:dyDescent="0.25">
      <c r="AO15858" s="165"/>
    </row>
    <row r="15859" spans="41:41" x14ac:dyDescent="0.25">
      <c r="AO15859" s="165"/>
    </row>
    <row r="15860" spans="41:41" x14ac:dyDescent="0.25">
      <c r="AO15860" s="165"/>
    </row>
    <row r="15861" spans="41:41" x14ac:dyDescent="0.25">
      <c r="AO15861" s="165"/>
    </row>
    <row r="15862" spans="41:41" x14ac:dyDescent="0.25">
      <c r="AO15862" s="165"/>
    </row>
    <row r="15863" spans="41:41" x14ac:dyDescent="0.25">
      <c r="AO15863" s="165"/>
    </row>
    <row r="15864" spans="41:41" x14ac:dyDescent="0.25">
      <c r="AO15864" s="165"/>
    </row>
    <row r="15865" spans="41:41" x14ac:dyDescent="0.25">
      <c r="AO15865" s="165"/>
    </row>
    <row r="15866" spans="41:41" x14ac:dyDescent="0.25">
      <c r="AO15866" s="165"/>
    </row>
    <row r="15867" spans="41:41" x14ac:dyDescent="0.25">
      <c r="AO15867" s="165"/>
    </row>
    <row r="15868" spans="41:41" x14ac:dyDescent="0.25">
      <c r="AO15868" s="165"/>
    </row>
    <row r="15869" spans="41:41" x14ac:dyDescent="0.25">
      <c r="AO15869" s="165"/>
    </row>
    <row r="15870" spans="41:41" x14ac:dyDescent="0.25">
      <c r="AO15870" s="165"/>
    </row>
    <row r="15871" spans="41:41" x14ac:dyDescent="0.25">
      <c r="AO15871" s="165"/>
    </row>
    <row r="15872" spans="41:41" x14ac:dyDescent="0.25">
      <c r="AO15872" s="165"/>
    </row>
    <row r="15873" spans="41:41" x14ac:dyDescent="0.25">
      <c r="AO15873" s="165"/>
    </row>
    <row r="15874" spans="41:41" x14ac:dyDescent="0.25">
      <c r="AO15874" s="165"/>
    </row>
    <row r="15875" spans="41:41" x14ac:dyDescent="0.25">
      <c r="AO15875" s="165"/>
    </row>
    <row r="15876" spans="41:41" x14ac:dyDescent="0.25">
      <c r="AO15876" s="165"/>
    </row>
    <row r="15877" spans="41:41" x14ac:dyDescent="0.25">
      <c r="AO15877" s="165"/>
    </row>
    <row r="15878" spans="41:41" x14ac:dyDescent="0.25">
      <c r="AO15878" s="165"/>
    </row>
    <row r="15879" spans="41:41" x14ac:dyDescent="0.25">
      <c r="AO15879" s="165"/>
    </row>
    <row r="15880" spans="41:41" x14ac:dyDescent="0.25">
      <c r="AO15880" s="165"/>
    </row>
    <row r="15881" spans="41:41" x14ac:dyDescent="0.25">
      <c r="AO15881" s="165"/>
    </row>
    <row r="15882" spans="41:41" x14ac:dyDescent="0.25">
      <c r="AO15882" s="165"/>
    </row>
    <row r="15883" spans="41:41" x14ac:dyDescent="0.25">
      <c r="AO15883" s="165"/>
    </row>
    <row r="15884" spans="41:41" x14ac:dyDescent="0.25">
      <c r="AO15884" s="165"/>
    </row>
    <row r="15885" spans="41:41" x14ac:dyDescent="0.25">
      <c r="AO15885" s="165"/>
    </row>
    <row r="15886" spans="41:41" x14ac:dyDescent="0.25">
      <c r="AO15886" s="165"/>
    </row>
    <row r="15887" spans="41:41" x14ac:dyDescent="0.25">
      <c r="AO15887" s="165"/>
    </row>
    <row r="15888" spans="41:41" x14ac:dyDescent="0.25">
      <c r="AO15888" s="165"/>
    </row>
    <row r="15889" spans="41:41" x14ac:dyDescent="0.25">
      <c r="AO15889" s="165"/>
    </row>
    <row r="15890" spans="41:41" x14ac:dyDescent="0.25">
      <c r="AO15890" s="165"/>
    </row>
    <row r="15891" spans="41:41" x14ac:dyDescent="0.25">
      <c r="AO15891" s="165"/>
    </row>
    <row r="15892" spans="41:41" x14ac:dyDescent="0.25">
      <c r="AO15892" s="165"/>
    </row>
    <row r="15893" spans="41:41" x14ac:dyDescent="0.25">
      <c r="AO15893" s="165"/>
    </row>
    <row r="15894" spans="41:41" x14ac:dyDescent="0.25">
      <c r="AO15894" s="165"/>
    </row>
    <row r="15895" spans="41:41" x14ac:dyDescent="0.25">
      <c r="AO15895" s="165"/>
    </row>
    <row r="15896" spans="41:41" x14ac:dyDescent="0.25">
      <c r="AO15896" s="165"/>
    </row>
    <row r="15897" spans="41:41" x14ac:dyDescent="0.25">
      <c r="AO15897" s="165"/>
    </row>
    <row r="15898" spans="41:41" x14ac:dyDescent="0.25">
      <c r="AO15898" s="165"/>
    </row>
    <row r="15899" spans="41:41" x14ac:dyDescent="0.25">
      <c r="AO15899" s="165"/>
    </row>
    <row r="15900" spans="41:41" x14ac:dyDescent="0.25">
      <c r="AO15900" s="165"/>
    </row>
    <row r="15901" spans="41:41" x14ac:dyDescent="0.25">
      <c r="AO15901" s="165"/>
    </row>
    <row r="15902" spans="41:41" x14ac:dyDescent="0.25">
      <c r="AO15902" s="165"/>
    </row>
    <row r="15903" spans="41:41" x14ac:dyDescent="0.25">
      <c r="AO15903" s="165"/>
    </row>
    <row r="15904" spans="41:41" x14ac:dyDescent="0.25">
      <c r="AO15904" s="165"/>
    </row>
    <row r="15905" spans="41:41" x14ac:dyDescent="0.25">
      <c r="AO15905" s="165"/>
    </row>
    <row r="15906" spans="41:41" x14ac:dyDescent="0.25">
      <c r="AO15906" s="165"/>
    </row>
    <row r="15907" spans="41:41" x14ac:dyDescent="0.25">
      <c r="AO15907" s="165"/>
    </row>
    <row r="15908" spans="41:41" x14ac:dyDescent="0.25">
      <c r="AO15908" s="165"/>
    </row>
    <row r="15909" spans="41:41" x14ac:dyDescent="0.25">
      <c r="AO15909" s="165"/>
    </row>
    <row r="15910" spans="41:41" x14ac:dyDescent="0.25">
      <c r="AO15910" s="165"/>
    </row>
    <row r="15911" spans="41:41" x14ac:dyDescent="0.25">
      <c r="AO15911" s="165"/>
    </row>
    <row r="15912" spans="41:41" x14ac:dyDescent="0.25">
      <c r="AO15912" s="165"/>
    </row>
    <row r="15913" spans="41:41" x14ac:dyDescent="0.25">
      <c r="AO15913" s="165"/>
    </row>
    <row r="15914" spans="41:41" x14ac:dyDescent="0.25">
      <c r="AO15914" s="165"/>
    </row>
    <row r="15915" spans="41:41" x14ac:dyDescent="0.25">
      <c r="AO15915" s="165"/>
    </row>
    <row r="15916" spans="41:41" x14ac:dyDescent="0.25">
      <c r="AO15916" s="165"/>
    </row>
    <row r="15917" spans="41:41" x14ac:dyDescent="0.25">
      <c r="AO15917" s="165"/>
    </row>
    <row r="15918" spans="41:41" x14ac:dyDescent="0.25">
      <c r="AO15918" s="165"/>
    </row>
    <row r="15919" spans="41:41" x14ac:dyDescent="0.25">
      <c r="AO15919" s="165"/>
    </row>
    <row r="15920" spans="41:41" x14ac:dyDescent="0.25">
      <c r="AO15920" s="165"/>
    </row>
    <row r="15921" spans="41:41" x14ac:dyDescent="0.25">
      <c r="AO15921" s="165"/>
    </row>
    <row r="15922" spans="41:41" x14ac:dyDescent="0.25">
      <c r="AO15922" s="165"/>
    </row>
    <row r="15923" spans="41:41" x14ac:dyDescent="0.25">
      <c r="AO15923" s="165"/>
    </row>
    <row r="15924" spans="41:41" x14ac:dyDescent="0.25">
      <c r="AO15924" s="165"/>
    </row>
    <row r="15925" spans="41:41" x14ac:dyDescent="0.25">
      <c r="AO15925" s="165"/>
    </row>
    <row r="15926" spans="41:41" x14ac:dyDescent="0.25">
      <c r="AO15926" s="165"/>
    </row>
    <row r="15927" spans="41:41" x14ac:dyDescent="0.25">
      <c r="AO15927" s="165"/>
    </row>
    <row r="15928" spans="41:41" x14ac:dyDescent="0.25">
      <c r="AO15928" s="165"/>
    </row>
    <row r="15929" spans="41:41" x14ac:dyDescent="0.25">
      <c r="AO15929" s="165"/>
    </row>
    <row r="15930" spans="41:41" x14ac:dyDescent="0.25">
      <c r="AO15930" s="165"/>
    </row>
    <row r="15931" spans="41:41" x14ac:dyDescent="0.25">
      <c r="AO15931" s="165"/>
    </row>
    <row r="15932" spans="41:41" x14ac:dyDescent="0.25">
      <c r="AO15932" s="165"/>
    </row>
    <row r="15933" spans="41:41" x14ac:dyDescent="0.25">
      <c r="AO15933" s="165"/>
    </row>
    <row r="15934" spans="41:41" x14ac:dyDescent="0.25">
      <c r="AO15934" s="165"/>
    </row>
    <row r="15935" spans="41:41" x14ac:dyDescent="0.25">
      <c r="AO15935" s="165"/>
    </row>
    <row r="15936" spans="41:41" x14ac:dyDescent="0.25">
      <c r="AO15936" s="165"/>
    </row>
    <row r="15937" spans="41:41" x14ac:dyDescent="0.25">
      <c r="AO15937" s="165"/>
    </row>
    <row r="15938" spans="41:41" x14ac:dyDescent="0.25">
      <c r="AO15938" s="165"/>
    </row>
    <row r="15939" spans="41:41" x14ac:dyDescent="0.25">
      <c r="AO15939" s="165"/>
    </row>
    <row r="15940" spans="41:41" x14ac:dyDescent="0.25">
      <c r="AO15940" s="165"/>
    </row>
    <row r="15941" spans="41:41" x14ac:dyDescent="0.25">
      <c r="AO15941" s="165"/>
    </row>
    <row r="15942" spans="41:41" x14ac:dyDescent="0.25">
      <c r="AO15942" s="165"/>
    </row>
    <row r="15943" spans="41:41" x14ac:dyDescent="0.25">
      <c r="AO15943" s="165"/>
    </row>
    <row r="15944" spans="41:41" x14ac:dyDescent="0.25">
      <c r="AO15944" s="165"/>
    </row>
    <row r="15945" spans="41:41" x14ac:dyDescent="0.25">
      <c r="AO15945" s="165"/>
    </row>
    <row r="15946" spans="41:41" x14ac:dyDescent="0.25">
      <c r="AO15946" s="165"/>
    </row>
    <row r="15947" spans="41:41" x14ac:dyDescent="0.25">
      <c r="AO15947" s="165"/>
    </row>
    <row r="15948" spans="41:41" x14ac:dyDescent="0.25">
      <c r="AO15948" s="165"/>
    </row>
    <row r="15949" spans="41:41" x14ac:dyDescent="0.25">
      <c r="AO15949" s="165"/>
    </row>
    <row r="15950" spans="41:41" x14ac:dyDescent="0.25">
      <c r="AO15950" s="165"/>
    </row>
    <row r="15951" spans="41:41" x14ac:dyDescent="0.25">
      <c r="AO15951" s="165"/>
    </row>
    <row r="15952" spans="41:41" x14ac:dyDescent="0.25">
      <c r="AO15952" s="165"/>
    </row>
    <row r="15953" spans="41:41" x14ac:dyDescent="0.25">
      <c r="AO15953" s="165"/>
    </row>
    <row r="15954" spans="41:41" x14ac:dyDescent="0.25">
      <c r="AO15954" s="165"/>
    </row>
    <row r="15955" spans="41:41" x14ac:dyDescent="0.25">
      <c r="AO15955" s="165"/>
    </row>
    <row r="15956" spans="41:41" x14ac:dyDescent="0.25">
      <c r="AO15956" s="165"/>
    </row>
    <row r="15957" spans="41:41" x14ac:dyDescent="0.25">
      <c r="AO15957" s="165"/>
    </row>
    <row r="15958" spans="41:41" x14ac:dyDescent="0.25">
      <c r="AO15958" s="165"/>
    </row>
    <row r="15959" spans="41:41" x14ac:dyDescent="0.25">
      <c r="AO15959" s="165"/>
    </row>
    <row r="15960" spans="41:41" x14ac:dyDescent="0.25">
      <c r="AO15960" s="165"/>
    </row>
    <row r="15961" spans="41:41" x14ac:dyDescent="0.25">
      <c r="AO15961" s="165"/>
    </row>
    <row r="15962" spans="41:41" x14ac:dyDescent="0.25">
      <c r="AO15962" s="165"/>
    </row>
    <row r="15963" spans="41:41" x14ac:dyDescent="0.25">
      <c r="AO15963" s="165"/>
    </row>
    <row r="15964" spans="41:41" x14ac:dyDescent="0.25">
      <c r="AO15964" s="165"/>
    </row>
    <row r="15965" spans="41:41" x14ac:dyDescent="0.25">
      <c r="AO15965" s="165"/>
    </row>
    <row r="15966" spans="41:41" x14ac:dyDescent="0.25">
      <c r="AO15966" s="165"/>
    </row>
    <row r="15967" spans="41:41" x14ac:dyDescent="0.25">
      <c r="AO15967" s="165"/>
    </row>
    <row r="15968" spans="41:41" x14ac:dyDescent="0.25">
      <c r="AO15968" s="165"/>
    </row>
    <row r="15969" spans="41:41" x14ac:dyDescent="0.25">
      <c r="AO15969" s="165"/>
    </row>
    <row r="15970" spans="41:41" x14ac:dyDescent="0.25">
      <c r="AO15970" s="165"/>
    </row>
    <row r="15971" spans="41:41" x14ac:dyDescent="0.25">
      <c r="AO15971" s="165"/>
    </row>
    <row r="15972" spans="41:41" x14ac:dyDescent="0.25">
      <c r="AO15972" s="165"/>
    </row>
    <row r="15973" spans="41:41" x14ac:dyDescent="0.25">
      <c r="AO15973" s="165"/>
    </row>
    <row r="15974" spans="41:41" x14ac:dyDescent="0.25">
      <c r="AO15974" s="165"/>
    </row>
    <row r="15975" spans="41:41" x14ac:dyDescent="0.25">
      <c r="AO15975" s="165"/>
    </row>
    <row r="15976" spans="41:41" x14ac:dyDescent="0.25">
      <c r="AO15976" s="165"/>
    </row>
    <row r="15977" spans="41:41" x14ac:dyDescent="0.25">
      <c r="AO15977" s="165"/>
    </row>
    <row r="15978" spans="41:41" x14ac:dyDescent="0.25">
      <c r="AO15978" s="165"/>
    </row>
    <row r="15979" spans="41:41" x14ac:dyDescent="0.25">
      <c r="AO15979" s="165"/>
    </row>
    <row r="15980" spans="41:41" x14ac:dyDescent="0.25">
      <c r="AO15980" s="165"/>
    </row>
    <row r="15981" spans="41:41" x14ac:dyDescent="0.25">
      <c r="AO15981" s="165"/>
    </row>
    <row r="15982" spans="41:41" x14ac:dyDescent="0.25">
      <c r="AO15982" s="165"/>
    </row>
    <row r="15983" spans="41:41" x14ac:dyDescent="0.25">
      <c r="AO15983" s="165"/>
    </row>
    <row r="15984" spans="41:41" x14ac:dyDescent="0.25">
      <c r="AO15984" s="165"/>
    </row>
    <row r="15985" spans="41:41" x14ac:dyDescent="0.25">
      <c r="AO15985" s="165"/>
    </row>
    <row r="15986" spans="41:41" x14ac:dyDescent="0.25">
      <c r="AO15986" s="165"/>
    </row>
    <row r="15987" spans="41:41" x14ac:dyDescent="0.25">
      <c r="AO15987" s="165"/>
    </row>
    <row r="15988" spans="41:41" x14ac:dyDescent="0.25">
      <c r="AO15988" s="165"/>
    </row>
    <row r="15989" spans="41:41" x14ac:dyDescent="0.25">
      <c r="AO15989" s="165"/>
    </row>
    <row r="15990" spans="41:41" x14ac:dyDescent="0.25">
      <c r="AO15990" s="165"/>
    </row>
    <row r="15991" spans="41:41" x14ac:dyDescent="0.25">
      <c r="AO15991" s="165"/>
    </row>
    <row r="15992" spans="41:41" x14ac:dyDescent="0.25">
      <c r="AO15992" s="165"/>
    </row>
    <row r="15993" spans="41:41" x14ac:dyDescent="0.25">
      <c r="AO15993" s="165"/>
    </row>
    <row r="15994" spans="41:41" x14ac:dyDescent="0.25">
      <c r="AO15994" s="165"/>
    </row>
    <row r="15995" spans="41:41" x14ac:dyDescent="0.25">
      <c r="AO15995" s="165"/>
    </row>
    <row r="15996" spans="41:41" x14ac:dyDescent="0.25">
      <c r="AO15996" s="165"/>
    </row>
    <row r="15997" spans="41:41" x14ac:dyDescent="0.25">
      <c r="AO15997" s="165"/>
    </row>
    <row r="15998" spans="41:41" x14ac:dyDescent="0.25">
      <c r="AO15998" s="165"/>
    </row>
    <row r="15999" spans="41:41" x14ac:dyDescent="0.25">
      <c r="AO15999" s="165"/>
    </row>
    <row r="16000" spans="41:41" x14ac:dyDescent="0.25">
      <c r="AO16000" s="165"/>
    </row>
    <row r="16001" spans="41:41" x14ac:dyDescent="0.25">
      <c r="AO16001" s="165"/>
    </row>
    <row r="16002" spans="41:41" x14ac:dyDescent="0.25">
      <c r="AO16002" s="165"/>
    </row>
    <row r="16003" spans="41:41" x14ac:dyDescent="0.25">
      <c r="AO16003" s="165"/>
    </row>
    <row r="16004" spans="41:41" x14ac:dyDescent="0.25">
      <c r="AO16004" s="165"/>
    </row>
    <row r="16005" spans="41:41" x14ac:dyDescent="0.25">
      <c r="AO16005" s="165"/>
    </row>
    <row r="16006" spans="41:41" x14ac:dyDescent="0.25">
      <c r="AO16006" s="165"/>
    </row>
    <row r="16007" spans="41:41" x14ac:dyDescent="0.25">
      <c r="AO16007" s="165"/>
    </row>
    <row r="16008" spans="41:41" x14ac:dyDescent="0.25">
      <c r="AO16008" s="165"/>
    </row>
    <row r="16009" spans="41:41" x14ac:dyDescent="0.25">
      <c r="AO16009" s="165"/>
    </row>
    <row r="16010" spans="41:41" x14ac:dyDescent="0.25">
      <c r="AO16010" s="165"/>
    </row>
    <row r="16011" spans="41:41" x14ac:dyDescent="0.25">
      <c r="AO16011" s="165"/>
    </row>
    <row r="16012" spans="41:41" x14ac:dyDescent="0.25">
      <c r="AO16012" s="165"/>
    </row>
    <row r="16013" spans="41:41" x14ac:dyDescent="0.25">
      <c r="AO16013" s="165"/>
    </row>
    <row r="16014" spans="41:41" x14ac:dyDescent="0.25">
      <c r="AO16014" s="165"/>
    </row>
    <row r="16015" spans="41:41" x14ac:dyDescent="0.25">
      <c r="AO16015" s="165"/>
    </row>
    <row r="16016" spans="41:41" x14ac:dyDescent="0.25">
      <c r="AO16016" s="165"/>
    </row>
    <row r="16017" spans="41:41" x14ac:dyDescent="0.25">
      <c r="AO16017" s="165"/>
    </row>
    <row r="16018" spans="41:41" x14ac:dyDescent="0.25">
      <c r="AO16018" s="165"/>
    </row>
    <row r="16019" spans="41:41" x14ac:dyDescent="0.25">
      <c r="AO16019" s="165"/>
    </row>
    <row r="16020" spans="41:41" x14ac:dyDescent="0.25">
      <c r="AO16020" s="165"/>
    </row>
    <row r="16021" spans="41:41" x14ac:dyDescent="0.25">
      <c r="AO16021" s="165"/>
    </row>
    <row r="16022" spans="41:41" x14ac:dyDescent="0.25">
      <c r="AO16022" s="165"/>
    </row>
    <row r="16023" spans="41:41" x14ac:dyDescent="0.25">
      <c r="AO16023" s="165"/>
    </row>
    <row r="16024" spans="41:41" x14ac:dyDescent="0.25">
      <c r="AO16024" s="165"/>
    </row>
    <row r="16025" spans="41:41" x14ac:dyDescent="0.25">
      <c r="AO16025" s="165"/>
    </row>
    <row r="16026" spans="41:41" x14ac:dyDescent="0.25">
      <c r="AO16026" s="165"/>
    </row>
    <row r="16027" spans="41:41" x14ac:dyDescent="0.25">
      <c r="AO16027" s="165"/>
    </row>
    <row r="16028" spans="41:41" x14ac:dyDescent="0.25">
      <c r="AO16028" s="165"/>
    </row>
    <row r="16029" spans="41:41" x14ac:dyDescent="0.25">
      <c r="AO16029" s="165"/>
    </row>
    <row r="16030" spans="41:41" x14ac:dyDescent="0.25">
      <c r="AO16030" s="165"/>
    </row>
    <row r="16031" spans="41:41" x14ac:dyDescent="0.25">
      <c r="AO16031" s="165"/>
    </row>
    <row r="16032" spans="41:41" x14ac:dyDescent="0.25">
      <c r="AO16032" s="165"/>
    </row>
    <row r="16033" spans="41:41" x14ac:dyDescent="0.25">
      <c r="AO16033" s="165"/>
    </row>
    <row r="16034" spans="41:41" x14ac:dyDescent="0.25">
      <c r="AO16034" s="165"/>
    </row>
    <row r="16035" spans="41:41" x14ac:dyDescent="0.25">
      <c r="AO16035" s="165"/>
    </row>
    <row r="16036" spans="41:41" x14ac:dyDescent="0.25">
      <c r="AO16036" s="165"/>
    </row>
    <row r="16037" spans="41:41" x14ac:dyDescent="0.25">
      <c r="AO16037" s="165"/>
    </row>
    <row r="16038" spans="41:41" x14ac:dyDescent="0.25">
      <c r="AO16038" s="165"/>
    </row>
    <row r="16039" spans="41:41" x14ac:dyDescent="0.25">
      <c r="AO16039" s="165"/>
    </row>
    <row r="16040" spans="41:41" x14ac:dyDescent="0.25">
      <c r="AO16040" s="165"/>
    </row>
    <row r="16041" spans="41:41" x14ac:dyDescent="0.25">
      <c r="AO16041" s="165"/>
    </row>
    <row r="16042" spans="41:41" x14ac:dyDescent="0.25">
      <c r="AO16042" s="165"/>
    </row>
    <row r="16043" spans="41:41" x14ac:dyDescent="0.25">
      <c r="AO16043" s="165"/>
    </row>
    <row r="16044" spans="41:41" x14ac:dyDescent="0.25">
      <c r="AO16044" s="165"/>
    </row>
    <row r="16045" spans="41:41" x14ac:dyDescent="0.25">
      <c r="AO16045" s="165"/>
    </row>
    <row r="16046" spans="41:41" x14ac:dyDescent="0.25">
      <c r="AO16046" s="165"/>
    </row>
    <row r="16047" spans="41:41" x14ac:dyDescent="0.25">
      <c r="AO16047" s="165"/>
    </row>
    <row r="16048" spans="41:41" x14ac:dyDescent="0.25">
      <c r="AO16048" s="165"/>
    </row>
    <row r="16049" spans="41:41" x14ac:dyDescent="0.25">
      <c r="AO16049" s="165"/>
    </row>
    <row r="16050" spans="41:41" x14ac:dyDescent="0.25">
      <c r="AO16050" s="165"/>
    </row>
    <row r="16051" spans="41:41" x14ac:dyDescent="0.25">
      <c r="AO16051" s="165"/>
    </row>
    <row r="16052" spans="41:41" x14ac:dyDescent="0.25">
      <c r="AO16052" s="165"/>
    </row>
    <row r="16053" spans="41:41" x14ac:dyDescent="0.25">
      <c r="AO16053" s="165"/>
    </row>
    <row r="16054" spans="41:41" x14ac:dyDescent="0.25">
      <c r="AO16054" s="165"/>
    </row>
    <row r="16055" spans="41:41" x14ac:dyDescent="0.25">
      <c r="AO16055" s="165"/>
    </row>
    <row r="16056" spans="41:41" x14ac:dyDescent="0.25">
      <c r="AO16056" s="165"/>
    </row>
    <row r="16057" spans="41:41" x14ac:dyDescent="0.25">
      <c r="AO16057" s="165"/>
    </row>
    <row r="16058" spans="41:41" x14ac:dyDescent="0.25">
      <c r="AO16058" s="165"/>
    </row>
    <row r="16059" spans="41:41" x14ac:dyDescent="0.25">
      <c r="AO16059" s="165"/>
    </row>
    <row r="16060" spans="41:41" x14ac:dyDescent="0.25">
      <c r="AO16060" s="165"/>
    </row>
    <row r="16061" spans="41:41" x14ac:dyDescent="0.25">
      <c r="AO16061" s="165"/>
    </row>
    <row r="16062" spans="41:41" x14ac:dyDescent="0.25">
      <c r="AO16062" s="165"/>
    </row>
    <row r="16063" spans="41:41" x14ac:dyDescent="0.25">
      <c r="AO16063" s="165"/>
    </row>
    <row r="16064" spans="41:41" x14ac:dyDescent="0.25">
      <c r="AO16064" s="165"/>
    </row>
    <row r="16065" spans="41:41" x14ac:dyDescent="0.25">
      <c r="AO16065" s="165"/>
    </row>
    <row r="16066" spans="41:41" x14ac:dyDescent="0.25">
      <c r="AO16066" s="165"/>
    </row>
    <row r="16067" spans="41:41" x14ac:dyDescent="0.25">
      <c r="AO16067" s="165"/>
    </row>
    <row r="16068" spans="41:41" x14ac:dyDescent="0.25">
      <c r="AO16068" s="165"/>
    </row>
    <row r="16069" spans="41:41" x14ac:dyDescent="0.25">
      <c r="AO16069" s="165"/>
    </row>
    <row r="16070" spans="41:41" x14ac:dyDescent="0.25">
      <c r="AO16070" s="165"/>
    </row>
    <row r="16071" spans="41:41" x14ac:dyDescent="0.25">
      <c r="AO16071" s="165"/>
    </row>
    <row r="16072" spans="41:41" x14ac:dyDescent="0.25">
      <c r="AO16072" s="165"/>
    </row>
    <row r="16073" spans="41:41" x14ac:dyDescent="0.25">
      <c r="AO16073" s="165"/>
    </row>
    <row r="16074" spans="41:41" x14ac:dyDescent="0.25">
      <c r="AO16074" s="165"/>
    </row>
    <row r="16075" spans="41:41" x14ac:dyDescent="0.25">
      <c r="AO16075" s="165"/>
    </row>
    <row r="16076" spans="41:41" x14ac:dyDescent="0.25">
      <c r="AO16076" s="165"/>
    </row>
    <row r="16077" spans="41:41" x14ac:dyDescent="0.25">
      <c r="AO16077" s="165"/>
    </row>
    <row r="16078" spans="41:41" x14ac:dyDescent="0.25">
      <c r="AO16078" s="165"/>
    </row>
    <row r="16079" spans="41:41" x14ac:dyDescent="0.25">
      <c r="AO16079" s="165"/>
    </row>
    <row r="16080" spans="41:41" x14ac:dyDescent="0.25">
      <c r="AO16080" s="165"/>
    </row>
    <row r="16081" spans="41:41" x14ac:dyDescent="0.25">
      <c r="AO16081" s="165"/>
    </row>
    <row r="16082" spans="41:41" x14ac:dyDescent="0.25">
      <c r="AO16082" s="165"/>
    </row>
    <row r="16083" spans="41:41" x14ac:dyDescent="0.25">
      <c r="AO16083" s="165"/>
    </row>
    <row r="16084" spans="41:41" x14ac:dyDescent="0.25">
      <c r="AO16084" s="165"/>
    </row>
    <row r="16085" spans="41:41" x14ac:dyDescent="0.25">
      <c r="AO16085" s="165"/>
    </row>
    <row r="16086" spans="41:41" x14ac:dyDescent="0.25">
      <c r="AO16086" s="165"/>
    </row>
    <row r="16087" spans="41:41" x14ac:dyDescent="0.25">
      <c r="AO16087" s="165"/>
    </row>
    <row r="16088" spans="41:41" x14ac:dyDescent="0.25">
      <c r="AO16088" s="165"/>
    </row>
    <row r="16089" spans="41:41" x14ac:dyDescent="0.25">
      <c r="AO16089" s="165"/>
    </row>
    <row r="16090" spans="41:41" x14ac:dyDescent="0.25">
      <c r="AO16090" s="165"/>
    </row>
    <row r="16091" spans="41:41" x14ac:dyDescent="0.25">
      <c r="AO16091" s="165"/>
    </row>
    <row r="16092" spans="41:41" x14ac:dyDescent="0.25">
      <c r="AO16092" s="165"/>
    </row>
    <row r="16093" spans="41:41" x14ac:dyDescent="0.25">
      <c r="AO16093" s="165"/>
    </row>
    <row r="16094" spans="41:41" x14ac:dyDescent="0.25">
      <c r="AO16094" s="165"/>
    </row>
    <row r="16095" spans="41:41" x14ac:dyDescent="0.25">
      <c r="AO16095" s="165"/>
    </row>
    <row r="16096" spans="41:41" x14ac:dyDescent="0.25">
      <c r="AO16096" s="165"/>
    </row>
    <row r="16097" spans="41:41" x14ac:dyDescent="0.25">
      <c r="AO16097" s="165"/>
    </row>
    <row r="16098" spans="41:41" x14ac:dyDescent="0.25">
      <c r="AO16098" s="165"/>
    </row>
    <row r="16099" spans="41:41" x14ac:dyDescent="0.25">
      <c r="AO16099" s="165"/>
    </row>
    <row r="16100" spans="41:41" x14ac:dyDescent="0.25">
      <c r="AO16100" s="165"/>
    </row>
    <row r="16101" spans="41:41" x14ac:dyDescent="0.25">
      <c r="AO16101" s="165"/>
    </row>
    <row r="16102" spans="41:41" x14ac:dyDescent="0.25">
      <c r="AO16102" s="165"/>
    </row>
    <row r="16103" spans="41:41" x14ac:dyDescent="0.25">
      <c r="AO16103" s="165"/>
    </row>
    <row r="16104" spans="41:41" x14ac:dyDescent="0.25">
      <c r="AO16104" s="165"/>
    </row>
    <row r="16105" spans="41:41" x14ac:dyDescent="0.25">
      <c r="AO16105" s="165"/>
    </row>
    <row r="16106" spans="41:41" x14ac:dyDescent="0.25">
      <c r="AO16106" s="165"/>
    </row>
    <row r="16107" spans="41:41" x14ac:dyDescent="0.25">
      <c r="AO16107" s="165"/>
    </row>
    <row r="16108" spans="41:41" x14ac:dyDescent="0.25">
      <c r="AO16108" s="165"/>
    </row>
    <row r="16109" spans="41:41" x14ac:dyDescent="0.25">
      <c r="AO16109" s="165"/>
    </row>
    <row r="16110" spans="41:41" x14ac:dyDescent="0.25">
      <c r="AO16110" s="165"/>
    </row>
    <row r="16111" spans="41:41" x14ac:dyDescent="0.25">
      <c r="AO16111" s="165"/>
    </row>
    <row r="16112" spans="41:41" x14ac:dyDescent="0.25">
      <c r="AO16112" s="165"/>
    </row>
    <row r="16113" spans="41:41" x14ac:dyDescent="0.25">
      <c r="AO16113" s="165"/>
    </row>
    <row r="16114" spans="41:41" x14ac:dyDescent="0.25">
      <c r="AO16114" s="165"/>
    </row>
    <row r="16115" spans="41:41" x14ac:dyDescent="0.25">
      <c r="AO16115" s="165"/>
    </row>
    <row r="16116" spans="41:41" x14ac:dyDescent="0.25">
      <c r="AO16116" s="165"/>
    </row>
    <row r="16117" spans="41:41" x14ac:dyDescent="0.25">
      <c r="AO16117" s="165"/>
    </row>
    <row r="16118" spans="41:41" x14ac:dyDescent="0.25">
      <c r="AO16118" s="165"/>
    </row>
    <row r="16119" spans="41:41" x14ac:dyDescent="0.25">
      <c r="AO16119" s="165"/>
    </row>
    <row r="16120" spans="41:41" x14ac:dyDescent="0.25">
      <c r="AO16120" s="165"/>
    </row>
    <row r="16121" spans="41:41" x14ac:dyDescent="0.25">
      <c r="AO16121" s="165"/>
    </row>
    <row r="16122" spans="41:41" x14ac:dyDescent="0.25">
      <c r="AO16122" s="165"/>
    </row>
    <row r="16123" spans="41:41" x14ac:dyDescent="0.25">
      <c r="AO16123" s="165"/>
    </row>
    <row r="16124" spans="41:41" x14ac:dyDescent="0.25">
      <c r="AO16124" s="165"/>
    </row>
    <row r="16125" spans="41:41" x14ac:dyDescent="0.25">
      <c r="AO16125" s="165"/>
    </row>
    <row r="16126" spans="41:41" x14ac:dyDescent="0.25">
      <c r="AO16126" s="165"/>
    </row>
    <row r="16127" spans="41:41" x14ac:dyDescent="0.25">
      <c r="AO16127" s="165"/>
    </row>
    <row r="16128" spans="41:41" x14ac:dyDescent="0.25">
      <c r="AO16128" s="165"/>
    </row>
    <row r="16129" spans="41:41" x14ac:dyDescent="0.25">
      <c r="AO16129" s="165"/>
    </row>
    <row r="16130" spans="41:41" x14ac:dyDescent="0.25">
      <c r="AO16130" s="165"/>
    </row>
    <row r="16131" spans="41:41" x14ac:dyDescent="0.25">
      <c r="AO16131" s="165"/>
    </row>
    <row r="16132" spans="41:41" x14ac:dyDescent="0.25">
      <c r="AO16132" s="165"/>
    </row>
    <row r="16133" spans="41:41" x14ac:dyDescent="0.25">
      <c r="AO16133" s="165"/>
    </row>
    <row r="16134" spans="41:41" x14ac:dyDescent="0.25">
      <c r="AO16134" s="165"/>
    </row>
    <row r="16135" spans="41:41" x14ac:dyDescent="0.25">
      <c r="AO16135" s="165"/>
    </row>
    <row r="16136" spans="41:41" x14ac:dyDescent="0.25">
      <c r="AO16136" s="165"/>
    </row>
    <row r="16137" spans="41:41" x14ac:dyDescent="0.25">
      <c r="AO16137" s="165"/>
    </row>
    <row r="16138" spans="41:41" x14ac:dyDescent="0.25">
      <c r="AO16138" s="165"/>
    </row>
    <row r="16139" spans="41:41" x14ac:dyDescent="0.25">
      <c r="AO16139" s="165"/>
    </row>
    <row r="16140" spans="41:41" x14ac:dyDescent="0.25">
      <c r="AO16140" s="165"/>
    </row>
    <row r="16141" spans="41:41" x14ac:dyDescent="0.25">
      <c r="AO16141" s="165"/>
    </row>
    <row r="16142" spans="41:41" x14ac:dyDescent="0.25">
      <c r="AO16142" s="165"/>
    </row>
    <row r="16143" spans="41:41" x14ac:dyDescent="0.25">
      <c r="AO16143" s="165"/>
    </row>
    <row r="16144" spans="41:41" x14ac:dyDescent="0.25">
      <c r="AO16144" s="165"/>
    </row>
    <row r="16145" spans="41:41" x14ac:dyDescent="0.25">
      <c r="AO16145" s="165"/>
    </row>
    <row r="16146" spans="41:41" x14ac:dyDescent="0.25">
      <c r="AO16146" s="165"/>
    </row>
    <row r="16147" spans="41:41" x14ac:dyDescent="0.25">
      <c r="AO16147" s="165"/>
    </row>
    <row r="16148" spans="41:41" x14ac:dyDescent="0.25">
      <c r="AO16148" s="165"/>
    </row>
    <row r="16149" spans="41:41" x14ac:dyDescent="0.25">
      <c r="AO16149" s="165"/>
    </row>
    <row r="16150" spans="41:41" x14ac:dyDescent="0.25">
      <c r="AO16150" s="165"/>
    </row>
    <row r="16151" spans="41:41" x14ac:dyDescent="0.25">
      <c r="AO16151" s="165"/>
    </row>
    <row r="16152" spans="41:41" x14ac:dyDescent="0.25">
      <c r="AO16152" s="165"/>
    </row>
    <row r="16153" spans="41:41" x14ac:dyDescent="0.25">
      <c r="AO16153" s="165"/>
    </row>
    <row r="16154" spans="41:41" x14ac:dyDescent="0.25">
      <c r="AO16154" s="165"/>
    </row>
    <row r="16155" spans="41:41" x14ac:dyDescent="0.25">
      <c r="AO16155" s="165"/>
    </row>
    <row r="16156" spans="41:41" x14ac:dyDescent="0.25">
      <c r="AO16156" s="165"/>
    </row>
    <row r="16157" spans="41:41" x14ac:dyDescent="0.25">
      <c r="AO16157" s="165"/>
    </row>
    <row r="16158" spans="41:41" x14ac:dyDescent="0.25">
      <c r="AO16158" s="165"/>
    </row>
    <row r="16159" spans="41:41" x14ac:dyDescent="0.25">
      <c r="AO16159" s="165"/>
    </row>
    <row r="16160" spans="41:41" x14ac:dyDescent="0.25">
      <c r="AO16160" s="165"/>
    </row>
    <row r="16161" spans="41:41" x14ac:dyDescent="0.25">
      <c r="AO16161" s="165"/>
    </row>
    <row r="16162" spans="41:41" x14ac:dyDescent="0.25">
      <c r="AO16162" s="165"/>
    </row>
    <row r="16163" spans="41:41" x14ac:dyDescent="0.25">
      <c r="AO16163" s="165"/>
    </row>
    <row r="16164" spans="41:41" x14ac:dyDescent="0.25">
      <c r="AO16164" s="165"/>
    </row>
    <row r="16165" spans="41:41" x14ac:dyDescent="0.25">
      <c r="AO16165" s="165"/>
    </row>
    <row r="16166" spans="41:41" x14ac:dyDescent="0.25">
      <c r="AO16166" s="165"/>
    </row>
    <row r="16167" spans="41:41" x14ac:dyDescent="0.25">
      <c r="AO16167" s="165"/>
    </row>
    <row r="16168" spans="41:41" x14ac:dyDescent="0.25">
      <c r="AO16168" s="165"/>
    </row>
    <row r="16169" spans="41:41" x14ac:dyDescent="0.25">
      <c r="AO16169" s="165"/>
    </row>
    <row r="16170" spans="41:41" x14ac:dyDescent="0.25">
      <c r="AO16170" s="165"/>
    </row>
    <row r="16171" spans="41:41" x14ac:dyDescent="0.25">
      <c r="AO16171" s="165"/>
    </row>
    <row r="16172" spans="41:41" x14ac:dyDescent="0.25">
      <c r="AO16172" s="165"/>
    </row>
    <row r="16173" spans="41:41" x14ac:dyDescent="0.25">
      <c r="AO16173" s="165"/>
    </row>
    <row r="16174" spans="41:41" x14ac:dyDescent="0.25">
      <c r="AO16174" s="165"/>
    </row>
    <row r="16175" spans="41:41" x14ac:dyDescent="0.25">
      <c r="AO16175" s="165"/>
    </row>
    <row r="16176" spans="41:41" x14ac:dyDescent="0.25">
      <c r="AO16176" s="165"/>
    </row>
    <row r="16177" spans="41:41" x14ac:dyDescent="0.25">
      <c r="AO16177" s="165"/>
    </row>
    <row r="16178" spans="41:41" x14ac:dyDescent="0.25">
      <c r="AO16178" s="165"/>
    </row>
    <row r="16179" spans="41:41" x14ac:dyDescent="0.25">
      <c r="AO16179" s="165"/>
    </row>
    <row r="16180" spans="41:41" x14ac:dyDescent="0.25">
      <c r="AO16180" s="165"/>
    </row>
    <row r="16181" spans="41:41" x14ac:dyDescent="0.25">
      <c r="AO16181" s="165"/>
    </row>
    <row r="16182" spans="41:41" x14ac:dyDescent="0.25">
      <c r="AO16182" s="165"/>
    </row>
    <row r="16183" spans="41:41" x14ac:dyDescent="0.25">
      <c r="AO16183" s="165"/>
    </row>
    <row r="16184" spans="41:41" x14ac:dyDescent="0.25">
      <c r="AO16184" s="165"/>
    </row>
    <row r="16185" spans="41:41" x14ac:dyDescent="0.25">
      <c r="AO16185" s="165"/>
    </row>
    <row r="16186" spans="41:41" x14ac:dyDescent="0.25">
      <c r="AO16186" s="165"/>
    </row>
    <row r="16187" spans="41:41" x14ac:dyDescent="0.25">
      <c r="AO16187" s="165"/>
    </row>
    <row r="16188" spans="41:41" x14ac:dyDescent="0.25">
      <c r="AO16188" s="165"/>
    </row>
    <row r="16189" spans="41:41" x14ac:dyDescent="0.25">
      <c r="AO16189" s="165"/>
    </row>
    <row r="16190" spans="41:41" x14ac:dyDescent="0.25">
      <c r="AO16190" s="165"/>
    </row>
    <row r="16191" spans="41:41" x14ac:dyDescent="0.25">
      <c r="AO16191" s="165"/>
    </row>
    <row r="16192" spans="41:41" x14ac:dyDescent="0.25">
      <c r="AO16192" s="165"/>
    </row>
    <row r="16193" spans="41:41" x14ac:dyDescent="0.25">
      <c r="AO16193" s="165"/>
    </row>
    <row r="16194" spans="41:41" x14ac:dyDescent="0.25">
      <c r="AO16194" s="165"/>
    </row>
    <row r="16195" spans="41:41" x14ac:dyDescent="0.25">
      <c r="AO16195" s="165"/>
    </row>
    <row r="16196" spans="41:41" x14ac:dyDescent="0.25">
      <c r="AO16196" s="165"/>
    </row>
    <row r="16197" spans="41:41" x14ac:dyDescent="0.25">
      <c r="AO16197" s="165"/>
    </row>
    <row r="16198" spans="41:41" x14ac:dyDescent="0.25">
      <c r="AO16198" s="165"/>
    </row>
    <row r="16199" spans="41:41" x14ac:dyDescent="0.25">
      <c r="AO16199" s="165"/>
    </row>
    <row r="16200" spans="41:41" x14ac:dyDescent="0.25">
      <c r="AO16200" s="165"/>
    </row>
    <row r="16201" spans="41:41" x14ac:dyDescent="0.25">
      <c r="AO16201" s="165"/>
    </row>
    <row r="16202" spans="41:41" x14ac:dyDescent="0.25">
      <c r="AO16202" s="165"/>
    </row>
    <row r="16203" spans="41:41" x14ac:dyDescent="0.25">
      <c r="AO16203" s="165"/>
    </row>
    <row r="16204" spans="41:41" x14ac:dyDescent="0.25">
      <c r="AO16204" s="165"/>
    </row>
    <row r="16205" spans="41:41" x14ac:dyDescent="0.25">
      <c r="AO16205" s="165"/>
    </row>
    <row r="16206" spans="41:41" x14ac:dyDescent="0.25">
      <c r="AO16206" s="165"/>
    </row>
    <row r="16207" spans="41:41" x14ac:dyDescent="0.25">
      <c r="AO16207" s="165"/>
    </row>
    <row r="16208" spans="41:41" x14ac:dyDescent="0.25">
      <c r="AO16208" s="165"/>
    </row>
    <row r="16209" spans="41:41" x14ac:dyDescent="0.25">
      <c r="AO16209" s="165"/>
    </row>
    <row r="16210" spans="41:41" x14ac:dyDescent="0.25">
      <c r="AO16210" s="165"/>
    </row>
    <row r="16211" spans="41:41" x14ac:dyDescent="0.25">
      <c r="AO16211" s="165"/>
    </row>
    <row r="16212" spans="41:41" x14ac:dyDescent="0.25">
      <c r="AO16212" s="165"/>
    </row>
    <row r="16213" spans="41:41" x14ac:dyDescent="0.25">
      <c r="AO16213" s="165"/>
    </row>
    <row r="16214" spans="41:41" x14ac:dyDescent="0.25">
      <c r="AO16214" s="165"/>
    </row>
    <row r="16215" spans="41:41" x14ac:dyDescent="0.25">
      <c r="AO16215" s="165"/>
    </row>
    <row r="16216" spans="41:41" x14ac:dyDescent="0.25">
      <c r="AO16216" s="165"/>
    </row>
    <row r="16217" spans="41:41" x14ac:dyDescent="0.25">
      <c r="AO16217" s="165"/>
    </row>
    <row r="16218" spans="41:41" x14ac:dyDescent="0.25">
      <c r="AO16218" s="165"/>
    </row>
    <row r="16219" spans="41:41" x14ac:dyDescent="0.25">
      <c r="AO16219" s="165"/>
    </row>
    <row r="16220" spans="41:41" x14ac:dyDescent="0.25">
      <c r="AO16220" s="165"/>
    </row>
    <row r="16221" spans="41:41" x14ac:dyDescent="0.25">
      <c r="AO16221" s="165"/>
    </row>
    <row r="16222" spans="41:41" x14ac:dyDescent="0.25">
      <c r="AO16222" s="165"/>
    </row>
    <row r="16223" spans="41:41" x14ac:dyDescent="0.25">
      <c r="AO16223" s="165"/>
    </row>
    <row r="16224" spans="41:41" x14ac:dyDescent="0.25">
      <c r="AO16224" s="165"/>
    </row>
    <row r="16225" spans="41:41" x14ac:dyDescent="0.25">
      <c r="AO16225" s="165"/>
    </row>
    <row r="16226" spans="41:41" x14ac:dyDescent="0.25">
      <c r="AO16226" s="165"/>
    </row>
    <row r="16227" spans="41:41" x14ac:dyDescent="0.25">
      <c r="AO16227" s="165"/>
    </row>
    <row r="16228" spans="41:41" x14ac:dyDescent="0.25">
      <c r="AO16228" s="165"/>
    </row>
    <row r="16229" spans="41:41" x14ac:dyDescent="0.25">
      <c r="AO16229" s="165"/>
    </row>
    <row r="16230" spans="41:41" x14ac:dyDescent="0.25">
      <c r="AO16230" s="165"/>
    </row>
    <row r="16231" spans="41:41" x14ac:dyDescent="0.25">
      <c r="AO16231" s="165"/>
    </row>
    <row r="16232" spans="41:41" x14ac:dyDescent="0.25">
      <c r="AO16232" s="165"/>
    </row>
    <row r="16233" spans="41:41" x14ac:dyDescent="0.25">
      <c r="AO16233" s="165"/>
    </row>
    <row r="16234" spans="41:41" x14ac:dyDescent="0.25">
      <c r="AO16234" s="165"/>
    </row>
    <row r="16235" spans="41:41" x14ac:dyDescent="0.25">
      <c r="AO16235" s="165"/>
    </row>
    <row r="16236" spans="41:41" x14ac:dyDescent="0.25">
      <c r="AO16236" s="165"/>
    </row>
    <row r="16237" spans="41:41" x14ac:dyDescent="0.25">
      <c r="AO16237" s="165"/>
    </row>
    <row r="16238" spans="41:41" x14ac:dyDescent="0.25">
      <c r="AO16238" s="165"/>
    </row>
    <row r="16239" spans="41:41" x14ac:dyDescent="0.25">
      <c r="AO16239" s="165"/>
    </row>
    <row r="16240" spans="41:41" x14ac:dyDescent="0.25">
      <c r="AO16240" s="165"/>
    </row>
    <row r="16241" spans="41:41" x14ac:dyDescent="0.25">
      <c r="AO16241" s="165"/>
    </row>
    <row r="16242" spans="41:41" x14ac:dyDescent="0.25">
      <c r="AO16242" s="165"/>
    </row>
    <row r="16243" spans="41:41" x14ac:dyDescent="0.25">
      <c r="AO16243" s="165"/>
    </row>
    <row r="16244" spans="41:41" x14ac:dyDescent="0.25">
      <c r="AO16244" s="165"/>
    </row>
    <row r="16245" spans="41:41" x14ac:dyDescent="0.25">
      <c r="AO16245" s="165"/>
    </row>
    <row r="16246" spans="41:41" x14ac:dyDescent="0.25">
      <c r="AO16246" s="165"/>
    </row>
    <row r="16247" spans="41:41" x14ac:dyDescent="0.25">
      <c r="AO16247" s="165"/>
    </row>
    <row r="16248" spans="41:41" x14ac:dyDescent="0.25">
      <c r="AO16248" s="165"/>
    </row>
    <row r="16249" spans="41:41" x14ac:dyDescent="0.25">
      <c r="AO16249" s="165"/>
    </row>
    <row r="16250" spans="41:41" x14ac:dyDescent="0.25">
      <c r="AO16250" s="165"/>
    </row>
    <row r="16251" spans="41:41" x14ac:dyDescent="0.25">
      <c r="AO16251" s="165"/>
    </row>
    <row r="16252" spans="41:41" x14ac:dyDescent="0.25">
      <c r="AO16252" s="165"/>
    </row>
    <row r="16253" spans="41:41" x14ac:dyDescent="0.25">
      <c r="AO16253" s="165"/>
    </row>
    <row r="16254" spans="41:41" x14ac:dyDescent="0.25">
      <c r="AO16254" s="165"/>
    </row>
    <row r="16255" spans="41:41" x14ac:dyDescent="0.25">
      <c r="AO16255" s="165"/>
    </row>
    <row r="16256" spans="41:41" x14ac:dyDescent="0.25">
      <c r="AO16256" s="165"/>
    </row>
    <row r="16257" spans="41:41" x14ac:dyDescent="0.25">
      <c r="AO16257" s="165"/>
    </row>
    <row r="16258" spans="41:41" x14ac:dyDescent="0.25">
      <c r="AO16258" s="165"/>
    </row>
    <row r="16259" spans="41:41" x14ac:dyDescent="0.25">
      <c r="AO16259" s="165"/>
    </row>
    <row r="16260" spans="41:41" x14ac:dyDescent="0.25">
      <c r="AO16260" s="165"/>
    </row>
    <row r="16261" spans="41:41" x14ac:dyDescent="0.25">
      <c r="AO16261" s="165"/>
    </row>
    <row r="16262" spans="41:41" x14ac:dyDescent="0.25">
      <c r="AO16262" s="165"/>
    </row>
    <row r="16263" spans="41:41" x14ac:dyDescent="0.25">
      <c r="AO16263" s="165"/>
    </row>
    <row r="16264" spans="41:41" x14ac:dyDescent="0.25">
      <c r="AO16264" s="165"/>
    </row>
    <row r="16265" spans="41:41" x14ac:dyDescent="0.25">
      <c r="AO16265" s="165"/>
    </row>
    <row r="16266" spans="41:41" x14ac:dyDescent="0.25">
      <c r="AO16266" s="165"/>
    </row>
    <row r="16267" spans="41:41" x14ac:dyDescent="0.25">
      <c r="AO16267" s="165"/>
    </row>
    <row r="16268" spans="41:41" x14ac:dyDescent="0.25">
      <c r="AO16268" s="165"/>
    </row>
    <row r="16269" spans="41:41" x14ac:dyDescent="0.25">
      <c r="AO16269" s="165"/>
    </row>
    <row r="16270" spans="41:41" x14ac:dyDescent="0.25">
      <c r="AO16270" s="165"/>
    </row>
    <row r="16271" spans="41:41" x14ac:dyDescent="0.25">
      <c r="AO16271" s="165"/>
    </row>
    <row r="16272" spans="41:41" x14ac:dyDescent="0.25">
      <c r="AO16272" s="165"/>
    </row>
    <row r="16273" spans="41:41" x14ac:dyDescent="0.25">
      <c r="AO16273" s="165"/>
    </row>
    <row r="16274" spans="41:41" x14ac:dyDescent="0.25">
      <c r="AO16274" s="165"/>
    </row>
    <row r="16275" spans="41:41" x14ac:dyDescent="0.25">
      <c r="AO16275" s="165"/>
    </row>
    <row r="16276" spans="41:41" x14ac:dyDescent="0.25">
      <c r="AO16276" s="165"/>
    </row>
    <row r="16277" spans="41:41" x14ac:dyDescent="0.25">
      <c r="AO16277" s="165"/>
    </row>
    <row r="16278" spans="41:41" x14ac:dyDescent="0.25">
      <c r="AO16278" s="165"/>
    </row>
    <row r="16279" spans="41:41" x14ac:dyDescent="0.25">
      <c r="AO16279" s="165"/>
    </row>
    <row r="16280" spans="41:41" x14ac:dyDescent="0.25">
      <c r="AO16280" s="165"/>
    </row>
    <row r="16281" spans="41:41" x14ac:dyDescent="0.25">
      <c r="AO16281" s="165"/>
    </row>
    <row r="16282" spans="41:41" x14ac:dyDescent="0.25">
      <c r="AO16282" s="165"/>
    </row>
    <row r="16283" spans="41:41" x14ac:dyDescent="0.25">
      <c r="AO16283" s="165"/>
    </row>
    <row r="16284" spans="41:41" x14ac:dyDescent="0.25">
      <c r="AO16284" s="165"/>
    </row>
    <row r="16285" spans="41:41" x14ac:dyDescent="0.25">
      <c r="AO16285" s="165"/>
    </row>
    <row r="16286" spans="41:41" x14ac:dyDescent="0.25">
      <c r="AO16286" s="165"/>
    </row>
    <row r="16287" spans="41:41" x14ac:dyDescent="0.25">
      <c r="AO16287" s="165"/>
    </row>
    <row r="16288" spans="41:41" x14ac:dyDescent="0.25">
      <c r="AO16288" s="165"/>
    </row>
    <row r="16289" spans="41:41" x14ac:dyDescent="0.25">
      <c r="AO16289" s="165"/>
    </row>
    <row r="16290" spans="41:41" x14ac:dyDescent="0.25">
      <c r="AO16290" s="165"/>
    </row>
    <row r="16291" spans="41:41" x14ac:dyDescent="0.25">
      <c r="AO16291" s="165"/>
    </row>
    <row r="16292" spans="41:41" x14ac:dyDescent="0.25">
      <c r="AO16292" s="165"/>
    </row>
    <row r="16293" spans="41:41" x14ac:dyDescent="0.25">
      <c r="AO16293" s="165"/>
    </row>
    <row r="16294" spans="41:41" x14ac:dyDescent="0.25">
      <c r="AO16294" s="165"/>
    </row>
    <row r="16295" spans="41:41" x14ac:dyDescent="0.25">
      <c r="AO16295" s="165"/>
    </row>
    <row r="16296" spans="41:41" x14ac:dyDescent="0.25">
      <c r="AO16296" s="165"/>
    </row>
    <row r="16297" spans="41:41" x14ac:dyDescent="0.25">
      <c r="AO16297" s="165"/>
    </row>
    <row r="16298" spans="41:41" x14ac:dyDescent="0.25">
      <c r="AO16298" s="165"/>
    </row>
    <row r="16299" spans="41:41" x14ac:dyDescent="0.25">
      <c r="AO16299" s="165"/>
    </row>
    <row r="16300" spans="41:41" x14ac:dyDescent="0.25">
      <c r="AO16300" s="165"/>
    </row>
    <row r="16301" spans="41:41" x14ac:dyDescent="0.25">
      <c r="AO16301" s="165"/>
    </row>
    <row r="16302" spans="41:41" x14ac:dyDescent="0.25">
      <c r="AO16302" s="165"/>
    </row>
    <row r="16303" spans="41:41" x14ac:dyDescent="0.25">
      <c r="AO16303" s="165"/>
    </row>
    <row r="16304" spans="41:41" x14ac:dyDescent="0.25">
      <c r="AO16304" s="165"/>
    </row>
    <row r="16305" spans="41:41" x14ac:dyDescent="0.25">
      <c r="AO16305" s="165"/>
    </row>
    <row r="16306" spans="41:41" x14ac:dyDescent="0.25">
      <c r="AO16306" s="165"/>
    </row>
    <row r="16307" spans="41:41" x14ac:dyDescent="0.25">
      <c r="AO16307" s="165"/>
    </row>
    <row r="16308" spans="41:41" x14ac:dyDescent="0.25">
      <c r="AO16308" s="165"/>
    </row>
    <row r="16309" spans="41:41" x14ac:dyDescent="0.25">
      <c r="AO16309" s="165"/>
    </row>
    <row r="16310" spans="41:41" x14ac:dyDescent="0.25">
      <c r="AO16310" s="165"/>
    </row>
    <row r="16311" spans="41:41" x14ac:dyDescent="0.25">
      <c r="AO16311" s="165"/>
    </row>
    <row r="16312" spans="41:41" x14ac:dyDescent="0.25">
      <c r="AO16312" s="165"/>
    </row>
    <row r="16313" spans="41:41" x14ac:dyDescent="0.25">
      <c r="AO16313" s="165"/>
    </row>
    <row r="16314" spans="41:41" x14ac:dyDescent="0.25">
      <c r="AO16314" s="165"/>
    </row>
    <row r="16315" spans="41:41" x14ac:dyDescent="0.25">
      <c r="AO16315" s="165"/>
    </row>
    <row r="16316" spans="41:41" x14ac:dyDescent="0.25">
      <c r="AO16316" s="165"/>
    </row>
    <row r="16317" spans="41:41" x14ac:dyDescent="0.25">
      <c r="AO16317" s="165"/>
    </row>
    <row r="16318" spans="41:41" x14ac:dyDescent="0.25">
      <c r="AO16318" s="165"/>
    </row>
    <row r="16319" spans="41:41" x14ac:dyDescent="0.25">
      <c r="AO16319" s="165"/>
    </row>
    <row r="16320" spans="41:41" x14ac:dyDescent="0.25">
      <c r="AO16320" s="165"/>
    </row>
    <row r="16321" spans="41:41" x14ac:dyDescent="0.25">
      <c r="AO16321" s="165"/>
    </row>
    <row r="16322" spans="41:41" x14ac:dyDescent="0.25">
      <c r="AO16322" s="165"/>
    </row>
    <row r="16323" spans="41:41" x14ac:dyDescent="0.25">
      <c r="AO16323" s="165"/>
    </row>
    <row r="16324" spans="41:41" x14ac:dyDescent="0.25">
      <c r="AO16324" s="165"/>
    </row>
    <row r="16325" spans="41:41" x14ac:dyDescent="0.25">
      <c r="AO16325" s="165"/>
    </row>
    <row r="16326" spans="41:41" x14ac:dyDescent="0.25">
      <c r="AO16326" s="165"/>
    </row>
    <row r="16327" spans="41:41" x14ac:dyDescent="0.25">
      <c r="AO16327" s="165"/>
    </row>
    <row r="16328" spans="41:41" x14ac:dyDescent="0.25">
      <c r="AO16328" s="165"/>
    </row>
    <row r="16329" spans="41:41" x14ac:dyDescent="0.25">
      <c r="AO16329" s="165"/>
    </row>
    <row r="16330" spans="41:41" x14ac:dyDescent="0.25">
      <c r="AO16330" s="165"/>
    </row>
    <row r="16331" spans="41:41" x14ac:dyDescent="0.25">
      <c r="AO16331" s="165"/>
    </row>
    <row r="16332" spans="41:41" x14ac:dyDescent="0.25">
      <c r="AO16332" s="165"/>
    </row>
    <row r="16333" spans="41:41" x14ac:dyDescent="0.25">
      <c r="AO16333" s="165"/>
    </row>
    <row r="16334" spans="41:41" x14ac:dyDescent="0.25">
      <c r="AO16334" s="165"/>
    </row>
    <row r="16335" spans="41:41" x14ac:dyDescent="0.25">
      <c r="AO16335" s="165"/>
    </row>
    <row r="16336" spans="41:41" x14ac:dyDescent="0.25">
      <c r="AO16336" s="165"/>
    </row>
    <row r="16337" spans="41:41" x14ac:dyDescent="0.25">
      <c r="AO16337" s="165"/>
    </row>
    <row r="16338" spans="41:41" x14ac:dyDescent="0.25">
      <c r="AO16338" s="165"/>
    </row>
    <row r="16339" spans="41:41" x14ac:dyDescent="0.25">
      <c r="AO16339" s="165"/>
    </row>
    <row r="16340" spans="41:41" x14ac:dyDescent="0.25">
      <c r="AO16340" s="165"/>
    </row>
    <row r="16341" spans="41:41" x14ac:dyDescent="0.25">
      <c r="AO16341" s="165"/>
    </row>
    <row r="16342" spans="41:41" x14ac:dyDescent="0.25">
      <c r="AO16342" s="165"/>
    </row>
    <row r="16343" spans="41:41" x14ac:dyDescent="0.25">
      <c r="AO16343" s="165"/>
    </row>
    <row r="16344" spans="41:41" x14ac:dyDescent="0.25">
      <c r="AO16344" s="165"/>
    </row>
    <row r="16345" spans="41:41" x14ac:dyDescent="0.25">
      <c r="AO16345" s="165"/>
    </row>
    <row r="16346" spans="41:41" x14ac:dyDescent="0.25">
      <c r="AO16346" s="165"/>
    </row>
    <row r="16347" spans="41:41" x14ac:dyDescent="0.25">
      <c r="AO16347" s="165"/>
    </row>
    <row r="16348" spans="41:41" x14ac:dyDescent="0.25">
      <c r="AO16348" s="165"/>
    </row>
    <row r="16349" spans="41:41" x14ac:dyDescent="0.25">
      <c r="AO16349" s="165"/>
    </row>
    <row r="16350" spans="41:41" x14ac:dyDescent="0.25">
      <c r="AO16350" s="165"/>
    </row>
    <row r="16351" spans="41:41" x14ac:dyDescent="0.25">
      <c r="AO16351" s="165"/>
    </row>
    <row r="16352" spans="41:41" x14ac:dyDescent="0.25">
      <c r="AO16352" s="165"/>
    </row>
    <row r="16353" spans="41:41" x14ac:dyDescent="0.25">
      <c r="AO16353" s="165"/>
    </row>
    <row r="16354" spans="41:41" x14ac:dyDescent="0.25">
      <c r="AO16354" s="165"/>
    </row>
    <row r="16355" spans="41:41" x14ac:dyDescent="0.25">
      <c r="AO16355" s="165"/>
    </row>
    <row r="16356" spans="41:41" x14ac:dyDescent="0.25">
      <c r="AO16356" s="165"/>
    </row>
    <row r="16357" spans="41:41" x14ac:dyDescent="0.25">
      <c r="AO16357" s="165"/>
    </row>
    <row r="16358" spans="41:41" x14ac:dyDescent="0.25">
      <c r="AO16358" s="165"/>
    </row>
    <row r="16359" spans="41:41" x14ac:dyDescent="0.25">
      <c r="AO16359" s="165"/>
    </row>
    <row r="16360" spans="41:41" x14ac:dyDescent="0.25">
      <c r="AO16360" s="165"/>
    </row>
    <row r="16361" spans="41:41" x14ac:dyDescent="0.25">
      <c r="AO16361" s="165"/>
    </row>
    <row r="16362" spans="41:41" x14ac:dyDescent="0.25">
      <c r="AO16362" s="165"/>
    </row>
    <row r="16363" spans="41:41" x14ac:dyDescent="0.25">
      <c r="AO16363" s="165"/>
    </row>
    <row r="16364" spans="41:41" x14ac:dyDescent="0.25">
      <c r="AO16364" s="165"/>
    </row>
    <row r="16365" spans="41:41" x14ac:dyDescent="0.25">
      <c r="AO16365" s="165"/>
    </row>
    <row r="16366" spans="41:41" x14ac:dyDescent="0.25">
      <c r="AO16366" s="165"/>
    </row>
    <row r="16367" spans="41:41" x14ac:dyDescent="0.25">
      <c r="AO16367" s="165"/>
    </row>
    <row r="16368" spans="41:41" x14ac:dyDescent="0.25">
      <c r="AO16368" s="165"/>
    </row>
    <row r="16369" spans="41:41" x14ac:dyDescent="0.25">
      <c r="AO16369" s="165"/>
    </row>
    <row r="16370" spans="41:41" x14ac:dyDescent="0.25">
      <c r="AO16370" s="165"/>
    </row>
    <row r="16371" spans="41:41" x14ac:dyDescent="0.25">
      <c r="AO16371" s="165"/>
    </row>
    <row r="16372" spans="41:41" x14ac:dyDescent="0.25">
      <c r="AO16372" s="165"/>
    </row>
    <row r="16373" spans="41:41" x14ac:dyDescent="0.25">
      <c r="AO16373" s="165"/>
    </row>
    <row r="16374" spans="41:41" x14ac:dyDescent="0.25">
      <c r="AO16374" s="165"/>
    </row>
    <row r="16375" spans="41:41" x14ac:dyDescent="0.25">
      <c r="AO16375" s="165"/>
    </row>
    <row r="16376" spans="41:41" x14ac:dyDescent="0.25">
      <c r="AO16376" s="165"/>
    </row>
    <row r="16377" spans="41:41" x14ac:dyDescent="0.25">
      <c r="AO16377" s="165"/>
    </row>
    <row r="16378" spans="41:41" x14ac:dyDescent="0.25">
      <c r="AO16378" s="165"/>
    </row>
    <row r="16379" spans="41:41" x14ac:dyDescent="0.25">
      <c r="AO16379" s="165"/>
    </row>
    <row r="16380" spans="41:41" x14ac:dyDescent="0.25">
      <c r="AO16380" s="165"/>
    </row>
    <row r="16381" spans="41:41" x14ac:dyDescent="0.25">
      <c r="AO16381" s="165"/>
    </row>
    <row r="16382" spans="41:41" x14ac:dyDescent="0.25">
      <c r="AO16382" s="165"/>
    </row>
    <row r="16383" spans="41:41" x14ac:dyDescent="0.25">
      <c r="AO16383" s="165"/>
    </row>
    <row r="16384" spans="41:41" x14ac:dyDescent="0.25">
      <c r="AO16384" s="165"/>
    </row>
    <row r="16385" spans="41:41" x14ac:dyDescent="0.25">
      <c r="AO16385" s="165"/>
    </row>
    <row r="16386" spans="41:41" x14ac:dyDescent="0.25">
      <c r="AO16386" s="165"/>
    </row>
    <row r="16387" spans="41:41" x14ac:dyDescent="0.25">
      <c r="AO16387" s="165"/>
    </row>
    <row r="16388" spans="41:41" x14ac:dyDescent="0.25">
      <c r="AO16388" s="165"/>
    </row>
    <row r="16389" spans="41:41" x14ac:dyDescent="0.25">
      <c r="AO16389" s="165"/>
    </row>
    <row r="16390" spans="41:41" x14ac:dyDescent="0.25">
      <c r="AO16390" s="165"/>
    </row>
    <row r="16391" spans="41:41" x14ac:dyDescent="0.25">
      <c r="AO16391" s="165"/>
    </row>
    <row r="16392" spans="41:41" x14ac:dyDescent="0.25">
      <c r="AO16392" s="165"/>
    </row>
    <row r="16393" spans="41:41" x14ac:dyDescent="0.25">
      <c r="AO16393" s="165"/>
    </row>
    <row r="16394" spans="41:41" x14ac:dyDescent="0.25">
      <c r="AO16394" s="165"/>
    </row>
    <row r="16395" spans="41:41" x14ac:dyDescent="0.25">
      <c r="AO16395" s="165"/>
    </row>
    <row r="16396" spans="41:41" x14ac:dyDescent="0.25">
      <c r="AO16396" s="165"/>
    </row>
    <row r="16397" spans="41:41" x14ac:dyDescent="0.25">
      <c r="AO16397" s="165"/>
    </row>
    <row r="16398" spans="41:41" x14ac:dyDescent="0.25">
      <c r="AO16398" s="165"/>
    </row>
    <row r="16399" spans="41:41" x14ac:dyDescent="0.25">
      <c r="AO16399" s="165"/>
    </row>
    <row r="16400" spans="41:41" x14ac:dyDescent="0.25">
      <c r="AO16400" s="165"/>
    </row>
    <row r="16401" spans="41:41" x14ac:dyDescent="0.25">
      <c r="AO16401" s="165"/>
    </row>
    <row r="16402" spans="41:41" x14ac:dyDescent="0.25">
      <c r="AO16402" s="165"/>
    </row>
    <row r="16403" spans="41:41" x14ac:dyDescent="0.25">
      <c r="AO16403" s="165"/>
    </row>
    <row r="16404" spans="41:41" x14ac:dyDescent="0.25">
      <c r="AO16404" s="165"/>
    </row>
    <row r="16405" spans="41:41" x14ac:dyDescent="0.25">
      <c r="AO16405" s="165"/>
    </row>
    <row r="16406" spans="41:41" x14ac:dyDescent="0.25">
      <c r="AO16406" s="165"/>
    </row>
    <row r="16407" spans="41:41" x14ac:dyDescent="0.25">
      <c r="AO16407" s="165"/>
    </row>
    <row r="16408" spans="41:41" x14ac:dyDescent="0.25">
      <c r="AO16408" s="165"/>
    </row>
    <row r="16409" spans="41:41" x14ac:dyDescent="0.25">
      <c r="AO16409" s="165"/>
    </row>
    <row r="16410" spans="41:41" x14ac:dyDescent="0.25">
      <c r="AO16410" s="165"/>
    </row>
    <row r="16411" spans="41:41" x14ac:dyDescent="0.25">
      <c r="AO16411" s="165"/>
    </row>
    <row r="16412" spans="41:41" x14ac:dyDescent="0.25">
      <c r="AO16412" s="165"/>
    </row>
    <row r="16413" spans="41:41" x14ac:dyDescent="0.25">
      <c r="AO16413" s="165"/>
    </row>
    <row r="16414" spans="41:41" x14ac:dyDescent="0.25">
      <c r="AO16414" s="165"/>
    </row>
    <row r="16415" spans="41:41" x14ac:dyDescent="0.25">
      <c r="AO16415" s="165"/>
    </row>
    <row r="16416" spans="41:41" x14ac:dyDescent="0.25">
      <c r="AO16416" s="165"/>
    </row>
    <row r="16417" spans="41:41" x14ac:dyDescent="0.25">
      <c r="AO16417" s="165"/>
    </row>
    <row r="16418" spans="41:41" x14ac:dyDescent="0.25">
      <c r="AO16418" s="165"/>
    </row>
    <row r="16419" spans="41:41" x14ac:dyDescent="0.25">
      <c r="AO16419" s="165"/>
    </row>
    <row r="16420" spans="41:41" x14ac:dyDescent="0.25">
      <c r="AO16420" s="165"/>
    </row>
    <row r="16421" spans="41:41" x14ac:dyDescent="0.25">
      <c r="AO16421" s="165"/>
    </row>
    <row r="16422" spans="41:41" x14ac:dyDescent="0.25">
      <c r="AO16422" s="165"/>
    </row>
    <row r="16423" spans="41:41" x14ac:dyDescent="0.25">
      <c r="AO16423" s="165"/>
    </row>
    <row r="16424" spans="41:41" x14ac:dyDescent="0.25">
      <c r="AO16424" s="165"/>
    </row>
    <row r="16425" spans="41:41" x14ac:dyDescent="0.25">
      <c r="AO16425" s="165"/>
    </row>
    <row r="16426" spans="41:41" x14ac:dyDescent="0.25">
      <c r="AO16426" s="165"/>
    </row>
    <row r="16427" spans="41:41" x14ac:dyDescent="0.25">
      <c r="AO16427" s="165"/>
    </row>
    <row r="16428" spans="41:41" x14ac:dyDescent="0.25">
      <c r="AO16428" s="165"/>
    </row>
    <row r="16429" spans="41:41" x14ac:dyDescent="0.25">
      <c r="AO16429" s="165"/>
    </row>
    <row r="16430" spans="41:41" x14ac:dyDescent="0.25">
      <c r="AO16430" s="165"/>
    </row>
    <row r="16431" spans="41:41" x14ac:dyDescent="0.25">
      <c r="AO16431" s="165"/>
    </row>
    <row r="16432" spans="41:41" x14ac:dyDescent="0.25">
      <c r="AO16432" s="165"/>
    </row>
    <row r="16433" spans="41:41" x14ac:dyDescent="0.25">
      <c r="AO16433" s="165"/>
    </row>
    <row r="16434" spans="41:41" x14ac:dyDescent="0.25">
      <c r="AO16434" s="165"/>
    </row>
    <row r="16435" spans="41:41" x14ac:dyDescent="0.25">
      <c r="AO16435" s="165"/>
    </row>
    <row r="16436" spans="41:41" x14ac:dyDescent="0.25">
      <c r="AO16436" s="165"/>
    </row>
    <row r="16437" spans="41:41" x14ac:dyDescent="0.25">
      <c r="AO16437" s="165"/>
    </row>
    <row r="16438" spans="41:41" x14ac:dyDescent="0.25">
      <c r="AO16438" s="165"/>
    </row>
    <row r="16439" spans="41:41" x14ac:dyDescent="0.25">
      <c r="AO16439" s="165"/>
    </row>
    <row r="16440" spans="41:41" x14ac:dyDescent="0.25">
      <c r="AO16440" s="165"/>
    </row>
    <row r="16441" spans="41:41" x14ac:dyDescent="0.25">
      <c r="AO16441" s="165"/>
    </row>
    <row r="16442" spans="41:41" x14ac:dyDescent="0.25">
      <c r="AO16442" s="165"/>
    </row>
    <row r="16443" spans="41:41" x14ac:dyDescent="0.25">
      <c r="AO16443" s="165"/>
    </row>
    <row r="16444" spans="41:41" x14ac:dyDescent="0.25">
      <c r="AO16444" s="165"/>
    </row>
    <row r="16445" spans="41:41" x14ac:dyDescent="0.25">
      <c r="AO16445" s="165"/>
    </row>
    <row r="16446" spans="41:41" x14ac:dyDescent="0.25">
      <c r="AO16446" s="165"/>
    </row>
    <row r="16447" spans="41:41" x14ac:dyDescent="0.25">
      <c r="AO16447" s="165"/>
    </row>
    <row r="16448" spans="41:41" x14ac:dyDescent="0.25">
      <c r="AO16448" s="165"/>
    </row>
    <row r="16449" spans="41:41" x14ac:dyDescent="0.25">
      <c r="AO16449" s="165"/>
    </row>
    <row r="16450" spans="41:41" x14ac:dyDescent="0.25">
      <c r="AO16450" s="165"/>
    </row>
    <row r="16451" spans="41:41" x14ac:dyDescent="0.25">
      <c r="AO16451" s="165"/>
    </row>
    <row r="16452" spans="41:41" x14ac:dyDescent="0.25">
      <c r="AO16452" s="165"/>
    </row>
    <row r="16453" spans="41:41" x14ac:dyDescent="0.25">
      <c r="AO16453" s="165"/>
    </row>
    <row r="16454" spans="41:41" x14ac:dyDescent="0.25">
      <c r="AO16454" s="165"/>
    </row>
    <row r="16455" spans="41:41" x14ac:dyDescent="0.25">
      <c r="AO16455" s="165"/>
    </row>
    <row r="16456" spans="41:41" x14ac:dyDescent="0.25">
      <c r="AO16456" s="165"/>
    </row>
    <row r="16457" spans="41:41" x14ac:dyDescent="0.25">
      <c r="AO16457" s="165"/>
    </row>
    <row r="16458" spans="41:41" x14ac:dyDescent="0.25">
      <c r="AO16458" s="165"/>
    </row>
    <row r="16459" spans="41:41" x14ac:dyDescent="0.25">
      <c r="AO16459" s="165"/>
    </row>
    <row r="16460" spans="41:41" x14ac:dyDescent="0.25">
      <c r="AO16460" s="165"/>
    </row>
    <row r="16461" spans="41:41" x14ac:dyDescent="0.25">
      <c r="AO16461" s="165"/>
    </row>
    <row r="16462" spans="41:41" x14ac:dyDescent="0.25">
      <c r="AO16462" s="165"/>
    </row>
    <row r="16463" spans="41:41" x14ac:dyDescent="0.25">
      <c r="AO16463" s="165"/>
    </row>
    <row r="16464" spans="41:41" x14ac:dyDescent="0.25">
      <c r="AO16464" s="165"/>
    </row>
    <row r="16465" spans="41:41" x14ac:dyDescent="0.25">
      <c r="AO16465" s="165"/>
    </row>
    <row r="16466" spans="41:41" x14ac:dyDescent="0.25">
      <c r="AO16466" s="165"/>
    </row>
    <row r="16467" spans="41:41" x14ac:dyDescent="0.25">
      <c r="AO16467" s="165"/>
    </row>
    <row r="16468" spans="41:41" x14ac:dyDescent="0.25">
      <c r="AO16468" s="165"/>
    </row>
    <row r="16469" spans="41:41" x14ac:dyDescent="0.25">
      <c r="AO16469" s="165"/>
    </row>
    <row r="16470" spans="41:41" x14ac:dyDescent="0.25">
      <c r="AO16470" s="165"/>
    </row>
    <row r="16471" spans="41:41" x14ac:dyDescent="0.25">
      <c r="AO16471" s="165"/>
    </row>
    <row r="16472" spans="41:41" x14ac:dyDescent="0.25">
      <c r="AO16472" s="165"/>
    </row>
    <row r="16473" spans="41:41" x14ac:dyDescent="0.25">
      <c r="AO16473" s="165"/>
    </row>
    <row r="16474" spans="41:41" x14ac:dyDescent="0.25">
      <c r="AO16474" s="165"/>
    </row>
    <row r="16475" spans="41:41" x14ac:dyDescent="0.25">
      <c r="AO16475" s="165"/>
    </row>
    <row r="16476" spans="41:41" x14ac:dyDescent="0.25">
      <c r="AO16476" s="165"/>
    </row>
    <row r="16477" spans="41:41" x14ac:dyDescent="0.25">
      <c r="AO16477" s="165"/>
    </row>
    <row r="16478" spans="41:41" x14ac:dyDescent="0.25">
      <c r="AO16478" s="165"/>
    </row>
    <row r="16479" spans="41:41" x14ac:dyDescent="0.25">
      <c r="AO16479" s="165"/>
    </row>
    <row r="16480" spans="41:41" x14ac:dyDescent="0.25">
      <c r="AO16480" s="165"/>
    </row>
    <row r="16481" spans="41:41" x14ac:dyDescent="0.25">
      <c r="AO16481" s="165"/>
    </row>
    <row r="16482" spans="41:41" x14ac:dyDescent="0.25">
      <c r="AO16482" s="165"/>
    </row>
    <row r="16483" spans="41:41" x14ac:dyDescent="0.25">
      <c r="AO16483" s="165"/>
    </row>
    <row r="16484" spans="41:41" x14ac:dyDescent="0.25">
      <c r="AO16484" s="165"/>
    </row>
    <row r="16485" spans="41:41" x14ac:dyDescent="0.25">
      <c r="AO16485" s="165"/>
    </row>
    <row r="16486" spans="41:41" x14ac:dyDescent="0.25">
      <c r="AO16486" s="165"/>
    </row>
    <row r="16487" spans="41:41" x14ac:dyDescent="0.25">
      <c r="AO16487" s="165"/>
    </row>
    <row r="16488" spans="41:41" x14ac:dyDescent="0.25">
      <c r="AO16488" s="165"/>
    </row>
    <row r="16489" spans="41:41" x14ac:dyDescent="0.25">
      <c r="AO16489" s="165"/>
    </row>
    <row r="16490" spans="41:41" x14ac:dyDescent="0.25">
      <c r="AO16490" s="165"/>
    </row>
    <row r="16491" spans="41:41" x14ac:dyDescent="0.25">
      <c r="AO16491" s="165"/>
    </row>
    <row r="16492" spans="41:41" x14ac:dyDescent="0.25">
      <c r="AO16492" s="165"/>
    </row>
    <row r="16493" spans="41:41" x14ac:dyDescent="0.25">
      <c r="AO16493" s="165"/>
    </row>
    <row r="16494" spans="41:41" x14ac:dyDescent="0.25">
      <c r="AO16494" s="165"/>
    </row>
    <row r="16495" spans="41:41" x14ac:dyDescent="0.25">
      <c r="AO16495" s="165"/>
    </row>
    <row r="16496" spans="41:41" x14ac:dyDescent="0.25">
      <c r="AO16496" s="165"/>
    </row>
    <row r="16497" spans="41:41" x14ac:dyDescent="0.25">
      <c r="AO16497" s="165"/>
    </row>
    <row r="16498" spans="41:41" x14ac:dyDescent="0.25">
      <c r="AO16498" s="165"/>
    </row>
    <row r="16499" spans="41:41" x14ac:dyDescent="0.25">
      <c r="AO16499" s="165"/>
    </row>
    <row r="16500" spans="41:41" x14ac:dyDescent="0.25">
      <c r="AO16500" s="165"/>
    </row>
    <row r="16501" spans="41:41" x14ac:dyDescent="0.25">
      <c r="AO16501" s="165"/>
    </row>
    <row r="16502" spans="41:41" x14ac:dyDescent="0.25">
      <c r="AO16502" s="165"/>
    </row>
    <row r="16503" spans="41:41" x14ac:dyDescent="0.25">
      <c r="AO16503" s="165"/>
    </row>
    <row r="16504" spans="41:41" x14ac:dyDescent="0.25">
      <c r="AO16504" s="165"/>
    </row>
    <row r="16505" spans="41:41" x14ac:dyDescent="0.25">
      <c r="AO16505" s="165"/>
    </row>
    <row r="16506" spans="41:41" x14ac:dyDescent="0.25">
      <c r="AO16506" s="165"/>
    </row>
    <row r="16507" spans="41:41" x14ac:dyDescent="0.25">
      <c r="AO16507" s="165"/>
    </row>
    <row r="16508" spans="41:41" x14ac:dyDescent="0.25">
      <c r="AO16508" s="165"/>
    </row>
    <row r="16509" spans="41:41" x14ac:dyDescent="0.25">
      <c r="AO16509" s="165"/>
    </row>
    <row r="16510" spans="41:41" x14ac:dyDescent="0.25">
      <c r="AO16510" s="165"/>
    </row>
    <row r="16511" spans="41:41" x14ac:dyDescent="0.25">
      <c r="AO16511" s="165"/>
    </row>
    <row r="16512" spans="41:41" x14ac:dyDescent="0.25">
      <c r="AO16512" s="165"/>
    </row>
    <row r="16513" spans="41:41" x14ac:dyDescent="0.25">
      <c r="AO16513" s="165"/>
    </row>
    <row r="16514" spans="41:41" x14ac:dyDescent="0.25">
      <c r="AO16514" s="165"/>
    </row>
    <row r="16515" spans="41:41" x14ac:dyDescent="0.25">
      <c r="AO16515" s="165"/>
    </row>
    <row r="16516" spans="41:41" x14ac:dyDescent="0.25">
      <c r="AO16516" s="165"/>
    </row>
    <row r="16517" spans="41:41" x14ac:dyDescent="0.25">
      <c r="AO16517" s="165"/>
    </row>
    <row r="16518" spans="41:41" x14ac:dyDescent="0.25">
      <c r="AO16518" s="165"/>
    </row>
    <row r="16519" spans="41:41" x14ac:dyDescent="0.25">
      <c r="AO16519" s="165"/>
    </row>
    <row r="16520" spans="41:41" x14ac:dyDescent="0.25">
      <c r="AO16520" s="165"/>
    </row>
    <row r="16521" spans="41:41" x14ac:dyDescent="0.25">
      <c r="AO16521" s="165"/>
    </row>
    <row r="16522" spans="41:41" x14ac:dyDescent="0.25">
      <c r="AO16522" s="165"/>
    </row>
    <row r="16523" spans="41:41" x14ac:dyDescent="0.25">
      <c r="AO16523" s="165"/>
    </row>
    <row r="16524" spans="41:41" x14ac:dyDescent="0.25">
      <c r="AO16524" s="165"/>
    </row>
    <row r="16525" spans="41:41" x14ac:dyDescent="0.25">
      <c r="AO16525" s="165"/>
    </row>
    <row r="16526" spans="41:41" x14ac:dyDescent="0.25">
      <c r="AO16526" s="165"/>
    </row>
    <row r="16527" spans="41:41" x14ac:dyDescent="0.25">
      <c r="AO16527" s="165"/>
    </row>
    <row r="16528" spans="41:41" x14ac:dyDescent="0.25">
      <c r="AO16528" s="165"/>
    </row>
    <row r="16529" spans="41:41" x14ac:dyDescent="0.25">
      <c r="AO16529" s="165"/>
    </row>
    <row r="16530" spans="41:41" x14ac:dyDescent="0.25">
      <c r="AO16530" s="165"/>
    </row>
    <row r="16531" spans="41:41" x14ac:dyDescent="0.25">
      <c r="AO16531" s="165"/>
    </row>
    <row r="16532" spans="41:41" x14ac:dyDescent="0.25">
      <c r="AO16532" s="165"/>
    </row>
    <row r="16533" spans="41:41" x14ac:dyDescent="0.25">
      <c r="AO16533" s="165"/>
    </row>
    <row r="16534" spans="41:41" x14ac:dyDescent="0.25">
      <c r="AO16534" s="165"/>
    </row>
    <row r="16535" spans="41:41" x14ac:dyDescent="0.25">
      <c r="AO16535" s="165"/>
    </row>
    <row r="16536" spans="41:41" x14ac:dyDescent="0.25">
      <c r="AO16536" s="165"/>
    </row>
    <row r="16537" spans="41:41" x14ac:dyDescent="0.25">
      <c r="AO16537" s="165"/>
    </row>
    <row r="16538" spans="41:41" x14ac:dyDescent="0.25">
      <c r="AO16538" s="165"/>
    </row>
    <row r="16539" spans="41:41" x14ac:dyDescent="0.25">
      <c r="AO16539" s="165"/>
    </row>
    <row r="16540" spans="41:41" x14ac:dyDescent="0.25">
      <c r="AO16540" s="165"/>
    </row>
    <row r="16541" spans="41:41" x14ac:dyDescent="0.25">
      <c r="AO16541" s="165"/>
    </row>
    <row r="16542" spans="41:41" x14ac:dyDescent="0.25">
      <c r="AO16542" s="165"/>
    </row>
    <row r="16543" spans="41:41" x14ac:dyDescent="0.25">
      <c r="AO16543" s="165"/>
    </row>
    <row r="16544" spans="41:41" x14ac:dyDescent="0.25">
      <c r="AO16544" s="165"/>
    </row>
    <row r="16545" spans="41:41" x14ac:dyDescent="0.25">
      <c r="AO16545" s="165"/>
    </row>
    <row r="16546" spans="41:41" x14ac:dyDescent="0.25">
      <c r="AO16546" s="165"/>
    </row>
    <row r="16547" spans="41:41" x14ac:dyDescent="0.25">
      <c r="AO16547" s="165"/>
    </row>
    <row r="16548" spans="41:41" x14ac:dyDescent="0.25">
      <c r="AO16548" s="165"/>
    </row>
    <row r="16549" spans="41:41" x14ac:dyDescent="0.25">
      <c r="AO16549" s="165"/>
    </row>
    <row r="16550" spans="41:41" x14ac:dyDescent="0.25">
      <c r="AO16550" s="165"/>
    </row>
    <row r="16551" spans="41:41" x14ac:dyDescent="0.25">
      <c r="AO16551" s="165"/>
    </row>
    <row r="16552" spans="41:41" x14ac:dyDescent="0.25">
      <c r="AO16552" s="165"/>
    </row>
    <row r="16553" spans="41:41" x14ac:dyDescent="0.25">
      <c r="AO16553" s="165"/>
    </row>
    <row r="16554" spans="41:41" x14ac:dyDescent="0.25">
      <c r="AO16554" s="165"/>
    </row>
    <row r="16555" spans="41:41" x14ac:dyDescent="0.25">
      <c r="AO16555" s="165"/>
    </row>
    <row r="16556" spans="41:41" x14ac:dyDescent="0.25">
      <c r="AO16556" s="165"/>
    </row>
    <row r="16557" spans="41:41" x14ac:dyDescent="0.25">
      <c r="AO16557" s="165"/>
    </row>
    <row r="16558" spans="41:41" x14ac:dyDescent="0.25">
      <c r="AO16558" s="165"/>
    </row>
    <row r="16559" spans="41:41" x14ac:dyDescent="0.25">
      <c r="AO16559" s="165"/>
    </row>
    <row r="16560" spans="41:41" x14ac:dyDescent="0.25">
      <c r="AO16560" s="165"/>
    </row>
    <row r="16561" spans="41:41" x14ac:dyDescent="0.25">
      <c r="AO16561" s="165"/>
    </row>
    <row r="16562" spans="41:41" x14ac:dyDescent="0.25">
      <c r="AO16562" s="165"/>
    </row>
    <row r="16563" spans="41:41" x14ac:dyDescent="0.25">
      <c r="AO16563" s="165"/>
    </row>
    <row r="16564" spans="41:41" x14ac:dyDescent="0.25">
      <c r="AO16564" s="165"/>
    </row>
    <row r="16565" spans="41:41" x14ac:dyDescent="0.25">
      <c r="AO16565" s="165"/>
    </row>
    <row r="16566" spans="41:41" x14ac:dyDescent="0.25">
      <c r="AO16566" s="165"/>
    </row>
    <row r="16567" spans="41:41" x14ac:dyDescent="0.25">
      <c r="AO16567" s="165"/>
    </row>
    <row r="16568" spans="41:41" x14ac:dyDescent="0.25">
      <c r="AO16568" s="165"/>
    </row>
    <row r="16569" spans="41:41" x14ac:dyDescent="0.25">
      <c r="AO16569" s="165"/>
    </row>
    <row r="16570" spans="41:41" x14ac:dyDescent="0.25">
      <c r="AO16570" s="165"/>
    </row>
    <row r="16571" spans="41:41" x14ac:dyDescent="0.25">
      <c r="AO16571" s="165"/>
    </row>
    <row r="16572" spans="41:41" x14ac:dyDescent="0.25">
      <c r="AO16572" s="165"/>
    </row>
    <row r="16573" spans="41:41" x14ac:dyDescent="0.25">
      <c r="AO16573" s="165"/>
    </row>
    <row r="16574" spans="41:41" x14ac:dyDescent="0.25">
      <c r="AO16574" s="165"/>
    </row>
    <row r="16575" spans="41:41" x14ac:dyDescent="0.25">
      <c r="AO16575" s="165"/>
    </row>
    <row r="16576" spans="41:41" x14ac:dyDescent="0.25">
      <c r="AO16576" s="165"/>
    </row>
    <row r="16577" spans="41:41" x14ac:dyDescent="0.25">
      <c r="AO16577" s="165"/>
    </row>
    <row r="16578" spans="41:41" x14ac:dyDescent="0.25">
      <c r="AO16578" s="165"/>
    </row>
    <row r="16579" spans="41:41" x14ac:dyDescent="0.25">
      <c r="AO16579" s="165"/>
    </row>
    <row r="16580" spans="41:41" x14ac:dyDescent="0.25">
      <c r="AO16580" s="165"/>
    </row>
    <row r="16581" spans="41:41" x14ac:dyDescent="0.25">
      <c r="AO16581" s="165"/>
    </row>
    <row r="16582" spans="41:41" x14ac:dyDescent="0.25">
      <c r="AO16582" s="165"/>
    </row>
    <row r="16583" spans="41:41" x14ac:dyDescent="0.25">
      <c r="AO16583" s="165"/>
    </row>
    <row r="16584" spans="41:41" x14ac:dyDescent="0.25">
      <c r="AO16584" s="165"/>
    </row>
    <row r="16585" spans="41:41" x14ac:dyDescent="0.25">
      <c r="AO16585" s="165"/>
    </row>
    <row r="16586" spans="41:41" x14ac:dyDescent="0.25">
      <c r="AO16586" s="165"/>
    </row>
    <row r="16587" spans="41:41" x14ac:dyDescent="0.25">
      <c r="AO16587" s="165"/>
    </row>
    <row r="16588" spans="41:41" x14ac:dyDescent="0.25">
      <c r="AO16588" s="165"/>
    </row>
    <row r="16589" spans="41:41" x14ac:dyDescent="0.25">
      <c r="AO16589" s="165"/>
    </row>
    <row r="16590" spans="41:41" x14ac:dyDescent="0.25">
      <c r="AO16590" s="165"/>
    </row>
    <row r="16591" spans="41:41" x14ac:dyDescent="0.25">
      <c r="AO16591" s="165"/>
    </row>
    <row r="16592" spans="41:41" x14ac:dyDescent="0.25">
      <c r="AO16592" s="165"/>
    </row>
    <row r="16593" spans="41:41" x14ac:dyDescent="0.25">
      <c r="AO16593" s="165"/>
    </row>
    <row r="16594" spans="41:41" x14ac:dyDescent="0.25">
      <c r="AO16594" s="165"/>
    </row>
    <row r="16595" spans="41:41" x14ac:dyDescent="0.25">
      <c r="AO16595" s="165"/>
    </row>
    <row r="16596" spans="41:41" x14ac:dyDescent="0.25">
      <c r="AO16596" s="165"/>
    </row>
    <row r="16597" spans="41:41" x14ac:dyDescent="0.25">
      <c r="AO16597" s="165"/>
    </row>
    <row r="16598" spans="41:41" x14ac:dyDescent="0.25">
      <c r="AO16598" s="165"/>
    </row>
    <row r="16599" spans="41:41" x14ac:dyDescent="0.25">
      <c r="AO16599" s="165"/>
    </row>
    <row r="16600" spans="41:41" x14ac:dyDescent="0.25">
      <c r="AO16600" s="165"/>
    </row>
    <row r="16601" spans="41:41" x14ac:dyDescent="0.25">
      <c r="AO16601" s="165"/>
    </row>
    <row r="16602" spans="41:41" x14ac:dyDescent="0.25">
      <c r="AO16602" s="165"/>
    </row>
    <row r="16603" spans="41:41" x14ac:dyDescent="0.25">
      <c r="AO16603" s="165"/>
    </row>
    <row r="16604" spans="41:41" x14ac:dyDescent="0.25">
      <c r="AO16604" s="165"/>
    </row>
    <row r="16605" spans="41:41" x14ac:dyDescent="0.25">
      <c r="AO16605" s="165"/>
    </row>
    <row r="16606" spans="41:41" x14ac:dyDescent="0.25">
      <c r="AO16606" s="165"/>
    </row>
    <row r="16607" spans="41:41" x14ac:dyDescent="0.25">
      <c r="AO16607" s="165"/>
    </row>
    <row r="16608" spans="41:41" x14ac:dyDescent="0.25">
      <c r="AO16608" s="165"/>
    </row>
    <row r="16609" spans="41:41" x14ac:dyDescent="0.25">
      <c r="AO16609" s="165"/>
    </row>
    <row r="16610" spans="41:41" x14ac:dyDescent="0.25">
      <c r="AO16610" s="165"/>
    </row>
    <row r="16611" spans="41:41" x14ac:dyDescent="0.25">
      <c r="AO16611" s="165"/>
    </row>
    <row r="16612" spans="41:41" x14ac:dyDescent="0.25">
      <c r="AO16612" s="165"/>
    </row>
    <row r="16613" spans="41:41" x14ac:dyDescent="0.25">
      <c r="AO16613" s="165"/>
    </row>
    <row r="16614" spans="41:41" x14ac:dyDescent="0.25">
      <c r="AO16614" s="165"/>
    </row>
    <row r="16615" spans="41:41" x14ac:dyDescent="0.25">
      <c r="AO16615" s="165"/>
    </row>
    <row r="16616" spans="41:41" x14ac:dyDescent="0.25">
      <c r="AO16616" s="165"/>
    </row>
    <row r="16617" spans="41:41" x14ac:dyDescent="0.25">
      <c r="AO16617" s="165"/>
    </row>
    <row r="16618" spans="41:41" x14ac:dyDescent="0.25">
      <c r="AO16618" s="165"/>
    </row>
    <row r="16619" spans="41:41" x14ac:dyDescent="0.25">
      <c r="AO16619" s="165"/>
    </row>
    <row r="16620" spans="41:41" x14ac:dyDescent="0.25">
      <c r="AO16620" s="165"/>
    </row>
    <row r="16621" spans="41:41" x14ac:dyDescent="0.25">
      <c r="AO16621" s="165"/>
    </row>
    <row r="16622" spans="41:41" x14ac:dyDescent="0.25">
      <c r="AO16622" s="165"/>
    </row>
    <row r="16623" spans="41:41" x14ac:dyDescent="0.25">
      <c r="AO16623" s="165"/>
    </row>
    <row r="16624" spans="41:41" x14ac:dyDescent="0.25">
      <c r="AO16624" s="165"/>
    </row>
    <row r="16625" spans="41:41" x14ac:dyDescent="0.25">
      <c r="AO16625" s="165"/>
    </row>
    <row r="16626" spans="41:41" x14ac:dyDescent="0.25">
      <c r="AO16626" s="165"/>
    </row>
    <row r="16627" spans="41:41" x14ac:dyDescent="0.25">
      <c r="AO16627" s="165"/>
    </row>
    <row r="16628" spans="41:41" x14ac:dyDescent="0.25">
      <c r="AO16628" s="165"/>
    </row>
    <row r="16629" spans="41:41" x14ac:dyDescent="0.25">
      <c r="AO16629" s="165"/>
    </row>
    <row r="16630" spans="41:41" x14ac:dyDescent="0.25">
      <c r="AO16630" s="165"/>
    </row>
    <row r="16631" spans="41:41" x14ac:dyDescent="0.25">
      <c r="AO16631" s="165"/>
    </row>
    <row r="16632" spans="41:41" x14ac:dyDescent="0.25">
      <c r="AO16632" s="165"/>
    </row>
    <row r="16633" spans="41:41" x14ac:dyDescent="0.25">
      <c r="AO16633" s="165"/>
    </row>
    <row r="16634" spans="41:41" x14ac:dyDescent="0.25">
      <c r="AO16634" s="165"/>
    </row>
    <row r="16635" spans="41:41" x14ac:dyDescent="0.25">
      <c r="AO16635" s="165"/>
    </row>
    <row r="16636" spans="41:41" x14ac:dyDescent="0.25">
      <c r="AO16636" s="165"/>
    </row>
    <row r="16637" spans="41:41" x14ac:dyDescent="0.25">
      <c r="AO16637" s="165"/>
    </row>
    <row r="16638" spans="41:41" x14ac:dyDescent="0.25">
      <c r="AO16638" s="165"/>
    </row>
    <row r="16639" spans="41:41" x14ac:dyDescent="0.25">
      <c r="AO16639" s="165"/>
    </row>
    <row r="16640" spans="41:41" x14ac:dyDescent="0.25">
      <c r="AO16640" s="165"/>
    </row>
    <row r="16641" spans="41:41" x14ac:dyDescent="0.25">
      <c r="AO16641" s="165"/>
    </row>
    <row r="16642" spans="41:41" x14ac:dyDescent="0.25">
      <c r="AO16642" s="165"/>
    </row>
    <row r="16643" spans="41:41" x14ac:dyDescent="0.25">
      <c r="AO16643" s="165"/>
    </row>
    <row r="16644" spans="41:41" x14ac:dyDescent="0.25">
      <c r="AO16644" s="165"/>
    </row>
    <row r="16645" spans="41:41" x14ac:dyDescent="0.25">
      <c r="AO16645" s="165"/>
    </row>
    <row r="16646" spans="41:41" x14ac:dyDescent="0.25">
      <c r="AO16646" s="165"/>
    </row>
    <row r="16647" spans="41:41" x14ac:dyDescent="0.25">
      <c r="AO16647" s="165"/>
    </row>
    <row r="16648" spans="41:41" x14ac:dyDescent="0.25">
      <c r="AO16648" s="165"/>
    </row>
    <row r="16649" spans="41:41" x14ac:dyDescent="0.25">
      <c r="AO16649" s="165"/>
    </row>
    <row r="16650" spans="41:41" x14ac:dyDescent="0.25">
      <c r="AO16650" s="165"/>
    </row>
    <row r="16651" spans="41:41" x14ac:dyDescent="0.25">
      <c r="AO16651" s="165"/>
    </row>
    <row r="16652" spans="41:41" x14ac:dyDescent="0.25">
      <c r="AO16652" s="165"/>
    </row>
    <row r="16653" spans="41:41" x14ac:dyDescent="0.25">
      <c r="AO16653" s="165"/>
    </row>
    <row r="16654" spans="41:41" x14ac:dyDescent="0.25">
      <c r="AO16654" s="165"/>
    </row>
    <row r="16655" spans="41:41" x14ac:dyDescent="0.25">
      <c r="AO16655" s="165"/>
    </row>
    <row r="16656" spans="41:41" x14ac:dyDescent="0.25">
      <c r="AO16656" s="165"/>
    </row>
    <row r="16657" spans="41:41" x14ac:dyDescent="0.25">
      <c r="AO16657" s="165"/>
    </row>
    <row r="16658" spans="41:41" x14ac:dyDescent="0.25">
      <c r="AO16658" s="165"/>
    </row>
    <row r="16659" spans="41:41" x14ac:dyDescent="0.25">
      <c r="AO16659" s="165"/>
    </row>
    <row r="16660" spans="41:41" x14ac:dyDescent="0.25">
      <c r="AO16660" s="165"/>
    </row>
    <row r="16661" spans="41:41" x14ac:dyDescent="0.25">
      <c r="AO16661" s="165"/>
    </row>
    <row r="16662" spans="41:41" x14ac:dyDescent="0.25">
      <c r="AO16662" s="165"/>
    </row>
    <row r="16663" spans="41:41" x14ac:dyDescent="0.25">
      <c r="AO16663" s="165"/>
    </row>
    <row r="16664" spans="41:41" x14ac:dyDescent="0.25">
      <c r="AO16664" s="165"/>
    </row>
    <row r="16665" spans="41:41" x14ac:dyDescent="0.25">
      <c r="AO16665" s="165"/>
    </row>
    <row r="16666" spans="41:41" x14ac:dyDescent="0.25">
      <c r="AO16666" s="165"/>
    </row>
    <row r="16667" spans="41:41" x14ac:dyDescent="0.25">
      <c r="AO16667" s="165"/>
    </row>
    <row r="16668" spans="41:41" x14ac:dyDescent="0.25">
      <c r="AO16668" s="165"/>
    </row>
    <row r="16669" spans="41:41" x14ac:dyDescent="0.25">
      <c r="AO16669" s="165"/>
    </row>
    <row r="16670" spans="41:41" x14ac:dyDescent="0.25">
      <c r="AO16670" s="165"/>
    </row>
    <row r="16671" spans="41:41" x14ac:dyDescent="0.25">
      <c r="AO16671" s="165"/>
    </row>
    <row r="16672" spans="41:41" x14ac:dyDescent="0.25">
      <c r="AO16672" s="165"/>
    </row>
    <row r="16673" spans="41:41" x14ac:dyDescent="0.25">
      <c r="AO16673" s="165"/>
    </row>
    <row r="16674" spans="41:41" x14ac:dyDescent="0.25">
      <c r="AO16674" s="165"/>
    </row>
    <row r="16675" spans="41:41" x14ac:dyDescent="0.25">
      <c r="AO16675" s="165"/>
    </row>
    <row r="16676" spans="41:41" x14ac:dyDescent="0.25">
      <c r="AO16676" s="165"/>
    </row>
    <row r="16677" spans="41:41" x14ac:dyDescent="0.25">
      <c r="AO16677" s="165"/>
    </row>
    <row r="16678" spans="41:41" x14ac:dyDescent="0.25">
      <c r="AO16678" s="165"/>
    </row>
    <row r="16679" spans="41:41" x14ac:dyDescent="0.25">
      <c r="AO16679" s="165"/>
    </row>
    <row r="16680" spans="41:41" x14ac:dyDescent="0.25">
      <c r="AO16680" s="165"/>
    </row>
    <row r="16681" spans="41:41" x14ac:dyDescent="0.25">
      <c r="AO16681" s="165"/>
    </row>
    <row r="16682" spans="41:41" x14ac:dyDescent="0.25">
      <c r="AO16682" s="165"/>
    </row>
    <row r="16683" spans="41:41" x14ac:dyDescent="0.25">
      <c r="AO16683" s="165"/>
    </row>
    <row r="16684" spans="41:41" x14ac:dyDescent="0.25">
      <c r="AO16684" s="165"/>
    </row>
    <row r="16685" spans="41:41" x14ac:dyDescent="0.25">
      <c r="AO16685" s="165"/>
    </row>
    <row r="16686" spans="41:41" x14ac:dyDescent="0.25">
      <c r="AO16686" s="165"/>
    </row>
    <row r="16687" spans="41:41" x14ac:dyDescent="0.25">
      <c r="AO16687" s="165"/>
    </row>
    <row r="16688" spans="41:41" x14ac:dyDescent="0.25">
      <c r="AO16688" s="165"/>
    </row>
    <row r="16689" spans="41:41" x14ac:dyDescent="0.25">
      <c r="AO16689" s="165"/>
    </row>
    <row r="16690" spans="41:41" x14ac:dyDescent="0.25">
      <c r="AO16690" s="165"/>
    </row>
    <row r="16691" spans="41:41" x14ac:dyDescent="0.25">
      <c r="AO16691" s="165"/>
    </row>
    <row r="16692" spans="41:41" x14ac:dyDescent="0.25">
      <c r="AO16692" s="165"/>
    </row>
    <row r="16693" spans="41:41" x14ac:dyDescent="0.25">
      <c r="AO16693" s="165"/>
    </row>
    <row r="16694" spans="41:41" x14ac:dyDescent="0.25">
      <c r="AO16694" s="165"/>
    </row>
    <row r="16695" spans="41:41" x14ac:dyDescent="0.25">
      <c r="AO16695" s="165"/>
    </row>
    <row r="16696" spans="41:41" x14ac:dyDescent="0.25">
      <c r="AO16696" s="165"/>
    </row>
    <row r="16697" spans="41:41" x14ac:dyDescent="0.25">
      <c r="AO16697" s="165"/>
    </row>
    <row r="16698" spans="41:41" x14ac:dyDescent="0.25">
      <c r="AO16698" s="165"/>
    </row>
    <row r="16699" spans="41:41" x14ac:dyDescent="0.25">
      <c r="AO16699" s="165"/>
    </row>
    <row r="16700" spans="41:41" x14ac:dyDescent="0.25">
      <c r="AO16700" s="165"/>
    </row>
    <row r="16701" spans="41:41" x14ac:dyDescent="0.25">
      <c r="AO16701" s="165"/>
    </row>
    <row r="16702" spans="41:41" x14ac:dyDescent="0.25">
      <c r="AO16702" s="165"/>
    </row>
    <row r="16703" spans="41:41" x14ac:dyDescent="0.25">
      <c r="AO16703" s="165"/>
    </row>
    <row r="16704" spans="41:41" x14ac:dyDescent="0.25">
      <c r="AO16704" s="165"/>
    </row>
    <row r="16705" spans="41:41" x14ac:dyDescent="0.25">
      <c r="AO16705" s="165"/>
    </row>
    <row r="16706" spans="41:41" x14ac:dyDescent="0.25">
      <c r="AO16706" s="165"/>
    </row>
    <row r="16707" spans="41:41" x14ac:dyDescent="0.25">
      <c r="AO16707" s="165"/>
    </row>
    <row r="16708" spans="41:41" x14ac:dyDescent="0.25">
      <c r="AO16708" s="165"/>
    </row>
    <row r="16709" spans="41:41" x14ac:dyDescent="0.25">
      <c r="AO16709" s="165"/>
    </row>
    <row r="16710" spans="41:41" x14ac:dyDescent="0.25">
      <c r="AO16710" s="165"/>
    </row>
    <row r="16711" spans="41:41" x14ac:dyDescent="0.25">
      <c r="AO16711" s="165"/>
    </row>
    <row r="16712" spans="41:41" x14ac:dyDescent="0.25">
      <c r="AO16712" s="165"/>
    </row>
    <row r="16713" spans="41:41" x14ac:dyDescent="0.25">
      <c r="AO16713" s="165"/>
    </row>
    <row r="16714" spans="41:41" x14ac:dyDescent="0.25">
      <c r="AO16714" s="165"/>
    </row>
    <row r="16715" spans="41:41" x14ac:dyDescent="0.25">
      <c r="AO16715" s="165"/>
    </row>
    <row r="16716" spans="41:41" x14ac:dyDescent="0.25">
      <c r="AO16716" s="165"/>
    </row>
    <row r="16717" spans="41:41" x14ac:dyDescent="0.25">
      <c r="AO16717" s="165"/>
    </row>
    <row r="16718" spans="41:41" x14ac:dyDescent="0.25">
      <c r="AO16718" s="165"/>
    </row>
    <row r="16719" spans="41:41" x14ac:dyDescent="0.25">
      <c r="AO16719" s="165"/>
    </row>
    <row r="16720" spans="41:41" x14ac:dyDescent="0.25">
      <c r="AO16720" s="165"/>
    </row>
    <row r="16721" spans="41:41" x14ac:dyDescent="0.25">
      <c r="AO16721" s="165"/>
    </row>
    <row r="16722" spans="41:41" x14ac:dyDescent="0.25">
      <c r="AO16722" s="165"/>
    </row>
    <row r="16723" spans="41:41" x14ac:dyDescent="0.25">
      <c r="AO16723" s="165"/>
    </row>
    <row r="16724" spans="41:41" x14ac:dyDescent="0.25">
      <c r="AO16724" s="165"/>
    </row>
    <row r="16725" spans="41:41" x14ac:dyDescent="0.25">
      <c r="AO16725" s="165"/>
    </row>
    <row r="16726" spans="41:41" x14ac:dyDescent="0.25">
      <c r="AO16726" s="165"/>
    </row>
    <row r="16727" spans="41:41" x14ac:dyDescent="0.25">
      <c r="AO16727" s="165"/>
    </row>
    <row r="16728" spans="41:41" x14ac:dyDescent="0.25">
      <c r="AO16728" s="165"/>
    </row>
    <row r="16729" spans="41:41" x14ac:dyDescent="0.25">
      <c r="AO16729" s="165"/>
    </row>
    <row r="16730" spans="41:41" x14ac:dyDescent="0.25">
      <c r="AO16730" s="165"/>
    </row>
    <row r="16731" spans="41:41" x14ac:dyDescent="0.25">
      <c r="AO16731" s="165"/>
    </row>
    <row r="16732" spans="41:41" x14ac:dyDescent="0.25">
      <c r="AO16732" s="165"/>
    </row>
    <row r="16733" spans="41:41" x14ac:dyDescent="0.25">
      <c r="AO16733" s="165"/>
    </row>
    <row r="16734" spans="41:41" x14ac:dyDescent="0.25">
      <c r="AO16734" s="165"/>
    </row>
    <row r="16735" spans="41:41" x14ac:dyDescent="0.25">
      <c r="AO16735" s="165"/>
    </row>
    <row r="16736" spans="41:41" x14ac:dyDescent="0.25">
      <c r="AO16736" s="165"/>
    </row>
    <row r="16737" spans="41:41" x14ac:dyDescent="0.25">
      <c r="AO16737" s="165"/>
    </row>
    <row r="16738" spans="41:41" x14ac:dyDescent="0.25">
      <c r="AO16738" s="165"/>
    </row>
    <row r="16739" spans="41:41" x14ac:dyDescent="0.25">
      <c r="AO16739" s="165"/>
    </row>
    <row r="16740" spans="41:41" x14ac:dyDescent="0.25">
      <c r="AO16740" s="165"/>
    </row>
    <row r="16741" spans="41:41" x14ac:dyDescent="0.25">
      <c r="AO16741" s="165"/>
    </row>
    <row r="16742" spans="41:41" x14ac:dyDescent="0.25">
      <c r="AO16742" s="165"/>
    </row>
    <row r="16743" spans="41:41" x14ac:dyDescent="0.25">
      <c r="AO16743" s="165"/>
    </row>
    <row r="16744" spans="41:41" x14ac:dyDescent="0.25">
      <c r="AO16744" s="165"/>
    </row>
    <row r="16745" spans="41:41" x14ac:dyDescent="0.25">
      <c r="AO16745" s="165"/>
    </row>
    <row r="16746" spans="41:41" x14ac:dyDescent="0.25">
      <c r="AO16746" s="165"/>
    </row>
    <row r="16747" spans="41:41" x14ac:dyDescent="0.25">
      <c r="AO16747" s="165"/>
    </row>
    <row r="16748" spans="41:41" x14ac:dyDescent="0.25">
      <c r="AO16748" s="165"/>
    </row>
    <row r="16749" spans="41:41" x14ac:dyDescent="0.25">
      <c r="AO16749" s="165"/>
    </row>
    <row r="16750" spans="41:41" x14ac:dyDescent="0.25">
      <c r="AO16750" s="165"/>
    </row>
    <row r="16751" spans="41:41" x14ac:dyDescent="0.25">
      <c r="AO16751" s="165"/>
    </row>
    <row r="16752" spans="41:41" x14ac:dyDescent="0.25">
      <c r="AO16752" s="165"/>
    </row>
    <row r="16753" spans="41:41" x14ac:dyDescent="0.25">
      <c r="AO16753" s="165"/>
    </row>
    <row r="16754" spans="41:41" x14ac:dyDescent="0.25">
      <c r="AO16754" s="165"/>
    </row>
    <row r="16755" spans="41:41" x14ac:dyDescent="0.25">
      <c r="AO16755" s="165"/>
    </row>
    <row r="16756" spans="41:41" x14ac:dyDescent="0.25">
      <c r="AO16756" s="165"/>
    </row>
    <row r="16757" spans="41:41" x14ac:dyDescent="0.25">
      <c r="AO16757" s="165"/>
    </row>
    <row r="16758" spans="41:41" x14ac:dyDescent="0.25">
      <c r="AO16758" s="165"/>
    </row>
    <row r="16759" spans="41:41" x14ac:dyDescent="0.25">
      <c r="AO16759" s="165"/>
    </row>
    <row r="16760" spans="41:41" x14ac:dyDescent="0.25">
      <c r="AO16760" s="165"/>
    </row>
    <row r="16761" spans="41:41" x14ac:dyDescent="0.25">
      <c r="AO16761" s="165"/>
    </row>
    <row r="16762" spans="41:41" x14ac:dyDescent="0.25">
      <c r="AO16762" s="165"/>
    </row>
    <row r="16763" spans="41:41" x14ac:dyDescent="0.25">
      <c r="AO16763" s="165"/>
    </row>
    <row r="16764" spans="41:41" x14ac:dyDescent="0.25">
      <c r="AO16764" s="165"/>
    </row>
    <row r="16765" spans="41:41" x14ac:dyDescent="0.25">
      <c r="AO16765" s="165"/>
    </row>
    <row r="16766" spans="41:41" x14ac:dyDescent="0.25">
      <c r="AO16766" s="165"/>
    </row>
    <row r="16767" spans="41:41" x14ac:dyDescent="0.25">
      <c r="AO16767" s="165"/>
    </row>
    <row r="16768" spans="41:41" x14ac:dyDescent="0.25">
      <c r="AO16768" s="165"/>
    </row>
    <row r="16769" spans="41:41" x14ac:dyDescent="0.25">
      <c r="AO16769" s="165"/>
    </row>
    <row r="16770" spans="41:41" x14ac:dyDescent="0.25">
      <c r="AO16770" s="165"/>
    </row>
    <row r="16771" spans="41:41" x14ac:dyDescent="0.25">
      <c r="AO16771" s="165"/>
    </row>
    <row r="16772" spans="41:41" x14ac:dyDescent="0.25">
      <c r="AO16772" s="165"/>
    </row>
    <row r="16773" spans="41:41" x14ac:dyDescent="0.25">
      <c r="AO16773" s="165"/>
    </row>
    <row r="16774" spans="41:41" x14ac:dyDescent="0.25">
      <c r="AO16774" s="165"/>
    </row>
    <row r="16775" spans="41:41" x14ac:dyDescent="0.25">
      <c r="AO16775" s="165"/>
    </row>
    <row r="16776" spans="41:41" x14ac:dyDescent="0.25">
      <c r="AO16776" s="165"/>
    </row>
    <row r="16777" spans="41:41" x14ac:dyDescent="0.25">
      <c r="AO16777" s="165"/>
    </row>
    <row r="16778" spans="41:41" x14ac:dyDescent="0.25">
      <c r="AO16778" s="165"/>
    </row>
    <row r="16779" spans="41:41" x14ac:dyDescent="0.25">
      <c r="AO16779" s="165"/>
    </row>
    <row r="16780" spans="41:41" x14ac:dyDescent="0.25">
      <c r="AO16780" s="165"/>
    </row>
    <row r="16781" spans="41:41" x14ac:dyDescent="0.25">
      <c r="AO16781" s="165"/>
    </row>
    <row r="16782" spans="41:41" x14ac:dyDescent="0.25">
      <c r="AO16782" s="165"/>
    </row>
    <row r="16783" spans="41:41" x14ac:dyDescent="0.25">
      <c r="AO16783" s="165"/>
    </row>
    <row r="16784" spans="41:41" x14ac:dyDescent="0.25">
      <c r="AO16784" s="165"/>
    </row>
    <row r="16785" spans="41:41" x14ac:dyDescent="0.25">
      <c r="AO16785" s="165"/>
    </row>
    <row r="16786" spans="41:41" x14ac:dyDescent="0.25">
      <c r="AO16786" s="165"/>
    </row>
    <row r="16787" spans="41:41" x14ac:dyDescent="0.25">
      <c r="AO16787" s="165"/>
    </row>
    <row r="16788" spans="41:41" x14ac:dyDescent="0.25">
      <c r="AO16788" s="165"/>
    </row>
    <row r="16789" spans="41:41" x14ac:dyDescent="0.25">
      <c r="AO16789" s="165"/>
    </row>
    <row r="16790" spans="41:41" x14ac:dyDescent="0.25">
      <c r="AO16790" s="165"/>
    </row>
    <row r="16791" spans="41:41" x14ac:dyDescent="0.25">
      <c r="AO16791" s="165"/>
    </row>
    <row r="16792" spans="41:41" x14ac:dyDescent="0.25">
      <c r="AO16792" s="165"/>
    </row>
    <row r="16793" spans="41:41" x14ac:dyDescent="0.25">
      <c r="AO16793" s="165"/>
    </row>
    <row r="16794" spans="41:41" x14ac:dyDescent="0.25">
      <c r="AO16794" s="165"/>
    </row>
    <row r="16795" spans="41:41" x14ac:dyDescent="0.25">
      <c r="AO16795" s="165"/>
    </row>
    <row r="16796" spans="41:41" x14ac:dyDescent="0.25">
      <c r="AO16796" s="165"/>
    </row>
    <row r="16797" spans="41:41" x14ac:dyDescent="0.25">
      <c r="AO16797" s="165"/>
    </row>
    <row r="16798" spans="41:41" x14ac:dyDescent="0.25">
      <c r="AO16798" s="165"/>
    </row>
    <row r="16799" spans="41:41" x14ac:dyDescent="0.25">
      <c r="AO16799" s="165"/>
    </row>
    <row r="16800" spans="41:41" x14ac:dyDescent="0.25">
      <c r="AO16800" s="165"/>
    </row>
    <row r="16801" spans="41:41" x14ac:dyDescent="0.25">
      <c r="AO16801" s="165"/>
    </row>
    <row r="16802" spans="41:41" x14ac:dyDescent="0.25">
      <c r="AO16802" s="165"/>
    </row>
    <row r="16803" spans="41:41" x14ac:dyDescent="0.25">
      <c r="AO16803" s="165"/>
    </row>
    <row r="16804" spans="41:41" x14ac:dyDescent="0.25">
      <c r="AO16804" s="165"/>
    </row>
    <row r="16805" spans="41:41" x14ac:dyDescent="0.25">
      <c r="AO16805" s="165"/>
    </row>
    <row r="16806" spans="41:41" x14ac:dyDescent="0.25">
      <c r="AO16806" s="165"/>
    </row>
    <row r="16807" spans="41:41" x14ac:dyDescent="0.25">
      <c r="AO16807" s="165"/>
    </row>
    <row r="16808" spans="41:41" x14ac:dyDescent="0.25">
      <c r="AO16808" s="165"/>
    </row>
    <row r="16809" spans="41:41" x14ac:dyDescent="0.25">
      <c r="AO16809" s="165"/>
    </row>
    <row r="16810" spans="41:41" x14ac:dyDescent="0.25">
      <c r="AO16810" s="165"/>
    </row>
    <row r="16811" spans="41:41" x14ac:dyDescent="0.25">
      <c r="AO16811" s="165"/>
    </row>
    <row r="16812" spans="41:41" x14ac:dyDescent="0.25">
      <c r="AO16812" s="165"/>
    </row>
    <row r="16813" spans="41:41" x14ac:dyDescent="0.25">
      <c r="AO16813" s="165"/>
    </row>
    <row r="16814" spans="41:41" x14ac:dyDescent="0.25">
      <c r="AO16814" s="165"/>
    </row>
    <row r="16815" spans="41:41" x14ac:dyDescent="0.25">
      <c r="AO16815" s="165"/>
    </row>
    <row r="16816" spans="41:41" x14ac:dyDescent="0.25">
      <c r="AO16816" s="165"/>
    </row>
    <row r="16817" spans="41:41" x14ac:dyDescent="0.25">
      <c r="AO16817" s="165"/>
    </row>
    <row r="16818" spans="41:41" x14ac:dyDescent="0.25">
      <c r="AO16818" s="165"/>
    </row>
    <row r="16819" spans="41:41" x14ac:dyDescent="0.25">
      <c r="AO16819" s="165"/>
    </row>
    <row r="16820" spans="41:41" x14ac:dyDescent="0.25">
      <c r="AO16820" s="165"/>
    </row>
    <row r="16821" spans="41:41" x14ac:dyDescent="0.25">
      <c r="AO16821" s="165"/>
    </row>
    <row r="16822" spans="41:41" x14ac:dyDescent="0.25">
      <c r="AO16822" s="165"/>
    </row>
    <row r="16823" spans="41:41" x14ac:dyDescent="0.25">
      <c r="AO16823" s="165"/>
    </row>
    <row r="16824" spans="41:41" x14ac:dyDescent="0.25">
      <c r="AO16824" s="165"/>
    </row>
    <row r="16825" spans="41:41" x14ac:dyDescent="0.25">
      <c r="AO16825" s="165"/>
    </row>
    <row r="16826" spans="41:41" x14ac:dyDescent="0.25">
      <c r="AO16826" s="165"/>
    </row>
    <row r="16827" spans="41:41" x14ac:dyDescent="0.25">
      <c r="AO16827" s="165"/>
    </row>
    <row r="16828" spans="41:41" x14ac:dyDescent="0.25">
      <c r="AO16828" s="165"/>
    </row>
    <row r="16829" spans="41:41" x14ac:dyDescent="0.25">
      <c r="AO16829" s="165"/>
    </row>
    <row r="16830" spans="41:41" x14ac:dyDescent="0.25">
      <c r="AO16830" s="165"/>
    </row>
    <row r="16831" spans="41:41" x14ac:dyDescent="0.25">
      <c r="AO16831" s="165"/>
    </row>
    <row r="16832" spans="41:41" x14ac:dyDescent="0.25">
      <c r="AO16832" s="165"/>
    </row>
    <row r="16833" spans="41:41" x14ac:dyDescent="0.25">
      <c r="AO16833" s="165"/>
    </row>
    <row r="16834" spans="41:41" x14ac:dyDescent="0.25">
      <c r="AO16834" s="165"/>
    </row>
    <row r="16835" spans="41:41" x14ac:dyDescent="0.25">
      <c r="AO16835" s="165"/>
    </row>
    <row r="16836" spans="41:41" x14ac:dyDescent="0.25">
      <c r="AO16836" s="165"/>
    </row>
    <row r="16837" spans="41:41" x14ac:dyDescent="0.25">
      <c r="AO16837" s="165"/>
    </row>
    <row r="16838" spans="41:41" x14ac:dyDescent="0.25">
      <c r="AO16838" s="165"/>
    </row>
    <row r="16839" spans="41:41" x14ac:dyDescent="0.25">
      <c r="AO16839" s="165"/>
    </row>
    <row r="16840" spans="41:41" x14ac:dyDescent="0.25">
      <c r="AO16840" s="165"/>
    </row>
    <row r="16841" spans="41:41" x14ac:dyDescent="0.25">
      <c r="AO16841" s="165"/>
    </row>
    <row r="16842" spans="41:41" x14ac:dyDescent="0.25">
      <c r="AO16842" s="165"/>
    </row>
    <row r="16843" spans="41:41" x14ac:dyDescent="0.25">
      <c r="AO16843" s="165"/>
    </row>
    <row r="16844" spans="41:41" x14ac:dyDescent="0.25">
      <c r="AO16844" s="165"/>
    </row>
    <row r="16845" spans="41:41" x14ac:dyDescent="0.25">
      <c r="AO16845" s="165"/>
    </row>
    <row r="16846" spans="41:41" x14ac:dyDescent="0.25">
      <c r="AO16846" s="165"/>
    </row>
    <row r="16847" spans="41:41" x14ac:dyDescent="0.25">
      <c r="AO16847" s="165"/>
    </row>
    <row r="16848" spans="41:41" x14ac:dyDescent="0.25">
      <c r="AO16848" s="165"/>
    </row>
    <row r="16849" spans="41:41" x14ac:dyDescent="0.25">
      <c r="AO16849" s="165"/>
    </row>
    <row r="16850" spans="41:41" x14ac:dyDescent="0.25">
      <c r="AO16850" s="165"/>
    </row>
    <row r="16851" spans="41:41" x14ac:dyDescent="0.25">
      <c r="AO16851" s="165"/>
    </row>
    <row r="16852" spans="41:41" x14ac:dyDescent="0.25">
      <c r="AO16852" s="165"/>
    </row>
    <row r="16853" spans="41:41" x14ac:dyDescent="0.25">
      <c r="AO16853" s="165"/>
    </row>
    <row r="16854" spans="41:41" x14ac:dyDescent="0.25">
      <c r="AO16854" s="165"/>
    </row>
    <row r="16855" spans="41:41" x14ac:dyDescent="0.25">
      <c r="AO16855" s="165"/>
    </row>
    <row r="16856" spans="41:41" x14ac:dyDescent="0.25">
      <c r="AO16856" s="165"/>
    </row>
    <row r="16857" spans="41:41" x14ac:dyDescent="0.25">
      <c r="AO16857" s="165"/>
    </row>
    <row r="16858" spans="41:41" x14ac:dyDescent="0.25">
      <c r="AO16858" s="165"/>
    </row>
    <row r="16859" spans="41:41" x14ac:dyDescent="0.25">
      <c r="AO16859" s="165"/>
    </row>
    <row r="16860" spans="41:41" x14ac:dyDescent="0.25">
      <c r="AO16860" s="165"/>
    </row>
    <row r="16861" spans="41:41" x14ac:dyDescent="0.25">
      <c r="AO16861" s="165"/>
    </row>
    <row r="16862" spans="41:41" x14ac:dyDescent="0.25">
      <c r="AO16862" s="165"/>
    </row>
    <row r="16863" spans="41:41" x14ac:dyDescent="0.25">
      <c r="AO16863" s="165"/>
    </row>
    <row r="16864" spans="41:41" x14ac:dyDescent="0.25">
      <c r="AO16864" s="165"/>
    </row>
    <row r="16865" spans="41:41" x14ac:dyDescent="0.25">
      <c r="AO16865" s="165"/>
    </row>
    <row r="16866" spans="41:41" x14ac:dyDescent="0.25">
      <c r="AO16866" s="165"/>
    </row>
    <row r="16867" spans="41:41" x14ac:dyDescent="0.25">
      <c r="AO16867" s="165"/>
    </row>
    <row r="16868" spans="41:41" x14ac:dyDescent="0.25">
      <c r="AO16868" s="165"/>
    </row>
    <row r="16869" spans="41:41" x14ac:dyDescent="0.25">
      <c r="AO16869" s="165"/>
    </row>
    <row r="16870" spans="41:41" x14ac:dyDescent="0.25">
      <c r="AO16870" s="165"/>
    </row>
    <row r="16871" spans="41:41" x14ac:dyDescent="0.25">
      <c r="AO16871" s="165"/>
    </row>
    <row r="16872" spans="41:41" x14ac:dyDescent="0.25">
      <c r="AO16872" s="165"/>
    </row>
    <row r="16873" spans="41:41" x14ac:dyDescent="0.25">
      <c r="AO16873" s="165"/>
    </row>
    <row r="16874" spans="41:41" x14ac:dyDescent="0.25">
      <c r="AO16874" s="165"/>
    </row>
    <row r="16875" spans="41:41" x14ac:dyDescent="0.25">
      <c r="AO16875" s="165"/>
    </row>
    <row r="16876" spans="41:41" x14ac:dyDescent="0.25">
      <c r="AO16876" s="165"/>
    </row>
    <row r="16877" spans="41:41" x14ac:dyDescent="0.25">
      <c r="AO16877" s="165"/>
    </row>
    <row r="16878" spans="41:41" x14ac:dyDescent="0.25">
      <c r="AO16878" s="165"/>
    </row>
    <row r="16879" spans="41:41" x14ac:dyDescent="0.25">
      <c r="AO16879" s="165"/>
    </row>
    <row r="16880" spans="41:41" x14ac:dyDescent="0.25">
      <c r="AO16880" s="165"/>
    </row>
    <row r="16881" spans="41:41" x14ac:dyDescent="0.25">
      <c r="AO16881" s="165"/>
    </row>
    <row r="16882" spans="41:41" x14ac:dyDescent="0.25">
      <c r="AO16882" s="165"/>
    </row>
    <row r="16883" spans="41:41" x14ac:dyDescent="0.25">
      <c r="AO16883" s="165"/>
    </row>
    <row r="16884" spans="41:41" x14ac:dyDescent="0.25">
      <c r="AO16884" s="165"/>
    </row>
    <row r="16885" spans="41:41" x14ac:dyDescent="0.25">
      <c r="AO16885" s="165"/>
    </row>
    <row r="16886" spans="41:41" x14ac:dyDescent="0.25">
      <c r="AO16886" s="165"/>
    </row>
    <row r="16887" spans="41:41" x14ac:dyDescent="0.25">
      <c r="AO16887" s="165"/>
    </row>
    <row r="16888" spans="41:41" x14ac:dyDescent="0.25">
      <c r="AO16888" s="165"/>
    </row>
    <row r="16889" spans="41:41" x14ac:dyDescent="0.25">
      <c r="AO16889" s="165"/>
    </row>
    <row r="16890" spans="41:41" x14ac:dyDescent="0.25">
      <c r="AO16890" s="165"/>
    </row>
    <row r="16891" spans="41:41" x14ac:dyDescent="0.25">
      <c r="AO16891" s="165"/>
    </row>
    <row r="16892" spans="41:41" x14ac:dyDescent="0.25">
      <c r="AO16892" s="165"/>
    </row>
    <row r="16893" spans="41:41" x14ac:dyDescent="0.25">
      <c r="AO16893" s="165"/>
    </row>
    <row r="16894" spans="41:41" x14ac:dyDescent="0.25">
      <c r="AO16894" s="165"/>
    </row>
    <row r="16895" spans="41:41" x14ac:dyDescent="0.25">
      <c r="AO16895" s="165"/>
    </row>
    <row r="16896" spans="41:41" x14ac:dyDescent="0.25">
      <c r="AO16896" s="165"/>
    </row>
    <row r="16897" spans="41:41" x14ac:dyDescent="0.25">
      <c r="AO16897" s="165"/>
    </row>
    <row r="16898" spans="41:41" x14ac:dyDescent="0.25">
      <c r="AO16898" s="165"/>
    </row>
    <row r="16899" spans="41:41" x14ac:dyDescent="0.25">
      <c r="AO16899" s="165"/>
    </row>
    <row r="16900" spans="41:41" x14ac:dyDescent="0.25">
      <c r="AO16900" s="165"/>
    </row>
    <row r="16901" spans="41:41" x14ac:dyDescent="0.25">
      <c r="AO16901" s="165"/>
    </row>
    <row r="16902" spans="41:41" x14ac:dyDescent="0.25">
      <c r="AO16902" s="165"/>
    </row>
    <row r="16903" spans="41:41" x14ac:dyDescent="0.25">
      <c r="AO16903" s="165"/>
    </row>
    <row r="16904" spans="41:41" x14ac:dyDescent="0.25">
      <c r="AO16904" s="165"/>
    </row>
    <row r="16905" spans="41:41" x14ac:dyDescent="0.25">
      <c r="AO16905" s="165"/>
    </row>
    <row r="16906" spans="41:41" x14ac:dyDescent="0.25">
      <c r="AO16906" s="165"/>
    </row>
    <row r="16907" spans="41:41" x14ac:dyDescent="0.25">
      <c r="AO16907" s="165"/>
    </row>
    <row r="16908" spans="41:41" x14ac:dyDescent="0.25">
      <c r="AO16908" s="165"/>
    </row>
    <row r="16909" spans="41:41" x14ac:dyDescent="0.25">
      <c r="AO16909" s="165"/>
    </row>
    <row r="16910" spans="41:41" x14ac:dyDescent="0.25">
      <c r="AO16910" s="165"/>
    </row>
    <row r="16911" spans="41:41" x14ac:dyDescent="0.25">
      <c r="AO16911" s="165"/>
    </row>
    <row r="16912" spans="41:41" x14ac:dyDescent="0.25">
      <c r="AO16912" s="165"/>
    </row>
    <row r="16913" spans="41:41" x14ac:dyDescent="0.25">
      <c r="AO16913" s="165"/>
    </row>
    <row r="16914" spans="41:41" x14ac:dyDescent="0.25">
      <c r="AO16914" s="165"/>
    </row>
    <row r="16915" spans="41:41" x14ac:dyDescent="0.25">
      <c r="AO16915" s="165"/>
    </row>
    <row r="16916" spans="41:41" x14ac:dyDescent="0.25">
      <c r="AO16916" s="165"/>
    </row>
    <row r="16917" spans="41:41" x14ac:dyDescent="0.25">
      <c r="AO16917" s="165"/>
    </row>
    <row r="16918" spans="41:41" x14ac:dyDescent="0.25">
      <c r="AO16918" s="165"/>
    </row>
    <row r="16919" spans="41:41" x14ac:dyDescent="0.25">
      <c r="AO16919" s="165"/>
    </row>
    <row r="16920" spans="41:41" x14ac:dyDescent="0.25">
      <c r="AO16920" s="165"/>
    </row>
    <row r="16921" spans="41:41" x14ac:dyDescent="0.25">
      <c r="AO16921" s="165"/>
    </row>
    <row r="16922" spans="41:41" x14ac:dyDescent="0.25">
      <c r="AO16922" s="165"/>
    </row>
    <row r="16923" spans="41:41" x14ac:dyDescent="0.25">
      <c r="AO16923" s="165"/>
    </row>
    <row r="16924" spans="41:41" x14ac:dyDescent="0.25">
      <c r="AO16924" s="165"/>
    </row>
    <row r="16925" spans="41:41" x14ac:dyDescent="0.25">
      <c r="AO16925" s="165"/>
    </row>
    <row r="16926" spans="41:41" x14ac:dyDescent="0.25">
      <c r="AO16926" s="165"/>
    </row>
    <row r="16927" spans="41:41" x14ac:dyDescent="0.25">
      <c r="AO16927" s="165"/>
    </row>
    <row r="16928" spans="41:41" x14ac:dyDescent="0.25">
      <c r="AO16928" s="165"/>
    </row>
    <row r="16929" spans="41:41" x14ac:dyDescent="0.25">
      <c r="AO16929" s="165"/>
    </row>
    <row r="16930" spans="41:41" x14ac:dyDescent="0.25">
      <c r="AO16930" s="165"/>
    </row>
    <row r="16931" spans="41:41" x14ac:dyDescent="0.25">
      <c r="AO16931" s="165"/>
    </row>
    <row r="16932" spans="41:41" x14ac:dyDescent="0.25">
      <c r="AO16932" s="165"/>
    </row>
    <row r="16933" spans="41:41" x14ac:dyDescent="0.25">
      <c r="AO16933" s="165"/>
    </row>
    <row r="16934" spans="41:41" x14ac:dyDescent="0.25">
      <c r="AO16934" s="165"/>
    </row>
    <row r="16935" spans="41:41" x14ac:dyDescent="0.25">
      <c r="AO16935" s="165"/>
    </row>
    <row r="16936" spans="41:41" x14ac:dyDescent="0.25">
      <c r="AO16936" s="165"/>
    </row>
    <row r="16937" spans="41:41" x14ac:dyDescent="0.25">
      <c r="AO16937" s="165"/>
    </row>
    <row r="16938" spans="41:41" x14ac:dyDescent="0.25">
      <c r="AO16938" s="165"/>
    </row>
    <row r="16939" spans="41:41" x14ac:dyDescent="0.25">
      <c r="AO16939" s="165"/>
    </row>
    <row r="16940" spans="41:41" x14ac:dyDescent="0.25">
      <c r="AO16940" s="165"/>
    </row>
    <row r="16941" spans="41:41" x14ac:dyDescent="0.25">
      <c r="AO16941" s="165"/>
    </row>
    <row r="16942" spans="41:41" x14ac:dyDescent="0.25">
      <c r="AO16942" s="165"/>
    </row>
    <row r="16943" spans="41:41" x14ac:dyDescent="0.25">
      <c r="AO16943" s="165"/>
    </row>
    <row r="16944" spans="41:41" x14ac:dyDescent="0.25">
      <c r="AO16944" s="165"/>
    </row>
    <row r="16945" spans="41:41" x14ac:dyDescent="0.25">
      <c r="AO16945" s="165"/>
    </row>
    <row r="16946" spans="41:41" x14ac:dyDescent="0.25">
      <c r="AO16946" s="165"/>
    </row>
    <row r="16947" spans="41:41" x14ac:dyDescent="0.25">
      <c r="AO16947" s="165"/>
    </row>
    <row r="16948" spans="41:41" x14ac:dyDescent="0.25">
      <c r="AO16948" s="165"/>
    </row>
    <row r="16949" spans="41:41" x14ac:dyDescent="0.25">
      <c r="AO16949" s="165"/>
    </row>
    <row r="16950" spans="41:41" x14ac:dyDescent="0.25">
      <c r="AO16950" s="165"/>
    </row>
    <row r="16951" spans="41:41" x14ac:dyDescent="0.25">
      <c r="AO16951" s="165"/>
    </row>
    <row r="16952" spans="41:41" x14ac:dyDescent="0.25">
      <c r="AO16952" s="165"/>
    </row>
    <row r="16953" spans="41:41" x14ac:dyDescent="0.25">
      <c r="AO16953" s="165"/>
    </row>
    <row r="16954" spans="41:41" x14ac:dyDescent="0.25">
      <c r="AO16954" s="165"/>
    </row>
    <row r="16955" spans="41:41" x14ac:dyDescent="0.25">
      <c r="AO16955" s="165"/>
    </row>
    <row r="16956" spans="41:41" x14ac:dyDescent="0.25">
      <c r="AO16956" s="165"/>
    </row>
    <row r="16957" spans="41:41" x14ac:dyDescent="0.25">
      <c r="AO16957" s="165"/>
    </row>
    <row r="16958" spans="41:41" x14ac:dyDescent="0.25">
      <c r="AO16958" s="165"/>
    </row>
    <row r="16959" spans="41:41" x14ac:dyDescent="0.25">
      <c r="AO16959" s="165"/>
    </row>
    <row r="16960" spans="41:41" x14ac:dyDescent="0.25">
      <c r="AO16960" s="165"/>
    </row>
    <row r="16961" spans="41:41" x14ac:dyDescent="0.25">
      <c r="AO16961" s="165"/>
    </row>
    <row r="16962" spans="41:41" x14ac:dyDescent="0.25">
      <c r="AO16962" s="165"/>
    </row>
    <row r="16963" spans="41:41" x14ac:dyDescent="0.25">
      <c r="AO16963" s="165"/>
    </row>
    <row r="16964" spans="41:41" x14ac:dyDescent="0.25">
      <c r="AO16964" s="165"/>
    </row>
    <row r="16965" spans="41:41" x14ac:dyDescent="0.25">
      <c r="AO16965" s="165"/>
    </row>
    <row r="16966" spans="41:41" x14ac:dyDescent="0.25">
      <c r="AO16966" s="165"/>
    </row>
    <row r="16967" spans="41:41" x14ac:dyDescent="0.25">
      <c r="AO16967" s="165"/>
    </row>
    <row r="16968" spans="41:41" x14ac:dyDescent="0.25">
      <c r="AO16968" s="165"/>
    </row>
    <row r="16969" spans="41:41" x14ac:dyDescent="0.25">
      <c r="AO16969" s="165"/>
    </row>
    <row r="16970" spans="41:41" x14ac:dyDescent="0.25">
      <c r="AO16970" s="165"/>
    </row>
    <row r="16971" spans="41:41" x14ac:dyDescent="0.25">
      <c r="AO16971" s="165"/>
    </row>
    <row r="16972" spans="41:41" x14ac:dyDescent="0.25">
      <c r="AO16972" s="165"/>
    </row>
    <row r="16973" spans="41:41" x14ac:dyDescent="0.25">
      <c r="AO16973" s="165"/>
    </row>
    <row r="16974" spans="41:41" x14ac:dyDescent="0.25">
      <c r="AO16974" s="165"/>
    </row>
    <row r="16975" spans="41:41" x14ac:dyDescent="0.25">
      <c r="AO16975" s="165"/>
    </row>
    <row r="16976" spans="41:41" x14ac:dyDescent="0.25">
      <c r="AO16976" s="165"/>
    </row>
    <row r="16977" spans="41:41" x14ac:dyDescent="0.25">
      <c r="AO16977" s="165"/>
    </row>
    <row r="16978" spans="41:41" x14ac:dyDescent="0.25">
      <c r="AO16978" s="165"/>
    </row>
    <row r="16979" spans="41:41" x14ac:dyDescent="0.25">
      <c r="AO16979" s="165"/>
    </row>
    <row r="16980" spans="41:41" x14ac:dyDescent="0.25">
      <c r="AO16980" s="165"/>
    </row>
    <row r="16981" spans="41:41" x14ac:dyDescent="0.25">
      <c r="AO16981" s="165"/>
    </row>
    <row r="16982" spans="41:41" x14ac:dyDescent="0.25">
      <c r="AO16982" s="165"/>
    </row>
    <row r="16983" spans="41:41" x14ac:dyDescent="0.25">
      <c r="AO16983" s="165"/>
    </row>
    <row r="16984" spans="41:41" x14ac:dyDescent="0.25">
      <c r="AO16984" s="165"/>
    </row>
    <row r="16985" spans="41:41" x14ac:dyDescent="0.25">
      <c r="AO16985" s="165"/>
    </row>
    <row r="16986" spans="41:41" x14ac:dyDescent="0.25">
      <c r="AO16986" s="165"/>
    </row>
    <row r="16987" spans="41:41" x14ac:dyDescent="0.25">
      <c r="AO16987" s="165"/>
    </row>
    <row r="16988" spans="41:41" x14ac:dyDescent="0.25">
      <c r="AO16988" s="165"/>
    </row>
    <row r="16989" spans="41:41" x14ac:dyDescent="0.25">
      <c r="AO16989" s="165"/>
    </row>
    <row r="16990" spans="41:41" x14ac:dyDescent="0.25">
      <c r="AO16990" s="165"/>
    </row>
    <row r="16991" spans="41:41" x14ac:dyDescent="0.25">
      <c r="AO16991" s="165"/>
    </row>
    <row r="16992" spans="41:41" x14ac:dyDescent="0.25">
      <c r="AO16992" s="165"/>
    </row>
    <row r="16993" spans="41:41" x14ac:dyDescent="0.25">
      <c r="AO16993" s="165"/>
    </row>
    <row r="16994" spans="41:41" x14ac:dyDescent="0.25">
      <c r="AO16994" s="165"/>
    </row>
    <row r="16995" spans="41:41" x14ac:dyDescent="0.25">
      <c r="AO16995" s="165"/>
    </row>
    <row r="16996" spans="41:41" x14ac:dyDescent="0.25">
      <c r="AO16996" s="165"/>
    </row>
    <row r="16997" spans="41:41" x14ac:dyDescent="0.25">
      <c r="AO16997" s="165"/>
    </row>
    <row r="16998" spans="41:41" x14ac:dyDescent="0.25">
      <c r="AO16998" s="165"/>
    </row>
    <row r="16999" spans="41:41" x14ac:dyDescent="0.25">
      <c r="AO16999" s="165"/>
    </row>
    <row r="17000" spans="41:41" x14ac:dyDescent="0.25">
      <c r="AO17000" s="165"/>
    </row>
    <row r="17001" spans="41:41" x14ac:dyDescent="0.25">
      <c r="AO17001" s="165"/>
    </row>
    <row r="17002" spans="41:41" x14ac:dyDescent="0.25">
      <c r="AO17002" s="165"/>
    </row>
    <row r="17003" spans="41:41" x14ac:dyDescent="0.25">
      <c r="AO17003" s="165"/>
    </row>
    <row r="17004" spans="41:41" x14ac:dyDescent="0.25">
      <c r="AO17004" s="165"/>
    </row>
    <row r="17005" spans="41:41" x14ac:dyDescent="0.25">
      <c r="AO17005" s="165"/>
    </row>
    <row r="17006" spans="41:41" x14ac:dyDescent="0.25">
      <c r="AO17006" s="165"/>
    </row>
    <row r="17007" spans="41:41" x14ac:dyDescent="0.25">
      <c r="AO17007" s="165"/>
    </row>
    <row r="17008" spans="41:41" x14ac:dyDescent="0.25">
      <c r="AO17008" s="165"/>
    </row>
    <row r="17009" spans="41:41" x14ac:dyDescent="0.25">
      <c r="AO17009" s="165"/>
    </row>
    <row r="17010" spans="41:41" x14ac:dyDescent="0.25">
      <c r="AO17010" s="165"/>
    </row>
    <row r="17011" spans="41:41" x14ac:dyDescent="0.25">
      <c r="AO17011" s="165"/>
    </row>
    <row r="17012" spans="41:41" x14ac:dyDescent="0.25">
      <c r="AO17012" s="165"/>
    </row>
    <row r="17013" spans="41:41" x14ac:dyDescent="0.25">
      <c r="AO17013" s="165"/>
    </row>
    <row r="17014" spans="41:41" x14ac:dyDescent="0.25">
      <c r="AO17014" s="165"/>
    </row>
    <row r="17015" spans="41:41" x14ac:dyDescent="0.25">
      <c r="AO17015" s="165"/>
    </row>
    <row r="17016" spans="41:41" x14ac:dyDescent="0.25">
      <c r="AO17016" s="165"/>
    </row>
    <row r="17017" spans="41:41" x14ac:dyDescent="0.25">
      <c r="AO17017" s="165"/>
    </row>
    <row r="17018" spans="41:41" x14ac:dyDescent="0.25">
      <c r="AO17018" s="165"/>
    </row>
    <row r="17019" spans="41:41" x14ac:dyDescent="0.25">
      <c r="AO17019" s="165"/>
    </row>
    <row r="17020" spans="41:41" x14ac:dyDescent="0.25">
      <c r="AO17020" s="165"/>
    </row>
    <row r="17021" spans="41:41" x14ac:dyDescent="0.25">
      <c r="AO17021" s="165"/>
    </row>
    <row r="17022" spans="41:41" x14ac:dyDescent="0.25">
      <c r="AO17022" s="165"/>
    </row>
    <row r="17023" spans="41:41" x14ac:dyDescent="0.25">
      <c r="AO17023" s="165"/>
    </row>
    <row r="17024" spans="41:41" x14ac:dyDescent="0.25">
      <c r="AO17024" s="165"/>
    </row>
    <row r="17025" spans="41:41" x14ac:dyDescent="0.25">
      <c r="AO17025" s="165"/>
    </row>
    <row r="17026" spans="41:41" x14ac:dyDescent="0.25">
      <c r="AO17026" s="165"/>
    </row>
    <row r="17027" spans="41:41" x14ac:dyDescent="0.25">
      <c r="AO17027" s="165"/>
    </row>
    <row r="17028" spans="41:41" x14ac:dyDescent="0.25">
      <c r="AO17028" s="165"/>
    </row>
    <row r="17029" spans="41:41" x14ac:dyDescent="0.25">
      <c r="AO17029" s="165"/>
    </row>
    <row r="17030" spans="41:41" x14ac:dyDescent="0.25">
      <c r="AO17030" s="165"/>
    </row>
    <row r="17031" spans="41:41" x14ac:dyDescent="0.25">
      <c r="AO17031" s="165"/>
    </row>
    <row r="17032" spans="41:41" x14ac:dyDescent="0.25">
      <c r="AO17032" s="165"/>
    </row>
    <row r="17033" spans="41:41" x14ac:dyDescent="0.25">
      <c r="AO17033" s="165"/>
    </row>
    <row r="17034" spans="41:41" x14ac:dyDescent="0.25">
      <c r="AO17034" s="165"/>
    </row>
    <row r="17035" spans="41:41" x14ac:dyDescent="0.25">
      <c r="AO17035" s="165"/>
    </row>
    <row r="17036" spans="41:41" x14ac:dyDescent="0.25">
      <c r="AO17036" s="165"/>
    </row>
    <row r="17037" spans="41:41" x14ac:dyDescent="0.25">
      <c r="AO17037" s="165"/>
    </row>
    <row r="17038" spans="41:41" x14ac:dyDescent="0.25">
      <c r="AO17038" s="165"/>
    </row>
    <row r="17039" spans="41:41" x14ac:dyDescent="0.25">
      <c r="AO17039" s="165"/>
    </row>
    <row r="17040" spans="41:41" x14ac:dyDescent="0.25">
      <c r="AO17040" s="165"/>
    </row>
    <row r="17041" spans="41:41" x14ac:dyDescent="0.25">
      <c r="AO17041" s="165"/>
    </row>
    <row r="17042" spans="41:41" x14ac:dyDescent="0.25">
      <c r="AO17042" s="165"/>
    </row>
    <row r="17043" spans="41:41" x14ac:dyDescent="0.25">
      <c r="AO17043" s="165"/>
    </row>
    <row r="17044" spans="41:41" x14ac:dyDescent="0.25">
      <c r="AO17044" s="165"/>
    </row>
    <row r="17045" spans="41:41" x14ac:dyDescent="0.25">
      <c r="AO17045" s="165"/>
    </row>
    <row r="17046" spans="41:41" x14ac:dyDescent="0.25">
      <c r="AO17046" s="165"/>
    </row>
    <row r="17047" spans="41:41" x14ac:dyDescent="0.25">
      <c r="AO17047" s="165"/>
    </row>
    <row r="17048" spans="41:41" x14ac:dyDescent="0.25">
      <c r="AO17048" s="165"/>
    </row>
    <row r="17049" spans="41:41" x14ac:dyDescent="0.25">
      <c r="AO17049" s="165"/>
    </row>
    <row r="17050" spans="41:41" x14ac:dyDescent="0.25">
      <c r="AO17050" s="165"/>
    </row>
    <row r="17051" spans="41:41" x14ac:dyDescent="0.25">
      <c r="AO17051" s="165"/>
    </row>
    <row r="17052" spans="41:41" x14ac:dyDescent="0.25">
      <c r="AO17052" s="165"/>
    </row>
    <row r="17053" spans="41:41" x14ac:dyDescent="0.25">
      <c r="AO17053" s="165"/>
    </row>
    <row r="17054" spans="41:41" x14ac:dyDescent="0.25">
      <c r="AO17054" s="165"/>
    </row>
    <row r="17055" spans="41:41" x14ac:dyDescent="0.25">
      <c r="AO17055" s="165"/>
    </row>
    <row r="17056" spans="41:41" x14ac:dyDescent="0.25">
      <c r="AO17056" s="165"/>
    </row>
    <row r="17057" spans="41:41" x14ac:dyDescent="0.25">
      <c r="AO17057" s="165"/>
    </row>
    <row r="17058" spans="41:41" x14ac:dyDescent="0.25">
      <c r="AO17058" s="165"/>
    </row>
    <row r="17059" spans="41:41" x14ac:dyDescent="0.25">
      <c r="AO17059" s="165"/>
    </row>
    <row r="17060" spans="41:41" x14ac:dyDescent="0.25">
      <c r="AO17060" s="165"/>
    </row>
    <row r="17061" spans="41:41" x14ac:dyDescent="0.25">
      <c r="AO17061" s="165"/>
    </row>
    <row r="17062" spans="41:41" x14ac:dyDescent="0.25">
      <c r="AO17062" s="165"/>
    </row>
    <row r="17063" spans="41:41" x14ac:dyDescent="0.25">
      <c r="AO17063" s="165"/>
    </row>
    <row r="17064" spans="41:41" x14ac:dyDescent="0.25">
      <c r="AO17064" s="165"/>
    </row>
    <row r="17065" spans="41:41" x14ac:dyDescent="0.25">
      <c r="AO17065" s="165"/>
    </row>
    <row r="17066" spans="41:41" x14ac:dyDescent="0.25">
      <c r="AO17066" s="165"/>
    </row>
    <row r="17067" spans="41:41" x14ac:dyDescent="0.25">
      <c r="AO17067" s="165"/>
    </row>
    <row r="17068" spans="41:41" x14ac:dyDescent="0.25">
      <c r="AO17068" s="165"/>
    </row>
    <row r="17069" spans="41:41" x14ac:dyDescent="0.25">
      <c r="AO17069" s="165"/>
    </row>
    <row r="17070" spans="41:41" x14ac:dyDescent="0.25">
      <c r="AO17070" s="165"/>
    </row>
    <row r="17071" spans="41:41" x14ac:dyDescent="0.25">
      <c r="AO17071" s="165"/>
    </row>
    <row r="17072" spans="41:41" x14ac:dyDescent="0.25">
      <c r="AO17072" s="165"/>
    </row>
    <row r="17073" spans="41:41" x14ac:dyDescent="0.25">
      <c r="AO17073" s="165"/>
    </row>
    <row r="17074" spans="41:41" x14ac:dyDescent="0.25">
      <c r="AO17074" s="165"/>
    </row>
    <row r="17075" spans="41:41" x14ac:dyDescent="0.25">
      <c r="AO17075" s="165"/>
    </row>
    <row r="17076" spans="41:41" x14ac:dyDescent="0.25">
      <c r="AO17076" s="165"/>
    </row>
    <row r="17077" spans="41:41" x14ac:dyDescent="0.25">
      <c r="AO17077" s="165"/>
    </row>
    <row r="17078" spans="41:41" x14ac:dyDescent="0.25">
      <c r="AO17078" s="165"/>
    </row>
    <row r="17079" spans="41:41" x14ac:dyDescent="0.25">
      <c r="AO17079" s="165"/>
    </row>
    <row r="17080" spans="41:41" x14ac:dyDescent="0.25">
      <c r="AO17080" s="165"/>
    </row>
    <row r="17081" spans="41:41" x14ac:dyDescent="0.25">
      <c r="AO17081" s="165"/>
    </row>
    <row r="17082" spans="41:41" x14ac:dyDescent="0.25">
      <c r="AO17082" s="165"/>
    </row>
    <row r="17083" spans="41:41" x14ac:dyDescent="0.25">
      <c r="AO17083" s="165"/>
    </row>
    <row r="17084" spans="41:41" x14ac:dyDescent="0.25">
      <c r="AO17084" s="165"/>
    </row>
    <row r="17085" spans="41:41" x14ac:dyDescent="0.25">
      <c r="AO17085" s="165"/>
    </row>
    <row r="17086" spans="41:41" x14ac:dyDescent="0.25">
      <c r="AO17086" s="165"/>
    </row>
    <row r="17087" spans="41:41" x14ac:dyDescent="0.25">
      <c r="AO17087" s="165"/>
    </row>
    <row r="17088" spans="41:41" x14ac:dyDescent="0.25">
      <c r="AO17088" s="165"/>
    </row>
    <row r="17089" spans="41:41" x14ac:dyDescent="0.25">
      <c r="AO17089" s="165"/>
    </row>
    <row r="17090" spans="41:41" x14ac:dyDescent="0.25">
      <c r="AO17090" s="165"/>
    </row>
    <row r="17091" spans="41:41" x14ac:dyDescent="0.25">
      <c r="AO17091" s="165"/>
    </row>
    <row r="17092" spans="41:41" x14ac:dyDescent="0.25">
      <c r="AO17092" s="165"/>
    </row>
    <row r="17093" spans="41:41" x14ac:dyDescent="0.25">
      <c r="AO17093" s="165"/>
    </row>
    <row r="17094" spans="41:41" x14ac:dyDescent="0.25">
      <c r="AO17094" s="165"/>
    </row>
    <row r="17095" spans="41:41" x14ac:dyDescent="0.25">
      <c r="AO17095" s="165"/>
    </row>
    <row r="17096" spans="41:41" x14ac:dyDescent="0.25">
      <c r="AO17096" s="165"/>
    </row>
    <row r="17097" spans="41:41" x14ac:dyDescent="0.25">
      <c r="AO17097" s="165"/>
    </row>
    <row r="17098" spans="41:41" x14ac:dyDescent="0.25">
      <c r="AO17098" s="165"/>
    </row>
    <row r="17099" spans="41:41" x14ac:dyDescent="0.25">
      <c r="AO17099" s="165"/>
    </row>
    <row r="17100" spans="41:41" x14ac:dyDescent="0.25">
      <c r="AO17100" s="165"/>
    </row>
    <row r="17101" spans="41:41" x14ac:dyDescent="0.25">
      <c r="AO17101" s="165"/>
    </row>
    <row r="17102" spans="41:41" x14ac:dyDescent="0.25">
      <c r="AO17102" s="165"/>
    </row>
    <row r="17103" spans="41:41" x14ac:dyDescent="0.25">
      <c r="AO17103" s="165"/>
    </row>
    <row r="17104" spans="41:41" x14ac:dyDescent="0.25">
      <c r="AO17104" s="165"/>
    </row>
    <row r="17105" spans="41:41" x14ac:dyDescent="0.25">
      <c r="AO17105" s="165"/>
    </row>
    <row r="17106" spans="41:41" x14ac:dyDescent="0.25">
      <c r="AO17106" s="165"/>
    </row>
    <row r="17107" spans="41:41" x14ac:dyDescent="0.25">
      <c r="AO17107" s="165"/>
    </row>
    <row r="17108" spans="41:41" x14ac:dyDescent="0.25">
      <c r="AO17108" s="165"/>
    </row>
    <row r="17109" spans="41:41" x14ac:dyDescent="0.25">
      <c r="AO17109" s="165"/>
    </row>
    <row r="17110" spans="41:41" x14ac:dyDescent="0.25">
      <c r="AO17110" s="165"/>
    </row>
    <row r="17111" spans="41:41" x14ac:dyDescent="0.25">
      <c r="AO17111" s="165"/>
    </row>
    <row r="17112" spans="41:41" x14ac:dyDescent="0.25">
      <c r="AO17112" s="165"/>
    </row>
    <row r="17113" spans="41:41" x14ac:dyDescent="0.25">
      <c r="AO17113" s="165"/>
    </row>
    <row r="17114" spans="41:41" x14ac:dyDescent="0.25">
      <c r="AO17114" s="165"/>
    </row>
    <row r="17115" spans="41:41" x14ac:dyDescent="0.25">
      <c r="AO17115" s="165"/>
    </row>
    <row r="17116" spans="41:41" x14ac:dyDescent="0.25">
      <c r="AO17116" s="165"/>
    </row>
    <row r="17117" spans="41:41" x14ac:dyDescent="0.25">
      <c r="AO17117" s="165"/>
    </row>
    <row r="17118" spans="41:41" x14ac:dyDescent="0.25">
      <c r="AO17118" s="165"/>
    </row>
    <row r="17119" spans="41:41" x14ac:dyDescent="0.25">
      <c r="AO17119" s="165"/>
    </row>
    <row r="17120" spans="41:41" x14ac:dyDescent="0.25">
      <c r="AO17120" s="165"/>
    </row>
    <row r="17121" spans="41:41" x14ac:dyDescent="0.25">
      <c r="AO17121" s="165"/>
    </row>
    <row r="17122" spans="41:41" x14ac:dyDescent="0.25">
      <c r="AO17122" s="165"/>
    </row>
    <row r="17123" spans="41:41" x14ac:dyDescent="0.25">
      <c r="AO17123" s="165"/>
    </row>
    <row r="17124" spans="41:41" x14ac:dyDescent="0.25">
      <c r="AO17124" s="165"/>
    </row>
    <row r="17125" spans="41:41" x14ac:dyDescent="0.25">
      <c r="AO17125" s="165"/>
    </row>
    <row r="17126" spans="41:41" x14ac:dyDescent="0.25">
      <c r="AO17126" s="165"/>
    </row>
    <row r="17127" spans="41:41" x14ac:dyDescent="0.25">
      <c r="AO17127" s="165"/>
    </row>
    <row r="17128" spans="41:41" x14ac:dyDescent="0.25">
      <c r="AO17128" s="165"/>
    </row>
    <row r="17129" spans="41:41" x14ac:dyDescent="0.25">
      <c r="AO17129" s="165"/>
    </row>
    <row r="17130" spans="41:41" x14ac:dyDescent="0.25">
      <c r="AO17130" s="165"/>
    </row>
    <row r="17131" spans="41:41" x14ac:dyDescent="0.25">
      <c r="AO17131" s="165"/>
    </row>
    <row r="17132" spans="41:41" x14ac:dyDescent="0.25">
      <c r="AO17132" s="165"/>
    </row>
    <row r="17133" spans="41:41" x14ac:dyDescent="0.25">
      <c r="AO17133" s="165"/>
    </row>
    <row r="17134" spans="41:41" x14ac:dyDescent="0.25">
      <c r="AO17134" s="165"/>
    </row>
    <row r="17135" spans="41:41" x14ac:dyDescent="0.25">
      <c r="AO17135" s="165"/>
    </row>
    <row r="17136" spans="41:41" x14ac:dyDescent="0.25">
      <c r="AO17136" s="165"/>
    </row>
    <row r="17137" spans="41:41" x14ac:dyDescent="0.25">
      <c r="AO17137" s="165"/>
    </row>
    <row r="17138" spans="41:41" x14ac:dyDescent="0.25">
      <c r="AO17138" s="165"/>
    </row>
    <row r="17139" spans="41:41" x14ac:dyDescent="0.25">
      <c r="AO17139" s="165"/>
    </row>
    <row r="17140" spans="41:41" x14ac:dyDescent="0.25">
      <c r="AO17140" s="165"/>
    </row>
    <row r="17141" spans="41:41" x14ac:dyDescent="0.25">
      <c r="AO17141" s="165"/>
    </row>
    <row r="17142" spans="41:41" x14ac:dyDescent="0.25">
      <c r="AO17142" s="165"/>
    </row>
    <row r="17143" spans="41:41" x14ac:dyDescent="0.25">
      <c r="AO17143" s="165"/>
    </row>
    <row r="17144" spans="41:41" x14ac:dyDescent="0.25">
      <c r="AO17144" s="165"/>
    </row>
    <row r="17145" spans="41:41" x14ac:dyDescent="0.25">
      <c r="AO17145" s="165"/>
    </row>
    <row r="17146" spans="41:41" x14ac:dyDescent="0.25">
      <c r="AO17146" s="165"/>
    </row>
    <row r="17147" spans="41:41" x14ac:dyDescent="0.25">
      <c r="AO17147" s="165"/>
    </row>
    <row r="17148" spans="41:41" x14ac:dyDescent="0.25">
      <c r="AO17148" s="165"/>
    </row>
    <row r="17149" spans="41:41" x14ac:dyDescent="0.25">
      <c r="AO17149" s="165"/>
    </row>
    <row r="17150" spans="41:41" x14ac:dyDescent="0.25">
      <c r="AO17150" s="165"/>
    </row>
    <row r="17151" spans="41:41" x14ac:dyDescent="0.25">
      <c r="AO17151" s="165"/>
    </row>
    <row r="17152" spans="41:41" x14ac:dyDescent="0.25">
      <c r="AO17152" s="165"/>
    </row>
    <row r="17153" spans="41:41" x14ac:dyDescent="0.25">
      <c r="AO17153" s="165"/>
    </row>
    <row r="17154" spans="41:41" x14ac:dyDescent="0.25">
      <c r="AO17154" s="165"/>
    </row>
    <row r="17155" spans="41:41" x14ac:dyDescent="0.25">
      <c r="AO17155" s="165"/>
    </row>
    <row r="17156" spans="41:41" x14ac:dyDescent="0.25">
      <c r="AO17156" s="165"/>
    </row>
    <row r="17157" spans="41:41" x14ac:dyDescent="0.25">
      <c r="AO17157" s="165"/>
    </row>
    <row r="17158" spans="41:41" x14ac:dyDescent="0.25">
      <c r="AO17158" s="165"/>
    </row>
    <row r="17159" spans="41:41" x14ac:dyDescent="0.25">
      <c r="AO17159" s="165"/>
    </row>
    <row r="17160" spans="41:41" x14ac:dyDescent="0.25">
      <c r="AO17160" s="165"/>
    </row>
    <row r="17161" spans="41:41" x14ac:dyDescent="0.25">
      <c r="AO17161" s="165"/>
    </row>
    <row r="17162" spans="41:41" x14ac:dyDescent="0.25">
      <c r="AO17162" s="165"/>
    </row>
    <row r="17163" spans="41:41" x14ac:dyDescent="0.25">
      <c r="AO17163" s="165"/>
    </row>
    <row r="17164" spans="41:41" x14ac:dyDescent="0.25">
      <c r="AO17164" s="165"/>
    </row>
    <row r="17165" spans="41:41" x14ac:dyDescent="0.25">
      <c r="AO17165" s="165"/>
    </row>
    <row r="17166" spans="41:41" x14ac:dyDescent="0.25">
      <c r="AO17166" s="165"/>
    </row>
    <row r="17167" spans="41:41" x14ac:dyDescent="0.25">
      <c r="AO17167" s="165"/>
    </row>
    <row r="17168" spans="41:41" x14ac:dyDescent="0.25">
      <c r="AO17168" s="165"/>
    </row>
    <row r="17169" spans="41:41" x14ac:dyDescent="0.25">
      <c r="AO17169" s="165"/>
    </row>
    <row r="17170" spans="41:41" x14ac:dyDescent="0.25">
      <c r="AO17170" s="165"/>
    </row>
    <row r="17171" spans="41:41" x14ac:dyDescent="0.25">
      <c r="AO17171" s="165"/>
    </row>
    <row r="17172" spans="41:41" x14ac:dyDescent="0.25">
      <c r="AO17172" s="165"/>
    </row>
    <row r="17173" spans="41:41" x14ac:dyDescent="0.25">
      <c r="AO17173" s="165"/>
    </row>
    <row r="17174" spans="41:41" x14ac:dyDescent="0.25">
      <c r="AO17174" s="165"/>
    </row>
    <row r="17175" spans="41:41" x14ac:dyDescent="0.25">
      <c r="AO17175" s="165"/>
    </row>
    <row r="17176" spans="41:41" x14ac:dyDescent="0.25">
      <c r="AO17176" s="165"/>
    </row>
    <row r="17177" spans="41:41" x14ac:dyDescent="0.25">
      <c r="AO17177" s="165"/>
    </row>
    <row r="17178" spans="41:41" x14ac:dyDescent="0.25">
      <c r="AO17178" s="165"/>
    </row>
    <row r="17179" spans="41:41" x14ac:dyDescent="0.25">
      <c r="AO17179" s="165"/>
    </row>
    <row r="17180" spans="41:41" x14ac:dyDescent="0.25">
      <c r="AO17180" s="165"/>
    </row>
    <row r="17181" spans="41:41" x14ac:dyDescent="0.25">
      <c r="AO17181" s="165"/>
    </row>
    <row r="17182" spans="41:41" x14ac:dyDescent="0.25">
      <c r="AO17182" s="165"/>
    </row>
    <row r="17183" spans="41:41" x14ac:dyDescent="0.25">
      <c r="AO17183" s="165"/>
    </row>
    <row r="17184" spans="41:41" x14ac:dyDescent="0.25">
      <c r="AO17184" s="165"/>
    </row>
    <row r="17185" spans="41:41" x14ac:dyDescent="0.25">
      <c r="AO17185" s="165"/>
    </row>
    <row r="17186" spans="41:41" x14ac:dyDescent="0.25">
      <c r="AO17186" s="165"/>
    </row>
    <row r="17187" spans="41:41" x14ac:dyDescent="0.25">
      <c r="AO17187" s="165"/>
    </row>
    <row r="17188" spans="41:41" x14ac:dyDescent="0.25">
      <c r="AO17188" s="165"/>
    </row>
    <row r="17189" spans="41:41" x14ac:dyDescent="0.25">
      <c r="AO17189" s="165"/>
    </row>
    <row r="17190" spans="41:41" x14ac:dyDescent="0.25">
      <c r="AO17190" s="165"/>
    </row>
    <row r="17191" spans="41:41" x14ac:dyDescent="0.25">
      <c r="AO17191" s="165"/>
    </row>
    <row r="17192" spans="41:41" x14ac:dyDescent="0.25">
      <c r="AO17192" s="165"/>
    </row>
    <row r="17193" spans="41:41" x14ac:dyDescent="0.25">
      <c r="AO17193" s="165"/>
    </row>
    <row r="17194" spans="41:41" x14ac:dyDescent="0.25">
      <c r="AO17194" s="165"/>
    </row>
    <row r="17195" spans="41:41" x14ac:dyDescent="0.25">
      <c r="AO17195" s="165"/>
    </row>
    <row r="17196" spans="41:41" x14ac:dyDescent="0.25">
      <c r="AO17196" s="165"/>
    </row>
    <row r="17197" spans="41:41" x14ac:dyDescent="0.25">
      <c r="AO17197" s="165"/>
    </row>
    <row r="17198" spans="41:41" x14ac:dyDescent="0.25">
      <c r="AO17198" s="165"/>
    </row>
    <row r="17199" spans="41:41" x14ac:dyDescent="0.25">
      <c r="AO17199" s="165"/>
    </row>
    <row r="17200" spans="41:41" x14ac:dyDescent="0.25">
      <c r="AO17200" s="165"/>
    </row>
    <row r="17201" spans="41:41" x14ac:dyDescent="0.25">
      <c r="AO17201" s="165"/>
    </row>
    <row r="17202" spans="41:41" x14ac:dyDescent="0.25">
      <c r="AO17202" s="165"/>
    </row>
    <row r="17203" spans="41:41" x14ac:dyDescent="0.25">
      <c r="AO17203" s="165"/>
    </row>
    <row r="17204" spans="41:41" x14ac:dyDescent="0.25">
      <c r="AO17204" s="165"/>
    </row>
    <row r="17205" spans="41:41" x14ac:dyDescent="0.25">
      <c r="AO17205" s="165"/>
    </row>
    <row r="17206" spans="41:41" x14ac:dyDescent="0.25">
      <c r="AO17206" s="165"/>
    </row>
    <row r="17207" spans="41:41" x14ac:dyDescent="0.25">
      <c r="AO17207" s="165"/>
    </row>
    <row r="17208" spans="41:41" x14ac:dyDescent="0.25">
      <c r="AO17208" s="165"/>
    </row>
    <row r="17209" spans="41:41" x14ac:dyDescent="0.25">
      <c r="AO17209" s="165"/>
    </row>
    <row r="17210" spans="41:41" x14ac:dyDescent="0.25">
      <c r="AO17210" s="165"/>
    </row>
    <row r="17211" spans="41:41" x14ac:dyDescent="0.25">
      <c r="AO17211" s="165"/>
    </row>
    <row r="17212" spans="41:41" x14ac:dyDescent="0.25">
      <c r="AO17212" s="165"/>
    </row>
    <row r="17213" spans="41:41" x14ac:dyDescent="0.25">
      <c r="AO17213" s="165"/>
    </row>
    <row r="17214" spans="41:41" x14ac:dyDescent="0.25">
      <c r="AO17214" s="165"/>
    </row>
    <row r="17215" spans="41:41" x14ac:dyDescent="0.25">
      <c r="AO17215" s="165"/>
    </row>
    <row r="17216" spans="41:41" x14ac:dyDescent="0.25">
      <c r="AO17216" s="165"/>
    </row>
    <row r="17217" spans="41:41" x14ac:dyDescent="0.25">
      <c r="AO17217" s="165"/>
    </row>
    <row r="17218" spans="41:41" x14ac:dyDescent="0.25">
      <c r="AO17218" s="165"/>
    </row>
    <row r="17219" spans="41:41" x14ac:dyDescent="0.25">
      <c r="AO17219" s="165"/>
    </row>
    <row r="17220" spans="41:41" x14ac:dyDescent="0.25">
      <c r="AO17220" s="165"/>
    </row>
    <row r="17221" spans="41:41" x14ac:dyDescent="0.25">
      <c r="AO17221" s="165"/>
    </row>
    <row r="17222" spans="41:41" x14ac:dyDescent="0.25">
      <c r="AO17222" s="165"/>
    </row>
    <row r="17223" spans="41:41" x14ac:dyDescent="0.25">
      <c r="AO17223" s="165"/>
    </row>
    <row r="17224" spans="41:41" x14ac:dyDescent="0.25">
      <c r="AO17224" s="165"/>
    </row>
    <row r="17225" spans="41:41" x14ac:dyDescent="0.25">
      <c r="AO17225" s="165"/>
    </row>
    <row r="17226" spans="41:41" x14ac:dyDescent="0.25">
      <c r="AO17226" s="165"/>
    </row>
    <row r="17227" spans="41:41" x14ac:dyDescent="0.25">
      <c r="AO17227" s="165"/>
    </row>
    <row r="17228" spans="41:41" x14ac:dyDescent="0.25">
      <c r="AO17228" s="165"/>
    </row>
    <row r="17229" spans="41:41" x14ac:dyDescent="0.25">
      <c r="AO17229" s="165"/>
    </row>
    <row r="17230" spans="41:41" x14ac:dyDescent="0.25">
      <c r="AO17230" s="165"/>
    </row>
    <row r="17231" spans="41:41" x14ac:dyDescent="0.25">
      <c r="AO17231" s="165"/>
    </row>
    <row r="17232" spans="41:41" x14ac:dyDescent="0.25">
      <c r="AO17232" s="165"/>
    </row>
    <row r="17233" spans="41:41" x14ac:dyDescent="0.25">
      <c r="AO17233" s="165"/>
    </row>
    <row r="17234" spans="41:41" x14ac:dyDescent="0.25">
      <c r="AO17234" s="165"/>
    </row>
    <row r="17235" spans="41:41" x14ac:dyDescent="0.25">
      <c r="AO17235" s="165"/>
    </row>
    <row r="17236" spans="41:41" x14ac:dyDescent="0.25">
      <c r="AO17236" s="165"/>
    </row>
    <row r="17237" spans="41:41" x14ac:dyDescent="0.25">
      <c r="AO17237" s="165"/>
    </row>
    <row r="17238" spans="41:41" x14ac:dyDescent="0.25">
      <c r="AO17238" s="165"/>
    </row>
    <row r="17239" spans="41:41" x14ac:dyDescent="0.25">
      <c r="AO17239" s="165"/>
    </row>
    <row r="17240" spans="41:41" x14ac:dyDescent="0.25">
      <c r="AO17240" s="165"/>
    </row>
    <row r="17241" spans="41:41" x14ac:dyDescent="0.25">
      <c r="AO17241" s="165"/>
    </row>
    <row r="17242" spans="41:41" x14ac:dyDescent="0.25">
      <c r="AO17242" s="165"/>
    </row>
    <row r="17243" spans="41:41" x14ac:dyDescent="0.25">
      <c r="AO17243" s="165"/>
    </row>
    <row r="17244" spans="41:41" x14ac:dyDescent="0.25">
      <c r="AO17244" s="165"/>
    </row>
    <row r="17245" spans="41:41" x14ac:dyDescent="0.25">
      <c r="AO17245" s="165"/>
    </row>
    <row r="17246" spans="41:41" x14ac:dyDescent="0.25">
      <c r="AO17246" s="165"/>
    </row>
    <row r="17247" spans="41:41" x14ac:dyDescent="0.25">
      <c r="AO17247" s="165"/>
    </row>
    <row r="17248" spans="41:41" x14ac:dyDescent="0.25">
      <c r="AO17248" s="165"/>
    </row>
    <row r="17249" spans="41:41" x14ac:dyDescent="0.25">
      <c r="AO17249" s="165"/>
    </row>
    <row r="17250" spans="41:41" x14ac:dyDescent="0.25">
      <c r="AO17250" s="165"/>
    </row>
    <row r="17251" spans="41:41" x14ac:dyDescent="0.25">
      <c r="AO17251" s="165"/>
    </row>
    <row r="17252" spans="41:41" x14ac:dyDescent="0.25">
      <c r="AO17252" s="165"/>
    </row>
    <row r="17253" spans="41:41" x14ac:dyDescent="0.25">
      <c r="AO17253" s="165"/>
    </row>
    <row r="17254" spans="41:41" x14ac:dyDescent="0.25">
      <c r="AO17254" s="165"/>
    </row>
    <row r="17255" spans="41:41" x14ac:dyDescent="0.25">
      <c r="AO17255" s="165"/>
    </row>
    <row r="17256" spans="41:41" x14ac:dyDescent="0.25">
      <c r="AO17256" s="165"/>
    </row>
    <row r="17257" spans="41:41" x14ac:dyDescent="0.25">
      <c r="AO17257" s="165"/>
    </row>
    <row r="17258" spans="41:41" x14ac:dyDescent="0.25">
      <c r="AO17258" s="165"/>
    </row>
    <row r="17259" spans="41:41" x14ac:dyDescent="0.25">
      <c r="AO17259" s="165"/>
    </row>
    <row r="17260" spans="41:41" x14ac:dyDescent="0.25">
      <c r="AO17260" s="165"/>
    </row>
    <row r="17261" spans="41:41" x14ac:dyDescent="0.25">
      <c r="AO17261" s="165"/>
    </row>
    <row r="17262" spans="41:41" x14ac:dyDescent="0.25">
      <c r="AO17262" s="165"/>
    </row>
    <row r="17263" spans="41:41" x14ac:dyDescent="0.25">
      <c r="AO17263" s="165"/>
    </row>
    <row r="17264" spans="41:41" x14ac:dyDescent="0.25">
      <c r="AO17264" s="165"/>
    </row>
    <row r="17265" spans="41:41" x14ac:dyDescent="0.25">
      <c r="AO17265" s="165"/>
    </row>
    <row r="17266" spans="41:41" x14ac:dyDescent="0.25">
      <c r="AO17266" s="165"/>
    </row>
    <row r="17267" spans="41:41" x14ac:dyDescent="0.25">
      <c r="AO17267" s="165"/>
    </row>
    <row r="17268" spans="41:41" x14ac:dyDescent="0.25">
      <c r="AO17268" s="165"/>
    </row>
    <row r="17269" spans="41:41" x14ac:dyDescent="0.25">
      <c r="AO17269" s="165"/>
    </row>
    <row r="17270" spans="41:41" x14ac:dyDescent="0.25">
      <c r="AO17270" s="165"/>
    </row>
    <row r="17271" spans="41:41" x14ac:dyDescent="0.25">
      <c r="AO17271" s="165"/>
    </row>
    <row r="17272" spans="41:41" x14ac:dyDescent="0.25">
      <c r="AO17272" s="165"/>
    </row>
    <row r="17273" spans="41:41" x14ac:dyDescent="0.25">
      <c r="AO17273" s="165"/>
    </row>
    <row r="17274" spans="41:41" x14ac:dyDescent="0.25">
      <c r="AO17274" s="165"/>
    </row>
    <row r="17275" spans="41:41" x14ac:dyDescent="0.25">
      <c r="AO17275" s="165"/>
    </row>
    <row r="17276" spans="41:41" x14ac:dyDescent="0.25">
      <c r="AO17276" s="165"/>
    </row>
    <row r="17277" spans="41:41" x14ac:dyDescent="0.25">
      <c r="AO17277" s="165"/>
    </row>
    <row r="17278" spans="41:41" x14ac:dyDescent="0.25">
      <c r="AO17278" s="165"/>
    </row>
    <row r="17279" spans="41:41" x14ac:dyDescent="0.25">
      <c r="AO17279" s="165"/>
    </row>
    <row r="17280" spans="41:41" x14ac:dyDescent="0.25">
      <c r="AO17280" s="165"/>
    </row>
    <row r="17281" spans="41:41" x14ac:dyDescent="0.25">
      <c r="AO17281" s="165"/>
    </row>
    <row r="17282" spans="41:41" x14ac:dyDescent="0.25">
      <c r="AO17282" s="165"/>
    </row>
    <row r="17283" spans="41:41" x14ac:dyDescent="0.25">
      <c r="AO17283" s="165"/>
    </row>
    <row r="17284" spans="41:41" x14ac:dyDescent="0.25">
      <c r="AO17284" s="165"/>
    </row>
    <row r="17285" spans="41:41" x14ac:dyDescent="0.25">
      <c r="AO17285" s="165"/>
    </row>
    <row r="17286" spans="41:41" x14ac:dyDescent="0.25">
      <c r="AO17286" s="165"/>
    </row>
    <row r="17287" spans="41:41" x14ac:dyDescent="0.25">
      <c r="AO17287" s="165"/>
    </row>
    <row r="17288" spans="41:41" x14ac:dyDescent="0.25">
      <c r="AO17288" s="165"/>
    </row>
    <row r="17289" spans="41:41" x14ac:dyDescent="0.25">
      <c r="AO17289" s="165"/>
    </row>
    <row r="17290" spans="41:41" x14ac:dyDescent="0.25">
      <c r="AO17290" s="165"/>
    </row>
    <row r="17291" spans="41:41" x14ac:dyDescent="0.25">
      <c r="AO17291" s="165"/>
    </row>
    <row r="17292" spans="41:41" x14ac:dyDescent="0.25">
      <c r="AO17292" s="165"/>
    </row>
    <row r="17293" spans="41:41" x14ac:dyDescent="0.25">
      <c r="AO17293" s="165"/>
    </row>
    <row r="17294" spans="41:41" x14ac:dyDescent="0.25">
      <c r="AO17294" s="165"/>
    </row>
    <row r="17295" spans="41:41" x14ac:dyDescent="0.25">
      <c r="AO17295" s="165"/>
    </row>
    <row r="17296" spans="41:41" x14ac:dyDescent="0.25">
      <c r="AO17296" s="165"/>
    </row>
    <row r="17297" spans="41:41" x14ac:dyDescent="0.25">
      <c r="AO17297" s="165"/>
    </row>
    <row r="17298" spans="41:41" x14ac:dyDescent="0.25">
      <c r="AO17298" s="165"/>
    </row>
    <row r="17299" spans="41:41" x14ac:dyDescent="0.25">
      <c r="AO17299" s="165"/>
    </row>
    <row r="17300" spans="41:41" x14ac:dyDescent="0.25">
      <c r="AO17300" s="165"/>
    </row>
    <row r="17301" spans="41:41" x14ac:dyDescent="0.25">
      <c r="AO17301" s="165"/>
    </row>
    <row r="17302" spans="41:41" x14ac:dyDescent="0.25">
      <c r="AO17302" s="165"/>
    </row>
    <row r="17303" spans="41:41" x14ac:dyDescent="0.25">
      <c r="AO17303" s="165"/>
    </row>
    <row r="17304" spans="41:41" x14ac:dyDescent="0.25">
      <c r="AO17304" s="165"/>
    </row>
    <row r="17305" spans="41:41" x14ac:dyDescent="0.25">
      <c r="AO17305" s="165"/>
    </row>
    <row r="17306" spans="41:41" x14ac:dyDescent="0.25">
      <c r="AO17306" s="165"/>
    </row>
    <row r="17307" spans="41:41" x14ac:dyDescent="0.25">
      <c r="AO17307" s="165"/>
    </row>
    <row r="17308" spans="41:41" x14ac:dyDescent="0.25">
      <c r="AO17308" s="165"/>
    </row>
    <row r="17309" spans="41:41" x14ac:dyDescent="0.25">
      <c r="AO17309" s="165"/>
    </row>
    <row r="17310" spans="41:41" x14ac:dyDescent="0.25">
      <c r="AO17310" s="165"/>
    </row>
    <row r="17311" spans="41:41" x14ac:dyDescent="0.25">
      <c r="AO17311" s="165"/>
    </row>
    <row r="17312" spans="41:41" x14ac:dyDescent="0.25">
      <c r="AO17312" s="165"/>
    </row>
    <row r="17313" spans="41:41" x14ac:dyDescent="0.25">
      <c r="AO17313" s="165"/>
    </row>
    <row r="17314" spans="41:41" x14ac:dyDescent="0.25">
      <c r="AO17314" s="165"/>
    </row>
    <row r="17315" spans="41:41" x14ac:dyDescent="0.25">
      <c r="AO17315" s="165"/>
    </row>
    <row r="17316" spans="41:41" x14ac:dyDescent="0.25">
      <c r="AO17316" s="165"/>
    </row>
    <row r="17317" spans="41:41" x14ac:dyDescent="0.25">
      <c r="AO17317" s="165"/>
    </row>
    <row r="17318" spans="41:41" x14ac:dyDescent="0.25">
      <c r="AO17318" s="165"/>
    </row>
    <row r="17319" spans="41:41" x14ac:dyDescent="0.25">
      <c r="AO17319" s="165"/>
    </row>
    <row r="17320" spans="41:41" x14ac:dyDescent="0.25">
      <c r="AO17320" s="165"/>
    </row>
    <row r="17321" spans="41:41" x14ac:dyDescent="0.25">
      <c r="AO17321" s="165"/>
    </row>
    <row r="17322" spans="41:41" x14ac:dyDescent="0.25">
      <c r="AO17322" s="165"/>
    </row>
    <row r="17323" spans="41:41" x14ac:dyDescent="0.25">
      <c r="AO17323" s="165"/>
    </row>
    <row r="17324" spans="41:41" x14ac:dyDescent="0.25">
      <c r="AO17324" s="165"/>
    </row>
    <row r="17325" spans="41:41" x14ac:dyDescent="0.25">
      <c r="AO17325" s="165"/>
    </row>
    <row r="17326" spans="41:41" x14ac:dyDescent="0.25">
      <c r="AO17326" s="165"/>
    </row>
    <row r="17327" spans="41:41" x14ac:dyDescent="0.25">
      <c r="AO17327" s="165"/>
    </row>
    <row r="17328" spans="41:41" x14ac:dyDescent="0.25">
      <c r="AO17328" s="165"/>
    </row>
    <row r="17329" spans="41:41" x14ac:dyDescent="0.25">
      <c r="AO17329" s="165"/>
    </row>
    <row r="17330" spans="41:41" x14ac:dyDescent="0.25">
      <c r="AO17330" s="165"/>
    </row>
    <row r="17331" spans="41:41" x14ac:dyDescent="0.25">
      <c r="AO17331" s="165"/>
    </row>
    <row r="17332" spans="41:41" x14ac:dyDescent="0.25">
      <c r="AO17332" s="165"/>
    </row>
    <row r="17333" spans="41:41" x14ac:dyDescent="0.25">
      <c r="AO17333" s="165"/>
    </row>
    <row r="17334" spans="41:41" x14ac:dyDescent="0.25">
      <c r="AO17334" s="165"/>
    </row>
    <row r="17335" spans="41:41" x14ac:dyDescent="0.25">
      <c r="AO17335" s="165"/>
    </row>
    <row r="17336" spans="41:41" x14ac:dyDescent="0.25">
      <c r="AO17336" s="165"/>
    </row>
    <row r="17337" spans="41:41" x14ac:dyDescent="0.25">
      <c r="AO17337" s="165"/>
    </row>
    <row r="17338" spans="41:41" x14ac:dyDescent="0.25">
      <c r="AO17338" s="165"/>
    </row>
    <row r="17339" spans="41:41" x14ac:dyDescent="0.25">
      <c r="AO17339" s="165"/>
    </row>
    <row r="17340" spans="41:41" x14ac:dyDescent="0.25">
      <c r="AO17340" s="165"/>
    </row>
    <row r="17341" spans="41:41" x14ac:dyDescent="0.25">
      <c r="AO17341" s="165"/>
    </row>
    <row r="17342" spans="41:41" x14ac:dyDescent="0.25">
      <c r="AO17342" s="165"/>
    </row>
    <row r="17343" spans="41:41" x14ac:dyDescent="0.25">
      <c r="AO17343" s="165"/>
    </row>
    <row r="17344" spans="41:41" x14ac:dyDescent="0.25">
      <c r="AO17344" s="165"/>
    </row>
    <row r="17345" spans="41:41" x14ac:dyDescent="0.25">
      <c r="AO17345" s="165"/>
    </row>
    <row r="17346" spans="41:41" x14ac:dyDescent="0.25">
      <c r="AO17346" s="165"/>
    </row>
    <row r="17347" spans="41:41" x14ac:dyDescent="0.25">
      <c r="AO17347" s="165"/>
    </row>
    <row r="17348" spans="41:41" x14ac:dyDescent="0.25">
      <c r="AO17348" s="165"/>
    </row>
    <row r="17349" spans="41:41" x14ac:dyDescent="0.25">
      <c r="AO17349" s="165"/>
    </row>
    <row r="17350" spans="41:41" x14ac:dyDescent="0.25">
      <c r="AO17350" s="165"/>
    </row>
    <row r="17351" spans="41:41" x14ac:dyDescent="0.25">
      <c r="AO17351" s="165"/>
    </row>
    <row r="17352" spans="41:41" x14ac:dyDescent="0.25">
      <c r="AO17352" s="165"/>
    </row>
    <row r="17353" spans="41:41" x14ac:dyDescent="0.25">
      <c r="AO17353" s="165"/>
    </row>
    <row r="17354" spans="41:41" x14ac:dyDescent="0.25">
      <c r="AO17354" s="165"/>
    </row>
    <row r="17355" spans="41:41" x14ac:dyDescent="0.25">
      <c r="AO17355" s="165"/>
    </row>
    <row r="17356" spans="41:41" x14ac:dyDescent="0.25">
      <c r="AO17356" s="165"/>
    </row>
    <row r="17357" spans="41:41" x14ac:dyDescent="0.25">
      <c r="AO17357" s="165"/>
    </row>
    <row r="17358" spans="41:41" x14ac:dyDescent="0.25">
      <c r="AO17358" s="165"/>
    </row>
    <row r="17359" spans="41:41" x14ac:dyDescent="0.25">
      <c r="AO17359" s="165"/>
    </row>
    <row r="17360" spans="41:41" x14ac:dyDescent="0.25">
      <c r="AO17360" s="165"/>
    </row>
    <row r="17361" spans="41:41" x14ac:dyDescent="0.25">
      <c r="AO17361" s="165"/>
    </row>
    <row r="17362" spans="41:41" x14ac:dyDescent="0.25">
      <c r="AO17362" s="165"/>
    </row>
    <row r="17363" spans="41:41" x14ac:dyDescent="0.25">
      <c r="AO17363" s="165"/>
    </row>
    <row r="17364" spans="41:41" x14ac:dyDescent="0.25">
      <c r="AO17364" s="165"/>
    </row>
    <row r="17365" spans="41:41" x14ac:dyDescent="0.25">
      <c r="AO17365" s="165"/>
    </row>
    <row r="17366" spans="41:41" x14ac:dyDescent="0.25">
      <c r="AO17366" s="165"/>
    </row>
    <row r="17367" spans="41:41" x14ac:dyDescent="0.25">
      <c r="AO17367" s="165"/>
    </row>
    <row r="17368" spans="41:41" x14ac:dyDescent="0.25">
      <c r="AO17368" s="165"/>
    </row>
    <row r="17369" spans="41:41" x14ac:dyDescent="0.25">
      <c r="AO17369" s="165"/>
    </row>
    <row r="17370" spans="41:41" x14ac:dyDescent="0.25">
      <c r="AO17370" s="165"/>
    </row>
    <row r="17371" spans="41:41" x14ac:dyDescent="0.25">
      <c r="AO17371" s="165"/>
    </row>
    <row r="17372" spans="41:41" x14ac:dyDescent="0.25">
      <c r="AO17372" s="165"/>
    </row>
    <row r="17373" spans="41:41" x14ac:dyDescent="0.25">
      <c r="AO17373" s="165"/>
    </row>
    <row r="17374" spans="41:41" x14ac:dyDescent="0.25">
      <c r="AO17374" s="165"/>
    </row>
    <row r="17375" spans="41:41" x14ac:dyDescent="0.25">
      <c r="AO17375" s="165"/>
    </row>
    <row r="17376" spans="41:41" x14ac:dyDescent="0.25">
      <c r="AO17376" s="165"/>
    </row>
    <row r="17377" spans="41:41" x14ac:dyDescent="0.25">
      <c r="AO17377" s="165"/>
    </row>
    <row r="17378" spans="41:41" x14ac:dyDescent="0.25">
      <c r="AO17378" s="165"/>
    </row>
    <row r="17379" spans="41:41" x14ac:dyDescent="0.25">
      <c r="AO17379" s="165"/>
    </row>
    <row r="17380" spans="41:41" x14ac:dyDescent="0.25">
      <c r="AO17380" s="165"/>
    </row>
    <row r="17381" spans="41:41" x14ac:dyDescent="0.25">
      <c r="AO17381" s="165"/>
    </row>
    <row r="17382" spans="41:41" x14ac:dyDescent="0.25">
      <c r="AO17382" s="165"/>
    </row>
    <row r="17383" spans="41:41" x14ac:dyDescent="0.25">
      <c r="AO17383" s="165"/>
    </row>
    <row r="17384" spans="41:41" x14ac:dyDescent="0.25">
      <c r="AO17384" s="165"/>
    </row>
    <row r="17385" spans="41:41" x14ac:dyDescent="0.25">
      <c r="AO17385" s="165"/>
    </row>
    <row r="17386" spans="41:41" x14ac:dyDescent="0.25">
      <c r="AO17386" s="165"/>
    </row>
    <row r="17387" spans="41:41" x14ac:dyDescent="0.25">
      <c r="AO17387" s="165"/>
    </row>
    <row r="17388" spans="41:41" x14ac:dyDescent="0.25">
      <c r="AO17388" s="165"/>
    </row>
    <row r="17389" spans="41:41" x14ac:dyDescent="0.25">
      <c r="AO17389" s="165"/>
    </row>
    <row r="17390" spans="41:41" x14ac:dyDescent="0.25">
      <c r="AO17390" s="165"/>
    </row>
    <row r="17391" spans="41:41" x14ac:dyDescent="0.25">
      <c r="AO17391" s="165"/>
    </row>
    <row r="17392" spans="41:41" x14ac:dyDescent="0.25">
      <c r="AO17392" s="165"/>
    </row>
    <row r="17393" spans="41:41" x14ac:dyDescent="0.25">
      <c r="AO17393" s="165"/>
    </row>
    <row r="17394" spans="41:41" x14ac:dyDescent="0.25">
      <c r="AO17394" s="165"/>
    </row>
    <row r="17395" spans="41:41" x14ac:dyDescent="0.25">
      <c r="AO17395" s="165"/>
    </row>
    <row r="17396" spans="41:41" x14ac:dyDescent="0.25">
      <c r="AO17396" s="165"/>
    </row>
    <row r="17397" spans="41:41" x14ac:dyDescent="0.25">
      <c r="AO17397" s="165"/>
    </row>
    <row r="17398" spans="41:41" x14ac:dyDescent="0.25">
      <c r="AO17398" s="165"/>
    </row>
    <row r="17399" spans="41:41" x14ac:dyDescent="0.25">
      <c r="AO17399" s="165"/>
    </row>
    <row r="17400" spans="41:41" x14ac:dyDescent="0.25">
      <c r="AO17400" s="165"/>
    </row>
    <row r="17401" spans="41:41" x14ac:dyDescent="0.25">
      <c r="AO17401" s="165"/>
    </row>
    <row r="17402" spans="41:41" x14ac:dyDescent="0.25">
      <c r="AO17402" s="165"/>
    </row>
    <row r="17403" spans="41:41" x14ac:dyDescent="0.25">
      <c r="AO17403" s="165"/>
    </row>
    <row r="17404" spans="41:41" x14ac:dyDescent="0.25">
      <c r="AO17404" s="165"/>
    </row>
    <row r="17405" spans="41:41" x14ac:dyDescent="0.25">
      <c r="AO17405" s="165"/>
    </row>
    <row r="17406" spans="41:41" x14ac:dyDescent="0.25">
      <c r="AO17406" s="165"/>
    </row>
    <row r="17407" spans="41:41" x14ac:dyDescent="0.25">
      <c r="AO17407" s="165"/>
    </row>
    <row r="17408" spans="41:41" x14ac:dyDescent="0.25">
      <c r="AO17408" s="165"/>
    </row>
    <row r="17409" spans="41:41" x14ac:dyDescent="0.25">
      <c r="AO17409" s="165"/>
    </row>
    <row r="17410" spans="41:41" x14ac:dyDescent="0.25">
      <c r="AO17410" s="165"/>
    </row>
    <row r="17411" spans="41:41" x14ac:dyDescent="0.25">
      <c r="AO17411" s="165"/>
    </row>
    <row r="17412" spans="41:41" x14ac:dyDescent="0.25">
      <c r="AO17412" s="165"/>
    </row>
    <row r="17413" spans="41:41" x14ac:dyDescent="0.25">
      <c r="AO17413" s="165"/>
    </row>
    <row r="17414" spans="41:41" x14ac:dyDescent="0.25">
      <c r="AO17414" s="165"/>
    </row>
    <row r="17415" spans="41:41" x14ac:dyDescent="0.25">
      <c r="AO17415" s="165"/>
    </row>
    <row r="17416" spans="41:41" x14ac:dyDescent="0.25">
      <c r="AO17416" s="165"/>
    </row>
    <row r="17417" spans="41:41" x14ac:dyDescent="0.25">
      <c r="AO17417" s="165"/>
    </row>
    <row r="17418" spans="41:41" x14ac:dyDescent="0.25">
      <c r="AO17418" s="165"/>
    </row>
    <row r="17419" spans="41:41" x14ac:dyDescent="0.25">
      <c r="AO17419" s="165"/>
    </row>
    <row r="17420" spans="41:41" x14ac:dyDescent="0.25">
      <c r="AO17420" s="165"/>
    </row>
    <row r="17421" spans="41:41" x14ac:dyDescent="0.25">
      <c r="AO17421" s="165"/>
    </row>
    <row r="17422" spans="41:41" x14ac:dyDescent="0.25">
      <c r="AO17422" s="165"/>
    </row>
    <row r="17423" spans="41:41" x14ac:dyDescent="0.25">
      <c r="AO17423" s="165"/>
    </row>
    <row r="17424" spans="41:41" x14ac:dyDescent="0.25">
      <c r="AO17424" s="165"/>
    </row>
    <row r="17425" spans="41:41" x14ac:dyDescent="0.25">
      <c r="AO17425" s="165"/>
    </row>
    <row r="17426" spans="41:41" x14ac:dyDescent="0.25">
      <c r="AO17426" s="165"/>
    </row>
    <row r="17427" spans="41:41" x14ac:dyDescent="0.25">
      <c r="AO17427" s="165"/>
    </row>
    <row r="17428" spans="41:41" x14ac:dyDescent="0.25">
      <c r="AO17428" s="165"/>
    </row>
    <row r="17429" spans="41:41" x14ac:dyDescent="0.25">
      <c r="AO17429" s="165"/>
    </row>
    <row r="17430" spans="41:41" x14ac:dyDescent="0.25">
      <c r="AO17430" s="165"/>
    </row>
    <row r="17431" spans="41:41" x14ac:dyDescent="0.25">
      <c r="AO17431" s="165"/>
    </row>
    <row r="17432" spans="41:41" x14ac:dyDescent="0.25">
      <c r="AO17432" s="165"/>
    </row>
    <row r="17433" spans="41:41" x14ac:dyDescent="0.25">
      <c r="AO17433" s="165"/>
    </row>
    <row r="17434" spans="41:41" x14ac:dyDescent="0.25">
      <c r="AO17434" s="165"/>
    </row>
    <row r="17435" spans="41:41" x14ac:dyDescent="0.25">
      <c r="AO17435" s="165"/>
    </row>
    <row r="17436" spans="41:41" x14ac:dyDescent="0.25">
      <c r="AO17436" s="165"/>
    </row>
    <row r="17437" spans="41:41" x14ac:dyDescent="0.25">
      <c r="AO17437" s="165"/>
    </row>
    <row r="17438" spans="41:41" x14ac:dyDescent="0.25">
      <c r="AO17438" s="165"/>
    </row>
    <row r="17439" spans="41:41" x14ac:dyDescent="0.25">
      <c r="AO17439" s="165"/>
    </row>
    <row r="17440" spans="41:41" x14ac:dyDescent="0.25">
      <c r="AO17440" s="165"/>
    </row>
    <row r="17441" spans="41:41" x14ac:dyDescent="0.25">
      <c r="AO17441" s="165"/>
    </row>
    <row r="17442" spans="41:41" x14ac:dyDescent="0.25">
      <c r="AO17442" s="165"/>
    </row>
    <row r="17443" spans="41:41" x14ac:dyDescent="0.25">
      <c r="AO17443" s="165"/>
    </row>
    <row r="17444" spans="41:41" x14ac:dyDescent="0.25">
      <c r="AO17444" s="165"/>
    </row>
    <row r="17445" spans="41:41" x14ac:dyDescent="0.25">
      <c r="AO17445" s="165"/>
    </row>
    <row r="17446" spans="41:41" x14ac:dyDescent="0.25">
      <c r="AO17446" s="165"/>
    </row>
    <row r="17447" spans="41:41" x14ac:dyDescent="0.25">
      <c r="AO17447" s="165"/>
    </row>
    <row r="17448" spans="41:41" x14ac:dyDescent="0.25">
      <c r="AO17448" s="165"/>
    </row>
    <row r="17449" spans="41:41" x14ac:dyDescent="0.25">
      <c r="AO17449" s="165"/>
    </row>
    <row r="17450" spans="41:41" x14ac:dyDescent="0.25">
      <c r="AO17450" s="165"/>
    </row>
    <row r="17451" spans="41:41" x14ac:dyDescent="0.25">
      <c r="AO17451" s="165"/>
    </row>
    <row r="17452" spans="41:41" x14ac:dyDescent="0.25">
      <c r="AO17452" s="165"/>
    </row>
    <row r="17453" spans="41:41" x14ac:dyDescent="0.25">
      <c r="AO17453" s="165"/>
    </row>
    <row r="17454" spans="41:41" x14ac:dyDescent="0.25">
      <c r="AO17454" s="165"/>
    </row>
    <row r="17455" spans="41:41" x14ac:dyDescent="0.25">
      <c r="AO17455" s="165"/>
    </row>
    <row r="17456" spans="41:41" x14ac:dyDescent="0.25">
      <c r="AO17456" s="165"/>
    </row>
    <row r="17457" spans="41:41" x14ac:dyDescent="0.25">
      <c r="AO17457" s="165"/>
    </row>
    <row r="17458" spans="41:41" x14ac:dyDescent="0.25">
      <c r="AO17458" s="165"/>
    </row>
    <row r="17459" spans="41:41" x14ac:dyDescent="0.25">
      <c r="AO17459" s="165"/>
    </row>
    <row r="17460" spans="41:41" x14ac:dyDescent="0.25">
      <c r="AO17460" s="165"/>
    </row>
    <row r="17461" spans="41:41" x14ac:dyDescent="0.25">
      <c r="AO17461" s="165"/>
    </row>
    <row r="17462" spans="41:41" x14ac:dyDescent="0.25">
      <c r="AO17462" s="165"/>
    </row>
    <row r="17463" spans="41:41" x14ac:dyDescent="0.25">
      <c r="AO17463" s="165"/>
    </row>
    <row r="17464" spans="41:41" x14ac:dyDescent="0.25">
      <c r="AO17464" s="165"/>
    </row>
    <row r="17465" spans="41:41" x14ac:dyDescent="0.25">
      <c r="AO17465" s="165"/>
    </row>
    <row r="17466" spans="41:41" x14ac:dyDescent="0.25">
      <c r="AO17466" s="165"/>
    </row>
    <row r="17467" spans="41:41" x14ac:dyDescent="0.25">
      <c r="AO17467" s="165"/>
    </row>
    <row r="17468" spans="41:41" x14ac:dyDescent="0.25">
      <c r="AO17468" s="165"/>
    </row>
    <row r="17469" spans="41:41" x14ac:dyDescent="0.25">
      <c r="AO17469" s="165"/>
    </row>
    <row r="17470" spans="41:41" x14ac:dyDescent="0.25">
      <c r="AO17470" s="165"/>
    </row>
    <row r="17471" spans="41:41" x14ac:dyDescent="0.25">
      <c r="AO17471" s="165"/>
    </row>
    <row r="17472" spans="41:41" x14ac:dyDescent="0.25">
      <c r="AO17472" s="165"/>
    </row>
    <row r="17473" spans="41:41" x14ac:dyDescent="0.25">
      <c r="AO17473" s="165"/>
    </row>
    <row r="17474" spans="41:41" x14ac:dyDescent="0.25">
      <c r="AO17474" s="165"/>
    </row>
    <row r="17475" spans="41:41" x14ac:dyDescent="0.25">
      <c r="AO17475" s="165"/>
    </row>
    <row r="17476" spans="41:41" x14ac:dyDescent="0.25">
      <c r="AO17476" s="165"/>
    </row>
    <row r="17477" spans="41:41" x14ac:dyDescent="0.25">
      <c r="AO17477" s="165"/>
    </row>
    <row r="17478" spans="41:41" x14ac:dyDescent="0.25">
      <c r="AO17478" s="165"/>
    </row>
    <row r="17479" spans="41:41" x14ac:dyDescent="0.25">
      <c r="AO17479" s="165"/>
    </row>
    <row r="17480" spans="41:41" x14ac:dyDescent="0.25">
      <c r="AO17480" s="165"/>
    </row>
    <row r="17481" spans="41:41" x14ac:dyDescent="0.25">
      <c r="AO17481" s="165"/>
    </row>
    <row r="17482" spans="41:41" x14ac:dyDescent="0.25">
      <c r="AO17482" s="165"/>
    </row>
    <row r="17483" spans="41:41" x14ac:dyDescent="0.25">
      <c r="AO17483" s="165"/>
    </row>
    <row r="17484" spans="41:41" x14ac:dyDescent="0.25">
      <c r="AO17484" s="165"/>
    </row>
    <row r="17485" spans="41:41" x14ac:dyDescent="0.25">
      <c r="AO17485" s="165"/>
    </row>
    <row r="17486" spans="41:41" x14ac:dyDescent="0.25">
      <c r="AO17486" s="165"/>
    </row>
    <row r="17487" spans="41:41" x14ac:dyDescent="0.25">
      <c r="AO17487" s="165"/>
    </row>
    <row r="17488" spans="41:41" x14ac:dyDescent="0.25">
      <c r="AO17488" s="165"/>
    </row>
    <row r="17489" spans="41:41" x14ac:dyDescent="0.25">
      <c r="AO17489" s="165"/>
    </row>
    <row r="17490" spans="41:41" x14ac:dyDescent="0.25">
      <c r="AO17490" s="165"/>
    </row>
    <row r="17491" spans="41:41" x14ac:dyDescent="0.25">
      <c r="AO17491" s="165"/>
    </row>
    <row r="17492" spans="41:41" x14ac:dyDescent="0.25">
      <c r="AO17492" s="165"/>
    </row>
    <row r="17493" spans="41:41" x14ac:dyDescent="0.25">
      <c r="AO17493" s="165"/>
    </row>
    <row r="17494" spans="41:41" x14ac:dyDescent="0.25">
      <c r="AO17494" s="165"/>
    </row>
    <row r="17495" spans="41:41" x14ac:dyDescent="0.25">
      <c r="AO17495" s="165"/>
    </row>
    <row r="17496" spans="41:41" x14ac:dyDescent="0.25">
      <c r="AO17496" s="165"/>
    </row>
    <row r="17497" spans="41:41" x14ac:dyDescent="0.25">
      <c r="AO17497" s="165"/>
    </row>
    <row r="17498" spans="41:41" x14ac:dyDescent="0.25">
      <c r="AO17498" s="165"/>
    </row>
    <row r="17499" spans="41:41" x14ac:dyDescent="0.25">
      <c r="AO17499" s="165"/>
    </row>
    <row r="17500" spans="41:41" x14ac:dyDescent="0.25">
      <c r="AO17500" s="165"/>
    </row>
    <row r="17501" spans="41:41" x14ac:dyDescent="0.25">
      <c r="AO17501" s="165"/>
    </row>
    <row r="17502" spans="41:41" x14ac:dyDescent="0.25">
      <c r="AO17502" s="165"/>
    </row>
    <row r="17503" spans="41:41" x14ac:dyDescent="0.25">
      <c r="AO17503" s="165"/>
    </row>
    <row r="17504" spans="41:41" x14ac:dyDescent="0.25">
      <c r="AO17504" s="165"/>
    </row>
    <row r="17505" spans="41:41" x14ac:dyDescent="0.25">
      <c r="AO17505" s="165"/>
    </row>
    <row r="17506" spans="41:41" x14ac:dyDescent="0.25">
      <c r="AO17506" s="165"/>
    </row>
    <row r="17507" spans="41:41" x14ac:dyDescent="0.25">
      <c r="AO17507" s="165"/>
    </row>
    <row r="17508" spans="41:41" x14ac:dyDescent="0.25">
      <c r="AO17508" s="165"/>
    </row>
    <row r="17509" spans="41:41" x14ac:dyDescent="0.25">
      <c r="AO17509" s="165"/>
    </row>
    <row r="17510" spans="41:41" x14ac:dyDescent="0.25">
      <c r="AO17510" s="165"/>
    </row>
    <row r="17511" spans="41:41" x14ac:dyDescent="0.25">
      <c r="AO17511" s="165"/>
    </row>
    <row r="17512" spans="41:41" x14ac:dyDescent="0.25">
      <c r="AO17512" s="165"/>
    </row>
    <row r="17513" spans="41:41" x14ac:dyDescent="0.25">
      <c r="AO17513" s="165"/>
    </row>
    <row r="17514" spans="41:41" x14ac:dyDescent="0.25">
      <c r="AO17514" s="165"/>
    </row>
    <row r="17515" spans="41:41" x14ac:dyDescent="0.25">
      <c r="AO17515" s="165"/>
    </row>
    <row r="17516" spans="41:41" x14ac:dyDescent="0.25">
      <c r="AO17516" s="165"/>
    </row>
    <row r="17517" spans="41:41" x14ac:dyDescent="0.25">
      <c r="AO17517" s="165"/>
    </row>
    <row r="17518" spans="41:41" x14ac:dyDescent="0.25">
      <c r="AO17518" s="165"/>
    </row>
    <row r="17519" spans="41:41" x14ac:dyDescent="0.25">
      <c r="AO17519" s="165"/>
    </row>
    <row r="17520" spans="41:41" x14ac:dyDescent="0.25">
      <c r="AO17520" s="165"/>
    </row>
    <row r="17521" spans="41:41" x14ac:dyDescent="0.25">
      <c r="AO17521" s="165"/>
    </row>
    <row r="17522" spans="41:41" x14ac:dyDescent="0.25">
      <c r="AO17522" s="165"/>
    </row>
    <row r="17523" spans="41:41" x14ac:dyDescent="0.25">
      <c r="AO17523" s="165"/>
    </row>
    <row r="17524" spans="41:41" x14ac:dyDescent="0.25">
      <c r="AO17524" s="165"/>
    </row>
    <row r="17525" spans="41:41" x14ac:dyDescent="0.25">
      <c r="AO17525" s="165"/>
    </row>
    <row r="17526" spans="41:41" x14ac:dyDescent="0.25">
      <c r="AO17526" s="165"/>
    </row>
    <row r="17527" spans="41:41" x14ac:dyDescent="0.25">
      <c r="AO17527" s="165"/>
    </row>
    <row r="17528" spans="41:41" x14ac:dyDescent="0.25">
      <c r="AO17528" s="165"/>
    </row>
    <row r="17529" spans="41:41" x14ac:dyDescent="0.25">
      <c r="AO17529" s="165"/>
    </row>
    <row r="17530" spans="41:41" x14ac:dyDescent="0.25">
      <c r="AO17530" s="165"/>
    </row>
    <row r="17531" spans="41:41" x14ac:dyDescent="0.25">
      <c r="AO17531" s="165"/>
    </row>
    <row r="17532" spans="41:41" x14ac:dyDescent="0.25">
      <c r="AO17532" s="165"/>
    </row>
    <row r="17533" spans="41:41" x14ac:dyDescent="0.25">
      <c r="AO17533" s="165"/>
    </row>
    <row r="17534" spans="41:41" x14ac:dyDescent="0.25">
      <c r="AO17534" s="165"/>
    </row>
    <row r="17535" spans="41:41" x14ac:dyDescent="0.25">
      <c r="AO17535" s="165"/>
    </row>
    <row r="17536" spans="41:41" x14ac:dyDescent="0.25">
      <c r="AO17536" s="165"/>
    </row>
    <row r="17537" spans="41:41" x14ac:dyDescent="0.25">
      <c r="AO17537" s="165"/>
    </row>
    <row r="17538" spans="41:41" x14ac:dyDescent="0.25">
      <c r="AO17538" s="165"/>
    </row>
    <row r="17539" spans="41:41" x14ac:dyDescent="0.25">
      <c r="AO17539" s="165"/>
    </row>
    <row r="17540" spans="41:41" x14ac:dyDescent="0.25">
      <c r="AO17540" s="165"/>
    </row>
    <row r="17541" spans="41:41" x14ac:dyDescent="0.25">
      <c r="AO17541" s="165"/>
    </row>
    <row r="17542" spans="41:41" x14ac:dyDescent="0.25">
      <c r="AO17542" s="165"/>
    </row>
    <row r="17543" spans="41:41" x14ac:dyDescent="0.25">
      <c r="AO17543" s="165"/>
    </row>
    <row r="17544" spans="41:41" x14ac:dyDescent="0.25">
      <c r="AO17544" s="165"/>
    </row>
    <row r="17545" spans="41:41" x14ac:dyDescent="0.25">
      <c r="AO17545" s="165"/>
    </row>
    <row r="17546" spans="41:41" x14ac:dyDescent="0.25">
      <c r="AO17546" s="165"/>
    </row>
    <row r="17547" spans="41:41" x14ac:dyDescent="0.25">
      <c r="AO17547" s="165"/>
    </row>
    <row r="17548" spans="41:41" x14ac:dyDescent="0.25">
      <c r="AO17548" s="165"/>
    </row>
    <row r="17549" spans="41:41" x14ac:dyDescent="0.25">
      <c r="AO17549" s="165"/>
    </row>
    <row r="17550" spans="41:41" x14ac:dyDescent="0.25">
      <c r="AO17550" s="165"/>
    </row>
    <row r="17551" spans="41:41" x14ac:dyDescent="0.25">
      <c r="AO17551" s="165"/>
    </row>
    <row r="17552" spans="41:41" x14ac:dyDescent="0.25">
      <c r="AO17552" s="165"/>
    </row>
    <row r="17553" spans="41:41" x14ac:dyDescent="0.25">
      <c r="AO17553" s="165"/>
    </row>
    <row r="17554" spans="41:41" x14ac:dyDescent="0.25">
      <c r="AO17554" s="165"/>
    </row>
    <row r="17555" spans="41:41" x14ac:dyDescent="0.25">
      <c r="AO17555" s="165"/>
    </row>
    <row r="17556" spans="41:41" x14ac:dyDescent="0.25">
      <c r="AO17556" s="165"/>
    </row>
    <row r="17557" spans="41:41" x14ac:dyDescent="0.25">
      <c r="AO17557" s="165"/>
    </row>
    <row r="17558" spans="41:41" x14ac:dyDescent="0.25">
      <c r="AO17558" s="165"/>
    </row>
    <row r="17559" spans="41:41" x14ac:dyDescent="0.25">
      <c r="AO17559" s="165"/>
    </row>
    <row r="17560" spans="41:41" x14ac:dyDescent="0.25">
      <c r="AO17560" s="165"/>
    </row>
    <row r="17561" spans="41:41" x14ac:dyDescent="0.25">
      <c r="AO17561" s="165"/>
    </row>
    <row r="17562" spans="41:41" x14ac:dyDescent="0.25">
      <c r="AO17562" s="165"/>
    </row>
    <row r="17563" spans="41:41" x14ac:dyDescent="0.25">
      <c r="AO17563" s="165"/>
    </row>
    <row r="17564" spans="41:41" x14ac:dyDescent="0.25">
      <c r="AO17564" s="165"/>
    </row>
    <row r="17565" spans="41:41" x14ac:dyDescent="0.25">
      <c r="AO17565" s="165"/>
    </row>
    <row r="17566" spans="41:41" x14ac:dyDescent="0.25">
      <c r="AO17566" s="165"/>
    </row>
    <row r="17567" spans="41:41" x14ac:dyDescent="0.25">
      <c r="AO17567" s="165"/>
    </row>
    <row r="17568" spans="41:41" x14ac:dyDescent="0.25">
      <c r="AO17568" s="165"/>
    </row>
    <row r="17569" spans="41:41" x14ac:dyDescent="0.25">
      <c r="AO17569" s="165"/>
    </row>
    <row r="17570" spans="41:41" x14ac:dyDescent="0.25">
      <c r="AO17570" s="165"/>
    </row>
    <row r="17571" spans="41:41" x14ac:dyDescent="0.25">
      <c r="AO17571" s="165"/>
    </row>
    <row r="17572" spans="41:41" x14ac:dyDescent="0.25">
      <c r="AO17572" s="165"/>
    </row>
    <row r="17573" spans="41:41" x14ac:dyDescent="0.25">
      <c r="AO17573" s="165"/>
    </row>
    <row r="17574" spans="41:41" x14ac:dyDescent="0.25">
      <c r="AO17574" s="165"/>
    </row>
    <row r="17575" spans="41:41" x14ac:dyDescent="0.25">
      <c r="AO17575" s="165"/>
    </row>
    <row r="17576" spans="41:41" x14ac:dyDescent="0.25">
      <c r="AO17576" s="165"/>
    </row>
    <row r="17577" spans="41:41" x14ac:dyDescent="0.25">
      <c r="AO17577" s="165"/>
    </row>
    <row r="17578" spans="41:41" x14ac:dyDescent="0.25">
      <c r="AO17578" s="165"/>
    </row>
    <row r="17579" spans="41:41" x14ac:dyDescent="0.25">
      <c r="AO17579" s="165"/>
    </row>
    <row r="17580" spans="41:41" x14ac:dyDescent="0.25">
      <c r="AO17580" s="165"/>
    </row>
    <row r="17581" spans="41:41" x14ac:dyDescent="0.25">
      <c r="AO17581" s="165"/>
    </row>
    <row r="17582" spans="41:41" x14ac:dyDescent="0.25">
      <c r="AO17582" s="165"/>
    </row>
    <row r="17583" spans="41:41" x14ac:dyDescent="0.25">
      <c r="AO17583" s="165"/>
    </row>
    <row r="17584" spans="41:41" x14ac:dyDescent="0.25">
      <c r="AO17584" s="165"/>
    </row>
    <row r="17585" spans="41:41" x14ac:dyDescent="0.25">
      <c r="AO17585" s="165"/>
    </row>
    <row r="17586" spans="41:41" x14ac:dyDescent="0.25">
      <c r="AO17586" s="165"/>
    </row>
    <row r="17587" spans="41:41" x14ac:dyDescent="0.25">
      <c r="AO17587" s="165"/>
    </row>
    <row r="17588" spans="41:41" x14ac:dyDescent="0.25">
      <c r="AO17588" s="165"/>
    </row>
    <row r="17589" spans="41:41" x14ac:dyDescent="0.25">
      <c r="AO17589" s="165"/>
    </row>
    <row r="17590" spans="41:41" x14ac:dyDescent="0.25">
      <c r="AO17590" s="165"/>
    </row>
    <row r="17591" spans="41:41" x14ac:dyDescent="0.25">
      <c r="AO17591" s="165"/>
    </row>
    <row r="17592" spans="41:41" x14ac:dyDescent="0.25">
      <c r="AO17592" s="165"/>
    </row>
    <row r="17593" spans="41:41" x14ac:dyDescent="0.25">
      <c r="AO17593" s="165"/>
    </row>
    <row r="17594" spans="41:41" x14ac:dyDescent="0.25">
      <c r="AO17594" s="165"/>
    </row>
    <row r="17595" spans="41:41" x14ac:dyDescent="0.25">
      <c r="AO17595" s="165"/>
    </row>
    <row r="17596" spans="41:41" x14ac:dyDescent="0.25">
      <c r="AO17596" s="165"/>
    </row>
    <row r="17597" spans="41:41" x14ac:dyDescent="0.25">
      <c r="AO17597" s="165"/>
    </row>
    <row r="17598" spans="41:41" x14ac:dyDescent="0.25">
      <c r="AO17598" s="165"/>
    </row>
    <row r="17599" spans="41:41" x14ac:dyDescent="0.25">
      <c r="AO17599" s="165"/>
    </row>
    <row r="17600" spans="41:41" x14ac:dyDescent="0.25">
      <c r="AO17600" s="165"/>
    </row>
    <row r="17601" spans="41:41" x14ac:dyDescent="0.25">
      <c r="AO17601" s="165"/>
    </row>
    <row r="17602" spans="41:41" x14ac:dyDescent="0.25">
      <c r="AO17602" s="165"/>
    </row>
    <row r="17603" spans="41:41" x14ac:dyDescent="0.25">
      <c r="AO17603" s="165"/>
    </row>
    <row r="17604" spans="41:41" x14ac:dyDescent="0.25">
      <c r="AO17604" s="165"/>
    </row>
    <row r="17605" spans="41:41" x14ac:dyDescent="0.25">
      <c r="AO17605" s="165"/>
    </row>
    <row r="17606" spans="41:41" x14ac:dyDescent="0.25">
      <c r="AO17606" s="165"/>
    </row>
    <row r="17607" spans="41:41" x14ac:dyDescent="0.25">
      <c r="AO17607" s="165"/>
    </row>
    <row r="17608" spans="41:41" x14ac:dyDescent="0.25">
      <c r="AO17608" s="165"/>
    </row>
    <row r="17609" spans="41:41" x14ac:dyDescent="0.25">
      <c r="AO17609" s="165"/>
    </row>
    <row r="17610" spans="41:41" x14ac:dyDescent="0.25">
      <c r="AO17610" s="165"/>
    </row>
    <row r="17611" spans="41:41" x14ac:dyDescent="0.25">
      <c r="AO17611" s="165"/>
    </row>
    <row r="17612" spans="41:41" x14ac:dyDescent="0.25">
      <c r="AO17612" s="165"/>
    </row>
    <row r="17613" spans="41:41" x14ac:dyDescent="0.25">
      <c r="AO17613" s="165"/>
    </row>
    <row r="17614" spans="41:41" x14ac:dyDescent="0.25">
      <c r="AO17614" s="165"/>
    </row>
    <row r="17615" spans="41:41" x14ac:dyDescent="0.25">
      <c r="AO17615" s="165"/>
    </row>
    <row r="17616" spans="41:41" x14ac:dyDescent="0.25">
      <c r="AO17616" s="165"/>
    </row>
    <row r="17617" spans="41:41" x14ac:dyDescent="0.25">
      <c r="AO17617" s="165"/>
    </row>
    <row r="17618" spans="41:41" x14ac:dyDescent="0.25">
      <c r="AO17618" s="165"/>
    </row>
    <row r="17619" spans="41:41" x14ac:dyDescent="0.25">
      <c r="AO17619" s="165"/>
    </row>
    <row r="17620" spans="41:41" x14ac:dyDescent="0.25">
      <c r="AO17620" s="165"/>
    </row>
    <row r="17621" spans="41:41" x14ac:dyDescent="0.25">
      <c r="AO17621" s="165"/>
    </row>
    <row r="17622" spans="41:41" x14ac:dyDescent="0.25">
      <c r="AO17622" s="165"/>
    </row>
    <row r="17623" spans="41:41" x14ac:dyDescent="0.25">
      <c r="AO17623" s="165"/>
    </row>
    <row r="17624" spans="41:41" x14ac:dyDescent="0.25">
      <c r="AO17624" s="165"/>
    </row>
    <row r="17625" spans="41:41" x14ac:dyDescent="0.25">
      <c r="AO17625" s="165"/>
    </row>
    <row r="17626" spans="41:41" x14ac:dyDescent="0.25">
      <c r="AO17626" s="165"/>
    </row>
    <row r="17627" spans="41:41" x14ac:dyDescent="0.25">
      <c r="AO17627" s="165"/>
    </row>
    <row r="17628" spans="41:41" x14ac:dyDescent="0.25">
      <c r="AO17628" s="165"/>
    </row>
    <row r="17629" spans="41:41" x14ac:dyDescent="0.25">
      <c r="AO17629" s="165"/>
    </row>
    <row r="17630" spans="41:41" x14ac:dyDescent="0.25">
      <c r="AO17630" s="165"/>
    </row>
    <row r="17631" spans="41:41" x14ac:dyDescent="0.25">
      <c r="AO17631" s="165"/>
    </row>
    <row r="17632" spans="41:41" x14ac:dyDescent="0.25">
      <c r="AO17632" s="165"/>
    </row>
    <row r="17633" spans="41:41" x14ac:dyDescent="0.25">
      <c r="AO17633" s="165"/>
    </row>
    <row r="17634" spans="41:41" x14ac:dyDescent="0.25">
      <c r="AO17634" s="165"/>
    </row>
    <row r="17635" spans="41:41" x14ac:dyDescent="0.25">
      <c r="AO17635" s="165"/>
    </row>
    <row r="17636" spans="41:41" x14ac:dyDescent="0.25">
      <c r="AO17636" s="165"/>
    </row>
    <row r="17637" spans="41:41" x14ac:dyDescent="0.25">
      <c r="AO17637" s="165"/>
    </row>
    <row r="17638" spans="41:41" x14ac:dyDescent="0.25">
      <c r="AO17638" s="165"/>
    </row>
    <row r="17639" spans="41:41" x14ac:dyDescent="0.25">
      <c r="AO17639" s="165"/>
    </row>
    <row r="17640" spans="41:41" x14ac:dyDescent="0.25">
      <c r="AO17640" s="165"/>
    </row>
    <row r="17641" spans="41:41" x14ac:dyDescent="0.25">
      <c r="AO17641" s="165"/>
    </row>
    <row r="17642" spans="41:41" x14ac:dyDescent="0.25">
      <c r="AO17642" s="165"/>
    </row>
    <row r="17643" spans="41:41" x14ac:dyDescent="0.25">
      <c r="AO17643" s="165"/>
    </row>
    <row r="17644" spans="41:41" x14ac:dyDescent="0.25">
      <c r="AO17644" s="165"/>
    </row>
    <row r="17645" spans="41:41" x14ac:dyDescent="0.25">
      <c r="AO17645" s="165"/>
    </row>
    <row r="17646" spans="41:41" x14ac:dyDescent="0.25">
      <c r="AO17646" s="165"/>
    </row>
    <row r="17647" spans="41:41" x14ac:dyDescent="0.25">
      <c r="AO17647" s="165"/>
    </row>
    <row r="17648" spans="41:41" x14ac:dyDescent="0.25">
      <c r="AO17648" s="165"/>
    </row>
    <row r="17649" spans="41:41" x14ac:dyDescent="0.25">
      <c r="AO17649" s="165"/>
    </row>
    <row r="17650" spans="41:41" x14ac:dyDescent="0.25">
      <c r="AO17650" s="165"/>
    </row>
    <row r="17651" spans="41:41" x14ac:dyDescent="0.25">
      <c r="AO17651" s="165"/>
    </row>
    <row r="17652" spans="41:41" x14ac:dyDescent="0.25">
      <c r="AO17652" s="165"/>
    </row>
    <row r="17653" spans="41:41" x14ac:dyDescent="0.25">
      <c r="AO17653" s="165"/>
    </row>
    <row r="17654" spans="41:41" x14ac:dyDescent="0.25">
      <c r="AO17654" s="165"/>
    </row>
    <row r="17655" spans="41:41" x14ac:dyDescent="0.25">
      <c r="AO17655" s="165"/>
    </row>
    <row r="17656" spans="41:41" x14ac:dyDescent="0.25">
      <c r="AO17656" s="165"/>
    </row>
    <row r="17657" spans="41:41" x14ac:dyDescent="0.25">
      <c r="AO17657" s="165"/>
    </row>
    <row r="17658" spans="41:41" x14ac:dyDescent="0.25">
      <c r="AO17658" s="165"/>
    </row>
    <row r="17659" spans="41:41" x14ac:dyDescent="0.25">
      <c r="AO17659" s="165"/>
    </row>
    <row r="17660" spans="41:41" x14ac:dyDescent="0.25">
      <c r="AO17660" s="165"/>
    </row>
    <row r="17661" spans="41:41" x14ac:dyDescent="0.25">
      <c r="AO17661" s="165"/>
    </row>
    <row r="17662" spans="41:41" x14ac:dyDescent="0.25">
      <c r="AO17662" s="165"/>
    </row>
    <row r="17663" spans="41:41" x14ac:dyDescent="0.25">
      <c r="AO17663" s="165"/>
    </row>
    <row r="17664" spans="41:41" x14ac:dyDescent="0.25">
      <c r="AO17664" s="165"/>
    </row>
    <row r="17665" spans="41:41" x14ac:dyDescent="0.25">
      <c r="AO17665" s="165"/>
    </row>
    <row r="17666" spans="41:41" x14ac:dyDescent="0.25">
      <c r="AO17666" s="165"/>
    </row>
    <row r="17667" spans="41:41" x14ac:dyDescent="0.25">
      <c r="AO17667" s="165"/>
    </row>
    <row r="17668" spans="41:41" x14ac:dyDescent="0.25">
      <c r="AO17668" s="165"/>
    </row>
    <row r="17669" spans="41:41" x14ac:dyDescent="0.25">
      <c r="AO17669" s="165"/>
    </row>
    <row r="17670" spans="41:41" x14ac:dyDescent="0.25">
      <c r="AO17670" s="165"/>
    </row>
    <row r="17671" spans="41:41" x14ac:dyDescent="0.25">
      <c r="AO17671" s="165"/>
    </row>
    <row r="17672" spans="41:41" x14ac:dyDescent="0.25">
      <c r="AO17672" s="165"/>
    </row>
    <row r="17673" spans="41:41" x14ac:dyDescent="0.25">
      <c r="AO17673" s="165"/>
    </row>
    <row r="17674" spans="41:41" x14ac:dyDescent="0.25">
      <c r="AO17674" s="165"/>
    </row>
    <row r="17675" spans="41:41" x14ac:dyDescent="0.25">
      <c r="AO17675" s="165"/>
    </row>
    <row r="17676" spans="41:41" x14ac:dyDescent="0.25">
      <c r="AO17676" s="165"/>
    </row>
    <row r="17677" spans="41:41" x14ac:dyDescent="0.25">
      <c r="AO17677" s="165"/>
    </row>
    <row r="17678" spans="41:41" x14ac:dyDescent="0.25">
      <c r="AO17678" s="165"/>
    </row>
    <row r="17679" spans="41:41" x14ac:dyDescent="0.25">
      <c r="AO17679" s="165"/>
    </row>
    <row r="17680" spans="41:41" x14ac:dyDescent="0.25">
      <c r="AO17680" s="165"/>
    </row>
    <row r="17681" spans="41:41" x14ac:dyDescent="0.25">
      <c r="AO17681" s="165"/>
    </row>
    <row r="17682" spans="41:41" x14ac:dyDescent="0.25">
      <c r="AO17682" s="165"/>
    </row>
    <row r="17683" spans="41:41" x14ac:dyDescent="0.25">
      <c r="AO17683" s="165"/>
    </row>
    <row r="17684" spans="41:41" x14ac:dyDescent="0.25">
      <c r="AO17684" s="165"/>
    </row>
    <row r="17685" spans="41:41" x14ac:dyDescent="0.25">
      <c r="AO17685" s="165"/>
    </row>
    <row r="17686" spans="41:41" x14ac:dyDescent="0.25">
      <c r="AO17686" s="165"/>
    </row>
    <row r="17687" spans="41:41" x14ac:dyDescent="0.25">
      <c r="AO17687" s="165"/>
    </row>
    <row r="17688" spans="41:41" x14ac:dyDescent="0.25">
      <c r="AO17688" s="165"/>
    </row>
    <row r="17689" spans="41:41" x14ac:dyDescent="0.25">
      <c r="AO17689" s="165"/>
    </row>
    <row r="17690" spans="41:41" x14ac:dyDescent="0.25">
      <c r="AO17690" s="165"/>
    </row>
    <row r="17691" spans="41:41" x14ac:dyDescent="0.25">
      <c r="AO17691" s="165"/>
    </row>
    <row r="17692" spans="41:41" x14ac:dyDescent="0.25">
      <c r="AO17692" s="165"/>
    </row>
    <row r="17693" spans="41:41" x14ac:dyDescent="0.25">
      <c r="AO17693" s="165"/>
    </row>
    <row r="17694" spans="41:41" x14ac:dyDescent="0.25">
      <c r="AO17694" s="165"/>
    </row>
    <row r="17695" spans="41:41" x14ac:dyDescent="0.25">
      <c r="AO17695" s="165"/>
    </row>
    <row r="17696" spans="41:41" x14ac:dyDescent="0.25">
      <c r="AO17696" s="165"/>
    </row>
    <row r="17697" spans="41:41" x14ac:dyDescent="0.25">
      <c r="AO17697" s="165"/>
    </row>
    <row r="17698" spans="41:41" x14ac:dyDescent="0.25">
      <c r="AO17698" s="165"/>
    </row>
    <row r="17699" spans="41:41" x14ac:dyDescent="0.25">
      <c r="AO17699" s="165"/>
    </row>
    <row r="17700" spans="41:41" x14ac:dyDescent="0.25">
      <c r="AO17700" s="165"/>
    </row>
    <row r="17701" spans="41:41" x14ac:dyDescent="0.25">
      <c r="AO17701" s="165"/>
    </row>
    <row r="17702" spans="41:41" x14ac:dyDescent="0.25">
      <c r="AO17702" s="165"/>
    </row>
    <row r="17703" spans="41:41" x14ac:dyDescent="0.25">
      <c r="AO17703" s="165"/>
    </row>
    <row r="17704" spans="41:41" x14ac:dyDescent="0.25">
      <c r="AO17704" s="165"/>
    </row>
    <row r="17705" spans="41:41" x14ac:dyDescent="0.25">
      <c r="AO17705" s="165"/>
    </row>
    <row r="17706" spans="41:41" x14ac:dyDescent="0.25">
      <c r="AO17706" s="165"/>
    </row>
    <row r="17707" spans="41:41" x14ac:dyDescent="0.25">
      <c r="AO17707" s="165"/>
    </row>
    <row r="17708" spans="41:41" x14ac:dyDescent="0.25">
      <c r="AO17708" s="165"/>
    </row>
    <row r="17709" spans="41:41" x14ac:dyDescent="0.25">
      <c r="AO17709" s="165"/>
    </row>
    <row r="17710" spans="41:41" x14ac:dyDescent="0.25">
      <c r="AO17710" s="165"/>
    </row>
    <row r="17711" spans="41:41" x14ac:dyDescent="0.25">
      <c r="AO17711" s="165"/>
    </row>
    <row r="17712" spans="41:41" x14ac:dyDescent="0.25">
      <c r="AO17712" s="165"/>
    </row>
    <row r="17713" spans="41:41" x14ac:dyDescent="0.25">
      <c r="AO17713" s="165"/>
    </row>
    <row r="17714" spans="41:41" x14ac:dyDescent="0.25">
      <c r="AO17714" s="165"/>
    </row>
    <row r="17715" spans="41:41" x14ac:dyDescent="0.25">
      <c r="AO17715" s="165"/>
    </row>
    <row r="17716" spans="41:41" x14ac:dyDescent="0.25">
      <c r="AO17716" s="165"/>
    </row>
    <row r="17717" spans="41:41" x14ac:dyDescent="0.25">
      <c r="AO17717" s="165"/>
    </row>
    <row r="17718" spans="41:41" x14ac:dyDescent="0.25">
      <c r="AO17718" s="165"/>
    </row>
    <row r="17719" spans="41:41" x14ac:dyDescent="0.25">
      <c r="AO17719" s="165"/>
    </row>
    <row r="17720" spans="41:41" x14ac:dyDescent="0.25">
      <c r="AO17720" s="165"/>
    </row>
    <row r="17721" spans="41:41" x14ac:dyDescent="0.25">
      <c r="AO17721" s="165"/>
    </row>
    <row r="17722" spans="41:41" x14ac:dyDescent="0.25">
      <c r="AO17722" s="165"/>
    </row>
    <row r="17723" spans="41:41" x14ac:dyDescent="0.25">
      <c r="AO17723" s="165"/>
    </row>
    <row r="17724" spans="41:41" x14ac:dyDescent="0.25">
      <c r="AO17724" s="165"/>
    </row>
    <row r="17725" spans="41:41" x14ac:dyDescent="0.25">
      <c r="AO17725" s="165"/>
    </row>
    <row r="17726" spans="41:41" x14ac:dyDescent="0.25">
      <c r="AO17726" s="165"/>
    </row>
    <row r="17727" spans="41:41" x14ac:dyDescent="0.25">
      <c r="AO17727" s="165"/>
    </row>
    <row r="17728" spans="41:41" x14ac:dyDescent="0.25">
      <c r="AO17728" s="165"/>
    </row>
    <row r="17729" spans="41:41" x14ac:dyDescent="0.25">
      <c r="AO17729" s="165"/>
    </row>
    <row r="17730" spans="41:41" x14ac:dyDescent="0.25">
      <c r="AO17730" s="165"/>
    </row>
    <row r="17731" spans="41:41" x14ac:dyDescent="0.25">
      <c r="AO17731" s="165"/>
    </row>
    <row r="17732" spans="41:41" x14ac:dyDescent="0.25">
      <c r="AO17732" s="165"/>
    </row>
    <row r="17733" spans="41:41" x14ac:dyDescent="0.25">
      <c r="AO17733" s="165"/>
    </row>
    <row r="17734" spans="41:41" x14ac:dyDescent="0.25">
      <c r="AO17734" s="165"/>
    </row>
    <row r="17735" spans="41:41" x14ac:dyDescent="0.25">
      <c r="AO17735" s="165"/>
    </row>
    <row r="17736" spans="41:41" x14ac:dyDescent="0.25">
      <c r="AO17736" s="165"/>
    </row>
    <row r="17737" spans="41:41" x14ac:dyDescent="0.25">
      <c r="AO17737" s="165"/>
    </row>
    <row r="17738" spans="41:41" x14ac:dyDescent="0.25">
      <c r="AO17738" s="165"/>
    </row>
    <row r="17739" spans="41:41" x14ac:dyDescent="0.25">
      <c r="AO17739" s="165"/>
    </row>
    <row r="17740" spans="41:41" x14ac:dyDescent="0.25">
      <c r="AO17740" s="165"/>
    </row>
    <row r="17741" spans="41:41" x14ac:dyDescent="0.25">
      <c r="AO17741" s="165"/>
    </row>
    <row r="17742" spans="41:41" x14ac:dyDescent="0.25">
      <c r="AO17742" s="165"/>
    </row>
    <row r="17743" spans="41:41" x14ac:dyDescent="0.25">
      <c r="AO17743" s="165"/>
    </row>
    <row r="17744" spans="41:41" x14ac:dyDescent="0.25">
      <c r="AO17744" s="165"/>
    </row>
    <row r="17745" spans="41:41" x14ac:dyDescent="0.25">
      <c r="AO17745" s="165"/>
    </row>
    <row r="17746" spans="41:41" x14ac:dyDescent="0.25">
      <c r="AO17746" s="165"/>
    </row>
    <row r="17747" spans="41:41" x14ac:dyDescent="0.25">
      <c r="AO17747" s="165"/>
    </row>
    <row r="17748" spans="41:41" x14ac:dyDescent="0.25">
      <c r="AO17748" s="165"/>
    </row>
    <row r="17749" spans="41:41" x14ac:dyDescent="0.25">
      <c r="AO17749" s="165"/>
    </row>
    <row r="17750" spans="41:41" x14ac:dyDescent="0.25">
      <c r="AO17750" s="165"/>
    </row>
    <row r="17751" spans="41:41" x14ac:dyDescent="0.25">
      <c r="AO17751" s="165"/>
    </row>
    <row r="17752" spans="41:41" x14ac:dyDescent="0.25">
      <c r="AO17752" s="165"/>
    </row>
    <row r="17753" spans="41:41" x14ac:dyDescent="0.25">
      <c r="AO17753" s="165"/>
    </row>
    <row r="17754" spans="41:41" x14ac:dyDescent="0.25">
      <c r="AO17754" s="165"/>
    </row>
    <row r="17755" spans="41:41" x14ac:dyDescent="0.25">
      <c r="AO17755" s="165"/>
    </row>
    <row r="17756" spans="41:41" x14ac:dyDescent="0.25">
      <c r="AO17756" s="165"/>
    </row>
    <row r="17757" spans="41:41" x14ac:dyDescent="0.25">
      <c r="AO17757" s="165"/>
    </row>
    <row r="17758" spans="41:41" x14ac:dyDescent="0.25">
      <c r="AO17758" s="165"/>
    </row>
    <row r="17759" spans="41:41" x14ac:dyDescent="0.25">
      <c r="AO17759" s="165"/>
    </row>
    <row r="17760" spans="41:41" x14ac:dyDescent="0.25">
      <c r="AO17760" s="165"/>
    </row>
    <row r="17761" spans="41:41" x14ac:dyDescent="0.25">
      <c r="AO17761" s="165"/>
    </row>
    <row r="17762" spans="41:41" x14ac:dyDescent="0.25">
      <c r="AO17762" s="165"/>
    </row>
    <row r="17763" spans="41:41" x14ac:dyDescent="0.25">
      <c r="AO17763" s="165"/>
    </row>
    <row r="17764" spans="41:41" x14ac:dyDescent="0.25">
      <c r="AO17764" s="165"/>
    </row>
    <row r="17765" spans="41:41" x14ac:dyDescent="0.25">
      <c r="AO17765" s="165"/>
    </row>
    <row r="17766" spans="41:41" x14ac:dyDescent="0.25">
      <c r="AO17766" s="165"/>
    </row>
    <row r="17767" spans="41:41" x14ac:dyDescent="0.25">
      <c r="AO17767" s="165"/>
    </row>
    <row r="17768" spans="41:41" x14ac:dyDescent="0.25">
      <c r="AO17768" s="165"/>
    </row>
    <row r="17769" spans="41:41" x14ac:dyDescent="0.25">
      <c r="AO17769" s="165"/>
    </row>
    <row r="17770" spans="41:41" x14ac:dyDescent="0.25">
      <c r="AO17770" s="165"/>
    </row>
    <row r="17771" spans="41:41" x14ac:dyDescent="0.25">
      <c r="AO17771" s="165"/>
    </row>
    <row r="17772" spans="41:41" x14ac:dyDescent="0.25">
      <c r="AO17772" s="165"/>
    </row>
    <row r="17773" spans="41:41" x14ac:dyDescent="0.25">
      <c r="AO17773" s="165"/>
    </row>
    <row r="17774" spans="41:41" x14ac:dyDescent="0.25">
      <c r="AO17774" s="165"/>
    </row>
    <row r="17775" spans="41:41" x14ac:dyDescent="0.25">
      <c r="AO17775" s="165"/>
    </row>
    <row r="17776" spans="41:41" x14ac:dyDescent="0.25">
      <c r="AO17776" s="165"/>
    </row>
    <row r="17777" spans="41:41" x14ac:dyDescent="0.25">
      <c r="AO17777" s="165"/>
    </row>
    <row r="17778" spans="41:41" x14ac:dyDescent="0.25">
      <c r="AO17778" s="165"/>
    </row>
    <row r="17779" spans="41:41" x14ac:dyDescent="0.25">
      <c r="AO17779" s="165"/>
    </row>
    <row r="17780" spans="41:41" x14ac:dyDescent="0.25">
      <c r="AO17780" s="165"/>
    </row>
    <row r="17781" spans="41:41" x14ac:dyDescent="0.25">
      <c r="AO17781" s="165"/>
    </row>
    <row r="17782" spans="41:41" x14ac:dyDescent="0.25">
      <c r="AO17782" s="165"/>
    </row>
    <row r="17783" spans="41:41" x14ac:dyDescent="0.25">
      <c r="AO17783" s="165"/>
    </row>
    <row r="17784" spans="41:41" x14ac:dyDescent="0.25">
      <c r="AO17784" s="165"/>
    </row>
    <row r="17785" spans="41:41" x14ac:dyDescent="0.25">
      <c r="AO17785" s="165"/>
    </row>
    <row r="17786" spans="41:41" x14ac:dyDescent="0.25">
      <c r="AO17786" s="165"/>
    </row>
    <row r="17787" spans="41:41" x14ac:dyDescent="0.25">
      <c r="AO17787" s="165"/>
    </row>
    <row r="17788" spans="41:41" x14ac:dyDescent="0.25">
      <c r="AO17788" s="165"/>
    </row>
    <row r="17789" spans="41:41" x14ac:dyDescent="0.25">
      <c r="AO17789" s="165"/>
    </row>
    <row r="17790" spans="41:41" x14ac:dyDescent="0.25">
      <c r="AO17790" s="165"/>
    </row>
    <row r="17791" spans="41:41" x14ac:dyDescent="0.25">
      <c r="AO17791" s="165"/>
    </row>
    <row r="17792" spans="41:41" x14ac:dyDescent="0.25">
      <c r="AO17792" s="165"/>
    </row>
    <row r="17793" spans="41:41" x14ac:dyDescent="0.25">
      <c r="AO17793" s="165"/>
    </row>
    <row r="17794" spans="41:41" x14ac:dyDescent="0.25">
      <c r="AO17794" s="165"/>
    </row>
    <row r="17795" spans="41:41" x14ac:dyDescent="0.25">
      <c r="AO17795" s="165"/>
    </row>
    <row r="17796" spans="41:41" x14ac:dyDescent="0.25">
      <c r="AO17796" s="165"/>
    </row>
    <row r="17797" spans="41:41" x14ac:dyDescent="0.25">
      <c r="AO17797" s="165"/>
    </row>
    <row r="17798" spans="41:41" x14ac:dyDescent="0.25">
      <c r="AO17798" s="165"/>
    </row>
    <row r="17799" spans="41:41" x14ac:dyDescent="0.25">
      <c r="AO17799" s="165"/>
    </row>
    <row r="17800" spans="41:41" x14ac:dyDescent="0.25">
      <c r="AO17800" s="165"/>
    </row>
    <row r="17801" spans="41:41" x14ac:dyDescent="0.25">
      <c r="AO17801" s="165"/>
    </row>
    <row r="17802" spans="41:41" x14ac:dyDescent="0.25">
      <c r="AO17802" s="165"/>
    </row>
    <row r="17803" spans="41:41" x14ac:dyDescent="0.25">
      <c r="AO17803" s="165"/>
    </row>
    <row r="17804" spans="41:41" x14ac:dyDescent="0.25">
      <c r="AO17804" s="165"/>
    </row>
    <row r="17805" spans="41:41" x14ac:dyDescent="0.25">
      <c r="AO17805" s="165"/>
    </row>
    <row r="17806" spans="41:41" x14ac:dyDescent="0.25">
      <c r="AO17806" s="165"/>
    </row>
    <row r="17807" spans="41:41" x14ac:dyDescent="0.25">
      <c r="AO17807" s="165"/>
    </row>
    <row r="17808" spans="41:41" x14ac:dyDescent="0.25">
      <c r="AO17808" s="165"/>
    </row>
    <row r="17809" spans="41:41" x14ac:dyDescent="0.25">
      <c r="AO17809" s="165"/>
    </row>
    <row r="17810" spans="41:41" x14ac:dyDescent="0.25">
      <c r="AO17810" s="165"/>
    </row>
    <row r="17811" spans="41:41" x14ac:dyDescent="0.25">
      <c r="AO17811" s="165"/>
    </row>
    <row r="17812" spans="41:41" x14ac:dyDescent="0.25">
      <c r="AO17812" s="165"/>
    </row>
    <row r="17813" spans="41:41" x14ac:dyDescent="0.25">
      <c r="AO17813" s="165"/>
    </row>
    <row r="17814" spans="41:41" x14ac:dyDescent="0.25">
      <c r="AO17814" s="165"/>
    </row>
    <row r="17815" spans="41:41" x14ac:dyDescent="0.25">
      <c r="AO17815" s="165"/>
    </row>
    <row r="17816" spans="41:41" x14ac:dyDescent="0.25">
      <c r="AO17816" s="165"/>
    </row>
    <row r="17817" spans="41:41" x14ac:dyDescent="0.25">
      <c r="AO17817" s="165"/>
    </row>
    <row r="17818" spans="41:41" x14ac:dyDescent="0.25">
      <c r="AO17818" s="165"/>
    </row>
    <row r="17819" spans="41:41" x14ac:dyDescent="0.25">
      <c r="AO17819" s="165"/>
    </row>
    <row r="17820" spans="41:41" x14ac:dyDescent="0.25">
      <c r="AO17820" s="165"/>
    </row>
    <row r="17821" spans="41:41" x14ac:dyDescent="0.25">
      <c r="AO17821" s="165"/>
    </row>
    <row r="17822" spans="41:41" x14ac:dyDescent="0.25">
      <c r="AO17822" s="165"/>
    </row>
    <row r="17823" spans="41:41" x14ac:dyDescent="0.25">
      <c r="AO17823" s="165"/>
    </row>
    <row r="17824" spans="41:41" x14ac:dyDescent="0.25">
      <c r="AO17824" s="165"/>
    </row>
    <row r="17825" spans="41:41" x14ac:dyDescent="0.25">
      <c r="AO17825" s="165"/>
    </row>
    <row r="17826" spans="41:41" x14ac:dyDescent="0.25">
      <c r="AO17826" s="165"/>
    </row>
    <row r="17827" spans="41:41" x14ac:dyDescent="0.25">
      <c r="AO17827" s="165"/>
    </row>
    <row r="17828" spans="41:41" x14ac:dyDescent="0.25">
      <c r="AO17828" s="165"/>
    </row>
    <row r="17829" spans="41:41" x14ac:dyDescent="0.25">
      <c r="AO17829" s="165"/>
    </row>
    <row r="17830" spans="41:41" x14ac:dyDescent="0.25">
      <c r="AO17830" s="165"/>
    </row>
    <row r="17831" spans="41:41" x14ac:dyDescent="0.25">
      <c r="AO17831" s="165"/>
    </row>
    <row r="17832" spans="41:41" x14ac:dyDescent="0.25">
      <c r="AO17832" s="165"/>
    </row>
    <row r="17833" spans="41:41" x14ac:dyDescent="0.25">
      <c r="AO17833" s="165"/>
    </row>
    <row r="17834" spans="41:41" x14ac:dyDescent="0.25">
      <c r="AO17834" s="165"/>
    </row>
    <row r="17835" spans="41:41" x14ac:dyDescent="0.25">
      <c r="AO17835" s="165"/>
    </row>
    <row r="17836" spans="41:41" x14ac:dyDescent="0.25">
      <c r="AO17836" s="165"/>
    </row>
    <row r="17837" spans="41:41" x14ac:dyDescent="0.25">
      <c r="AO17837" s="165"/>
    </row>
    <row r="17838" spans="41:41" x14ac:dyDescent="0.25">
      <c r="AO17838" s="165"/>
    </row>
    <row r="17839" spans="41:41" x14ac:dyDescent="0.25">
      <c r="AO17839" s="165"/>
    </row>
    <row r="17840" spans="41:41" x14ac:dyDescent="0.25">
      <c r="AO17840" s="165"/>
    </row>
    <row r="17841" spans="41:41" x14ac:dyDescent="0.25">
      <c r="AO17841" s="165"/>
    </row>
    <row r="17842" spans="41:41" x14ac:dyDescent="0.25">
      <c r="AO17842" s="165"/>
    </row>
    <row r="17843" spans="41:41" x14ac:dyDescent="0.25">
      <c r="AO17843" s="165"/>
    </row>
    <row r="17844" spans="41:41" x14ac:dyDescent="0.25">
      <c r="AO17844" s="165"/>
    </row>
    <row r="17845" spans="41:41" x14ac:dyDescent="0.25">
      <c r="AO17845" s="165"/>
    </row>
    <row r="17846" spans="41:41" x14ac:dyDescent="0.25">
      <c r="AO17846" s="165"/>
    </row>
    <row r="17847" spans="41:41" x14ac:dyDescent="0.25">
      <c r="AO17847" s="165"/>
    </row>
    <row r="17848" spans="41:41" x14ac:dyDescent="0.25">
      <c r="AO17848" s="165"/>
    </row>
    <row r="17849" spans="41:41" x14ac:dyDescent="0.25">
      <c r="AO17849" s="165"/>
    </row>
    <row r="17850" spans="41:41" x14ac:dyDescent="0.25">
      <c r="AO17850" s="165"/>
    </row>
    <row r="17851" spans="41:41" x14ac:dyDescent="0.25">
      <c r="AO17851" s="165"/>
    </row>
    <row r="17852" spans="41:41" x14ac:dyDescent="0.25">
      <c r="AO17852" s="165"/>
    </row>
    <row r="17853" spans="41:41" x14ac:dyDescent="0.25">
      <c r="AO17853" s="165"/>
    </row>
    <row r="17854" spans="41:41" x14ac:dyDescent="0.25">
      <c r="AO17854" s="165"/>
    </row>
    <row r="17855" spans="41:41" x14ac:dyDescent="0.25">
      <c r="AO17855" s="165"/>
    </row>
    <row r="17856" spans="41:41" x14ac:dyDescent="0.25">
      <c r="AO17856" s="165"/>
    </row>
    <row r="17857" spans="41:41" x14ac:dyDescent="0.25">
      <c r="AO17857" s="165"/>
    </row>
    <row r="17858" spans="41:41" x14ac:dyDescent="0.25">
      <c r="AO17858" s="165"/>
    </row>
    <row r="17859" spans="41:41" x14ac:dyDescent="0.25">
      <c r="AO17859" s="165"/>
    </row>
    <row r="17860" spans="41:41" x14ac:dyDescent="0.25">
      <c r="AO17860" s="165"/>
    </row>
    <row r="17861" spans="41:41" x14ac:dyDescent="0.25">
      <c r="AO17861" s="165"/>
    </row>
    <row r="17862" spans="41:41" x14ac:dyDescent="0.25">
      <c r="AO17862" s="165"/>
    </row>
    <row r="17863" spans="41:41" x14ac:dyDescent="0.25">
      <c r="AO17863" s="165"/>
    </row>
    <row r="17864" spans="41:41" x14ac:dyDescent="0.25">
      <c r="AO17864" s="165"/>
    </row>
    <row r="17865" spans="41:41" x14ac:dyDescent="0.25">
      <c r="AO17865" s="165"/>
    </row>
    <row r="17866" spans="41:41" x14ac:dyDescent="0.25">
      <c r="AO17866" s="165"/>
    </row>
    <row r="17867" spans="41:41" x14ac:dyDescent="0.25">
      <c r="AO17867" s="165"/>
    </row>
    <row r="17868" spans="41:41" x14ac:dyDescent="0.25">
      <c r="AO17868" s="165"/>
    </row>
    <row r="17869" spans="41:41" x14ac:dyDescent="0.25">
      <c r="AO17869" s="165"/>
    </row>
    <row r="17870" spans="41:41" x14ac:dyDescent="0.25">
      <c r="AO17870" s="165"/>
    </row>
    <row r="17871" spans="41:41" x14ac:dyDescent="0.25">
      <c r="AO17871" s="165"/>
    </row>
    <row r="17872" spans="41:41" x14ac:dyDescent="0.25">
      <c r="AO17872" s="165"/>
    </row>
    <row r="17873" spans="41:41" x14ac:dyDescent="0.25">
      <c r="AO17873" s="165"/>
    </row>
    <row r="17874" spans="41:41" x14ac:dyDescent="0.25">
      <c r="AO17874" s="165"/>
    </row>
    <row r="17875" spans="41:41" x14ac:dyDescent="0.25">
      <c r="AO17875" s="165"/>
    </row>
    <row r="17876" spans="41:41" x14ac:dyDescent="0.25">
      <c r="AO17876" s="165"/>
    </row>
    <row r="17877" spans="41:41" x14ac:dyDescent="0.25">
      <c r="AO17877" s="165"/>
    </row>
    <row r="17878" spans="41:41" x14ac:dyDescent="0.25">
      <c r="AO17878" s="165"/>
    </row>
    <row r="17879" spans="41:41" x14ac:dyDescent="0.25">
      <c r="AO17879" s="165"/>
    </row>
    <row r="17880" spans="41:41" x14ac:dyDescent="0.25">
      <c r="AO17880" s="165"/>
    </row>
    <row r="17881" spans="41:41" x14ac:dyDescent="0.25">
      <c r="AO17881" s="165"/>
    </row>
    <row r="17882" spans="41:41" x14ac:dyDescent="0.25">
      <c r="AO17882" s="165"/>
    </row>
    <row r="17883" spans="41:41" x14ac:dyDescent="0.25">
      <c r="AO17883" s="165"/>
    </row>
    <row r="17884" spans="41:41" x14ac:dyDescent="0.25">
      <c r="AO17884" s="165"/>
    </row>
    <row r="17885" spans="41:41" x14ac:dyDescent="0.25">
      <c r="AO17885" s="165"/>
    </row>
    <row r="17886" spans="41:41" x14ac:dyDescent="0.25">
      <c r="AO17886" s="165"/>
    </row>
    <row r="17887" spans="41:41" x14ac:dyDescent="0.25">
      <c r="AO17887" s="165"/>
    </row>
    <row r="17888" spans="41:41" x14ac:dyDescent="0.25">
      <c r="AO17888" s="165"/>
    </row>
    <row r="17889" spans="41:41" x14ac:dyDescent="0.25">
      <c r="AO17889" s="165"/>
    </row>
    <row r="17890" spans="41:41" x14ac:dyDescent="0.25">
      <c r="AO17890" s="165"/>
    </row>
    <row r="17891" spans="41:41" x14ac:dyDescent="0.25">
      <c r="AO17891" s="165"/>
    </row>
    <row r="17892" spans="41:41" x14ac:dyDescent="0.25">
      <c r="AO17892" s="165"/>
    </row>
    <row r="17893" spans="41:41" x14ac:dyDescent="0.25">
      <c r="AO17893" s="165"/>
    </row>
    <row r="17894" spans="41:41" x14ac:dyDescent="0.25">
      <c r="AO17894" s="165"/>
    </row>
    <row r="17895" spans="41:41" x14ac:dyDescent="0.25">
      <c r="AO17895" s="165"/>
    </row>
    <row r="17896" spans="41:41" x14ac:dyDescent="0.25">
      <c r="AO17896" s="165"/>
    </row>
    <row r="17897" spans="41:41" x14ac:dyDescent="0.25">
      <c r="AO17897" s="165"/>
    </row>
    <row r="17898" spans="41:41" x14ac:dyDescent="0.25">
      <c r="AO17898" s="165"/>
    </row>
    <row r="17899" spans="41:41" x14ac:dyDescent="0.25">
      <c r="AO17899" s="165"/>
    </row>
    <row r="17900" spans="41:41" x14ac:dyDescent="0.25">
      <c r="AO17900" s="165"/>
    </row>
    <row r="17901" spans="41:41" x14ac:dyDescent="0.25">
      <c r="AO17901" s="165"/>
    </row>
    <row r="17902" spans="41:41" x14ac:dyDescent="0.25">
      <c r="AO17902" s="165"/>
    </row>
    <row r="17903" spans="41:41" x14ac:dyDescent="0.25">
      <c r="AO17903" s="165"/>
    </row>
    <row r="17904" spans="41:41" x14ac:dyDescent="0.25">
      <c r="AO17904" s="165"/>
    </row>
    <row r="17905" spans="41:41" x14ac:dyDescent="0.25">
      <c r="AO17905" s="165"/>
    </row>
    <row r="17906" spans="41:41" x14ac:dyDescent="0.25">
      <c r="AO17906" s="165"/>
    </row>
    <row r="17907" spans="41:41" x14ac:dyDescent="0.25">
      <c r="AO17907" s="165"/>
    </row>
    <row r="17908" spans="41:41" x14ac:dyDescent="0.25">
      <c r="AO17908" s="165"/>
    </row>
    <row r="17909" spans="41:41" x14ac:dyDescent="0.25">
      <c r="AO17909" s="165"/>
    </row>
    <row r="17910" spans="41:41" x14ac:dyDescent="0.25">
      <c r="AO17910" s="165"/>
    </row>
    <row r="17911" spans="41:41" x14ac:dyDescent="0.25">
      <c r="AO17911" s="165"/>
    </row>
    <row r="17912" spans="41:41" x14ac:dyDescent="0.25">
      <c r="AO17912" s="165"/>
    </row>
    <row r="17913" spans="41:41" x14ac:dyDescent="0.25">
      <c r="AO17913" s="165"/>
    </row>
    <row r="17914" spans="41:41" x14ac:dyDescent="0.25">
      <c r="AO17914" s="165"/>
    </row>
    <row r="17915" spans="41:41" x14ac:dyDescent="0.25">
      <c r="AO17915" s="165"/>
    </row>
    <row r="17916" spans="41:41" x14ac:dyDescent="0.25">
      <c r="AO17916" s="165"/>
    </row>
    <row r="17917" spans="41:41" x14ac:dyDescent="0.25">
      <c r="AO17917" s="165"/>
    </row>
    <row r="17918" spans="41:41" x14ac:dyDescent="0.25">
      <c r="AO17918" s="165"/>
    </row>
    <row r="17919" spans="41:41" x14ac:dyDescent="0.25">
      <c r="AO17919" s="165"/>
    </row>
    <row r="17920" spans="41:41" x14ac:dyDescent="0.25">
      <c r="AO17920" s="165"/>
    </row>
    <row r="17921" spans="41:41" x14ac:dyDescent="0.25">
      <c r="AO17921" s="165"/>
    </row>
    <row r="17922" spans="41:41" x14ac:dyDescent="0.25">
      <c r="AO17922" s="165"/>
    </row>
    <row r="17923" spans="41:41" x14ac:dyDescent="0.25">
      <c r="AO17923" s="165"/>
    </row>
    <row r="17924" spans="41:41" x14ac:dyDescent="0.25">
      <c r="AO17924" s="165"/>
    </row>
    <row r="17925" spans="41:41" x14ac:dyDescent="0.25">
      <c r="AO17925" s="165"/>
    </row>
    <row r="17926" spans="41:41" x14ac:dyDescent="0.25">
      <c r="AO17926" s="165"/>
    </row>
    <row r="17927" spans="41:41" x14ac:dyDescent="0.25">
      <c r="AO17927" s="165"/>
    </row>
    <row r="17928" spans="41:41" x14ac:dyDescent="0.25">
      <c r="AO17928" s="165"/>
    </row>
    <row r="17929" spans="41:41" x14ac:dyDescent="0.25">
      <c r="AO17929" s="165"/>
    </row>
    <row r="17930" spans="41:41" x14ac:dyDescent="0.25">
      <c r="AO17930" s="165"/>
    </row>
    <row r="17931" spans="41:41" x14ac:dyDescent="0.25">
      <c r="AO17931" s="165"/>
    </row>
    <row r="17932" spans="41:41" x14ac:dyDescent="0.25">
      <c r="AO17932" s="165"/>
    </row>
    <row r="17933" spans="41:41" x14ac:dyDescent="0.25">
      <c r="AO17933" s="165"/>
    </row>
    <row r="17934" spans="41:41" x14ac:dyDescent="0.25">
      <c r="AO17934" s="165"/>
    </row>
    <row r="17935" spans="41:41" x14ac:dyDescent="0.25">
      <c r="AO17935" s="165"/>
    </row>
    <row r="17936" spans="41:41" x14ac:dyDescent="0.25">
      <c r="AO17936" s="165"/>
    </row>
    <row r="17937" spans="41:41" x14ac:dyDescent="0.25">
      <c r="AO17937" s="165"/>
    </row>
    <row r="17938" spans="41:41" x14ac:dyDescent="0.25">
      <c r="AO17938" s="165"/>
    </row>
    <row r="17939" spans="41:41" x14ac:dyDescent="0.25">
      <c r="AO17939" s="165"/>
    </row>
    <row r="17940" spans="41:41" x14ac:dyDescent="0.25">
      <c r="AO17940" s="165"/>
    </row>
    <row r="17941" spans="41:41" x14ac:dyDescent="0.25">
      <c r="AO17941" s="165"/>
    </row>
    <row r="17942" spans="41:41" x14ac:dyDescent="0.25">
      <c r="AO17942" s="165"/>
    </row>
    <row r="17943" spans="41:41" x14ac:dyDescent="0.25">
      <c r="AO17943" s="165"/>
    </row>
    <row r="17944" spans="41:41" x14ac:dyDescent="0.25">
      <c r="AO17944" s="165"/>
    </row>
    <row r="17945" spans="41:41" x14ac:dyDescent="0.25">
      <c r="AO17945" s="165"/>
    </row>
    <row r="17946" spans="41:41" x14ac:dyDescent="0.25">
      <c r="AO17946" s="165"/>
    </row>
    <row r="17947" spans="41:41" x14ac:dyDescent="0.25">
      <c r="AO17947" s="165"/>
    </row>
    <row r="17948" spans="41:41" x14ac:dyDescent="0.25">
      <c r="AO17948" s="165"/>
    </row>
    <row r="17949" spans="41:41" x14ac:dyDescent="0.25">
      <c r="AO17949" s="165"/>
    </row>
    <row r="17950" spans="41:41" x14ac:dyDescent="0.25">
      <c r="AO17950" s="165"/>
    </row>
    <row r="17951" spans="41:41" x14ac:dyDescent="0.25">
      <c r="AO17951" s="165"/>
    </row>
    <row r="17952" spans="41:41" x14ac:dyDescent="0.25">
      <c r="AO17952" s="165"/>
    </row>
    <row r="17953" spans="41:41" x14ac:dyDescent="0.25">
      <c r="AO17953" s="165"/>
    </row>
    <row r="17954" spans="41:41" x14ac:dyDescent="0.25">
      <c r="AO17954" s="165"/>
    </row>
    <row r="17955" spans="41:41" x14ac:dyDescent="0.25">
      <c r="AO17955" s="165"/>
    </row>
    <row r="17956" spans="41:41" x14ac:dyDescent="0.25">
      <c r="AO17956" s="165"/>
    </row>
    <row r="17957" spans="41:41" x14ac:dyDescent="0.25">
      <c r="AO17957" s="165"/>
    </row>
    <row r="17958" spans="41:41" x14ac:dyDescent="0.25">
      <c r="AO17958" s="165"/>
    </row>
    <row r="17959" spans="41:41" x14ac:dyDescent="0.25">
      <c r="AO17959" s="165"/>
    </row>
    <row r="17960" spans="41:41" x14ac:dyDescent="0.25">
      <c r="AO17960" s="165"/>
    </row>
    <row r="17961" spans="41:41" x14ac:dyDescent="0.25">
      <c r="AO17961" s="165"/>
    </row>
    <row r="17962" spans="41:41" x14ac:dyDescent="0.25">
      <c r="AO17962" s="165"/>
    </row>
    <row r="17963" spans="41:41" x14ac:dyDescent="0.25">
      <c r="AO17963" s="165"/>
    </row>
    <row r="17964" spans="41:41" x14ac:dyDescent="0.25">
      <c r="AO17964" s="165"/>
    </row>
    <row r="17965" spans="41:41" x14ac:dyDescent="0.25">
      <c r="AO17965" s="165"/>
    </row>
    <row r="17966" spans="41:41" x14ac:dyDescent="0.25">
      <c r="AO17966" s="165"/>
    </row>
    <row r="17967" spans="41:41" x14ac:dyDescent="0.25">
      <c r="AO17967" s="165"/>
    </row>
    <row r="17968" spans="41:41" x14ac:dyDescent="0.25">
      <c r="AO17968" s="165"/>
    </row>
    <row r="17969" spans="41:41" x14ac:dyDescent="0.25">
      <c r="AO17969" s="165"/>
    </row>
    <row r="17970" spans="41:41" x14ac:dyDescent="0.25">
      <c r="AO17970" s="165"/>
    </row>
    <row r="17971" spans="41:41" x14ac:dyDescent="0.25">
      <c r="AO17971" s="165"/>
    </row>
    <row r="17972" spans="41:41" x14ac:dyDescent="0.25">
      <c r="AO17972" s="165"/>
    </row>
    <row r="17973" spans="41:41" x14ac:dyDescent="0.25">
      <c r="AO17973" s="165"/>
    </row>
    <row r="17974" spans="41:41" x14ac:dyDescent="0.25">
      <c r="AO17974" s="165"/>
    </row>
    <row r="17975" spans="41:41" x14ac:dyDescent="0.25">
      <c r="AO17975" s="165"/>
    </row>
    <row r="17976" spans="41:41" x14ac:dyDescent="0.25">
      <c r="AO17976" s="165"/>
    </row>
    <row r="17977" spans="41:41" x14ac:dyDescent="0.25">
      <c r="AO17977" s="165"/>
    </row>
    <row r="17978" spans="41:41" x14ac:dyDescent="0.25">
      <c r="AO17978" s="165"/>
    </row>
    <row r="17979" spans="41:41" x14ac:dyDescent="0.25">
      <c r="AO17979" s="165"/>
    </row>
    <row r="17980" spans="41:41" x14ac:dyDescent="0.25">
      <c r="AO17980" s="165"/>
    </row>
    <row r="17981" spans="41:41" x14ac:dyDescent="0.25">
      <c r="AO17981" s="165"/>
    </row>
    <row r="17982" spans="41:41" x14ac:dyDescent="0.25">
      <c r="AO17982" s="165"/>
    </row>
    <row r="17983" spans="41:41" x14ac:dyDescent="0.25">
      <c r="AO17983" s="165"/>
    </row>
    <row r="17984" spans="41:41" x14ac:dyDescent="0.25">
      <c r="AO17984" s="165"/>
    </row>
    <row r="17985" spans="41:41" x14ac:dyDescent="0.25">
      <c r="AO17985" s="165"/>
    </row>
    <row r="17986" spans="41:41" x14ac:dyDescent="0.25">
      <c r="AO17986" s="165"/>
    </row>
    <row r="17987" spans="41:41" x14ac:dyDescent="0.25">
      <c r="AO17987" s="165"/>
    </row>
    <row r="17988" spans="41:41" x14ac:dyDescent="0.25">
      <c r="AO17988" s="165"/>
    </row>
    <row r="17989" spans="41:41" x14ac:dyDescent="0.25">
      <c r="AO17989" s="165"/>
    </row>
    <row r="17990" spans="41:41" x14ac:dyDescent="0.25">
      <c r="AO17990" s="165"/>
    </row>
    <row r="17991" spans="41:41" x14ac:dyDescent="0.25">
      <c r="AO17991" s="165"/>
    </row>
    <row r="17992" spans="41:41" x14ac:dyDescent="0.25">
      <c r="AO17992" s="165"/>
    </row>
    <row r="17993" spans="41:41" x14ac:dyDescent="0.25">
      <c r="AO17993" s="165"/>
    </row>
    <row r="17994" spans="41:41" x14ac:dyDescent="0.25">
      <c r="AO17994" s="165"/>
    </row>
    <row r="17995" spans="41:41" x14ac:dyDescent="0.25">
      <c r="AO17995" s="165"/>
    </row>
    <row r="17996" spans="41:41" x14ac:dyDescent="0.25">
      <c r="AO17996" s="165"/>
    </row>
    <row r="17997" spans="41:41" x14ac:dyDescent="0.25">
      <c r="AO17997" s="165"/>
    </row>
    <row r="17998" spans="41:41" x14ac:dyDescent="0.25">
      <c r="AO17998" s="165"/>
    </row>
    <row r="17999" spans="41:41" x14ac:dyDescent="0.25">
      <c r="AO17999" s="165"/>
    </row>
    <row r="18000" spans="41:41" x14ac:dyDescent="0.25">
      <c r="AO18000" s="165"/>
    </row>
    <row r="18001" spans="41:41" x14ac:dyDescent="0.25">
      <c r="AO18001" s="165"/>
    </row>
    <row r="18002" spans="41:41" x14ac:dyDescent="0.25">
      <c r="AO18002" s="165"/>
    </row>
    <row r="18003" spans="41:41" x14ac:dyDescent="0.25">
      <c r="AO18003" s="165"/>
    </row>
    <row r="18004" spans="41:41" x14ac:dyDescent="0.25">
      <c r="AO18004" s="165"/>
    </row>
    <row r="18005" spans="41:41" x14ac:dyDescent="0.25">
      <c r="AO18005" s="165"/>
    </row>
    <row r="18006" spans="41:41" x14ac:dyDescent="0.25">
      <c r="AO18006" s="165"/>
    </row>
    <row r="18007" spans="41:41" x14ac:dyDescent="0.25">
      <c r="AO18007" s="165"/>
    </row>
    <row r="18008" spans="41:41" x14ac:dyDescent="0.25">
      <c r="AO18008" s="165"/>
    </row>
    <row r="18009" spans="41:41" x14ac:dyDescent="0.25">
      <c r="AO18009" s="165"/>
    </row>
    <row r="18010" spans="41:41" x14ac:dyDescent="0.25">
      <c r="AO18010" s="165"/>
    </row>
    <row r="18011" spans="41:41" x14ac:dyDescent="0.25">
      <c r="AO18011" s="165"/>
    </row>
    <row r="18012" spans="41:41" x14ac:dyDescent="0.25">
      <c r="AO18012" s="165"/>
    </row>
    <row r="18013" spans="41:41" x14ac:dyDescent="0.25">
      <c r="AO18013" s="165"/>
    </row>
    <row r="18014" spans="41:41" x14ac:dyDescent="0.25">
      <c r="AO18014" s="165"/>
    </row>
    <row r="18015" spans="41:41" x14ac:dyDescent="0.25">
      <c r="AO18015" s="165"/>
    </row>
    <row r="18016" spans="41:41" x14ac:dyDescent="0.25">
      <c r="AO18016" s="165"/>
    </row>
    <row r="18017" spans="41:41" x14ac:dyDescent="0.25">
      <c r="AO18017" s="165"/>
    </row>
    <row r="18018" spans="41:41" x14ac:dyDescent="0.25">
      <c r="AO18018" s="165"/>
    </row>
    <row r="18019" spans="41:41" x14ac:dyDescent="0.25">
      <c r="AO18019" s="165"/>
    </row>
    <row r="18020" spans="41:41" x14ac:dyDescent="0.25">
      <c r="AO18020" s="165"/>
    </row>
    <row r="18021" spans="41:41" x14ac:dyDescent="0.25">
      <c r="AO18021" s="165"/>
    </row>
    <row r="18022" spans="41:41" x14ac:dyDescent="0.25">
      <c r="AO18022" s="165"/>
    </row>
    <row r="18023" spans="41:41" x14ac:dyDescent="0.25">
      <c r="AO18023" s="165"/>
    </row>
    <row r="18024" spans="41:41" x14ac:dyDescent="0.25">
      <c r="AO18024" s="165"/>
    </row>
    <row r="18025" spans="41:41" x14ac:dyDescent="0.25">
      <c r="AO18025" s="165"/>
    </row>
    <row r="18026" spans="41:41" x14ac:dyDescent="0.25">
      <c r="AO18026" s="165"/>
    </row>
    <row r="18027" spans="41:41" x14ac:dyDescent="0.25">
      <c r="AO18027" s="165"/>
    </row>
    <row r="18028" spans="41:41" x14ac:dyDescent="0.25">
      <c r="AO18028" s="165"/>
    </row>
    <row r="18029" spans="41:41" x14ac:dyDescent="0.25">
      <c r="AO18029" s="165"/>
    </row>
    <row r="18030" spans="41:41" x14ac:dyDescent="0.25">
      <c r="AO18030" s="165"/>
    </row>
    <row r="18031" spans="41:41" x14ac:dyDescent="0.25">
      <c r="AO18031" s="165"/>
    </row>
    <row r="18032" spans="41:41" x14ac:dyDescent="0.25">
      <c r="AO18032" s="165"/>
    </row>
    <row r="18033" spans="41:41" x14ac:dyDescent="0.25">
      <c r="AO18033" s="165"/>
    </row>
    <row r="18034" spans="41:41" x14ac:dyDescent="0.25">
      <c r="AO18034" s="165"/>
    </row>
    <row r="18035" spans="41:41" x14ac:dyDescent="0.25">
      <c r="AO18035" s="165"/>
    </row>
    <row r="18036" spans="41:41" x14ac:dyDescent="0.25">
      <c r="AO18036" s="165"/>
    </row>
    <row r="18037" spans="41:41" x14ac:dyDescent="0.25">
      <c r="AO18037" s="165"/>
    </row>
    <row r="18038" spans="41:41" x14ac:dyDescent="0.25">
      <c r="AO18038" s="165"/>
    </row>
    <row r="18039" spans="41:41" x14ac:dyDescent="0.25">
      <c r="AO18039" s="165"/>
    </row>
    <row r="18040" spans="41:41" x14ac:dyDescent="0.25">
      <c r="AO18040" s="165"/>
    </row>
    <row r="18041" spans="41:41" x14ac:dyDescent="0.25">
      <c r="AO18041" s="165"/>
    </row>
    <row r="18042" spans="41:41" x14ac:dyDescent="0.25">
      <c r="AO18042" s="165"/>
    </row>
    <row r="18043" spans="41:41" x14ac:dyDescent="0.25">
      <c r="AO18043" s="165"/>
    </row>
    <row r="18044" spans="41:41" x14ac:dyDescent="0.25">
      <c r="AO18044" s="165"/>
    </row>
    <row r="18045" spans="41:41" x14ac:dyDescent="0.25">
      <c r="AO18045" s="165"/>
    </row>
    <row r="18046" spans="41:41" x14ac:dyDescent="0.25">
      <c r="AO18046" s="165"/>
    </row>
    <row r="18047" spans="41:41" x14ac:dyDescent="0.25">
      <c r="AO18047" s="165"/>
    </row>
    <row r="18048" spans="41:41" x14ac:dyDescent="0.25">
      <c r="AO18048" s="165"/>
    </row>
    <row r="18049" spans="41:41" x14ac:dyDescent="0.25">
      <c r="AO18049" s="165"/>
    </row>
    <row r="18050" spans="41:41" x14ac:dyDescent="0.25">
      <c r="AO18050" s="165"/>
    </row>
    <row r="18051" spans="41:41" x14ac:dyDescent="0.25">
      <c r="AO18051" s="165"/>
    </row>
    <row r="18052" spans="41:41" x14ac:dyDescent="0.25">
      <c r="AO18052" s="165"/>
    </row>
    <row r="18053" spans="41:41" x14ac:dyDescent="0.25">
      <c r="AO18053" s="165"/>
    </row>
    <row r="18054" spans="41:41" x14ac:dyDescent="0.25">
      <c r="AO18054" s="165"/>
    </row>
    <row r="18055" spans="41:41" x14ac:dyDescent="0.25">
      <c r="AO18055" s="165"/>
    </row>
    <row r="18056" spans="41:41" x14ac:dyDescent="0.25">
      <c r="AO18056" s="165"/>
    </row>
    <row r="18057" spans="41:41" x14ac:dyDescent="0.25">
      <c r="AO18057" s="165"/>
    </row>
    <row r="18058" spans="41:41" x14ac:dyDescent="0.25">
      <c r="AO18058" s="165"/>
    </row>
    <row r="18059" spans="41:41" x14ac:dyDescent="0.25">
      <c r="AO18059" s="165"/>
    </row>
    <row r="18060" spans="41:41" x14ac:dyDescent="0.25">
      <c r="AO18060" s="165"/>
    </row>
    <row r="18061" spans="41:41" x14ac:dyDescent="0.25">
      <c r="AO18061" s="165"/>
    </row>
    <row r="18062" spans="41:41" x14ac:dyDescent="0.25">
      <c r="AO18062" s="165"/>
    </row>
    <row r="18063" spans="41:41" x14ac:dyDescent="0.25">
      <c r="AO18063" s="165"/>
    </row>
    <row r="18064" spans="41:41" x14ac:dyDescent="0.25">
      <c r="AO18064" s="165"/>
    </row>
    <row r="18065" spans="41:41" x14ac:dyDescent="0.25">
      <c r="AO18065" s="165"/>
    </row>
    <row r="18066" spans="41:41" x14ac:dyDescent="0.25">
      <c r="AO18066" s="165"/>
    </row>
    <row r="18067" spans="41:41" x14ac:dyDescent="0.25">
      <c r="AO18067" s="165"/>
    </row>
    <row r="18068" spans="41:41" x14ac:dyDescent="0.25">
      <c r="AO18068" s="165"/>
    </row>
    <row r="18069" spans="41:41" x14ac:dyDescent="0.25">
      <c r="AO18069" s="165"/>
    </row>
    <row r="18070" spans="41:41" x14ac:dyDescent="0.25">
      <c r="AO18070" s="165"/>
    </row>
    <row r="18071" spans="41:41" x14ac:dyDescent="0.25">
      <c r="AO18071" s="165"/>
    </row>
    <row r="18072" spans="41:41" x14ac:dyDescent="0.25">
      <c r="AO18072" s="165"/>
    </row>
    <row r="18073" spans="41:41" x14ac:dyDescent="0.25">
      <c r="AO18073" s="165"/>
    </row>
    <row r="18074" spans="41:41" x14ac:dyDescent="0.25">
      <c r="AO18074" s="165"/>
    </row>
    <row r="18075" spans="41:41" x14ac:dyDescent="0.25">
      <c r="AO18075" s="165"/>
    </row>
    <row r="18076" spans="41:41" x14ac:dyDescent="0.25">
      <c r="AO18076" s="165"/>
    </row>
    <row r="18077" spans="41:41" x14ac:dyDescent="0.25">
      <c r="AO18077" s="165"/>
    </row>
    <row r="18078" spans="41:41" x14ac:dyDescent="0.25">
      <c r="AO18078" s="165"/>
    </row>
    <row r="18079" spans="41:41" x14ac:dyDescent="0.25">
      <c r="AO18079" s="165"/>
    </row>
    <row r="18080" spans="41:41" x14ac:dyDescent="0.25">
      <c r="AO18080" s="165"/>
    </row>
    <row r="18081" spans="41:41" x14ac:dyDescent="0.25">
      <c r="AO18081" s="165"/>
    </row>
    <row r="18082" spans="41:41" x14ac:dyDescent="0.25">
      <c r="AO18082" s="165"/>
    </row>
    <row r="18083" spans="41:41" x14ac:dyDescent="0.25">
      <c r="AO18083" s="165"/>
    </row>
    <row r="18084" spans="41:41" x14ac:dyDescent="0.25">
      <c r="AO18084" s="165"/>
    </row>
    <row r="18085" spans="41:41" x14ac:dyDescent="0.25">
      <c r="AO18085" s="165"/>
    </row>
    <row r="18086" spans="41:41" x14ac:dyDescent="0.25">
      <c r="AO18086" s="165"/>
    </row>
    <row r="18087" spans="41:41" x14ac:dyDescent="0.25">
      <c r="AO18087" s="165"/>
    </row>
    <row r="18088" spans="41:41" x14ac:dyDescent="0.25">
      <c r="AO18088" s="165"/>
    </row>
    <row r="18089" spans="41:41" x14ac:dyDescent="0.25">
      <c r="AO18089" s="165"/>
    </row>
    <row r="18090" spans="41:41" x14ac:dyDescent="0.25">
      <c r="AO18090" s="165"/>
    </row>
    <row r="18091" spans="41:41" x14ac:dyDescent="0.25">
      <c r="AO18091" s="165"/>
    </row>
    <row r="18092" spans="41:41" x14ac:dyDescent="0.25">
      <c r="AO18092" s="165"/>
    </row>
    <row r="18093" spans="41:41" x14ac:dyDescent="0.25">
      <c r="AO18093" s="165"/>
    </row>
    <row r="18094" spans="41:41" x14ac:dyDescent="0.25">
      <c r="AO18094" s="165"/>
    </row>
    <row r="18095" spans="41:41" x14ac:dyDescent="0.25">
      <c r="AO18095" s="165"/>
    </row>
    <row r="18096" spans="41:41" x14ac:dyDescent="0.25">
      <c r="AO18096" s="165"/>
    </row>
    <row r="18097" spans="41:41" x14ac:dyDescent="0.25">
      <c r="AO18097" s="165"/>
    </row>
    <row r="18098" spans="41:41" x14ac:dyDescent="0.25">
      <c r="AO18098" s="165"/>
    </row>
    <row r="18099" spans="41:41" x14ac:dyDescent="0.25">
      <c r="AO18099" s="165"/>
    </row>
    <row r="18100" spans="41:41" x14ac:dyDescent="0.25">
      <c r="AO18100" s="165"/>
    </row>
    <row r="18101" spans="41:41" x14ac:dyDescent="0.25">
      <c r="AO18101" s="165"/>
    </row>
    <row r="18102" spans="41:41" x14ac:dyDescent="0.25">
      <c r="AO18102" s="165"/>
    </row>
    <row r="18103" spans="41:41" x14ac:dyDescent="0.25">
      <c r="AO18103" s="165"/>
    </row>
    <row r="18104" spans="41:41" x14ac:dyDescent="0.25">
      <c r="AO18104" s="165"/>
    </row>
    <row r="18105" spans="41:41" x14ac:dyDescent="0.25">
      <c r="AO18105" s="165"/>
    </row>
    <row r="18106" spans="41:41" x14ac:dyDescent="0.25">
      <c r="AO18106" s="165"/>
    </row>
    <row r="18107" spans="41:41" x14ac:dyDescent="0.25">
      <c r="AO18107" s="165"/>
    </row>
    <row r="18108" spans="41:41" x14ac:dyDescent="0.25">
      <c r="AO18108" s="165"/>
    </row>
    <row r="18109" spans="41:41" x14ac:dyDescent="0.25">
      <c r="AO18109" s="165"/>
    </row>
    <row r="18110" spans="41:41" x14ac:dyDescent="0.25">
      <c r="AO18110" s="165"/>
    </row>
    <row r="18111" spans="41:41" x14ac:dyDescent="0.25">
      <c r="AO18111" s="165"/>
    </row>
    <row r="18112" spans="41:41" x14ac:dyDescent="0.25">
      <c r="AO18112" s="165"/>
    </row>
    <row r="18113" spans="41:41" x14ac:dyDescent="0.25">
      <c r="AO18113" s="165"/>
    </row>
    <row r="18114" spans="41:41" x14ac:dyDescent="0.25">
      <c r="AO18114" s="165"/>
    </row>
    <row r="18115" spans="41:41" x14ac:dyDescent="0.25">
      <c r="AO18115" s="165"/>
    </row>
    <row r="18116" spans="41:41" x14ac:dyDescent="0.25">
      <c r="AO18116" s="165"/>
    </row>
    <row r="18117" spans="41:41" x14ac:dyDescent="0.25">
      <c r="AO18117" s="165"/>
    </row>
    <row r="18118" spans="41:41" x14ac:dyDescent="0.25">
      <c r="AO18118" s="165"/>
    </row>
    <row r="18119" spans="41:41" x14ac:dyDescent="0.25">
      <c r="AO18119" s="165"/>
    </row>
    <row r="18120" spans="41:41" x14ac:dyDescent="0.25">
      <c r="AO18120" s="165"/>
    </row>
    <row r="18121" spans="41:41" x14ac:dyDescent="0.25">
      <c r="AO18121" s="165"/>
    </row>
    <row r="18122" spans="41:41" x14ac:dyDescent="0.25">
      <c r="AO18122" s="165"/>
    </row>
    <row r="18123" spans="41:41" x14ac:dyDescent="0.25">
      <c r="AO18123" s="165"/>
    </row>
    <row r="18124" spans="41:41" x14ac:dyDescent="0.25">
      <c r="AO18124" s="165"/>
    </row>
    <row r="18125" spans="41:41" x14ac:dyDescent="0.25">
      <c r="AO18125" s="165"/>
    </row>
    <row r="18126" spans="41:41" x14ac:dyDescent="0.25">
      <c r="AO18126" s="165"/>
    </row>
    <row r="18127" spans="41:41" x14ac:dyDescent="0.25">
      <c r="AO18127" s="165"/>
    </row>
    <row r="18128" spans="41:41" x14ac:dyDescent="0.25">
      <c r="AO18128" s="165"/>
    </row>
    <row r="18129" spans="41:41" x14ac:dyDescent="0.25">
      <c r="AO18129" s="165"/>
    </row>
    <row r="18130" spans="41:41" x14ac:dyDescent="0.25">
      <c r="AO18130" s="165"/>
    </row>
    <row r="18131" spans="41:41" x14ac:dyDescent="0.25">
      <c r="AO18131" s="165"/>
    </row>
    <row r="18132" spans="41:41" x14ac:dyDescent="0.25">
      <c r="AO18132" s="165"/>
    </row>
    <row r="18133" spans="41:41" x14ac:dyDescent="0.25">
      <c r="AO18133" s="165"/>
    </row>
    <row r="18134" spans="41:41" x14ac:dyDescent="0.25">
      <c r="AO18134" s="165"/>
    </row>
    <row r="18135" spans="41:41" x14ac:dyDescent="0.25">
      <c r="AO18135" s="165"/>
    </row>
    <row r="18136" spans="41:41" x14ac:dyDescent="0.25">
      <c r="AO18136" s="165"/>
    </row>
    <row r="18137" spans="41:41" x14ac:dyDescent="0.25">
      <c r="AO18137" s="165"/>
    </row>
    <row r="18138" spans="41:41" x14ac:dyDescent="0.25">
      <c r="AO18138" s="165"/>
    </row>
    <row r="18139" spans="41:41" x14ac:dyDescent="0.25">
      <c r="AO18139" s="165"/>
    </row>
    <row r="18140" spans="41:41" x14ac:dyDescent="0.25">
      <c r="AO18140" s="165"/>
    </row>
    <row r="18141" spans="41:41" x14ac:dyDescent="0.25">
      <c r="AO18141" s="165"/>
    </row>
    <row r="18142" spans="41:41" x14ac:dyDescent="0.25">
      <c r="AO18142" s="165"/>
    </row>
    <row r="18143" spans="41:41" x14ac:dyDescent="0.25">
      <c r="AO18143" s="165"/>
    </row>
    <row r="18144" spans="41:41" x14ac:dyDescent="0.25">
      <c r="AO18144" s="165"/>
    </row>
    <row r="18145" spans="41:41" x14ac:dyDescent="0.25">
      <c r="AO18145" s="165"/>
    </row>
    <row r="18146" spans="41:41" x14ac:dyDescent="0.25">
      <c r="AO18146" s="165"/>
    </row>
    <row r="18147" spans="41:41" x14ac:dyDescent="0.25">
      <c r="AO18147" s="165"/>
    </row>
    <row r="18148" spans="41:41" x14ac:dyDescent="0.25">
      <c r="AO18148" s="165"/>
    </row>
    <row r="18149" spans="41:41" x14ac:dyDescent="0.25">
      <c r="AO18149" s="165"/>
    </row>
    <row r="18150" spans="41:41" x14ac:dyDescent="0.25">
      <c r="AO18150" s="165"/>
    </row>
    <row r="18151" spans="41:41" x14ac:dyDescent="0.25">
      <c r="AO18151" s="165"/>
    </row>
    <row r="18152" spans="41:41" x14ac:dyDescent="0.25">
      <c r="AO18152" s="165"/>
    </row>
    <row r="18153" spans="41:41" x14ac:dyDescent="0.25">
      <c r="AO18153" s="165"/>
    </row>
    <row r="18154" spans="41:41" x14ac:dyDescent="0.25">
      <c r="AO18154" s="165"/>
    </row>
    <row r="18155" spans="41:41" x14ac:dyDescent="0.25">
      <c r="AO18155" s="165"/>
    </row>
    <row r="18156" spans="41:41" x14ac:dyDescent="0.25">
      <c r="AO18156" s="165"/>
    </row>
    <row r="18157" spans="41:41" x14ac:dyDescent="0.25">
      <c r="AO18157" s="165"/>
    </row>
    <row r="18158" spans="41:41" x14ac:dyDescent="0.25">
      <c r="AO18158" s="165"/>
    </row>
    <row r="18159" spans="41:41" x14ac:dyDescent="0.25">
      <c r="AO18159" s="165"/>
    </row>
    <row r="18160" spans="41:41" x14ac:dyDescent="0.25">
      <c r="AO18160" s="165"/>
    </row>
    <row r="18161" spans="41:41" x14ac:dyDescent="0.25">
      <c r="AO18161" s="165"/>
    </row>
    <row r="18162" spans="41:41" x14ac:dyDescent="0.25">
      <c r="AO18162" s="165"/>
    </row>
    <row r="18163" spans="41:41" x14ac:dyDescent="0.25">
      <c r="AO18163" s="165"/>
    </row>
    <row r="18164" spans="41:41" x14ac:dyDescent="0.25">
      <c r="AO18164" s="165"/>
    </row>
    <row r="18165" spans="41:41" x14ac:dyDescent="0.25">
      <c r="AO18165" s="165"/>
    </row>
    <row r="18166" spans="41:41" x14ac:dyDescent="0.25">
      <c r="AO18166" s="165"/>
    </row>
    <row r="18167" spans="41:41" x14ac:dyDescent="0.25">
      <c r="AO18167" s="165"/>
    </row>
    <row r="18168" spans="41:41" x14ac:dyDescent="0.25">
      <c r="AO18168" s="165"/>
    </row>
    <row r="18169" spans="41:41" x14ac:dyDescent="0.25">
      <c r="AO18169" s="165"/>
    </row>
    <row r="18170" spans="41:41" x14ac:dyDescent="0.25">
      <c r="AO18170" s="165"/>
    </row>
    <row r="18171" spans="41:41" x14ac:dyDescent="0.25">
      <c r="AO18171" s="165"/>
    </row>
    <row r="18172" spans="41:41" x14ac:dyDescent="0.25">
      <c r="AO18172" s="165"/>
    </row>
    <row r="18173" spans="41:41" x14ac:dyDescent="0.25">
      <c r="AO18173" s="165"/>
    </row>
    <row r="18174" spans="41:41" x14ac:dyDescent="0.25">
      <c r="AO18174" s="165"/>
    </row>
    <row r="18175" spans="41:41" x14ac:dyDescent="0.25">
      <c r="AO18175" s="165"/>
    </row>
    <row r="18176" spans="41:41" x14ac:dyDescent="0.25">
      <c r="AO18176" s="165"/>
    </row>
    <row r="18177" spans="41:41" x14ac:dyDescent="0.25">
      <c r="AO18177" s="165"/>
    </row>
    <row r="18178" spans="41:41" x14ac:dyDescent="0.25">
      <c r="AO18178" s="165"/>
    </row>
    <row r="18179" spans="41:41" x14ac:dyDescent="0.25">
      <c r="AO18179" s="165"/>
    </row>
    <row r="18180" spans="41:41" x14ac:dyDescent="0.25">
      <c r="AO18180" s="165"/>
    </row>
    <row r="18181" spans="41:41" x14ac:dyDescent="0.25">
      <c r="AO18181" s="165"/>
    </row>
    <row r="18182" spans="41:41" x14ac:dyDescent="0.25">
      <c r="AO18182" s="165"/>
    </row>
    <row r="18183" spans="41:41" x14ac:dyDescent="0.25">
      <c r="AO18183" s="165"/>
    </row>
    <row r="18184" spans="41:41" x14ac:dyDescent="0.25">
      <c r="AO18184" s="165"/>
    </row>
    <row r="18185" spans="41:41" x14ac:dyDescent="0.25">
      <c r="AO18185" s="165"/>
    </row>
    <row r="18186" spans="41:41" x14ac:dyDescent="0.25">
      <c r="AO18186" s="165"/>
    </row>
    <row r="18187" spans="41:41" x14ac:dyDescent="0.25">
      <c r="AO18187" s="165"/>
    </row>
    <row r="18188" spans="41:41" x14ac:dyDescent="0.25">
      <c r="AO18188" s="165"/>
    </row>
    <row r="18189" spans="41:41" x14ac:dyDescent="0.25">
      <c r="AO18189" s="165"/>
    </row>
    <row r="18190" spans="41:41" x14ac:dyDescent="0.25">
      <c r="AO18190" s="165"/>
    </row>
    <row r="18191" spans="41:41" x14ac:dyDescent="0.25">
      <c r="AO18191" s="165"/>
    </row>
    <row r="18192" spans="41:41" x14ac:dyDescent="0.25">
      <c r="AO18192" s="165"/>
    </row>
    <row r="18193" spans="41:41" x14ac:dyDescent="0.25">
      <c r="AO18193" s="165"/>
    </row>
    <row r="18194" spans="41:41" x14ac:dyDescent="0.25">
      <c r="AO18194" s="165"/>
    </row>
    <row r="18195" spans="41:41" x14ac:dyDescent="0.25">
      <c r="AO18195" s="165"/>
    </row>
    <row r="18196" spans="41:41" x14ac:dyDescent="0.25">
      <c r="AO18196" s="165"/>
    </row>
    <row r="18197" spans="41:41" x14ac:dyDescent="0.25">
      <c r="AO18197" s="165"/>
    </row>
    <row r="18198" spans="41:41" x14ac:dyDescent="0.25">
      <c r="AO18198" s="165"/>
    </row>
    <row r="18199" spans="41:41" x14ac:dyDescent="0.25">
      <c r="AO18199" s="165"/>
    </row>
    <row r="18200" spans="41:41" x14ac:dyDescent="0.25">
      <c r="AO18200" s="165"/>
    </row>
    <row r="18201" spans="41:41" x14ac:dyDescent="0.25">
      <c r="AO18201" s="165"/>
    </row>
    <row r="18202" spans="41:41" x14ac:dyDescent="0.25">
      <c r="AO18202" s="165"/>
    </row>
    <row r="18203" spans="41:41" x14ac:dyDescent="0.25">
      <c r="AO18203" s="165"/>
    </row>
    <row r="18204" spans="41:41" x14ac:dyDescent="0.25">
      <c r="AO18204" s="165"/>
    </row>
    <row r="18205" spans="41:41" x14ac:dyDescent="0.25">
      <c r="AO18205" s="165"/>
    </row>
    <row r="18206" spans="41:41" x14ac:dyDescent="0.25">
      <c r="AO18206" s="165"/>
    </row>
    <row r="18207" spans="41:41" x14ac:dyDescent="0.25">
      <c r="AO18207" s="165"/>
    </row>
    <row r="18208" spans="41:41" x14ac:dyDescent="0.25">
      <c r="AO18208" s="165"/>
    </row>
    <row r="18209" spans="41:41" x14ac:dyDescent="0.25">
      <c r="AO18209" s="165"/>
    </row>
    <row r="18210" spans="41:41" x14ac:dyDescent="0.25">
      <c r="AO18210" s="165"/>
    </row>
    <row r="18211" spans="41:41" x14ac:dyDescent="0.25">
      <c r="AO18211" s="165"/>
    </row>
    <row r="18212" spans="41:41" x14ac:dyDescent="0.25">
      <c r="AO18212" s="165"/>
    </row>
    <row r="18213" spans="41:41" x14ac:dyDescent="0.25">
      <c r="AO18213" s="165"/>
    </row>
    <row r="18214" spans="41:41" x14ac:dyDescent="0.25">
      <c r="AO18214" s="165"/>
    </row>
    <row r="18215" spans="41:41" x14ac:dyDescent="0.25">
      <c r="AO18215" s="165"/>
    </row>
    <row r="18216" spans="41:41" x14ac:dyDescent="0.25">
      <c r="AO18216" s="165"/>
    </row>
    <row r="18217" spans="41:41" x14ac:dyDescent="0.25">
      <c r="AO18217" s="165"/>
    </row>
    <row r="18218" spans="41:41" x14ac:dyDescent="0.25">
      <c r="AO18218" s="165"/>
    </row>
    <row r="18219" spans="41:41" x14ac:dyDescent="0.25">
      <c r="AO18219" s="165"/>
    </row>
    <row r="18220" spans="41:41" x14ac:dyDescent="0.25">
      <c r="AO18220" s="165"/>
    </row>
    <row r="18221" spans="41:41" x14ac:dyDescent="0.25">
      <c r="AO18221" s="165"/>
    </row>
    <row r="18222" spans="41:41" x14ac:dyDescent="0.25">
      <c r="AO18222" s="165"/>
    </row>
    <row r="18223" spans="41:41" x14ac:dyDescent="0.25">
      <c r="AO18223" s="165"/>
    </row>
    <row r="18224" spans="41:41" x14ac:dyDescent="0.25">
      <c r="AO18224" s="165"/>
    </row>
    <row r="18225" spans="41:41" x14ac:dyDescent="0.25">
      <c r="AO18225" s="165"/>
    </row>
    <row r="18226" spans="41:41" x14ac:dyDescent="0.25">
      <c r="AO18226" s="165"/>
    </row>
    <row r="18227" spans="41:41" x14ac:dyDescent="0.25">
      <c r="AO18227" s="165"/>
    </row>
    <row r="18228" spans="41:41" x14ac:dyDescent="0.25">
      <c r="AO18228" s="165"/>
    </row>
    <row r="18229" spans="41:41" x14ac:dyDescent="0.25">
      <c r="AO18229" s="165"/>
    </row>
    <row r="18230" spans="41:41" x14ac:dyDescent="0.25">
      <c r="AO18230" s="165"/>
    </row>
    <row r="18231" spans="41:41" x14ac:dyDescent="0.25">
      <c r="AO18231" s="165"/>
    </row>
    <row r="18232" spans="41:41" x14ac:dyDescent="0.25">
      <c r="AO18232" s="165"/>
    </row>
    <row r="18233" spans="41:41" x14ac:dyDescent="0.25">
      <c r="AO18233" s="165"/>
    </row>
    <row r="18234" spans="41:41" x14ac:dyDescent="0.25">
      <c r="AO18234" s="165"/>
    </row>
    <row r="18235" spans="41:41" x14ac:dyDescent="0.25">
      <c r="AO18235" s="165"/>
    </row>
    <row r="18236" spans="41:41" x14ac:dyDescent="0.25">
      <c r="AO18236" s="165"/>
    </row>
    <row r="18237" spans="41:41" x14ac:dyDescent="0.25">
      <c r="AO18237" s="165"/>
    </row>
    <row r="18238" spans="41:41" x14ac:dyDescent="0.25">
      <c r="AO18238" s="165"/>
    </row>
    <row r="18239" spans="41:41" x14ac:dyDescent="0.25">
      <c r="AO18239" s="165"/>
    </row>
    <row r="18240" spans="41:41" x14ac:dyDescent="0.25">
      <c r="AO18240" s="165"/>
    </row>
    <row r="18241" spans="41:41" x14ac:dyDescent="0.25">
      <c r="AO18241" s="165"/>
    </row>
    <row r="18242" spans="41:41" x14ac:dyDescent="0.25">
      <c r="AO18242" s="165"/>
    </row>
    <row r="18243" spans="41:41" x14ac:dyDescent="0.25">
      <c r="AO18243" s="165"/>
    </row>
    <row r="18244" spans="41:41" x14ac:dyDescent="0.25">
      <c r="AO18244" s="165"/>
    </row>
    <row r="18245" spans="41:41" x14ac:dyDescent="0.25">
      <c r="AO18245" s="165"/>
    </row>
    <row r="18246" spans="41:41" x14ac:dyDescent="0.25">
      <c r="AO18246" s="165"/>
    </row>
    <row r="18247" spans="41:41" x14ac:dyDescent="0.25">
      <c r="AO18247" s="165"/>
    </row>
    <row r="18248" spans="41:41" x14ac:dyDescent="0.25">
      <c r="AO18248" s="165"/>
    </row>
    <row r="18249" spans="41:41" x14ac:dyDescent="0.25">
      <c r="AO18249" s="165"/>
    </row>
    <row r="18250" spans="41:41" x14ac:dyDescent="0.25">
      <c r="AO18250" s="165"/>
    </row>
    <row r="18251" spans="41:41" x14ac:dyDescent="0.25">
      <c r="AO18251" s="165"/>
    </row>
    <row r="18252" spans="41:41" x14ac:dyDescent="0.25">
      <c r="AO18252" s="165"/>
    </row>
    <row r="18253" spans="41:41" x14ac:dyDescent="0.25">
      <c r="AO18253" s="165"/>
    </row>
    <row r="18254" spans="41:41" x14ac:dyDescent="0.25">
      <c r="AO18254" s="165"/>
    </row>
    <row r="18255" spans="41:41" x14ac:dyDescent="0.25">
      <c r="AO18255" s="165"/>
    </row>
    <row r="18256" spans="41:41" x14ac:dyDescent="0.25">
      <c r="AO18256" s="165"/>
    </row>
    <row r="18257" spans="41:41" x14ac:dyDescent="0.25">
      <c r="AO18257" s="165"/>
    </row>
    <row r="18258" spans="41:41" x14ac:dyDescent="0.25">
      <c r="AO18258" s="165"/>
    </row>
    <row r="18259" spans="41:41" x14ac:dyDescent="0.25">
      <c r="AO18259" s="165"/>
    </row>
    <row r="18260" spans="41:41" x14ac:dyDescent="0.25">
      <c r="AO18260" s="165"/>
    </row>
    <row r="18261" spans="41:41" x14ac:dyDescent="0.25">
      <c r="AO18261" s="165"/>
    </row>
    <row r="18262" spans="41:41" x14ac:dyDescent="0.25">
      <c r="AO18262" s="165"/>
    </row>
    <row r="18263" spans="41:41" x14ac:dyDescent="0.25">
      <c r="AO18263" s="165"/>
    </row>
    <row r="18264" spans="41:41" x14ac:dyDescent="0.25">
      <c r="AO18264" s="165"/>
    </row>
    <row r="18265" spans="41:41" x14ac:dyDescent="0.25">
      <c r="AO18265" s="165"/>
    </row>
    <row r="18266" spans="41:41" x14ac:dyDescent="0.25">
      <c r="AO18266" s="165"/>
    </row>
    <row r="18267" spans="41:41" x14ac:dyDescent="0.25">
      <c r="AO18267" s="165"/>
    </row>
    <row r="18268" spans="41:41" x14ac:dyDescent="0.25">
      <c r="AO18268" s="165"/>
    </row>
    <row r="18269" spans="41:41" x14ac:dyDescent="0.25">
      <c r="AO18269" s="165"/>
    </row>
    <row r="18270" spans="41:41" x14ac:dyDescent="0.25">
      <c r="AO18270" s="165"/>
    </row>
    <row r="18271" spans="41:41" x14ac:dyDescent="0.25">
      <c r="AO18271" s="165"/>
    </row>
    <row r="18272" spans="41:41" x14ac:dyDescent="0.25">
      <c r="AO18272" s="165"/>
    </row>
    <row r="18273" spans="41:41" x14ac:dyDescent="0.25">
      <c r="AO18273" s="165"/>
    </row>
    <row r="18274" spans="41:41" x14ac:dyDescent="0.25">
      <c r="AO18274" s="165"/>
    </row>
    <row r="18275" spans="41:41" x14ac:dyDescent="0.25">
      <c r="AO18275" s="165"/>
    </row>
    <row r="18276" spans="41:41" x14ac:dyDescent="0.25">
      <c r="AO18276" s="165"/>
    </row>
    <row r="18277" spans="41:41" x14ac:dyDescent="0.25">
      <c r="AO18277" s="165"/>
    </row>
    <row r="18278" spans="41:41" x14ac:dyDescent="0.25">
      <c r="AO18278" s="165"/>
    </row>
    <row r="18279" spans="41:41" x14ac:dyDescent="0.25">
      <c r="AO18279" s="165"/>
    </row>
    <row r="18280" spans="41:41" x14ac:dyDescent="0.25">
      <c r="AO18280" s="165"/>
    </row>
    <row r="18281" spans="41:41" x14ac:dyDescent="0.25">
      <c r="AO18281" s="165"/>
    </row>
    <row r="18282" spans="41:41" x14ac:dyDescent="0.25">
      <c r="AO18282" s="165"/>
    </row>
    <row r="18283" spans="41:41" x14ac:dyDescent="0.25">
      <c r="AO18283" s="165"/>
    </row>
    <row r="18284" spans="41:41" x14ac:dyDescent="0.25">
      <c r="AO18284" s="165"/>
    </row>
    <row r="18285" spans="41:41" x14ac:dyDescent="0.25">
      <c r="AO18285" s="165"/>
    </row>
    <row r="18286" spans="41:41" x14ac:dyDescent="0.25">
      <c r="AO18286" s="165"/>
    </row>
    <row r="18287" spans="41:41" x14ac:dyDescent="0.25">
      <c r="AO18287" s="165"/>
    </row>
    <row r="18288" spans="41:41" x14ac:dyDescent="0.25">
      <c r="AO18288" s="165"/>
    </row>
    <row r="18289" spans="41:41" x14ac:dyDescent="0.25">
      <c r="AO18289" s="165"/>
    </row>
    <row r="18290" spans="41:41" x14ac:dyDescent="0.25">
      <c r="AO18290" s="165"/>
    </row>
    <row r="18291" spans="41:41" x14ac:dyDescent="0.25">
      <c r="AO18291" s="165"/>
    </row>
    <row r="18292" spans="41:41" x14ac:dyDescent="0.25">
      <c r="AO18292" s="165"/>
    </row>
    <row r="18293" spans="41:41" x14ac:dyDescent="0.25">
      <c r="AO18293" s="165"/>
    </row>
    <row r="18294" spans="41:41" x14ac:dyDescent="0.25">
      <c r="AO18294" s="165"/>
    </row>
    <row r="18295" spans="41:41" x14ac:dyDescent="0.25">
      <c r="AO18295" s="165"/>
    </row>
    <row r="18296" spans="41:41" x14ac:dyDescent="0.25">
      <c r="AO18296" s="165"/>
    </row>
    <row r="18297" spans="41:41" x14ac:dyDescent="0.25">
      <c r="AO18297" s="165"/>
    </row>
    <row r="18298" spans="41:41" x14ac:dyDescent="0.25">
      <c r="AO18298" s="165"/>
    </row>
    <row r="18299" spans="41:41" x14ac:dyDescent="0.25">
      <c r="AO18299" s="165"/>
    </row>
    <row r="18300" spans="41:41" x14ac:dyDescent="0.25">
      <c r="AO18300" s="165"/>
    </row>
    <row r="18301" spans="41:41" x14ac:dyDescent="0.25">
      <c r="AO18301" s="165"/>
    </row>
    <row r="18302" spans="41:41" x14ac:dyDescent="0.25">
      <c r="AO18302" s="165"/>
    </row>
    <row r="18303" spans="41:41" x14ac:dyDescent="0.25">
      <c r="AO18303" s="165"/>
    </row>
    <row r="18304" spans="41:41" x14ac:dyDescent="0.25">
      <c r="AO18304" s="165"/>
    </row>
    <row r="18305" spans="41:41" x14ac:dyDescent="0.25">
      <c r="AO18305" s="165"/>
    </row>
    <row r="18306" spans="41:41" x14ac:dyDescent="0.25">
      <c r="AO18306" s="165"/>
    </row>
    <row r="18307" spans="41:41" x14ac:dyDescent="0.25">
      <c r="AO18307" s="165"/>
    </row>
    <row r="18308" spans="41:41" x14ac:dyDescent="0.25">
      <c r="AO18308" s="165"/>
    </row>
    <row r="18309" spans="41:41" x14ac:dyDescent="0.25">
      <c r="AO18309" s="165"/>
    </row>
    <row r="18310" spans="41:41" x14ac:dyDescent="0.25">
      <c r="AO18310" s="165"/>
    </row>
    <row r="18311" spans="41:41" x14ac:dyDescent="0.25">
      <c r="AO18311" s="165"/>
    </row>
    <row r="18312" spans="41:41" x14ac:dyDescent="0.25">
      <c r="AO18312" s="165"/>
    </row>
    <row r="18313" spans="41:41" x14ac:dyDescent="0.25">
      <c r="AO18313" s="165"/>
    </row>
    <row r="18314" spans="41:41" x14ac:dyDescent="0.25">
      <c r="AO18314" s="165"/>
    </row>
    <row r="18315" spans="41:41" x14ac:dyDescent="0.25">
      <c r="AO18315" s="165"/>
    </row>
    <row r="18316" spans="41:41" x14ac:dyDescent="0.25">
      <c r="AO18316" s="165"/>
    </row>
    <row r="18317" spans="41:41" x14ac:dyDescent="0.25">
      <c r="AO18317" s="165"/>
    </row>
    <row r="18318" spans="41:41" x14ac:dyDescent="0.25">
      <c r="AO18318" s="165"/>
    </row>
    <row r="18319" spans="41:41" x14ac:dyDescent="0.25">
      <c r="AO18319" s="165"/>
    </row>
    <row r="18320" spans="41:41" x14ac:dyDescent="0.25">
      <c r="AO18320" s="165"/>
    </row>
    <row r="18321" spans="41:41" x14ac:dyDescent="0.25">
      <c r="AO18321" s="165"/>
    </row>
    <row r="18322" spans="41:41" x14ac:dyDescent="0.25">
      <c r="AO18322" s="165"/>
    </row>
    <row r="18323" spans="41:41" x14ac:dyDescent="0.25">
      <c r="AO18323" s="165"/>
    </row>
    <row r="18324" spans="41:41" x14ac:dyDescent="0.25">
      <c r="AO18324" s="165"/>
    </row>
    <row r="18325" spans="41:41" x14ac:dyDescent="0.25">
      <c r="AO18325" s="165"/>
    </row>
    <row r="18326" spans="41:41" x14ac:dyDescent="0.25">
      <c r="AO18326" s="165"/>
    </row>
    <row r="18327" spans="41:41" x14ac:dyDescent="0.25">
      <c r="AO18327" s="165"/>
    </row>
    <row r="18328" spans="41:41" x14ac:dyDescent="0.25">
      <c r="AO18328" s="165"/>
    </row>
    <row r="18329" spans="41:41" x14ac:dyDescent="0.25">
      <c r="AO18329" s="165"/>
    </row>
    <row r="18330" spans="41:41" x14ac:dyDescent="0.25">
      <c r="AO18330" s="165"/>
    </row>
    <row r="18331" spans="41:41" x14ac:dyDescent="0.25">
      <c r="AO18331" s="165"/>
    </row>
    <row r="18332" spans="41:41" x14ac:dyDescent="0.25">
      <c r="AO18332" s="165"/>
    </row>
    <row r="18333" spans="41:41" x14ac:dyDescent="0.25">
      <c r="AO18333" s="165"/>
    </row>
    <row r="18334" spans="41:41" x14ac:dyDescent="0.25">
      <c r="AO18334" s="165"/>
    </row>
    <row r="18335" spans="41:41" x14ac:dyDescent="0.25">
      <c r="AO18335" s="165"/>
    </row>
    <row r="18336" spans="41:41" x14ac:dyDescent="0.25">
      <c r="AO18336" s="165"/>
    </row>
    <row r="18337" spans="41:41" x14ac:dyDescent="0.25">
      <c r="AO18337" s="165"/>
    </row>
    <row r="18338" spans="41:41" x14ac:dyDescent="0.25">
      <c r="AO18338" s="165"/>
    </row>
    <row r="18339" spans="41:41" x14ac:dyDescent="0.25">
      <c r="AO18339" s="165"/>
    </row>
    <row r="18340" spans="41:41" x14ac:dyDescent="0.25">
      <c r="AO18340" s="165"/>
    </row>
    <row r="18341" spans="41:41" x14ac:dyDescent="0.25">
      <c r="AO18341" s="165"/>
    </row>
    <row r="18342" spans="41:41" x14ac:dyDescent="0.25">
      <c r="AO18342" s="165"/>
    </row>
    <row r="18343" spans="41:41" x14ac:dyDescent="0.25">
      <c r="AO18343" s="165"/>
    </row>
    <row r="18344" spans="41:41" x14ac:dyDescent="0.25">
      <c r="AO18344" s="165"/>
    </row>
    <row r="18345" spans="41:41" x14ac:dyDescent="0.25">
      <c r="AO18345" s="165"/>
    </row>
    <row r="18346" spans="41:41" x14ac:dyDescent="0.25">
      <c r="AO18346" s="165"/>
    </row>
    <row r="18347" spans="41:41" x14ac:dyDescent="0.25">
      <c r="AO18347" s="165"/>
    </row>
    <row r="18348" spans="41:41" x14ac:dyDescent="0.25">
      <c r="AO18348" s="165"/>
    </row>
    <row r="18349" spans="41:41" x14ac:dyDescent="0.25">
      <c r="AO18349" s="165"/>
    </row>
    <row r="18350" spans="41:41" x14ac:dyDescent="0.25">
      <c r="AO18350" s="165"/>
    </row>
    <row r="18351" spans="41:41" x14ac:dyDescent="0.25">
      <c r="AO18351" s="165"/>
    </row>
    <row r="18352" spans="41:41" x14ac:dyDescent="0.25">
      <c r="AO18352" s="165"/>
    </row>
    <row r="18353" spans="41:41" x14ac:dyDescent="0.25">
      <c r="AO18353" s="165"/>
    </row>
    <row r="18354" spans="41:41" x14ac:dyDescent="0.25">
      <c r="AO18354" s="165"/>
    </row>
    <row r="18355" spans="41:41" x14ac:dyDescent="0.25">
      <c r="AO18355" s="165"/>
    </row>
    <row r="18356" spans="41:41" x14ac:dyDescent="0.25">
      <c r="AO18356" s="165"/>
    </row>
    <row r="18357" spans="41:41" x14ac:dyDescent="0.25">
      <c r="AO18357" s="165"/>
    </row>
    <row r="18358" spans="41:41" x14ac:dyDescent="0.25">
      <c r="AO18358" s="165"/>
    </row>
    <row r="18359" spans="41:41" x14ac:dyDescent="0.25">
      <c r="AO18359" s="165"/>
    </row>
    <row r="18360" spans="41:41" x14ac:dyDescent="0.25">
      <c r="AO18360" s="165"/>
    </row>
    <row r="18361" spans="41:41" x14ac:dyDescent="0.25">
      <c r="AO18361" s="165"/>
    </row>
    <row r="18362" spans="41:41" x14ac:dyDescent="0.25">
      <c r="AO18362" s="165"/>
    </row>
    <row r="18363" spans="41:41" x14ac:dyDescent="0.25">
      <c r="AO18363" s="165"/>
    </row>
    <row r="18364" spans="41:41" x14ac:dyDescent="0.25">
      <c r="AO18364" s="165"/>
    </row>
    <row r="18365" spans="41:41" x14ac:dyDescent="0.25">
      <c r="AO18365" s="165"/>
    </row>
    <row r="18366" spans="41:41" x14ac:dyDescent="0.25">
      <c r="AO18366" s="165"/>
    </row>
    <row r="18367" spans="41:41" x14ac:dyDescent="0.25">
      <c r="AO18367" s="165"/>
    </row>
    <row r="18368" spans="41:41" x14ac:dyDescent="0.25">
      <c r="AO18368" s="165"/>
    </row>
    <row r="18369" spans="41:41" x14ac:dyDescent="0.25">
      <c r="AO18369" s="165"/>
    </row>
    <row r="18370" spans="41:41" x14ac:dyDescent="0.25">
      <c r="AO18370" s="165"/>
    </row>
    <row r="18371" spans="41:41" x14ac:dyDescent="0.25">
      <c r="AO18371" s="165"/>
    </row>
    <row r="18372" spans="41:41" x14ac:dyDescent="0.25">
      <c r="AO18372" s="165"/>
    </row>
    <row r="18373" spans="41:41" x14ac:dyDescent="0.25">
      <c r="AO18373" s="165"/>
    </row>
    <row r="18374" spans="41:41" x14ac:dyDescent="0.25">
      <c r="AO18374" s="165"/>
    </row>
    <row r="18375" spans="41:41" x14ac:dyDescent="0.25">
      <c r="AO18375" s="165"/>
    </row>
    <row r="18376" spans="41:41" x14ac:dyDescent="0.25">
      <c r="AO18376" s="165"/>
    </row>
    <row r="18377" spans="41:41" x14ac:dyDescent="0.25">
      <c r="AO18377" s="165"/>
    </row>
    <row r="18378" spans="41:41" x14ac:dyDescent="0.25">
      <c r="AO18378" s="165"/>
    </row>
    <row r="18379" spans="41:41" x14ac:dyDescent="0.25">
      <c r="AO18379" s="165"/>
    </row>
    <row r="18380" spans="41:41" x14ac:dyDescent="0.25">
      <c r="AO18380" s="165"/>
    </row>
    <row r="18381" spans="41:41" x14ac:dyDescent="0.25">
      <c r="AO18381" s="165"/>
    </row>
    <row r="18382" spans="41:41" x14ac:dyDescent="0.25">
      <c r="AO18382" s="165"/>
    </row>
    <row r="18383" spans="41:41" x14ac:dyDescent="0.25">
      <c r="AO18383" s="165"/>
    </row>
    <row r="18384" spans="41:41" x14ac:dyDescent="0.25">
      <c r="AO18384" s="165"/>
    </row>
    <row r="18385" spans="41:41" x14ac:dyDescent="0.25">
      <c r="AO18385" s="165"/>
    </row>
    <row r="18386" spans="41:41" x14ac:dyDescent="0.25">
      <c r="AO18386" s="165"/>
    </row>
    <row r="18387" spans="41:41" x14ac:dyDescent="0.25">
      <c r="AO18387" s="165"/>
    </row>
    <row r="18388" spans="41:41" x14ac:dyDescent="0.25">
      <c r="AO18388" s="165"/>
    </row>
    <row r="18389" spans="41:41" x14ac:dyDescent="0.25">
      <c r="AO18389" s="165"/>
    </row>
    <row r="18390" spans="41:41" x14ac:dyDescent="0.25">
      <c r="AO18390" s="165"/>
    </row>
    <row r="18391" spans="41:41" x14ac:dyDescent="0.25">
      <c r="AO18391" s="165"/>
    </row>
    <row r="18392" spans="41:41" x14ac:dyDescent="0.25">
      <c r="AO18392" s="165"/>
    </row>
    <row r="18393" spans="41:41" x14ac:dyDescent="0.25">
      <c r="AO18393" s="165"/>
    </row>
    <row r="18394" spans="41:41" x14ac:dyDescent="0.25">
      <c r="AO18394" s="165"/>
    </row>
    <row r="18395" spans="41:41" x14ac:dyDescent="0.25">
      <c r="AO18395" s="165"/>
    </row>
    <row r="18396" spans="41:41" x14ac:dyDescent="0.25">
      <c r="AO18396" s="165"/>
    </row>
    <row r="18397" spans="41:41" x14ac:dyDescent="0.25">
      <c r="AO18397" s="165"/>
    </row>
    <row r="18398" spans="41:41" x14ac:dyDescent="0.25">
      <c r="AO18398" s="165"/>
    </row>
    <row r="18399" spans="41:41" x14ac:dyDescent="0.25">
      <c r="AO18399" s="165"/>
    </row>
    <row r="18400" spans="41:41" x14ac:dyDescent="0.25">
      <c r="AO18400" s="165"/>
    </row>
    <row r="18401" spans="41:41" x14ac:dyDescent="0.25">
      <c r="AO18401" s="165"/>
    </row>
    <row r="18402" spans="41:41" x14ac:dyDescent="0.25">
      <c r="AO18402" s="165"/>
    </row>
    <row r="18403" spans="41:41" x14ac:dyDescent="0.25">
      <c r="AO18403" s="165"/>
    </row>
    <row r="18404" spans="41:41" x14ac:dyDescent="0.25">
      <c r="AO18404" s="165"/>
    </row>
    <row r="18405" spans="41:41" x14ac:dyDescent="0.25">
      <c r="AO18405" s="165"/>
    </row>
    <row r="18406" spans="41:41" x14ac:dyDescent="0.25">
      <c r="AO18406" s="165"/>
    </row>
    <row r="18407" spans="41:41" x14ac:dyDescent="0.25">
      <c r="AO18407" s="165"/>
    </row>
    <row r="18408" spans="41:41" x14ac:dyDescent="0.25">
      <c r="AO18408" s="165"/>
    </row>
    <row r="18409" spans="41:41" x14ac:dyDescent="0.25">
      <c r="AO18409" s="165"/>
    </row>
    <row r="18410" spans="41:41" x14ac:dyDescent="0.25">
      <c r="AO18410" s="165"/>
    </row>
    <row r="18411" spans="41:41" x14ac:dyDescent="0.25">
      <c r="AO18411" s="165"/>
    </row>
    <row r="18412" spans="41:41" x14ac:dyDescent="0.25">
      <c r="AO18412" s="165"/>
    </row>
    <row r="18413" spans="41:41" x14ac:dyDescent="0.25">
      <c r="AO18413" s="165"/>
    </row>
    <row r="18414" spans="41:41" x14ac:dyDescent="0.25">
      <c r="AO18414" s="165"/>
    </row>
    <row r="18415" spans="41:41" x14ac:dyDescent="0.25">
      <c r="AO18415" s="165"/>
    </row>
    <row r="18416" spans="41:41" x14ac:dyDescent="0.25">
      <c r="AO18416" s="165"/>
    </row>
    <row r="18417" spans="41:41" x14ac:dyDescent="0.25">
      <c r="AO18417" s="165"/>
    </row>
    <row r="18418" spans="41:41" x14ac:dyDescent="0.25">
      <c r="AO18418" s="165"/>
    </row>
    <row r="18419" spans="41:41" x14ac:dyDescent="0.25">
      <c r="AO18419" s="165"/>
    </row>
    <row r="18420" spans="41:41" x14ac:dyDescent="0.25">
      <c r="AO18420" s="165"/>
    </row>
    <row r="18421" spans="41:41" x14ac:dyDescent="0.25">
      <c r="AO18421" s="165"/>
    </row>
    <row r="18422" spans="41:41" x14ac:dyDescent="0.25">
      <c r="AO18422" s="165"/>
    </row>
    <row r="18423" spans="41:41" x14ac:dyDescent="0.25">
      <c r="AO18423" s="165"/>
    </row>
    <row r="18424" spans="41:41" x14ac:dyDescent="0.25">
      <c r="AO18424" s="165"/>
    </row>
    <row r="18425" spans="41:41" x14ac:dyDescent="0.25">
      <c r="AO18425" s="165"/>
    </row>
    <row r="18426" spans="41:41" x14ac:dyDescent="0.25">
      <c r="AO18426" s="165"/>
    </row>
    <row r="18427" spans="41:41" x14ac:dyDescent="0.25">
      <c r="AO18427" s="165"/>
    </row>
    <row r="18428" spans="41:41" x14ac:dyDescent="0.25">
      <c r="AO18428" s="165"/>
    </row>
    <row r="18429" spans="41:41" x14ac:dyDescent="0.25">
      <c r="AO18429" s="165"/>
    </row>
    <row r="18430" spans="41:41" x14ac:dyDescent="0.25">
      <c r="AO18430" s="165"/>
    </row>
    <row r="18431" spans="41:41" x14ac:dyDescent="0.25">
      <c r="AO18431" s="165"/>
    </row>
    <row r="18432" spans="41:41" x14ac:dyDescent="0.25">
      <c r="AO18432" s="165"/>
    </row>
    <row r="18433" spans="41:41" x14ac:dyDescent="0.25">
      <c r="AO18433" s="165"/>
    </row>
    <row r="18434" spans="41:41" x14ac:dyDescent="0.25">
      <c r="AO18434" s="165"/>
    </row>
    <row r="18435" spans="41:41" x14ac:dyDescent="0.25">
      <c r="AO18435" s="165"/>
    </row>
    <row r="18436" spans="41:41" x14ac:dyDescent="0.25">
      <c r="AO18436" s="165"/>
    </row>
    <row r="18437" spans="41:41" x14ac:dyDescent="0.25">
      <c r="AO18437" s="165"/>
    </row>
    <row r="18438" spans="41:41" x14ac:dyDescent="0.25">
      <c r="AO18438" s="165"/>
    </row>
    <row r="18439" spans="41:41" x14ac:dyDescent="0.25">
      <c r="AO18439" s="165"/>
    </row>
    <row r="18440" spans="41:41" x14ac:dyDescent="0.25">
      <c r="AO18440" s="165"/>
    </row>
    <row r="18441" spans="41:41" x14ac:dyDescent="0.25">
      <c r="AO18441" s="165"/>
    </row>
    <row r="18442" spans="41:41" x14ac:dyDescent="0.25">
      <c r="AO18442" s="165"/>
    </row>
    <row r="18443" spans="41:41" x14ac:dyDescent="0.25">
      <c r="AO18443" s="165"/>
    </row>
    <row r="18444" spans="41:41" x14ac:dyDescent="0.25">
      <c r="AO18444" s="165"/>
    </row>
    <row r="18445" spans="41:41" x14ac:dyDescent="0.25">
      <c r="AO18445" s="165"/>
    </row>
    <row r="18446" spans="41:41" x14ac:dyDescent="0.25">
      <c r="AO18446" s="165"/>
    </row>
    <row r="18447" spans="41:41" x14ac:dyDescent="0.25">
      <c r="AO18447" s="165"/>
    </row>
    <row r="18448" spans="41:41" x14ac:dyDescent="0.25">
      <c r="AO18448" s="165"/>
    </row>
    <row r="18449" spans="41:41" x14ac:dyDescent="0.25">
      <c r="AO18449" s="165"/>
    </row>
    <row r="18450" spans="41:41" x14ac:dyDescent="0.25">
      <c r="AO18450" s="165"/>
    </row>
    <row r="18451" spans="41:41" x14ac:dyDescent="0.25">
      <c r="AO18451" s="165"/>
    </row>
    <row r="18452" spans="41:41" x14ac:dyDescent="0.25">
      <c r="AO18452" s="165"/>
    </row>
    <row r="18453" spans="41:41" x14ac:dyDescent="0.25">
      <c r="AO18453" s="165"/>
    </row>
    <row r="18454" spans="41:41" x14ac:dyDescent="0.25">
      <c r="AO18454" s="165"/>
    </row>
    <row r="18455" spans="41:41" x14ac:dyDescent="0.25">
      <c r="AO18455" s="165"/>
    </row>
    <row r="18456" spans="41:41" x14ac:dyDescent="0.25">
      <c r="AO18456" s="165"/>
    </row>
    <row r="18457" spans="41:41" x14ac:dyDescent="0.25">
      <c r="AO18457" s="165"/>
    </row>
    <row r="18458" spans="41:41" x14ac:dyDescent="0.25">
      <c r="AO18458" s="165"/>
    </row>
    <row r="18459" spans="41:41" x14ac:dyDescent="0.25">
      <c r="AO18459" s="165"/>
    </row>
    <row r="18460" spans="41:41" x14ac:dyDescent="0.25">
      <c r="AO18460" s="165"/>
    </row>
    <row r="18461" spans="41:41" x14ac:dyDescent="0.25">
      <c r="AO18461" s="165"/>
    </row>
    <row r="18462" spans="41:41" x14ac:dyDescent="0.25">
      <c r="AO18462" s="165"/>
    </row>
    <row r="18463" spans="41:41" x14ac:dyDescent="0.25">
      <c r="AO18463" s="165"/>
    </row>
    <row r="18464" spans="41:41" x14ac:dyDescent="0.25">
      <c r="AO18464" s="165"/>
    </row>
    <row r="18465" spans="41:41" x14ac:dyDescent="0.25">
      <c r="AO18465" s="165"/>
    </row>
    <row r="18466" spans="41:41" x14ac:dyDescent="0.25">
      <c r="AO18466" s="165"/>
    </row>
    <row r="18467" spans="41:41" x14ac:dyDescent="0.25">
      <c r="AO18467" s="165"/>
    </row>
    <row r="18468" spans="41:41" x14ac:dyDescent="0.25">
      <c r="AO18468" s="165"/>
    </row>
    <row r="18469" spans="41:41" x14ac:dyDescent="0.25">
      <c r="AO18469" s="165"/>
    </row>
    <row r="18470" spans="41:41" x14ac:dyDescent="0.25">
      <c r="AO18470" s="165"/>
    </row>
    <row r="18471" spans="41:41" x14ac:dyDescent="0.25">
      <c r="AO18471" s="165"/>
    </row>
    <row r="18472" spans="41:41" x14ac:dyDescent="0.25">
      <c r="AO18472" s="165"/>
    </row>
    <row r="18473" spans="41:41" x14ac:dyDescent="0.25">
      <c r="AO18473" s="165"/>
    </row>
    <row r="18474" spans="41:41" x14ac:dyDescent="0.25">
      <c r="AO18474" s="165"/>
    </row>
    <row r="18475" spans="41:41" x14ac:dyDescent="0.25">
      <c r="AO18475" s="165"/>
    </row>
    <row r="18476" spans="41:41" x14ac:dyDescent="0.25">
      <c r="AO18476" s="165"/>
    </row>
    <row r="18477" spans="41:41" x14ac:dyDescent="0.25">
      <c r="AO18477" s="165"/>
    </row>
    <row r="18478" spans="41:41" x14ac:dyDescent="0.25">
      <c r="AO18478" s="165"/>
    </row>
    <row r="18479" spans="41:41" x14ac:dyDescent="0.25">
      <c r="AO18479" s="165"/>
    </row>
    <row r="18480" spans="41:41" x14ac:dyDescent="0.25">
      <c r="AO18480" s="165"/>
    </row>
    <row r="18481" spans="41:41" x14ac:dyDescent="0.25">
      <c r="AO18481" s="165"/>
    </row>
    <row r="18482" spans="41:41" x14ac:dyDescent="0.25">
      <c r="AO18482" s="165"/>
    </row>
    <row r="18483" spans="41:41" x14ac:dyDescent="0.25">
      <c r="AO18483" s="165"/>
    </row>
    <row r="18484" spans="41:41" x14ac:dyDescent="0.25">
      <c r="AO18484" s="165"/>
    </row>
    <row r="18485" spans="41:41" x14ac:dyDescent="0.25">
      <c r="AO18485" s="165"/>
    </row>
    <row r="18486" spans="41:41" x14ac:dyDescent="0.25">
      <c r="AO18486" s="165"/>
    </row>
    <row r="18487" spans="41:41" x14ac:dyDescent="0.25">
      <c r="AO18487" s="165"/>
    </row>
    <row r="18488" spans="41:41" x14ac:dyDescent="0.25">
      <c r="AO18488" s="165"/>
    </row>
    <row r="18489" spans="41:41" x14ac:dyDescent="0.25">
      <c r="AO18489" s="165"/>
    </row>
    <row r="18490" spans="41:41" x14ac:dyDescent="0.25">
      <c r="AO18490" s="165"/>
    </row>
    <row r="18491" spans="41:41" x14ac:dyDescent="0.25">
      <c r="AO18491" s="165"/>
    </row>
    <row r="18492" spans="41:41" x14ac:dyDescent="0.25">
      <c r="AO18492" s="165"/>
    </row>
    <row r="18493" spans="41:41" x14ac:dyDescent="0.25">
      <c r="AO18493" s="165"/>
    </row>
    <row r="18494" spans="41:41" x14ac:dyDescent="0.25">
      <c r="AO18494" s="165"/>
    </row>
    <row r="18495" spans="41:41" x14ac:dyDescent="0.25">
      <c r="AO18495" s="165"/>
    </row>
    <row r="18496" spans="41:41" x14ac:dyDescent="0.25">
      <c r="AO18496" s="165"/>
    </row>
    <row r="18497" spans="41:41" x14ac:dyDescent="0.25">
      <c r="AO18497" s="165"/>
    </row>
    <row r="18498" spans="41:41" x14ac:dyDescent="0.25">
      <c r="AO18498" s="165"/>
    </row>
    <row r="18499" spans="41:41" x14ac:dyDescent="0.25">
      <c r="AO18499" s="165"/>
    </row>
    <row r="18500" spans="41:41" x14ac:dyDescent="0.25">
      <c r="AO18500" s="165"/>
    </row>
    <row r="18501" spans="41:41" x14ac:dyDescent="0.25">
      <c r="AO18501" s="165"/>
    </row>
    <row r="18502" spans="41:41" x14ac:dyDescent="0.25">
      <c r="AO18502" s="165"/>
    </row>
    <row r="18503" spans="41:41" x14ac:dyDescent="0.25">
      <c r="AO18503" s="165"/>
    </row>
    <row r="18504" spans="41:41" x14ac:dyDescent="0.25">
      <c r="AO18504" s="165"/>
    </row>
    <row r="18505" spans="41:41" x14ac:dyDescent="0.25">
      <c r="AO18505" s="165"/>
    </row>
    <row r="18506" spans="41:41" x14ac:dyDescent="0.25">
      <c r="AO18506" s="165"/>
    </row>
    <row r="18507" spans="41:41" x14ac:dyDescent="0.25">
      <c r="AO18507" s="165"/>
    </row>
    <row r="18508" spans="41:41" x14ac:dyDescent="0.25">
      <c r="AO18508" s="165"/>
    </row>
    <row r="18509" spans="41:41" x14ac:dyDescent="0.25">
      <c r="AO18509" s="165"/>
    </row>
    <row r="18510" spans="41:41" x14ac:dyDescent="0.25">
      <c r="AO18510" s="165"/>
    </row>
    <row r="18511" spans="41:41" x14ac:dyDescent="0.25">
      <c r="AO18511" s="165"/>
    </row>
    <row r="18512" spans="41:41" x14ac:dyDescent="0.25">
      <c r="AO18512" s="165"/>
    </row>
    <row r="18513" spans="41:41" x14ac:dyDescent="0.25">
      <c r="AO18513" s="165"/>
    </row>
    <row r="18514" spans="41:41" x14ac:dyDescent="0.25">
      <c r="AO18514" s="165"/>
    </row>
    <row r="18515" spans="41:41" x14ac:dyDescent="0.25">
      <c r="AO18515" s="165"/>
    </row>
    <row r="18516" spans="41:41" x14ac:dyDescent="0.25">
      <c r="AO18516" s="165"/>
    </row>
    <row r="18517" spans="41:41" x14ac:dyDescent="0.25">
      <c r="AO18517" s="165"/>
    </row>
    <row r="18518" spans="41:41" x14ac:dyDescent="0.25">
      <c r="AO18518" s="165"/>
    </row>
    <row r="18519" spans="41:41" x14ac:dyDescent="0.25">
      <c r="AO18519" s="165"/>
    </row>
    <row r="18520" spans="41:41" x14ac:dyDescent="0.25">
      <c r="AO18520" s="165"/>
    </row>
    <row r="18521" spans="41:41" x14ac:dyDescent="0.25">
      <c r="AO18521" s="165"/>
    </row>
    <row r="18522" spans="41:41" x14ac:dyDescent="0.25">
      <c r="AO18522" s="165"/>
    </row>
    <row r="18523" spans="41:41" x14ac:dyDescent="0.25">
      <c r="AO18523" s="165"/>
    </row>
    <row r="18524" spans="41:41" x14ac:dyDescent="0.25">
      <c r="AO18524" s="165"/>
    </row>
    <row r="18525" spans="41:41" x14ac:dyDescent="0.25">
      <c r="AO18525" s="165"/>
    </row>
    <row r="18526" spans="41:41" x14ac:dyDescent="0.25">
      <c r="AO18526" s="165"/>
    </row>
    <row r="18527" spans="41:41" x14ac:dyDescent="0.25">
      <c r="AO18527" s="165"/>
    </row>
    <row r="18528" spans="41:41" x14ac:dyDescent="0.25">
      <c r="AO18528" s="165"/>
    </row>
    <row r="18529" spans="41:41" x14ac:dyDescent="0.25">
      <c r="AO18529" s="165"/>
    </row>
    <row r="18530" spans="41:41" x14ac:dyDescent="0.25">
      <c r="AO18530" s="165"/>
    </row>
    <row r="18531" spans="41:41" x14ac:dyDescent="0.25">
      <c r="AO18531" s="165"/>
    </row>
    <row r="18532" spans="41:41" x14ac:dyDescent="0.25">
      <c r="AO18532" s="165"/>
    </row>
    <row r="18533" spans="41:41" x14ac:dyDescent="0.25">
      <c r="AO18533" s="165"/>
    </row>
    <row r="18534" spans="41:41" x14ac:dyDescent="0.25">
      <c r="AO18534" s="165"/>
    </row>
    <row r="18535" spans="41:41" x14ac:dyDescent="0.25">
      <c r="AO18535" s="165"/>
    </row>
    <row r="18536" spans="41:41" x14ac:dyDescent="0.25">
      <c r="AO18536" s="165"/>
    </row>
    <row r="18537" spans="41:41" x14ac:dyDescent="0.25">
      <c r="AO18537" s="165"/>
    </row>
    <row r="18538" spans="41:41" x14ac:dyDescent="0.25">
      <c r="AO18538" s="165"/>
    </row>
    <row r="18539" spans="41:41" x14ac:dyDescent="0.25">
      <c r="AO18539" s="165"/>
    </row>
    <row r="18540" spans="41:41" x14ac:dyDescent="0.25">
      <c r="AO18540" s="165"/>
    </row>
    <row r="18541" spans="41:41" x14ac:dyDescent="0.25">
      <c r="AO18541" s="165"/>
    </row>
    <row r="18542" spans="41:41" x14ac:dyDescent="0.25">
      <c r="AO18542" s="165"/>
    </row>
    <row r="18543" spans="41:41" x14ac:dyDescent="0.25">
      <c r="AO18543" s="165"/>
    </row>
    <row r="18544" spans="41:41" x14ac:dyDescent="0.25">
      <c r="AO18544" s="165"/>
    </row>
    <row r="18545" spans="41:41" x14ac:dyDescent="0.25">
      <c r="AO18545" s="165"/>
    </row>
    <row r="18546" spans="41:41" x14ac:dyDescent="0.25">
      <c r="AO18546" s="165"/>
    </row>
    <row r="18547" spans="41:41" x14ac:dyDescent="0.25">
      <c r="AO18547" s="165"/>
    </row>
    <row r="18548" spans="41:41" x14ac:dyDescent="0.25">
      <c r="AO18548" s="165"/>
    </row>
    <row r="18549" spans="41:41" x14ac:dyDescent="0.25">
      <c r="AO18549" s="165"/>
    </row>
    <row r="18550" spans="41:41" x14ac:dyDescent="0.25">
      <c r="AO18550" s="165"/>
    </row>
    <row r="18551" spans="41:41" x14ac:dyDescent="0.25">
      <c r="AO18551" s="165"/>
    </row>
    <row r="18552" spans="41:41" x14ac:dyDescent="0.25">
      <c r="AO18552" s="165"/>
    </row>
    <row r="18553" spans="41:41" x14ac:dyDescent="0.25">
      <c r="AO18553" s="165"/>
    </row>
    <row r="18554" spans="41:41" x14ac:dyDescent="0.25">
      <c r="AO18554" s="165"/>
    </row>
    <row r="18555" spans="41:41" x14ac:dyDescent="0.25">
      <c r="AO18555" s="165"/>
    </row>
    <row r="18556" spans="41:41" x14ac:dyDescent="0.25">
      <c r="AO18556" s="165"/>
    </row>
    <row r="18557" spans="41:41" x14ac:dyDescent="0.25">
      <c r="AO18557" s="165"/>
    </row>
    <row r="18558" spans="41:41" x14ac:dyDescent="0.25">
      <c r="AO18558" s="165"/>
    </row>
    <row r="18559" spans="41:41" x14ac:dyDescent="0.25">
      <c r="AO18559" s="165"/>
    </row>
    <row r="18560" spans="41:41" x14ac:dyDescent="0.25">
      <c r="AO18560" s="165"/>
    </row>
    <row r="18561" spans="41:41" x14ac:dyDescent="0.25">
      <c r="AO18561" s="165"/>
    </row>
    <row r="18562" spans="41:41" x14ac:dyDescent="0.25">
      <c r="AO18562" s="165"/>
    </row>
    <row r="18563" spans="41:41" x14ac:dyDescent="0.25">
      <c r="AO18563" s="165"/>
    </row>
    <row r="18564" spans="41:41" x14ac:dyDescent="0.25">
      <c r="AO18564" s="165"/>
    </row>
    <row r="18565" spans="41:41" x14ac:dyDescent="0.25">
      <c r="AO18565" s="165"/>
    </row>
    <row r="18566" spans="41:41" x14ac:dyDescent="0.25">
      <c r="AO18566" s="165"/>
    </row>
    <row r="18567" spans="41:41" x14ac:dyDescent="0.25">
      <c r="AO18567" s="165"/>
    </row>
    <row r="18568" spans="41:41" x14ac:dyDescent="0.25">
      <c r="AO18568" s="165"/>
    </row>
    <row r="18569" spans="41:41" x14ac:dyDescent="0.25">
      <c r="AO18569" s="165"/>
    </row>
    <row r="18570" spans="41:41" x14ac:dyDescent="0.25">
      <c r="AO18570" s="165"/>
    </row>
    <row r="18571" spans="41:41" x14ac:dyDescent="0.25">
      <c r="AO18571" s="165"/>
    </row>
    <row r="18572" spans="41:41" x14ac:dyDescent="0.25">
      <c r="AO18572" s="165"/>
    </row>
    <row r="18573" spans="41:41" x14ac:dyDescent="0.25">
      <c r="AO18573" s="165"/>
    </row>
    <row r="18574" spans="41:41" x14ac:dyDescent="0.25">
      <c r="AO18574" s="165"/>
    </row>
    <row r="18575" spans="41:41" x14ac:dyDescent="0.25">
      <c r="AO18575" s="165"/>
    </row>
    <row r="18576" spans="41:41" x14ac:dyDescent="0.25">
      <c r="AO18576" s="165"/>
    </row>
    <row r="18577" spans="41:41" x14ac:dyDescent="0.25">
      <c r="AO18577" s="165"/>
    </row>
    <row r="18578" spans="41:41" x14ac:dyDescent="0.25">
      <c r="AO18578" s="165"/>
    </row>
    <row r="18579" spans="41:41" x14ac:dyDescent="0.25">
      <c r="AO18579" s="165"/>
    </row>
    <row r="18580" spans="41:41" x14ac:dyDescent="0.25">
      <c r="AO18580" s="165"/>
    </row>
    <row r="18581" spans="41:41" x14ac:dyDescent="0.25">
      <c r="AO18581" s="165"/>
    </row>
    <row r="18582" spans="41:41" x14ac:dyDescent="0.25">
      <c r="AO18582" s="165"/>
    </row>
    <row r="18583" spans="41:41" x14ac:dyDescent="0.25">
      <c r="AO18583" s="165"/>
    </row>
    <row r="18584" spans="41:41" x14ac:dyDescent="0.25">
      <c r="AO18584" s="165"/>
    </row>
    <row r="18585" spans="41:41" x14ac:dyDescent="0.25">
      <c r="AO18585" s="165"/>
    </row>
    <row r="18586" spans="41:41" x14ac:dyDescent="0.25">
      <c r="AO18586" s="165"/>
    </row>
    <row r="18587" spans="41:41" x14ac:dyDescent="0.25">
      <c r="AO18587" s="165"/>
    </row>
    <row r="18588" spans="41:41" x14ac:dyDescent="0.25">
      <c r="AO18588" s="165"/>
    </row>
    <row r="18589" spans="41:41" x14ac:dyDescent="0.25">
      <c r="AO18589" s="165"/>
    </row>
    <row r="18590" spans="41:41" x14ac:dyDescent="0.25">
      <c r="AO18590" s="165"/>
    </row>
    <row r="18591" spans="41:41" x14ac:dyDescent="0.25">
      <c r="AO18591" s="165"/>
    </row>
    <row r="18592" spans="41:41" x14ac:dyDescent="0.25">
      <c r="AO18592" s="165"/>
    </row>
    <row r="18593" spans="41:41" x14ac:dyDescent="0.25">
      <c r="AO18593" s="165"/>
    </row>
    <row r="18594" spans="41:41" x14ac:dyDescent="0.25">
      <c r="AO18594" s="165"/>
    </row>
    <row r="18595" spans="41:41" x14ac:dyDescent="0.25">
      <c r="AO18595" s="165"/>
    </row>
    <row r="18596" spans="41:41" x14ac:dyDescent="0.25">
      <c r="AO18596" s="165"/>
    </row>
    <row r="18597" spans="41:41" x14ac:dyDescent="0.25">
      <c r="AO18597" s="165"/>
    </row>
    <row r="18598" spans="41:41" x14ac:dyDescent="0.25">
      <c r="AO18598" s="165"/>
    </row>
    <row r="18599" spans="41:41" x14ac:dyDescent="0.25">
      <c r="AO18599" s="165"/>
    </row>
    <row r="18600" spans="41:41" x14ac:dyDescent="0.25">
      <c r="AO18600" s="165"/>
    </row>
    <row r="18601" spans="41:41" x14ac:dyDescent="0.25">
      <c r="AO18601" s="165"/>
    </row>
    <row r="18602" spans="41:41" x14ac:dyDescent="0.25">
      <c r="AO18602" s="165"/>
    </row>
    <row r="18603" spans="41:41" x14ac:dyDescent="0.25">
      <c r="AO18603" s="165"/>
    </row>
    <row r="18604" spans="41:41" x14ac:dyDescent="0.25">
      <c r="AO18604" s="165"/>
    </row>
    <row r="18605" spans="41:41" x14ac:dyDescent="0.25">
      <c r="AO18605" s="165"/>
    </row>
    <row r="18606" spans="41:41" x14ac:dyDescent="0.25">
      <c r="AO18606" s="165"/>
    </row>
    <row r="18607" spans="41:41" x14ac:dyDescent="0.25">
      <c r="AO18607" s="165"/>
    </row>
    <row r="18608" spans="41:41" x14ac:dyDescent="0.25">
      <c r="AO18608" s="165"/>
    </row>
    <row r="18609" spans="41:41" x14ac:dyDescent="0.25">
      <c r="AO18609" s="165"/>
    </row>
    <row r="18610" spans="41:41" x14ac:dyDescent="0.25">
      <c r="AO18610" s="165"/>
    </row>
    <row r="18611" spans="41:41" x14ac:dyDescent="0.25">
      <c r="AO18611" s="165"/>
    </row>
    <row r="18612" spans="41:41" x14ac:dyDescent="0.25">
      <c r="AO18612" s="165"/>
    </row>
    <row r="18613" spans="41:41" x14ac:dyDescent="0.25">
      <c r="AO18613" s="165"/>
    </row>
    <row r="18614" spans="41:41" x14ac:dyDescent="0.25">
      <c r="AO18614" s="165"/>
    </row>
    <row r="18615" spans="41:41" x14ac:dyDescent="0.25">
      <c r="AO18615" s="165"/>
    </row>
    <row r="18616" spans="41:41" x14ac:dyDescent="0.25">
      <c r="AO18616" s="165"/>
    </row>
    <row r="18617" spans="41:41" x14ac:dyDescent="0.25">
      <c r="AO18617" s="165"/>
    </row>
    <row r="18618" spans="41:41" x14ac:dyDescent="0.25">
      <c r="AO18618" s="165"/>
    </row>
    <row r="18619" spans="41:41" x14ac:dyDescent="0.25">
      <c r="AO18619" s="165"/>
    </row>
    <row r="18620" spans="41:41" x14ac:dyDescent="0.25">
      <c r="AO18620" s="165"/>
    </row>
    <row r="18621" spans="41:41" x14ac:dyDescent="0.25">
      <c r="AO18621" s="165"/>
    </row>
    <row r="18622" spans="41:41" x14ac:dyDescent="0.25">
      <c r="AO18622" s="165"/>
    </row>
    <row r="18623" spans="41:41" x14ac:dyDescent="0.25">
      <c r="AO18623" s="165"/>
    </row>
    <row r="18624" spans="41:41" x14ac:dyDescent="0.25">
      <c r="AO18624" s="165"/>
    </row>
    <row r="18625" spans="41:41" x14ac:dyDescent="0.25">
      <c r="AO18625" s="165"/>
    </row>
    <row r="18626" spans="41:41" x14ac:dyDescent="0.25">
      <c r="AO18626" s="165"/>
    </row>
    <row r="18627" spans="41:41" x14ac:dyDescent="0.25">
      <c r="AO18627" s="165"/>
    </row>
    <row r="18628" spans="41:41" x14ac:dyDescent="0.25">
      <c r="AO18628" s="165"/>
    </row>
    <row r="18629" spans="41:41" x14ac:dyDescent="0.25">
      <c r="AO18629" s="165"/>
    </row>
    <row r="18630" spans="41:41" x14ac:dyDescent="0.25">
      <c r="AO18630" s="165"/>
    </row>
    <row r="18631" spans="41:41" x14ac:dyDescent="0.25">
      <c r="AO18631" s="165"/>
    </row>
    <row r="18632" spans="41:41" x14ac:dyDescent="0.25">
      <c r="AO18632" s="165"/>
    </row>
    <row r="18633" spans="41:41" x14ac:dyDescent="0.25">
      <c r="AO18633" s="165"/>
    </row>
    <row r="18634" spans="41:41" x14ac:dyDescent="0.25">
      <c r="AO18634" s="165"/>
    </row>
    <row r="18635" spans="41:41" x14ac:dyDescent="0.25">
      <c r="AO18635" s="165"/>
    </row>
    <row r="18636" spans="41:41" x14ac:dyDescent="0.25">
      <c r="AO18636" s="165"/>
    </row>
    <row r="18637" spans="41:41" x14ac:dyDescent="0.25">
      <c r="AO18637" s="165"/>
    </row>
    <row r="18638" spans="41:41" x14ac:dyDescent="0.25">
      <c r="AO18638" s="165"/>
    </row>
    <row r="18639" spans="41:41" x14ac:dyDescent="0.25">
      <c r="AO18639" s="165"/>
    </row>
    <row r="18640" spans="41:41" x14ac:dyDescent="0.25">
      <c r="AO18640" s="165"/>
    </row>
    <row r="18641" spans="41:41" x14ac:dyDescent="0.25">
      <c r="AO18641" s="165"/>
    </row>
    <row r="18642" spans="41:41" x14ac:dyDescent="0.25">
      <c r="AO18642" s="165"/>
    </row>
    <row r="18643" spans="41:41" x14ac:dyDescent="0.25">
      <c r="AO18643" s="165"/>
    </row>
    <row r="18644" spans="41:41" x14ac:dyDescent="0.25">
      <c r="AO18644" s="165"/>
    </row>
    <row r="18645" spans="41:41" x14ac:dyDescent="0.25">
      <c r="AO18645" s="165"/>
    </row>
    <row r="18646" spans="41:41" x14ac:dyDescent="0.25">
      <c r="AO18646" s="165"/>
    </row>
    <row r="18647" spans="41:41" x14ac:dyDescent="0.25">
      <c r="AO18647" s="165"/>
    </row>
    <row r="18648" spans="41:41" x14ac:dyDescent="0.25">
      <c r="AO18648" s="165"/>
    </row>
    <row r="18649" spans="41:41" x14ac:dyDescent="0.25">
      <c r="AO18649" s="165"/>
    </row>
    <row r="18650" spans="41:41" x14ac:dyDescent="0.25">
      <c r="AO18650" s="165"/>
    </row>
    <row r="18651" spans="41:41" x14ac:dyDescent="0.25">
      <c r="AO18651" s="165"/>
    </row>
    <row r="18652" spans="41:41" x14ac:dyDescent="0.25">
      <c r="AO18652" s="165"/>
    </row>
    <row r="18653" spans="41:41" x14ac:dyDescent="0.25">
      <c r="AO18653" s="165"/>
    </row>
    <row r="18654" spans="41:41" x14ac:dyDescent="0.25">
      <c r="AO18654" s="165"/>
    </row>
    <row r="18655" spans="41:41" x14ac:dyDescent="0.25">
      <c r="AO18655" s="165"/>
    </row>
    <row r="18656" spans="41:41" x14ac:dyDescent="0.25">
      <c r="AO18656" s="165"/>
    </row>
    <row r="18657" spans="41:41" x14ac:dyDescent="0.25">
      <c r="AO18657" s="165"/>
    </row>
    <row r="18658" spans="41:41" x14ac:dyDescent="0.25">
      <c r="AO18658" s="165"/>
    </row>
    <row r="18659" spans="41:41" x14ac:dyDescent="0.25">
      <c r="AO18659" s="165"/>
    </row>
    <row r="18660" spans="41:41" x14ac:dyDescent="0.25">
      <c r="AO18660" s="165"/>
    </row>
    <row r="18661" spans="41:41" x14ac:dyDescent="0.25">
      <c r="AO18661" s="165"/>
    </row>
    <row r="18662" spans="41:41" x14ac:dyDescent="0.25">
      <c r="AO18662" s="165"/>
    </row>
    <row r="18663" spans="41:41" x14ac:dyDescent="0.25">
      <c r="AO18663" s="165"/>
    </row>
    <row r="18664" spans="41:41" x14ac:dyDescent="0.25">
      <c r="AO18664" s="165"/>
    </row>
    <row r="18665" spans="41:41" x14ac:dyDescent="0.25">
      <c r="AO18665" s="165"/>
    </row>
    <row r="18666" spans="41:41" x14ac:dyDescent="0.25">
      <c r="AO18666" s="165"/>
    </row>
    <row r="18667" spans="41:41" x14ac:dyDescent="0.25">
      <c r="AO18667" s="165"/>
    </row>
    <row r="18668" spans="41:41" x14ac:dyDescent="0.25">
      <c r="AO18668" s="165"/>
    </row>
    <row r="18669" spans="41:41" x14ac:dyDescent="0.25">
      <c r="AO18669" s="165"/>
    </row>
    <row r="18670" spans="41:41" x14ac:dyDescent="0.25">
      <c r="AO18670" s="165"/>
    </row>
    <row r="18671" spans="41:41" x14ac:dyDescent="0.25">
      <c r="AO18671" s="165"/>
    </row>
    <row r="18672" spans="41:41" x14ac:dyDescent="0.25">
      <c r="AO18672" s="165"/>
    </row>
    <row r="18673" spans="41:41" x14ac:dyDescent="0.25">
      <c r="AO18673" s="165"/>
    </row>
    <row r="18674" spans="41:41" x14ac:dyDescent="0.25">
      <c r="AO18674" s="165"/>
    </row>
    <row r="18675" spans="41:41" x14ac:dyDescent="0.25">
      <c r="AO18675" s="165"/>
    </row>
    <row r="18676" spans="41:41" x14ac:dyDescent="0.25">
      <c r="AO18676" s="165"/>
    </row>
    <row r="18677" spans="41:41" x14ac:dyDescent="0.25">
      <c r="AO18677" s="165"/>
    </row>
    <row r="18678" spans="41:41" x14ac:dyDescent="0.25">
      <c r="AO18678" s="165"/>
    </row>
    <row r="18679" spans="41:41" x14ac:dyDescent="0.25">
      <c r="AO18679" s="165"/>
    </row>
    <row r="18680" spans="41:41" x14ac:dyDescent="0.25">
      <c r="AO18680" s="165"/>
    </row>
    <row r="18681" spans="41:41" x14ac:dyDescent="0.25">
      <c r="AO18681" s="165"/>
    </row>
    <row r="18682" spans="41:41" x14ac:dyDescent="0.25">
      <c r="AO18682" s="165"/>
    </row>
    <row r="18683" spans="41:41" x14ac:dyDescent="0.25">
      <c r="AO18683" s="165"/>
    </row>
    <row r="18684" spans="41:41" x14ac:dyDescent="0.25">
      <c r="AO18684" s="165"/>
    </row>
    <row r="18685" spans="41:41" x14ac:dyDescent="0.25">
      <c r="AO18685" s="165"/>
    </row>
    <row r="18686" spans="41:41" x14ac:dyDescent="0.25">
      <c r="AO18686" s="165"/>
    </row>
    <row r="18687" spans="41:41" x14ac:dyDescent="0.25">
      <c r="AO18687" s="165"/>
    </row>
    <row r="18688" spans="41:41" x14ac:dyDescent="0.25">
      <c r="AO18688" s="165"/>
    </row>
    <row r="18689" spans="41:41" x14ac:dyDescent="0.25">
      <c r="AO18689" s="165"/>
    </row>
    <row r="18690" spans="41:41" x14ac:dyDescent="0.25">
      <c r="AO18690" s="165"/>
    </row>
    <row r="18691" spans="41:41" x14ac:dyDescent="0.25">
      <c r="AO18691" s="165"/>
    </row>
    <row r="18692" spans="41:41" x14ac:dyDescent="0.25">
      <c r="AO18692" s="165"/>
    </row>
    <row r="18693" spans="41:41" x14ac:dyDescent="0.25">
      <c r="AO18693" s="165"/>
    </row>
    <row r="18694" spans="41:41" x14ac:dyDescent="0.25">
      <c r="AO18694" s="165"/>
    </row>
    <row r="18695" spans="41:41" x14ac:dyDescent="0.25">
      <c r="AO18695" s="165"/>
    </row>
    <row r="18696" spans="41:41" x14ac:dyDescent="0.25">
      <c r="AO18696" s="165"/>
    </row>
    <row r="18697" spans="41:41" x14ac:dyDescent="0.25">
      <c r="AO18697" s="165"/>
    </row>
    <row r="18698" spans="41:41" x14ac:dyDescent="0.25">
      <c r="AO18698" s="165"/>
    </row>
    <row r="18699" spans="41:41" x14ac:dyDescent="0.25">
      <c r="AO18699" s="165"/>
    </row>
    <row r="18700" spans="41:41" x14ac:dyDescent="0.25">
      <c r="AO18700" s="165"/>
    </row>
    <row r="18701" spans="41:41" x14ac:dyDescent="0.25">
      <c r="AO18701" s="165"/>
    </row>
    <row r="18702" spans="41:41" x14ac:dyDescent="0.25">
      <c r="AO18702" s="165"/>
    </row>
    <row r="18703" spans="41:41" x14ac:dyDescent="0.25">
      <c r="AO18703" s="165"/>
    </row>
    <row r="18704" spans="41:41" x14ac:dyDescent="0.25">
      <c r="AO18704" s="165"/>
    </row>
    <row r="18705" spans="41:41" x14ac:dyDescent="0.25">
      <c r="AO18705" s="165"/>
    </row>
    <row r="18706" spans="41:41" x14ac:dyDescent="0.25">
      <c r="AO18706" s="165"/>
    </row>
    <row r="18707" spans="41:41" x14ac:dyDescent="0.25">
      <c r="AO18707" s="165"/>
    </row>
    <row r="18708" spans="41:41" x14ac:dyDescent="0.25">
      <c r="AO18708" s="165"/>
    </row>
    <row r="18709" spans="41:41" x14ac:dyDescent="0.25">
      <c r="AO18709" s="165"/>
    </row>
    <row r="18710" spans="41:41" x14ac:dyDescent="0.25">
      <c r="AO18710" s="165"/>
    </row>
    <row r="18711" spans="41:41" x14ac:dyDescent="0.25">
      <c r="AO18711" s="165"/>
    </row>
    <row r="18712" spans="41:41" x14ac:dyDescent="0.25">
      <c r="AO18712" s="165"/>
    </row>
    <row r="18713" spans="41:41" x14ac:dyDescent="0.25">
      <c r="AO18713" s="165"/>
    </row>
    <row r="18714" spans="41:41" x14ac:dyDescent="0.25">
      <c r="AO18714" s="165"/>
    </row>
    <row r="18715" spans="41:41" x14ac:dyDescent="0.25">
      <c r="AO18715" s="165"/>
    </row>
    <row r="18716" spans="41:41" x14ac:dyDescent="0.25">
      <c r="AO18716" s="165"/>
    </row>
    <row r="18717" spans="41:41" x14ac:dyDescent="0.25">
      <c r="AO18717" s="165"/>
    </row>
    <row r="18718" spans="41:41" x14ac:dyDescent="0.25">
      <c r="AO18718" s="165"/>
    </row>
    <row r="18719" spans="41:41" x14ac:dyDescent="0.25">
      <c r="AO18719" s="165"/>
    </row>
    <row r="18720" spans="41:41" x14ac:dyDescent="0.25">
      <c r="AO18720" s="165"/>
    </row>
    <row r="18721" spans="41:41" x14ac:dyDescent="0.25">
      <c r="AO18721" s="165"/>
    </row>
    <row r="18722" spans="41:41" x14ac:dyDescent="0.25">
      <c r="AO18722" s="165"/>
    </row>
    <row r="18723" spans="41:41" x14ac:dyDescent="0.25">
      <c r="AO18723" s="165"/>
    </row>
    <row r="18724" spans="41:41" x14ac:dyDescent="0.25">
      <c r="AO18724" s="165"/>
    </row>
    <row r="18725" spans="41:41" x14ac:dyDescent="0.25">
      <c r="AO18725" s="165"/>
    </row>
    <row r="18726" spans="41:41" x14ac:dyDescent="0.25">
      <c r="AO18726" s="165"/>
    </row>
    <row r="18727" spans="41:41" x14ac:dyDescent="0.25">
      <c r="AO18727" s="165"/>
    </row>
    <row r="18728" spans="41:41" x14ac:dyDescent="0.25">
      <c r="AO18728" s="165"/>
    </row>
    <row r="18729" spans="41:41" x14ac:dyDescent="0.25">
      <c r="AO18729" s="165"/>
    </row>
    <row r="18730" spans="41:41" x14ac:dyDescent="0.25">
      <c r="AO18730" s="165"/>
    </row>
    <row r="18731" spans="41:41" x14ac:dyDescent="0.25">
      <c r="AO18731" s="165"/>
    </row>
    <row r="18732" spans="41:41" x14ac:dyDescent="0.25">
      <c r="AO18732" s="165"/>
    </row>
    <row r="18733" spans="41:41" x14ac:dyDescent="0.25">
      <c r="AO18733" s="165"/>
    </row>
    <row r="18734" spans="41:41" x14ac:dyDescent="0.25">
      <c r="AO18734" s="165"/>
    </row>
    <row r="18735" spans="41:41" x14ac:dyDescent="0.25">
      <c r="AO18735" s="165"/>
    </row>
    <row r="18736" spans="41:41" x14ac:dyDescent="0.25">
      <c r="AO18736" s="165"/>
    </row>
    <row r="18737" spans="41:41" x14ac:dyDescent="0.25">
      <c r="AO18737" s="165"/>
    </row>
    <row r="18738" spans="41:41" x14ac:dyDescent="0.25">
      <c r="AO18738" s="165"/>
    </row>
    <row r="18739" spans="41:41" x14ac:dyDescent="0.25">
      <c r="AO18739" s="165"/>
    </row>
    <row r="18740" spans="41:41" x14ac:dyDescent="0.25">
      <c r="AO18740" s="165"/>
    </row>
    <row r="18741" spans="41:41" x14ac:dyDescent="0.25">
      <c r="AO18741" s="165"/>
    </row>
    <row r="18742" spans="41:41" x14ac:dyDescent="0.25">
      <c r="AO18742" s="165"/>
    </row>
    <row r="18743" spans="41:41" x14ac:dyDescent="0.25">
      <c r="AO18743" s="165"/>
    </row>
    <row r="18744" spans="41:41" x14ac:dyDescent="0.25">
      <c r="AO18744" s="165"/>
    </row>
    <row r="18745" spans="41:41" x14ac:dyDescent="0.25">
      <c r="AO18745" s="165"/>
    </row>
    <row r="18746" spans="41:41" x14ac:dyDescent="0.25">
      <c r="AO18746" s="165"/>
    </row>
    <row r="18747" spans="41:41" x14ac:dyDescent="0.25">
      <c r="AO18747" s="165"/>
    </row>
    <row r="18748" spans="41:41" x14ac:dyDescent="0.25">
      <c r="AO18748" s="165"/>
    </row>
    <row r="18749" spans="41:41" x14ac:dyDescent="0.25">
      <c r="AO18749" s="165"/>
    </row>
    <row r="18750" spans="41:41" x14ac:dyDescent="0.25">
      <c r="AO18750" s="165"/>
    </row>
    <row r="18751" spans="41:41" x14ac:dyDescent="0.25">
      <c r="AO18751" s="165"/>
    </row>
    <row r="18752" spans="41:41" x14ac:dyDescent="0.25">
      <c r="AO18752" s="165"/>
    </row>
    <row r="18753" spans="41:41" x14ac:dyDescent="0.25">
      <c r="AO18753" s="165"/>
    </row>
    <row r="18754" spans="41:41" x14ac:dyDescent="0.25">
      <c r="AO18754" s="165"/>
    </row>
    <row r="18755" spans="41:41" x14ac:dyDescent="0.25">
      <c r="AO18755" s="165"/>
    </row>
    <row r="18756" spans="41:41" x14ac:dyDescent="0.25">
      <c r="AO18756" s="165"/>
    </row>
    <row r="18757" spans="41:41" x14ac:dyDescent="0.25">
      <c r="AO18757" s="165"/>
    </row>
    <row r="18758" spans="41:41" x14ac:dyDescent="0.25">
      <c r="AO18758" s="165"/>
    </row>
    <row r="18759" spans="41:41" x14ac:dyDescent="0.25">
      <c r="AO18759" s="165"/>
    </row>
    <row r="18760" spans="41:41" x14ac:dyDescent="0.25">
      <c r="AO18760" s="165"/>
    </row>
    <row r="18761" spans="41:41" x14ac:dyDescent="0.25">
      <c r="AO18761" s="165"/>
    </row>
    <row r="18762" spans="41:41" x14ac:dyDescent="0.25">
      <c r="AO18762" s="165"/>
    </row>
    <row r="18763" spans="41:41" x14ac:dyDescent="0.25">
      <c r="AO18763" s="165"/>
    </row>
    <row r="18764" spans="41:41" x14ac:dyDescent="0.25">
      <c r="AO18764" s="165"/>
    </row>
    <row r="18765" spans="41:41" x14ac:dyDescent="0.25">
      <c r="AO18765" s="165"/>
    </row>
    <row r="18766" spans="41:41" x14ac:dyDescent="0.25">
      <c r="AO18766" s="165"/>
    </row>
    <row r="18767" spans="41:41" x14ac:dyDescent="0.25">
      <c r="AO18767" s="165"/>
    </row>
    <row r="18768" spans="41:41" x14ac:dyDescent="0.25">
      <c r="AO18768" s="165"/>
    </row>
    <row r="18769" spans="41:41" x14ac:dyDescent="0.25">
      <c r="AO18769" s="165"/>
    </row>
    <row r="18770" spans="41:41" x14ac:dyDescent="0.25">
      <c r="AO18770" s="165"/>
    </row>
    <row r="18771" spans="41:41" x14ac:dyDescent="0.25">
      <c r="AO18771" s="165"/>
    </row>
    <row r="18772" spans="41:41" x14ac:dyDescent="0.25">
      <c r="AO18772" s="165"/>
    </row>
    <row r="18773" spans="41:41" x14ac:dyDescent="0.25">
      <c r="AO18773" s="165"/>
    </row>
    <row r="18774" spans="41:41" x14ac:dyDescent="0.25">
      <c r="AO18774" s="165"/>
    </row>
    <row r="18775" spans="41:41" x14ac:dyDescent="0.25">
      <c r="AO18775" s="165"/>
    </row>
    <row r="18776" spans="41:41" x14ac:dyDescent="0.25">
      <c r="AO18776" s="165"/>
    </row>
    <row r="18777" spans="41:41" x14ac:dyDescent="0.25">
      <c r="AO18777" s="165"/>
    </row>
    <row r="18778" spans="41:41" x14ac:dyDescent="0.25">
      <c r="AO18778" s="165"/>
    </row>
    <row r="18779" spans="41:41" x14ac:dyDescent="0.25">
      <c r="AO18779" s="165"/>
    </row>
    <row r="18780" spans="41:41" x14ac:dyDescent="0.25">
      <c r="AO18780" s="165"/>
    </row>
    <row r="18781" spans="41:41" x14ac:dyDescent="0.25">
      <c r="AO18781" s="165"/>
    </row>
    <row r="18782" spans="41:41" x14ac:dyDescent="0.25">
      <c r="AO18782" s="165"/>
    </row>
    <row r="18783" spans="41:41" x14ac:dyDescent="0.25">
      <c r="AO18783" s="165"/>
    </row>
    <row r="18784" spans="41:41" x14ac:dyDescent="0.25">
      <c r="AO18784" s="165"/>
    </row>
    <row r="18785" spans="41:41" x14ac:dyDescent="0.25">
      <c r="AO18785" s="165"/>
    </row>
    <row r="18786" spans="41:41" x14ac:dyDescent="0.25">
      <c r="AO18786" s="165"/>
    </row>
    <row r="18787" spans="41:41" x14ac:dyDescent="0.25">
      <c r="AO18787" s="165"/>
    </row>
    <row r="18788" spans="41:41" x14ac:dyDescent="0.25">
      <c r="AO18788" s="165"/>
    </row>
    <row r="18789" spans="41:41" x14ac:dyDescent="0.25">
      <c r="AO18789" s="165"/>
    </row>
    <row r="18790" spans="41:41" x14ac:dyDescent="0.25">
      <c r="AO18790" s="165"/>
    </row>
    <row r="18791" spans="41:41" x14ac:dyDescent="0.25">
      <c r="AO18791" s="165"/>
    </row>
    <row r="18792" spans="41:41" x14ac:dyDescent="0.25">
      <c r="AO18792" s="165"/>
    </row>
    <row r="18793" spans="41:41" x14ac:dyDescent="0.25">
      <c r="AO18793" s="165"/>
    </row>
    <row r="18794" spans="41:41" x14ac:dyDescent="0.25">
      <c r="AO18794" s="165"/>
    </row>
    <row r="18795" spans="41:41" x14ac:dyDescent="0.25">
      <c r="AO18795" s="165"/>
    </row>
    <row r="18796" spans="41:41" x14ac:dyDescent="0.25">
      <c r="AO18796" s="165"/>
    </row>
    <row r="18797" spans="41:41" x14ac:dyDescent="0.25">
      <c r="AO18797" s="165"/>
    </row>
    <row r="18798" spans="41:41" x14ac:dyDescent="0.25">
      <c r="AO18798" s="165"/>
    </row>
    <row r="18799" spans="41:41" x14ac:dyDescent="0.25">
      <c r="AO18799" s="165"/>
    </row>
    <row r="18800" spans="41:41" x14ac:dyDescent="0.25">
      <c r="AO18800" s="165"/>
    </row>
    <row r="18801" spans="41:41" x14ac:dyDescent="0.25">
      <c r="AO18801" s="165"/>
    </row>
    <row r="18802" spans="41:41" x14ac:dyDescent="0.25">
      <c r="AO18802" s="165"/>
    </row>
    <row r="18803" spans="41:41" x14ac:dyDescent="0.25">
      <c r="AO18803" s="165"/>
    </row>
    <row r="18804" spans="41:41" x14ac:dyDescent="0.25">
      <c r="AO18804" s="165"/>
    </row>
    <row r="18805" spans="41:41" x14ac:dyDescent="0.25">
      <c r="AO18805" s="165"/>
    </row>
    <row r="18806" spans="41:41" x14ac:dyDescent="0.25">
      <c r="AO18806" s="165"/>
    </row>
    <row r="18807" spans="41:41" x14ac:dyDescent="0.25">
      <c r="AO18807" s="165"/>
    </row>
    <row r="18808" spans="41:41" x14ac:dyDescent="0.25">
      <c r="AO18808" s="165"/>
    </row>
    <row r="18809" spans="41:41" x14ac:dyDescent="0.25">
      <c r="AO18809" s="165"/>
    </row>
    <row r="18810" spans="41:41" x14ac:dyDescent="0.25">
      <c r="AO18810" s="165"/>
    </row>
    <row r="18811" spans="41:41" x14ac:dyDescent="0.25">
      <c r="AO18811" s="165"/>
    </row>
    <row r="18812" spans="41:41" x14ac:dyDescent="0.25">
      <c r="AO18812" s="165"/>
    </row>
    <row r="18813" spans="41:41" x14ac:dyDescent="0.25">
      <c r="AO18813" s="165"/>
    </row>
    <row r="18814" spans="41:41" x14ac:dyDescent="0.25">
      <c r="AO18814" s="165"/>
    </row>
    <row r="18815" spans="41:41" x14ac:dyDescent="0.25">
      <c r="AO18815" s="165"/>
    </row>
    <row r="18816" spans="41:41" x14ac:dyDescent="0.25">
      <c r="AO18816" s="165"/>
    </row>
    <row r="18817" spans="41:41" x14ac:dyDescent="0.25">
      <c r="AO18817" s="165"/>
    </row>
    <row r="18818" spans="41:41" x14ac:dyDescent="0.25">
      <c r="AO18818" s="165"/>
    </row>
    <row r="18819" spans="41:41" x14ac:dyDescent="0.25">
      <c r="AO18819" s="165"/>
    </row>
    <row r="18820" spans="41:41" x14ac:dyDescent="0.25">
      <c r="AO18820" s="165"/>
    </row>
    <row r="18821" spans="41:41" x14ac:dyDescent="0.25">
      <c r="AO18821" s="165"/>
    </row>
    <row r="18822" spans="41:41" x14ac:dyDescent="0.25">
      <c r="AO18822" s="165"/>
    </row>
    <row r="18823" spans="41:41" x14ac:dyDescent="0.25">
      <c r="AO18823" s="165"/>
    </row>
    <row r="18824" spans="41:41" x14ac:dyDescent="0.25">
      <c r="AO18824" s="165"/>
    </row>
    <row r="18825" spans="41:41" x14ac:dyDescent="0.25">
      <c r="AO18825" s="165"/>
    </row>
    <row r="18826" spans="41:41" x14ac:dyDescent="0.25">
      <c r="AO18826" s="165"/>
    </row>
    <row r="18827" spans="41:41" x14ac:dyDescent="0.25">
      <c r="AO18827" s="165"/>
    </row>
    <row r="18828" spans="41:41" x14ac:dyDescent="0.25">
      <c r="AO18828" s="165"/>
    </row>
    <row r="18829" spans="41:41" x14ac:dyDescent="0.25">
      <c r="AO18829" s="165"/>
    </row>
    <row r="18830" spans="41:41" x14ac:dyDescent="0.25">
      <c r="AO18830" s="165"/>
    </row>
    <row r="18831" spans="41:41" x14ac:dyDescent="0.25">
      <c r="AO18831" s="165"/>
    </row>
    <row r="18832" spans="41:41" x14ac:dyDescent="0.25">
      <c r="AO18832" s="165"/>
    </row>
    <row r="18833" spans="41:41" x14ac:dyDescent="0.25">
      <c r="AO18833" s="165"/>
    </row>
    <row r="18834" spans="41:41" x14ac:dyDescent="0.25">
      <c r="AO18834" s="165"/>
    </row>
    <row r="18835" spans="41:41" x14ac:dyDescent="0.25">
      <c r="AO18835" s="165"/>
    </row>
    <row r="18836" spans="41:41" x14ac:dyDescent="0.25">
      <c r="AO18836" s="165"/>
    </row>
    <row r="18837" spans="41:41" x14ac:dyDescent="0.25">
      <c r="AO18837" s="165"/>
    </row>
    <row r="18838" spans="41:41" x14ac:dyDescent="0.25">
      <c r="AO18838" s="165"/>
    </row>
    <row r="18839" spans="41:41" x14ac:dyDescent="0.25">
      <c r="AO18839" s="165"/>
    </row>
    <row r="18840" spans="41:41" x14ac:dyDescent="0.25">
      <c r="AO18840" s="165"/>
    </row>
    <row r="18841" spans="41:41" x14ac:dyDescent="0.25">
      <c r="AO18841" s="165"/>
    </row>
    <row r="18842" spans="41:41" x14ac:dyDescent="0.25">
      <c r="AO18842" s="165"/>
    </row>
    <row r="18843" spans="41:41" x14ac:dyDescent="0.25">
      <c r="AO18843" s="165"/>
    </row>
    <row r="18844" spans="41:41" x14ac:dyDescent="0.25">
      <c r="AO18844" s="165"/>
    </row>
    <row r="18845" spans="41:41" x14ac:dyDescent="0.25">
      <c r="AO18845" s="165"/>
    </row>
    <row r="18846" spans="41:41" x14ac:dyDescent="0.25">
      <c r="AO18846" s="165"/>
    </row>
    <row r="18847" spans="41:41" x14ac:dyDescent="0.25">
      <c r="AO18847" s="165"/>
    </row>
    <row r="18848" spans="41:41" x14ac:dyDescent="0.25">
      <c r="AO18848" s="165"/>
    </row>
    <row r="18849" spans="41:41" x14ac:dyDescent="0.25">
      <c r="AO18849" s="165"/>
    </row>
    <row r="18850" spans="41:41" x14ac:dyDescent="0.25">
      <c r="AO18850" s="165"/>
    </row>
    <row r="18851" spans="41:41" x14ac:dyDescent="0.25">
      <c r="AO18851" s="165"/>
    </row>
    <row r="18852" spans="41:41" x14ac:dyDescent="0.25">
      <c r="AO18852" s="165"/>
    </row>
    <row r="18853" spans="41:41" x14ac:dyDescent="0.25">
      <c r="AO18853" s="165"/>
    </row>
    <row r="18854" spans="41:41" x14ac:dyDescent="0.25">
      <c r="AO18854" s="165"/>
    </row>
    <row r="18855" spans="41:41" x14ac:dyDescent="0.25">
      <c r="AO18855" s="165"/>
    </row>
    <row r="18856" spans="41:41" x14ac:dyDescent="0.25">
      <c r="AO18856" s="165"/>
    </row>
    <row r="18857" spans="41:41" x14ac:dyDescent="0.25">
      <c r="AO18857" s="165"/>
    </row>
    <row r="18858" spans="41:41" x14ac:dyDescent="0.25">
      <c r="AO18858" s="165"/>
    </row>
    <row r="18859" spans="41:41" x14ac:dyDescent="0.25">
      <c r="AO18859" s="165"/>
    </row>
    <row r="18860" spans="41:41" x14ac:dyDescent="0.25">
      <c r="AO18860" s="165"/>
    </row>
    <row r="18861" spans="41:41" x14ac:dyDescent="0.25">
      <c r="AO18861" s="165"/>
    </row>
    <row r="18862" spans="41:41" x14ac:dyDescent="0.25">
      <c r="AO18862" s="165"/>
    </row>
    <row r="18863" spans="41:41" x14ac:dyDescent="0.25">
      <c r="AO18863" s="165"/>
    </row>
    <row r="18864" spans="41:41" x14ac:dyDescent="0.25">
      <c r="AO18864" s="165"/>
    </row>
    <row r="18865" spans="41:41" x14ac:dyDescent="0.25">
      <c r="AO18865" s="165"/>
    </row>
    <row r="18866" spans="41:41" x14ac:dyDescent="0.25">
      <c r="AO18866" s="165"/>
    </row>
    <row r="18867" spans="41:41" x14ac:dyDescent="0.25">
      <c r="AO18867" s="165"/>
    </row>
    <row r="18868" spans="41:41" x14ac:dyDescent="0.25">
      <c r="AO18868" s="165"/>
    </row>
    <row r="18869" spans="41:41" x14ac:dyDescent="0.25">
      <c r="AO18869" s="165"/>
    </row>
    <row r="18870" spans="41:41" x14ac:dyDescent="0.25">
      <c r="AO18870" s="165"/>
    </row>
    <row r="18871" spans="41:41" x14ac:dyDescent="0.25">
      <c r="AO18871" s="165"/>
    </row>
    <row r="18872" spans="41:41" x14ac:dyDescent="0.25">
      <c r="AO18872" s="165"/>
    </row>
    <row r="18873" spans="41:41" x14ac:dyDescent="0.25">
      <c r="AO18873" s="165"/>
    </row>
    <row r="18874" spans="41:41" x14ac:dyDescent="0.25">
      <c r="AO18874" s="165"/>
    </row>
    <row r="18875" spans="41:41" x14ac:dyDescent="0.25">
      <c r="AO18875" s="165"/>
    </row>
    <row r="18876" spans="41:41" x14ac:dyDescent="0.25">
      <c r="AO18876" s="165"/>
    </row>
    <row r="18877" spans="41:41" x14ac:dyDescent="0.25">
      <c r="AO18877" s="165"/>
    </row>
    <row r="18878" spans="41:41" x14ac:dyDescent="0.25">
      <c r="AO18878" s="165"/>
    </row>
    <row r="18879" spans="41:41" x14ac:dyDescent="0.25">
      <c r="AO18879" s="165"/>
    </row>
    <row r="18880" spans="41:41" x14ac:dyDescent="0.25">
      <c r="AO18880" s="165"/>
    </row>
    <row r="18881" spans="41:41" x14ac:dyDescent="0.25">
      <c r="AO18881" s="165"/>
    </row>
    <row r="18882" spans="41:41" x14ac:dyDescent="0.25">
      <c r="AO18882" s="165"/>
    </row>
    <row r="18883" spans="41:41" x14ac:dyDescent="0.25">
      <c r="AO18883" s="165"/>
    </row>
    <row r="18884" spans="41:41" x14ac:dyDescent="0.25">
      <c r="AO18884" s="165"/>
    </row>
    <row r="18885" spans="41:41" x14ac:dyDescent="0.25">
      <c r="AO18885" s="165"/>
    </row>
    <row r="18886" spans="41:41" x14ac:dyDescent="0.25">
      <c r="AO18886" s="165"/>
    </row>
    <row r="18887" spans="41:41" x14ac:dyDescent="0.25">
      <c r="AO18887" s="165"/>
    </row>
    <row r="18888" spans="41:41" x14ac:dyDescent="0.25">
      <c r="AO18888" s="165"/>
    </row>
    <row r="18889" spans="41:41" x14ac:dyDescent="0.25">
      <c r="AO18889" s="165"/>
    </row>
    <row r="18890" spans="41:41" x14ac:dyDescent="0.25">
      <c r="AO18890" s="165"/>
    </row>
    <row r="18891" spans="41:41" x14ac:dyDescent="0.25">
      <c r="AO18891" s="165"/>
    </row>
    <row r="18892" spans="41:41" x14ac:dyDescent="0.25">
      <c r="AO18892" s="165"/>
    </row>
    <row r="18893" spans="41:41" x14ac:dyDescent="0.25">
      <c r="AO18893" s="165"/>
    </row>
    <row r="18894" spans="41:41" x14ac:dyDescent="0.25">
      <c r="AO18894" s="165"/>
    </row>
    <row r="18895" spans="41:41" x14ac:dyDescent="0.25">
      <c r="AO18895" s="165"/>
    </row>
    <row r="18896" spans="41:41" x14ac:dyDescent="0.25">
      <c r="AO18896" s="165"/>
    </row>
    <row r="18897" spans="41:41" x14ac:dyDescent="0.25">
      <c r="AO18897" s="165"/>
    </row>
    <row r="18898" spans="41:41" x14ac:dyDescent="0.25">
      <c r="AO18898" s="165"/>
    </row>
    <row r="18899" spans="41:41" x14ac:dyDescent="0.25">
      <c r="AO18899" s="165"/>
    </row>
    <row r="18900" spans="41:41" x14ac:dyDescent="0.25">
      <c r="AO18900" s="165"/>
    </row>
    <row r="18901" spans="41:41" x14ac:dyDescent="0.25">
      <c r="AO18901" s="165"/>
    </row>
    <row r="18902" spans="41:41" x14ac:dyDescent="0.25">
      <c r="AO18902" s="165"/>
    </row>
    <row r="18903" spans="41:41" x14ac:dyDescent="0.25">
      <c r="AO18903" s="165"/>
    </row>
    <row r="18904" spans="41:41" x14ac:dyDescent="0.25">
      <c r="AO18904" s="165"/>
    </row>
    <row r="18905" spans="41:41" x14ac:dyDescent="0.25">
      <c r="AO18905" s="165"/>
    </row>
    <row r="18906" spans="41:41" x14ac:dyDescent="0.25">
      <c r="AO18906" s="165"/>
    </row>
    <row r="18907" spans="41:41" x14ac:dyDescent="0.25">
      <c r="AO18907" s="165"/>
    </row>
    <row r="18908" spans="41:41" x14ac:dyDescent="0.25">
      <c r="AO18908" s="165"/>
    </row>
    <row r="18909" spans="41:41" x14ac:dyDescent="0.25">
      <c r="AO18909" s="165"/>
    </row>
    <row r="18910" spans="41:41" x14ac:dyDescent="0.25">
      <c r="AO18910" s="165"/>
    </row>
    <row r="18911" spans="41:41" x14ac:dyDescent="0.25">
      <c r="AO18911" s="165"/>
    </row>
    <row r="18912" spans="41:41" x14ac:dyDescent="0.25">
      <c r="AO18912" s="165"/>
    </row>
    <row r="18913" spans="41:41" x14ac:dyDescent="0.25">
      <c r="AO18913" s="165"/>
    </row>
    <row r="18914" spans="41:41" x14ac:dyDescent="0.25">
      <c r="AO18914" s="165"/>
    </row>
    <row r="18915" spans="41:41" x14ac:dyDescent="0.25">
      <c r="AO18915" s="165"/>
    </row>
    <row r="18916" spans="41:41" x14ac:dyDescent="0.25">
      <c r="AO18916" s="165"/>
    </row>
    <row r="18917" spans="41:41" x14ac:dyDescent="0.25">
      <c r="AO18917" s="165"/>
    </row>
    <row r="18918" spans="41:41" x14ac:dyDescent="0.25">
      <c r="AO18918" s="165"/>
    </row>
    <row r="18919" spans="41:41" x14ac:dyDescent="0.25">
      <c r="AO18919" s="165"/>
    </row>
    <row r="18920" spans="41:41" x14ac:dyDescent="0.25">
      <c r="AO18920" s="165"/>
    </row>
    <row r="18921" spans="41:41" x14ac:dyDescent="0.25">
      <c r="AO18921" s="165"/>
    </row>
    <row r="18922" spans="41:41" x14ac:dyDescent="0.25">
      <c r="AO18922" s="165"/>
    </row>
    <row r="18923" spans="41:41" x14ac:dyDescent="0.25">
      <c r="AO18923" s="165"/>
    </row>
    <row r="18924" spans="41:41" x14ac:dyDescent="0.25">
      <c r="AO18924" s="165"/>
    </row>
    <row r="18925" spans="41:41" x14ac:dyDescent="0.25">
      <c r="AO18925" s="165"/>
    </row>
    <row r="18926" spans="41:41" x14ac:dyDescent="0.25">
      <c r="AO18926" s="165"/>
    </row>
    <row r="18927" spans="41:41" x14ac:dyDescent="0.25">
      <c r="AO18927" s="165"/>
    </row>
    <row r="18928" spans="41:41" x14ac:dyDescent="0.25">
      <c r="AO18928" s="165"/>
    </row>
    <row r="18929" spans="41:41" x14ac:dyDescent="0.25">
      <c r="AO18929" s="165"/>
    </row>
    <row r="18930" spans="41:41" x14ac:dyDescent="0.25">
      <c r="AO18930" s="165"/>
    </row>
    <row r="18931" spans="41:41" x14ac:dyDescent="0.25">
      <c r="AO18931" s="165"/>
    </row>
    <row r="18932" spans="41:41" x14ac:dyDescent="0.25">
      <c r="AO18932" s="165"/>
    </row>
    <row r="18933" spans="41:41" x14ac:dyDescent="0.25">
      <c r="AO18933" s="165"/>
    </row>
    <row r="18934" spans="41:41" x14ac:dyDescent="0.25">
      <c r="AO18934" s="165"/>
    </row>
    <row r="18935" spans="41:41" x14ac:dyDescent="0.25">
      <c r="AO18935" s="165"/>
    </row>
    <row r="18936" spans="41:41" x14ac:dyDescent="0.25">
      <c r="AO18936" s="165"/>
    </row>
    <row r="18937" spans="41:41" x14ac:dyDescent="0.25">
      <c r="AO18937" s="165"/>
    </row>
    <row r="18938" spans="41:41" x14ac:dyDescent="0.25">
      <c r="AO18938" s="165"/>
    </row>
    <row r="18939" spans="41:41" x14ac:dyDescent="0.25">
      <c r="AO18939" s="165"/>
    </row>
    <row r="18940" spans="41:41" x14ac:dyDescent="0.25">
      <c r="AO18940" s="165"/>
    </row>
    <row r="18941" spans="41:41" x14ac:dyDescent="0.25">
      <c r="AO18941" s="165"/>
    </row>
    <row r="18942" spans="41:41" x14ac:dyDescent="0.25">
      <c r="AO18942" s="165"/>
    </row>
    <row r="18943" spans="41:41" x14ac:dyDescent="0.25">
      <c r="AO18943" s="165"/>
    </row>
    <row r="18944" spans="41:41" x14ac:dyDescent="0.25">
      <c r="AO18944" s="165"/>
    </row>
    <row r="18945" spans="41:41" x14ac:dyDescent="0.25">
      <c r="AO18945" s="165"/>
    </row>
    <row r="18946" spans="41:41" x14ac:dyDescent="0.25">
      <c r="AO18946" s="165"/>
    </row>
    <row r="18947" spans="41:41" x14ac:dyDescent="0.25">
      <c r="AO18947" s="165"/>
    </row>
    <row r="18948" spans="41:41" x14ac:dyDescent="0.25">
      <c r="AO18948" s="165"/>
    </row>
    <row r="18949" spans="41:41" x14ac:dyDescent="0.25">
      <c r="AO18949" s="165"/>
    </row>
    <row r="18950" spans="41:41" x14ac:dyDescent="0.25">
      <c r="AO18950" s="165"/>
    </row>
    <row r="18951" spans="41:41" x14ac:dyDescent="0.25">
      <c r="AO18951" s="165"/>
    </row>
    <row r="18952" spans="41:41" x14ac:dyDescent="0.25">
      <c r="AO18952" s="165"/>
    </row>
    <row r="18953" spans="41:41" x14ac:dyDescent="0.25">
      <c r="AO18953" s="165"/>
    </row>
    <row r="18954" spans="41:41" x14ac:dyDescent="0.25">
      <c r="AO18954" s="165"/>
    </row>
    <row r="18955" spans="41:41" x14ac:dyDescent="0.25">
      <c r="AO18955" s="165"/>
    </row>
    <row r="18956" spans="41:41" x14ac:dyDescent="0.25">
      <c r="AO18956" s="165"/>
    </row>
    <row r="18957" spans="41:41" x14ac:dyDescent="0.25">
      <c r="AO18957" s="165"/>
    </row>
    <row r="18958" spans="41:41" x14ac:dyDescent="0.25">
      <c r="AO18958" s="165"/>
    </row>
    <row r="18959" spans="41:41" x14ac:dyDescent="0.25">
      <c r="AO18959" s="165"/>
    </row>
    <row r="18960" spans="41:41" x14ac:dyDescent="0.25">
      <c r="AO18960" s="165"/>
    </row>
    <row r="18961" spans="41:41" x14ac:dyDescent="0.25">
      <c r="AO18961" s="165"/>
    </row>
    <row r="18962" spans="41:41" x14ac:dyDescent="0.25">
      <c r="AO18962" s="165"/>
    </row>
    <row r="18963" spans="41:41" x14ac:dyDescent="0.25">
      <c r="AO18963" s="165"/>
    </row>
    <row r="18964" spans="41:41" x14ac:dyDescent="0.25">
      <c r="AO18964" s="165"/>
    </row>
    <row r="18965" spans="41:41" x14ac:dyDescent="0.25">
      <c r="AO18965" s="165"/>
    </row>
    <row r="18966" spans="41:41" x14ac:dyDescent="0.25">
      <c r="AO18966" s="165"/>
    </row>
    <row r="18967" spans="41:41" x14ac:dyDescent="0.25">
      <c r="AO18967" s="165"/>
    </row>
    <row r="18968" spans="41:41" x14ac:dyDescent="0.25">
      <c r="AO18968" s="165"/>
    </row>
    <row r="18969" spans="41:41" x14ac:dyDescent="0.25">
      <c r="AO18969" s="165"/>
    </row>
    <row r="18970" spans="41:41" x14ac:dyDescent="0.25">
      <c r="AO18970" s="165"/>
    </row>
    <row r="18971" spans="41:41" x14ac:dyDescent="0.25">
      <c r="AO18971" s="165"/>
    </row>
    <row r="18972" spans="41:41" x14ac:dyDescent="0.25">
      <c r="AO18972" s="165"/>
    </row>
    <row r="18973" spans="41:41" x14ac:dyDescent="0.25">
      <c r="AO18973" s="165"/>
    </row>
    <row r="18974" spans="41:41" x14ac:dyDescent="0.25">
      <c r="AO18974" s="165"/>
    </row>
    <row r="18975" spans="41:41" x14ac:dyDescent="0.25">
      <c r="AO18975" s="165"/>
    </row>
    <row r="18976" spans="41:41" x14ac:dyDescent="0.25">
      <c r="AO18976" s="165"/>
    </row>
    <row r="18977" spans="41:41" x14ac:dyDescent="0.25">
      <c r="AO18977" s="165"/>
    </row>
    <row r="18978" spans="41:41" x14ac:dyDescent="0.25">
      <c r="AO18978" s="165"/>
    </row>
    <row r="18979" spans="41:41" x14ac:dyDescent="0.25">
      <c r="AO18979" s="165"/>
    </row>
    <row r="18980" spans="41:41" x14ac:dyDescent="0.25">
      <c r="AO18980" s="165"/>
    </row>
    <row r="18981" spans="41:41" x14ac:dyDescent="0.25">
      <c r="AO18981" s="165"/>
    </row>
    <row r="18982" spans="41:41" x14ac:dyDescent="0.25">
      <c r="AO18982" s="165"/>
    </row>
    <row r="18983" spans="41:41" x14ac:dyDescent="0.25">
      <c r="AO18983" s="165"/>
    </row>
    <row r="18984" spans="41:41" x14ac:dyDescent="0.25">
      <c r="AO18984" s="165"/>
    </row>
    <row r="18985" spans="41:41" x14ac:dyDescent="0.25">
      <c r="AO18985" s="165"/>
    </row>
    <row r="18986" spans="41:41" x14ac:dyDescent="0.25">
      <c r="AO18986" s="165"/>
    </row>
    <row r="18987" spans="41:41" x14ac:dyDescent="0.25">
      <c r="AO18987" s="165"/>
    </row>
    <row r="18988" spans="41:41" x14ac:dyDescent="0.25">
      <c r="AO18988" s="165"/>
    </row>
    <row r="18989" spans="41:41" x14ac:dyDescent="0.25">
      <c r="AO18989" s="165"/>
    </row>
    <row r="18990" spans="41:41" x14ac:dyDescent="0.25">
      <c r="AO18990" s="165"/>
    </row>
    <row r="18991" spans="41:41" x14ac:dyDescent="0.25">
      <c r="AO18991" s="165"/>
    </row>
    <row r="18992" spans="41:41" x14ac:dyDescent="0.25">
      <c r="AO18992" s="165"/>
    </row>
    <row r="18993" spans="41:41" x14ac:dyDescent="0.25">
      <c r="AO18993" s="165"/>
    </row>
    <row r="18994" spans="41:41" x14ac:dyDescent="0.25">
      <c r="AO18994" s="165"/>
    </row>
    <row r="18995" spans="41:41" x14ac:dyDescent="0.25">
      <c r="AO18995" s="165"/>
    </row>
    <row r="18996" spans="41:41" x14ac:dyDescent="0.25">
      <c r="AO18996" s="165"/>
    </row>
    <row r="18997" spans="41:41" x14ac:dyDescent="0.25">
      <c r="AO18997" s="165"/>
    </row>
    <row r="18998" spans="41:41" x14ac:dyDescent="0.25">
      <c r="AO18998" s="165"/>
    </row>
    <row r="18999" spans="41:41" x14ac:dyDescent="0.25">
      <c r="AO18999" s="165"/>
    </row>
    <row r="19000" spans="41:41" x14ac:dyDescent="0.25">
      <c r="AO19000" s="165"/>
    </row>
    <row r="19001" spans="41:41" x14ac:dyDescent="0.25">
      <c r="AO19001" s="165"/>
    </row>
    <row r="19002" spans="41:41" x14ac:dyDescent="0.25">
      <c r="AO19002" s="165"/>
    </row>
    <row r="19003" spans="41:41" x14ac:dyDescent="0.25">
      <c r="AO19003" s="165"/>
    </row>
    <row r="19004" spans="41:41" x14ac:dyDescent="0.25">
      <c r="AO19004" s="165"/>
    </row>
    <row r="19005" spans="41:41" x14ac:dyDescent="0.25">
      <c r="AO19005" s="165"/>
    </row>
    <row r="19006" spans="41:41" x14ac:dyDescent="0.25">
      <c r="AO19006" s="165"/>
    </row>
    <row r="19007" spans="41:41" x14ac:dyDescent="0.25">
      <c r="AO19007" s="165"/>
    </row>
    <row r="19008" spans="41:41" x14ac:dyDescent="0.25">
      <c r="AO19008" s="165"/>
    </row>
    <row r="19009" spans="41:41" x14ac:dyDescent="0.25">
      <c r="AO19009" s="165"/>
    </row>
    <row r="19010" spans="41:41" x14ac:dyDescent="0.25">
      <c r="AO19010" s="165"/>
    </row>
    <row r="19011" spans="41:41" x14ac:dyDescent="0.25">
      <c r="AO19011" s="165"/>
    </row>
    <row r="19012" spans="41:41" x14ac:dyDescent="0.25">
      <c r="AO19012" s="165"/>
    </row>
    <row r="19013" spans="41:41" x14ac:dyDescent="0.25">
      <c r="AO19013" s="165"/>
    </row>
    <row r="19014" spans="41:41" x14ac:dyDescent="0.25">
      <c r="AO19014" s="165"/>
    </row>
    <row r="19015" spans="41:41" x14ac:dyDescent="0.25">
      <c r="AO19015" s="165"/>
    </row>
    <row r="19016" spans="41:41" x14ac:dyDescent="0.25">
      <c r="AO19016" s="165"/>
    </row>
    <row r="19017" spans="41:41" x14ac:dyDescent="0.25">
      <c r="AO19017" s="165"/>
    </row>
    <row r="19018" spans="41:41" x14ac:dyDescent="0.25">
      <c r="AO19018" s="165"/>
    </row>
    <row r="19019" spans="41:41" x14ac:dyDescent="0.25">
      <c r="AO19019" s="165"/>
    </row>
    <row r="19020" spans="41:41" x14ac:dyDescent="0.25">
      <c r="AO19020" s="165"/>
    </row>
    <row r="19021" spans="41:41" x14ac:dyDescent="0.25">
      <c r="AO19021" s="165"/>
    </row>
    <row r="19022" spans="41:41" x14ac:dyDescent="0.25">
      <c r="AO19022" s="165"/>
    </row>
    <row r="19023" spans="41:41" x14ac:dyDescent="0.25">
      <c r="AO19023" s="165"/>
    </row>
    <row r="19024" spans="41:41" x14ac:dyDescent="0.25">
      <c r="AO19024" s="165"/>
    </row>
    <row r="19025" spans="41:41" x14ac:dyDescent="0.25">
      <c r="AO19025" s="165"/>
    </row>
    <row r="19026" spans="41:41" x14ac:dyDescent="0.25">
      <c r="AO19026" s="165"/>
    </row>
    <row r="19027" spans="41:41" x14ac:dyDescent="0.25">
      <c r="AO19027" s="165"/>
    </row>
    <row r="19028" spans="41:41" x14ac:dyDescent="0.25">
      <c r="AO19028" s="165"/>
    </row>
    <row r="19029" spans="41:41" x14ac:dyDescent="0.25">
      <c r="AO19029" s="165"/>
    </row>
    <row r="19030" spans="41:41" x14ac:dyDescent="0.25">
      <c r="AO19030" s="165"/>
    </row>
    <row r="19031" spans="41:41" x14ac:dyDescent="0.25">
      <c r="AO19031" s="165"/>
    </row>
    <row r="19032" spans="41:41" x14ac:dyDescent="0.25">
      <c r="AO19032" s="165"/>
    </row>
    <row r="19033" spans="41:41" x14ac:dyDescent="0.25">
      <c r="AO19033" s="165"/>
    </row>
    <row r="19034" spans="41:41" x14ac:dyDescent="0.25">
      <c r="AO19034" s="165"/>
    </row>
    <row r="19035" spans="41:41" x14ac:dyDescent="0.25">
      <c r="AO19035" s="165"/>
    </row>
    <row r="19036" spans="41:41" x14ac:dyDescent="0.25">
      <c r="AO19036" s="165"/>
    </row>
    <row r="19037" spans="41:41" x14ac:dyDescent="0.25">
      <c r="AO19037" s="165"/>
    </row>
    <row r="19038" spans="41:41" x14ac:dyDescent="0.25">
      <c r="AO19038" s="165"/>
    </row>
    <row r="19039" spans="41:41" x14ac:dyDescent="0.25">
      <c r="AO19039" s="165"/>
    </row>
    <row r="19040" spans="41:41" x14ac:dyDescent="0.25">
      <c r="AO19040" s="165"/>
    </row>
    <row r="19041" spans="41:41" x14ac:dyDescent="0.25">
      <c r="AO19041" s="165"/>
    </row>
    <row r="19042" spans="41:41" x14ac:dyDescent="0.25">
      <c r="AO19042" s="165"/>
    </row>
    <row r="19043" spans="41:41" x14ac:dyDescent="0.25">
      <c r="AO19043" s="165"/>
    </row>
    <row r="19044" spans="41:41" x14ac:dyDescent="0.25">
      <c r="AO19044" s="165"/>
    </row>
    <row r="19045" spans="41:41" x14ac:dyDescent="0.25">
      <c r="AO19045" s="165"/>
    </row>
    <row r="19046" spans="41:41" x14ac:dyDescent="0.25">
      <c r="AO19046" s="165"/>
    </row>
    <row r="19047" spans="41:41" x14ac:dyDescent="0.25">
      <c r="AO19047" s="165"/>
    </row>
    <row r="19048" spans="41:41" x14ac:dyDescent="0.25">
      <c r="AO19048" s="165"/>
    </row>
    <row r="19049" spans="41:41" x14ac:dyDescent="0.25">
      <c r="AO19049" s="165"/>
    </row>
    <row r="19050" spans="41:41" x14ac:dyDescent="0.25">
      <c r="AO19050" s="165"/>
    </row>
    <row r="19051" spans="41:41" x14ac:dyDescent="0.25">
      <c r="AO19051" s="165"/>
    </row>
    <row r="19052" spans="41:41" x14ac:dyDescent="0.25">
      <c r="AO19052" s="165"/>
    </row>
    <row r="19053" spans="41:41" x14ac:dyDescent="0.25">
      <c r="AO19053" s="165"/>
    </row>
    <row r="19054" spans="41:41" x14ac:dyDescent="0.25">
      <c r="AO19054" s="165"/>
    </row>
    <row r="19055" spans="41:41" x14ac:dyDescent="0.25">
      <c r="AO19055" s="165"/>
    </row>
    <row r="19056" spans="41:41" x14ac:dyDescent="0.25">
      <c r="AO19056" s="165"/>
    </row>
    <row r="19057" spans="41:41" x14ac:dyDescent="0.25">
      <c r="AO19057" s="165"/>
    </row>
    <row r="19058" spans="41:41" x14ac:dyDescent="0.25">
      <c r="AO19058" s="165"/>
    </row>
    <row r="19059" spans="41:41" x14ac:dyDescent="0.25">
      <c r="AO19059" s="165"/>
    </row>
    <row r="19060" spans="41:41" x14ac:dyDescent="0.25">
      <c r="AO19060" s="165"/>
    </row>
    <row r="19061" spans="41:41" x14ac:dyDescent="0.25">
      <c r="AO19061" s="165"/>
    </row>
    <row r="19062" spans="41:41" x14ac:dyDescent="0.25">
      <c r="AO19062" s="165"/>
    </row>
    <row r="19063" spans="41:41" x14ac:dyDescent="0.25">
      <c r="AO19063" s="165"/>
    </row>
    <row r="19064" spans="41:41" x14ac:dyDescent="0.25">
      <c r="AO19064" s="165"/>
    </row>
    <row r="19065" spans="41:41" x14ac:dyDescent="0.25">
      <c r="AO19065" s="165"/>
    </row>
    <row r="19066" spans="41:41" x14ac:dyDescent="0.25">
      <c r="AO19066" s="165"/>
    </row>
    <row r="19067" spans="41:41" x14ac:dyDescent="0.25">
      <c r="AO19067" s="165"/>
    </row>
    <row r="19068" spans="41:41" x14ac:dyDescent="0.25">
      <c r="AO19068" s="165"/>
    </row>
    <row r="19069" spans="41:41" x14ac:dyDescent="0.25">
      <c r="AO19069" s="165"/>
    </row>
    <row r="19070" spans="41:41" x14ac:dyDescent="0.25">
      <c r="AO19070" s="165"/>
    </row>
    <row r="19071" spans="41:41" x14ac:dyDescent="0.25">
      <c r="AO19071" s="165"/>
    </row>
    <row r="19072" spans="41:41" x14ac:dyDescent="0.25">
      <c r="AO19072" s="165"/>
    </row>
    <row r="19073" spans="41:41" x14ac:dyDescent="0.25">
      <c r="AO19073" s="165"/>
    </row>
    <row r="19074" spans="41:41" x14ac:dyDescent="0.25">
      <c r="AO19074" s="165"/>
    </row>
    <row r="19075" spans="41:41" x14ac:dyDescent="0.25">
      <c r="AO19075" s="165"/>
    </row>
    <row r="19076" spans="41:41" x14ac:dyDescent="0.25">
      <c r="AO19076" s="165"/>
    </row>
    <row r="19077" spans="41:41" x14ac:dyDescent="0.25">
      <c r="AO19077" s="165"/>
    </row>
    <row r="19078" spans="41:41" x14ac:dyDescent="0.25">
      <c r="AO19078" s="165"/>
    </row>
    <row r="19079" spans="41:41" x14ac:dyDescent="0.25">
      <c r="AO19079" s="165"/>
    </row>
    <row r="19080" spans="41:41" x14ac:dyDescent="0.25">
      <c r="AO19080" s="165"/>
    </row>
    <row r="19081" spans="41:41" x14ac:dyDescent="0.25">
      <c r="AO19081" s="165"/>
    </row>
    <row r="19082" spans="41:41" x14ac:dyDescent="0.25">
      <c r="AO19082" s="165"/>
    </row>
    <row r="19083" spans="41:41" x14ac:dyDescent="0.25">
      <c r="AO19083" s="165"/>
    </row>
    <row r="19084" spans="41:41" x14ac:dyDescent="0.25">
      <c r="AO19084" s="165"/>
    </row>
    <row r="19085" spans="41:41" x14ac:dyDescent="0.25">
      <c r="AO19085" s="165"/>
    </row>
    <row r="19086" spans="41:41" x14ac:dyDescent="0.25">
      <c r="AO19086" s="165"/>
    </row>
    <row r="19087" spans="41:41" x14ac:dyDescent="0.25">
      <c r="AO19087" s="165"/>
    </row>
    <row r="19088" spans="41:41" x14ac:dyDescent="0.25">
      <c r="AO19088" s="165"/>
    </row>
    <row r="19089" spans="41:41" x14ac:dyDescent="0.25">
      <c r="AO19089" s="165"/>
    </row>
    <row r="19090" spans="41:41" x14ac:dyDescent="0.25">
      <c r="AO19090" s="165"/>
    </row>
    <row r="19091" spans="41:41" x14ac:dyDescent="0.25">
      <c r="AO19091" s="165"/>
    </row>
    <row r="19092" spans="41:41" x14ac:dyDescent="0.25">
      <c r="AO19092" s="165"/>
    </row>
    <row r="19093" spans="41:41" x14ac:dyDescent="0.25">
      <c r="AO19093" s="165"/>
    </row>
    <row r="19094" spans="41:41" x14ac:dyDescent="0.25">
      <c r="AO19094" s="165"/>
    </row>
    <row r="19095" spans="41:41" x14ac:dyDescent="0.25">
      <c r="AO19095" s="165"/>
    </row>
    <row r="19096" spans="41:41" x14ac:dyDescent="0.25">
      <c r="AO19096" s="165"/>
    </row>
    <row r="19097" spans="41:41" x14ac:dyDescent="0.25">
      <c r="AO19097" s="165"/>
    </row>
    <row r="19098" spans="41:41" x14ac:dyDescent="0.25">
      <c r="AO19098" s="165"/>
    </row>
    <row r="19099" spans="41:41" x14ac:dyDescent="0.25">
      <c r="AO19099" s="165"/>
    </row>
    <row r="19100" spans="41:41" x14ac:dyDescent="0.25">
      <c r="AO19100" s="165"/>
    </row>
    <row r="19101" spans="41:41" x14ac:dyDescent="0.25">
      <c r="AO19101" s="165"/>
    </row>
    <row r="19102" spans="41:41" x14ac:dyDescent="0.25">
      <c r="AO19102" s="165"/>
    </row>
    <row r="19103" spans="41:41" x14ac:dyDescent="0.25">
      <c r="AO19103" s="165"/>
    </row>
    <row r="19104" spans="41:41" x14ac:dyDescent="0.25">
      <c r="AO19104" s="165"/>
    </row>
    <row r="19105" spans="41:41" x14ac:dyDescent="0.25">
      <c r="AO19105" s="165"/>
    </row>
    <row r="19106" spans="41:41" x14ac:dyDescent="0.25">
      <c r="AO19106" s="165"/>
    </row>
    <row r="19107" spans="41:41" x14ac:dyDescent="0.25">
      <c r="AO19107" s="165"/>
    </row>
    <row r="19108" spans="41:41" x14ac:dyDescent="0.25">
      <c r="AO19108" s="165"/>
    </row>
    <row r="19109" spans="41:41" x14ac:dyDescent="0.25">
      <c r="AO19109" s="165"/>
    </row>
    <row r="19110" spans="41:41" x14ac:dyDescent="0.25">
      <c r="AO19110" s="165"/>
    </row>
    <row r="19111" spans="41:41" x14ac:dyDescent="0.25">
      <c r="AO19111" s="165"/>
    </row>
    <row r="19112" spans="41:41" x14ac:dyDescent="0.25">
      <c r="AO19112" s="165"/>
    </row>
    <row r="19113" spans="41:41" x14ac:dyDescent="0.25">
      <c r="AO19113" s="165"/>
    </row>
    <row r="19114" spans="41:41" x14ac:dyDescent="0.25">
      <c r="AO19114" s="165"/>
    </row>
    <row r="19115" spans="41:41" x14ac:dyDescent="0.25">
      <c r="AO19115" s="165"/>
    </row>
    <row r="19116" spans="41:41" x14ac:dyDescent="0.25">
      <c r="AO19116" s="165"/>
    </row>
    <row r="19117" spans="41:41" x14ac:dyDescent="0.25">
      <c r="AO19117" s="165"/>
    </row>
    <row r="19118" spans="41:41" x14ac:dyDescent="0.25">
      <c r="AO19118" s="165"/>
    </row>
    <row r="19119" spans="41:41" x14ac:dyDescent="0.25">
      <c r="AO19119" s="165"/>
    </row>
    <row r="19120" spans="41:41" x14ac:dyDescent="0.25">
      <c r="AO19120" s="165"/>
    </row>
    <row r="19121" spans="41:41" x14ac:dyDescent="0.25">
      <c r="AO19121" s="165"/>
    </row>
    <row r="19122" spans="41:41" x14ac:dyDescent="0.25">
      <c r="AO19122" s="165"/>
    </row>
    <row r="19123" spans="41:41" x14ac:dyDescent="0.25">
      <c r="AO19123" s="165"/>
    </row>
    <row r="19124" spans="41:41" x14ac:dyDescent="0.25">
      <c r="AO19124" s="165"/>
    </row>
    <row r="19125" spans="41:41" x14ac:dyDescent="0.25">
      <c r="AO19125" s="165"/>
    </row>
    <row r="19126" spans="41:41" x14ac:dyDescent="0.25">
      <c r="AO19126" s="165"/>
    </row>
    <row r="19127" spans="41:41" x14ac:dyDescent="0.25">
      <c r="AO19127" s="165"/>
    </row>
    <row r="19128" spans="41:41" x14ac:dyDescent="0.25">
      <c r="AO19128" s="165"/>
    </row>
    <row r="19129" spans="41:41" x14ac:dyDescent="0.25">
      <c r="AO19129" s="165"/>
    </row>
    <row r="19130" spans="41:41" x14ac:dyDescent="0.25">
      <c r="AO19130" s="165"/>
    </row>
    <row r="19131" spans="41:41" x14ac:dyDescent="0.25">
      <c r="AO19131" s="165"/>
    </row>
    <row r="19132" spans="41:41" x14ac:dyDescent="0.25">
      <c r="AO19132" s="165"/>
    </row>
    <row r="19133" spans="41:41" x14ac:dyDescent="0.25">
      <c r="AO19133" s="165"/>
    </row>
    <row r="19134" spans="41:41" x14ac:dyDescent="0.25">
      <c r="AO19134" s="165"/>
    </row>
    <row r="19135" spans="41:41" x14ac:dyDescent="0.25">
      <c r="AO19135" s="165"/>
    </row>
    <row r="19136" spans="41:41" x14ac:dyDescent="0.25">
      <c r="AO19136" s="165"/>
    </row>
    <row r="19137" spans="41:41" x14ac:dyDescent="0.25">
      <c r="AO19137" s="165"/>
    </row>
    <row r="19138" spans="41:41" x14ac:dyDescent="0.25">
      <c r="AO19138" s="165"/>
    </row>
    <row r="19139" spans="41:41" x14ac:dyDescent="0.25">
      <c r="AO19139" s="165"/>
    </row>
    <row r="19140" spans="41:41" x14ac:dyDescent="0.25">
      <c r="AO19140" s="165"/>
    </row>
    <row r="19141" spans="41:41" x14ac:dyDescent="0.25">
      <c r="AO19141" s="165"/>
    </row>
    <row r="19142" spans="41:41" x14ac:dyDescent="0.25">
      <c r="AO19142" s="165"/>
    </row>
    <row r="19143" spans="41:41" x14ac:dyDescent="0.25">
      <c r="AO19143" s="165"/>
    </row>
    <row r="19144" spans="41:41" x14ac:dyDescent="0.25">
      <c r="AO19144" s="165"/>
    </row>
    <row r="19145" spans="41:41" x14ac:dyDescent="0.25">
      <c r="AO19145" s="165"/>
    </row>
    <row r="19146" spans="41:41" x14ac:dyDescent="0.25">
      <c r="AO19146" s="165"/>
    </row>
    <row r="19147" spans="41:41" x14ac:dyDescent="0.25">
      <c r="AO19147" s="165"/>
    </row>
    <row r="19148" spans="41:41" x14ac:dyDescent="0.25">
      <c r="AO19148" s="165"/>
    </row>
    <row r="19149" spans="41:41" x14ac:dyDescent="0.25">
      <c r="AO19149" s="165"/>
    </row>
    <row r="19150" spans="41:41" x14ac:dyDescent="0.25">
      <c r="AO19150" s="165"/>
    </row>
    <row r="19151" spans="41:41" x14ac:dyDescent="0.25">
      <c r="AO19151" s="165"/>
    </row>
    <row r="19152" spans="41:41" x14ac:dyDescent="0.25">
      <c r="AO19152" s="165"/>
    </row>
    <row r="19153" spans="41:41" x14ac:dyDescent="0.25">
      <c r="AO19153" s="165"/>
    </row>
    <row r="19154" spans="41:41" x14ac:dyDescent="0.25">
      <c r="AO19154" s="165"/>
    </row>
    <row r="19155" spans="41:41" x14ac:dyDescent="0.25">
      <c r="AO19155" s="165"/>
    </row>
    <row r="19156" spans="41:41" x14ac:dyDescent="0.25">
      <c r="AO19156" s="165"/>
    </row>
    <row r="19157" spans="41:41" x14ac:dyDescent="0.25">
      <c r="AO19157" s="165"/>
    </row>
    <row r="19158" spans="41:41" x14ac:dyDescent="0.25">
      <c r="AO19158" s="165"/>
    </row>
    <row r="19159" spans="41:41" x14ac:dyDescent="0.25">
      <c r="AO19159" s="165"/>
    </row>
    <row r="19160" spans="41:41" x14ac:dyDescent="0.25">
      <c r="AO19160" s="165"/>
    </row>
    <row r="19161" spans="41:41" x14ac:dyDescent="0.25">
      <c r="AO19161" s="165"/>
    </row>
    <row r="19162" spans="41:41" x14ac:dyDescent="0.25">
      <c r="AO19162" s="165"/>
    </row>
    <row r="19163" spans="41:41" x14ac:dyDescent="0.25">
      <c r="AO19163" s="165"/>
    </row>
    <row r="19164" spans="41:41" x14ac:dyDescent="0.25">
      <c r="AO19164" s="165"/>
    </row>
    <row r="19165" spans="41:41" x14ac:dyDescent="0.25">
      <c r="AO19165" s="165"/>
    </row>
    <row r="19166" spans="41:41" x14ac:dyDescent="0.25">
      <c r="AO19166" s="165"/>
    </row>
    <row r="19167" spans="41:41" x14ac:dyDescent="0.25">
      <c r="AO19167" s="165"/>
    </row>
    <row r="19168" spans="41:41" x14ac:dyDescent="0.25">
      <c r="AO19168" s="165"/>
    </row>
    <row r="19169" spans="41:41" x14ac:dyDescent="0.25">
      <c r="AO19169" s="165"/>
    </row>
    <row r="19170" spans="41:41" x14ac:dyDescent="0.25">
      <c r="AO19170" s="165"/>
    </row>
    <row r="19171" spans="41:41" x14ac:dyDescent="0.25">
      <c r="AO19171" s="165"/>
    </row>
    <row r="19172" spans="41:41" x14ac:dyDescent="0.25">
      <c r="AO19172" s="165"/>
    </row>
    <row r="19173" spans="41:41" x14ac:dyDescent="0.25">
      <c r="AO19173" s="165"/>
    </row>
    <row r="19174" spans="41:41" x14ac:dyDescent="0.25">
      <c r="AO19174" s="165"/>
    </row>
    <row r="19175" spans="41:41" x14ac:dyDescent="0.25">
      <c r="AO19175" s="165"/>
    </row>
    <row r="19176" spans="41:41" x14ac:dyDescent="0.25">
      <c r="AO19176" s="165"/>
    </row>
    <row r="19177" spans="41:41" x14ac:dyDescent="0.25">
      <c r="AO19177" s="165"/>
    </row>
    <row r="19178" spans="41:41" x14ac:dyDescent="0.25">
      <c r="AO19178" s="165"/>
    </row>
    <row r="19179" spans="41:41" x14ac:dyDescent="0.25">
      <c r="AO19179" s="165"/>
    </row>
    <row r="19180" spans="41:41" x14ac:dyDescent="0.25">
      <c r="AO19180" s="165"/>
    </row>
    <row r="19181" spans="41:41" x14ac:dyDescent="0.25">
      <c r="AO19181" s="165"/>
    </row>
    <row r="19182" spans="41:41" x14ac:dyDescent="0.25">
      <c r="AO19182" s="165"/>
    </row>
    <row r="19183" spans="41:41" x14ac:dyDescent="0.25">
      <c r="AO19183" s="165"/>
    </row>
    <row r="19184" spans="41:41" x14ac:dyDescent="0.25">
      <c r="AO19184" s="165"/>
    </row>
    <row r="19185" spans="41:41" x14ac:dyDescent="0.25">
      <c r="AO19185" s="165"/>
    </row>
    <row r="19186" spans="41:41" x14ac:dyDescent="0.25">
      <c r="AO19186" s="165"/>
    </row>
    <row r="19187" spans="41:41" x14ac:dyDescent="0.25">
      <c r="AO19187" s="165"/>
    </row>
    <row r="19188" spans="41:41" x14ac:dyDescent="0.25">
      <c r="AO19188" s="165"/>
    </row>
    <row r="19189" spans="41:41" x14ac:dyDescent="0.25">
      <c r="AO19189" s="165"/>
    </row>
    <row r="19190" spans="41:41" x14ac:dyDescent="0.25">
      <c r="AO19190" s="165"/>
    </row>
    <row r="19191" spans="41:41" x14ac:dyDescent="0.25">
      <c r="AO19191" s="165"/>
    </row>
    <row r="19192" spans="41:41" x14ac:dyDescent="0.25">
      <c r="AO19192" s="165"/>
    </row>
    <row r="19193" spans="41:41" x14ac:dyDescent="0.25">
      <c r="AO19193" s="165"/>
    </row>
    <row r="19194" spans="41:41" x14ac:dyDescent="0.25">
      <c r="AO19194" s="165"/>
    </row>
    <row r="19195" spans="41:41" x14ac:dyDescent="0.25">
      <c r="AO19195" s="165"/>
    </row>
    <row r="19196" spans="41:41" x14ac:dyDescent="0.25">
      <c r="AO19196" s="165"/>
    </row>
    <row r="19197" spans="41:41" x14ac:dyDescent="0.25">
      <c r="AO19197" s="165"/>
    </row>
    <row r="19198" spans="41:41" x14ac:dyDescent="0.25">
      <c r="AO19198" s="165"/>
    </row>
    <row r="19199" spans="41:41" x14ac:dyDescent="0.25">
      <c r="AO19199" s="165"/>
    </row>
    <row r="19200" spans="41:41" x14ac:dyDescent="0.25">
      <c r="AO19200" s="165"/>
    </row>
    <row r="19201" spans="41:41" x14ac:dyDescent="0.25">
      <c r="AO19201" s="165"/>
    </row>
    <row r="19202" spans="41:41" x14ac:dyDescent="0.25">
      <c r="AO19202" s="165"/>
    </row>
    <row r="19203" spans="41:41" x14ac:dyDescent="0.25">
      <c r="AO19203" s="165"/>
    </row>
    <row r="19204" spans="41:41" x14ac:dyDescent="0.25">
      <c r="AO19204" s="165"/>
    </row>
    <row r="19205" spans="41:41" x14ac:dyDescent="0.25">
      <c r="AO19205" s="165"/>
    </row>
    <row r="19206" spans="41:41" x14ac:dyDescent="0.25">
      <c r="AO19206" s="165"/>
    </row>
    <row r="19207" spans="41:41" x14ac:dyDescent="0.25">
      <c r="AO19207" s="165"/>
    </row>
    <row r="19208" spans="41:41" x14ac:dyDescent="0.25">
      <c r="AO19208" s="165"/>
    </row>
    <row r="19209" spans="41:41" x14ac:dyDescent="0.25">
      <c r="AO19209" s="165"/>
    </row>
    <row r="19210" spans="41:41" x14ac:dyDescent="0.25">
      <c r="AO19210" s="165"/>
    </row>
    <row r="19211" spans="41:41" x14ac:dyDescent="0.25">
      <c r="AO19211" s="165"/>
    </row>
    <row r="19212" spans="41:41" x14ac:dyDescent="0.25">
      <c r="AO19212" s="165"/>
    </row>
    <row r="19213" spans="41:41" x14ac:dyDescent="0.25">
      <c r="AO19213" s="165"/>
    </row>
    <row r="19214" spans="41:41" x14ac:dyDescent="0.25">
      <c r="AO19214" s="165"/>
    </row>
    <row r="19215" spans="41:41" x14ac:dyDescent="0.25">
      <c r="AO19215" s="165"/>
    </row>
    <row r="19216" spans="41:41" x14ac:dyDescent="0.25">
      <c r="AO19216" s="165"/>
    </row>
    <row r="19217" spans="41:41" x14ac:dyDescent="0.25">
      <c r="AO19217" s="165"/>
    </row>
    <row r="19218" spans="41:41" x14ac:dyDescent="0.25">
      <c r="AO19218" s="165"/>
    </row>
    <row r="19219" spans="41:41" x14ac:dyDescent="0.25">
      <c r="AO19219" s="165"/>
    </row>
    <row r="19220" spans="41:41" x14ac:dyDescent="0.25">
      <c r="AO19220" s="165"/>
    </row>
    <row r="19221" spans="41:41" x14ac:dyDescent="0.25">
      <c r="AO19221" s="165"/>
    </row>
    <row r="19222" spans="41:41" x14ac:dyDescent="0.25">
      <c r="AO19222" s="165"/>
    </row>
    <row r="19223" spans="41:41" x14ac:dyDescent="0.25">
      <c r="AO19223" s="165"/>
    </row>
    <row r="19224" spans="41:41" x14ac:dyDescent="0.25">
      <c r="AO19224" s="165"/>
    </row>
    <row r="19225" spans="41:41" x14ac:dyDescent="0.25">
      <c r="AO19225" s="165"/>
    </row>
    <row r="19226" spans="41:41" x14ac:dyDescent="0.25">
      <c r="AO19226" s="165"/>
    </row>
    <row r="19227" spans="41:41" x14ac:dyDescent="0.25">
      <c r="AO19227" s="165"/>
    </row>
    <row r="19228" spans="41:41" x14ac:dyDescent="0.25">
      <c r="AO19228" s="165"/>
    </row>
    <row r="19229" spans="41:41" x14ac:dyDescent="0.25">
      <c r="AO19229" s="165"/>
    </row>
    <row r="19230" spans="41:41" x14ac:dyDescent="0.25">
      <c r="AO19230" s="165"/>
    </row>
    <row r="19231" spans="41:41" x14ac:dyDescent="0.25">
      <c r="AO19231" s="165"/>
    </row>
    <row r="19232" spans="41:41" x14ac:dyDescent="0.25">
      <c r="AO19232" s="165"/>
    </row>
    <row r="19233" spans="41:41" x14ac:dyDescent="0.25">
      <c r="AO19233" s="165"/>
    </row>
    <row r="19234" spans="41:41" x14ac:dyDescent="0.25">
      <c r="AO19234" s="165"/>
    </row>
    <row r="19235" spans="41:41" x14ac:dyDescent="0.25">
      <c r="AO19235" s="165"/>
    </row>
    <row r="19236" spans="41:41" x14ac:dyDescent="0.25">
      <c r="AO19236" s="165"/>
    </row>
    <row r="19237" spans="41:41" x14ac:dyDescent="0.25">
      <c r="AO19237" s="165"/>
    </row>
    <row r="19238" spans="41:41" x14ac:dyDescent="0.25">
      <c r="AO19238" s="165"/>
    </row>
    <row r="19239" spans="41:41" x14ac:dyDescent="0.25">
      <c r="AO19239" s="165"/>
    </row>
    <row r="19240" spans="41:41" x14ac:dyDescent="0.25">
      <c r="AO19240" s="165"/>
    </row>
    <row r="19241" spans="41:41" x14ac:dyDescent="0.25">
      <c r="AO19241" s="165"/>
    </row>
    <row r="19242" spans="41:41" x14ac:dyDescent="0.25">
      <c r="AO19242" s="165"/>
    </row>
    <row r="19243" spans="41:41" x14ac:dyDescent="0.25">
      <c r="AO19243" s="165"/>
    </row>
    <row r="19244" spans="41:41" x14ac:dyDescent="0.25">
      <c r="AO19244" s="165"/>
    </row>
    <row r="19245" spans="41:41" x14ac:dyDescent="0.25">
      <c r="AO19245" s="165"/>
    </row>
    <row r="19246" spans="41:41" x14ac:dyDescent="0.25">
      <c r="AO19246" s="165"/>
    </row>
    <row r="19247" spans="41:41" x14ac:dyDescent="0.25">
      <c r="AO19247" s="165"/>
    </row>
    <row r="19248" spans="41:41" x14ac:dyDescent="0.25">
      <c r="AO19248" s="165"/>
    </row>
    <row r="19249" spans="41:41" x14ac:dyDescent="0.25">
      <c r="AO19249" s="165"/>
    </row>
    <row r="19250" spans="41:41" x14ac:dyDescent="0.25">
      <c r="AO19250" s="165"/>
    </row>
    <row r="19251" spans="41:41" x14ac:dyDescent="0.25">
      <c r="AO19251" s="165"/>
    </row>
    <row r="19252" spans="41:41" x14ac:dyDescent="0.25">
      <c r="AO19252" s="165"/>
    </row>
    <row r="19253" spans="41:41" x14ac:dyDescent="0.25">
      <c r="AO19253" s="165"/>
    </row>
    <row r="19254" spans="41:41" x14ac:dyDescent="0.25">
      <c r="AO19254" s="165"/>
    </row>
    <row r="19255" spans="41:41" x14ac:dyDescent="0.25">
      <c r="AO19255" s="165"/>
    </row>
    <row r="19256" spans="41:41" x14ac:dyDescent="0.25">
      <c r="AO19256" s="165"/>
    </row>
    <row r="19257" spans="41:41" x14ac:dyDescent="0.25">
      <c r="AO19257" s="165"/>
    </row>
    <row r="19258" spans="41:41" x14ac:dyDescent="0.25">
      <c r="AO19258" s="165"/>
    </row>
    <row r="19259" spans="41:41" x14ac:dyDescent="0.25">
      <c r="AO19259" s="165"/>
    </row>
    <row r="19260" spans="41:41" x14ac:dyDescent="0.25">
      <c r="AO19260" s="165"/>
    </row>
    <row r="19261" spans="41:41" x14ac:dyDescent="0.25">
      <c r="AO19261" s="165"/>
    </row>
    <row r="19262" spans="41:41" x14ac:dyDescent="0.25">
      <c r="AO19262" s="165"/>
    </row>
    <row r="19263" spans="41:41" x14ac:dyDescent="0.25">
      <c r="AO19263" s="165"/>
    </row>
    <row r="19264" spans="41:41" x14ac:dyDescent="0.25">
      <c r="AO19264" s="165"/>
    </row>
    <row r="19265" spans="41:41" x14ac:dyDescent="0.25">
      <c r="AO19265" s="165"/>
    </row>
    <row r="19266" spans="41:41" x14ac:dyDescent="0.25">
      <c r="AO19266" s="165"/>
    </row>
    <row r="19267" spans="41:41" x14ac:dyDescent="0.25">
      <c r="AO19267" s="165"/>
    </row>
    <row r="19268" spans="41:41" x14ac:dyDescent="0.25">
      <c r="AO19268" s="165"/>
    </row>
    <row r="19269" spans="41:41" x14ac:dyDescent="0.25">
      <c r="AO19269" s="165"/>
    </row>
    <row r="19270" spans="41:41" x14ac:dyDescent="0.25">
      <c r="AO19270" s="165"/>
    </row>
    <row r="19271" spans="41:41" x14ac:dyDescent="0.25">
      <c r="AO19271" s="165"/>
    </row>
    <row r="19272" spans="41:41" x14ac:dyDescent="0.25">
      <c r="AO19272" s="165"/>
    </row>
    <row r="19273" spans="41:41" x14ac:dyDescent="0.25">
      <c r="AO19273" s="165"/>
    </row>
    <row r="19274" spans="41:41" x14ac:dyDescent="0.25">
      <c r="AO19274" s="165"/>
    </row>
    <row r="19275" spans="41:41" x14ac:dyDescent="0.25">
      <c r="AO19275" s="165"/>
    </row>
    <row r="19276" spans="41:41" x14ac:dyDescent="0.25">
      <c r="AO19276" s="165"/>
    </row>
    <row r="19277" spans="41:41" x14ac:dyDescent="0.25">
      <c r="AO19277" s="165"/>
    </row>
    <row r="19278" spans="41:41" x14ac:dyDescent="0.25">
      <c r="AO19278" s="165"/>
    </row>
    <row r="19279" spans="41:41" x14ac:dyDescent="0.25">
      <c r="AO19279" s="165"/>
    </row>
    <row r="19280" spans="41:41" x14ac:dyDescent="0.25">
      <c r="AO19280" s="165"/>
    </row>
    <row r="19281" spans="41:41" x14ac:dyDescent="0.25">
      <c r="AO19281" s="165"/>
    </row>
    <row r="19282" spans="41:41" x14ac:dyDescent="0.25">
      <c r="AO19282" s="165"/>
    </row>
    <row r="19283" spans="41:41" x14ac:dyDescent="0.25">
      <c r="AO19283" s="165"/>
    </row>
    <row r="19284" spans="41:41" x14ac:dyDescent="0.25">
      <c r="AO19284" s="165"/>
    </row>
    <row r="19285" spans="41:41" x14ac:dyDescent="0.25">
      <c r="AO19285" s="165"/>
    </row>
    <row r="19286" spans="41:41" x14ac:dyDescent="0.25">
      <c r="AO19286" s="165"/>
    </row>
    <row r="19287" spans="41:41" x14ac:dyDescent="0.25">
      <c r="AO19287" s="165"/>
    </row>
    <row r="19288" spans="41:41" x14ac:dyDescent="0.25">
      <c r="AO19288" s="165"/>
    </row>
    <row r="19289" spans="41:41" x14ac:dyDescent="0.25">
      <c r="AO19289" s="165"/>
    </row>
    <row r="19290" spans="41:41" x14ac:dyDescent="0.25">
      <c r="AO19290" s="165"/>
    </row>
    <row r="19291" spans="41:41" x14ac:dyDescent="0.25">
      <c r="AO19291" s="165"/>
    </row>
    <row r="19292" spans="41:41" x14ac:dyDescent="0.25">
      <c r="AO19292" s="165"/>
    </row>
    <row r="19293" spans="41:41" x14ac:dyDescent="0.25">
      <c r="AO19293" s="165"/>
    </row>
    <row r="19294" spans="41:41" x14ac:dyDescent="0.25">
      <c r="AO19294" s="165"/>
    </row>
    <row r="19295" spans="41:41" x14ac:dyDescent="0.25">
      <c r="AO19295" s="165"/>
    </row>
    <row r="19296" spans="41:41" x14ac:dyDescent="0.25">
      <c r="AO19296" s="165"/>
    </row>
    <row r="19297" spans="41:41" x14ac:dyDescent="0.25">
      <c r="AO19297" s="165"/>
    </row>
    <row r="19298" spans="41:41" x14ac:dyDescent="0.25">
      <c r="AO19298" s="165"/>
    </row>
    <row r="19299" spans="41:41" x14ac:dyDescent="0.25">
      <c r="AO19299" s="165"/>
    </row>
    <row r="19300" spans="41:41" x14ac:dyDescent="0.25">
      <c r="AO19300" s="165"/>
    </row>
    <row r="19301" spans="41:41" x14ac:dyDescent="0.25">
      <c r="AO19301" s="165"/>
    </row>
    <row r="19302" spans="41:41" x14ac:dyDescent="0.25">
      <c r="AO19302" s="165"/>
    </row>
    <row r="19303" spans="41:41" x14ac:dyDescent="0.25">
      <c r="AO19303" s="165"/>
    </row>
    <row r="19304" spans="41:41" x14ac:dyDescent="0.25">
      <c r="AO19304" s="165"/>
    </row>
    <row r="19305" spans="41:41" x14ac:dyDescent="0.25">
      <c r="AO19305" s="165"/>
    </row>
    <row r="19306" spans="41:41" x14ac:dyDescent="0.25">
      <c r="AO19306" s="165"/>
    </row>
    <row r="19307" spans="41:41" x14ac:dyDescent="0.25">
      <c r="AO19307" s="165"/>
    </row>
    <row r="19308" spans="41:41" x14ac:dyDescent="0.25">
      <c r="AO19308" s="165"/>
    </row>
    <row r="19309" spans="41:41" x14ac:dyDescent="0.25">
      <c r="AO19309" s="165"/>
    </row>
    <row r="19310" spans="41:41" x14ac:dyDescent="0.25">
      <c r="AO19310" s="165"/>
    </row>
    <row r="19311" spans="41:41" x14ac:dyDescent="0.25">
      <c r="AO19311" s="165"/>
    </row>
    <row r="19312" spans="41:41" x14ac:dyDescent="0.25">
      <c r="AO19312" s="165"/>
    </row>
    <row r="19313" spans="41:41" x14ac:dyDescent="0.25">
      <c r="AO19313" s="165"/>
    </row>
    <row r="19314" spans="41:41" x14ac:dyDescent="0.25">
      <c r="AO19314" s="165"/>
    </row>
    <row r="19315" spans="41:41" x14ac:dyDescent="0.25">
      <c r="AO19315" s="165"/>
    </row>
    <row r="19316" spans="41:41" x14ac:dyDescent="0.25">
      <c r="AO19316" s="165"/>
    </row>
    <row r="19317" spans="41:41" x14ac:dyDescent="0.25">
      <c r="AO19317" s="165"/>
    </row>
    <row r="19318" spans="41:41" x14ac:dyDescent="0.25">
      <c r="AO19318" s="165"/>
    </row>
    <row r="19319" spans="41:41" x14ac:dyDescent="0.25">
      <c r="AO19319" s="165"/>
    </row>
    <row r="19320" spans="41:41" x14ac:dyDescent="0.25">
      <c r="AO19320" s="165"/>
    </row>
    <row r="19321" spans="41:41" x14ac:dyDescent="0.25">
      <c r="AO19321" s="165"/>
    </row>
    <row r="19322" spans="41:41" x14ac:dyDescent="0.25">
      <c r="AO19322" s="165"/>
    </row>
    <row r="19323" spans="41:41" x14ac:dyDescent="0.25">
      <c r="AO19323" s="165"/>
    </row>
    <row r="19324" spans="41:41" x14ac:dyDescent="0.25">
      <c r="AO19324" s="165"/>
    </row>
    <row r="19325" spans="41:41" x14ac:dyDescent="0.25">
      <c r="AO19325" s="165"/>
    </row>
    <row r="19326" spans="41:41" x14ac:dyDescent="0.25">
      <c r="AO19326" s="165"/>
    </row>
    <row r="19327" spans="41:41" x14ac:dyDescent="0.25">
      <c r="AO19327" s="165"/>
    </row>
    <row r="19328" spans="41:41" x14ac:dyDescent="0.25">
      <c r="AO19328" s="165"/>
    </row>
    <row r="19329" spans="41:41" x14ac:dyDescent="0.25">
      <c r="AO19329" s="165"/>
    </row>
    <row r="19330" spans="41:41" x14ac:dyDescent="0.25">
      <c r="AO19330" s="165"/>
    </row>
    <row r="19331" spans="41:41" x14ac:dyDescent="0.25">
      <c r="AO19331" s="165"/>
    </row>
    <row r="19332" spans="41:41" x14ac:dyDescent="0.25">
      <c r="AO19332" s="165"/>
    </row>
    <row r="19333" spans="41:41" x14ac:dyDescent="0.25">
      <c r="AO19333" s="165"/>
    </row>
    <row r="19334" spans="41:41" x14ac:dyDescent="0.25">
      <c r="AO19334" s="165"/>
    </row>
    <row r="19335" spans="41:41" x14ac:dyDescent="0.25">
      <c r="AO19335" s="165"/>
    </row>
    <row r="19336" spans="41:41" x14ac:dyDescent="0.25">
      <c r="AO19336" s="165"/>
    </row>
    <row r="19337" spans="41:41" x14ac:dyDescent="0.25">
      <c r="AO19337" s="165"/>
    </row>
    <row r="19338" spans="41:41" x14ac:dyDescent="0.25">
      <c r="AO19338" s="165"/>
    </row>
    <row r="19339" spans="41:41" x14ac:dyDescent="0.25">
      <c r="AO19339" s="165"/>
    </row>
    <row r="19340" spans="41:41" x14ac:dyDescent="0.25">
      <c r="AO19340" s="165"/>
    </row>
    <row r="19341" spans="41:41" x14ac:dyDescent="0.25">
      <c r="AO19341" s="165"/>
    </row>
    <row r="19342" spans="41:41" x14ac:dyDescent="0.25">
      <c r="AO19342" s="165"/>
    </row>
    <row r="19343" spans="41:41" x14ac:dyDescent="0.25">
      <c r="AO19343" s="165"/>
    </row>
    <row r="19344" spans="41:41" x14ac:dyDescent="0.25">
      <c r="AO19344" s="165"/>
    </row>
    <row r="19345" spans="41:41" x14ac:dyDescent="0.25">
      <c r="AO19345" s="165"/>
    </row>
    <row r="19346" spans="41:41" x14ac:dyDescent="0.25">
      <c r="AO19346" s="165"/>
    </row>
    <row r="19347" spans="41:41" x14ac:dyDescent="0.25">
      <c r="AO19347" s="165"/>
    </row>
    <row r="19348" spans="41:41" x14ac:dyDescent="0.25">
      <c r="AO19348" s="165"/>
    </row>
    <row r="19349" spans="41:41" x14ac:dyDescent="0.25">
      <c r="AO19349" s="165"/>
    </row>
    <row r="19350" spans="41:41" x14ac:dyDescent="0.25">
      <c r="AO19350" s="165"/>
    </row>
    <row r="19351" spans="41:41" x14ac:dyDescent="0.25">
      <c r="AO19351" s="165"/>
    </row>
    <row r="19352" spans="41:41" x14ac:dyDescent="0.25">
      <c r="AO19352" s="165"/>
    </row>
    <row r="19353" spans="41:41" x14ac:dyDescent="0.25">
      <c r="AO19353" s="165"/>
    </row>
    <row r="19354" spans="41:41" x14ac:dyDescent="0.25">
      <c r="AO19354" s="165"/>
    </row>
    <row r="19355" spans="41:41" x14ac:dyDescent="0.25">
      <c r="AO19355" s="165"/>
    </row>
    <row r="19356" spans="41:41" x14ac:dyDescent="0.25">
      <c r="AO19356" s="165"/>
    </row>
    <row r="19357" spans="41:41" x14ac:dyDescent="0.25">
      <c r="AO19357" s="165"/>
    </row>
    <row r="19358" spans="41:41" x14ac:dyDescent="0.25">
      <c r="AO19358" s="165"/>
    </row>
    <row r="19359" spans="41:41" x14ac:dyDescent="0.25">
      <c r="AO19359" s="165"/>
    </row>
    <row r="19360" spans="41:41" x14ac:dyDescent="0.25">
      <c r="AO19360" s="165"/>
    </row>
    <row r="19361" spans="41:41" x14ac:dyDescent="0.25">
      <c r="AO19361" s="165"/>
    </row>
    <row r="19362" spans="41:41" x14ac:dyDescent="0.25">
      <c r="AO19362" s="165"/>
    </row>
    <row r="19363" spans="41:41" x14ac:dyDescent="0.25">
      <c r="AO19363" s="165"/>
    </row>
    <row r="19364" spans="41:41" x14ac:dyDescent="0.25">
      <c r="AO19364" s="165"/>
    </row>
    <row r="19365" spans="41:41" x14ac:dyDescent="0.25">
      <c r="AO19365" s="165"/>
    </row>
    <row r="19366" spans="41:41" x14ac:dyDescent="0.25">
      <c r="AO19366" s="165"/>
    </row>
    <row r="19367" spans="41:41" x14ac:dyDescent="0.25">
      <c r="AO19367" s="165"/>
    </row>
    <row r="19368" spans="41:41" x14ac:dyDescent="0.25">
      <c r="AO19368" s="165"/>
    </row>
    <row r="19369" spans="41:41" x14ac:dyDescent="0.25">
      <c r="AO19369" s="165"/>
    </row>
    <row r="19370" spans="41:41" x14ac:dyDescent="0.25">
      <c r="AO19370" s="165"/>
    </row>
    <row r="19371" spans="41:41" x14ac:dyDescent="0.25">
      <c r="AO19371" s="165"/>
    </row>
    <row r="19372" spans="41:41" x14ac:dyDescent="0.25">
      <c r="AO19372" s="165"/>
    </row>
    <row r="19373" spans="41:41" x14ac:dyDescent="0.25">
      <c r="AO19373" s="165"/>
    </row>
    <row r="19374" spans="41:41" x14ac:dyDescent="0.25">
      <c r="AO19374" s="165"/>
    </row>
    <row r="19375" spans="41:41" x14ac:dyDescent="0.25">
      <c r="AO19375" s="165"/>
    </row>
    <row r="19376" spans="41:41" x14ac:dyDescent="0.25">
      <c r="AO19376" s="165"/>
    </row>
    <row r="19377" spans="41:41" x14ac:dyDescent="0.25">
      <c r="AO19377" s="165"/>
    </row>
    <row r="19378" spans="41:41" x14ac:dyDescent="0.25">
      <c r="AO19378" s="165"/>
    </row>
    <row r="19379" spans="41:41" x14ac:dyDescent="0.25">
      <c r="AO19379" s="165"/>
    </row>
    <row r="19380" spans="41:41" x14ac:dyDescent="0.25">
      <c r="AO19380" s="165"/>
    </row>
    <row r="19381" spans="41:41" x14ac:dyDescent="0.25">
      <c r="AO19381" s="165"/>
    </row>
    <row r="19382" spans="41:41" x14ac:dyDescent="0.25">
      <c r="AO19382" s="165"/>
    </row>
    <row r="19383" spans="41:41" x14ac:dyDescent="0.25">
      <c r="AO19383" s="165"/>
    </row>
    <row r="19384" spans="41:41" x14ac:dyDescent="0.25">
      <c r="AO19384" s="165"/>
    </row>
    <row r="19385" spans="41:41" x14ac:dyDescent="0.25">
      <c r="AO19385" s="165"/>
    </row>
    <row r="19386" spans="41:41" x14ac:dyDescent="0.25">
      <c r="AO19386" s="165"/>
    </row>
    <row r="19387" spans="41:41" x14ac:dyDescent="0.25">
      <c r="AO19387" s="165"/>
    </row>
    <row r="19388" spans="41:41" x14ac:dyDescent="0.25">
      <c r="AO19388" s="165"/>
    </row>
    <row r="19389" spans="41:41" x14ac:dyDescent="0.25">
      <c r="AO19389" s="165"/>
    </row>
    <row r="19390" spans="41:41" x14ac:dyDescent="0.25">
      <c r="AO19390" s="165"/>
    </row>
    <row r="19391" spans="41:41" x14ac:dyDescent="0.25">
      <c r="AO19391" s="165"/>
    </row>
    <row r="19392" spans="41:41" x14ac:dyDescent="0.25">
      <c r="AO19392" s="165"/>
    </row>
    <row r="19393" spans="41:41" x14ac:dyDescent="0.25">
      <c r="AO19393" s="165"/>
    </row>
    <row r="19394" spans="41:41" x14ac:dyDescent="0.25">
      <c r="AO19394" s="165"/>
    </row>
    <row r="19395" spans="41:41" x14ac:dyDescent="0.25">
      <c r="AO19395" s="165"/>
    </row>
    <row r="19396" spans="41:41" x14ac:dyDescent="0.25">
      <c r="AO19396" s="165"/>
    </row>
    <row r="19397" spans="41:41" x14ac:dyDescent="0.25">
      <c r="AO19397" s="165"/>
    </row>
    <row r="19398" spans="41:41" x14ac:dyDescent="0.25">
      <c r="AO19398" s="165"/>
    </row>
    <row r="19399" spans="41:41" x14ac:dyDescent="0.25">
      <c r="AO19399" s="165"/>
    </row>
    <row r="19400" spans="41:41" x14ac:dyDescent="0.25">
      <c r="AO19400" s="165"/>
    </row>
    <row r="19401" spans="41:41" x14ac:dyDescent="0.25">
      <c r="AO19401" s="165"/>
    </row>
    <row r="19402" spans="41:41" x14ac:dyDescent="0.25">
      <c r="AO19402" s="165"/>
    </row>
    <row r="19403" spans="41:41" x14ac:dyDescent="0.25">
      <c r="AO19403" s="165"/>
    </row>
    <row r="19404" spans="41:41" x14ac:dyDescent="0.25">
      <c r="AO19404" s="165"/>
    </row>
    <row r="19405" spans="41:41" x14ac:dyDescent="0.25">
      <c r="AO19405" s="165"/>
    </row>
    <row r="19406" spans="41:41" x14ac:dyDescent="0.25">
      <c r="AO19406" s="165"/>
    </row>
    <row r="19407" spans="41:41" x14ac:dyDescent="0.25">
      <c r="AO19407" s="165"/>
    </row>
    <row r="19408" spans="41:41" x14ac:dyDescent="0.25">
      <c r="AO19408" s="165"/>
    </row>
    <row r="19409" spans="41:41" x14ac:dyDescent="0.25">
      <c r="AO19409" s="165"/>
    </row>
    <row r="19410" spans="41:41" x14ac:dyDescent="0.25">
      <c r="AO19410" s="165"/>
    </row>
    <row r="19411" spans="41:41" x14ac:dyDescent="0.25">
      <c r="AO19411" s="165"/>
    </row>
    <row r="19412" spans="41:41" x14ac:dyDescent="0.25">
      <c r="AO19412" s="165"/>
    </row>
    <row r="19413" spans="41:41" x14ac:dyDescent="0.25">
      <c r="AO19413" s="165"/>
    </row>
    <row r="19414" spans="41:41" x14ac:dyDescent="0.25">
      <c r="AO19414" s="165"/>
    </row>
    <row r="19415" spans="41:41" x14ac:dyDescent="0.25">
      <c r="AO19415" s="165"/>
    </row>
    <row r="19416" spans="41:41" x14ac:dyDescent="0.25">
      <c r="AO19416" s="165"/>
    </row>
    <row r="19417" spans="41:41" x14ac:dyDescent="0.25">
      <c r="AO19417" s="165"/>
    </row>
    <row r="19418" spans="41:41" x14ac:dyDescent="0.25">
      <c r="AO19418" s="165"/>
    </row>
    <row r="19419" spans="41:41" x14ac:dyDescent="0.25">
      <c r="AO19419" s="165"/>
    </row>
    <row r="19420" spans="41:41" x14ac:dyDescent="0.25">
      <c r="AO19420" s="165"/>
    </row>
    <row r="19421" spans="41:41" x14ac:dyDescent="0.25">
      <c r="AO19421" s="165"/>
    </row>
    <row r="19422" spans="41:41" x14ac:dyDescent="0.25">
      <c r="AO19422" s="165"/>
    </row>
    <row r="19423" spans="41:41" x14ac:dyDescent="0.25">
      <c r="AO19423" s="165"/>
    </row>
    <row r="19424" spans="41:41" x14ac:dyDescent="0.25">
      <c r="AO19424" s="165"/>
    </row>
    <row r="19425" spans="41:41" x14ac:dyDescent="0.25">
      <c r="AO19425" s="165"/>
    </row>
    <row r="19426" spans="41:41" x14ac:dyDescent="0.25">
      <c r="AO19426" s="165"/>
    </row>
    <row r="19427" spans="41:41" x14ac:dyDescent="0.25">
      <c r="AO19427" s="165"/>
    </row>
    <row r="19428" spans="41:41" x14ac:dyDescent="0.25">
      <c r="AO19428" s="165"/>
    </row>
    <row r="19429" spans="41:41" x14ac:dyDescent="0.25">
      <c r="AO19429" s="165"/>
    </row>
    <row r="19430" spans="41:41" x14ac:dyDescent="0.25">
      <c r="AO19430" s="165"/>
    </row>
    <row r="19431" spans="41:41" x14ac:dyDescent="0.25">
      <c r="AO19431" s="165"/>
    </row>
    <row r="19432" spans="41:41" x14ac:dyDescent="0.25">
      <c r="AO19432" s="165"/>
    </row>
    <row r="19433" spans="41:41" x14ac:dyDescent="0.25">
      <c r="AO19433" s="165"/>
    </row>
    <row r="19434" spans="41:41" x14ac:dyDescent="0.25">
      <c r="AO19434" s="165"/>
    </row>
    <row r="19435" spans="41:41" x14ac:dyDescent="0.25">
      <c r="AO19435" s="165"/>
    </row>
    <row r="19436" spans="41:41" x14ac:dyDescent="0.25">
      <c r="AO19436" s="165"/>
    </row>
    <row r="19437" spans="41:41" x14ac:dyDescent="0.25">
      <c r="AO19437" s="165"/>
    </row>
    <row r="19438" spans="41:41" x14ac:dyDescent="0.25">
      <c r="AO19438" s="165"/>
    </row>
    <row r="19439" spans="41:41" x14ac:dyDescent="0.25">
      <c r="AO19439" s="165"/>
    </row>
    <row r="19440" spans="41:41" x14ac:dyDescent="0.25">
      <c r="AO19440" s="165"/>
    </row>
    <row r="19441" spans="41:41" x14ac:dyDescent="0.25">
      <c r="AO19441" s="165"/>
    </row>
    <row r="19442" spans="41:41" x14ac:dyDescent="0.25">
      <c r="AO19442" s="165"/>
    </row>
    <row r="19443" spans="41:41" x14ac:dyDescent="0.25">
      <c r="AO19443" s="165"/>
    </row>
    <row r="19444" spans="41:41" x14ac:dyDescent="0.25">
      <c r="AO19444" s="165"/>
    </row>
    <row r="19445" spans="41:41" x14ac:dyDescent="0.25">
      <c r="AO19445" s="165"/>
    </row>
    <row r="19446" spans="41:41" x14ac:dyDescent="0.25">
      <c r="AO19446" s="165"/>
    </row>
    <row r="19447" spans="41:41" x14ac:dyDescent="0.25">
      <c r="AO19447" s="165"/>
    </row>
    <row r="19448" spans="41:41" x14ac:dyDescent="0.25">
      <c r="AO19448" s="165"/>
    </row>
    <row r="19449" spans="41:41" x14ac:dyDescent="0.25">
      <c r="AO19449" s="165"/>
    </row>
    <row r="19450" spans="41:41" x14ac:dyDescent="0.25">
      <c r="AO19450" s="165"/>
    </row>
    <row r="19451" spans="41:41" x14ac:dyDescent="0.25">
      <c r="AO19451" s="165"/>
    </row>
    <row r="19452" spans="41:41" x14ac:dyDescent="0.25">
      <c r="AO19452" s="165"/>
    </row>
    <row r="19453" spans="41:41" x14ac:dyDescent="0.25">
      <c r="AO19453" s="165"/>
    </row>
    <row r="19454" spans="41:41" x14ac:dyDescent="0.25">
      <c r="AO19454" s="165"/>
    </row>
    <row r="19455" spans="41:41" x14ac:dyDescent="0.25">
      <c r="AO19455" s="165"/>
    </row>
    <row r="19456" spans="41:41" x14ac:dyDescent="0.25">
      <c r="AO19456" s="165"/>
    </row>
    <row r="19457" spans="41:41" x14ac:dyDescent="0.25">
      <c r="AO19457" s="165"/>
    </row>
    <row r="19458" spans="41:41" x14ac:dyDescent="0.25">
      <c r="AO19458" s="165"/>
    </row>
    <row r="19459" spans="41:41" x14ac:dyDescent="0.25">
      <c r="AO19459" s="165"/>
    </row>
    <row r="19460" spans="41:41" x14ac:dyDescent="0.25">
      <c r="AO19460" s="165"/>
    </row>
    <row r="19461" spans="41:41" x14ac:dyDescent="0.25">
      <c r="AO19461" s="165"/>
    </row>
    <row r="19462" spans="41:41" x14ac:dyDescent="0.25">
      <c r="AO19462" s="165"/>
    </row>
    <row r="19463" spans="41:41" x14ac:dyDescent="0.25">
      <c r="AO19463" s="165"/>
    </row>
    <row r="19464" spans="41:41" x14ac:dyDescent="0.25">
      <c r="AO19464" s="165"/>
    </row>
    <row r="19465" spans="41:41" x14ac:dyDescent="0.25">
      <c r="AO19465" s="165"/>
    </row>
    <row r="19466" spans="41:41" x14ac:dyDescent="0.25">
      <c r="AO19466" s="165"/>
    </row>
    <row r="19467" spans="41:41" x14ac:dyDescent="0.25">
      <c r="AO19467" s="165"/>
    </row>
    <row r="19468" spans="41:41" x14ac:dyDescent="0.25">
      <c r="AO19468" s="165"/>
    </row>
    <row r="19469" spans="41:41" x14ac:dyDescent="0.25">
      <c r="AO19469" s="165"/>
    </row>
    <row r="19470" spans="41:41" x14ac:dyDescent="0.25">
      <c r="AO19470" s="165"/>
    </row>
    <row r="19471" spans="41:41" x14ac:dyDescent="0.25">
      <c r="AO19471" s="165"/>
    </row>
    <row r="19472" spans="41:41" x14ac:dyDescent="0.25">
      <c r="AO19472" s="165"/>
    </row>
    <row r="19473" spans="41:41" x14ac:dyDescent="0.25">
      <c r="AO19473" s="165"/>
    </row>
    <row r="19474" spans="41:41" x14ac:dyDescent="0.25">
      <c r="AO19474" s="165"/>
    </row>
    <row r="19475" spans="41:41" x14ac:dyDescent="0.25">
      <c r="AO19475" s="165"/>
    </row>
    <row r="19476" spans="41:41" x14ac:dyDescent="0.25">
      <c r="AO19476" s="165"/>
    </row>
    <row r="19477" spans="41:41" x14ac:dyDescent="0.25">
      <c r="AO19477" s="165"/>
    </row>
    <row r="19478" spans="41:41" x14ac:dyDescent="0.25">
      <c r="AO19478" s="165"/>
    </row>
    <row r="19479" spans="41:41" x14ac:dyDescent="0.25">
      <c r="AO19479" s="165"/>
    </row>
    <row r="19480" spans="41:41" x14ac:dyDescent="0.25">
      <c r="AO19480" s="165"/>
    </row>
    <row r="19481" spans="41:41" x14ac:dyDescent="0.25">
      <c r="AO19481" s="165"/>
    </row>
    <row r="19482" spans="41:41" x14ac:dyDescent="0.25">
      <c r="AO19482" s="165"/>
    </row>
    <row r="19483" spans="41:41" x14ac:dyDescent="0.25">
      <c r="AO19483" s="165"/>
    </row>
    <row r="19484" spans="41:41" x14ac:dyDescent="0.25">
      <c r="AO19484" s="165"/>
    </row>
    <row r="19485" spans="41:41" x14ac:dyDescent="0.25">
      <c r="AO19485" s="165"/>
    </row>
    <row r="19486" spans="41:41" x14ac:dyDescent="0.25">
      <c r="AO19486" s="165"/>
    </row>
    <row r="19487" spans="41:41" x14ac:dyDescent="0.25">
      <c r="AO19487" s="165"/>
    </row>
    <row r="19488" spans="41:41" x14ac:dyDescent="0.25">
      <c r="AO19488" s="165"/>
    </row>
    <row r="19489" spans="41:41" x14ac:dyDescent="0.25">
      <c r="AO19489" s="165"/>
    </row>
    <row r="19490" spans="41:41" x14ac:dyDescent="0.25">
      <c r="AO19490" s="165"/>
    </row>
    <row r="19491" spans="41:41" x14ac:dyDescent="0.25">
      <c r="AO19491" s="165"/>
    </row>
    <row r="19492" spans="41:41" x14ac:dyDescent="0.25">
      <c r="AO19492" s="165"/>
    </row>
    <row r="19493" spans="41:41" x14ac:dyDescent="0.25">
      <c r="AO19493" s="165"/>
    </row>
    <row r="19494" spans="41:41" x14ac:dyDescent="0.25">
      <c r="AO19494" s="165"/>
    </row>
    <row r="19495" spans="41:41" x14ac:dyDescent="0.25">
      <c r="AO19495" s="165"/>
    </row>
    <row r="19496" spans="41:41" x14ac:dyDescent="0.25">
      <c r="AO19496" s="165"/>
    </row>
    <row r="19497" spans="41:41" x14ac:dyDescent="0.25">
      <c r="AO19497" s="165"/>
    </row>
    <row r="19498" spans="41:41" x14ac:dyDescent="0.25">
      <c r="AO19498" s="165"/>
    </row>
    <row r="19499" spans="41:41" x14ac:dyDescent="0.25">
      <c r="AO19499" s="165"/>
    </row>
    <row r="19500" spans="41:41" x14ac:dyDescent="0.25">
      <c r="AO19500" s="165"/>
    </row>
    <row r="19501" spans="41:41" x14ac:dyDescent="0.25">
      <c r="AO19501" s="165"/>
    </row>
    <row r="19502" spans="41:41" x14ac:dyDescent="0.25">
      <c r="AO19502" s="165"/>
    </row>
    <row r="19503" spans="41:41" x14ac:dyDescent="0.25">
      <c r="AO19503" s="165"/>
    </row>
    <row r="19504" spans="41:41" x14ac:dyDescent="0.25">
      <c r="AO19504" s="165"/>
    </row>
    <row r="19505" spans="41:41" x14ac:dyDescent="0.25">
      <c r="AO19505" s="165"/>
    </row>
    <row r="19506" spans="41:41" x14ac:dyDescent="0.25">
      <c r="AO19506" s="165"/>
    </row>
    <row r="19507" spans="41:41" x14ac:dyDescent="0.25">
      <c r="AO19507" s="165"/>
    </row>
    <row r="19508" spans="41:41" x14ac:dyDescent="0.25">
      <c r="AO19508" s="165"/>
    </row>
    <row r="19509" spans="41:41" x14ac:dyDescent="0.25">
      <c r="AO19509" s="165"/>
    </row>
    <row r="19510" spans="41:41" x14ac:dyDescent="0.25">
      <c r="AO19510" s="165"/>
    </row>
    <row r="19511" spans="41:41" x14ac:dyDescent="0.25">
      <c r="AO19511" s="165"/>
    </row>
    <row r="19512" spans="41:41" x14ac:dyDescent="0.25">
      <c r="AO19512" s="165"/>
    </row>
    <row r="19513" spans="41:41" x14ac:dyDescent="0.25">
      <c r="AO19513" s="165"/>
    </row>
    <row r="19514" spans="41:41" x14ac:dyDescent="0.25">
      <c r="AO19514" s="165"/>
    </row>
    <row r="19515" spans="41:41" x14ac:dyDescent="0.25">
      <c r="AO19515" s="165"/>
    </row>
    <row r="19516" spans="41:41" x14ac:dyDescent="0.25">
      <c r="AO19516" s="165"/>
    </row>
    <row r="19517" spans="41:41" x14ac:dyDescent="0.25">
      <c r="AO19517" s="165"/>
    </row>
    <row r="19518" spans="41:41" x14ac:dyDescent="0.25">
      <c r="AO19518" s="165"/>
    </row>
    <row r="19519" spans="41:41" x14ac:dyDescent="0.25">
      <c r="AO19519" s="165"/>
    </row>
    <row r="19520" spans="41:41" x14ac:dyDescent="0.25">
      <c r="AO19520" s="165"/>
    </row>
    <row r="19521" spans="41:41" x14ac:dyDescent="0.25">
      <c r="AO19521" s="165"/>
    </row>
    <row r="19522" spans="41:41" x14ac:dyDescent="0.25">
      <c r="AO19522" s="165"/>
    </row>
    <row r="19523" spans="41:41" x14ac:dyDescent="0.25">
      <c r="AO19523" s="165"/>
    </row>
    <row r="19524" spans="41:41" x14ac:dyDescent="0.25">
      <c r="AO19524" s="165"/>
    </row>
    <row r="19525" spans="41:41" x14ac:dyDescent="0.25">
      <c r="AO19525" s="165"/>
    </row>
    <row r="19526" spans="41:41" x14ac:dyDescent="0.25">
      <c r="AO19526" s="165"/>
    </row>
    <row r="19527" spans="41:41" x14ac:dyDescent="0.25">
      <c r="AO19527" s="165"/>
    </row>
    <row r="19528" spans="41:41" x14ac:dyDescent="0.25">
      <c r="AO19528" s="165"/>
    </row>
    <row r="19529" spans="41:41" x14ac:dyDescent="0.25">
      <c r="AO19529" s="165"/>
    </row>
    <row r="19530" spans="41:41" x14ac:dyDescent="0.25">
      <c r="AO19530" s="165"/>
    </row>
    <row r="19531" spans="41:41" x14ac:dyDescent="0.25">
      <c r="AO19531" s="165"/>
    </row>
    <row r="19532" spans="41:41" x14ac:dyDescent="0.25">
      <c r="AO19532" s="165"/>
    </row>
    <row r="19533" spans="41:41" x14ac:dyDescent="0.25">
      <c r="AO19533" s="165"/>
    </row>
    <row r="19534" spans="41:41" x14ac:dyDescent="0.25">
      <c r="AO19534" s="165"/>
    </row>
    <row r="19535" spans="41:41" x14ac:dyDescent="0.25">
      <c r="AO19535" s="165"/>
    </row>
    <row r="19536" spans="41:41" x14ac:dyDescent="0.25">
      <c r="AO19536" s="165"/>
    </row>
    <row r="19537" spans="41:41" x14ac:dyDescent="0.25">
      <c r="AO19537" s="165"/>
    </row>
    <row r="19538" spans="41:41" x14ac:dyDescent="0.25">
      <c r="AO19538" s="165"/>
    </row>
    <row r="19539" spans="41:41" x14ac:dyDescent="0.25">
      <c r="AO19539" s="165"/>
    </row>
    <row r="19540" spans="41:41" x14ac:dyDescent="0.25">
      <c r="AO19540" s="165"/>
    </row>
    <row r="19541" spans="41:41" x14ac:dyDescent="0.25">
      <c r="AO19541" s="165"/>
    </row>
    <row r="19542" spans="41:41" x14ac:dyDescent="0.25">
      <c r="AO19542" s="165"/>
    </row>
    <row r="19543" spans="41:41" x14ac:dyDescent="0.25">
      <c r="AO19543" s="165"/>
    </row>
    <row r="19544" spans="41:41" x14ac:dyDescent="0.25">
      <c r="AO19544" s="165"/>
    </row>
    <row r="19545" spans="41:41" x14ac:dyDescent="0.25">
      <c r="AO19545" s="165"/>
    </row>
    <row r="19546" spans="41:41" x14ac:dyDescent="0.25">
      <c r="AO19546" s="165"/>
    </row>
    <row r="19547" spans="41:41" x14ac:dyDescent="0.25">
      <c r="AO19547" s="165"/>
    </row>
    <row r="19548" spans="41:41" x14ac:dyDescent="0.25">
      <c r="AO19548" s="165"/>
    </row>
    <row r="19549" spans="41:41" x14ac:dyDescent="0.25">
      <c r="AO19549" s="165"/>
    </row>
    <row r="19550" spans="41:41" x14ac:dyDescent="0.25">
      <c r="AO19550" s="165"/>
    </row>
    <row r="19551" spans="41:41" x14ac:dyDescent="0.25">
      <c r="AO19551" s="165"/>
    </row>
    <row r="19552" spans="41:41" x14ac:dyDescent="0.25">
      <c r="AO19552" s="165"/>
    </row>
    <row r="19553" spans="41:41" x14ac:dyDescent="0.25">
      <c r="AO19553" s="165"/>
    </row>
    <row r="19554" spans="41:41" x14ac:dyDescent="0.25">
      <c r="AO19554" s="165"/>
    </row>
    <row r="19555" spans="41:41" x14ac:dyDescent="0.25">
      <c r="AO19555" s="165"/>
    </row>
    <row r="19556" spans="41:41" x14ac:dyDescent="0.25">
      <c r="AO19556" s="165"/>
    </row>
    <row r="19557" spans="41:41" x14ac:dyDescent="0.25">
      <c r="AO19557" s="165"/>
    </row>
    <row r="19558" spans="41:41" x14ac:dyDescent="0.25">
      <c r="AO19558" s="165"/>
    </row>
    <row r="19559" spans="41:41" x14ac:dyDescent="0.25">
      <c r="AO19559" s="165"/>
    </row>
    <row r="19560" spans="41:41" x14ac:dyDescent="0.25">
      <c r="AO19560" s="165"/>
    </row>
    <row r="19561" spans="41:41" x14ac:dyDescent="0.25">
      <c r="AO19561" s="165"/>
    </row>
    <row r="19562" spans="41:41" x14ac:dyDescent="0.25">
      <c r="AO19562" s="165"/>
    </row>
    <row r="19563" spans="41:41" x14ac:dyDescent="0.25">
      <c r="AO19563" s="165"/>
    </row>
    <row r="19564" spans="41:41" x14ac:dyDescent="0.25">
      <c r="AO19564" s="165"/>
    </row>
    <row r="19565" spans="41:41" x14ac:dyDescent="0.25">
      <c r="AO19565" s="165"/>
    </row>
    <row r="19566" spans="41:41" x14ac:dyDescent="0.25">
      <c r="AO19566" s="165"/>
    </row>
    <row r="19567" spans="41:41" x14ac:dyDescent="0.25">
      <c r="AO19567" s="165"/>
    </row>
    <row r="19568" spans="41:41" x14ac:dyDescent="0.25">
      <c r="AO19568" s="165"/>
    </row>
    <row r="19569" spans="41:41" x14ac:dyDescent="0.25">
      <c r="AO19569" s="165"/>
    </row>
    <row r="19570" spans="41:41" x14ac:dyDescent="0.25">
      <c r="AO19570" s="165"/>
    </row>
    <row r="19571" spans="41:41" x14ac:dyDescent="0.25">
      <c r="AO19571" s="165"/>
    </row>
    <row r="19572" spans="41:41" x14ac:dyDescent="0.25">
      <c r="AO19572" s="165"/>
    </row>
    <row r="19573" spans="41:41" x14ac:dyDescent="0.25">
      <c r="AO19573" s="165"/>
    </row>
    <row r="19574" spans="41:41" x14ac:dyDescent="0.25">
      <c r="AO19574" s="165"/>
    </row>
    <row r="19575" spans="41:41" x14ac:dyDescent="0.25">
      <c r="AO19575" s="165"/>
    </row>
    <row r="19576" spans="41:41" x14ac:dyDescent="0.25">
      <c r="AO19576" s="165"/>
    </row>
    <row r="19577" spans="41:41" x14ac:dyDescent="0.25">
      <c r="AO19577" s="165"/>
    </row>
    <row r="19578" spans="41:41" x14ac:dyDescent="0.25">
      <c r="AO19578" s="165"/>
    </row>
    <row r="19579" spans="41:41" x14ac:dyDescent="0.25">
      <c r="AO19579" s="165"/>
    </row>
    <row r="19580" spans="41:41" x14ac:dyDescent="0.25">
      <c r="AO19580" s="165"/>
    </row>
    <row r="19581" spans="41:41" x14ac:dyDescent="0.25">
      <c r="AO19581" s="165"/>
    </row>
    <row r="19582" spans="41:41" x14ac:dyDescent="0.25">
      <c r="AO19582" s="165"/>
    </row>
    <row r="19583" spans="41:41" x14ac:dyDescent="0.25">
      <c r="AO19583" s="165"/>
    </row>
    <row r="19584" spans="41:41" x14ac:dyDescent="0.25">
      <c r="AO19584" s="165"/>
    </row>
    <row r="19585" spans="41:41" x14ac:dyDescent="0.25">
      <c r="AO19585" s="165"/>
    </row>
    <row r="19586" spans="41:41" x14ac:dyDescent="0.25">
      <c r="AO19586" s="165"/>
    </row>
    <row r="19587" spans="41:41" x14ac:dyDescent="0.25">
      <c r="AO19587" s="165"/>
    </row>
    <row r="19588" spans="41:41" x14ac:dyDescent="0.25">
      <c r="AO19588" s="165"/>
    </row>
    <row r="19589" spans="41:41" x14ac:dyDescent="0.25">
      <c r="AO19589" s="165"/>
    </row>
    <row r="19590" spans="41:41" x14ac:dyDescent="0.25">
      <c r="AO19590" s="165"/>
    </row>
    <row r="19591" spans="41:41" x14ac:dyDescent="0.25">
      <c r="AO19591" s="165"/>
    </row>
    <row r="19592" spans="41:41" x14ac:dyDescent="0.25">
      <c r="AO19592" s="165"/>
    </row>
    <row r="19593" spans="41:41" x14ac:dyDescent="0.25">
      <c r="AO19593" s="165"/>
    </row>
    <row r="19594" spans="41:41" x14ac:dyDescent="0.25">
      <c r="AO19594" s="165"/>
    </row>
    <row r="19595" spans="41:41" x14ac:dyDescent="0.25">
      <c r="AO19595" s="165"/>
    </row>
    <row r="19596" spans="41:41" x14ac:dyDescent="0.25">
      <c r="AO19596" s="165"/>
    </row>
    <row r="19597" spans="41:41" x14ac:dyDescent="0.25">
      <c r="AO19597" s="165"/>
    </row>
    <row r="19598" spans="41:41" x14ac:dyDescent="0.25">
      <c r="AO19598" s="165"/>
    </row>
    <row r="19599" spans="41:41" x14ac:dyDescent="0.25">
      <c r="AO19599" s="165"/>
    </row>
    <row r="19600" spans="41:41" x14ac:dyDescent="0.25">
      <c r="AO19600" s="165"/>
    </row>
    <row r="19601" spans="41:41" x14ac:dyDescent="0.25">
      <c r="AO19601" s="165"/>
    </row>
    <row r="19602" spans="41:41" x14ac:dyDescent="0.25">
      <c r="AO19602" s="165"/>
    </row>
    <row r="19603" spans="41:41" x14ac:dyDescent="0.25">
      <c r="AO19603" s="165"/>
    </row>
    <row r="19604" spans="41:41" x14ac:dyDescent="0.25">
      <c r="AO19604" s="165"/>
    </row>
    <row r="19605" spans="41:41" x14ac:dyDescent="0.25">
      <c r="AO19605" s="165"/>
    </row>
    <row r="19606" spans="41:41" x14ac:dyDescent="0.25">
      <c r="AO19606" s="165"/>
    </row>
    <row r="19607" spans="41:41" x14ac:dyDescent="0.25">
      <c r="AO19607" s="165"/>
    </row>
    <row r="19608" spans="41:41" x14ac:dyDescent="0.25">
      <c r="AO19608" s="165"/>
    </row>
    <row r="19609" spans="41:41" x14ac:dyDescent="0.25">
      <c r="AO19609" s="165"/>
    </row>
    <row r="19610" spans="41:41" x14ac:dyDescent="0.25">
      <c r="AO19610" s="165"/>
    </row>
    <row r="19611" spans="41:41" x14ac:dyDescent="0.25">
      <c r="AO19611" s="165"/>
    </row>
    <row r="19612" spans="41:41" x14ac:dyDescent="0.25">
      <c r="AO19612" s="165"/>
    </row>
    <row r="19613" spans="41:41" x14ac:dyDescent="0.25">
      <c r="AO19613" s="165"/>
    </row>
    <row r="19614" spans="41:41" x14ac:dyDescent="0.25">
      <c r="AO19614" s="165"/>
    </row>
    <row r="19615" spans="41:41" x14ac:dyDescent="0.25">
      <c r="AO19615" s="165"/>
    </row>
    <row r="19616" spans="41:41" x14ac:dyDescent="0.25">
      <c r="AO19616" s="165"/>
    </row>
    <row r="19617" spans="41:41" x14ac:dyDescent="0.25">
      <c r="AO19617" s="165"/>
    </row>
    <row r="19618" spans="41:41" x14ac:dyDescent="0.25">
      <c r="AO19618" s="165"/>
    </row>
    <row r="19619" spans="41:41" x14ac:dyDescent="0.25">
      <c r="AO19619" s="165"/>
    </row>
    <row r="19620" spans="41:41" x14ac:dyDescent="0.25">
      <c r="AO19620" s="165"/>
    </row>
    <row r="19621" spans="41:41" x14ac:dyDescent="0.25">
      <c r="AO19621" s="165"/>
    </row>
    <row r="19622" spans="41:41" x14ac:dyDescent="0.25">
      <c r="AO19622" s="165"/>
    </row>
    <row r="19623" spans="41:41" x14ac:dyDescent="0.25">
      <c r="AO19623" s="165"/>
    </row>
    <row r="19624" spans="41:41" x14ac:dyDescent="0.25">
      <c r="AO19624" s="165"/>
    </row>
    <row r="19625" spans="41:41" x14ac:dyDescent="0.25">
      <c r="AO19625" s="165"/>
    </row>
    <row r="19626" spans="41:41" x14ac:dyDescent="0.25">
      <c r="AO19626" s="165"/>
    </row>
    <row r="19627" spans="41:41" x14ac:dyDescent="0.25">
      <c r="AO19627" s="165"/>
    </row>
    <row r="19628" spans="41:41" x14ac:dyDescent="0.25">
      <c r="AO19628" s="165"/>
    </row>
    <row r="19629" spans="41:41" x14ac:dyDescent="0.25">
      <c r="AO19629" s="165"/>
    </row>
    <row r="19630" spans="41:41" x14ac:dyDescent="0.25">
      <c r="AO19630" s="165"/>
    </row>
    <row r="19631" spans="41:41" x14ac:dyDescent="0.25">
      <c r="AO19631" s="165"/>
    </row>
    <row r="19632" spans="41:41" x14ac:dyDescent="0.25">
      <c r="AO19632" s="165"/>
    </row>
    <row r="19633" spans="41:41" x14ac:dyDescent="0.25">
      <c r="AO19633" s="165"/>
    </row>
    <row r="19634" spans="41:41" x14ac:dyDescent="0.25">
      <c r="AO19634" s="165"/>
    </row>
    <row r="19635" spans="41:41" x14ac:dyDescent="0.25">
      <c r="AO19635" s="165"/>
    </row>
    <row r="19636" spans="41:41" x14ac:dyDescent="0.25">
      <c r="AO19636" s="165"/>
    </row>
    <row r="19637" spans="41:41" x14ac:dyDescent="0.25">
      <c r="AO19637" s="165"/>
    </row>
    <row r="19638" spans="41:41" x14ac:dyDescent="0.25">
      <c r="AO19638" s="165"/>
    </row>
    <row r="19639" spans="41:41" x14ac:dyDescent="0.25">
      <c r="AO19639" s="165"/>
    </row>
    <row r="19640" spans="41:41" x14ac:dyDescent="0.25">
      <c r="AO19640" s="165"/>
    </row>
    <row r="19641" spans="41:41" x14ac:dyDescent="0.25">
      <c r="AO19641" s="165"/>
    </row>
    <row r="19642" spans="41:41" x14ac:dyDescent="0.25">
      <c r="AO19642" s="165"/>
    </row>
    <row r="19643" spans="41:41" x14ac:dyDescent="0.25">
      <c r="AO19643" s="165"/>
    </row>
    <row r="19644" spans="41:41" x14ac:dyDescent="0.25">
      <c r="AO19644" s="165"/>
    </row>
    <row r="19645" spans="41:41" x14ac:dyDescent="0.25">
      <c r="AO19645" s="165"/>
    </row>
    <row r="19646" spans="41:41" x14ac:dyDescent="0.25">
      <c r="AO19646" s="165"/>
    </row>
    <row r="19647" spans="41:41" x14ac:dyDescent="0.25">
      <c r="AO19647" s="165"/>
    </row>
    <row r="19648" spans="41:41" x14ac:dyDescent="0.25">
      <c r="AO19648" s="165"/>
    </row>
    <row r="19649" spans="41:41" x14ac:dyDescent="0.25">
      <c r="AO19649" s="165"/>
    </row>
    <row r="19650" spans="41:41" x14ac:dyDescent="0.25">
      <c r="AO19650" s="165"/>
    </row>
    <row r="19651" spans="41:41" x14ac:dyDescent="0.25">
      <c r="AO19651" s="165"/>
    </row>
    <row r="19652" spans="41:41" x14ac:dyDescent="0.25">
      <c r="AO19652" s="165"/>
    </row>
    <row r="19653" spans="41:41" x14ac:dyDescent="0.25">
      <c r="AO19653" s="165"/>
    </row>
    <row r="19654" spans="41:41" x14ac:dyDescent="0.25">
      <c r="AO19654" s="165"/>
    </row>
    <row r="19655" spans="41:41" x14ac:dyDescent="0.25">
      <c r="AO19655" s="165"/>
    </row>
    <row r="19656" spans="41:41" x14ac:dyDescent="0.25">
      <c r="AO19656" s="165"/>
    </row>
    <row r="19657" spans="41:41" x14ac:dyDescent="0.25">
      <c r="AO19657" s="165"/>
    </row>
    <row r="19658" spans="41:41" x14ac:dyDescent="0.25">
      <c r="AO19658" s="165"/>
    </row>
    <row r="19659" spans="41:41" x14ac:dyDescent="0.25">
      <c r="AO19659" s="165"/>
    </row>
    <row r="19660" spans="41:41" x14ac:dyDescent="0.25">
      <c r="AO19660" s="165"/>
    </row>
    <row r="19661" spans="41:41" x14ac:dyDescent="0.25">
      <c r="AO19661" s="165"/>
    </row>
    <row r="19662" spans="41:41" x14ac:dyDescent="0.25">
      <c r="AO19662" s="165"/>
    </row>
    <row r="19663" spans="41:41" x14ac:dyDescent="0.25">
      <c r="AO19663" s="165"/>
    </row>
    <row r="19664" spans="41:41" x14ac:dyDescent="0.25">
      <c r="AO19664" s="165"/>
    </row>
    <row r="19665" spans="41:41" x14ac:dyDescent="0.25">
      <c r="AO19665" s="165"/>
    </row>
    <row r="19666" spans="41:41" x14ac:dyDescent="0.25">
      <c r="AO19666" s="165"/>
    </row>
    <row r="19667" spans="41:41" x14ac:dyDescent="0.25">
      <c r="AO19667" s="165"/>
    </row>
    <row r="19668" spans="41:41" x14ac:dyDescent="0.25">
      <c r="AO19668" s="165"/>
    </row>
    <row r="19669" spans="41:41" x14ac:dyDescent="0.25">
      <c r="AO19669" s="165"/>
    </row>
    <row r="19670" spans="41:41" x14ac:dyDescent="0.25">
      <c r="AO19670" s="165"/>
    </row>
    <row r="19671" spans="41:41" x14ac:dyDescent="0.25">
      <c r="AO19671" s="165"/>
    </row>
    <row r="19672" spans="41:41" x14ac:dyDescent="0.25">
      <c r="AO19672" s="165"/>
    </row>
    <row r="19673" spans="41:41" x14ac:dyDescent="0.25">
      <c r="AO19673" s="165"/>
    </row>
    <row r="19674" spans="41:41" x14ac:dyDescent="0.25">
      <c r="AO19674" s="165"/>
    </row>
    <row r="19675" spans="41:41" x14ac:dyDescent="0.25">
      <c r="AO19675" s="165"/>
    </row>
    <row r="19676" spans="41:41" x14ac:dyDescent="0.25">
      <c r="AO19676" s="165"/>
    </row>
    <row r="19677" spans="41:41" x14ac:dyDescent="0.25">
      <c r="AO19677" s="165"/>
    </row>
    <row r="19678" spans="41:41" x14ac:dyDescent="0.25">
      <c r="AO19678" s="165"/>
    </row>
    <row r="19679" spans="41:41" x14ac:dyDescent="0.25">
      <c r="AO19679" s="165"/>
    </row>
    <row r="19680" spans="41:41" x14ac:dyDescent="0.25">
      <c r="AO19680" s="165"/>
    </row>
    <row r="19681" spans="41:41" x14ac:dyDescent="0.25">
      <c r="AO19681" s="165"/>
    </row>
    <row r="19682" spans="41:41" x14ac:dyDescent="0.25">
      <c r="AO19682" s="165"/>
    </row>
    <row r="19683" spans="41:41" x14ac:dyDescent="0.25">
      <c r="AO19683" s="165"/>
    </row>
    <row r="19684" spans="41:41" x14ac:dyDescent="0.25">
      <c r="AO19684" s="165"/>
    </row>
    <row r="19685" spans="41:41" x14ac:dyDescent="0.25">
      <c r="AO19685" s="165"/>
    </row>
    <row r="19686" spans="41:41" x14ac:dyDescent="0.25">
      <c r="AO19686" s="165"/>
    </row>
    <row r="19687" spans="41:41" x14ac:dyDescent="0.25">
      <c r="AO19687" s="165"/>
    </row>
    <row r="19688" spans="41:41" x14ac:dyDescent="0.25">
      <c r="AO19688" s="165"/>
    </row>
    <row r="19689" spans="41:41" x14ac:dyDescent="0.25">
      <c r="AO19689" s="165"/>
    </row>
    <row r="19690" spans="41:41" x14ac:dyDescent="0.25">
      <c r="AO19690" s="165"/>
    </row>
    <row r="19691" spans="41:41" x14ac:dyDescent="0.25">
      <c r="AO19691" s="165"/>
    </row>
    <row r="19692" spans="41:41" x14ac:dyDescent="0.25">
      <c r="AO19692" s="165"/>
    </row>
    <row r="19693" spans="41:41" x14ac:dyDescent="0.25">
      <c r="AO19693" s="165"/>
    </row>
    <row r="19694" spans="41:41" x14ac:dyDescent="0.25">
      <c r="AO19694" s="165"/>
    </row>
    <row r="19695" spans="41:41" x14ac:dyDescent="0.25">
      <c r="AO19695" s="165"/>
    </row>
    <row r="19696" spans="41:41" x14ac:dyDescent="0.25">
      <c r="AO19696" s="165"/>
    </row>
    <row r="19697" spans="41:41" x14ac:dyDescent="0.25">
      <c r="AO19697" s="165"/>
    </row>
    <row r="19698" spans="41:41" x14ac:dyDescent="0.25">
      <c r="AO19698" s="165"/>
    </row>
    <row r="19699" spans="41:41" x14ac:dyDescent="0.25">
      <c r="AO19699" s="165"/>
    </row>
    <row r="19700" spans="41:41" x14ac:dyDescent="0.25">
      <c r="AO19700" s="165"/>
    </row>
    <row r="19701" spans="41:41" x14ac:dyDescent="0.25">
      <c r="AO19701" s="165"/>
    </row>
    <row r="19702" spans="41:41" x14ac:dyDescent="0.25">
      <c r="AO19702" s="165"/>
    </row>
    <row r="19703" spans="41:41" x14ac:dyDescent="0.25">
      <c r="AO19703" s="165"/>
    </row>
    <row r="19704" spans="41:41" x14ac:dyDescent="0.25">
      <c r="AO19704" s="165"/>
    </row>
    <row r="19705" spans="41:41" x14ac:dyDescent="0.25">
      <c r="AO19705" s="165"/>
    </row>
    <row r="19706" spans="41:41" x14ac:dyDescent="0.25">
      <c r="AO19706" s="165"/>
    </row>
    <row r="19707" spans="41:41" x14ac:dyDescent="0.25">
      <c r="AO19707" s="165"/>
    </row>
    <row r="19708" spans="41:41" x14ac:dyDescent="0.25">
      <c r="AO19708" s="165"/>
    </row>
    <row r="19709" spans="41:41" x14ac:dyDescent="0.25">
      <c r="AO19709" s="165"/>
    </row>
    <row r="19710" spans="41:41" x14ac:dyDescent="0.25">
      <c r="AO19710" s="165"/>
    </row>
    <row r="19711" spans="41:41" x14ac:dyDescent="0.25">
      <c r="AO19711" s="165"/>
    </row>
    <row r="19712" spans="41:41" x14ac:dyDescent="0.25">
      <c r="AO19712" s="165"/>
    </row>
    <row r="19713" spans="41:41" x14ac:dyDescent="0.25">
      <c r="AO19713" s="165"/>
    </row>
    <row r="19714" spans="41:41" x14ac:dyDescent="0.25">
      <c r="AO19714" s="165"/>
    </row>
    <row r="19715" spans="41:41" x14ac:dyDescent="0.25">
      <c r="AO19715" s="165"/>
    </row>
    <row r="19716" spans="41:41" x14ac:dyDescent="0.25">
      <c r="AO19716" s="165"/>
    </row>
    <row r="19717" spans="41:41" x14ac:dyDescent="0.25">
      <c r="AO19717" s="165"/>
    </row>
    <row r="19718" spans="41:41" x14ac:dyDescent="0.25">
      <c r="AO19718" s="165"/>
    </row>
    <row r="19719" spans="41:41" x14ac:dyDescent="0.25">
      <c r="AO19719" s="165"/>
    </row>
    <row r="19720" spans="41:41" x14ac:dyDescent="0.25">
      <c r="AO19720" s="165"/>
    </row>
    <row r="19721" spans="41:41" x14ac:dyDescent="0.25">
      <c r="AO19721" s="165"/>
    </row>
    <row r="19722" spans="41:41" x14ac:dyDescent="0.25">
      <c r="AO19722" s="165"/>
    </row>
    <row r="19723" spans="41:41" x14ac:dyDescent="0.25">
      <c r="AO19723" s="165"/>
    </row>
    <row r="19724" spans="41:41" x14ac:dyDescent="0.25">
      <c r="AO19724" s="165"/>
    </row>
    <row r="19725" spans="41:41" x14ac:dyDescent="0.25">
      <c r="AO19725" s="165"/>
    </row>
    <row r="19726" spans="41:41" x14ac:dyDescent="0.25">
      <c r="AO19726" s="165"/>
    </row>
    <row r="19727" spans="41:41" x14ac:dyDescent="0.25">
      <c r="AO19727" s="165"/>
    </row>
    <row r="19728" spans="41:41" x14ac:dyDescent="0.25">
      <c r="AO19728" s="165"/>
    </row>
    <row r="19729" spans="41:41" x14ac:dyDescent="0.25">
      <c r="AO19729" s="165"/>
    </row>
    <row r="19730" spans="41:41" x14ac:dyDescent="0.25">
      <c r="AO19730" s="165"/>
    </row>
    <row r="19731" spans="41:41" x14ac:dyDescent="0.25">
      <c r="AO19731" s="165"/>
    </row>
    <row r="19732" spans="41:41" x14ac:dyDescent="0.25">
      <c r="AO19732" s="165"/>
    </row>
    <row r="19733" spans="41:41" x14ac:dyDescent="0.25">
      <c r="AO19733" s="165"/>
    </row>
    <row r="19734" spans="41:41" x14ac:dyDescent="0.25">
      <c r="AO19734" s="165"/>
    </row>
    <row r="19735" spans="41:41" x14ac:dyDescent="0.25">
      <c r="AO19735" s="165"/>
    </row>
    <row r="19736" spans="41:41" x14ac:dyDescent="0.25">
      <c r="AO19736" s="165"/>
    </row>
    <row r="19737" spans="41:41" x14ac:dyDescent="0.25">
      <c r="AO19737" s="165"/>
    </row>
    <row r="19738" spans="41:41" x14ac:dyDescent="0.25">
      <c r="AO19738" s="165"/>
    </row>
    <row r="19739" spans="41:41" x14ac:dyDescent="0.25">
      <c r="AO19739" s="165"/>
    </row>
    <row r="19740" spans="41:41" x14ac:dyDescent="0.25">
      <c r="AO19740" s="165"/>
    </row>
    <row r="19741" spans="41:41" x14ac:dyDescent="0.25">
      <c r="AO19741" s="165"/>
    </row>
    <row r="19742" spans="41:41" x14ac:dyDescent="0.25">
      <c r="AO19742" s="165"/>
    </row>
    <row r="19743" spans="41:41" x14ac:dyDescent="0.25">
      <c r="AO19743" s="165"/>
    </row>
    <row r="19744" spans="41:41" x14ac:dyDescent="0.25">
      <c r="AO19744" s="165"/>
    </row>
    <row r="19745" spans="41:41" x14ac:dyDescent="0.25">
      <c r="AO19745" s="165"/>
    </row>
    <row r="19746" spans="41:41" x14ac:dyDescent="0.25">
      <c r="AO19746" s="165"/>
    </row>
    <row r="19747" spans="41:41" x14ac:dyDescent="0.25">
      <c r="AO19747" s="165"/>
    </row>
    <row r="19748" spans="41:41" x14ac:dyDescent="0.25">
      <c r="AO19748" s="165"/>
    </row>
    <row r="19749" spans="41:41" x14ac:dyDescent="0.25">
      <c r="AO19749" s="165"/>
    </row>
    <row r="19750" spans="41:41" x14ac:dyDescent="0.25">
      <c r="AO19750" s="165"/>
    </row>
    <row r="19751" spans="41:41" x14ac:dyDescent="0.25">
      <c r="AO19751" s="165"/>
    </row>
    <row r="19752" spans="41:41" x14ac:dyDescent="0.25">
      <c r="AO19752" s="165"/>
    </row>
    <row r="19753" spans="41:41" x14ac:dyDescent="0.25">
      <c r="AO19753" s="165"/>
    </row>
    <row r="19754" spans="41:41" x14ac:dyDescent="0.25">
      <c r="AO19754" s="165"/>
    </row>
    <row r="19755" spans="41:41" x14ac:dyDescent="0.25">
      <c r="AO19755" s="165"/>
    </row>
    <row r="19756" spans="41:41" x14ac:dyDescent="0.25">
      <c r="AO19756" s="165"/>
    </row>
    <row r="19757" spans="41:41" x14ac:dyDescent="0.25">
      <c r="AO19757" s="165"/>
    </row>
    <row r="19758" spans="41:41" x14ac:dyDescent="0.25">
      <c r="AO19758" s="165"/>
    </row>
    <row r="19759" spans="41:41" x14ac:dyDescent="0.25">
      <c r="AO19759" s="165"/>
    </row>
    <row r="19760" spans="41:41" x14ac:dyDescent="0.25">
      <c r="AO19760" s="165"/>
    </row>
    <row r="19761" spans="41:41" x14ac:dyDescent="0.25">
      <c r="AO19761" s="165"/>
    </row>
    <row r="19762" spans="41:41" x14ac:dyDescent="0.25">
      <c r="AO19762" s="165"/>
    </row>
    <row r="19763" spans="41:41" x14ac:dyDescent="0.25">
      <c r="AO19763" s="165"/>
    </row>
    <row r="19764" spans="41:41" x14ac:dyDescent="0.25">
      <c r="AO19764" s="165"/>
    </row>
    <row r="19765" spans="41:41" x14ac:dyDescent="0.25">
      <c r="AO19765" s="165"/>
    </row>
    <row r="19766" spans="41:41" x14ac:dyDescent="0.25">
      <c r="AO19766" s="165"/>
    </row>
    <row r="19767" spans="41:41" x14ac:dyDescent="0.25">
      <c r="AO19767" s="165"/>
    </row>
    <row r="19768" spans="41:41" x14ac:dyDescent="0.25">
      <c r="AO19768" s="165"/>
    </row>
    <row r="19769" spans="41:41" x14ac:dyDescent="0.25">
      <c r="AO19769" s="165"/>
    </row>
    <row r="19770" spans="41:41" x14ac:dyDescent="0.25">
      <c r="AO19770" s="165"/>
    </row>
    <row r="19771" spans="41:41" x14ac:dyDescent="0.25">
      <c r="AO19771" s="165"/>
    </row>
    <row r="19772" spans="41:41" x14ac:dyDescent="0.25">
      <c r="AO19772" s="165"/>
    </row>
    <row r="19773" spans="41:41" x14ac:dyDescent="0.25">
      <c r="AO19773" s="165"/>
    </row>
    <row r="19774" spans="41:41" x14ac:dyDescent="0.25">
      <c r="AO19774" s="165"/>
    </row>
    <row r="19775" spans="41:41" x14ac:dyDescent="0.25">
      <c r="AO19775" s="165"/>
    </row>
    <row r="19776" spans="41:41" x14ac:dyDescent="0.25">
      <c r="AO19776" s="165"/>
    </row>
    <row r="19777" spans="41:41" x14ac:dyDescent="0.25">
      <c r="AO19777" s="165"/>
    </row>
    <row r="19778" spans="41:41" x14ac:dyDescent="0.25">
      <c r="AO19778" s="165"/>
    </row>
    <row r="19779" spans="41:41" x14ac:dyDescent="0.25">
      <c r="AO19779" s="165"/>
    </row>
    <row r="19780" spans="41:41" x14ac:dyDescent="0.25">
      <c r="AO19780" s="165"/>
    </row>
    <row r="19781" spans="41:41" x14ac:dyDescent="0.25">
      <c r="AO19781" s="165"/>
    </row>
    <row r="19782" spans="41:41" x14ac:dyDescent="0.25">
      <c r="AO19782" s="165"/>
    </row>
    <row r="19783" spans="41:41" x14ac:dyDescent="0.25">
      <c r="AO19783" s="165"/>
    </row>
    <row r="19784" spans="41:41" x14ac:dyDescent="0.25">
      <c r="AO19784" s="165"/>
    </row>
    <row r="19785" spans="41:41" x14ac:dyDescent="0.25">
      <c r="AO19785" s="165"/>
    </row>
    <row r="19786" spans="41:41" x14ac:dyDescent="0.25">
      <c r="AO19786" s="165"/>
    </row>
    <row r="19787" spans="41:41" x14ac:dyDescent="0.25">
      <c r="AO19787" s="165"/>
    </row>
    <row r="19788" spans="41:41" x14ac:dyDescent="0.25">
      <c r="AO19788" s="165"/>
    </row>
    <row r="19789" spans="41:41" x14ac:dyDescent="0.25">
      <c r="AO19789" s="165"/>
    </row>
    <row r="19790" spans="41:41" x14ac:dyDescent="0.25">
      <c r="AO19790" s="165"/>
    </row>
    <row r="19791" spans="41:41" x14ac:dyDescent="0.25">
      <c r="AO19791" s="165"/>
    </row>
    <row r="19792" spans="41:41" x14ac:dyDescent="0.25">
      <c r="AO19792" s="165"/>
    </row>
    <row r="19793" spans="41:41" x14ac:dyDescent="0.25">
      <c r="AO19793" s="165"/>
    </row>
    <row r="19794" spans="41:41" x14ac:dyDescent="0.25">
      <c r="AO19794" s="165"/>
    </row>
    <row r="19795" spans="41:41" x14ac:dyDescent="0.25">
      <c r="AO19795" s="165"/>
    </row>
    <row r="19796" spans="41:41" x14ac:dyDescent="0.25">
      <c r="AO19796" s="165"/>
    </row>
    <row r="19797" spans="41:41" x14ac:dyDescent="0.25">
      <c r="AO19797" s="165"/>
    </row>
    <row r="19798" spans="41:41" x14ac:dyDescent="0.25">
      <c r="AO19798" s="165"/>
    </row>
    <row r="19799" spans="41:41" x14ac:dyDescent="0.25">
      <c r="AO19799" s="165"/>
    </row>
    <row r="19800" spans="41:41" x14ac:dyDescent="0.25">
      <c r="AO19800" s="165"/>
    </row>
    <row r="19801" spans="41:41" x14ac:dyDescent="0.25">
      <c r="AO19801" s="165"/>
    </row>
    <row r="19802" spans="41:41" x14ac:dyDescent="0.25">
      <c r="AO19802" s="165"/>
    </row>
    <row r="19803" spans="41:41" x14ac:dyDescent="0.25">
      <c r="AO19803" s="165"/>
    </row>
    <row r="19804" spans="41:41" x14ac:dyDescent="0.25">
      <c r="AO19804" s="165"/>
    </row>
    <row r="19805" spans="41:41" x14ac:dyDescent="0.25">
      <c r="AO19805" s="165"/>
    </row>
    <row r="19806" spans="41:41" x14ac:dyDescent="0.25">
      <c r="AO19806" s="165"/>
    </row>
    <row r="19807" spans="41:41" x14ac:dyDescent="0.25">
      <c r="AO19807" s="165"/>
    </row>
    <row r="19808" spans="41:41" x14ac:dyDescent="0.25">
      <c r="AO19808" s="165"/>
    </row>
    <row r="19809" spans="41:41" x14ac:dyDescent="0.25">
      <c r="AO19809" s="165"/>
    </row>
    <row r="19810" spans="41:41" x14ac:dyDescent="0.25">
      <c r="AO19810" s="165"/>
    </row>
    <row r="19811" spans="41:41" x14ac:dyDescent="0.25">
      <c r="AO19811" s="165"/>
    </row>
    <row r="19812" spans="41:41" x14ac:dyDescent="0.25">
      <c r="AO19812" s="165"/>
    </row>
    <row r="19813" spans="41:41" x14ac:dyDescent="0.25">
      <c r="AO19813" s="165"/>
    </row>
    <row r="19814" spans="41:41" x14ac:dyDescent="0.25">
      <c r="AO19814" s="165"/>
    </row>
    <row r="19815" spans="41:41" x14ac:dyDescent="0.25">
      <c r="AO19815" s="165"/>
    </row>
    <row r="19816" spans="41:41" x14ac:dyDescent="0.25">
      <c r="AO19816" s="165"/>
    </row>
    <row r="19817" spans="41:41" x14ac:dyDescent="0.25">
      <c r="AO19817" s="165"/>
    </row>
    <row r="19818" spans="41:41" x14ac:dyDescent="0.25">
      <c r="AO19818" s="165"/>
    </row>
    <row r="19819" spans="41:41" x14ac:dyDescent="0.25">
      <c r="AO19819" s="165"/>
    </row>
    <row r="19820" spans="41:41" x14ac:dyDescent="0.25">
      <c r="AO19820" s="165"/>
    </row>
    <row r="19821" spans="41:41" x14ac:dyDescent="0.25">
      <c r="AO19821" s="165"/>
    </row>
    <row r="19822" spans="41:41" x14ac:dyDescent="0.25">
      <c r="AO19822" s="165"/>
    </row>
    <row r="19823" spans="41:41" x14ac:dyDescent="0.25">
      <c r="AO19823" s="165"/>
    </row>
    <row r="19824" spans="41:41" x14ac:dyDescent="0.25">
      <c r="AO19824" s="165"/>
    </row>
    <row r="19825" spans="41:41" x14ac:dyDescent="0.25">
      <c r="AO19825" s="165"/>
    </row>
    <row r="19826" spans="41:41" x14ac:dyDescent="0.25">
      <c r="AO19826" s="165"/>
    </row>
    <row r="19827" spans="41:41" x14ac:dyDescent="0.25">
      <c r="AO19827" s="165"/>
    </row>
    <row r="19828" spans="41:41" x14ac:dyDescent="0.25">
      <c r="AO19828" s="165"/>
    </row>
    <row r="19829" spans="41:41" x14ac:dyDescent="0.25">
      <c r="AO19829" s="165"/>
    </row>
    <row r="19830" spans="41:41" x14ac:dyDescent="0.25">
      <c r="AO19830" s="165"/>
    </row>
    <row r="19831" spans="41:41" x14ac:dyDescent="0.25">
      <c r="AO19831" s="165"/>
    </row>
    <row r="19832" spans="41:41" x14ac:dyDescent="0.25">
      <c r="AO19832" s="165"/>
    </row>
    <row r="19833" spans="41:41" x14ac:dyDescent="0.25">
      <c r="AO19833" s="165"/>
    </row>
    <row r="19834" spans="41:41" x14ac:dyDescent="0.25">
      <c r="AO19834" s="165"/>
    </row>
    <row r="19835" spans="41:41" x14ac:dyDescent="0.25">
      <c r="AO19835" s="165"/>
    </row>
    <row r="19836" spans="41:41" x14ac:dyDescent="0.25">
      <c r="AO19836" s="165"/>
    </row>
    <row r="19837" spans="41:41" x14ac:dyDescent="0.25">
      <c r="AO19837" s="165"/>
    </row>
    <row r="19838" spans="41:41" x14ac:dyDescent="0.25">
      <c r="AO19838" s="165"/>
    </row>
    <row r="19839" spans="41:41" x14ac:dyDescent="0.25">
      <c r="AO19839" s="165"/>
    </row>
    <row r="19840" spans="41:41" x14ac:dyDescent="0.25">
      <c r="AO19840" s="165"/>
    </row>
    <row r="19841" spans="41:41" x14ac:dyDescent="0.25">
      <c r="AO19841" s="165"/>
    </row>
    <row r="19842" spans="41:41" x14ac:dyDescent="0.25">
      <c r="AO19842" s="165"/>
    </row>
    <row r="19843" spans="41:41" x14ac:dyDescent="0.25">
      <c r="AO19843" s="165"/>
    </row>
    <row r="19844" spans="41:41" x14ac:dyDescent="0.25">
      <c r="AO19844" s="165"/>
    </row>
    <row r="19845" spans="41:41" x14ac:dyDescent="0.25">
      <c r="AO19845" s="165"/>
    </row>
    <row r="19846" spans="41:41" x14ac:dyDescent="0.25">
      <c r="AO19846" s="165"/>
    </row>
    <row r="19847" spans="41:41" x14ac:dyDescent="0.25">
      <c r="AO19847" s="165"/>
    </row>
    <row r="19848" spans="41:41" x14ac:dyDescent="0.25">
      <c r="AO19848" s="165"/>
    </row>
    <row r="19849" spans="41:41" x14ac:dyDescent="0.25">
      <c r="AO19849" s="165"/>
    </row>
    <row r="19850" spans="41:41" x14ac:dyDescent="0.25">
      <c r="AO19850" s="165"/>
    </row>
    <row r="19851" spans="41:41" x14ac:dyDescent="0.25">
      <c r="AO19851" s="165"/>
    </row>
    <row r="19852" spans="41:41" x14ac:dyDescent="0.25">
      <c r="AO19852" s="165"/>
    </row>
    <row r="19853" spans="41:41" x14ac:dyDescent="0.25">
      <c r="AO19853" s="165"/>
    </row>
    <row r="19854" spans="41:41" x14ac:dyDescent="0.25">
      <c r="AO19854" s="165"/>
    </row>
    <row r="19855" spans="41:41" x14ac:dyDescent="0.25">
      <c r="AO19855" s="165"/>
    </row>
    <row r="19856" spans="41:41" x14ac:dyDescent="0.25">
      <c r="AO19856" s="165"/>
    </row>
    <row r="19857" spans="41:41" x14ac:dyDescent="0.25">
      <c r="AO19857" s="165"/>
    </row>
    <row r="19858" spans="41:41" x14ac:dyDescent="0.25">
      <c r="AO19858" s="165"/>
    </row>
    <row r="19859" spans="41:41" x14ac:dyDescent="0.25">
      <c r="AO19859" s="165"/>
    </row>
    <row r="19860" spans="41:41" x14ac:dyDescent="0.25">
      <c r="AO19860" s="165"/>
    </row>
    <row r="19861" spans="41:41" x14ac:dyDescent="0.25">
      <c r="AO19861" s="165"/>
    </row>
    <row r="19862" spans="41:41" x14ac:dyDescent="0.25">
      <c r="AO19862" s="165"/>
    </row>
    <row r="19863" spans="41:41" x14ac:dyDescent="0.25">
      <c r="AO19863" s="165"/>
    </row>
    <row r="19864" spans="41:41" x14ac:dyDescent="0.25">
      <c r="AO19864" s="165"/>
    </row>
    <row r="19865" spans="41:41" x14ac:dyDescent="0.25">
      <c r="AO19865" s="165"/>
    </row>
    <row r="19866" spans="41:41" x14ac:dyDescent="0.25">
      <c r="AO19866" s="165"/>
    </row>
    <row r="19867" spans="41:41" x14ac:dyDescent="0.25">
      <c r="AO19867" s="165"/>
    </row>
    <row r="19868" spans="41:41" x14ac:dyDescent="0.25">
      <c r="AO19868" s="165"/>
    </row>
    <row r="19869" spans="41:41" x14ac:dyDescent="0.25">
      <c r="AO19869" s="165"/>
    </row>
    <row r="19870" spans="41:41" x14ac:dyDescent="0.25">
      <c r="AO19870" s="165"/>
    </row>
    <row r="19871" spans="41:41" x14ac:dyDescent="0.25">
      <c r="AO19871" s="165"/>
    </row>
    <row r="19872" spans="41:41" x14ac:dyDescent="0.25">
      <c r="AO19872" s="165"/>
    </row>
    <row r="19873" spans="41:41" x14ac:dyDescent="0.25">
      <c r="AO19873" s="165"/>
    </row>
    <row r="19874" spans="41:41" x14ac:dyDescent="0.25">
      <c r="AO19874" s="165"/>
    </row>
    <row r="19875" spans="41:41" x14ac:dyDescent="0.25">
      <c r="AO19875" s="165"/>
    </row>
    <row r="19876" spans="41:41" x14ac:dyDescent="0.25">
      <c r="AO19876" s="165"/>
    </row>
    <row r="19877" spans="41:41" x14ac:dyDescent="0.25">
      <c r="AO19877" s="165"/>
    </row>
    <row r="19878" spans="41:41" x14ac:dyDescent="0.25">
      <c r="AO19878" s="165"/>
    </row>
    <row r="19879" spans="41:41" x14ac:dyDescent="0.25">
      <c r="AO19879" s="165"/>
    </row>
    <row r="19880" spans="41:41" x14ac:dyDescent="0.25">
      <c r="AO19880" s="165"/>
    </row>
    <row r="19881" spans="41:41" x14ac:dyDescent="0.25">
      <c r="AO19881" s="165"/>
    </row>
    <row r="19882" spans="41:41" x14ac:dyDescent="0.25">
      <c r="AO19882" s="165"/>
    </row>
    <row r="19883" spans="41:41" x14ac:dyDescent="0.25">
      <c r="AO19883" s="165"/>
    </row>
    <row r="19884" spans="41:41" x14ac:dyDescent="0.25">
      <c r="AO19884" s="165"/>
    </row>
    <row r="19885" spans="41:41" x14ac:dyDescent="0.25">
      <c r="AO19885" s="165"/>
    </row>
    <row r="19886" spans="41:41" x14ac:dyDescent="0.25">
      <c r="AO19886" s="165"/>
    </row>
    <row r="19887" spans="41:41" x14ac:dyDescent="0.25">
      <c r="AO19887" s="165"/>
    </row>
    <row r="19888" spans="41:41" x14ac:dyDescent="0.25">
      <c r="AO19888" s="165"/>
    </row>
    <row r="19889" spans="41:41" x14ac:dyDescent="0.25">
      <c r="AO19889" s="165"/>
    </row>
    <row r="19890" spans="41:41" x14ac:dyDescent="0.25">
      <c r="AO19890" s="165"/>
    </row>
    <row r="19891" spans="41:41" x14ac:dyDescent="0.25">
      <c r="AO19891" s="165"/>
    </row>
    <row r="19892" spans="41:41" x14ac:dyDescent="0.25">
      <c r="AO19892" s="165"/>
    </row>
    <row r="19893" spans="41:41" x14ac:dyDescent="0.25">
      <c r="AO19893" s="165"/>
    </row>
    <row r="19894" spans="41:41" x14ac:dyDescent="0.25">
      <c r="AO19894" s="165"/>
    </row>
    <row r="19895" spans="41:41" x14ac:dyDescent="0.25">
      <c r="AO19895" s="165"/>
    </row>
    <row r="19896" spans="41:41" x14ac:dyDescent="0.25">
      <c r="AO19896" s="165"/>
    </row>
    <row r="19897" spans="41:41" x14ac:dyDescent="0.25">
      <c r="AO19897" s="165"/>
    </row>
    <row r="19898" spans="41:41" x14ac:dyDescent="0.25">
      <c r="AO19898" s="165"/>
    </row>
    <row r="19899" spans="41:41" x14ac:dyDescent="0.25">
      <c r="AO19899" s="165"/>
    </row>
    <row r="19900" spans="41:41" x14ac:dyDescent="0.25">
      <c r="AO19900" s="165"/>
    </row>
    <row r="19901" spans="41:41" x14ac:dyDescent="0.25">
      <c r="AO19901" s="165"/>
    </row>
    <row r="19902" spans="41:41" x14ac:dyDescent="0.25">
      <c r="AO19902" s="165"/>
    </row>
    <row r="19903" spans="41:41" x14ac:dyDescent="0.25">
      <c r="AO19903" s="165"/>
    </row>
    <row r="19904" spans="41:41" x14ac:dyDescent="0.25">
      <c r="AO19904" s="165"/>
    </row>
    <row r="19905" spans="41:41" x14ac:dyDescent="0.25">
      <c r="AO19905" s="165"/>
    </row>
    <row r="19906" spans="41:41" x14ac:dyDescent="0.25">
      <c r="AO19906" s="165"/>
    </row>
    <row r="19907" spans="41:41" x14ac:dyDescent="0.25">
      <c r="AO19907" s="165"/>
    </row>
    <row r="19908" spans="41:41" x14ac:dyDescent="0.25">
      <c r="AO19908" s="165"/>
    </row>
    <row r="19909" spans="41:41" x14ac:dyDescent="0.25">
      <c r="AO19909" s="165"/>
    </row>
    <row r="19910" spans="41:41" x14ac:dyDescent="0.25">
      <c r="AO19910" s="165"/>
    </row>
    <row r="19911" spans="41:41" x14ac:dyDescent="0.25">
      <c r="AO19911" s="165"/>
    </row>
    <row r="19912" spans="41:41" x14ac:dyDescent="0.25">
      <c r="AO19912" s="165"/>
    </row>
    <row r="19913" spans="41:41" x14ac:dyDescent="0.25">
      <c r="AO19913" s="165"/>
    </row>
    <row r="19914" spans="41:41" x14ac:dyDescent="0.25">
      <c r="AO19914" s="165"/>
    </row>
    <row r="19915" spans="41:41" x14ac:dyDescent="0.25">
      <c r="AO19915" s="165"/>
    </row>
    <row r="19916" spans="41:41" x14ac:dyDescent="0.25">
      <c r="AO19916" s="165"/>
    </row>
    <row r="19917" spans="41:41" x14ac:dyDescent="0.25">
      <c r="AO19917" s="165"/>
    </row>
    <row r="19918" spans="41:41" x14ac:dyDescent="0.25">
      <c r="AO19918" s="165"/>
    </row>
    <row r="19919" spans="41:41" x14ac:dyDescent="0.25">
      <c r="AO19919" s="165"/>
    </row>
    <row r="19920" spans="41:41" x14ac:dyDescent="0.25">
      <c r="AO19920" s="165"/>
    </row>
    <row r="19921" spans="41:41" x14ac:dyDescent="0.25">
      <c r="AO19921" s="165"/>
    </row>
    <row r="19922" spans="41:41" x14ac:dyDescent="0.25">
      <c r="AO19922" s="165"/>
    </row>
    <row r="19923" spans="41:41" x14ac:dyDescent="0.25">
      <c r="AO19923" s="165"/>
    </row>
    <row r="19924" spans="41:41" x14ac:dyDescent="0.25">
      <c r="AO19924" s="165"/>
    </row>
    <row r="19925" spans="41:41" x14ac:dyDescent="0.25">
      <c r="AO19925" s="165"/>
    </row>
    <row r="19926" spans="41:41" x14ac:dyDescent="0.25">
      <c r="AO19926" s="165"/>
    </row>
    <row r="19927" spans="41:41" x14ac:dyDescent="0.25">
      <c r="AO19927" s="165"/>
    </row>
    <row r="19928" spans="41:41" x14ac:dyDescent="0.25">
      <c r="AO19928" s="165"/>
    </row>
    <row r="19929" spans="41:41" x14ac:dyDescent="0.25">
      <c r="AO19929" s="165"/>
    </row>
    <row r="19930" spans="41:41" x14ac:dyDescent="0.25">
      <c r="AO19930" s="165"/>
    </row>
    <row r="19931" spans="41:41" x14ac:dyDescent="0.25">
      <c r="AO19931" s="165"/>
    </row>
    <row r="19932" spans="41:41" x14ac:dyDescent="0.25">
      <c r="AO19932" s="165"/>
    </row>
    <row r="19933" spans="41:41" x14ac:dyDescent="0.25">
      <c r="AO19933" s="165"/>
    </row>
    <row r="19934" spans="41:41" x14ac:dyDescent="0.25">
      <c r="AO19934" s="165"/>
    </row>
    <row r="19935" spans="41:41" x14ac:dyDescent="0.25">
      <c r="AO19935" s="165"/>
    </row>
    <row r="19936" spans="41:41" x14ac:dyDescent="0.25">
      <c r="AO19936" s="165"/>
    </row>
    <row r="19937" spans="41:41" x14ac:dyDescent="0.25">
      <c r="AO19937" s="165"/>
    </row>
    <row r="19938" spans="41:41" x14ac:dyDescent="0.25">
      <c r="AO19938" s="165"/>
    </row>
    <row r="19939" spans="41:41" x14ac:dyDescent="0.25">
      <c r="AO19939" s="165"/>
    </row>
    <row r="19940" spans="41:41" x14ac:dyDescent="0.25">
      <c r="AO19940" s="165"/>
    </row>
    <row r="19941" spans="41:41" x14ac:dyDescent="0.25">
      <c r="AO19941" s="165"/>
    </row>
    <row r="19942" spans="41:41" x14ac:dyDescent="0.25">
      <c r="AO19942" s="165"/>
    </row>
    <row r="19943" spans="41:41" x14ac:dyDescent="0.25">
      <c r="AO19943" s="165"/>
    </row>
    <row r="19944" spans="41:41" x14ac:dyDescent="0.25">
      <c r="AO19944" s="165"/>
    </row>
    <row r="19945" spans="41:41" x14ac:dyDescent="0.25">
      <c r="AO19945" s="165"/>
    </row>
    <row r="19946" spans="41:41" x14ac:dyDescent="0.25">
      <c r="AO19946" s="165"/>
    </row>
    <row r="19947" spans="41:41" x14ac:dyDescent="0.25">
      <c r="AO19947" s="165"/>
    </row>
    <row r="19948" spans="41:41" x14ac:dyDescent="0.25">
      <c r="AO19948" s="165"/>
    </row>
    <row r="19949" spans="41:41" x14ac:dyDescent="0.25">
      <c r="AO19949" s="165"/>
    </row>
    <row r="19950" spans="41:41" x14ac:dyDescent="0.25">
      <c r="AO19950" s="165"/>
    </row>
    <row r="19951" spans="41:41" x14ac:dyDescent="0.25">
      <c r="AO19951" s="165"/>
    </row>
    <row r="19952" spans="41:41" x14ac:dyDescent="0.25">
      <c r="AO19952" s="165"/>
    </row>
    <row r="19953" spans="41:41" x14ac:dyDescent="0.25">
      <c r="AO19953" s="165"/>
    </row>
    <row r="19954" spans="41:41" x14ac:dyDescent="0.25">
      <c r="AO19954" s="165"/>
    </row>
    <row r="19955" spans="41:41" x14ac:dyDescent="0.25">
      <c r="AO19955" s="165"/>
    </row>
    <row r="19956" spans="41:41" x14ac:dyDescent="0.25">
      <c r="AO19956" s="165"/>
    </row>
    <row r="19957" spans="41:41" x14ac:dyDescent="0.25">
      <c r="AO19957" s="165"/>
    </row>
    <row r="19958" spans="41:41" x14ac:dyDescent="0.25">
      <c r="AO19958" s="165"/>
    </row>
    <row r="19959" spans="41:41" x14ac:dyDescent="0.25">
      <c r="AO19959" s="165"/>
    </row>
    <row r="19960" spans="41:41" x14ac:dyDescent="0.25">
      <c r="AO19960" s="165"/>
    </row>
    <row r="19961" spans="41:41" x14ac:dyDescent="0.25">
      <c r="AO19961" s="165"/>
    </row>
    <row r="19962" spans="41:41" x14ac:dyDescent="0.25">
      <c r="AO19962" s="165"/>
    </row>
    <row r="19963" spans="41:41" x14ac:dyDescent="0.25">
      <c r="AO19963" s="165"/>
    </row>
    <row r="19964" spans="41:41" x14ac:dyDescent="0.25">
      <c r="AO19964" s="165"/>
    </row>
    <row r="19965" spans="41:41" x14ac:dyDescent="0.25">
      <c r="AO19965" s="165"/>
    </row>
    <row r="19966" spans="41:41" x14ac:dyDescent="0.25">
      <c r="AO19966" s="165"/>
    </row>
    <row r="19967" spans="41:41" x14ac:dyDescent="0.25">
      <c r="AO19967" s="165"/>
    </row>
    <row r="19968" spans="41:41" x14ac:dyDescent="0.25">
      <c r="AO19968" s="165"/>
    </row>
    <row r="19969" spans="41:41" x14ac:dyDescent="0.25">
      <c r="AO19969" s="165"/>
    </row>
    <row r="19970" spans="41:41" x14ac:dyDescent="0.25">
      <c r="AO19970" s="165"/>
    </row>
    <row r="19971" spans="41:41" x14ac:dyDescent="0.25">
      <c r="AO19971" s="165"/>
    </row>
    <row r="19972" spans="41:41" x14ac:dyDescent="0.25">
      <c r="AO19972" s="165"/>
    </row>
    <row r="19973" spans="41:41" x14ac:dyDescent="0.25">
      <c r="AO19973" s="165"/>
    </row>
    <row r="19974" spans="41:41" x14ac:dyDescent="0.25">
      <c r="AO19974" s="165"/>
    </row>
    <row r="19975" spans="41:41" x14ac:dyDescent="0.25">
      <c r="AO19975" s="165"/>
    </row>
    <row r="19976" spans="41:41" x14ac:dyDescent="0.25">
      <c r="AO19976" s="165"/>
    </row>
    <row r="19977" spans="41:41" x14ac:dyDescent="0.25">
      <c r="AO19977" s="165"/>
    </row>
    <row r="19978" spans="41:41" x14ac:dyDescent="0.25">
      <c r="AO19978" s="165"/>
    </row>
    <row r="19979" spans="41:41" x14ac:dyDescent="0.25">
      <c r="AO19979" s="165"/>
    </row>
    <row r="19980" spans="41:41" x14ac:dyDescent="0.25">
      <c r="AO19980" s="165"/>
    </row>
    <row r="19981" spans="41:41" x14ac:dyDescent="0.25">
      <c r="AO19981" s="165"/>
    </row>
    <row r="19982" spans="41:41" x14ac:dyDescent="0.25">
      <c r="AO19982" s="165"/>
    </row>
    <row r="19983" spans="41:41" x14ac:dyDescent="0.25">
      <c r="AO19983" s="165"/>
    </row>
    <row r="19984" spans="41:41" x14ac:dyDescent="0.25">
      <c r="AO19984" s="165"/>
    </row>
    <row r="19985" spans="41:41" x14ac:dyDescent="0.25">
      <c r="AO19985" s="165"/>
    </row>
    <row r="19986" spans="41:41" x14ac:dyDescent="0.25">
      <c r="AO19986" s="165"/>
    </row>
    <row r="19987" spans="41:41" x14ac:dyDescent="0.25">
      <c r="AO19987" s="165"/>
    </row>
    <row r="19988" spans="41:41" x14ac:dyDescent="0.25">
      <c r="AO19988" s="165"/>
    </row>
    <row r="19989" spans="41:41" x14ac:dyDescent="0.25">
      <c r="AO19989" s="165"/>
    </row>
    <row r="19990" spans="41:41" x14ac:dyDescent="0.25">
      <c r="AO19990" s="165"/>
    </row>
    <row r="19991" spans="41:41" x14ac:dyDescent="0.25">
      <c r="AO19991" s="165"/>
    </row>
    <row r="19992" spans="41:41" x14ac:dyDescent="0.25">
      <c r="AO19992" s="165"/>
    </row>
    <row r="19993" spans="41:41" x14ac:dyDescent="0.25">
      <c r="AO19993" s="165"/>
    </row>
    <row r="19994" spans="41:41" x14ac:dyDescent="0.25">
      <c r="AO19994" s="165"/>
    </row>
    <row r="19995" spans="41:41" x14ac:dyDescent="0.25">
      <c r="AO19995" s="165"/>
    </row>
    <row r="19996" spans="41:41" x14ac:dyDescent="0.25">
      <c r="AO19996" s="165"/>
    </row>
    <row r="19997" spans="41:41" x14ac:dyDescent="0.25">
      <c r="AO19997" s="165"/>
    </row>
    <row r="19998" spans="41:41" x14ac:dyDescent="0.25">
      <c r="AO19998" s="165"/>
    </row>
    <row r="19999" spans="41:41" x14ac:dyDescent="0.25">
      <c r="AO19999" s="165"/>
    </row>
    <row r="20000" spans="41:41" x14ac:dyDescent="0.25">
      <c r="AO20000" s="165"/>
    </row>
    <row r="20001" spans="41:41" x14ac:dyDescent="0.25">
      <c r="AO20001" s="165"/>
    </row>
    <row r="20002" spans="41:41" x14ac:dyDescent="0.25">
      <c r="AO20002" s="165"/>
    </row>
    <row r="20003" spans="41:41" x14ac:dyDescent="0.25">
      <c r="AO20003" s="165"/>
    </row>
    <row r="20004" spans="41:41" x14ac:dyDescent="0.25">
      <c r="AO20004" s="165"/>
    </row>
    <row r="20005" spans="41:41" x14ac:dyDescent="0.25">
      <c r="AO20005" s="165"/>
    </row>
    <row r="20006" spans="41:41" x14ac:dyDescent="0.25">
      <c r="AO20006" s="165"/>
    </row>
    <row r="20007" spans="41:41" x14ac:dyDescent="0.25">
      <c r="AO20007" s="165"/>
    </row>
    <row r="20008" spans="41:41" x14ac:dyDescent="0.25">
      <c r="AO20008" s="165"/>
    </row>
    <row r="20009" spans="41:41" x14ac:dyDescent="0.25">
      <c r="AO20009" s="165"/>
    </row>
    <row r="20010" spans="41:41" x14ac:dyDescent="0.25">
      <c r="AO20010" s="165"/>
    </row>
    <row r="20011" spans="41:41" x14ac:dyDescent="0.25">
      <c r="AO20011" s="165"/>
    </row>
    <row r="20012" spans="41:41" x14ac:dyDescent="0.25">
      <c r="AO20012" s="165"/>
    </row>
    <row r="20013" spans="41:41" x14ac:dyDescent="0.25">
      <c r="AO20013" s="165"/>
    </row>
    <row r="20014" spans="41:41" x14ac:dyDescent="0.25">
      <c r="AO20014" s="165"/>
    </row>
    <row r="20015" spans="41:41" x14ac:dyDescent="0.25">
      <c r="AO20015" s="165"/>
    </row>
    <row r="20016" spans="41:41" x14ac:dyDescent="0.25">
      <c r="AO20016" s="165"/>
    </row>
    <row r="20017" spans="41:41" x14ac:dyDescent="0.25">
      <c r="AO20017" s="165"/>
    </row>
    <row r="20018" spans="41:41" x14ac:dyDescent="0.25">
      <c r="AO20018" s="165"/>
    </row>
    <row r="20019" spans="41:41" x14ac:dyDescent="0.25">
      <c r="AO20019" s="165"/>
    </row>
    <row r="20020" spans="41:41" x14ac:dyDescent="0.25">
      <c r="AO20020" s="165"/>
    </row>
    <row r="20021" spans="41:41" x14ac:dyDescent="0.25">
      <c r="AO20021" s="165"/>
    </row>
    <row r="20022" spans="41:41" x14ac:dyDescent="0.25">
      <c r="AO20022" s="165"/>
    </row>
    <row r="20023" spans="41:41" x14ac:dyDescent="0.25">
      <c r="AO20023" s="165"/>
    </row>
    <row r="20024" spans="41:41" x14ac:dyDescent="0.25">
      <c r="AO20024" s="165"/>
    </row>
    <row r="20025" spans="41:41" x14ac:dyDescent="0.25">
      <c r="AO20025" s="165"/>
    </row>
    <row r="20026" spans="41:41" x14ac:dyDescent="0.25">
      <c r="AO20026" s="165"/>
    </row>
    <row r="20027" spans="41:41" x14ac:dyDescent="0.25">
      <c r="AO20027" s="165"/>
    </row>
    <row r="20028" spans="41:41" x14ac:dyDescent="0.25">
      <c r="AO20028" s="165"/>
    </row>
    <row r="20029" spans="41:41" x14ac:dyDescent="0.25">
      <c r="AO20029" s="165"/>
    </row>
    <row r="20030" spans="41:41" x14ac:dyDescent="0.25">
      <c r="AO20030" s="165"/>
    </row>
    <row r="20031" spans="41:41" x14ac:dyDescent="0.25">
      <c r="AO20031" s="165"/>
    </row>
    <row r="20032" spans="41:41" x14ac:dyDescent="0.25">
      <c r="AO20032" s="165"/>
    </row>
    <row r="20033" spans="41:41" x14ac:dyDescent="0.25">
      <c r="AO20033" s="165"/>
    </row>
    <row r="20034" spans="41:41" x14ac:dyDescent="0.25">
      <c r="AO20034" s="165"/>
    </row>
    <row r="20035" spans="41:41" x14ac:dyDescent="0.25">
      <c r="AO20035" s="165"/>
    </row>
    <row r="20036" spans="41:41" x14ac:dyDescent="0.25">
      <c r="AO20036" s="165"/>
    </row>
    <row r="20037" spans="41:41" x14ac:dyDescent="0.25">
      <c r="AO20037" s="165"/>
    </row>
    <row r="20038" spans="41:41" x14ac:dyDescent="0.25">
      <c r="AO20038" s="165"/>
    </row>
    <row r="20039" spans="41:41" x14ac:dyDescent="0.25">
      <c r="AO20039" s="165"/>
    </row>
    <row r="20040" spans="41:41" x14ac:dyDescent="0.25">
      <c r="AO20040" s="165"/>
    </row>
    <row r="20041" spans="41:41" x14ac:dyDescent="0.25">
      <c r="AO20041" s="165"/>
    </row>
    <row r="20042" spans="41:41" x14ac:dyDescent="0.25">
      <c r="AO20042" s="165"/>
    </row>
    <row r="20043" spans="41:41" x14ac:dyDescent="0.25">
      <c r="AO20043" s="165"/>
    </row>
    <row r="20044" spans="41:41" x14ac:dyDescent="0.25">
      <c r="AO20044" s="165"/>
    </row>
    <row r="20045" spans="41:41" x14ac:dyDescent="0.25">
      <c r="AO20045" s="165"/>
    </row>
    <row r="20046" spans="41:41" x14ac:dyDescent="0.25">
      <c r="AO20046" s="165"/>
    </row>
    <row r="20047" spans="41:41" x14ac:dyDescent="0.25">
      <c r="AO20047" s="165"/>
    </row>
    <row r="20048" spans="41:41" x14ac:dyDescent="0.25">
      <c r="AO20048" s="165"/>
    </row>
    <row r="20049" spans="41:41" x14ac:dyDescent="0.25">
      <c r="AO20049" s="165"/>
    </row>
    <row r="20050" spans="41:41" x14ac:dyDescent="0.25">
      <c r="AO20050" s="165"/>
    </row>
    <row r="20051" spans="41:41" x14ac:dyDescent="0.25">
      <c r="AO20051" s="165"/>
    </row>
    <row r="20052" spans="41:41" x14ac:dyDescent="0.25">
      <c r="AO20052" s="165"/>
    </row>
    <row r="20053" spans="41:41" x14ac:dyDescent="0.25">
      <c r="AO20053" s="165"/>
    </row>
    <row r="20054" spans="41:41" x14ac:dyDescent="0.25">
      <c r="AO20054" s="165"/>
    </row>
    <row r="20055" spans="41:41" x14ac:dyDescent="0.25">
      <c r="AO20055" s="165"/>
    </row>
    <row r="20056" spans="41:41" x14ac:dyDescent="0.25">
      <c r="AO20056" s="165"/>
    </row>
    <row r="20057" spans="41:41" x14ac:dyDescent="0.25">
      <c r="AO20057" s="165"/>
    </row>
    <row r="20058" spans="41:41" x14ac:dyDescent="0.25">
      <c r="AO20058" s="165"/>
    </row>
    <row r="20059" spans="41:41" x14ac:dyDescent="0.25">
      <c r="AO20059" s="165"/>
    </row>
    <row r="20060" spans="41:41" x14ac:dyDescent="0.25">
      <c r="AO20060" s="165"/>
    </row>
    <row r="20061" spans="41:41" x14ac:dyDescent="0.25">
      <c r="AO20061" s="165"/>
    </row>
    <row r="20062" spans="41:41" x14ac:dyDescent="0.25">
      <c r="AO20062" s="165"/>
    </row>
    <row r="20063" spans="41:41" x14ac:dyDescent="0.25">
      <c r="AO20063" s="165"/>
    </row>
    <row r="20064" spans="41:41" x14ac:dyDescent="0.25">
      <c r="AO20064" s="165"/>
    </row>
    <row r="20065" spans="41:41" x14ac:dyDescent="0.25">
      <c r="AO20065" s="165"/>
    </row>
    <row r="20066" spans="41:41" x14ac:dyDescent="0.25">
      <c r="AO20066" s="165"/>
    </row>
    <row r="20067" spans="41:41" x14ac:dyDescent="0.25">
      <c r="AO20067" s="165"/>
    </row>
    <row r="20068" spans="41:41" x14ac:dyDescent="0.25">
      <c r="AO20068" s="165"/>
    </row>
    <row r="20069" spans="41:41" x14ac:dyDescent="0.25">
      <c r="AO20069" s="165"/>
    </row>
    <row r="20070" spans="41:41" x14ac:dyDescent="0.25">
      <c r="AO20070" s="165"/>
    </row>
    <row r="20071" spans="41:41" x14ac:dyDescent="0.25">
      <c r="AO20071" s="165"/>
    </row>
    <row r="20072" spans="41:41" x14ac:dyDescent="0.25">
      <c r="AO20072" s="165"/>
    </row>
    <row r="20073" spans="41:41" x14ac:dyDescent="0.25">
      <c r="AO20073" s="165"/>
    </row>
    <row r="20074" spans="41:41" x14ac:dyDescent="0.25">
      <c r="AO20074" s="165"/>
    </row>
    <row r="20075" spans="41:41" x14ac:dyDescent="0.25">
      <c r="AO20075" s="165"/>
    </row>
    <row r="20076" spans="41:41" x14ac:dyDescent="0.25">
      <c r="AO20076" s="165"/>
    </row>
    <row r="20077" spans="41:41" x14ac:dyDescent="0.25">
      <c r="AO20077" s="165"/>
    </row>
    <row r="20078" spans="41:41" x14ac:dyDescent="0.25">
      <c r="AO20078" s="165"/>
    </row>
    <row r="20079" spans="41:41" x14ac:dyDescent="0.25">
      <c r="AO20079" s="165"/>
    </row>
    <row r="20080" spans="41:41" x14ac:dyDescent="0.25">
      <c r="AO20080" s="165"/>
    </row>
    <row r="20081" spans="41:41" x14ac:dyDescent="0.25">
      <c r="AO20081" s="165"/>
    </row>
    <row r="20082" spans="41:41" x14ac:dyDescent="0.25">
      <c r="AO20082" s="165"/>
    </row>
    <row r="20083" spans="41:41" x14ac:dyDescent="0.25">
      <c r="AO20083" s="165"/>
    </row>
    <row r="20084" spans="41:41" x14ac:dyDescent="0.25">
      <c r="AO20084" s="165"/>
    </row>
    <row r="20085" spans="41:41" x14ac:dyDescent="0.25">
      <c r="AO20085" s="165"/>
    </row>
    <row r="20086" spans="41:41" x14ac:dyDescent="0.25">
      <c r="AO20086" s="165"/>
    </row>
    <row r="20087" spans="41:41" x14ac:dyDescent="0.25">
      <c r="AO20087" s="165"/>
    </row>
    <row r="20088" spans="41:41" x14ac:dyDescent="0.25">
      <c r="AO20088" s="165"/>
    </row>
    <row r="20089" spans="41:41" x14ac:dyDescent="0.25">
      <c r="AO20089" s="165"/>
    </row>
    <row r="20090" spans="41:41" x14ac:dyDescent="0.25">
      <c r="AO20090" s="165"/>
    </row>
    <row r="20091" spans="41:41" x14ac:dyDescent="0.25">
      <c r="AO20091" s="165"/>
    </row>
    <row r="20092" spans="41:41" x14ac:dyDescent="0.25">
      <c r="AO20092" s="165"/>
    </row>
    <row r="20093" spans="41:41" x14ac:dyDescent="0.25">
      <c r="AO20093" s="165"/>
    </row>
    <row r="20094" spans="41:41" x14ac:dyDescent="0.25">
      <c r="AO20094" s="165"/>
    </row>
    <row r="20095" spans="41:41" x14ac:dyDescent="0.25">
      <c r="AO20095" s="165"/>
    </row>
    <row r="20096" spans="41:41" x14ac:dyDescent="0.25">
      <c r="AO20096" s="165"/>
    </row>
    <row r="20097" spans="41:41" x14ac:dyDescent="0.25">
      <c r="AO20097" s="165"/>
    </row>
    <row r="20098" spans="41:41" x14ac:dyDescent="0.25">
      <c r="AO20098" s="165"/>
    </row>
    <row r="20099" spans="41:41" x14ac:dyDescent="0.25">
      <c r="AO20099" s="165"/>
    </row>
    <row r="20100" spans="41:41" x14ac:dyDescent="0.25">
      <c r="AO20100" s="165"/>
    </row>
    <row r="20101" spans="41:41" x14ac:dyDescent="0.25">
      <c r="AO20101" s="165"/>
    </row>
    <row r="20102" spans="41:41" x14ac:dyDescent="0.25">
      <c r="AO20102" s="165"/>
    </row>
    <row r="20103" spans="41:41" x14ac:dyDescent="0.25">
      <c r="AO20103" s="165"/>
    </row>
    <row r="20104" spans="41:41" x14ac:dyDescent="0.25">
      <c r="AO20104" s="165"/>
    </row>
    <row r="20105" spans="41:41" x14ac:dyDescent="0.25">
      <c r="AO20105" s="165"/>
    </row>
    <row r="20106" spans="41:41" x14ac:dyDescent="0.25">
      <c r="AO20106" s="165"/>
    </row>
    <row r="20107" spans="41:41" x14ac:dyDescent="0.25">
      <c r="AO20107" s="165"/>
    </row>
    <row r="20108" spans="41:41" x14ac:dyDescent="0.25">
      <c r="AO20108" s="165"/>
    </row>
    <row r="20109" spans="41:41" x14ac:dyDescent="0.25">
      <c r="AO20109" s="165"/>
    </row>
    <row r="20110" spans="41:41" x14ac:dyDescent="0.25">
      <c r="AO20110" s="165"/>
    </row>
    <row r="20111" spans="41:41" x14ac:dyDescent="0.25">
      <c r="AO20111" s="165"/>
    </row>
    <row r="20112" spans="41:41" x14ac:dyDescent="0.25">
      <c r="AO20112" s="165"/>
    </row>
    <row r="20113" spans="41:41" x14ac:dyDescent="0.25">
      <c r="AO20113" s="165"/>
    </row>
    <row r="20114" spans="41:41" x14ac:dyDescent="0.25">
      <c r="AO20114" s="165"/>
    </row>
    <row r="20115" spans="41:41" x14ac:dyDescent="0.25">
      <c r="AO20115" s="165"/>
    </row>
    <row r="20116" spans="41:41" x14ac:dyDescent="0.25">
      <c r="AO20116" s="165"/>
    </row>
    <row r="20117" spans="41:41" x14ac:dyDescent="0.25">
      <c r="AO20117" s="165"/>
    </row>
    <row r="20118" spans="41:41" x14ac:dyDescent="0.25">
      <c r="AO20118" s="165"/>
    </row>
    <row r="20119" spans="41:41" x14ac:dyDescent="0.25">
      <c r="AO20119" s="165"/>
    </row>
    <row r="20120" spans="41:41" x14ac:dyDescent="0.25">
      <c r="AO20120" s="165"/>
    </row>
    <row r="20121" spans="41:41" x14ac:dyDescent="0.25">
      <c r="AO20121" s="165"/>
    </row>
    <row r="20122" spans="41:41" x14ac:dyDescent="0.25">
      <c r="AO20122" s="165"/>
    </row>
    <row r="20123" spans="41:41" x14ac:dyDescent="0.25">
      <c r="AO20123" s="165"/>
    </row>
    <row r="20124" spans="41:41" x14ac:dyDescent="0.25">
      <c r="AO20124" s="165"/>
    </row>
    <row r="20125" spans="41:41" x14ac:dyDescent="0.25">
      <c r="AO20125" s="165"/>
    </row>
    <row r="20126" spans="41:41" x14ac:dyDescent="0.25">
      <c r="AO20126" s="165"/>
    </row>
    <row r="20127" spans="41:41" x14ac:dyDescent="0.25">
      <c r="AO20127" s="165"/>
    </row>
    <row r="20128" spans="41:41" x14ac:dyDescent="0.25">
      <c r="AO20128" s="165"/>
    </row>
    <row r="20129" spans="41:41" x14ac:dyDescent="0.25">
      <c r="AO20129" s="165"/>
    </row>
    <row r="20130" spans="41:41" x14ac:dyDescent="0.25">
      <c r="AO20130" s="165"/>
    </row>
    <row r="20131" spans="41:41" x14ac:dyDescent="0.25">
      <c r="AO20131" s="165"/>
    </row>
    <row r="20132" spans="41:41" x14ac:dyDescent="0.25">
      <c r="AO20132" s="165"/>
    </row>
    <row r="20133" spans="41:41" x14ac:dyDescent="0.25">
      <c r="AO20133" s="165"/>
    </row>
    <row r="20134" spans="41:41" x14ac:dyDescent="0.25">
      <c r="AO20134" s="165"/>
    </row>
    <row r="20135" spans="41:41" x14ac:dyDescent="0.25">
      <c r="AO20135" s="165"/>
    </row>
    <row r="20136" spans="41:41" x14ac:dyDescent="0.25">
      <c r="AO20136" s="165"/>
    </row>
    <row r="20137" spans="41:41" x14ac:dyDescent="0.25">
      <c r="AO20137" s="165"/>
    </row>
    <row r="20138" spans="41:41" x14ac:dyDescent="0.25">
      <c r="AO20138" s="165"/>
    </row>
    <row r="20139" spans="41:41" x14ac:dyDescent="0.25">
      <c r="AO20139" s="165"/>
    </row>
    <row r="20140" spans="41:41" x14ac:dyDescent="0.25">
      <c r="AO20140" s="165"/>
    </row>
    <row r="20141" spans="41:41" x14ac:dyDescent="0.25">
      <c r="AO20141" s="165"/>
    </row>
    <row r="20142" spans="41:41" x14ac:dyDescent="0.25">
      <c r="AO20142" s="165"/>
    </row>
    <row r="20143" spans="41:41" x14ac:dyDescent="0.25">
      <c r="AO20143" s="165"/>
    </row>
    <row r="20144" spans="41:41" x14ac:dyDescent="0.25">
      <c r="AO20144" s="165"/>
    </row>
    <row r="20145" spans="41:41" x14ac:dyDescent="0.25">
      <c r="AO20145" s="165"/>
    </row>
    <row r="20146" spans="41:41" x14ac:dyDescent="0.25">
      <c r="AO20146" s="165"/>
    </row>
    <row r="20147" spans="41:41" x14ac:dyDescent="0.25">
      <c r="AO20147" s="165"/>
    </row>
    <row r="20148" spans="41:41" x14ac:dyDescent="0.25">
      <c r="AO20148" s="165"/>
    </row>
    <row r="20149" spans="41:41" x14ac:dyDescent="0.25">
      <c r="AO20149" s="165"/>
    </row>
    <row r="20150" spans="41:41" x14ac:dyDescent="0.25">
      <c r="AO20150" s="165"/>
    </row>
    <row r="20151" spans="41:41" x14ac:dyDescent="0.25">
      <c r="AO20151" s="165"/>
    </row>
    <row r="20152" spans="41:41" x14ac:dyDescent="0.25">
      <c r="AO20152" s="165"/>
    </row>
    <row r="20153" spans="41:41" x14ac:dyDescent="0.25">
      <c r="AO20153" s="165"/>
    </row>
    <row r="20154" spans="41:41" x14ac:dyDescent="0.25">
      <c r="AO20154" s="165"/>
    </row>
    <row r="20155" spans="41:41" x14ac:dyDescent="0.25">
      <c r="AO20155" s="165"/>
    </row>
    <row r="20156" spans="41:41" x14ac:dyDescent="0.25">
      <c r="AO20156" s="165"/>
    </row>
    <row r="20157" spans="41:41" x14ac:dyDescent="0.25">
      <c r="AO20157" s="165"/>
    </row>
    <row r="20158" spans="41:41" x14ac:dyDescent="0.25">
      <c r="AO20158" s="165"/>
    </row>
    <row r="20159" spans="41:41" x14ac:dyDescent="0.25">
      <c r="AO20159" s="165"/>
    </row>
    <row r="20160" spans="41:41" x14ac:dyDescent="0.25">
      <c r="AO20160" s="165"/>
    </row>
    <row r="20161" spans="41:41" x14ac:dyDescent="0.25">
      <c r="AO20161" s="165"/>
    </row>
    <row r="20162" spans="41:41" x14ac:dyDescent="0.25">
      <c r="AO20162" s="165"/>
    </row>
    <row r="20163" spans="41:41" x14ac:dyDescent="0.25">
      <c r="AO20163" s="165"/>
    </row>
    <row r="20164" spans="41:41" x14ac:dyDescent="0.25">
      <c r="AO20164" s="165"/>
    </row>
    <row r="20165" spans="41:41" x14ac:dyDescent="0.25">
      <c r="AO20165" s="165"/>
    </row>
    <row r="20166" spans="41:41" x14ac:dyDescent="0.25">
      <c r="AO20166" s="165"/>
    </row>
    <row r="20167" spans="41:41" x14ac:dyDescent="0.25">
      <c r="AO20167" s="165"/>
    </row>
    <row r="20168" spans="41:41" x14ac:dyDescent="0.25">
      <c r="AO20168" s="165"/>
    </row>
    <row r="20169" spans="41:41" x14ac:dyDescent="0.25">
      <c r="AO20169" s="165"/>
    </row>
    <row r="20170" spans="41:41" x14ac:dyDescent="0.25">
      <c r="AO20170" s="165"/>
    </row>
    <row r="20171" spans="41:41" x14ac:dyDescent="0.25">
      <c r="AO20171" s="165"/>
    </row>
    <row r="20172" spans="41:41" x14ac:dyDescent="0.25">
      <c r="AO20172" s="165"/>
    </row>
    <row r="20173" spans="41:41" x14ac:dyDescent="0.25">
      <c r="AO20173" s="165"/>
    </row>
    <row r="20174" spans="41:41" x14ac:dyDescent="0.25">
      <c r="AO20174" s="165"/>
    </row>
    <row r="20175" spans="41:41" x14ac:dyDescent="0.25">
      <c r="AO20175" s="165"/>
    </row>
    <row r="20176" spans="41:41" x14ac:dyDescent="0.25">
      <c r="AO20176" s="165"/>
    </row>
    <row r="20177" spans="41:41" x14ac:dyDescent="0.25">
      <c r="AO20177" s="165"/>
    </row>
    <row r="20178" spans="41:41" x14ac:dyDescent="0.25">
      <c r="AO20178" s="165"/>
    </row>
    <row r="20179" spans="41:41" x14ac:dyDescent="0.25">
      <c r="AO20179" s="165"/>
    </row>
    <row r="20180" spans="41:41" x14ac:dyDescent="0.25">
      <c r="AO20180" s="165"/>
    </row>
    <row r="20181" spans="41:41" x14ac:dyDescent="0.25">
      <c r="AO20181" s="165"/>
    </row>
    <row r="20182" spans="41:41" x14ac:dyDescent="0.25">
      <c r="AO20182" s="165"/>
    </row>
    <row r="20183" spans="41:41" x14ac:dyDescent="0.25">
      <c r="AO20183" s="165"/>
    </row>
    <row r="20184" spans="41:41" x14ac:dyDescent="0.25">
      <c r="AO20184" s="165"/>
    </row>
    <row r="20185" spans="41:41" x14ac:dyDescent="0.25">
      <c r="AO20185" s="165"/>
    </row>
    <row r="20186" spans="41:41" x14ac:dyDescent="0.25">
      <c r="AO20186" s="165"/>
    </row>
    <row r="20187" spans="41:41" x14ac:dyDescent="0.25">
      <c r="AO20187" s="165"/>
    </row>
    <row r="20188" spans="41:41" x14ac:dyDescent="0.25">
      <c r="AO20188" s="165"/>
    </row>
    <row r="20189" spans="41:41" x14ac:dyDescent="0.25">
      <c r="AO20189" s="165"/>
    </row>
    <row r="20190" spans="41:41" x14ac:dyDescent="0.25">
      <c r="AO20190" s="165"/>
    </row>
    <row r="20191" spans="41:41" x14ac:dyDescent="0.25">
      <c r="AO20191" s="165"/>
    </row>
    <row r="20192" spans="41:41" x14ac:dyDescent="0.25">
      <c r="AO20192" s="165"/>
    </row>
    <row r="20193" spans="41:41" x14ac:dyDescent="0.25">
      <c r="AO20193" s="165"/>
    </row>
    <row r="20194" spans="41:41" x14ac:dyDescent="0.25">
      <c r="AO20194" s="165"/>
    </row>
    <row r="20195" spans="41:41" x14ac:dyDescent="0.25">
      <c r="AO20195" s="165"/>
    </row>
    <row r="20196" spans="41:41" x14ac:dyDescent="0.25">
      <c r="AO20196" s="165"/>
    </row>
    <row r="20197" spans="41:41" x14ac:dyDescent="0.25">
      <c r="AO20197" s="165"/>
    </row>
    <row r="20198" spans="41:41" x14ac:dyDescent="0.25">
      <c r="AO20198" s="165"/>
    </row>
    <row r="20199" spans="41:41" x14ac:dyDescent="0.25">
      <c r="AO20199" s="165"/>
    </row>
    <row r="20200" spans="41:41" x14ac:dyDescent="0.25">
      <c r="AO20200" s="165"/>
    </row>
    <row r="20201" spans="41:41" x14ac:dyDescent="0.25">
      <c r="AO20201" s="165"/>
    </row>
    <row r="20202" spans="41:41" x14ac:dyDescent="0.25">
      <c r="AO20202" s="165"/>
    </row>
    <row r="20203" spans="41:41" x14ac:dyDescent="0.25">
      <c r="AO20203" s="165"/>
    </row>
    <row r="20204" spans="41:41" x14ac:dyDescent="0.25">
      <c r="AO20204" s="165"/>
    </row>
    <row r="20205" spans="41:41" x14ac:dyDescent="0.25">
      <c r="AO20205" s="165"/>
    </row>
    <row r="20206" spans="41:41" x14ac:dyDescent="0.25">
      <c r="AO20206" s="165"/>
    </row>
    <row r="20207" spans="41:41" x14ac:dyDescent="0.25">
      <c r="AO20207" s="165"/>
    </row>
    <row r="20208" spans="41:41" x14ac:dyDescent="0.25">
      <c r="AO20208" s="165"/>
    </row>
    <row r="20209" spans="41:41" x14ac:dyDescent="0.25">
      <c r="AO20209" s="165"/>
    </row>
    <row r="20210" spans="41:41" x14ac:dyDescent="0.25">
      <c r="AO20210" s="165"/>
    </row>
    <row r="20211" spans="41:41" x14ac:dyDescent="0.25">
      <c r="AO20211" s="165"/>
    </row>
    <row r="20212" spans="41:41" x14ac:dyDescent="0.25">
      <c r="AO20212" s="165"/>
    </row>
    <row r="20213" spans="41:41" x14ac:dyDescent="0.25">
      <c r="AO20213" s="165"/>
    </row>
    <row r="20214" spans="41:41" x14ac:dyDescent="0.25">
      <c r="AO20214" s="165"/>
    </row>
    <row r="20215" spans="41:41" x14ac:dyDescent="0.25">
      <c r="AO20215" s="165"/>
    </row>
    <row r="20216" spans="41:41" x14ac:dyDescent="0.25">
      <c r="AO20216" s="165"/>
    </row>
    <row r="20217" spans="41:41" x14ac:dyDescent="0.25">
      <c r="AO20217" s="165"/>
    </row>
    <row r="20218" spans="41:41" x14ac:dyDescent="0.25">
      <c r="AO20218" s="165"/>
    </row>
    <row r="20219" spans="41:41" x14ac:dyDescent="0.25">
      <c r="AO20219" s="165"/>
    </row>
    <row r="20220" spans="41:41" x14ac:dyDescent="0.25">
      <c r="AO20220" s="165"/>
    </row>
    <row r="20221" spans="41:41" x14ac:dyDescent="0.25">
      <c r="AO20221" s="165"/>
    </row>
    <row r="20222" spans="41:41" x14ac:dyDescent="0.25">
      <c r="AO20222" s="165"/>
    </row>
    <row r="20223" spans="41:41" x14ac:dyDescent="0.25">
      <c r="AO20223" s="165"/>
    </row>
    <row r="20224" spans="41:41" x14ac:dyDescent="0.25">
      <c r="AO20224" s="165"/>
    </row>
    <row r="20225" spans="41:41" x14ac:dyDescent="0.25">
      <c r="AO20225" s="165"/>
    </row>
    <row r="20226" spans="41:41" x14ac:dyDescent="0.25">
      <c r="AO20226" s="165"/>
    </row>
    <row r="20227" spans="41:41" x14ac:dyDescent="0.25">
      <c r="AO20227" s="165"/>
    </row>
    <row r="20228" spans="41:41" x14ac:dyDescent="0.25">
      <c r="AO20228" s="165"/>
    </row>
    <row r="20229" spans="41:41" x14ac:dyDescent="0.25">
      <c r="AO20229" s="165"/>
    </row>
    <row r="20230" spans="41:41" x14ac:dyDescent="0.25">
      <c r="AO20230" s="165"/>
    </row>
    <row r="20231" spans="41:41" x14ac:dyDescent="0.25">
      <c r="AO20231" s="165"/>
    </row>
    <row r="20232" spans="41:41" x14ac:dyDescent="0.25">
      <c r="AO20232" s="165"/>
    </row>
    <row r="20233" spans="41:41" x14ac:dyDescent="0.25">
      <c r="AO20233" s="165"/>
    </row>
    <row r="20234" spans="41:41" x14ac:dyDescent="0.25">
      <c r="AO20234" s="165"/>
    </row>
    <row r="20235" spans="41:41" x14ac:dyDescent="0.25">
      <c r="AO20235" s="165"/>
    </row>
    <row r="20236" spans="41:41" x14ac:dyDescent="0.25">
      <c r="AO20236" s="165"/>
    </row>
    <row r="20237" spans="41:41" x14ac:dyDescent="0.25">
      <c r="AO20237" s="165"/>
    </row>
    <row r="20238" spans="41:41" x14ac:dyDescent="0.25">
      <c r="AO20238" s="165"/>
    </row>
    <row r="20239" spans="41:41" x14ac:dyDescent="0.25">
      <c r="AO20239" s="165"/>
    </row>
    <row r="20240" spans="41:41" x14ac:dyDescent="0.25">
      <c r="AO20240" s="165"/>
    </row>
    <row r="20241" spans="41:41" x14ac:dyDescent="0.25">
      <c r="AO20241" s="165"/>
    </row>
    <row r="20242" spans="41:41" x14ac:dyDescent="0.25">
      <c r="AO20242" s="165"/>
    </row>
    <row r="20243" spans="41:41" x14ac:dyDescent="0.25">
      <c r="AO20243" s="165"/>
    </row>
    <row r="20244" spans="41:41" x14ac:dyDescent="0.25">
      <c r="AO20244" s="165"/>
    </row>
    <row r="20245" spans="41:41" x14ac:dyDescent="0.25">
      <c r="AO20245" s="165"/>
    </row>
    <row r="20246" spans="41:41" x14ac:dyDescent="0.25">
      <c r="AO20246" s="165"/>
    </row>
    <row r="20247" spans="41:41" x14ac:dyDescent="0.25">
      <c r="AO20247" s="165"/>
    </row>
    <row r="20248" spans="41:41" x14ac:dyDescent="0.25">
      <c r="AO20248" s="165"/>
    </row>
    <row r="20249" spans="41:41" x14ac:dyDescent="0.25">
      <c r="AO20249" s="165"/>
    </row>
    <row r="20250" spans="41:41" x14ac:dyDescent="0.25">
      <c r="AO20250" s="165"/>
    </row>
    <row r="20251" spans="41:41" x14ac:dyDescent="0.25">
      <c r="AO20251" s="165"/>
    </row>
    <row r="20252" spans="41:41" x14ac:dyDescent="0.25">
      <c r="AO20252" s="165"/>
    </row>
    <row r="20253" spans="41:41" x14ac:dyDescent="0.25">
      <c r="AO20253" s="165"/>
    </row>
    <row r="20254" spans="41:41" x14ac:dyDescent="0.25">
      <c r="AO20254" s="165"/>
    </row>
    <row r="20255" spans="41:41" x14ac:dyDescent="0.25">
      <c r="AO20255" s="165"/>
    </row>
    <row r="20256" spans="41:41" x14ac:dyDescent="0.25">
      <c r="AO20256" s="165"/>
    </row>
    <row r="20257" spans="41:41" x14ac:dyDescent="0.25">
      <c r="AO20257" s="165"/>
    </row>
    <row r="20258" spans="41:41" x14ac:dyDescent="0.25">
      <c r="AO20258" s="165"/>
    </row>
    <row r="20259" spans="41:41" x14ac:dyDescent="0.25">
      <c r="AO20259" s="165"/>
    </row>
    <row r="20260" spans="41:41" x14ac:dyDescent="0.25">
      <c r="AO20260" s="165"/>
    </row>
    <row r="20261" spans="41:41" x14ac:dyDescent="0.25">
      <c r="AO20261" s="165"/>
    </row>
    <row r="20262" spans="41:41" x14ac:dyDescent="0.25">
      <c r="AO20262" s="165"/>
    </row>
    <row r="20263" spans="41:41" x14ac:dyDescent="0.25">
      <c r="AO20263" s="165"/>
    </row>
    <row r="20264" spans="41:41" x14ac:dyDescent="0.25">
      <c r="AO20264" s="165"/>
    </row>
    <row r="20265" spans="41:41" x14ac:dyDescent="0.25">
      <c r="AO20265" s="165"/>
    </row>
    <row r="20266" spans="41:41" x14ac:dyDescent="0.25">
      <c r="AO20266" s="165"/>
    </row>
    <row r="20267" spans="41:41" x14ac:dyDescent="0.25">
      <c r="AO20267" s="165"/>
    </row>
    <row r="20268" spans="41:41" x14ac:dyDescent="0.25">
      <c r="AO20268" s="165"/>
    </row>
    <row r="20269" spans="41:41" x14ac:dyDescent="0.25">
      <c r="AO20269" s="165"/>
    </row>
    <row r="20270" spans="41:41" x14ac:dyDescent="0.25">
      <c r="AO20270" s="165"/>
    </row>
    <row r="20271" spans="41:41" x14ac:dyDescent="0.25">
      <c r="AO20271" s="165"/>
    </row>
    <row r="20272" spans="41:41" x14ac:dyDescent="0.25">
      <c r="AO20272" s="165"/>
    </row>
    <row r="20273" spans="41:41" x14ac:dyDescent="0.25">
      <c r="AO20273" s="165"/>
    </row>
    <row r="20274" spans="41:41" x14ac:dyDescent="0.25">
      <c r="AO20274" s="165"/>
    </row>
    <row r="20275" spans="41:41" x14ac:dyDescent="0.25">
      <c r="AO20275" s="165"/>
    </row>
    <row r="20276" spans="41:41" x14ac:dyDescent="0.25">
      <c r="AO20276" s="165"/>
    </row>
    <row r="20277" spans="41:41" x14ac:dyDescent="0.25">
      <c r="AO20277" s="165"/>
    </row>
    <row r="20278" spans="41:41" x14ac:dyDescent="0.25">
      <c r="AO20278" s="165"/>
    </row>
    <row r="20279" spans="41:41" x14ac:dyDescent="0.25">
      <c r="AO20279" s="165"/>
    </row>
    <row r="20280" spans="41:41" x14ac:dyDescent="0.25">
      <c r="AO20280" s="165"/>
    </row>
    <row r="20281" spans="41:41" x14ac:dyDescent="0.25">
      <c r="AO20281" s="165"/>
    </row>
    <row r="20282" spans="41:41" x14ac:dyDescent="0.25">
      <c r="AO20282" s="165"/>
    </row>
    <row r="20283" spans="41:41" x14ac:dyDescent="0.25">
      <c r="AO20283" s="165"/>
    </row>
    <row r="20284" spans="41:41" x14ac:dyDescent="0.25">
      <c r="AO20284" s="165"/>
    </row>
    <row r="20285" spans="41:41" x14ac:dyDescent="0.25">
      <c r="AO20285" s="165"/>
    </row>
    <row r="20286" spans="41:41" x14ac:dyDescent="0.25">
      <c r="AO20286" s="165"/>
    </row>
    <row r="20287" spans="41:41" x14ac:dyDescent="0.25">
      <c r="AO20287" s="165"/>
    </row>
    <row r="20288" spans="41:41" x14ac:dyDescent="0.25">
      <c r="AO20288" s="165"/>
    </row>
    <row r="20289" spans="41:41" x14ac:dyDescent="0.25">
      <c r="AO20289" s="165"/>
    </row>
    <row r="20290" spans="41:41" x14ac:dyDescent="0.25">
      <c r="AO20290" s="165"/>
    </row>
    <row r="20291" spans="41:41" x14ac:dyDescent="0.25">
      <c r="AO20291" s="165"/>
    </row>
    <row r="20292" spans="41:41" x14ac:dyDescent="0.25">
      <c r="AO20292" s="165"/>
    </row>
    <row r="20293" spans="41:41" x14ac:dyDescent="0.25">
      <c r="AO20293" s="165"/>
    </row>
    <row r="20294" spans="41:41" x14ac:dyDescent="0.25">
      <c r="AO20294" s="165"/>
    </row>
    <row r="20295" spans="41:41" x14ac:dyDescent="0.25">
      <c r="AO20295" s="165"/>
    </row>
    <row r="20296" spans="41:41" x14ac:dyDescent="0.25">
      <c r="AO20296" s="165"/>
    </row>
    <row r="20297" spans="41:41" x14ac:dyDescent="0.25">
      <c r="AO20297" s="165"/>
    </row>
    <row r="20298" spans="41:41" x14ac:dyDescent="0.25">
      <c r="AO20298" s="165"/>
    </row>
    <row r="20299" spans="41:41" x14ac:dyDescent="0.25">
      <c r="AO20299" s="165"/>
    </row>
    <row r="20300" spans="41:41" x14ac:dyDescent="0.25">
      <c r="AO20300" s="165"/>
    </row>
    <row r="20301" spans="41:41" x14ac:dyDescent="0.25">
      <c r="AO20301" s="165"/>
    </row>
    <row r="20302" spans="41:41" x14ac:dyDescent="0.25">
      <c r="AO20302" s="165"/>
    </row>
    <row r="20303" spans="41:41" x14ac:dyDescent="0.25">
      <c r="AO20303" s="165"/>
    </row>
    <row r="20304" spans="41:41" x14ac:dyDescent="0.25">
      <c r="AO20304" s="165"/>
    </row>
    <row r="20305" spans="41:41" x14ac:dyDescent="0.25">
      <c r="AO20305" s="165"/>
    </row>
    <row r="20306" spans="41:41" x14ac:dyDescent="0.25">
      <c r="AO20306" s="165"/>
    </row>
    <row r="20307" spans="41:41" x14ac:dyDescent="0.25">
      <c r="AO20307" s="165"/>
    </row>
    <row r="20308" spans="41:41" x14ac:dyDescent="0.25">
      <c r="AO20308" s="165"/>
    </row>
    <row r="20309" spans="41:41" x14ac:dyDescent="0.25">
      <c r="AO20309" s="165"/>
    </row>
    <row r="20310" spans="41:41" x14ac:dyDescent="0.25">
      <c r="AO20310" s="165"/>
    </row>
    <row r="20311" spans="41:41" x14ac:dyDescent="0.25">
      <c r="AO20311" s="165"/>
    </row>
    <row r="20312" spans="41:41" x14ac:dyDescent="0.25">
      <c r="AO20312" s="165"/>
    </row>
    <row r="20313" spans="41:41" x14ac:dyDescent="0.25">
      <c r="AO20313" s="165"/>
    </row>
    <row r="20314" spans="41:41" x14ac:dyDescent="0.25">
      <c r="AO20314" s="165"/>
    </row>
    <row r="20315" spans="41:41" x14ac:dyDescent="0.25">
      <c r="AO20315" s="165"/>
    </row>
    <row r="20316" spans="41:41" x14ac:dyDescent="0.25">
      <c r="AO20316" s="165"/>
    </row>
    <row r="20317" spans="41:41" x14ac:dyDescent="0.25">
      <c r="AO20317" s="165"/>
    </row>
    <row r="20318" spans="41:41" x14ac:dyDescent="0.25">
      <c r="AO20318" s="165"/>
    </row>
    <row r="20319" spans="41:41" x14ac:dyDescent="0.25">
      <c r="AO20319" s="165"/>
    </row>
    <row r="20320" spans="41:41" x14ac:dyDescent="0.25">
      <c r="AO20320" s="165"/>
    </row>
    <row r="20321" spans="41:41" x14ac:dyDescent="0.25">
      <c r="AO20321" s="165"/>
    </row>
    <row r="20322" spans="41:41" x14ac:dyDescent="0.25">
      <c r="AO20322" s="165"/>
    </row>
    <row r="20323" spans="41:41" x14ac:dyDescent="0.25">
      <c r="AO20323" s="165"/>
    </row>
    <row r="20324" spans="41:41" x14ac:dyDescent="0.25">
      <c r="AO20324" s="165"/>
    </row>
    <row r="20325" spans="41:41" x14ac:dyDescent="0.25">
      <c r="AO20325" s="165"/>
    </row>
    <row r="20326" spans="41:41" x14ac:dyDescent="0.25">
      <c r="AO20326" s="165"/>
    </row>
    <row r="20327" spans="41:41" x14ac:dyDescent="0.25">
      <c r="AO20327" s="165"/>
    </row>
    <row r="20328" spans="41:41" x14ac:dyDescent="0.25">
      <c r="AO20328" s="165"/>
    </row>
    <row r="20329" spans="41:41" x14ac:dyDescent="0.25">
      <c r="AO20329" s="165"/>
    </row>
    <row r="20330" spans="41:41" x14ac:dyDescent="0.25">
      <c r="AO20330" s="165"/>
    </row>
    <row r="20331" spans="41:41" x14ac:dyDescent="0.25">
      <c r="AO20331" s="165"/>
    </row>
    <row r="20332" spans="41:41" x14ac:dyDescent="0.25">
      <c r="AO20332" s="165"/>
    </row>
    <row r="20333" spans="41:41" x14ac:dyDescent="0.25">
      <c r="AO20333" s="165"/>
    </row>
    <row r="20334" spans="41:41" x14ac:dyDescent="0.25">
      <c r="AO20334" s="165"/>
    </row>
    <row r="20335" spans="41:41" x14ac:dyDescent="0.25">
      <c r="AO20335" s="165"/>
    </row>
    <row r="20336" spans="41:41" x14ac:dyDescent="0.25">
      <c r="AO20336" s="165"/>
    </row>
    <row r="20337" spans="41:41" x14ac:dyDescent="0.25">
      <c r="AO20337" s="165"/>
    </row>
    <row r="20338" spans="41:41" x14ac:dyDescent="0.25">
      <c r="AO20338" s="165"/>
    </row>
    <row r="20339" spans="41:41" x14ac:dyDescent="0.25">
      <c r="AO20339" s="165"/>
    </row>
    <row r="20340" spans="41:41" x14ac:dyDescent="0.25">
      <c r="AO20340" s="165"/>
    </row>
    <row r="20341" spans="41:41" x14ac:dyDescent="0.25">
      <c r="AO20341" s="165"/>
    </row>
    <row r="20342" spans="41:41" x14ac:dyDescent="0.25">
      <c r="AO20342" s="165"/>
    </row>
    <row r="20343" spans="41:41" x14ac:dyDescent="0.25">
      <c r="AO20343" s="165"/>
    </row>
    <row r="20344" spans="41:41" x14ac:dyDescent="0.25">
      <c r="AO20344" s="165"/>
    </row>
    <row r="20345" spans="41:41" x14ac:dyDescent="0.25">
      <c r="AO20345" s="165"/>
    </row>
    <row r="20346" spans="41:41" x14ac:dyDescent="0.25">
      <c r="AO20346" s="165"/>
    </row>
    <row r="20347" spans="41:41" x14ac:dyDescent="0.25">
      <c r="AO20347" s="165"/>
    </row>
    <row r="20348" spans="41:41" x14ac:dyDescent="0.25">
      <c r="AO20348" s="165"/>
    </row>
    <row r="20349" spans="41:41" x14ac:dyDescent="0.25">
      <c r="AO20349" s="165"/>
    </row>
    <row r="20350" spans="41:41" x14ac:dyDescent="0.25">
      <c r="AO20350" s="165"/>
    </row>
    <row r="20351" spans="41:41" x14ac:dyDescent="0.25">
      <c r="AO20351" s="165"/>
    </row>
    <row r="20352" spans="41:41" x14ac:dyDescent="0.25">
      <c r="AO20352" s="165"/>
    </row>
    <row r="20353" spans="41:41" x14ac:dyDescent="0.25">
      <c r="AO20353" s="165"/>
    </row>
    <row r="20354" spans="41:41" x14ac:dyDescent="0.25">
      <c r="AO20354" s="165"/>
    </row>
    <row r="20355" spans="41:41" x14ac:dyDescent="0.25">
      <c r="AO20355" s="165"/>
    </row>
    <row r="20356" spans="41:41" x14ac:dyDescent="0.25">
      <c r="AO20356" s="165"/>
    </row>
    <row r="20357" spans="41:41" x14ac:dyDescent="0.25">
      <c r="AO20357" s="165"/>
    </row>
    <row r="20358" spans="41:41" x14ac:dyDescent="0.25">
      <c r="AO20358" s="165"/>
    </row>
    <row r="20359" spans="41:41" x14ac:dyDescent="0.25">
      <c r="AO20359" s="165"/>
    </row>
    <row r="20360" spans="41:41" x14ac:dyDescent="0.25">
      <c r="AO20360" s="165"/>
    </row>
    <row r="20361" spans="41:41" x14ac:dyDescent="0.25">
      <c r="AO20361" s="165"/>
    </row>
    <row r="20362" spans="41:41" x14ac:dyDescent="0.25">
      <c r="AO20362" s="165"/>
    </row>
    <row r="20363" spans="41:41" x14ac:dyDescent="0.25">
      <c r="AO20363" s="165"/>
    </row>
    <row r="20364" spans="41:41" x14ac:dyDescent="0.25">
      <c r="AO20364" s="165"/>
    </row>
    <row r="20365" spans="41:41" x14ac:dyDescent="0.25">
      <c r="AO20365" s="165"/>
    </row>
    <row r="20366" spans="41:41" x14ac:dyDescent="0.25">
      <c r="AO20366" s="165"/>
    </row>
    <row r="20367" spans="41:41" x14ac:dyDescent="0.25">
      <c r="AO20367" s="165"/>
    </row>
    <row r="20368" spans="41:41" x14ac:dyDescent="0.25">
      <c r="AO20368" s="165"/>
    </row>
    <row r="20369" spans="41:41" x14ac:dyDescent="0.25">
      <c r="AO20369" s="165"/>
    </row>
    <row r="20370" spans="41:41" x14ac:dyDescent="0.25">
      <c r="AO20370" s="165"/>
    </row>
    <row r="20371" spans="41:41" x14ac:dyDescent="0.25">
      <c r="AO20371" s="165"/>
    </row>
    <row r="20372" spans="41:41" x14ac:dyDescent="0.25">
      <c r="AO20372" s="165"/>
    </row>
    <row r="20373" spans="41:41" x14ac:dyDescent="0.25">
      <c r="AO20373" s="165"/>
    </row>
    <row r="20374" spans="41:41" x14ac:dyDescent="0.25">
      <c r="AO20374" s="165"/>
    </row>
    <row r="20375" spans="41:41" x14ac:dyDescent="0.25">
      <c r="AO20375" s="165"/>
    </row>
    <row r="20376" spans="41:41" x14ac:dyDescent="0.25">
      <c r="AO20376" s="165"/>
    </row>
    <row r="20377" spans="41:41" x14ac:dyDescent="0.25">
      <c r="AO20377" s="165"/>
    </row>
    <row r="20378" spans="41:41" x14ac:dyDescent="0.25">
      <c r="AO20378" s="165"/>
    </row>
    <row r="20379" spans="41:41" x14ac:dyDescent="0.25">
      <c r="AO20379" s="165"/>
    </row>
    <row r="20380" spans="41:41" x14ac:dyDescent="0.25">
      <c r="AO20380" s="165"/>
    </row>
    <row r="20381" spans="41:41" x14ac:dyDescent="0.25">
      <c r="AO20381" s="165"/>
    </row>
    <row r="20382" spans="41:41" x14ac:dyDescent="0.25">
      <c r="AO20382" s="165"/>
    </row>
    <row r="20383" spans="41:41" x14ac:dyDescent="0.25">
      <c r="AO20383" s="165"/>
    </row>
    <row r="20384" spans="41:41" x14ac:dyDescent="0.25">
      <c r="AO20384" s="165"/>
    </row>
    <row r="20385" spans="41:41" x14ac:dyDescent="0.25">
      <c r="AO20385" s="165"/>
    </row>
    <row r="20386" spans="41:41" x14ac:dyDescent="0.25">
      <c r="AO20386" s="165"/>
    </row>
    <row r="20387" spans="41:41" x14ac:dyDescent="0.25">
      <c r="AO20387" s="165"/>
    </row>
    <row r="20388" spans="41:41" x14ac:dyDescent="0.25">
      <c r="AO20388" s="165"/>
    </row>
    <row r="20389" spans="41:41" x14ac:dyDescent="0.25">
      <c r="AO20389" s="165"/>
    </row>
    <row r="20390" spans="41:41" x14ac:dyDescent="0.25">
      <c r="AO20390" s="165"/>
    </row>
    <row r="20391" spans="41:41" x14ac:dyDescent="0.25">
      <c r="AO20391" s="165"/>
    </row>
    <row r="20392" spans="41:41" x14ac:dyDescent="0.25">
      <c r="AO20392" s="165"/>
    </row>
    <row r="20393" spans="41:41" x14ac:dyDescent="0.25">
      <c r="AO20393" s="165"/>
    </row>
    <row r="20394" spans="41:41" x14ac:dyDescent="0.25">
      <c r="AO20394" s="165"/>
    </row>
    <row r="20395" spans="41:41" x14ac:dyDescent="0.25">
      <c r="AO20395" s="165"/>
    </row>
    <row r="20396" spans="41:41" x14ac:dyDescent="0.25">
      <c r="AO20396" s="165"/>
    </row>
    <row r="20397" spans="41:41" x14ac:dyDescent="0.25">
      <c r="AO20397" s="165"/>
    </row>
    <row r="20398" spans="41:41" x14ac:dyDescent="0.25">
      <c r="AO20398" s="165"/>
    </row>
    <row r="20399" spans="41:41" x14ac:dyDescent="0.25">
      <c r="AO20399" s="165"/>
    </row>
    <row r="20400" spans="41:41" x14ac:dyDescent="0.25">
      <c r="AO20400" s="165"/>
    </row>
    <row r="20401" spans="41:41" x14ac:dyDescent="0.25">
      <c r="AO20401" s="165"/>
    </row>
    <row r="20402" spans="41:41" x14ac:dyDescent="0.25">
      <c r="AO20402" s="165"/>
    </row>
    <row r="20403" spans="41:41" x14ac:dyDescent="0.25">
      <c r="AO20403" s="165"/>
    </row>
    <row r="20404" spans="41:41" x14ac:dyDescent="0.25">
      <c r="AO20404" s="165"/>
    </row>
    <row r="20405" spans="41:41" x14ac:dyDescent="0.25">
      <c r="AO20405" s="165"/>
    </row>
    <row r="20406" spans="41:41" x14ac:dyDescent="0.25">
      <c r="AO20406" s="165"/>
    </row>
    <row r="20407" spans="41:41" x14ac:dyDescent="0.25">
      <c r="AO20407" s="165"/>
    </row>
    <row r="20408" spans="41:41" x14ac:dyDescent="0.25">
      <c r="AO20408" s="165"/>
    </row>
    <row r="20409" spans="41:41" x14ac:dyDescent="0.25">
      <c r="AO20409" s="165"/>
    </row>
    <row r="20410" spans="41:41" x14ac:dyDescent="0.25">
      <c r="AO20410" s="165"/>
    </row>
    <row r="20411" spans="41:41" x14ac:dyDescent="0.25">
      <c r="AO20411" s="165"/>
    </row>
    <row r="20412" spans="41:41" x14ac:dyDescent="0.25">
      <c r="AO20412" s="165"/>
    </row>
    <row r="20413" spans="41:41" x14ac:dyDescent="0.25">
      <c r="AO20413" s="165"/>
    </row>
    <row r="20414" spans="41:41" x14ac:dyDescent="0.25">
      <c r="AO20414" s="165"/>
    </row>
    <row r="20415" spans="41:41" x14ac:dyDescent="0.25">
      <c r="AO20415" s="165"/>
    </row>
    <row r="20416" spans="41:41" x14ac:dyDescent="0.25">
      <c r="AO20416" s="165"/>
    </row>
    <row r="20417" spans="41:41" x14ac:dyDescent="0.25">
      <c r="AO20417" s="165"/>
    </row>
    <row r="20418" spans="41:41" x14ac:dyDescent="0.25">
      <c r="AO20418" s="165"/>
    </row>
    <row r="20419" spans="41:41" x14ac:dyDescent="0.25">
      <c r="AO20419" s="165"/>
    </row>
    <row r="20420" spans="41:41" x14ac:dyDescent="0.25">
      <c r="AO20420" s="165"/>
    </row>
    <row r="20421" spans="41:41" x14ac:dyDescent="0.25">
      <c r="AO20421" s="165"/>
    </row>
    <row r="20422" spans="41:41" x14ac:dyDescent="0.25">
      <c r="AO20422" s="165"/>
    </row>
    <row r="20423" spans="41:41" x14ac:dyDescent="0.25">
      <c r="AO20423" s="165"/>
    </row>
    <row r="20424" spans="41:41" x14ac:dyDescent="0.25">
      <c r="AO20424" s="165"/>
    </row>
    <row r="20425" spans="41:41" x14ac:dyDescent="0.25">
      <c r="AO20425" s="165"/>
    </row>
    <row r="20426" spans="41:41" x14ac:dyDescent="0.25">
      <c r="AO20426" s="165"/>
    </row>
    <row r="20427" spans="41:41" x14ac:dyDescent="0.25">
      <c r="AO20427" s="165"/>
    </row>
    <row r="20428" spans="41:41" x14ac:dyDescent="0.25">
      <c r="AO20428" s="165"/>
    </row>
    <row r="20429" spans="41:41" x14ac:dyDescent="0.25">
      <c r="AO20429" s="165"/>
    </row>
    <row r="20430" spans="41:41" x14ac:dyDescent="0.25">
      <c r="AO20430" s="165"/>
    </row>
    <row r="20431" spans="41:41" x14ac:dyDescent="0.25">
      <c r="AO20431" s="165"/>
    </row>
    <row r="20432" spans="41:41" x14ac:dyDescent="0.25">
      <c r="AO20432" s="165"/>
    </row>
    <row r="20433" spans="41:41" x14ac:dyDescent="0.25">
      <c r="AO20433" s="165"/>
    </row>
    <row r="20434" spans="41:41" x14ac:dyDescent="0.25">
      <c r="AO20434" s="165"/>
    </row>
    <row r="20435" spans="41:41" x14ac:dyDescent="0.25">
      <c r="AO20435" s="165"/>
    </row>
    <row r="20436" spans="41:41" x14ac:dyDescent="0.25">
      <c r="AO20436" s="165"/>
    </row>
    <row r="20437" spans="41:41" x14ac:dyDescent="0.25">
      <c r="AO20437" s="165"/>
    </row>
    <row r="20438" spans="41:41" x14ac:dyDescent="0.25">
      <c r="AO20438" s="165"/>
    </row>
    <row r="20439" spans="41:41" x14ac:dyDescent="0.25">
      <c r="AO20439" s="165"/>
    </row>
    <row r="20440" spans="41:41" x14ac:dyDescent="0.25">
      <c r="AO20440" s="165"/>
    </row>
    <row r="20441" spans="41:41" x14ac:dyDescent="0.25">
      <c r="AO20441" s="165"/>
    </row>
    <row r="20442" spans="41:41" x14ac:dyDescent="0.25">
      <c r="AO20442" s="165"/>
    </row>
    <row r="20443" spans="41:41" x14ac:dyDescent="0.25">
      <c r="AO20443" s="165"/>
    </row>
    <row r="20444" spans="41:41" x14ac:dyDescent="0.25">
      <c r="AO20444" s="165"/>
    </row>
    <row r="20445" spans="41:41" x14ac:dyDescent="0.25">
      <c r="AO20445" s="165"/>
    </row>
    <row r="20446" spans="41:41" x14ac:dyDescent="0.25">
      <c r="AO20446" s="165"/>
    </row>
    <row r="20447" spans="41:41" x14ac:dyDescent="0.25">
      <c r="AO20447" s="165"/>
    </row>
    <row r="20448" spans="41:41" x14ac:dyDescent="0.25">
      <c r="AO20448" s="165"/>
    </row>
    <row r="20449" spans="41:41" x14ac:dyDescent="0.25">
      <c r="AO20449" s="165"/>
    </row>
    <row r="20450" spans="41:41" x14ac:dyDescent="0.25">
      <c r="AO20450" s="165"/>
    </row>
    <row r="20451" spans="41:41" x14ac:dyDescent="0.25">
      <c r="AO20451" s="165"/>
    </row>
    <row r="20452" spans="41:41" x14ac:dyDescent="0.25">
      <c r="AO20452" s="165"/>
    </row>
    <row r="20453" spans="41:41" x14ac:dyDescent="0.25">
      <c r="AO20453" s="165"/>
    </row>
    <row r="20454" spans="41:41" x14ac:dyDescent="0.25">
      <c r="AO20454" s="165"/>
    </row>
    <row r="20455" spans="41:41" x14ac:dyDescent="0.25">
      <c r="AO20455" s="165"/>
    </row>
    <row r="20456" spans="41:41" x14ac:dyDescent="0.25">
      <c r="AO20456" s="165"/>
    </row>
    <row r="20457" spans="41:41" x14ac:dyDescent="0.25">
      <c r="AO20457" s="165"/>
    </row>
    <row r="20458" spans="41:41" x14ac:dyDescent="0.25">
      <c r="AO20458" s="165"/>
    </row>
    <row r="20459" spans="41:41" x14ac:dyDescent="0.25">
      <c r="AO20459" s="165"/>
    </row>
    <row r="20460" spans="41:41" x14ac:dyDescent="0.25">
      <c r="AO20460" s="165"/>
    </row>
    <row r="20461" spans="41:41" x14ac:dyDescent="0.25">
      <c r="AO20461" s="165"/>
    </row>
    <row r="20462" spans="41:41" x14ac:dyDescent="0.25">
      <c r="AO20462" s="165"/>
    </row>
    <row r="20463" spans="41:41" x14ac:dyDescent="0.25">
      <c r="AO20463" s="165"/>
    </row>
    <row r="20464" spans="41:41" x14ac:dyDescent="0.25">
      <c r="AO20464" s="165"/>
    </row>
    <row r="20465" spans="41:41" x14ac:dyDescent="0.25">
      <c r="AO20465" s="165"/>
    </row>
    <row r="20466" spans="41:41" x14ac:dyDescent="0.25">
      <c r="AO20466" s="165"/>
    </row>
    <row r="20467" spans="41:41" x14ac:dyDescent="0.25">
      <c r="AO20467" s="165"/>
    </row>
    <row r="20468" spans="41:41" x14ac:dyDescent="0.25">
      <c r="AO20468" s="165"/>
    </row>
    <row r="20469" spans="41:41" x14ac:dyDescent="0.25">
      <c r="AO20469" s="165"/>
    </row>
    <row r="20470" spans="41:41" x14ac:dyDescent="0.25">
      <c r="AO20470" s="165"/>
    </row>
    <row r="20471" spans="41:41" x14ac:dyDescent="0.25">
      <c r="AO20471" s="165"/>
    </row>
    <row r="20472" spans="41:41" x14ac:dyDescent="0.25">
      <c r="AO20472" s="165"/>
    </row>
    <row r="20473" spans="41:41" x14ac:dyDescent="0.25">
      <c r="AO20473" s="165"/>
    </row>
    <row r="20474" spans="41:41" x14ac:dyDescent="0.25">
      <c r="AO20474" s="165"/>
    </row>
    <row r="20475" spans="41:41" x14ac:dyDescent="0.25">
      <c r="AO20475" s="165"/>
    </row>
    <row r="20476" spans="41:41" x14ac:dyDescent="0.25">
      <c r="AO20476" s="165"/>
    </row>
    <row r="20477" spans="41:41" x14ac:dyDescent="0.25">
      <c r="AO20477" s="165"/>
    </row>
    <row r="20478" spans="41:41" x14ac:dyDescent="0.25">
      <c r="AO20478" s="165"/>
    </row>
    <row r="20479" spans="41:41" x14ac:dyDescent="0.25">
      <c r="AO20479" s="165"/>
    </row>
    <row r="20480" spans="41:41" x14ac:dyDescent="0.25">
      <c r="AO20480" s="165"/>
    </row>
    <row r="20481" spans="41:41" x14ac:dyDescent="0.25">
      <c r="AO20481" s="165"/>
    </row>
    <row r="20482" spans="41:41" x14ac:dyDescent="0.25">
      <c r="AO20482" s="165"/>
    </row>
    <row r="20483" spans="41:41" x14ac:dyDescent="0.25">
      <c r="AO20483" s="165"/>
    </row>
    <row r="20484" spans="41:41" x14ac:dyDescent="0.25">
      <c r="AO20484" s="165"/>
    </row>
    <row r="20485" spans="41:41" x14ac:dyDescent="0.25">
      <c r="AO20485" s="165"/>
    </row>
    <row r="20486" spans="41:41" x14ac:dyDescent="0.25">
      <c r="AO20486" s="165"/>
    </row>
    <row r="20487" spans="41:41" x14ac:dyDescent="0.25">
      <c r="AO20487" s="165"/>
    </row>
    <row r="20488" spans="41:41" x14ac:dyDescent="0.25">
      <c r="AO20488" s="165"/>
    </row>
    <row r="20489" spans="41:41" x14ac:dyDescent="0.25">
      <c r="AO20489" s="165"/>
    </row>
    <row r="20490" spans="41:41" x14ac:dyDescent="0.25">
      <c r="AO20490" s="165"/>
    </row>
    <row r="20491" spans="41:41" x14ac:dyDescent="0.25">
      <c r="AO20491" s="165"/>
    </row>
    <row r="20492" spans="41:41" x14ac:dyDescent="0.25">
      <c r="AO20492" s="165"/>
    </row>
    <row r="20493" spans="41:41" x14ac:dyDescent="0.25">
      <c r="AO20493" s="165"/>
    </row>
    <row r="20494" spans="41:41" x14ac:dyDescent="0.25">
      <c r="AO20494" s="165"/>
    </row>
    <row r="20495" spans="41:41" x14ac:dyDescent="0.25">
      <c r="AO20495" s="165"/>
    </row>
    <row r="20496" spans="41:41" x14ac:dyDescent="0.25">
      <c r="AO20496" s="165"/>
    </row>
    <row r="20497" spans="41:41" x14ac:dyDescent="0.25">
      <c r="AO20497" s="165"/>
    </row>
    <row r="20498" spans="41:41" x14ac:dyDescent="0.25">
      <c r="AO20498" s="165"/>
    </row>
    <row r="20499" spans="41:41" x14ac:dyDescent="0.25">
      <c r="AO20499" s="165"/>
    </row>
    <row r="20500" spans="41:41" x14ac:dyDescent="0.25">
      <c r="AO20500" s="165"/>
    </row>
    <row r="20501" spans="41:41" x14ac:dyDescent="0.25">
      <c r="AO20501" s="165"/>
    </row>
    <row r="20502" spans="41:41" x14ac:dyDescent="0.25">
      <c r="AO20502" s="165"/>
    </row>
    <row r="20503" spans="41:41" x14ac:dyDescent="0.25">
      <c r="AO20503" s="165"/>
    </row>
    <row r="20504" spans="41:41" x14ac:dyDescent="0.25">
      <c r="AO20504" s="165"/>
    </row>
    <row r="20505" spans="41:41" x14ac:dyDescent="0.25">
      <c r="AO20505" s="165"/>
    </row>
    <row r="20506" spans="41:41" x14ac:dyDescent="0.25">
      <c r="AO20506" s="165"/>
    </row>
    <row r="20507" spans="41:41" x14ac:dyDescent="0.25">
      <c r="AO20507" s="165"/>
    </row>
    <row r="20508" spans="41:41" x14ac:dyDescent="0.25">
      <c r="AO20508" s="165"/>
    </row>
    <row r="20509" spans="41:41" x14ac:dyDescent="0.25">
      <c r="AO20509" s="165"/>
    </row>
    <row r="20510" spans="41:41" x14ac:dyDescent="0.25">
      <c r="AO20510" s="165"/>
    </row>
    <row r="20511" spans="41:41" x14ac:dyDescent="0.25">
      <c r="AO20511" s="165"/>
    </row>
    <row r="20512" spans="41:41" x14ac:dyDescent="0.25">
      <c r="AO20512" s="165"/>
    </row>
    <row r="20513" spans="41:41" x14ac:dyDescent="0.25">
      <c r="AO20513" s="165"/>
    </row>
    <row r="20514" spans="41:41" x14ac:dyDescent="0.25">
      <c r="AO20514" s="165"/>
    </row>
    <row r="20515" spans="41:41" x14ac:dyDescent="0.25">
      <c r="AO20515" s="165"/>
    </row>
    <row r="20516" spans="41:41" x14ac:dyDescent="0.25">
      <c r="AO20516" s="165"/>
    </row>
    <row r="20517" spans="41:41" x14ac:dyDescent="0.25">
      <c r="AO20517" s="165"/>
    </row>
    <row r="20518" spans="41:41" x14ac:dyDescent="0.25">
      <c r="AO20518" s="165"/>
    </row>
    <row r="20519" spans="41:41" x14ac:dyDescent="0.25">
      <c r="AO20519" s="165"/>
    </row>
    <row r="20520" spans="41:41" x14ac:dyDescent="0.25">
      <c r="AO20520" s="165"/>
    </row>
    <row r="20521" spans="41:41" x14ac:dyDescent="0.25">
      <c r="AO20521" s="165"/>
    </row>
    <row r="20522" spans="41:41" x14ac:dyDescent="0.25">
      <c r="AO20522" s="165"/>
    </row>
    <row r="20523" spans="41:41" x14ac:dyDescent="0.25">
      <c r="AO20523" s="165"/>
    </row>
    <row r="20524" spans="41:41" x14ac:dyDescent="0.25">
      <c r="AO20524" s="165"/>
    </row>
    <row r="20525" spans="41:41" x14ac:dyDescent="0.25">
      <c r="AO20525" s="165"/>
    </row>
    <row r="20526" spans="41:41" x14ac:dyDescent="0.25">
      <c r="AO20526" s="165"/>
    </row>
    <row r="20527" spans="41:41" x14ac:dyDescent="0.25">
      <c r="AO20527" s="165"/>
    </row>
    <row r="20528" spans="41:41" x14ac:dyDescent="0.25">
      <c r="AO20528" s="165"/>
    </row>
    <row r="20529" spans="41:41" x14ac:dyDescent="0.25">
      <c r="AO20529" s="165"/>
    </row>
    <row r="20530" spans="41:41" x14ac:dyDescent="0.25">
      <c r="AO20530" s="165"/>
    </row>
    <row r="20531" spans="41:41" x14ac:dyDescent="0.25">
      <c r="AO20531" s="165"/>
    </row>
    <row r="20532" spans="41:41" x14ac:dyDescent="0.25">
      <c r="AO20532" s="165"/>
    </row>
    <row r="20533" spans="41:41" x14ac:dyDescent="0.25">
      <c r="AO20533" s="165"/>
    </row>
    <row r="20534" spans="41:41" x14ac:dyDescent="0.25">
      <c r="AO20534" s="165"/>
    </row>
    <row r="20535" spans="41:41" x14ac:dyDescent="0.25">
      <c r="AO20535" s="165"/>
    </row>
    <row r="20536" spans="41:41" x14ac:dyDescent="0.25">
      <c r="AO20536" s="165"/>
    </row>
    <row r="20537" spans="41:41" x14ac:dyDescent="0.25">
      <c r="AO20537" s="165"/>
    </row>
    <row r="20538" spans="41:41" x14ac:dyDescent="0.25">
      <c r="AO20538" s="165"/>
    </row>
    <row r="20539" spans="41:41" x14ac:dyDescent="0.25">
      <c r="AO20539" s="165"/>
    </row>
    <row r="20540" spans="41:41" x14ac:dyDescent="0.25">
      <c r="AO20540" s="165"/>
    </row>
    <row r="20541" spans="41:41" x14ac:dyDescent="0.25">
      <c r="AO20541" s="165"/>
    </row>
    <row r="20542" spans="41:41" x14ac:dyDescent="0.25">
      <c r="AO20542" s="165"/>
    </row>
    <row r="20543" spans="41:41" x14ac:dyDescent="0.25">
      <c r="AO20543" s="165"/>
    </row>
    <row r="20544" spans="41:41" x14ac:dyDescent="0.25">
      <c r="AO20544" s="165"/>
    </row>
    <row r="20545" spans="41:41" x14ac:dyDescent="0.25">
      <c r="AO20545" s="165"/>
    </row>
    <row r="20546" spans="41:41" x14ac:dyDescent="0.25">
      <c r="AO20546" s="165"/>
    </row>
    <row r="20547" spans="41:41" x14ac:dyDescent="0.25">
      <c r="AO20547" s="165"/>
    </row>
    <row r="20548" spans="41:41" x14ac:dyDescent="0.25">
      <c r="AO20548" s="165"/>
    </row>
    <row r="20549" spans="41:41" x14ac:dyDescent="0.25">
      <c r="AO20549" s="165"/>
    </row>
    <row r="20550" spans="41:41" x14ac:dyDescent="0.25">
      <c r="AO20550" s="165"/>
    </row>
    <row r="20551" spans="41:41" x14ac:dyDescent="0.25">
      <c r="AO20551" s="165"/>
    </row>
    <row r="20552" spans="41:41" x14ac:dyDescent="0.25">
      <c r="AO20552" s="165"/>
    </row>
    <row r="20553" spans="41:41" x14ac:dyDescent="0.25">
      <c r="AO20553" s="165"/>
    </row>
    <row r="20554" spans="41:41" x14ac:dyDescent="0.25">
      <c r="AO20554" s="165"/>
    </row>
    <row r="20555" spans="41:41" x14ac:dyDescent="0.25">
      <c r="AO20555" s="165"/>
    </row>
    <row r="20556" spans="41:41" x14ac:dyDescent="0.25">
      <c r="AO20556" s="165"/>
    </row>
    <row r="20557" spans="41:41" x14ac:dyDescent="0.25">
      <c r="AO20557" s="165"/>
    </row>
    <row r="20558" spans="41:41" x14ac:dyDescent="0.25">
      <c r="AO20558" s="165"/>
    </row>
    <row r="20559" spans="41:41" x14ac:dyDescent="0.25">
      <c r="AO20559" s="165"/>
    </row>
    <row r="20560" spans="41:41" x14ac:dyDescent="0.25">
      <c r="AO20560" s="165"/>
    </row>
    <row r="20561" spans="41:41" x14ac:dyDescent="0.25">
      <c r="AO20561" s="165"/>
    </row>
    <row r="20562" spans="41:41" x14ac:dyDescent="0.25">
      <c r="AO20562" s="165"/>
    </row>
    <row r="20563" spans="41:41" x14ac:dyDescent="0.25">
      <c r="AO20563" s="165"/>
    </row>
    <row r="20564" spans="41:41" x14ac:dyDescent="0.25">
      <c r="AO20564" s="165"/>
    </row>
    <row r="20565" spans="41:41" x14ac:dyDescent="0.25">
      <c r="AO20565" s="165"/>
    </row>
    <row r="20566" spans="41:41" x14ac:dyDescent="0.25">
      <c r="AO20566" s="165"/>
    </row>
    <row r="20567" spans="41:41" x14ac:dyDescent="0.25">
      <c r="AO20567" s="165"/>
    </row>
    <row r="20568" spans="41:41" x14ac:dyDescent="0.25">
      <c r="AO20568" s="165"/>
    </row>
    <row r="20569" spans="41:41" x14ac:dyDescent="0.25">
      <c r="AO20569" s="165"/>
    </row>
    <row r="20570" spans="41:41" x14ac:dyDescent="0.25">
      <c r="AO20570" s="165"/>
    </row>
    <row r="20571" spans="41:41" x14ac:dyDescent="0.25">
      <c r="AO20571" s="165"/>
    </row>
    <row r="20572" spans="41:41" x14ac:dyDescent="0.25">
      <c r="AO20572" s="165"/>
    </row>
    <row r="20573" spans="41:41" x14ac:dyDescent="0.25">
      <c r="AO20573" s="165"/>
    </row>
    <row r="20574" spans="41:41" x14ac:dyDescent="0.25">
      <c r="AO20574" s="165"/>
    </row>
    <row r="20575" spans="41:41" x14ac:dyDescent="0.25">
      <c r="AO20575" s="165"/>
    </row>
    <row r="20576" spans="41:41" x14ac:dyDescent="0.25">
      <c r="AO20576" s="165"/>
    </row>
    <row r="20577" spans="41:41" x14ac:dyDescent="0.25">
      <c r="AO20577" s="165"/>
    </row>
    <row r="20578" spans="41:41" x14ac:dyDescent="0.25">
      <c r="AO20578" s="165"/>
    </row>
    <row r="20579" spans="41:41" x14ac:dyDescent="0.25">
      <c r="AO20579" s="165"/>
    </row>
    <row r="20580" spans="41:41" x14ac:dyDescent="0.25">
      <c r="AO20580" s="165"/>
    </row>
    <row r="20581" spans="41:41" x14ac:dyDescent="0.25">
      <c r="AO20581" s="165"/>
    </row>
    <row r="20582" spans="41:41" x14ac:dyDescent="0.25">
      <c r="AO20582" s="165"/>
    </row>
    <row r="20583" spans="41:41" x14ac:dyDescent="0.25">
      <c r="AO20583" s="165"/>
    </row>
    <row r="20584" spans="41:41" x14ac:dyDescent="0.25">
      <c r="AO20584" s="165"/>
    </row>
    <row r="20585" spans="41:41" x14ac:dyDescent="0.25">
      <c r="AO20585" s="165"/>
    </row>
    <row r="20586" spans="41:41" x14ac:dyDescent="0.25">
      <c r="AO20586" s="165"/>
    </row>
    <row r="20587" spans="41:41" x14ac:dyDescent="0.25">
      <c r="AO20587" s="165"/>
    </row>
    <row r="20588" spans="41:41" x14ac:dyDescent="0.25">
      <c r="AO20588" s="165"/>
    </row>
    <row r="20589" spans="41:41" x14ac:dyDescent="0.25">
      <c r="AO20589" s="165"/>
    </row>
    <row r="20590" spans="41:41" x14ac:dyDescent="0.25">
      <c r="AO20590" s="165"/>
    </row>
    <row r="20591" spans="41:41" x14ac:dyDescent="0.25">
      <c r="AO20591" s="165"/>
    </row>
    <row r="20592" spans="41:41" x14ac:dyDescent="0.25">
      <c r="AO20592" s="165"/>
    </row>
    <row r="20593" spans="41:41" x14ac:dyDescent="0.25">
      <c r="AO20593" s="165"/>
    </row>
    <row r="20594" spans="41:41" x14ac:dyDescent="0.25">
      <c r="AO20594" s="165"/>
    </row>
    <row r="20595" spans="41:41" x14ac:dyDescent="0.25">
      <c r="AO20595" s="165"/>
    </row>
    <row r="20596" spans="41:41" x14ac:dyDescent="0.25">
      <c r="AO20596" s="165"/>
    </row>
    <row r="20597" spans="41:41" x14ac:dyDescent="0.25">
      <c r="AO20597" s="165"/>
    </row>
    <row r="20598" spans="41:41" x14ac:dyDescent="0.25">
      <c r="AO20598" s="165"/>
    </row>
    <row r="20599" spans="41:41" x14ac:dyDescent="0.25">
      <c r="AO20599" s="165"/>
    </row>
    <row r="20600" spans="41:41" x14ac:dyDescent="0.25">
      <c r="AO20600" s="165"/>
    </row>
    <row r="20601" spans="41:41" x14ac:dyDescent="0.25">
      <c r="AO20601" s="165"/>
    </row>
    <row r="20602" spans="41:41" x14ac:dyDescent="0.25">
      <c r="AO20602" s="165"/>
    </row>
    <row r="20603" spans="41:41" x14ac:dyDescent="0.25">
      <c r="AO20603" s="165"/>
    </row>
    <row r="20604" spans="41:41" x14ac:dyDescent="0.25">
      <c r="AO20604" s="165"/>
    </row>
    <row r="20605" spans="41:41" x14ac:dyDescent="0.25">
      <c r="AO20605" s="165"/>
    </row>
    <row r="20606" spans="41:41" x14ac:dyDescent="0.25">
      <c r="AO20606" s="165"/>
    </row>
    <row r="20607" spans="41:41" x14ac:dyDescent="0.25">
      <c r="AO20607" s="165"/>
    </row>
    <row r="20608" spans="41:41" x14ac:dyDescent="0.25">
      <c r="AO20608" s="165"/>
    </row>
    <row r="20609" spans="41:41" x14ac:dyDescent="0.25">
      <c r="AO20609" s="165"/>
    </row>
    <row r="20610" spans="41:41" x14ac:dyDescent="0.25">
      <c r="AO20610" s="165"/>
    </row>
    <row r="20611" spans="41:41" x14ac:dyDescent="0.25">
      <c r="AO20611" s="165"/>
    </row>
    <row r="20612" spans="41:41" x14ac:dyDescent="0.25">
      <c r="AO20612" s="165"/>
    </row>
    <row r="20613" spans="41:41" x14ac:dyDescent="0.25">
      <c r="AO20613" s="165"/>
    </row>
    <row r="20614" spans="41:41" x14ac:dyDescent="0.25">
      <c r="AO20614" s="165"/>
    </row>
    <row r="20615" spans="41:41" x14ac:dyDescent="0.25">
      <c r="AO20615" s="165"/>
    </row>
    <row r="20616" spans="41:41" x14ac:dyDescent="0.25">
      <c r="AO20616" s="165"/>
    </row>
    <row r="20617" spans="41:41" x14ac:dyDescent="0.25">
      <c r="AO20617" s="165"/>
    </row>
    <row r="20618" spans="41:41" x14ac:dyDescent="0.25">
      <c r="AO20618" s="165"/>
    </row>
    <row r="20619" spans="41:41" x14ac:dyDescent="0.25">
      <c r="AO20619" s="165"/>
    </row>
    <row r="20620" spans="41:41" x14ac:dyDescent="0.25">
      <c r="AO20620" s="165"/>
    </row>
    <row r="20621" spans="41:41" x14ac:dyDescent="0.25">
      <c r="AO20621" s="165"/>
    </row>
    <row r="20622" spans="41:41" x14ac:dyDescent="0.25">
      <c r="AO20622" s="165"/>
    </row>
    <row r="20623" spans="41:41" x14ac:dyDescent="0.25">
      <c r="AO20623" s="165"/>
    </row>
    <row r="20624" spans="41:41" x14ac:dyDescent="0.25">
      <c r="AO20624" s="165"/>
    </row>
    <row r="20625" spans="41:41" x14ac:dyDescent="0.25">
      <c r="AO20625" s="165"/>
    </row>
    <row r="20626" spans="41:41" x14ac:dyDescent="0.25">
      <c r="AO20626" s="165"/>
    </row>
    <row r="20627" spans="41:41" x14ac:dyDescent="0.25">
      <c r="AO20627" s="165"/>
    </row>
    <row r="20628" spans="41:41" x14ac:dyDescent="0.25">
      <c r="AO20628" s="165"/>
    </row>
    <row r="20629" spans="41:41" x14ac:dyDescent="0.25">
      <c r="AO20629" s="165"/>
    </row>
    <row r="20630" spans="41:41" x14ac:dyDescent="0.25">
      <c r="AO20630" s="165"/>
    </row>
    <row r="20631" spans="41:41" x14ac:dyDescent="0.25">
      <c r="AO20631" s="165"/>
    </row>
    <row r="20632" spans="41:41" x14ac:dyDescent="0.25">
      <c r="AO20632" s="165"/>
    </row>
    <row r="20633" spans="41:41" x14ac:dyDescent="0.25">
      <c r="AO20633" s="165"/>
    </row>
    <row r="20634" spans="41:41" x14ac:dyDescent="0.25">
      <c r="AO20634" s="165"/>
    </row>
    <row r="20635" spans="41:41" x14ac:dyDescent="0.25">
      <c r="AO20635" s="165"/>
    </row>
    <row r="20636" spans="41:41" x14ac:dyDescent="0.25">
      <c r="AO20636" s="165"/>
    </row>
    <row r="20637" spans="41:41" x14ac:dyDescent="0.25">
      <c r="AO20637" s="165"/>
    </row>
    <row r="20638" spans="41:41" x14ac:dyDescent="0.25">
      <c r="AO20638" s="165"/>
    </row>
    <row r="20639" spans="41:41" x14ac:dyDescent="0.25">
      <c r="AO20639" s="165"/>
    </row>
    <row r="20640" spans="41:41" x14ac:dyDescent="0.25">
      <c r="AO20640" s="165"/>
    </row>
    <row r="20641" spans="41:41" x14ac:dyDescent="0.25">
      <c r="AO20641" s="165"/>
    </row>
    <row r="20642" spans="41:41" x14ac:dyDescent="0.25">
      <c r="AO20642" s="165"/>
    </row>
    <row r="20643" spans="41:41" x14ac:dyDescent="0.25">
      <c r="AO20643" s="165"/>
    </row>
    <row r="20644" spans="41:41" x14ac:dyDescent="0.25">
      <c r="AO20644" s="165"/>
    </row>
    <row r="20645" spans="41:41" x14ac:dyDescent="0.25">
      <c r="AO20645" s="165"/>
    </row>
    <row r="20646" spans="41:41" x14ac:dyDescent="0.25">
      <c r="AO20646" s="165"/>
    </row>
    <row r="20647" spans="41:41" x14ac:dyDescent="0.25">
      <c r="AO20647" s="165"/>
    </row>
    <row r="20648" spans="41:41" x14ac:dyDescent="0.25">
      <c r="AO20648" s="165"/>
    </row>
    <row r="20649" spans="41:41" x14ac:dyDescent="0.25">
      <c r="AO20649" s="165"/>
    </row>
    <row r="20650" spans="41:41" x14ac:dyDescent="0.25">
      <c r="AO20650" s="165"/>
    </row>
    <row r="20651" spans="41:41" x14ac:dyDescent="0.25">
      <c r="AO20651" s="165"/>
    </row>
    <row r="20652" spans="41:41" x14ac:dyDescent="0.25">
      <c r="AO20652" s="165"/>
    </row>
    <row r="20653" spans="41:41" x14ac:dyDescent="0.25">
      <c r="AO20653" s="165"/>
    </row>
    <row r="20654" spans="41:41" x14ac:dyDescent="0.25">
      <c r="AO20654" s="165"/>
    </row>
    <row r="20655" spans="41:41" x14ac:dyDescent="0.25">
      <c r="AO20655" s="165"/>
    </row>
    <row r="20656" spans="41:41" x14ac:dyDescent="0.25">
      <c r="AO20656" s="165"/>
    </row>
    <row r="20657" spans="41:41" x14ac:dyDescent="0.25">
      <c r="AO20657" s="165"/>
    </row>
    <row r="20658" spans="41:41" x14ac:dyDescent="0.25">
      <c r="AO20658" s="165"/>
    </row>
    <row r="20659" spans="41:41" x14ac:dyDescent="0.25">
      <c r="AO20659" s="165"/>
    </row>
    <row r="20660" spans="41:41" x14ac:dyDescent="0.25">
      <c r="AO20660" s="165"/>
    </row>
    <row r="20661" spans="41:41" x14ac:dyDescent="0.25">
      <c r="AO20661" s="165"/>
    </row>
    <row r="20662" spans="41:41" x14ac:dyDescent="0.25">
      <c r="AO20662" s="165"/>
    </row>
    <row r="20663" spans="41:41" x14ac:dyDescent="0.25">
      <c r="AO20663" s="165"/>
    </row>
    <row r="20664" spans="41:41" x14ac:dyDescent="0.25">
      <c r="AO20664" s="165"/>
    </row>
    <row r="20665" spans="41:41" x14ac:dyDescent="0.25">
      <c r="AO20665" s="165"/>
    </row>
    <row r="20666" spans="41:41" x14ac:dyDescent="0.25">
      <c r="AO20666" s="165"/>
    </row>
    <row r="20667" spans="41:41" x14ac:dyDescent="0.25">
      <c r="AO20667" s="165"/>
    </row>
    <row r="20668" spans="41:41" x14ac:dyDescent="0.25">
      <c r="AO20668" s="165"/>
    </row>
    <row r="20669" spans="41:41" x14ac:dyDescent="0.25">
      <c r="AO20669" s="165"/>
    </row>
    <row r="20670" spans="41:41" x14ac:dyDescent="0.25">
      <c r="AO20670" s="165"/>
    </row>
    <row r="20671" spans="41:41" x14ac:dyDescent="0.25">
      <c r="AO20671" s="165"/>
    </row>
    <row r="20672" spans="41:41" x14ac:dyDescent="0.25">
      <c r="AO20672" s="165"/>
    </row>
    <row r="20673" spans="41:41" x14ac:dyDescent="0.25">
      <c r="AO20673" s="165"/>
    </row>
    <row r="20674" spans="41:41" x14ac:dyDescent="0.25">
      <c r="AO20674" s="165"/>
    </row>
    <row r="20675" spans="41:41" x14ac:dyDescent="0.25">
      <c r="AO20675" s="165"/>
    </row>
    <row r="20676" spans="41:41" x14ac:dyDescent="0.25">
      <c r="AO20676" s="165"/>
    </row>
    <row r="20677" spans="41:41" x14ac:dyDescent="0.25">
      <c r="AO20677" s="165"/>
    </row>
    <row r="20678" spans="41:41" x14ac:dyDescent="0.25">
      <c r="AO20678" s="165"/>
    </row>
    <row r="20679" spans="41:41" x14ac:dyDescent="0.25">
      <c r="AO20679" s="165"/>
    </row>
    <row r="20680" spans="41:41" x14ac:dyDescent="0.25">
      <c r="AO20680" s="165"/>
    </row>
    <row r="20681" spans="41:41" x14ac:dyDescent="0.25">
      <c r="AO20681" s="165"/>
    </row>
    <row r="20682" spans="41:41" x14ac:dyDescent="0.25">
      <c r="AO20682" s="165"/>
    </row>
    <row r="20683" spans="41:41" x14ac:dyDescent="0.25">
      <c r="AO20683" s="165"/>
    </row>
    <row r="20684" spans="41:41" x14ac:dyDescent="0.25">
      <c r="AO20684" s="165"/>
    </row>
    <row r="20685" spans="41:41" x14ac:dyDescent="0.25">
      <c r="AO20685" s="165"/>
    </row>
    <row r="20686" spans="41:41" x14ac:dyDescent="0.25">
      <c r="AO20686" s="165"/>
    </row>
    <row r="20687" spans="41:41" x14ac:dyDescent="0.25">
      <c r="AO20687" s="165"/>
    </row>
    <row r="20688" spans="41:41" x14ac:dyDescent="0.25">
      <c r="AO20688" s="165"/>
    </row>
    <row r="20689" spans="41:41" x14ac:dyDescent="0.25">
      <c r="AO20689" s="165"/>
    </row>
    <row r="20690" spans="41:41" x14ac:dyDescent="0.25">
      <c r="AO20690" s="165"/>
    </row>
    <row r="20691" spans="41:41" x14ac:dyDescent="0.25">
      <c r="AO20691" s="165"/>
    </row>
    <row r="20692" spans="41:41" x14ac:dyDescent="0.25">
      <c r="AO20692" s="165"/>
    </row>
    <row r="20693" spans="41:41" x14ac:dyDescent="0.25">
      <c r="AO20693" s="165"/>
    </row>
    <row r="20694" spans="41:41" x14ac:dyDescent="0.25">
      <c r="AO20694" s="165"/>
    </row>
    <row r="20695" spans="41:41" x14ac:dyDescent="0.25">
      <c r="AO20695" s="165"/>
    </row>
    <row r="20696" spans="41:41" x14ac:dyDescent="0.25">
      <c r="AO20696" s="165"/>
    </row>
    <row r="20697" spans="41:41" x14ac:dyDescent="0.25">
      <c r="AO20697" s="165"/>
    </row>
    <row r="20698" spans="41:41" x14ac:dyDescent="0.25">
      <c r="AO20698" s="165"/>
    </row>
    <row r="20699" spans="41:41" x14ac:dyDescent="0.25">
      <c r="AO20699" s="165"/>
    </row>
    <row r="20700" spans="41:41" x14ac:dyDescent="0.25">
      <c r="AO20700" s="165"/>
    </row>
    <row r="20701" spans="41:41" x14ac:dyDescent="0.25">
      <c r="AO20701" s="165"/>
    </row>
    <row r="20702" spans="41:41" x14ac:dyDescent="0.25">
      <c r="AO20702" s="165"/>
    </row>
    <row r="20703" spans="41:41" x14ac:dyDescent="0.25">
      <c r="AO20703" s="165"/>
    </row>
    <row r="20704" spans="41:41" x14ac:dyDescent="0.25">
      <c r="AO20704" s="165"/>
    </row>
    <row r="20705" spans="41:41" x14ac:dyDescent="0.25">
      <c r="AO20705" s="165"/>
    </row>
    <row r="20706" spans="41:41" x14ac:dyDescent="0.25">
      <c r="AO20706" s="165"/>
    </row>
    <row r="20707" spans="41:41" x14ac:dyDescent="0.25">
      <c r="AO20707" s="165"/>
    </row>
    <row r="20708" spans="41:41" x14ac:dyDescent="0.25">
      <c r="AO20708" s="165"/>
    </row>
    <row r="20709" spans="41:41" x14ac:dyDescent="0.25">
      <c r="AO20709" s="165"/>
    </row>
    <row r="20710" spans="41:41" x14ac:dyDescent="0.25">
      <c r="AO20710" s="165"/>
    </row>
    <row r="20711" spans="41:41" x14ac:dyDescent="0.25">
      <c r="AO20711" s="165"/>
    </row>
    <row r="20712" spans="41:41" x14ac:dyDescent="0.25">
      <c r="AO20712" s="165"/>
    </row>
    <row r="20713" spans="41:41" x14ac:dyDescent="0.25">
      <c r="AO20713" s="165"/>
    </row>
    <row r="20714" spans="41:41" x14ac:dyDescent="0.25">
      <c r="AO20714" s="165"/>
    </row>
    <row r="20715" spans="41:41" x14ac:dyDescent="0.25">
      <c r="AO20715" s="165"/>
    </row>
    <row r="20716" spans="41:41" x14ac:dyDescent="0.25">
      <c r="AO20716" s="165"/>
    </row>
    <row r="20717" spans="41:41" x14ac:dyDescent="0.25">
      <c r="AO20717" s="165"/>
    </row>
    <row r="20718" spans="41:41" x14ac:dyDescent="0.25">
      <c r="AO20718" s="165"/>
    </row>
    <row r="20719" spans="41:41" x14ac:dyDescent="0.25">
      <c r="AO20719" s="165"/>
    </row>
    <row r="20720" spans="41:41" x14ac:dyDescent="0.25">
      <c r="AO20720" s="165"/>
    </row>
    <row r="20721" spans="41:41" x14ac:dyDescent="0.25">
      <c r="AO20721" s="165"/>
    </row>
    <row r="20722" spans="41:41" x14ac:dyDescent="0.25">
      <c r="AO20722" s="165"/>
    </row>
    <row r="20723" spans="41:41" x14ac:dyDescent="0.25">
      <c r="AO20723" s="165"/>
    </row>
    <row r="20724" spans="41:41" x14ac:dyDescent="0.25">
      <c r="AO20724" s="165"/>
    </row>
    <row r="20725" spans="41:41" x14ac:dyDescent="0.25">
      <c r="AO20725" s="165"/>
    </row>
    <row r="20726" spans="41:41" x14ac:dyDescent="0.25">
      <c r="AO20726" s="165"/>
    </row>
    <row r="20727" spans="41:41" x14ac:dyDescent="0.25">
      <c r="AO20727" s="165"/>
    </row>
    <row r="20728" spans="41:41" x14ac:dyDescent="0.25">
      <c r="AO20728" s="165"/>
    </row>
    <row r="20729" spans="41:41" x14ac:dyDescent="0.25">
      <c r="AO20729" s="165"/>
    </row>
    <row r="20730" spans="41:41" x14ac:dyDescent="0.25">
      <c r="AO20730" s="165"/>
    </row>
    <row r="20731" spans="41:41" x14ac:dyDescent="0.25">
      <c r="AO20731" s="165"/>
    </row>
    <row r="20732" spans="41:41" x14ac:dyDescent="0.25">
      <c r="AO20732" s="165"/>
    </row>
    <row r="20733" spans="41:41" x14ac:dyDescent="0.25">
      <c r="AO20733" s="165"/>
    </row>
    <row r="20734" spans="41:41" x14ac:dyDescent="0.25">
      <c r="AO20734" s="165"/>
    </row>
    <row r="20735" spans="41:41" x14ac:dyDescent="0.25">
      <c r="AO20735" s="165"/>
    </row>
    <row r="20736" spans="41:41" x14ac:dyDescent="0.25">
      <c r="AO20736" s="165"/>
    </row>
    <row r="20737" spans="41:41" x14ac:dyDescent="0.25">
      <c r="AO20737" s="165"/>
    </row>
    <row r="20738" spans="41:41" x14ac:dyDescent="0.25">
      <c r="AO20738" s="165"/>
    </row>
    <row r="20739" spans="41:41" x14ac:dyDescent="0.25">
      <c r="AO20739" s="165"/>
    </row>
    <row r="20740" spans="41:41" x14ac:dyDescent="0.25">
      <c r="AO20740" s="165"/>
    </row>
    <row r="20741" spans="41:41" x14ac:dyDescent="0.25">
      <c r="AO20741" s="165"/>
    </row>
    <row r="20742" spans="41:41" x14ac:dyDescent="0.25">
      <c r="AO20742" s="165"/>
    </row>
    <row r="20743" spans="41:41" x14ac:dyDescent="0.25">
      <c r="AO20743" s="165"/>
    </row>
    <row r="20744" spans="41:41" x14ac:dyDescent="0.25">
      <c r="AO20744" s="165"/>
    </row>
    <row r="20745" spans="41:41" x14ac:dyDescent="0.25">
      <c r="AO20745" s="165"/>
    </row>
    <row r="20746" spans="41:41" x14ac:dyDescent="0.25">
      <c r="AO20746" s="165"/>
    </row>
    <row r="20747" spans="41:41" x14ac:dyDescent="0.25">
      <c r="AO20747" s="165"/>
    </row>
    <row r="20748" spans="41:41" x14ac:dyDescent="0.25">
      <c r="AO20748" s="165"/>
    </row>
    <row r="20749" spans="41:41" x14ac:dyDescent="0.25">
      <c r="AO20749" s="165"/>
    </row>
    <row r="20750" spans="41:41" x14ac:dyDescent="0.25">
      <c r="AO20750" s="165"/>
    </row>
    <row r="20751" spans="41:41" x14ac:dyDescent="0.25">
      <c r="AO20751" s="165"/>
    </row>
    <row r="20752" spans="41:41" x14ac:dyDescent="0.25">
      <c r="AO20752" s="165"/>
    </row>
    <row r="20753" spans="41:41" x14ac:dyDescent="0.25">
      <c r="AO20753" s="165"/>
    </row>
    <row r="20754" spans="41:41" x14ac:dyDescent="0.25">
      <c r="AO20754" s="165"/>
    </row>
    <row r="20755" spans="41:41" x14ac:dyDescent="0.25">
      <c r="AO20755" s="165"/>
    </row>
    <row r="20756" spans="41:41" x14ac:dyDescent="0.25">
      <c r="AO20756" s="165"/>
    </row>
    <row r="20757" spans="41:41" x14ac:dyDescent="0.25">
      <c r="AO20757" s="165"/>
    </row>
    <row r="20758" spans="41:41" x14ac:dyDescent="0.25">
      <c r="AO20758" s="165"/>
    </row>
    <row r="20759" spans="41:41" x14ac:dyDescent="0.25">
      <c r="AO20759" s="165"/>
    </row>
    <row r="20760" spans="41:41" x14ac:dyDescent="0.25">
      <c r="AO20760" s="165"/>
    </row>
    <row r="20761" spans="41:41" x14ac:dyDescent="0.25">
      <c r="AO20761" s="165"/>
    </row>
    <row r="20762" spans="41:41" x14ac:dyDescent="0.25">
      <c r="AO20762" s="165"/>
    </row>
    <row r="20763" spans="41:41" x14ac:dyDescent="0.25">
      <c r="AO20763" s="165"/>
    </row>
    <row r="20764" spans="41:41" x14ac:dyDescent="0.25">
      <c r="AO20764" s="165"/>
    </row>
    <row r="20765" spans="41:41" x14ac:dyDescent="0.25">
      <c r="AO20765" s="165"/>
    </row>
    <row r="20766" spans="41:41" x14ac:dyDescent="0.25">
      <c r="AO20766" s="165"/>
    </row>
    <row r="20767" spans="41:41" x14ac:dyDescent="0.25">
      <c r="AO20767" s="165"/>
    </row>
    <row r="20768" spans="41:41" x14ac:dyDescent="0.25">
      <c r="AO20768" s="165"/>
    </row>
    <row r="20769" spans="41:41" x14ac:dyDescent="0.25">
      <c r="AO20769" s="165"/>
    </row>
    <row r="20770" spans="41:41" x14ac:dyDescent="0.25">
      <c r="AO20770" s="165"/>
    </row>
    <row r="20771" spans="41:41" x14ac:dyDescent="0.25">
      <c r="AO20771" s="165"/>
    </row>
    <row r="20772" spans="41:41" x14ac:dyDescent="0.25">
      <c r="AO20772" s="165"/>
    </row>
    <row r="20773" spans="41:41" x14ac:dyDescent="0.25">
      <c r="AO20773" s="165"/>
    </row>
    <row r="20774" spans="41:41" x14ac:dyDescent="0.25">
      <c r="AO20774" s="165"/>
    </row>
    <row r="20775" spans="41:41" x14ac:dyDescent="0.25">
      <c r="AO20775" s="165"/>
    </row>
    <row r="20776" spans="41:41" x14ac:dyDescent="0.25">
      <c r="AO20776" s="165"/>
    </row>
    <row r="20777" spans="41:41" x14ac:dyDescent="0.25">
      <c r="AO20777" s="165"/>
    </row>
    <row r="20778" spans="41:41" x14ac:dyDescent="0.25">
      <c r="AO20778" s="165"/>
    </row>
    <row r="20779" spans="41:41" x14ac:dyDescent="0.25">
      <c r="AO20779" s="165"/>
    </row>
    <row r="20780" spans="41:41" x14ac:dyDescent="0.25">
      <c r="AO20780" s="165"/>
    </row>
    <row r="20781" spans="41:41" x14ac:dyDescent="0.25">
      <c r="AO20781" s="165"/>
    </row>
    <row r="20782" spans="41:41" x14ac:dyDescent="0.25">
      <c r="AO20782" s="165"/>
    </row>
    <row r="20783" spans="41:41" x14ac:dyDescent="0.25">
      <c r="AO20783" s="165"/>
    </row>
    <row r="20784" spans="41:41" x14ac:dyDescent="0.25">
      <c r="AO20784" s="165"/>
    </row>
    <row r="20785" spans="41:41" x14ac:dyDescent="0.25">
      <c r="AO20785" s="165"/>
    </row>
    <row r="20786" spans="41:41" x14ac:dyDescent="0.25">
      <c r="AO20786" s="165"/>
    </row>
    <row r="20787" spans="41:41" x14ac:dyDescent="0.25">
      <c r="AO20787" s="165"/>
    </row>
    <row r="20788" spans="41:41" x14ac:dyDescent="0.25">
      <c r="AO20788" s="165"/>
    </row>
    <row r="20789" spans="41:41" x14ac:dyDescent="0.25">
      <c r="AO20789" s="165"/>
    </row>
    <row r="20790" spans="41:41" x14ac:dyDescent="0.25">
      <c r="AO20790" s="165"/>
    </row>
    <row r="20791" spans="41:41" x14ac:dyDescent="0.25">
      <c r="AO20791" s="165"/>
    </row>
    <row r="20792" spans="41:41" x14ac:dyDescent="0.25">
      <c r="AO20792" s="165"/>
    </row>
    <row r="20793" spans="41:41" x14ac:dyDescent="0.25">
      <c r="AO20793" s="165"/>
    </row>
    <row r="20794" spans="41:41" x14ac:dyDescent="0.25">
      <c r="AO20794" s="165"/>
    </row>
    <row r="20795" spans="41:41" x14ac:dyDescent="0.25">
      <c r="AO20795" s="165"/>
    </row>
    <row r="20796" spans="41:41" x14ac:dyDescent="0.25">
      <c r="AO20796" s="165"/>
    </row>
    <row r="20797" spans="41:41" x14ac:dyDescent="0.25">
      <c r="AO20797" s="165"/>
    </row>
    <row r="20798" spans="41:41" x14ac:dyDescent="0.25">
      <c r="AO20798" s="165"/>
    </row>
    <row r="20799" spans="41:41" x14ac:dyDescent="0.25">
      <c r="AO20799" s="165"/>
    </row>
    <row r="20800" spans="41:41" x14ac:dyDescent="0.25">
      <c r="AO20800" s="165"/>
    </row>
    <row r="20801" spans="41:41" x14ac:dyDescent="0.25">
      <c r="AO20801" s="165"/>
    </row>
    <row r="20802" spans="41:41" x14ac:dyDescent="0.25">
      <c r="AO20802" s="165"/>
    </row>
    <row r="20803" spans="41:41" x14ac:dyDescent="0.25">
      <c r="AO20803" s="165"/>
    </row>
    <row r="20804" spans="41:41" x14ac:dyDescent="0.25">
      <c r="AO20804" s="165"/>
    </row>
    <row r="20805" spans="41:41" x14ac:dyDescent="0.25">
      <c r="AO20805" s="165"/>
    </row>
    <row r="20806" spans="41:41" x14ac:dyDescent="0.25">
      <c r="AO20806" s="165"/>
    </row>
    <row r="20807" spans="41:41" x14ac:dyDescent="0.25">
      <c r="AO20807" s="165"/>
    </row>
    <row r="20808" spans="41:41" x14ac:dyDescent="0.25">
      <c r="AO20808" s="165"/>
    </row>
    <row r="20809" spans="41:41" x14ac:dyDescent="0.25">
      <c r="AO20809" s="165"/>
    </row>
    <row r="20810" spans="41:41" x14ac:dyDescent="0.25">
      <c r="AO20810" s="165"/>
    </row>
    <row r="20811" spans="41:41" x14ac:dyDescent="0.25">
      <c r="AO20811" s="165"/>
    </row>
    <row r="20812" spans="41:41" x14ac:dyDescent="0.25">
      <c r="AO20812" s="165"/>
    </row>
    <row r="20813" spans="41:41" x14ac:dyDescent="0.25">
      <c r="AO20813" s="165"/>
    </row>
    <row r="20814" spans="41:41" x14ac:dyDescent="0.25">
      <c r="AO20814" s="165"/>
    </row>
    <row r="20815" spans="41:41" x14ac:dyDescent="0.25">
      <c r="AO20815" s="165"/>
    </row>
    <row r="20816" spans="41:41" x14ac:dyDescent="0.25">
      <c r="AO20816" s="165"/>
    </row>
    <row r="20817" spans="41:41" x14ac:dyDescent="0.25">
      <c r="AO20817" s="165"/>
    </row>
    <row r="20818" spans="41:41" x14ac:dyDescent="0.25">
      <c r="AO20818" s="165"/>
    </row>
    <row r="20819" spans="41:41" x14ac:dyDescent="0.25">
      <c r="AO20819" s="165"/>
    </row>
    <row r="20820" spans="41:41" x14ac:dyDescent="0.25">
      <c r="AO20820" s="165"/>
    </row>
    <row r="20821" spans="41:41" x14ac:dyDescent="0.25">
      <c r="AO20821" s="165"/>
    </row>
    <row r="20822" spans="41:41" x14ac:dyDescent="0.25">
      <c r="AO20822" s="165"/>
    </row>
    <row r="20823" spans="41:41" x14ac:dyDescent="0.25">
      <c r="AO20823" s="165"/>
    </row>
    <row r="20824" spans="41:41" x14ac:dyDescent="0.25">
      <c r="AO20824" s="165"/>
    </row>
    <row r="20825" spans="41:41" x14ac:dyDescent="0.25">
      <c r="AO20825" s="165"/>
    </row>
    <row r="20826" spans="41:41" x14ac:dyDescent="0.25">
      <c r="AO20826" s="165"/>
    </row>
    <row r="20827" spans="41:41" x14ac:dyDescent="0.25">
      <c r="AO20827" s="165"/>
    </row>
    <row r="20828" spans="41:41" x14ac:dyDescent="0.25">
      <c r="AO20828" s="165"/>
    </row>
    <row r="20829" spans="41:41" x14ac:dyDescent="0.25">
      <c r="AO20829" s="165"/>
    </row>
    <row r="20830" spans="41:41" x14ac:dyDescent="0.25">
      <c r="AO20830" s="165"/>
    </row>
    <row r="20831" spans="41:41" x14ac:dyDescent="0.25">
      <c r="AO20831" s="165"/>
    </row>
    <row r="20832" spans="41:41" x14ac:dyDescent="0.25">
      <c r="AO20832" s="165"/>
    </row>
    <row r="20833" spans="41:41" x14ac:dyDescent="0.25">
      <c r="AO20833" s="165"/>
    </row>
    <row r="20834" spans="41:41" x14ac:dyDescent="0.25">
      <c r="AO20834" s="165"/>
    </row>
    <row r="20835" spans="41:41" x14ac:dyDescent="0.25">
      <c r="AO20835" s="165"/>
    </row>
    <row r="20836" spans="41:41" x14ac:dyDescent="0.25">
      <c r="AO20836" s="165"/>
    </row>
    <row r="20837" spans="41:41" x14ac:dyDescent="0.25">
      <c r="AO20837" s="165"/>
    </row>
    <row r="20838" spans="41:41" x14ac:dyDescent="0.25">
      <c r="AO20838" s="165"/>
    </row>
    <row r="20839" spans="41:41" x14ac:dyDescent="0.25">
      <c r="AO20839" s="165"/>
    </row>
    <row r="20840" spans="41:41" x14ac:dyDescent="0.25">
      <c r="AO20840" s="165"/>
    </row>
    <row r="20841" spans="41:41" x14ac:dyDescent="0.25">
      <c r="AO20841" s="165"/>
    </row>
    <row r="20842" spans="41:41" x14ac:dyDescent="0.25">
      <c r="AO20842" s="165"/>
    </row>
    <row r="20843" spans="41:41" x14ac:dyDescent="0.25">
      <c r="AO20843" s="165"/>
    </row>
    <row r="20844" spans="41:41" x14ac:dyDescent="0.25">
      <c r="AO20844" s="165"/>
    </row>
    <row r="20845" spans="41:41" x14ac:dyDescent="0.25">
      <c r="AO20845" s="165"/>
    </row>
    <row r="20846" spans="41:41" x14ac:dyDescent="0.25">
      <c r="AO20846" s="165"/>
    </row>
    <row r="20847" spans="41:41" x14ac:dyDescent="0.25">
      <c r="AO20847" s="165"/>
    </row>
    <row r="20848" spans="41:41" x14ac:dyDescent="0.25">
      <c r="AO20848" s="165"/>
    </row>
    <row r="20849" spans="41:41" x14ac:dyDescent="0.25">
      <c r="AO20849" s="165"/>
    </row>
    <row r="20850" spans="41:41" x14ac:dyDescent="0.25">
      <c r="AO20850" s="165"/>
    </row>
    <row r="20851" spans="41:41" x14ac:dyDescent="0.25">
      <c r="AO20851" s="165"/>
    </row>
    <row r="20852" spans="41:41" x14ac:dyDescent="0.25">
      <c r="AO20852" s="165"/>
    </row>
    <row r="20853" spans="41:41" x14ac:dyDescent="0.25">
      <c r="AO20853" s="165"/>
    </row>
    <row r="20854" spans="41:41" x14ac:dyDescent="0.25">
      <c r="AO20854" s="165"/>
    </row>
    <row r="20855" spans="41:41" x14ac:dyDescent="0.25">
      <c r="AO20855" s="165"/>
    </row>
    <row r="20856" spans="41:41" x14ac:dyDescent="0.25">
      <c r="AO20856" s="165"/>
    </row>
    <row r="20857" spans="41:41" x14ac:dyDescent="0.25">
      <c r="AO20857" s="165"/>
    </row>
    <row r="20858" spans="41:41" x14ac:dyDescent="0.25">
      <c r="AO20858" s="165"/>
    </row>
    <row r="20859" spans="41:41" x14ac:dyDescent="0.25">
      <c r="AO20859" s="165"/>
    </row>
    <row r="20860" spans="41:41" x14ac:dyDescent="0.25">
      <c r="AO20860" s="165"/>
    </row>
    <row r="20861" spans="41:41" x14ac:dyDescent="0.25">
      <c r="AO20861" s="165"/>
    </row>
    <row r="20862" spans="41:41" x14ac:dyDescent="0.25">
      <c r="AO20862" s="165"/>
    </row>
    <row r="20863" spans="41:41" x14ac:dyDescent="0.25">
      <c r="AO20863" s="165"/>
    </row>
    <row r="20864" spans="41:41" x14ac:dyDescent="0.25">
      <c r="AO20864" s="165"/>
    </row>
    <row r="20865" spans="41:41" x14ac:dyDescent="0.25">
      <c r="AO20865" s="165"/>
    </row>
    <row r="20866" spans="41:41" x14ac:dyDescent="0.25">
      <c r="AO20866" s="165"/>
    </row>
    <row r="20867" spans="41:41" x14ac:dyDescent="0.25">
      <c r="AO20867" s="165"/>
    </row>
    <row r="20868" spans="41:41" x14ac:dyDescent="0.25">
      <c r="AO20868" s="165"/>
    </row>
    <row r="20869" spans="41:41" x14ac:dyDescent="0.25">
      <c r="AO20869" s="165"/>
    </row>
    <row r="20870" spans="41:41" x14ac:dyDescent="0.25">
      <c r="AO20870" s="165"/>
    </row>
    <row r="20871" spans="41:41" x14ac:dyDescent="0.25">
      <c r="AO20871" s="165"/>
    </row>
    <row r="20872" spans="41:41" x14ac:dyDescent="0.25">
      <c r="AO20872" s="165"/>
    </row>
    <row r="20873" spans="41:41" x14ac:dyDescent="0.25">
      <c r="AO20873" s="165"/>
    </row>
    <row r="20874" spans="41:41" x14ac:dyDescent="0.25">
      <c r="AO20874" s="165"/>
    </row>
    <row r="20875" spans="41:41" x14ac:dyDescent="0.25">
      <c r="AO20875" s="165"/>
    </row>
    <row r="20876" spans="41:41" x14ac:dyDescent="0.25">
      <c r="AO20876" s="165"/>
    </row>
    <row r="20877" spans="41:41" x14ac:dyDescent="0.25">
      <c r="AO20877" s="165"/>
    </row>
    <row r="20878" spans="41:41" x14ac:dyDescent="0.25">
      <c r="AO20878" s="165"/>
    </row>
    <row r="20879" spans="41:41" x14ac:dyDescent="0.25">
      <c r="AO20879" s="165"/>
    </row>
    <row r="20880" spans="41:41" x14ac:dyDescent="0.25">
      <c r="AO20880" s="165"/>
    </row>
    <row r="20881" spans="41:41" x14ac:dyDescent="0.25">
      <c r="AO20881" s="165"/>
    </row>
    <row r="20882" spans="41:41" x14ac:dyDescent="0.25">
      <c r="AO20882" s="165"/>
    </row>
    <row r="20883" spans="41:41" x14ac:dyDescent="0.25">
      <c r="AO20883" s="165"/>
    </row>
    <row r="20884" spans="41:41" x14ac:dyDescent="0.25">
      <c r="AO20884" s="165"/>
    </row>
    <row r="20885" spans="41:41" x14ac:dyDescent="0.25">
      <c r="AO20885" s="165"/>
    </row>
    <row r="20886" spans="41:41" x14ac:dyDescent="0.25">
      <c r="AO20886" s="165"/>
    </row>
    <row r="20887" spans="41:41" x14ac:dyDescent="0.25">
      <c r="AO20887" s="165"/>
    </row>
    <row r="20888" spans="41:41" x14ac:dyDescent="0.25">
      <c r="AO20888" s="165"/>
    </row>
    <row r="20889" spans="41:41" x14ac:dyDescent="0.25">
      <c r="AO20889" s="165"/>
    </row>
    <row r="20890" spans="41:41" x14ac:dyDescent="0.25">
      <c r="AO20890" s="165"/>
    </row>
    <row r="20891" spans="41:41" x14ac:dyDescent="0.25">
      <c r="AO20891" s="165"/>
    </row>
    <row r="20892" spans="41:41" x14ac:dyDescent="0.25">
      <c r="AO20892" s="165"/>
    </row>
    <row r="20893" spans="41:41" x14ac:dyDescent="0.25">
      <c r="AO20893" s="165"/>
    </row>
    <row r="20894" spans="41:41" x14ac:dyDescent="0.25">
      <c r="AO20894" s="165"/>
    </row>
    <row r="20895" spans="41:41" x14ac:dyDescent="0.25">
      <c r="AO20895" s="165"/>
    </row>
    <row r="20896" spans="41:41" x14ac:dyDescent="0.25">
      <c r="AO20896" s="165"/>
    </row>
    <row r="20897" spans="41:41" x14ac:dyDescent="0.25">
      <c r="AO20897" s="165"/>
    </row>
    <row r="20898" spans="41:41" x14ac:dyDescent="0.25">
      <c r="AO20898" s="165"/>
    </row>
    <row r="20899" spans="41:41" x14ac:dyDescent="0.25">
      <c r="AO20899" s="165"/>
    </row>
    <row r="20900" spans="41:41" x14ac:dyDescent="0.25">
      <c r="AO20900" s="165"/>
    </row>
    <row r="20901" spans="41:41" x14ac:dyDescent="0.25">
      <c r="AO20901" s="165"/>
    </row>
    <row r="20902" spans="41:41" x14ac:dyDescent="0.25">
      <c r="AO20902" s="165"/>
    </row>
    <row r="20903" spans="41:41" x14ac:dyDescent="0.25">
      <c r="AO20903" s="165"/>
    </row>
    <row r="20904" spans="41:41" x14ac:dyDescent="0.25">
      <c r="AO20904" s="165"/>
    </row>
    <row r="20905" spans="41:41" x14ac:dyDescent="0.25">
      <c r="AO20905" s="165"/>
    </row>
    <row r="20906" spans="41:41" x14ac:dyDescent="0.25">
      <c r="AO20906" s="165"/>
    </row>
    <row r="20907" spans="41:41" x14ac:dyDescent="0.25">
      <c r="AO20907" s="165"/>
    </row>
    <row r="20908" spans="41:41" x14ac:dyDescent="0.25">
      <c r="AO20908" s="165"/>
    </row>
    <row r="20909" spans="41:41" x14ac:dyDescent="0.25">
      <c r="AO20909" s="165"/>
    </row>
    <row r="20910" spans="41:41" x14ac:dyDescent="0.25">
      <c r="AO20910" s="165"/>
    </row>
    <row r="20911" spans="41:41" x14ac:dyDescent="0.25">
      <c r="AO20911" s="165"/>
    </row>
    <row r="20912" spans="41:41" x14ac:dyDescent="0.25">
      <c r="AO20912" s="165"/>
    </row>
    <row r="20913" spans="41:41" x14ac:dyDescent="0.25">
      <c r="AO20913" s="165"/>
    </row>
    <row r="20914" spans="41:41" x14ac:dyDescent="0.25">
      <c r="AO20914" s="165"/>
    </row>
    <row r="20915" spans="41:41" x14ac:dyDescent="0.25">
      <c r="AO20915" s="165"/>
    </row>
    <row r="20916" spans="41:41" x14ac:dyDescent="0.25">
      <c r="AO20916" s="165"/>
    </row>
    <row r="20917" spans="41:41" x14ac:dyDescent="0.25">
      <c r="AO20917" s="165"/>
    </row>
    <row r="20918" spans="41:41" x14ac:dyDescent="0.25">
      <c r="AO20918" s="165"/>
    </row>
    <row r="20919" spans="41:41" x14ac:dyDescent="0.25">
      <c r="AO20919" s="165"/>
    </row>
    <row r="20920" spans="41:41" x14ac:dyDescent="0.25">
      <c r="AO20920" s="165"/>
    </row>
    <row r="20921" spans="41:41" x14ac:dyDescent="0.25">
      <c r="AO20921" s="165"/>
    </row>
    <row r="20922" spans="41:41" x14ac:dyDescent="0.25">
      <c r="AO20922" s="165"/>
    </row>
    <row r="20923" spans="41:41" x14ac:dyDescent="0.25">
      <c r="AO20923" s="165"/>
    </row>
    <row r="20924" spans="41:41" x14ac:dyDescent="0.25">
      <c r="AO20924" s="165"/>
    </row>
    <row r="20925" spans="41:41" x14ac:dyDescent="0.25">
      <c r="AO20925" s="165"/>
    </row>
    <row r="20926" spans="41:41" x14ac:dyDescent="0.25">
      <c r="AO20926" s="165"/>
    </row>
    <row r="20927" spans="41:41" x14ac:dyDescent="0.25">
      <c r="AO20927" s="165"/>
    </row>
    <row r="20928" spans="41:41" x14ac:dyDescent="0.25">
      <c r="AO20928" s="165"/>
    </row>
    <row r="20929" spans="41:41" x14ac:dyDescent="0.25">
      <c r="AO20929" s="165"/>
    </row>
    <row r="20930" spans="41:41" x14ac:dyDescent="0.25">
      <c r="AO20930" s="165"/>
    </row>
    <row r="20931" spans="41:41" x14ac:dyDescent="0.25">
      <c r="AO20931" s="165"/>
    </row>
    <row r="20932" spans="41:41" x14ac:dyDescent="0.25">
      <c r="AO20932" s="165"/>
    </row>
    <row r="20933" spans="41:41" x14ac:dyDescent="0.25">
      <c r="AO20933" s="165"/>
    </row>
    <row r="20934" spans="41:41" x14ac:dyDescent="0.25">
      <c r="AO20934" s="165"/>
    </row>
    <row r="20935" spans="41:41" x14ac:dyDescent="0.25">
      <c r="AO20935" s="165"/>
    </row>
    <row r="20936" spans="41:41" x14ac:dyDescent="0.25">
      <c r="AO20936" s="165"/>
    </row>
    <row r="20937" spans="41:41" x14ac:dyDescent="0.25">
      <c r="AO20937" s="165"/>
    </row>
    <row r="20938" spans="41:41" x14ac:dyDescent="0.25">
      <c r="AO20938" s="165"/>
    </row>
    <row r="20939" spans="41:41" x14ac:dyDescent="0.25">
      <c r="AO20939" s="165"/>
    </row>
    <row r="20940" spans="41:41" x14ac:dyDescent="0.25">
      <c r="AO20940" s="165"/>
    </row>
    <row r="20941" spans="41:41" x14ac:dyDescent="0.25">
      <c r="AO20941" s="165"/>
    </row>
    <row r="20942" spans="41:41" x14ac:dyDescent="0.25">
      <c r="AO20942" s="165"/>
    </row>
    <row r="20943" spans="41:41" x14ac:dyDescent="0.25">
      <c r="AO20943" s="165"/>
    </row>
    <row r="20944" spans="41:41" x14ac:dyDescent="0.25">
      <c r="AO20944" s="165"/>
    </row>
    <row r="20945" spans="41:41" x14ac:dyDescent="0.25">
      <c r="AO20945" s="165"/>
    </row>
    <row r="20946" spans="41:41" x14ac:dyDescent="0.25">
      <c r="AO20946" s="165"/>
    </row>
    <row r="20947" spans="41:41" x14ac:dyDescent="0.25">
      <c r="AO20947" s="165"/>
    </row>
    <row r="20948" spans="41:41" x14ac:dyDescent="0.25">
      <c r="AO20948" s="165"/>
    </row>
    <row r="20949" spans="41:41" x14ac:dyDescent="0.25">
      <c r="AO20949" s="165"/>
    </row>
    <row r="20950" spans="41:41" x14ac:dyDescent="0.25">
      <c r="AO20950" s="165"/>
    </row>
    <row r="20951" spans="41:41" x14ac:dyDescent="0.25">
      <c r="AO20951" s="165"/>
    </row>
    <row r="20952" spans="41:41" x14ac:dyDescent="0.25">
      <c r="AO20952" s="165"/>
    </row>
    <row r="20953" spans="41:41" x14ac:dyDescent="0.25">
      <c r="AO20953" s="165"/>
    </row>
    <row r="20954" spans="41:41" x14ac:dyDescent="0.25">
      <c r="AO20954" s="165"/>
    </row>
    <row r="20955" spans="41:41" x14ac:dyDescent="0.25">
      <c r="AO20955" s="165"/>
    </row>
    <row r="20956" spans="41:41" x14ac:dyDescent="0.25">
      <c r="AO20956" s="165"/>
    </row>
    <row r="20957" spans="41:41" x14ac:dyDescent="0.25">
      <c r="AO20957" s="165"/>
    </row>
    <row r="20958" spans="41:41" x14ac:dyDescent="0.25">
      <c r="AO20958" s="165"/>
    </row>
    <row r="20959" spans="41:41" x14ac:dyDescent="0.25">
      <c r="AO20959" s="165"/>
    </row>
    <row r="20960" spans="41:41" x14ac:dyDescent="0.25">
      <c r="AO20960" s="165"/>
    </row>
    <row r="20961" spans="41:41" x14ac:dyDescent="0.25">
      <c r="AO20961" s="165"/>
    </row>
    <row r="20962" spans="41:41" x14ac:dyDescent="0.25">
      <c r="AO20962" s="165"/>
    </row>
    <row r="20963" spans="41:41" x14ac:dyDescent="0.25">
      <c r="AO20963" s="165"/>
    </row>
    <row r="20964" spans="41:41" x14ac:dyDescent="0.25">
      <c r="AO20964" s="165"/>
    </row>
    <row r="20965" spans="41:41" x14ac:dyDescent="0.25">
      <c r="AO20965" s="165"/>
    </row>
    <row r="20966" spans="41:41" x14ac:dyDescent="0.25">
      <c r="AO20966" s="165"/>
    </row>
    <row r="20967" spans="41:41" x14ac:dyDescent="0.25">
      <c r="AO20967" s="165"/>
    </row>
    <row r="20968" spans="41:41" x14ac:dyDescent="0.25">
      <c r="AO20968" s="165"/>
    </row>
    <row r="20969" spans="41:41" x14ac:dyDescent="0.25">
      <c r="AO20969" s="165"/>
    </row>
    <row r="20970" spans="41:41" x14ac:dyDescent="0.25">
      <c r="AO20970" s="165"/>
    </row>
    <row r="20971" spans="41:41" x14ac:dyDescent="0.25">
      <c r="AO20971" s="165"/>
    </row>
    <row r="20972" spans="41:41" x14ac:dyDescent="0.25">
      <c r="AO20972" s="165"/>
    </row>
    <row r="20973" spans="41:41" x14ac:dyDescent="0.25">
      <c r="AO20973" s="165"/>
    </row>
    <row r="20974" spans="41:41" x14ac:dyDescent="0.25">
      <c r="AO20974" s="165"/>
    </row>
    <row r="20975" spans="41:41" x14ac:dyDescent="0.25">
      <c r="AO20975" s="165"/>
    </row>
    <row r="20976" spans="41:41" x14ac:dyDescent="0.25">
      <c r="AO20976" s="165"/>
    </row>
    <row r="20977" spans="41:41" x14ac:dyDescent="0.25">
      <c r="AO20977" s="165"/>
    </row>
    <row r="20978" spans="41:41" x14ac:dyDescent="0.25">
      <c r="AO20978" s="165"/>
    </row>
    <row r="20979" spans="41:41" x14ac:dyDescent="0.25">
      <c r="AO20979" s="165"/>
    </row>
    <row r="20980" spans="41:41" x14ac:dyDescent="0.25">
      <c r="AO20980" s="165"/>
    </row>
    <row r="20981" spans="41:41" x14ac:dyDescent="0.25">
      <c r="AO20981" s="165"/>
    </row>
    <row r="20982" spans="41:41" x14ac:dyDescent="0.25">
      <c r="AO20982" s="165"/>
    </row>
    <row r="20983" spans="41:41" x14ac:dyDescent="0.25">
      <c r="AO20983" s="165"/>
    </row>
    <row r="20984" spans="41:41" x14ac:dyDescent="0.25">
      <c r="AO20984" s="165"/>
    </row>
    <row r="20985" spans="41:41" x14ac:dyDescent="0.25">
      <c r="AO20985" s="165"/>
    </row>
    <row r="20986" spans="41:41" x14ac:dyDescent="0.25">
      <c r="AO20986" s="165"/>
    </row>
    <row r="20987" spans="41:41" x14ac:dyDescent="0.25">
      <c r="AO20987" s="165"/>
    </row>
    <row r="20988" spans="41:41" x14ac:dyDescent="0.25">
      <c r="AO20988" s="165"/>
    </row>
    <row r="20989" spans="41:41" x14ac:dyDescent="0.25">
      <c r="AO20989" s="165"/>
    </row>
    <row r="20990" spans="41:41" x14ac:dyDescent="0.25">
      <c r="AO20990" s="165"/>
    </row>
    <row r="20991" spans="41:41" x14ac:dyDescent="0.25">
      <c r="AO20991" s="165"/>
    </row>
    <row r="20992" spans="41:41" x14ac:dyDescent="0.25">
      <c r="AO20992" s="165"/>
    </row>
    <row r="20993" spans="41:41" x14ac:dyDescent="0.25">
      <c r="AO20993" s="165"/>
    </row>
    <row r="20994" spans="41:41" x14ac:dyDescent="0.25">
      <c r="AO20994" s="165"/>
    </row>
    <row r="20995" spans="41:41" x14ac:dyDescent="0.25">
      <c r="AO20995" s="165"/>
    </row>
    <row r="20996" spans="41:41" x14ac:dyDescent="0.25">
      <c r="AO20996" s="165"/>
    </row>
    <row r="20997" spans="41:41" x14ac:dyDescent="0.25">
      <c r="AO20997" s="165"/>
    </row>
    <row r="20998" spans="41:41" x14ac:dyDescent="0.25">
      <c r="AO20998" s="165"/>
    </row>
    <row r="20999" spans="41:41" x14ac:dyDescent="0.25">
      <c r="AO20999" s="165"/>
    </row>
    <row r="21000" spans="41:41" x14ac:dyDescent="0.25">
      <c r="AO21000" s="165"/>
    </row>
    <row r="21001" spans="41:41" x14ac:dyDescent="0.25">
      <c r="AO21001" s="165"/>
    </row>
    <row r="21002" spans="41:41" x14ac:dyDescent="0.25">
      <c r="AO21002" s="165"/>
    </row>
    <row r="21003" spans="41:41" x14ac:dyDescent="0.25">
      <c r="AO21003" s="165"/>
    </row>
    <row r="21004" spans="41:41" x14ac:dyDescent="0.25">
      <c r="AO21004" s="165"/>
    </row>
    <row r="21005" spans="41:41" x14ac:dyDescent="0.25">
      <c r="AO21005" s="165"/>
    </row>
    <row r="21006" spans="41:41" x14ac:dyDescent="0.25">
      <c r="AO21006" s="165"/>
    </row>
    <row r="21007" spans="41:41" x14ac:dyDescent="0.25">
      <c r="AO21007" s="165"/>
    </row>
    <row r="21008" spans="41:41" x14ac:dyDescent="0.25">
      <c r="AO21008" s="165"/>
    </row>
    <row r="21009" spans="41:41" x14ac:dyDescent="0.25">
      <c r="AO21009" s="165"/>
    </row>
    <row r="21010" spans="41:41" x14ac:dyDescent="0.25">
      <c r="AO21010" s="165"/>
    </row>
    <row r="21011" spans="41:41" x14ac:dyDescent="0.25">
      <c r="AO21011" s="165"/>
    </row>
    <row r="21012" spans="41:41" x14ac:dyDescent="0.25">
      <c r="AO21012" s="165"/>
    </row>
    <row r="21013" spans="41:41" x14ac:dyDescent="0.25">
      <c r="AO21013" s="165"/>
    </row>
    <row r="21014" spans="41:41" x14ac:dyDescent="0.25">
      <c r="AO21014" s="165"/>
    </row>
    <row r="21015" spans="41:41" x14ac:dyDescent="0.25">
      <c r="AO21015" s="165"/>
    </row>
    <row r="21016" spans="41:41" x14ac:dyDescent="0.25">
      <c r="AO21016" s="165"/>
    </row>
    <row r="21017" spans="41:41" x14ac:dyDescent="0.25">
      <c r="AO21017" s="165"/>
    </row>
    <row r="21018" spans="41:41" x14ac:dyDescent="0.25">
      <c r="AO21018" s="165"/>
    </row>
    <row r="21019" spans="41:41" x14ac:dyDescent="0.25">
      <c r="AO21019" s="165"/>
    </row>
    <row r="21020" spans="41:41" x14ac:dyDescent="0.25">
      <c r="AO21020" s="165"/>
    </row>
    <row r="21021" spans="41:41" x14ac:dyDescent="0.25">
      <c r="AO21021" s="165"/>
    </row>
    <row r="21022" spans="41:41" x14ac:dyDescent="0.25">
      <c r="AO21022" s="165"/>
    </row>
    <row r="21023" spans="41:41" x14ac:dyDescent="0.25">
      <c r="AO21023" s="165"/>
    </row>
    <row r="21024" spans="41:41" x14ac:dyDescent="0.25">
      <c r="AO21024" s="165"/>
    </row>
    <row r="21025" spans="41:41" x14ac:dyDescent="0.25">
      <c r="AO21025" s="165"/>
    </row>
    <row r="21026" spans="41:41" x14ac:dyDescent="0.25">
      <c r="AO21026" s="165"/>
    </row>
    <row r="21027" spans="41:41" x14ac:dyDescent="0.25">
      <c r="AO21027" s="165"/>
    </row>
    <row r="21028" spans="41:41" x14ac:dyDescent="0.25">
      <c r="AO21028" s="165"/>
    </row>
    <row r="21029" spans="41:41" x14ac:dyDescent="0.25">
      <c r="AO21029" s="165"/>
    </row>
    <row r="21030" spans="41:41" x14ac:dyDescent="0.25">
      <c r="AO21030" s="165"/>
    </row>
    <row r="21031" spans="41:41" x14ac:dyDescent="0.25">
      <c r="AO21031" s="165"/>
    </row>
    <row r="21032" spans="41:41" x14ac:dyDescent="0.25">
      <c r="AO21032" s="165"/>
    </row>
    <row r="21033" spans="41:41" x14ac:dyDescent="0.25">
      <c r="AO21033" s="165"/>
    </row>
    <row r="21034" spans="41:41" x14ac:dyDescent="0.25">
      <c r="AO21034" s="165"/>
    </row>
    <row r="21035" spans="41:41" x14ac:dyDescent="0.25">
      <c r="AO21035" s="165"/>
    </row>
    <row r="21036" spans="41:41" x14ac:dyDescent="0.25">
      <c r="AO21036" s="165"/>
    </row>
    <row r="21037" spans="41:41" x14ac:dyDescent="0.25">
      <c r="AO21037" s="165"/>
    </row>
    <row r="21038" spans="41:41" x14ac:dyDescent="0.25">
      <c r="AO21038" s="165"/>
    </row>
    <row r="21039" spans="41:41" x14ac:dyDescent="0.25">
      <c r="AO21039" s="165"/>
    </row>
    <row r="21040" spans="41:41" x14ac:dyDescent="0.25">
      <c r="AO21040" s="165"/>
    </row>
    <row r="21041" spans="41:41" x14ac:dyDescent="0.25">
      <c r="AO21041" s="165"/>
    </row>
    <row r="21042" spans="41:41" x14ac:dyDescent="0.25">
      <c r="AO21042" s="165"/>
    </row>
    <row r="21043" spans="41:41" x14ac:dyDescent="0.25">
      <c r="AO21043" s="165"/>
    </row>
    <row r="21044" spans="41:41" x14ac:dyDescent="0.25">
      <c r="AO21044" s="165"/>
    </row>
    <row r="21045" spans="41:41" x14ac:dyDescent="0.25">
      <c r="AO21045" s="165"/>
    </row>
    <row r="21046" spans="41:41" x14ac:dyDescent="0.25">
      <c r="AO21046" s="165"/>
    </row>
    <row r="21047" spans="41:41" x14ac:dyDescent="0.25">
      <c r="AO21047" s="165"/>
    </row>
    <row r="21048" spans="41:41" x14ac:dyDescent="0.25">
      <c r="AO21048" s="165"/>
    </row>
    <row r="21049" spans="41:41" x14ac:dyDescent="0.25">
      <c r="AO21049" s="165"/>
    </row>
    <row r="21050" spans="41:41" x14ac:dyDescent="0.25">
      <c r="AO21050" s="165"/>
    </row>
    <row r="21051" spans="41:41" x14ac:dyDescent="0.25">
      <c r="AO21051" s="165"/>
    </row>
    <row r="21052" spans="41:41" x14ac:dyDescent="0.25">
      <c r="AO21052" s="165"/>
    </row>
    <row r="21053" spans="41:41" x14ac:dyDescent="0.25">
      <c r="AO21053" s="165"/>
    </row>
    <row r="21054" spans="41:41" x14ac:dyDescent="0.25">
      <c r="AO21054" s="165"/>
    </row>
    <row r="21055" spans="41:41" x14ac:dyDescent="0.25">
      <c r="AO21055" s="165"/>
    </row>
    <row r="21056" spans="41:41" x14ac:dyDescent="0.25">
      <c r="AO21056" s="165"/>
    </row>
    <row r="21057" spans="41:41" x14ac:dyDescent="0.25">
      <c r="AO21057" s="165"/>
    </row>
    <row r="21058" spans="41:41" x14ac:dyDescent="0.25">
      <c r="AO21058" s="165"/>
    </row>
    <row r="21059" spans="41:41" x14ac:dyDescent="0.25">
      <c r="AO21059" s="165"/>
    </row>
    <row r="21060" spans="41:41" x14ac:dyDescent="0.25">
      <c r="AO21060" s="165"/>
    </row>
    <row r="21061" spans="41:41" x14ac:dyDescent="0.25">
      <c r="AO21061" s="165"/>
    </row>
    <row r="21062" spans="41:41" x14ac:dyDescent="0.25">
      <c r="AO21062" s="165"/>
    </row>
    <row r="21063" spans="41:41" x14ac:dyDescent="0.25">
      <c r="AO21063" s="165"/>
    </row>
    <row r="21064" spans="41:41" x14ac:dyDescent="0.25">
      <c r="AO21064" s="165"/>
    </row>
    <row r="21065" spans="41:41" x14ac:dyDescent="0.25">
      <c r="AO21065" s="165"/>
    </row>
    <row r="21066" spans="41:41" x14ac:dyDescent="0.25">
      <c r="AO21066" s="165"/>
    </row>
    <row r="21067" spans="41:41" x14ac:dyDescent="0.25">
      <c r="AO21067" s="165"/>
    </row>
    <row r="21068" spans="41:41" x14ac:dyDescent="0.25">
      <c r="AO21068" s="165"/>
    </row>
    <row r="21069" spans="41:41" x14ac:dyDescent="0.25">
      <c r="AO21069" s="165"/>
    </row>
    <row r="21070" spans="41:41" x14ac:dyDescent="0.25">
      <c r="AO21070" s="165"/>
    </row>
    <row r="21071" spans="41:41" x14ac:dyDescent="0.25">
      <c r="AO21071" s="165"/>
    </row>
    <row r="21072" spans="41:41" x14ac:dyDescent="0.25">
      <c r="AO21072" s="165"/>
    </row>
    <row r="21073" spans="41:41" x14ac:dyDescent="0.25">
      <c r="AO21073" s="165"/>
    </row>
    <row r="21074" spans="41:41" x14ac:dyDescent="0.25">
      <c r="AO21074" s="165"/>
    </row>
    <row r="21075" spans="41:41" x14ac:dyDescent="0.25">
      <c r="AO21075" s="165"/>
    </row>
    <row r="21076" spans="41:41" x14ac:dyDescent="0.25">
      <c r="AO21076" s="165"/>
    </row>
    <row r="21077" spans="41:41" x14ac:dyDescent="0.25">
      <c r="AO21077" s="165"/>
    </row>
    <row r="21078" spans="41:41" x14ac:dyDescent="0.25">
      <c r="AO21078" s="165"/>
    </row>
    <row r="21079" spans="41:41" x14ac:dyDescent="0.25">
      <c r="AO21079" s="165"/>
    </row>
    <row r="21080" spans="41:41" x14ac:dyDescent="0.25">
      <c r="AO21080" s="165"/>
    </row>
    <row r="21081" spans="41:41" x14ac:dyDescent="0.25">
      <c r="AO21081" s="165"/>
    </row>
    <row r="21082" spans="41:41" x14ac:dyDescent="0.25">
      <c r="AO21082" s="165"/>
    </row>
    <row r="21083" spans="41:41" x14ac:dyDescent="0.25">
      <c r="AO21083" s="165"/>
    </row>
    <row r="21084" spans="41:41" x14ac:dyDescent="0.25">
      <c r="AO21084" s="165"/>
    </row>
    <row r="21085" spans="41:41" x14ac:dyDescent="0.25">
      <c r="AO21085" s="165"/>
    </row>
    <row r="21086" spans="41:41" x14ac:dyDescent="0.25">
      <c r="AO21086" s="165"/>
    </row>
    <row r="21087" spans="41:41" x14ac:dyDescent="0.25">
      <c r="AO21087" s="165"/>
    </row>
    <row r="21088" spans="41:41" x14ac:dyDescent="0.25">
      <c r="AO21088" s="165"/>
    </row>
    <row r="21089" spans="41:41" x14ac:dyDescent="0.25">
      <c r="AO21089" s="165"/>
    </row>
    <row r="21090" spans="41:41" x14ac:dyDescent="0.25">
      <c r="AO21090" s="165"/>
    </row>
    <row r="21091" spans="41:41" x14ac:dyDescent="0.25">
      <c r="AO21091" s="165"/>
    </row>
    <row r="21092" spans="41:41" x14ac:dyDescent="0.25">
      <c r="AO21092" s="165"/>
    </row>
    <row r="21093" spans="41:41" x14ac:dyDescent="0.25">
      <c r="AO21093" s="165"/>
    </row>
    <row r="21094" spans="41:41" x14ac:dyDescent="0.25">
      <c r="AO21094" s="165"/>
    </row>
    <row r="21095" spans="41:41" x14ac:dyDescent="0.25">
      <c r="AO21095" s="165"/>
    </row>
    <row r="21096" spans="41:41" x14ac:dyDescent="0.25">
      <c r="AO21096" s="165"/>
    </row>
    <row r="21097" spans="41:41" x14ac:dyDescent="0.25">
      <c r="AO21097" s="165"/>
    </row>
    <row r="21098" spans="41:41" x14ac:dyDescent="0.25">
      <c r="AO21098" s="165"/>
    </row>
    <row r="21099" spans="41:41" x14ac:dyDescent="0.25">
      <c r="AO21099" s="165"/>
    </row>
    <row r="21100" spans="41:41" x14ac:dyDescent="0.25">
      <c r="AO21100" s="165"/>
    </row>
    <row r="21101" spans="41:41" x14ac:dyDescent="0.25">
      <c r="AO21101" s="165"/>
    </row>
    <row r="21102" spans="41:41" x14ac:dyDescent="0.25">
      <c r="AO21102" s="165"/>
    </row>
    <row r="21103" spans="41:41" x14ac:dyDescent="0.25">
      <c r="AO21103" s="165"/>
    </row>
    <row r="21104" spans="41:41" x14ac:dyDescent="0.25">
      <c r="AO21104" s="165"/>
    </row>
    <row r="21105" spans="41:41" x14ac:dyDescent="0.25">
      <c r="AO21105" s="165"/>
    </row>
    <row r="21106" spans="41:41" x14ac:dyDescent="0.25">
      <c r="AO21106" s="165"/>
    </row>
    <row r="21107" spans="41:41" x14ac:dyDescent="0.25">
      <c r="AO21107" s="165"/>
    </row>
    <row r="21108" spans="41:41" x14ac:dyDescent="0.25">
      <c r="AO21108" s="165"/>
    </row>
    <row r="21109" spans="41:41" x14ac:dyDescent="0.25">
      <c r="AO21109" s="165"/>
    </row>
    <row r="21110" spans="41:41" x14ac:dyDescent="0.25">
      <c r="AO21110" s="165"/>
    </row>
    <row r="21111" spans="41:41" x14ac:dyDescent="0.25">
      <c r="AO21111" s="165"/>
    </row>
    <row r="21112" spans="41:41" x14ac:dyDescent="0.25">
      <c r="AO21112" s="165"/>
    </row>
    <row r="21113" spans="41:41" x14ac:dyDescent="0.25">
      <c r="AO21113" s="165"/>
    </row>
    <row r="21114" spans="41:41" x14ac:dyDescent="0.25">
      <c r="AO21114" s="165"/>
    </row>
    <row r="21115" spans="41:41" x14ac:dyDescent="0.25">
      <c r="AO21115" s="165"/>
    </row>
    <row r="21116" spans="41:41" x14ac:dyDescent="0.25">
      <c r="AO21116" s="165"/>
    </row>
    <row r="21117" spans="41:41" x14ac:dyDescent="0.25">
      <c r="AO21117" s="165"/>
    </row>
    <row r="21118" spans="41:41" x14ac:dyDescent="0.25">
      <c r="AO21118" s="165"/>
    </row>
    <row r="21119" spans="41:41" x14ac:dyDescent="0.25">
      <c r="AO21119" s="165"/>
    </row>
    <row r="21120" spans="41:41" x14ac:dyDescent="0.25">
      <c r="AO21120" s="165"/>
    </row>
    <row r="21121" spans="41:41" x14ac:dyDescent="0.25">
      <c r="AO21121" s="165"/>
    </row>
    <row r="21122" spans="41:41" x14ac:dyDescent="0.25">
      <c r="AO21122" s="165"/>
    </row>
    <row r="21123" spans="41:41" x14ac:dyDescent="0.25">
      <c r="AO21123" s="165"/>
    </row>
    <row r="21124" spans="41:41" x14ac:dyDescent="0.25">
      <c r="AO21124" s="165"/>
    </row>
    <row r="21125" spans="41:41" x14ac:dyDescent="0.25">
      <c r="AO21125" s="165"/>
    </row>
    <row r="21126" spans="41:41" x14ac:dyDescent="0.25">
      <c r="AO21126" s="165"/>
    </row>
    <row r="21127" spans="41:41" x14ac:dyDescent="0.25">
      <c r="AO21127" s="165"/>
    </row>
    <row r="21128" spans="41:41" x14ac:dyDescent="0.25">
      <c r="AO21128" s="165"/>
    </row>
    <row r="21129" spans="41:41" x14ac:dyDescent="0.25">
      <c r="AO21129" s="165"/>
    </row>
    <row r="21130" spans="41:41" x14ac:dyDescent="0.25">
      <c r="AO21130" s="165"/>
    </row>
    <row r="21131" spans="41:41" x14ac:dyDescent="0.25">
      <c r="AO21131" s="165"/>
    </row>
    <row r="21132" spans="41:41" x14ac:dyDescent="0.25">
      <c r="AO21132" s="165"/>
    </row>
    <row r="21133" spans="41:41" x14ac:dyDescent="0.25">
      <c r="AO21133" s="165"/>
    </row>
    <row r="21134" spans="41:41" x14ac:dyDescent="0.25">
      <c r="AO21134" s="165"/>
    </row>
    <row r="21135" spans="41:41" x14ac:dyDescent="0.25">
      <c r="AO21135" s="165"/>
    </row>
    <row r="21136" spans="41:41" x14ac:dyDescent="0.25">
      <c r="AO21136" s="165"/>
    </row>
    <row r="21137" spans="41:41" x14ac:dyDescent="0.25">
      <c r="AO21137" s="165"/>
    </row>
    <row r="21138" spans="41:41" x14ac:dyDescent="0.25">
      <c r="AO21138" s="165"/>
    </row>
    <row r="21139" spans="41:41" x14ac:dyDescent="0.25">
      <c r="AO21139" s="165"/>
    </row>
    <row r="21140" spans="41:41" x14ac:dyDescent="0.25">
      <c r="AO21140" s="165"/>
    </row>
    <row r="21141" spans="41:41" x14ac:dyDescent="0.25">
      <c r="AO21141" s="165"/>
    </row>
    <row r="21142" spans="41:41" x14ac:dyDescent="0.25">
      <c r="AO21142" s="165"/>
    </row>
    <row r="21143" spans="41:41" x14ac:dyDescent="0.25">
      <c r="AO21143" s="165"/>
    </row>
    <row r="21144" spans="41:41" x14ac:dyDescent="0.25">
      <c r="AO21144" s="165"/>
    </row>
    <row r="21145" spans="41:41" x14ac:dyDescent="0.25">
      <c r="AO21145" s="165"/>
    </row>
    <row r="21146" spans="41:41" x14ac:dyDescent="0.25">
      <c r="AO21146" s="165"/>
    </row>
    <row r="21147" spans="41:41" x14ac:dyDescent="0.25">
      <c r="AO21147" s="165"/>
    </row>
    <row r="21148" spans="41:41" x14ac:dyDescent="0.25">
      <c r="AO21148" s="165"/>
    </row>
    <row r="21149" spans="41:41" x14ac:dyDescent="0.25">
      <c r="AO21149" s="165"/>
    </row>
    <row r="21150" spans="41:41" x14ac:dyDescent="0.25">
      <c r="AO21150" s="165"/>
    </row>
    <row r="21151" spans="41:41" x14ac:dyDescent="0.25">
      <c r="AO21151" s="165"/>
    </row>
    <row r="21152" spans="41:41" x14ac:dyDescent="0.25">
      <c r="AO21152" s="165"/>
    </row>
    <row r="21153" spans="41:41" x14ac:dyDescent="0.25">
      <c r="AO21153" s="165"/>
    </row>
    <row r="21154" spans="41:41" x14ac:dyDescent="0.25">
      <c r="AO21154" s="165"/>
    </row>
    <row r="21155" spans="41:41" x14ac:dyDescent="0.25">
      <c r="AO21155" s="165"/>
    </row>
    <row r="21156" spans="41:41" x14ac:dyDescent="0.25">
      <c r="AO21156" s="165"/>
    </row>
    <row r="21157" spans="41:41" x14ac:dyDescent="0.25">
      <c r="AO21157" s="165"/>
    </row>
    <row r="21158" spans="41:41" x14ac:dyDescent="0.25">
      <c r="AO21158" s="165"/>
    </row>
    <row r="21159" spans="41:41" x14ac:dyDescent="0.25">
      <c r="AO21159" s="165"/>
    </row>
    <row r="21160" spans="41:41" x14ac:dyDescent="0.25">
      <c r="AO21160" s="165"/>
    </row>
    <row r="21161" spans="41:41" x14ac:dyDescent="0.25">
      <c r="AO21161" s="165"/>
    </row>
    <row r="21162" spans="41:41" x14ac:dyDescent="0.25">
      <c r="AO21162" s="165"/>
    </row>
    <row r="21163" spans="41:41" x14ac:dyDescent="0.25">
      <c r="AO21163" s="165"/>
    </row>
    <row r="21164" spans="41:41" x14ac:dyDescent="0.25">
      <c r="AO21164" s="165"/>
    </row>
    <row r="21165" spans="41:41" x14ac:dyDescent="0.25">
      <c r="AO21165" s="165"/>
    </row>
    <row r="21166" spans="41:41" x14ac:dyDescent="0.25">
      <c r="AO21166" s="165"/>
    </row>
    <row r="21167" spans="41:41" x14ac:dyDescent="0.25">
      <c r="AO21167" s="165"/>
    </row>
    <row r="21168" spans="41:41" x14ac:dyDescent="0.25">
      <c r="AO21168" s="165"/>
    </row>
    <row r="21169" spans="41:41" x14ac:dyDescent="0.25">
      <c r="AO21169" s="165"/>
    </row>
    <row r="21170" spans="41:41" x14ac:dyDescent="0.25">
      <c r="AO21170" s="165"/>
    </row>
    <row r="21171" spans="41:41" x14ac:dyDescent="0.25">
      <c r="AO21171" s="165"/>
    </row>
    <row r="21172" spans="41:41" x14ac:dyDescent="0.25">
      <c r="AO21172" s="165"/>
    </row>
    <row r="21173" spans="41:41" x14ac:dyDescent="0.25">
      <c r="AO21173" s="165"/>
    </row>
    <row r="21174" spans="41:41" x14ac:dyDescent="0.25">
      <c r="AO21174" s="165"/>
    </row>
    <row r="21175" spans="41:41" x14ac:dyDescent="0.25">
      <c r="AO21175" s="165"/>
    </row>
    <row r="21176" spans="41:41" x14ac:dyDescent="0.25">
      <c r="AO21176" s="165"/>
    </row>
    <row r="21177" spans="41:41" x14ac:dyDescent="0.25">
      <c r="AO21177" s="165"/>
    </row>
    <row r="21178" spans="41:41" x14ac:dyDescent="0.25">
      <c r="AO21178" s="165"/>
    </row>
    <row r="21179" spans="41:41" x14ac:dyDescent="0.25">
      <c r="AO21179" s="165"/>
    </row>
    <row r="21180" spans="41:41" x14ac:dyDescent="0.25">
      <c r="AO21180" s="165"/>
    </row>
    <row r="21181" spans="41:41" x14ac:dyDescent="0.25">
      <c r="AO21181" s="165"/>
    </row>
    <row r="21182" spans="41:41" x14ac:dyDescent="0.25">
      <c r="AO21182" s="165"/>
    </row>
    <row r="21183" spans="41:41" x14ac:dyDescent="0.25">
      <c r="AO21183" s="165"/>
    </row>
    <row r="21184" spans="41:41" x14ac:dyDescent="0.25">
      <c r="AO21184" s="165"/>
    </row>
    <row r="21185" spans="41:41" x14ac:dyDescent="0.25">
      <c r="AO21185" s="165"/>
    </row>
    <row r="21186" spans="41:41" x14ac:dyDescent="0.25">
      <c r="AO21186" s="165"/>
    </row>
    <row r="21187" spans="41:41" x14ac:dyDescent="0.25">
      <c r="AO21187" s="165"/>
    </row>
    <row r="21188" spans="41:41" x14ac:dyDescent="0.25">
      <c r="AO21188" s="165"/>
    </row>
    <row r="21189" spans="41:41" x14ac:dyDescent="0.25">
      <c r="AO21189" s="165"/>
    </row>
    <row r="21190" spans="41:41" x14ac:dyDescent="0.25">
      <c r="AO21190" s="165"/>
    </row>
    <row r="21191" spans="41:41" x14ac:dyDescent="0.25">
      <c r="AO21191" s="165"/>
    </row>
    <row r="21192" spans="41:41" x14ac:dyDescent="0.25">
      <c r="AO21192" s="165"/>
    </row>
    <row r="21193" spans="41:41" x14ac:dyDescent="0.25">
      <c r="AO21193" s="165"/>
    </row>
    <row r="21194" spans="41:41" x14ac:dyDescent="0.25">
      <c r="AO21194" s="165"/>
    </row>
    <row r="21195" spans="41:41" x14ac:dyDescent="0.25">
      <c r="AO21195" s="165"/>
    </row>
    <row r="21196" spans="41:41" x14ac:dyDescent="0.25">
      <c r="AO21196" s="165"/>
    </row>
    <row r="21197" spans="41:41" x14ac:dyDescent="0.25">
      <c r="AO21197" s="165"/>
    </row>
    <row r="21198" spans="41:41" x14ac:dyDescent="0.25">
      <c r="AO21198" s="165"/>
    </row>
    <row r="21199" spans="41:41" x14ac:dyDescent="0.25">
      <c r="AO21199" s="165"/>
    </row>
    <row r="21200" spans="41:41" x14ac:dyDescent="0.25">
      <c r="AO21200" s="165"/>
    </row>
    <row r="21201" spans="41:41" x14ac:dyDescent="0.25">
      <c r="AO21201" s="165"/>
    </row>
    <row r="21202" spans="41:41" x14ac:dyDescent="0.25">
      <c r="AO21202" s="165"/>
    </row>
    <row r="21203" spans="41:41" x14ac:dyDescent="0.25">
      <c r="AO21203" s="165"/>
    </row>
    <row r="21204" spans="41:41" x14ac:dyDescent="0.25">
      <c r="AO21204" s="165"/>
    </row>
    <row r="21205" spans="41:41" x14ac:dyDescent="0.25">
      <c r="AO21205" s="165"/>
    </row>
    <row r="21206" spans="41:41" x14ac:dyDescent="0.25">
      <c r="AO21206" s="165"/>
    </row>
    <row r="21207" spans="41:41" x14ac:dyDescent="0.25">
      <c r="AO21207" s="165"/>
    </row>
    <row r="21208" spans="41:41" x14ac:dyDescent="0.25">
      <c r="AO21208" s="165"/>
    </row>
    <row r="21209" spans="41:41" x14ac:dyDescent="0.25">
      <c r="AO21209" s="165"/>
    </row>
    <row r="21210" spans="41:41" x14ac:dyDescent="0.25">
      <c r="AO21210" s="165"/>
    </row>
    <row r="21211" spans="41:41" x14ac:dyDescent="0.25">
      <c r="AO21211" s="165"/>
    </row>
    <row r="21212" spans="41:41" x14ac:dyDescent="0.25">
      <c r="AO21212" s="165"/>
    </row>
    <row r="21213" spans="41:41" x14ac:dyDescent="0.25">
      <c r="AO21213" s="165"/>
    </row>
    <row r="21214" spans="41:41" x14ac:dyDescent="0.25">
      <c r="AO21214" s="165"/>
    </row>
    <row r="21215" spans="41:41" x14ac:dyDescent="0.25">
      <c r="AO21215" s="165"/>
    </row>
    <row r="21216" spans="41:41" x14ac:dyDescent="0.25">
      <c r="AO21216" s="165"/>
    </row>
    <row r="21217" spans="41:41" x14ac:dyDescent="0.25">
      <c r="AO21217" s="165"/>
    </row>
    <row r="21218" spans="41:41" x14ac:dyDescent="0.25">
      <c r="AO21218" s="165"/>
    </row>
    <row r="21219" spans="41:41" x14ac:dyDescent="0.25">
      <c r="AO21219" s="165"/>
    </row>
    <row r="21220" spans="41:41" x14ac:dyDescent="0.25">
      <c r="AO21220" s="165"/>
    </row>
    <row r="21221" spans="41:41" x14ac:dyDescent="0.25">
      <c r="AO21221" s="165"/>
    </row>
    <row r="21222" spans="41:41" x14ac:dyDescent="0.25">
      <c r="AO21222" s="165"/>
    </row>
    <row r="21223" spans="41:41" x14ac:dyDescent="0.25">
      <c r="AO21223" s="165"/>
    </row>
    <row r="21224" spans="41:41" x14ac:dyDescent="0.25">
      <c r="AO21224" s="165"/>
    </row>
    <row r="21225" spans="41:41" x14ac:dyDescent="0.25">
      <c r="AO21225" s="165"/>
    </row>
    <row r="21226" spans="41:41" x14ac:dyDescent="0.25">
      <c r="AO21226" s="165"/>
    </row>
    <row r="21227" spans="41:41" x14ac:dyDescent="0.25">
      <c r="AO21227" s="165"/>
    </row>
    <row r="21228" spans="41:41" x14ac:dyDescent="0.25">
      <c r="AO21228" s="165"/>
    </row>
    <row r="21229" spans="41:41" x14ac:dyDescent="0.25">
      <c r="AO21229" s="165"/>
    </row>
    <row r="21230" spans="41:41" x14ac:dyDescent="0.25">
      <c r="AO21230" s="165"/>
    </row>
    <row r="21231" spans="41:41" x14ac:dyDescent="0.25">
      <c r="AO21231" s="165"/>
    </row>
    <row r="21232" spans="41:41" x14ac:dyDescent="0.25">
      <c r="AO21232" s="165"/>
    </row>
    <row r="21233" spans="41:41" x14ac:dyDescent="0.25">
      <c r="AO21233" s="165"/>
    </row>
    <row r="21234" spans="41:41" x14ac:dyDescent="0.25">
      <c r="AO21234" s="165"/>
    </row>
    <row r="21235" spans="41:41" x14ac:dyDescent="0.25">
      <c r="AO21235" s="165"/>
    </row>
    <row r="21236" spans="41:41" x14ac:dyDescent="0.25">
      <c r="AO21236" s="165"/>
    </row>
    <row r="21237" spans="41:41" x14ac:dyDescent="0.25">
      <c r="AO21237" s="165"/>
    </row>
    <row r="21238" spans="41:41" x14ac:dyDescent="0.25">
      <c r="AO21238" s="165"/>
    </row>
    <row r="21239" spans="41:41" x14ac:dyDescent="0.25">
      <c r="AO21239" s="165"/>
    </row>
    <row r="21240" spans="41:41" x14ac:dyDescent="0.25">
      <c r="AO21240" s="165"/>
    </row>
    <row r="21241" spans="41:41" x14ac:dyDescent="0.25">
      <c r="AO21241" s="165"/>
    </row>
    <row r="21242" spans="41:41" x14ac:dyDescent="0.25">
      <c r="AO21242" s="165"/>
    </row>
    <row r="21243" spans="41:41" x14ac:dyDescent="0.25">
      <c r="AO21243" s="165"/>
    </row>
    <row r="21244" spans="41:41" x14ac:dyDescent="0.25">
      <c r="AO21244" s="165"/>
    </row>
    <row r="21245" spans="41:41" x14ac:dyDescent="0.25">
      <c r="AO21245" s="165"/>
    </row>
    <row r="21246" spans="41:41" x14ac:dyDescent="0.25">
      <c r="AO21246" s="165"/>
    </row>
    <row r="21247" spans="41:41" x14ac:dyDescent="0.25">
      <c r="AO21247" s="165"/>
    </row>
    <row r="21248" spans="41:41" x14ac:dyDescent="0.25">
      <c r="AO21248" s="165"/>
    </row>
    <row r="21249" spans="41:41" x14ac:dyDescent="0.25">
      <c r="AO21249" s="165"/>
    </row>
    <row r="21250" spans="41:41" x14ac:dyDescent="0.25">
      <c r="AO21250" s="165"/>
    </row>
    <row r="21251" spans="41:41" x14ac:dyDescent="0.25">
      <c r="AO21251" s="165"/>
    </row>
    <row r="21252" spans="41:41" x14ac:dyDescent="0.25">
      <c r="AO21252" s="165"/>
    </row>
    <row r="21253" spans="41:41" x14ac:dyDescent="0.25">
      <c r="AO21253" s="165"/>
    </row>
    <row r="21254" spans="41:41" x14ac:dyDescent="0.25">
      <c r="AO21254" s="165"/>
    </row>
    <row r="21255" spans="41:41" x14ac:dyDescent="0.25">
      <c r="AO21255" s="165"/>
    </row>
    <row r="21256" spans="41:41" x14ac:dyDescent="0.25">
      <c r="AO21256" s="165"/>
    </row>
    <row r="21257" spans="41:41" x14ac:dyDescent="0.25">
      <c r="AO21257" s="165"/>
    </row>
    <row r="21258" spans="41:41" x14ac:dyDescent="0.25">
      <c r="AO21258" s="165"/>
    </row>
    <row r="21259" spans="41:41" x14ac:dyDescent="0.25">
      <c r="AO21259" s="165"/>
    </row>
    <row r="21260" spans="41:41" x14ac:dyDescent="0.25">
      <c r="AO21260" s="165"/>
    </row>
    <row r="21261" spans="41:41" x14ac:dyDescent="0.25">
      <c r="AO21261" s="165"/>
    </row>
    <row r="21262" spans="41:41" x14ac:dyDescent="0.25">
      <c r="AO21262" s="165"/>
    </row>
    <row r="21263" spans="41:41" x14ac:dyDescent="0.25">
      <c r="AO21263" s="165"/>
    </row>
    <row r="21264" spans="41:41" x14ac:dyDescent="0.25">
      <c r="AO21264" s="165"/>
    </row>
    <row r="21265" spans="41:41" x14ac:dyDescent="0.25">
      <c r="AO21265" s="165"/>
    </row>
    <row r="21266" spans="41:41" x14ac:dyDescent="0.25">
      <c r="AO21266" s="165"/>
    </row>
    <row r="21267" spans="41:41" x14ac:dyDescent="0.25">
      <c r="AO21267" s="165"/>
    </row>
    <row r="21268" spans="41:41" x14ac:dyDescent="0.25">
      <c r="AO21268" s="165"/>
    </row>
    <row r="21269" spans="41:41" x14ac:dyDescent="0.25">
      <c r="AO21269" s="165"/>
    </row>
    <row r="21270" spans="41:41" x14ac:dyDescent="0.25">
      <c r="AO21270" s="165"/>
    </row>
    <row r="21271" spans="41:41" x14ac:dyDescent="0.25">
      <c r="AO21271" s="165"/>
    </row>
    <row r="21272" spans="41:41" x14ac:dyDescent="0.25">
      <c r="AO21272" s="165"/>
    </row>
    <row r="21273" spans="41:41" x14ac:dyDescent="0.25">
      <c r="AO21273" s="165"/>
    </row>
    <row r="21274" spans="41:41" x14ac:dyDescent="0.25">
      <c r="AO21274" s="165"/>
    </row>
    <row r="21275" spans="41:41" x14ac:dyDescent="0.25">
      <c r="AO21275" s="165"/>
    </row>
    <row r="21276" spans="41:41" x14ac:dyDescent="0.25">
      <c r="AO21276" s="165"/>
    </row>
    <row r="21277" spans="41:41" x14ac:dyDescent="0.25">
      <c r="AO21277" s="165"/>
    </row>
    <row r="21278" spans="41:41" x14ac:dyDescent="0.25">
      <c r="AO21278" s="165"/>
    </row>
    <row r="21279" spans="41:41" x14ac:dyDescent="0.25">
      <c r="AO21279" s="165"/>
    </row>
    <row r="21280" spans="41:41" x14ac:dyDescent="0.25">
      <c r="AO21280" s="165"/>
    </row>
    <row r="21281" spans="41:41" x14ac:dyDescent="0.25">
      <c r="AO21281" s="165"/>
    </row>
    <row r="21282" spans="41:41" x14ac:dyDescent="0.25">
      <c r="AO21282" s="165"/>
    </row>
    <row r="21283" spans="41:41" x14ac:dyDescent="0.25">
      <c r="AO21283" s="165"/>
    </row>
    <row r="21284" spans="41:41" x14ac:dyDescent="0.25">
      <c r="AO21284" s="165"/>
    </row>
    <row r="21285" spans="41:41" x14ac:dyDescent="0.25">
      <c r="AO21285" s="165"/>
    </row>
    <row r="21286" spans="41:41" x14ac:dyDescent="0.25">
      <c r="AO21286" s="165"/>
    </row>
    <row r="21287" spans="41:41" x14ac:dyDescent="0.25">
      <c r="AO21287" s="165"/>
    </row>
    <row r="21288" spans="41:41" x14ac:dyDescent="0.25">
      <c r="AO21288" s="165"/>
    </row>
    <row r="21289" spans="41:41" x14ac:dyDescent="0.25">
      <c r="AO21289" s="165"/>
    </row>
    <row r="21290" spans="41:41" x14ac:dyDescent="0.25">
      <c r="AO21290" s="165"/>
    </row>
    <row r="21291" spans="41:41" x14ac:dyDescent="0.25">
      <c r="AO21291" s="165"/>
    </row>
    <row r="21292" spans="41:41" x14ac:dyDescent="0.25">
      <c r="AO21292" s="165"/>
    </row>
    <row r="21293" spans="41:41" x14ac:dyDescent="0.25">
      <c r="AO21293" s="165"/>
    </row>
    <row r="21294" spans="41:41" x14ac:dyDescent="0.25">
      <c r="AO21294" s="165"/>
    </row>
    <row r="21295" spans="41:41" x14ac:dyDescent="0.25">
      <c r="AO21295" s="165"/>
    </row>
    <row r="21296" spans="41:41" x14ac:dyDescent="0.25">
      <c r="AO21296" s="165"/>
    </row>
    <row r="21297" spans="41:41" x14ac:dyDescent="0.25">
      <c r="AO21297" s="165"/>
    </row>
    <row r="21298" spans="41:41" x14ac:dyDescent="0.25">
      <c r="AO21298" s="165"/>
    </row>
    <row r="21299" spans="41:41" x14ac:dyDescent="0.25">
      <c r="AO21299" s="165"/>
    </row>
    <row r="21300" spans="41:41" x14ac:dyDescent="0.25">
      <c r="AO21300" s="165"/>
    </row>
    <row r="21301" spans="41:41" x14ac:dyDescent="0.25">
      <c r="AO21301" s="165"/>
    </row>
    <row r="21302" spans="41:41" x14ac:dyDescent="0.25">
      <c r="AO21302" s="165"/>
    </row>
    <row r="21303" spans="41:41" x14ac:dyDescent="0.25">
      <c r="AO21303" s="165"/>
    </row>
    <row r="21304" spans="41:41" x14ac:dyDescent="0.25">
      <c r="AO21304" s="165"/>
    </row>
    <row r="21305" spans="41:41" x14ac:dyDescent="0.25">
      <c r="AO21305" s="165"/>
    </row>
    <row r="21306" spans="41:41" x14ac:dyDescent="0.25">
      <c r="AO21306" s="165"/>
    </row>
    <row r="21307" spans="41:41" x14ac:dyDescent="0.25">
      <c r="AO21307" s="165"/>
    </row>
    <row r="21308" spans="41:41" x14ac:dyDescent="0.25">
      <c r="AO21308" s="165"/>
    </row>
    <row r="21309" spans="41:41" x14ac:dyDescent="0.25">
      <c r="AO21309" s="165"/>
    </row>
    <row r="21310" spans="41:41" x14ac:dyDescent="0.25">
      <c r="AO21310" s="165"/>
    </row>
    <row r="21311" spans="41:41" x14ac:dyDescent="0.25">
      <c r="AO21311" s="165"/>
    </row>
    <row r="21312" spans="41:41" x14ac:dyDescent="0.25">
      <c r="AO21312" s="165"/>
    </row>
    <row r="21313" spans="41:41" x14ac:dyDescent="0.25">
      <c r="AO21313" s="165"/>
    </row>
    <row r="21314" spans="41:41" x14ac:dyDescent="0.25">
      <c r="AO21314" s="165"/>
    </row>
    <row r="21315" spans="41:41" x14ac:dyDescent="0.25">
      <c r="AO21315" s="165"/>
    </row>
    <row r="21316" spans="41:41" x14ac:dyDescent="0.25">
      <c r="AO21316" s="165"/>
    </row>
    <row r="21317" spans="41:41" x14ac:dyDescent="0.25">
      <c r="AO21317" s="165"/>
    </row>
    <row r="21318" spans="41:41" x14ac:dyDescent="0.25">
      <c r="AO21318" s="165"/>
    </row>
    <row r="21319" spans="41:41" x14ac:dyDescent="0.25">
      <c r="AO21319" s="165"/>
    </row>
    <row r="21320" spans="41:41" x14ac:dyDescent="0.25">
      <c r="AO21320" s="165"/>
    </row>
    <row r="21321" spans="41:41" x14ac:dyDescent="0.25">
      <c r="AO21321" s="165"/>
    </row>
    <row r="21322" spans="41:41" x14ac:dyDescent="0.25">
      <c r="AO21322" s="165"/>
    </row>
    <row r="21323" spans="41:41" x14ac:dyDescent="0.25">
      <c r="AO21323" s="165"/>
    </row>
    <row r="21324" spans="41:41" x14ac:dyDescent="0.25">
      <c r="AO21324" s="165"/>
    </row>
    <row r="21325" spans="41:41" x14ac:dyDescent="0.25">
      <c r="AO21325" s="165"/>
    </row>
    <row r="21326" spans="41:41" x14ac:dyDescent="0.25">
      <c r="AO21326" s="165"/>
    </row>
    <row r="21327" spans="41:41" x14ac:dyDescent="0.25">
      <c r="AO21327" s="165"/>
    </row>
    <row r="21328" spans="41:41" x14ac:dyDescent="0.25">
      <c r="AO21328" s="165"/>
    </row>
    <row r="21329" spans="41:41" x14ac:dyDescent="0.25">
      <c r="AO21329" s="165"/>
    </row>
    <row r="21330" spans="41:41" x14ac:dyDescent="0.25">
      <c r="AO21330" s="165"/>
    </row>
    <row r="21331" spans="41:41" x14ac:dyDescent="0.25">
      <c r="AO21331" s="165"/>
    </row>
    <row r="21332" spans="41:41" x14ac:dyDescent="0.25">
      <c r="AO21332" s="165"/>
    </row>
    <row r="21333" spans="41:41" x14ac:dyDescent="0.25">
      <c r="AO21333" s="165"/>
    </row>
    <row r="21334" spans="41:41" x14ac:dyDescent="0.25">
      <c r="AO21334" s="165"/>
    </row>
    <row r="21335" spans="41:41" x14ac:dyDescent="0.25">
      <c r="AO21335" s="165"/>
    </row>
    <row r="21336" spans="41:41" x14ac:dyDescent="0.25">
      <c r="AO21336" s="165"/>
    </row>
    <row r="21337" spans="41:41" x14ac:dyDescent="0.25">
      <c r="AO21337" s="165"/>
    </row>
    <row r="21338" spans="41:41" x14ac:dyDescent="0.25">
      <c r="AO21338" s="165"/>
    </row>
    <row r="21339" spans="41:41" x14ac:dyDescent="0.25">
      <c r="AO21339" s="165"/>
    </row>
    <row r="21340" spans="41:41" x14ac:dyDescent="0.25">
      <c r="AO21340" s="165"/>
    </row>
    <row r="21341" spans="41:41" x14ac:dyDescent="0.25">
      <c r="AO21341" s="165"/>
    </row>
    <row r="21342" spans="41:41" x14ac:dyDescent="0.25">
      <c r="AO21342" s="165"/>
    </row>
    <row r="21343" spans="41:41" x14ac:dyDescent="0.25">
      <c r="AO21343" s="165"/>
    </row>
    <row r="21344" spans="41:41" x14ac:dyDescent="0.25">
      <c r="AO21344" s="165"/>
    </row>
    <row r="21345" spans="41:41" x14ac:dyDescent="0.25">
      <c r="AO21345" s="165"/>
    </row>
    <row r="21346" spans="41:41" x14ac:dyDescent="0.25">
      <c r="AO21346" s="165"/>
    </row>
    <row r="21347" spans="41:41" x14ac:dyDescent="0.25">
      <c r="AO21347" s="165"/>
    </row>
    <row r="21348" spans="41:41" x14ac:dyDescent="0.25">
      <c r="AO21348" s="165"/>
    </row>
    <row r="21349" spans="41:41" x14ac:dyDescent="0.25">
      <c r="AO21349" s="165"/>
    </row>
    <row r="21350" spans="41:41" x14ac:dyDescent="0.25">
      <c r="AO21350" s="165"/>
    </row>
    <row r="21351" spans="41:41" x14ac:dyDescent="0.25">
      <c r="AO21351" s="165"/>
    </row>
    <row r="21352" spans="41:41" x14ac:dyDescent="0.25">
      <c r="AO21352" s="165"/>
    </row>
    <row r="21353" spans="41:41" x14ac:dyDescent="0.25">
      <c r="AO21353" s="165"/>
    </row>
    <row r="21354" spans="41:41" x14ac:dyDescent="0.25">
      <c r="AO21354" s="165"/>
    </row>
    <row r="21355" spans="41:41" x14ac:dyDescent="0.25">
      <c r="AO21355" s="165"/>
    </row>
    <row r="21356" spans="41:41" x14ac:dyDescent="0.25">
      <c r="AO21356" s="165"/>
    </row>
    <row r="21357" spans="41:41" x14ac:dyDescent="0.25">
      <c r="AO21357" s="165"/>
    </row>
    <row r="21358" spans="41:41" x14ac:dyDescent="0.25">
      <c r="AO21358" s="165"/>
    </row>
    <row r="21359" spans="41:41" x14ac:dyDescent="0.25">
      <c r="AO21359" s="165"/>
    </row>
    <row r="21360" spans="41:41" x14ac:dyDescent="0.25">
      <c r="AO21360" s="165"/>
    </row>
    <row r="21361" spans="41:41" x14ac:dyDescent="0.25">
      <c r="AO21361" s="165"/>
    </row>
    <row r="21362" spans="41:41" x14ac:dyDescent="0.25">
      <c r="AO21362" s="165"/>
    </row>
    <row r="21363" spans="41:41" x14ac:dyDescent="0.25">
      <c r="AO21363" s="165"/>
    </row>
    <row r="21364" spans="41:41" x14ac:dyDescent="0.25">
      <c r="AO21364" s="165"/>
    </row>
    <row r="21365" spans="41:41" x14ac:dyDescent="0.25">
      <c r="AO21365" s="165"/>
    </row>
    <row r="21366" spans="41:41" x14ac:dyDescent="0.25">
      <c r="AO21366" s="165"/>
    </row>
    <row r="21367" spans="41:41" x14ac:dyDescent="0.25">
      <c r="AO21367" s="165"/>
    </row>
    <row r="21368" spans="41:41" x14ac:dyDescent="0.25">
      <c r="AO21368" s="165"/>
    </row>
    <row r="21369" spans="41:41" x14ac:dyDescent="0.25">
      <c r="AO21369" s="165"/>
    </row>
    <row r="21370" spans="41:41" x14ac:dyDescent="0.25">
      <c r="AO21370" s="165"/>
    </row>
    <row r="21371" spans="41:41" x14ac:dyDescent="0.25">
      <c r="AO21371" s="165"/>
    </row>
    <row r="21372" spans="41:41" x14ac:dyDescent="0.25">
      <c r="AO21372" s="165"/>
    </row>
    <row r="21373" spans="41:41" x14ac:dyDescent="0.25">
      <c r="AO21373" s="165"/>
    </row>
    <row r="21374" spans="41:41" x14ac:dyDescent="0.25">
      <c r="AO21374" s="165"/>
    </row>
    <row r="21375" spans="41:41" x14ac:dyDescent="0.25">
      <c r="AO21375" s="165"/>
    </row>
    <row r="21376" spans="41:41" x14ac:dyDescent="0.25">
      <c r="AO21376" s="165"/>
    </row>
    <row r="21377" spans="41:41" x14ac:dyDescent="0.25">
      <c r="AO21377" s="165"/>
    </row>
    <row r="21378" spans="41:41" x14ac:dyDescent="0.25">
      <c r="AO21378" s="165"/>
    </row>
    <row r="21379" spans="41:41" x14ac:dyDescent="0.25">
      <c r="AO21379" s="165"/>
    </row>
    <row r="21380" spans="41:41" x14ac:dyDescent="0.25">
      <c r="AO21380" s="165"/>
    </row>
    <row r="21381" spans="41:41" x14ac:dyDescent="0.25">
      <c r="AO21381" s="165"/>
    </row>
    <row r="21382" spans="41:41" x14ac:dyDescent="0.25">
      <c r="AO21382" s="165"/>
    </row>
    <row r="21383" spans="41:41" x14ac:dyDescent="0.25">
      <c r="AO21383" s="165"/>
    </row>
    <row r="21384" spans="41:41" x14ac:dyDescent="0.25">
      <c r="AO21384" s="165"/>
    </row>
    <row r="21385" spans="41:41" x14ac:dyDescent="0.25">
      <c r="AO21385" s="165"/>
    </row>
    <row r="21386" spans="41:41" x14ac:dyDescent="0.25">
      <c r="AO21386" s="165"/>
    </row>
    <row r="21387" spans="41:41" x14ac:dyDescent="0.25">
      <c r="AO21387" s="165"/>
    </row>
    <row r="21388" spans="41:41" x14ac:dyDescent="0.25">
      <c r="AO21388" s="165"/>
    </row>
    <row r="21389" spans="41:41" x14ac:dyDescent="0.25">
      <c r="AO21389" s="165"/>
    </row>
    <row r="21390" spans="41:41" x14ac:dyDescent="0.25">
      <c r="AO21390" s="165"/>
    </row>
    <row r="21391" spans="41:41" x14ac:dyDescent="0.25">
      <c r="AO21391" s="165"/>
    </row>
    <row r="21392" spans="41:41" x14ac:dyDescent="0.25">
      <c r="AO21392" s="165"/>
    </row>
    <row r="21393" spans="41:41" x14ac:dyDescent="0.25">
      <c r="AO21393" s="165"/>
    </row>
    <row r="21394" spans="41:41" x14ac:dyDescent="0.25">
      <c r="AO21394" s="165"/>
    </row>
    <row r="21395" spans="41:41" x14ac:dyDescent="0.25">
      <c r="AO21395" s="165"/>
    </row>
    <row r="21396" spans="41:41" x14ac:dyDescent="0.25">
      <c r="AO21396" s="165"/>
    </row>
    <row r="21397" spans="41:41" x14ac:dyDescent="0.25">
      <c r="AO21397" s="165"/>
    </row>
    <row r="21398" spans="41:41" x14ac:dyDescent="0.25">
      <c r="AO21398" s="165"/>
    </row>
    <row r="21399" spans="41:41" x14ac:dyDescent="0.25">
      <c r="AO21399" s="165"/>
    </row>
    <row r="21400" spans="41:41" x14ac:dyDescent="0.25">
      <c r="AO21400" s="165"/>
    </row>
    <row r="21401" spans="41:41" x14ac:dyDescent="0.25">
      <c r="AO21401" s="165"/>
    </row>
    <row r="21402" spans="41:41" x14ac:dyDescent="0.25">
      <c r="AO21402" s="165"/>
    </row>
    <row r="21403" spans="41:41" x14ac:dyDescent="0.25">
      <c r="AO21403" s="165"/>
    </row>
    <row r="21404" spans="41:41" x14ac:dyDescent="0.25">
      <c r="AO21404" s="165"/>
    </row>
    <row r="21405" spans="41:41" x14ac:dyDescent="0.25">
      <c r="AO21405" s="165"/>
    </row>
    <row r="21406" spans="41:41" x14ac:dyDescent="0.25">
      <c r="AO21406" s="165"/>
    </row>
    <row r="21407" spans="41:41" x14ac:dyDescent="0.25">
      <c r="AO21407" s="165"/>
    </row>
    <row r="21408" spans="41:41" x14ac:dyDescent="0.25">
      <c r="AO21408" s="165"/>
    </row>
    <row r="21409" spans="41:41" x14ac:dyDescent="0.25">
      <c r="AO21409" s="165"/>
    </row>
    <row r="21410" spans="41:41" x14ac:dyDescent="0.25">
      <c r="AO21410" s="165"/>
    </row>
    <row r="21411" spans="41:41" x14ac:dyDescent="0.25">
      <c r="AO21411" s="165"/>
    </row>
    <row r="21412" spans="41:41" x14ac:dyDescent="0.25">
      <c r="AO21412" s="165"/>
    </row>
    <row r="21413" spans="41:41" x14ac:dyDescent="0.25">
      <c r="AO21413" s="165"/>
    </row>
    <row r="21414" spans="41:41" x14ac:dyDescent="0.25">
      <c r="AO21414" s="165"/>
    </row>
    <row r="21415" spans="41:41" x14ac:dyDescent="0.25">
      <c r="AO21415" s="165"/>
    </row>
    <row r="21416" spans="41:41" x14ac:dyDescent="0.25">
      <c r="AO21416" s="165"/>
    </row>
    <row r="21417" spans="41:41" x14ac:dyDescent="0.25">
      <c r="AO21417" s="165"/>
    </row>
    <row r="21418" spans="41:41" x14ac:dyDescent="0.25">
      <c r="AO21418" s="165"/>
    </row>
    <row r="21419" spans="41:41" x14ac:dyDescent="0.25">
      <c r="AO21419" s="165"/>
    </row>
    <row r="21420" spans="41:41" x14ac:dyDescent="0.25">
      <c r="AO21420" s="165"/>
    </row>
    <row r="21421" spans="41:41" x14ac:dyDescent="0.25">
      <c r="AO21421" s="165"/>
    </row>
    <row r="21422" spans="41:41" x14ac:dyDescent="0.25">
      <c r="AO21422" s="165"/>
    </row>
    <row r="21423" spans="41:41" x14ac:dyDescent="0.25">
      <c r="AO21423" s="165"/>
    </row>
    <row r="21424" spans="41:41" x14ac:dyDescent="0.25">
      <c r="AO21424" s="165"/>
    </row>
    <row r="21425" spans="41:41" x14ac:dyDescent="0.25">
      <c r="AO21425" s="165"/>
    </row>
    <row r="21426" spans="41:41" x14ac:dyDescent="0.25">
      <c r="AO21426" s="165"/>
    </row>
    <row r="21427" spans="41:41" x14ac:dyDescent="0.25">
      <c r="AO21427" s="165"/>
    </row>
    <row r="21428" spans="41:41" x14ac:dyDescent="0.25">
      <c r="AO21428" s="165"/>
    </row>
    <row r="21429" spans="41:41" x14ac:dyDescent="0.25">
      <c r="AO21429" s="165"/>
    </row>
    <row r="21430" spans="41:41" x14ac:dyDescent="0.25">
      <c r="AO21430" s="165"/>
    </row>
    <row r="21431" spans="41:41" x14ac:dyDescent="0.25">
      <c r="AO21431" s="165"/>
    </row>
    <row r="21432" spans="41:41" x14ac:dyDescent="0.25">
      <c r="AO21432" s="165"/>
    </row>
    <row r="21433" spans="41:41" x14ac:dyDescent="0.25">
      <c r="AO21433" s="165"/>
    </row>
    <row r="21434" spans="41:41" x14ac:dyDescent="0.25">
      <c r="AO21434" s="165"/>
    </row>
    <row r="21435" spans="41:41" x14ac:dyDescent="0.25">
      <c r="AO21435" s="165"/>
    </row>
    <row r="21436" spans="41:41" x14ac:dyDescent="0.25">
      <c r="AO21436" s="165"/>
    </row>
    <row r="21437" spans="41:41" x14ac:dyDescent="0.25">
      <c r="AO21437" s="165"/>
    </row>
    <row r="21438" spans="41:41" x14ac:dyDescent="0.25">
      <c r="AO21438" s="165"/>
    </row>
    <row r="21439" spans="41:41" x14ac:dyDescent="0.25">
      <c r="AO21439" s="165"/>
    </row>
    <row r="21440" spans="41:41" x14ac:dyDescent="0.25">
      <c r="AO21440" s="165"/>
    </row>
    <row r="21441" spans="41:41" x14ac:dyDescent="0.25">
      <c r="AO21441" s="165"/>
    </row>
    <row r="21442" spans="41:41" x14ac:dyDescent="0.25">
      <c r="AO21442" s="165"/>
    </row>
    <row r="21443" spans="41:41" x14ac:dyDescent="0.25">
      <c r="AO21443" s="165"/>
    </row>
    <row r="21444" spans="41:41" x14ac:dyDescent="0.25">
      <c r="AO21444" s="165"/>
    </row>
    <row r="21445" spans="41:41" x14ac:dyDescent="0.25">
      <c r="AO21445" s="165"/>
    </row>
    <row r="21446" spans="41:41" x14ac:dyDescent="0.25">
      <c r="AO21446" s="165"/>
    </row>
    <row r="21447" spans="41:41" x14ac:dyDescent="0.25">
      <c r="AO21447" s="165"/>
    </row>
    <row r="21448" spans="41:41" x14ac:dyDescent="0.25">
      <c r="AO21448" s="165"/>
    </row>
    <row r="21449" spans="41:41" x14ac:dyDescent="0.25">
      <c r="AO21449" s="165"/>
    </row>
    <row r="21450" spans="41:41" x14ac:dyDescent="0.25">
      <c r="AO21450" s="165"/>
    </row>
    <row r="21451" spans="41:41" x14ac:dyDescent="0.25">
      <c r="AO21451" s="165"/>
    </row>
    <row r="21452" spans="41:41" x14ac:dyDescent="0.25">
      <c r="AO21452" s="165"/>
    </row>
    <row r="21453" spans="41:41" x14ac:dyDescent="0.25">
      <c r="AO21453" s="165"/>
    </row>
    <row r="21454" spans="41:41" x14ac:dyDescent="0.25">
      <c r="AO21454" s="165"/>
    </row>
    <row r="21455" spans="41:41" x14ac:dyDescent="0.25">
      <c r="AO21455" s="165"/>
    </row>
    <row r="21456" spans="41:41" x14ac:dyDescent="0.25">
      <c r="AO21456" s="165"/>
    </row>
    <row r="21457" spans="41:41" x14ac:dyDescent="0.25">
      <c r="AO21457" s="165"/>
    </row>
    <row r="21458" spans="41:41" x14ac:dyDescent="0.25">
      <c r="AO21458" s="165"/>
    </row>
    <row r="21459" spans="41:41" x14ac:dyDescent="0.25">
      <c r="AO21459" s="165"/>
    </row>
    <row r="21460" spans="41:41" x14ac:dyDescent="0.25">
      <c r="AO21460" s="165"/>
    </row>
    <row r="21461" spans="41:41" x14ac:dyDescent="0.25">
      <c r="AO21461" s="165"/>
    </row>
    <row r="21462" spans="41:41" x14ac:dyDescent="0.25">
      <c r="AO21462" s="165"/>
    </row>
    <row r="21463" spans="41:41" x14ac:dyDescent="0.25">
      <c r="AO21463" s="165"/>
    </row>
    <row r="21464" spans="41:41" x14ac:dyDescent="0.25">
      <c r="AO21464" s="165"/>
    </row>
    <row r="21465" spans="41:41" x14ac:dyDescent="0.25">
      <c r="AO21465" s="165"/>
    </row>
    <row r="21466" spans="41:41" x14ac:dyDescent="0.25">
      <c r="AO21466" s="165"/>
    </row>
    <row r="21467" spans="41:41" x14ac:dyDescent="0.25">
      <c r="AO21467" s="165"/>
    </row>
    <row r="21468" spans="41:41" x14ac:dyDescent="0.25">
      <c r="AO21468" s="165"/>
    </row>
    <row r="21469" spans="41:41" x14ac:dyDescent="0.25">
      <c r="AO21469" s="165"/>
    </row>
    <row r="21470" spans="41:41" x14ac:dyDescent="0.25">
      <c r="AO21470" s="165"/>
    </row>
    <row r="21471" spans="41:41" x14ac:dyDescent="0.25">
      <c r="AO21471" s="165"/>
    </row>
    <row r="21472" spans="41:41" x14ac:dyDescent="0.25">
      <c r="AO21472" s="165"/>
    </row>
    <row r="21473" spans="41:41" x14ac:dyDescent="0.25">
      <c r="AO21473" s="165"/>
    </row>
    <row r="21474" spans="41:41" x14ac:dyDescent="0.25">
      <c r="AO21474" s="165"/>
    </row>
    <row r="21475" spans="41:41" x14ac:dyDescent="0.25">
      <c r="AO21475" s="165"/>
    </row>
    <row r="21476" spans="41:41" x14ac:dyDescent="0.25">
      <c r="AO21476" s="165"/>
    </row>
    <row r="21477" spans="41:41" x14ac:dyDescent="0.25">
      <c r="AO21477" s="165"/>
    </row>
    <row r="21478" spans="41:41" x14ac:dyDescent="0.25">
      <c r="AO21478" s="165"/>
    </row>
    <row r="21479" spans="41:41" x14ac:dyDescent="0.25">
      <c r="AO21479" s="165"/>
    </row>
    <row r="21480" spans="41:41" x14ac:dyDescent="0.25">
      <c r="AO21480" s="165"/>
    </row>
    <row r="21481" spans="41:41" x14ac:dyDescent="0.25">
      <c r="AO21481" s="165"/>
    </row>
    <row r="21482" spans="41:41" x14ac:dyDescent="0.25">
      <c r="AO21482" s="165"/>
    </row>
    <row r="21483" spans="41:41" x14ac:dyDescent="0.25">
      <c r="AO21483" s="165"/>
    </row>
    <row r="21484" spans="41:41" x14ac:dyDescent="0.25">
      <c r="AO21484" s="165"/>
    </row>
    <row r="21485" spans="41:41" x14ac:dyDescent="0.25">
      <c r="AO21485" s="165"/>
    </row>
    <row r="21486" spans="41:41" x14ac:dyDescent="0.25">
      <c r="AO21486" s="165"/>
    </row>
    <row r="21487" spans="41:41" x14ac:dyDescent="0.25">
      <c r="AO21487" s="165"/>
    </row>
    <row r="21488" spans="41:41" x14ac:dyDescent="0.25">
      <c r="AO21488" s="165"/>
    </row>
    <row r="21489" spans="41:41" x14ac:dyDescent="0.25">
      <c r="AO21489" s="165"/>
    </row>
    <row r="21490" spans="41:41" x14ac:dyDescent="0.25">
      <c r="AO21490" s="165"/>
    </row>
    <row r="21491" spans="41:41" x14ac:dyDescent="0.25">
      <c r="AO21491" s="165"/>
    </row>
    <row r="21492" spans="41:41" x14ac:dyDescent="0.25">
      <c r="AO21492" s="165"/>
    </row>
    <row r="21493" spans="41:41" x14ac:dyDescent="0.25">
      <c r="AO21493" s="165"/>
    </row>
    <row r="21494" spans="41:41" x14ac:dyDescent="0.25">
      <c r="AO21494" s="165"/>
    </row>
    <row r="21495" spans="41:41" x14ac:dyDescent="0.25">
      <c r="AO21495" s="165"/>
    </row>
    <row r="21496" spans="41:41" x14ac:dyDescent="0.25">
      <c r="AO21496" s="165"/>
    </row>
    <row r="21497" spans="41:41" x14ac:dyDescent="0.25">
      <c r="AO21497" s="165"/>
    </row>
    <row r="21498" spans="41:41" x14ac:dyDescent="0.25">
      <c r="AO21498" s="165"/>
    </row>
    <row r="21499" spans="41:41" x14ac:dyDescent="0.25">
      <c r="AO21499" s="165"/>
    </row>
    <row r="21500" spans="41:41" x14ac:dyDescent="0.25">
      <c r="AO21500" s="165"/>
    </row>
    <row r="21501" spans="41:41" x14ac:dyDescent="0.25">
      <c r="AO21501" s="165"/>
    </row>
    <row r="21502" spans="41:41" x14ac:dyDescent="0.25">
      <c r="AO21502" s="165"/>
    </row>
    <row r="21503" spans="41:41" x14ac:dyDescent="0.25">
      <c r="AO21503" s="165"/>
    </row>
    <row r="21504" spans="41:41" x14ac:dyDescent="0.25">
      <c r="AO21504" s="165"/>
    </row>
    <row r="21505" spans="41:41" x14ac:dyDescent="0.25">
      <c r="AO21505" s="165"/>
    </row>
    <row r="21506" spans="41:41" x14ac:dyDescent="0.25">
      <c r="AO21506" s="165"/>
    </row>
    <row r="21507" spans="41:41" x14ac:dyDescent="0.25">
      <c r="AO21507" s="165"/>
    </row>
    <row r="21508" spans="41:41" x14ac:dyDescent="0.25">
      <c r="AO21508" s="165"/>
    </row>
    <row r="21509" spans="41:41" x14ac:dyDescent="0.25">
      <c r="AO21509" s="165"/>
    </row>
    <row r="21510" spans="41:41" x14ac:dyDescent="0.25">
      <c r="AO21510" s="165"/>
    </row>
    <row r="21511" spans="41:41" x14ac:dyDescent="0.25">
      <c r="AO21511" s="165"/>
    </row>
    <row r="21512" spans="41:41" x14ac:dyDescent="0.25">
      <c r="AO21512" s="165"/>
    </row>
    <row r="21513" spans="41:41" x14ac:dyDescent="0.25">
      <c r="AO21513" s="165"/>
    </row>
    <row r="21514" spans="41:41" x14ac:dyDescent="0.25">
      <c r="AO21514" s="165"/>
    </row>
    <row r="21515" spans="41:41" x14ac:dyDescent="0.25">
      <c r="AO21515" s="165"/>
    </row>
    <row r="21516" spans="41:41" x14ac:dyDescent="0.25">
      <c r="AO21516" s="165"/>
    </row>
    <row r="21517" spans="41:41" x14ac:dyDescent="0.25">
      <c r="AO21517" s="165"/>
    </row>
    <row r="21518" spans="41:41" x14ac:dyDescent="0.25">
      <c r="AO21518" s="165"/>
    </row>
    <row r="21519" spans="41:41" x14ac:dyDescent="0.25">
      <c r="AO21519" s="165"/>
    </row>
    <row r="21520" spans="41:41" x14ac:dyDescent="0.25">
      <c r="AO21520" s="165"/>
    </row>
    <row r="21521" spans="41:41" x14ac:dyDescent="0.25">
      <c r="AO21521" s="165"/>
    </row>
    <row r="21522" spans="41:41" x14ac:dyDescent="0.25">
      <c r="AO21522" s="165"/>
    </row>
    <row r="21523" spans="41:41" x14ac:dyDescent="0.25">
      <c r="AO21523" s="165"/>
    </row>
    <row r="21524" spans="41:41" x14ac:dyDescent="0.25">
      <c r="AO21524" s="165"/>
    </row>
    <row r="21525" spans="41:41" x14ac:dyDescent="0.25">
      <c r="AO21525" s="165"/>
    </row>
    <row r="21526" spans="41:41" x14ac:dyDescent="0.25">
      <c r="AO21526" s="165"/>
    </row>
    <row r="21527" spans="41:41" x14ac:dyDescent="0.25">
      <c r="AO21527" s="165"/>
    </row>
    <row r="21528" spans="41:41" x14ac:dyDescent="0.25">
      <c r="AO21528" s="165"/>
    </row>
    <row r="21529" spans="41:41" x14ac:dyDescent="0.25">
      <c r="AO21529" s="165"/>
    </row>
    <row r="21530" spans="41:41" x14ac:dyDescent="0.25">
      <c r="AO21530" s="165"/>
    </row>
    <row r="21531" spans="41:41" x14ac:dyDescent="0.25">
      <c r="AO21531" s="165"/>
    </row>
    <row r="21532" spans="41:41" x14ac:dyDescent="0.25">
      <c r="AO21532" s="165"/>
    </row>
    <row r="21533" spans="41:41" x14ac:dyDescent="0.25">
      <c r="AO21533" s="165"/>
    </row>
    <row r="21534" spans="41:41" x14ac:dyDescent="0.25">
      <c r="AO21534" s="165"/>
    </row>
    <row r="21535" spans="41:41" x14ac:dyDescent="0.25">
      <c r="AO21535" s="165"/>
    </row>
    <row r="21536" spans="41:41" x14ac:dyDescent="0.25">
      <c r="AO21536" s="165"/>
    </row>
    <row r="21537" spans="41:41" x14ac:dyDescent="0.25">
      <c r="AO21537" s="165"/>
    </row>
    <row r="21538" spans="41:41" x14ac:dyDescent="0.25">
      <c r="AO21538" s="165"/>
    </row>
    <row r="21539" spans="41:41" x14ac:dyDescent="0.25">
      <c r="AO21539" s="165"/>
    </row>
    <row r="21540" spans="41:41" x14ac:dyDescent="0.25">
      <c r="AO21540" s="165"/>
    </row>
    <row r="21541" spans="41:41" x14ac:dyDescent="0.25">
      <c r="AO21541" s="165"/>
    </row>
    <row r="21542" spans="41:41" x14ac:dyDescent="0.25">
      <c r="AO21542" s="165"/>
    </row>
    <row r="21543" spans="41:41" x14ac:dyDescent="0.25">
      <c r="AO21543" s="165"/>
    </row>
    <row r="21544" spans="41:41" x14ac:dyDescent="0.25">
      <c r="AO21544" s="165"/>
    </row>
    <row r="21545" spans="41:41" x14ac:dyDescent="0.25">
      <c r="AO21545" s="165"/>
    </row>
    <row r="21546" spans="41:41" x14ac:dyDescent="0.25">
      <c r="AO21546" s="165"/>
    </row>
    <row r="21547" spans="41:41" x14ac:dyDescent="0.25">
      <c r="AO21547" s="165"/>
    </row>
    <row r="21548" spans="41:41" x14ac:dyDescent="0.25">
      <c r="AO21548" s="165"/>
    </row>
    <row r="21549" spans="41:41" x14ac:dyDescent="0.25">
      <c r="AO21549" s="165"/>
    </row>
    <row r="21550" spans="41:41" x14ac:dyDescent="0.25">
      <c r="AO21550" s="165"/>
    </row>
    <row r="21551" spans="41:41" x14ac:dyDescent="0.25">
      <c r="AO21551" s="165"/>
    </row>
    <row r="21552" spans="41:41" x14ac:dyDescent="0.25">
      <c r="AO21552" s="165"/>
    </row>
    <row r="21553" spans="41:41" x14ac:dyDescent="0.25">
      <c r="AO21553" s="165"/>
    </row>
    <row r="21554" spans="41:41" x14ac:dyDescent="0.25">
      <c r="AO21554" s="165"/>
    </row>
    <row r="21555" spans="41:41" x14ac:dyDescent="0.25">
      <c r="AO21555" s="165"/>
    </row>
    <row r="21556" spans="41:41" x14ac:dyDescent="0.25">
      <c r="AO21556" s="165"/>
    </row>
    <row r="21557" spans="41:41" x14ac:dyDescent="0.25">
      <c r="AO21557" s="165"/>
    </row>
    <row r="21558" spans="41:41" x14ac:dyDescent="0.25">
      <c r="AO21558" s="165"/>
    </row>
    <row r="21559" spans="41:41" x14ac:dyDescent="0.25">
      <c r="AO21559" s="165"/>
    </row>
    <row r="21560" spans="41:41" x14ac:dyDescent="0.25">
      <c r="AO21560" s="165"/>
    </row>
    <row r="21561" spans="41:41" x14ac:dyDescent="0.25">
      <c r="AO21561" s="165"/>
    </row>
    <row r="21562" spans="41:41" x14ac:dyDescent="0.25">
      <c r="AO21562" s="165"/>
    </row>
    <row r="21563" spans="41:41" x14ac:dyDescent="0.25">
      <c r="AO21563" s="165"/>
    </row>
    <row r="21564" spans="41:41" x14ac:dyDescent="0.25">
      <c r="AO21564" s="165"/>
    </row>
    <row r="21565" spans="41:41" x14ac:dyDescent="0.25">
      <c r="AO21565" s="165"/>
    </row>
    <row r="21566" spans="41:41" x14ac:dyDescent="0.25">
      <c r="AO21566" s="165"/>
    </row>
    <row r="21567" spans="41:41" x14ac:dyDescent="0.25">
      <c r="AO21567" s="165"/>
    </row>
    <row r="21568" spans="41:41" x14ac:dyDescent="0.25">
      <c r="AO21568" s="165"/>
    </row>
    <row r="21569" spans="41:41" x14ac:dyDescent="0.25">
      <c r="AO21569" s="165"/>
    </row>
    <row r="21570" spans="41:41" x14ac:dyDescent="0.25">
      <c r="AO21570" s="165"/>
    </row>
    <row r="21571" spans="41:41" x14ac:dyDescent="0.25">
      <c r="AO21571" s="165"/>
    </row>
    <row r="21572" spans="41:41" x14ac:dyDescent="0.25">
      <c r="AO21572" s="165"/>
    </row>
    <row r="21573" spans="41:41" x14ac:dyDescent="0.25">
      <c r="AO21573" s="165"/>
    </row>
    <row r="21574" spans="41:41" x14ac:dyDescent="0.25">
      <c r="AO21574" s="165"/>
    </row>
    <row r="21575" spans="41:41" x14ac:dyDescent="0.25">
      <c r="AO21575" s="165"/>
    </row>
    <row r="21576" spans="41:41" x14ac:dyDescent="0.25">
      <c r="AO21576" s="165"/>
    </row>
    <row r="21577" spans="41:41" x14ac:dyDescent="0.25">
      <c r="AO21577" s="165"/>
    </row>
    <row r="21578" spans="41:41" x14ac:dyDescent="0.25">
      <c r="AO21578" s="165"/>
    </row>
    <row r="21579" spans="41:41" x14ac:dyDescent="0.25">
      <c r="AO21579" s="165"/>
    </row>
    <row r="21580" spans="41:41" x14ac:dyDescent="0.25">
      <c r="AO21580" s="165"/>
    </row>
    <row r="21581" spans="41:41" x14ac:dyDescent="0.25">
      <c r="AO21581" s="165"/>
    </row>
    <row r="21582" spans="41:41" x14ac:dyDescent="0.25">
      <c r="AO21582" s="165"/>
    </row>
    <row r="21583" spans="41:41" x14ac:dyDescent="0.25">
      <c r="AO21583" s="165"/>
    </row>
    <row r="21584" spans="41:41" x14ac:dyDescent="0.25">
      <c r="AO21584" s="165"/>
    </row>
    <row r="21585" spans="41:41" x14ac:dyDescent="0.25">
      <c r="AO21585" s="165"/>
    </row>
    <row r="21586" spans="41:41" x14ac:dyDescent="0.25">
      <c r="AO21586" s="165"/>
    </row>
    <row r="21587" spans="41:41" x14ac:dyDescent="0.25">
      <c r="AO21587" s="165"/>
    </row>
    <row r="21588" spans="41:41" x14ac:dyDescent="0.25">
      <c r="AO21588" s="165"/>
    </row>
    <row r="21589" spans="41:41" x14ac:dyDescent="0.25">
      <c r="AO21589" s="165"/>
    </row>
    <row r="21590" spans="41:41" x14ac:dyDescent="0.25">
      <c r="AO21590" s="165"/>
    </row>
    <row r="21591" spans="41:41" x14ac:dyDescent="0.25">
      <c r="AO21591" s="165"/>
    </row>
    <row r="21592" spans="41:41" x14ac:dyDescent="0.25">
      <c r="AO21592" s="165"/>
    </row>
    <row r="21593" spans="41:41" x14ac:dyDescent="0.25">
      <c r="AO21593" s="165"/>
    </row>
    <row r="21594" spans="41:41" x14ac:dyDescent="0.25">
      <c r="AO21594" s="165"/>
    </row>
    <row r="21595" spans="41:41" x14ac:dyDescent="0.25">
      <c r="AO21595" s="165"/>
    </row>
    <row r="21596" spans="41:41" x14ac:dyDescent="0.25">
      <c r="AO21596" s="165"/>
    </row>
    <row r="21597" spans="41:41" x14ac:dyDescent="0.25">
      <c r="AO21597" s="165"/>
    </row>
    <row r="21598" spans="41:41" x14ac:dyDescent="0.25">
      <c r="AO21598" s="165"/>
    </row>
    <row r="21599" spans="41:41" x14ac:dyDescent="0.25">
      <c r="AO21599" s="165"/>
    </row>
    <row r="21600" spans="41:41" x14ac:dyDescent="0.25">
      <c r="AO21600" s="165"/>
    </row>
    <row r="21601" spans="41:41" x14ac:dyDescent="0.25">
      <c r="AO21601" s="165"/>
    </row>
    <row r="21602" spans="41:41" x14ac:dyDescent="0.25">
      <c r="AO21602" s="165"/>
    </row>
    <row r="21603" spans="41:41" x14ac:dyDescent="0.25">
      <c r="AO21603" s="165"/>
    </row>
    <row r="21604" spans="41:41" x14ac:dyDescent="0.25">
      <c r="AO21604" s="165"/>
    </row>
    <row r="21605" spans="41:41" x14ac:dyDescent="0.25">
      <c r="AO21605" s="165"/>
    </row>
    <row r="21606" spans="41:41" x14ac:dyDescent="0.25">
      <c r="AO21606" s="165"/>
    </row>
    <row r="21607" spans="41:41" x14ac:dyDescent="0.25">
      <c r="AO21607" s="165"/>
    </row>
    <row r="21608" spans="41:41" x14ac:dyDescent="0.25">
      <c r="AO21608" s="165"/>
    </row>
    <row r="21609" spans="41:41" x14ac:dyDescent="0.25">
      <c r="AO21609" s="165"/>
    </row>
    <row r="21610" spans="41:41" x14ac:dyDescent="0.25">
      <c r="AO21610" s="165"/>
    </row>
    <row r="21611" spans="41:41" x14ac:dyDescent="0.25">
      <c r="AO21611" s="165"/>
    </row>
    <row r="21612" spans="41:41" x14ac:dyDescent="0.25">
      <c r="AO21612" s="165"/>
    </row>
    <row r="21613" spans="41:41" x14ac:dyDescent="0.25">
      <c r="AO21613" s="165"/>
    </row>
    <row r="21614" spans="41:41" x14ac:dyDescent="0.25">
      <c r="AO21614" s="165"/>
    </row>
    <row r="21615" spans="41:41" x14ac:dyDescent="0.25">
      <c r="AO21615" s="165"/>
    </row>
    <row r="21616" spans="41:41" x14ac:dyDescent="0.25">
      <c r="AO21616" s="165"/>
    </row>
    <row r="21617" spans="41:41" x14ac:dyDescent="0.25">
      <c r="AO21617" s="165"/>
    </row>
    <row r="21618" spans="41:41" x14ac:dyDescent="0.25">
      <c r="AO21618" s="165"/>
    </row>
    <row r="21619" spans="41:41" x14ac:dyDescent="0.25">
      <c r="AO21619" s="165"/>
    </row>
    <row r="21620" spans="41:41" x14ac:dyDescent="0.25">
      <c r="AO21620" s="165"/>
    </row>
    <row r="21621" spans="41:41" x14ac:dyDescent="0.25">
      <c r="AO21621" s="165"/>
    </row>
    <row r="21622" spans="41:41" x14ac:dyDescent="0.25">
      <c r="AO21622" s="165"/>
    </row>
    <row r="21623" spans="41:41" x14ac:dyDescent="0.25">
      <c r="AO21623" s="165"/>
    </row>
    <row r="21624" spans="41:41" x14ac:dyDescent="0.25">
      <c r="AO21624" s="165"/>
    </row>
    <row r="21625" spans="41:41" x14ac:dyDescent="0.25">
      <c r="AO21625" s="165"/>
    </row>
    <row r="21626" spans="41:41" x14ac:dyDescent="0.25">
      <c r="AO21626" s="165"/>
    </row>
    <row r="21627" spans="41:41" x14ac:dyDescent="0.25">
      <c r="AO21627" s="165"/>
    </row>
    <row r="21628" spans="41:41" x14ac:dyDescent="0.25">
      <c r="AO21628" s="165"/>
    </row>
    <row r="21629" spans="41:41" x14ac:dyDescent="0.25">
      <c r="AO21629" s="165"/>
    </row>
    <row r="21630" spans="41:41" x14ac:dyDescent="0.25">
      <c r="AO21630" s="165"/>
    </row>
    <row r="21631" spans="41:41" x14ac:dyDescent="0.25">
      <c r="AO21631" s="165"/>
    </row>
    <row r="21632" spans="41:41" x14ac:dyDescent="0.25">
      <c r="AO21632" s="165"/>
    </row>
    <row r="21633" spans="41:41" x14ac:dyDescent="0.25">
      <c r="AO21633" s="165"/>
    </row>
    <row r="21634" spans="41:41" x14ac:dyDescent="0.25">
      <c r="AO21634" s="165"/>
    </row>
    <row r="21635" spans="41:41" x14ac:dyDescent="0.25">
      <c r="AO21635" s="165"/>
    </row>
    <row r="21636" spans="41:41" x14ac:dyDescent="0.25">
      <c r="AO21636" s="165"/>
    </row>
    <row r="21637" spans="41:41" x14ac:dyDescent="0.25">
      <c r="AO21637" s="165"/>
    </row>
    <row r="21638" spans="41:41" x14ac:dyDescent="0.25">
      <c r="AO21638" s="165"/>
    </row>
    <row r="21639" spans="41:41" x14ac:dyDescent="0.25">
      <c r="AO21639" s="165"/>
    </row>
    <row r="21640" spans="41:41" x14ac:dyDescent="0.25">
      <c r="AO21640" s="165"/>
    </row>
    <row r="21641" spans="41:41" x14ac:dyDescent="0.25">
      <c r="AO21641" s="165"/>
    </row>
    <row r="21642" spans="41:41" x14ac:dyDescent="0.25">
      <c r="AO21642" s="165"/>
    </row>
    <row r="21643" spans="41:41" x14ac:dyDescent="0.25">
      <c r="AO21643" s="165"/>
    </row>
    <row r="21644" spans="41:41" x14ac:dyDescent="0.25">
      <c r="AO21644" s="165"/>
    </row>
    <row r="21645" spans="41:41" x14ac:dyDescent="0.25">
      <c r="AO21645" s="165"/>
    </row>
    <row r="21646" spans="41:41" x14ac:dyDescent="0.25">
      <c r="AO21646" s="165"/>
    </row>
    <row r="21647" spans="41:41" x14ac:dyDescent="0.25">
      <c r="AO21647" s="165"/>
    </row>
    <row r="21648" spans="41:41" x14ac:dyDescent="0.25">
      <c r="AO21648" s="165"/>
    </row>
    <row r="21649" spans="41:41" x14ac:dyDescent="0.25">
      <c r="AO21649" s="165"/>
    </row>
    <row r="21650" spans="41:41" x14ac:dyDescent="0.25">
      <c r="AO21650" s="165"/>
    </row>
    <row r="21651" spans="41:41" x14ac:dyDescent="0.25">
      <c r="AO21651" s="165"/>
    </row>
    <row r="21652" spans="41:41" x14ac:dyDescent="0.25">
      <c r="AO21652" s="165"/>
    </row>
    <row r="21653" spans="41:41" x14ac:dyDescent="0.25">
      <c r="AO21653" s="165"/>
    </row>
    <row r="21654" spans="41:41" x14ac:dyDescent="0.25">
      <c r="AO21654" s="165"/>
    </row>
    <row r="21655" spans="41:41" x14ac:dyDescent="0.25">
      <c r="AO21655" s="165"/>
    </row>
    <row r="21656" spans="41:41" x14ac:dyDescent="0.25">
      <c r="AO21656" s="165"/>
    </row>
    <row r="21657" spans="41:41" x14ac:dyDescent="0.25">
      <c r="AO21657" s="165"/>
    </row>
    <row r="21658" spans="41:41" x14ac:dyDescent="0.25">
      <c r="AO21658" s="165"/>
    </row>
    <row r="21659" spans="41:41" x14ac:dyDescent="0.25">
      <c r="AO21659" s="165"/>
    </row>
    <row r="21660" spans="41:41" x14ac:dyDescent="0.25">
      <c r="AO21660" s="165"/>
    </row>
    <row r="21661" spans="41:41" x14ac:dyDescent="0.25">
      <c r="AO21661" s="165"/>
    </row>
    <row r="21662" spans="41:41" x14ac:dyDescent="0.25">
      <c r="AO21662" s="165"/>
    </row>
    <row r="21663" spans="41:41" x14ac:dyDescent="0.25">
      <c r="AO21663" s="165"/>
    </row>
    <row r="21664" spans="41:41" x14ac:dyDescent="0.25">
      <c r="AO21664" s="165"/>
    </row>
    <row r="21665" spans="41:41" x14ac:dyDescent="0.25">
      <c r="AO21665" s="165"/>
    </row>
    <row r="21666" spans="41:41" x14ac:dyDescent="0.25">
      <c r="AO21666" s="165"/>
    </row>
    <row r="21667" spans="41:41" x14ac:dyDescent="0.25">
      <c r="AO21667" s="165"/>
    </row>
    <row r="21668" spans="41:41" x14ac:dyDescent="0.25">
      <c r="AO21668" s="165"/>
    </row>
    <row r="21669" spans="41:41" x14ac:dyDescent="0.25">
      <c r="AO21669" s="165"/>
    </row>
    <row r="21670" spans="41:41" x14ac:dyDescent="0.25">
      <c r="AO21670" s="165"/>
    </row>
    <row r="21671" spans="41:41" x14ac:dyDescent="0.25">
      <c r="AO21671" s="165"/>
    </row>
    <row r="21672" spans="41:41" x14ac:dyDescent="0.25">
      <c r="AO21672" s="165"/>
    </row>
    <row r="21673" spans="41:41" x14ac:dyDescent="0.25">
      <c r="AO21673" s="165"/>
    </row>
    <row r="21674" spans="41:41" x14ac:dyDescent="0.25">
      <c r="AO21674" s="165"/>
    </row>
    <row r="21675" spans="41:41" x14ac:dyDescent="0.25">
      <c r="AO21675" s="165"/>
    </row>
    <row r="21676" spans="41:41" x14ac:dyDescent="0.25">
      <c r="AO21676" s="165"/>
    </row>
    <row r="21677" spans="41:41" x14ac:dyDescent="0.25">
      <c r="AO21677" s="165"/>
    </row>
    <row r="21678" spans="41:41" x14ac:dyDescent="0.25">
      <c r="AO21678" s="165"/>
    </row>
    <row r="21679" spans="41:41" x14ac:dyDescent="0.25">
      <c r="AO21679" s="165"/>
    </row>
    <row r="21680" spans="41:41" x14ac:dyDescent="0.25">
      <c r="AO21680" s="165"/>
    </row>
    <row r="21681" spans="41:41" x14ac:dyDescent="0.25">
      <c r="AO21681" s="165"/>
    </row>
    <row r="21682" spans="41:41" x14ac:dyDescent="0.25">
      <c r="AO21682" s="165"/>
    </row>
    <row r="21683" spans="41:41" x14ac:dyDescent="0.25">
      <c r="AO21683" s="165"/>
    </row>
    <row r="21684" spans="41:41" x14ac:dyDescent="0.25">
      <c r="AO21684" s="165"/>
    </row>
    <row r="21685" spans="41:41" x14ac:dyDescent="0.25">
      <c r="AO21685" s="165"/>
    </row>
    <row r="21686" spans="41:41" x14ac:dyDescent="0.25">
      <c r="AO21686" s="165"/>
    </row>
    <row r="21687" spans="41:41" x14ac:dyDescent="0.25">
      <c r="AO21687" s="165"/>
    </row>
    <row r="21688" spans="41:41" x14ac:dyDescent="0.25">
      <c r="AO21688" s="165"/>
    </row>
    <row r="21689" spans="41:41" x14ac:dyDescent="0.25">
      <c r="AO21689" s="165"/>
    </row>
    <row r="21690" spans="41:41" x14ac:dyDescent="0.25">
      <c r="AO21690" s="165"/>
    </row>
    <row r="21691" spans="41:41" x14ac:dyDescent="0.25">
      <c r="AO21691" s="165"/>
    </row>
    <row r="21692" spans="41:41" x14ac:dyDescent="0.25">
      <c r="AO21692" s="165"/>
    </row>
    <row r="21693" spans="41:41" x14ac:dyDescent="0.25">
      <c r="AO21693" s="165"/>
    </row>
    <row r="21694" spans="41:41" x14ac:dyDescent="0.25">
      <c r="AO21694" s="165"/>
    </row>
    <row r="21695" spans="41:41" x14ac:dyDescent="0.25">
      <c r="AO21695" s="165"/>
    </row>
    <row r="21696" spans="41:41" x14ac:dyDescent="0.25">
      <c r="AO21696" s="165"/>
    </row>
    <row r="21697" spans="41:41" x14ac:dyDescent="0.25">
      <c r="AO21697" s="165"/>
    </row>
    <row r="21698" spans="41:41" x14ac:dyDescent="0.25">
      <c r="AO21698" s="165"/>
    </row>
    <row r="21699" spans="41:41" x14ac:dyDescent="0.25">
      <c r="AO21699" s="165"/>
    </row>
    <row r="21700" spans="41:41" x14ac:dyDescent="0.25">
      <c r="AO21700" s="165"/>
    </row>
    <row r="21701" spans="41:41" x14ac:dyDescent="0.25">
      <c r="AO21701" s="165"/>
    </row>
    <row r="21702" spans="41:41" x14ac:dyDescent="0.25">
      <c r="AO21702" s="165"/>
    </row>
    <row r="21703" spans="41:41" x14ac:dyDescent="0.25">
      <c r="AO21703" s="165"/>
    </row>
    <row r="21704" spans="41:41" x14ac:dyDescent="0.25">
      <c r="AO21704" s="165"/>
    </row>
    <row r="21705" spans="41:41" x14ac:dyDescent="0.25">
      <c r="AO21705" s="165"/>
    </row>
    <row r="21706" spans="41:41" x14ac:dyDescent="0.25">
      <c r="AO21706" s="165"/>
    </row>
    <row r="21707" spans="41:41" x14ac:dyDescent="0.25">
      <c r="AO21707" s="165"/>
    </row>
    <row r="21708" spans="41:41" x14ac:dyDescent="0.25">
      <c r="AO21708" s="165"/>
    </row>
    <row r="21709" spans="41:41" x14ac:dyDescent="0.25">
      <c r="AO21709" s="165"/>
    </row>
    <row r="21710" spans="41:41" x14ac:dyDescent="0.25">
      <c r="AO21710" s="165"/>
    </row>
    <row r="21711" spans="41:41" x14ac:dyDescent="0.25">
      <c r="AO21711" s="165"/>
    </row>
    <row r="21712" spans="41:41" x14ac:dyDescent="0.25">
      <c r="AO21712" s="165"/>
    </row>
    <row r="21713" spans="41:41" x14ac:dyDescent="0.25">
      <c r="AO21713" s="165"/>
    </row>
    <row r="21714" spans="41:41" x14ac:dyDescent="0.25">
      <c r="AO21714" s="165"/>
    </row>
    <row r="21715" spans="41:41" x14ac:dyDescent="0.25">
      <c r="AO21715" s="165"/>
    </row>
    <row r="21716" spans="41:41" x14ac:dyDescent="0.25">
      <c r="AO21716" s="165"/>
    </row>
    <row r="21717" spans="41:41" x14ac:dyDescent="0.25">
      <c r="AO21717" s="165"/>
    </row>
    <row r="21718" spans="41:41" x14ac:dyDescent="0.25">
      <c r="AO21718" s="165"/>
    </row>
    <row r="21719" spans="41:41" x14ac:dyDescent="0.25">
      <c r="AO21719" s="165"/>
    </row>
    <row r="21720" spans="41:41" x14ac:dyDescent="0.25">
      <c r="AO21720" s="165"/>
    </row>
    <row r="21721" spans="41:41" x14ac:dyDescent="0.25">
      <c r="AO21721" s="165"/>
    </row>
    <row r="21722" spans="41:41" x14ac:dyDescent="0.25">
      <c r="AO21722" s="165"/>
    </row>
    <row r="21723" spans="41:41" x14ac:dyDescent="0.25">
      <c r="AO21723" s="165"/>
    </row>
    <row r="21724" spans="41:41" x14ac:dyDescent="0.25">
      <c r="AO21724" s="165"/>
    </row>
    <row r="21725" spans="41:41" x14ac:dyDescent="0.25">
      <c r="AO21725" s="165"/>
    </row>
    <row r="21726" spans="41:41" x14ac:dyDescent="0.25">
      <c r="AO21726" s="165"/>
    </row>
    <row r="21727" spans="41:41" x14ac:dyDescent="0.25">
      <c r="AO21727" s="165"/>
    </row>
    <row r="21728" spans="41:41" x14ac:dyDescent="0.25">
      <c r="AO21728" s="165"/>
    </row>
    <row r="21729" spans="41:41" x14ac:dyDescent="0.25">
      <c r="AO21729" s="165"/>
    </row>
    <row r="21730" spans="41:41" x14ac:dyDescent="0.25">
      <c r="AO21730" s="165"/>
    </row>
    <row r="21731" spans="41:41" x14ac:dyDescent="0.25">
      <c r="AO21731" s="165"/>
    </row>
    <row r="21732" spans="41:41" x14ac:dyDescent="0.25">
      <c r="AO21732" s="165"/>
    </row>
    <row r="21733" spans="41:41" x14ac:dyDescent="0.25">
      <c r="AO21733" s="165"/>
    </row>
    <row r="21734" spans="41:41" x14ac:dyDescent="0.25">
      <c r="AO21734" s="165"/>
    </row>
    <row r="21735" spans="41:41" x14ac:dyDescent="0.25">
      <c r="AO21735" s="165"/>
    </row>
    <row r="21736" spans="41:41" x14ac:dyDescent="0.25">
      <c r="AO21736" s="165"/>
    </row>
    <row r="21737" spans="41:41" x14ac:dyDescent="0.25">
      <c r="AO21737" s="165"/>
    </row>
    <row r="21738" spans="41:41" x14ac:dyDescent="0.25">
      <c r="AO21738" s="165"/>
    </row>
    <row r="21739" spans="41:41" x14ac:dyDescent="0.25">
      <c r="AO21739" s="165"/>
    </row>
    <row r="21740" spans="41:41" x14ac:dyDescent="0.25">
      <c r="AO21740" s="165"/>
    </row>
    <row r="21741" spans="41:41" x14ac:dyDescent="0.25">
      <c r="AO21741" s="165"/>
    </row>
    <row r="21742" spans="41:41" x14ac:dyDescent="0.25">
      <c r="AO21742" s="165"/>
    </row>
    <row r="21743" spans="41:41" x14ac:dyDescent="0.25">
      <c r="AO21743" s="165"/>
    </row>
    <row r="21744" spans="41:41" x14ac:dyDescent="0.25">
      <c r="AO21744" s="165"/>
    </row>
    <row r="21745" spans="41:41" x14ac:dyDescent="0.25">
      <c r="AO21745" s="165"/>
    </row>
    <row r="21746" spans="41:41" x14ac:dyDescent="0.25">
      <c r="AO21746" s="165"/>
    </row>
    <row r="21747" spans="41:41" x14ac:dyDescent="0.25">
      <c r="AO21747" s="165"/>
    </row>
    <row r="21748" spans="41:41" x14ac:dyDescent="0.25">
      <c r="AO21748" s="165"/>
    </row>
    <row r="21749" spans="41:41" x14ac:dyDescent="0.25">
      <c r="AO21749" s="165"/>
    </row>
    <row r="21750" spans="41:41" x14ac:dyDescent="0.25">
      <c r="AO21750" s="165"/>
    </row>
    <row r="21751" spans="41:41" x14ac:dyDescent="0.25">
      <c r="AO21751" s="165"/>
    </row>
    <row r="21752" spans="41:41" x14ac:dyDescent="0.25">
      <c r="AO21752" s="165"/>
    </row>
    <row r="21753" spans="41:41" x14ac:dyDescent="0.25">
      <c r="AO21753" s="165"/>
    </row>
    <row r="21754" spans="41:41" x14ac:dyDescent="0.25">
      <c r="AO21754" s="165"/>
    </row>
    <row r="21755" spans="41:41" x14ac:dyDescent="0.25">
      <c r="AO21755" s="165"/>
    </row>
    <row r="21756" spans="41:41" x14ac:dyDescent="0.25">
      <c r="AO21756" s="165"/>
    </row>
    <row r="21757" spans="41:41" x14ac:dyDescent="0.25">
      <c r="AO21757" s="165"/>
    </row>
    <row r="21758" spans="41:41" x14ac:dyDescent="0.25">
      <c r="AO21758" s="165"/>
    </row>
    <row r="21759" spans="41:41" x14ac:dyDescent="0.25">
      <c r="AO21759" s="165"/>
    </row>
    <row r="21760" spans="41:41" x14ac:dyDescent="0.25">
      <c r="AO21760" s="165"/>
    </row>
    <row r="21761" spans="41:41" x14ac:dyDescent="0.25">
      <c r="AO21761" s="165"/>
    </row>
    <row r="21762" spans="41:41" x14ac:dyDescent="0.25">
      <c r="AO21762" s="165"/>
    </row>
    <row r="21763" spans="41:41" x14ac:dyDescent="0.25">
      <c r="AO21763" s="165"/>
    </row>
    <row r="21764" spans="41:41" x14ac:dyDescent="0.25">
      <c r="AO21764" s="165"/>
    </row>
    <row r="21765" spans="41:41" x14ac:dyDescent="0.25">
      <c r="AO21765" s="165"/>
    </row>
    <row r="21766" spans="41:41" x14ac:dyDescent="0.25">
      <c r="AO21766" s="165"/>
    </row>
    <row r="21767" spans="41:41" x14ac:dyDescent="0.25">
      <c r="AO21767" s="165"/>
    </row>
    <row r="21768" spans="41:41" x14ac:dyDescent="0.25">
      <c r="AO21768" s="165"/>
    </row>
    <row r="21769" spans="41:41" x14ac:dyDescent="0.25">
      <c r="AO21769" s="165"/>
    </row>
    <row r="21770" spans="41:41" x14ac:dyDescent="0.25">
      <c r="AO21770" s="165"/>
    </row>
    <row r="21771" spans="41:41" x14ac:dyDescent="0.25">
      <c r="AO21771" s="165"/>
    </row>
    <row r="21772" spans="41:41" x14ac:dyDescent="0.25">
      <c r="AO21772" s="165"/>
    </row>
    <row r="21773" spans="41:41" x14ac:dyDescent="0.25">
      <c r="AO21773" s="165"/>
    </row>
    <row r="21774" spans="41:41" x14ac:dyDescent="0.25">
      <c r="AO21774" s="165"/>
    </row>
    <row r="21775" spans="41:41" x14ac:dyDescent="0.25">
      <c r="AO21775" s="165"/>
    </row>
    <row r="21776" spans="41:41" x14ac:dyDescent="0.25">
      <c r="AO21776" s="165"/>
    </row>
    <row r="21777" spans="41:41" x14ac:dyDescent="0.25">
      <c r="AO21777" s="165"/>
    </row>
    <row r="21778" spans="41:41" x14ac:dyDescent="0.25">
      <c r="AO21778" s="165"/>
    </row>
    <row r="21779" spans="41:41" x14ac:dyDescent="0.25">
      <c r="AO21779" s="165"/>
    </row>
    <row r="21780" spans="41:41" x14ac:dyDescent="0.25">
      <c r="AO21780" s="165"/>
    </row>
    <row r="21781" spans="41:41" x14ac:dyDescent="0.25">
      <c r="AO21781" s="165"/>
    </row>
    <row r="21782" spans="41:41" x14ac:dyDescent="0.25">
      <c r="AO21782" s="165"/>
    </row>
    <row r="21783" spans="41:41" x14ac:dyDescent="0.25">
      <c r="AO21783" s="165"/>
    </row>
    <row r="21784" spans="41:41" x14ac:dyDescent="0.25">
      <c r="AO21784" s="165"/>
    </row>
    <row r="21785" spans="41:41" x14ac:dyDescent="0.25">
      <c r="AO21785" s="165"/>
    </row>
    <row r="21786" spans="41:41" x14ac:dyDescent="0.25">
      <c r="AO21786" s="165"/>
    </row>
    <row r="21787" spans="41:41" x14ac:dyDescent="0.25">
      <c r="AO21787" s="165"/>
    </row>
    <row r="21788" spans="41:41" x14ac:dyDescent="0.25">
      <c r="AO21788" s="165"/>
    </row>
    <row r="21789" spans="41:41" x14ac:dyDescent="0.25">
      <c r="AO21789" s="165"/>
    </row>
    <row r="21790" spans="41:41" x14ac:dyDescent="0.25">
      <c r="AO21790" s="165"/>
    </row>
    <row r="21791" spans="41:41" x14ac:dyDescent="0.25">
      <c r="AO21791" s="165"/>
    </row>
    <row r="21792" spans="41:41" x14ac:dyDescent="0.25">
      <c r="AO21792" s="165"/>
    </row>
    <row r="21793" spans="41:41" x14ac:dyDescent="0.25">
      <c r="AO21793" s="165"/>
    </row>
    <row r="21794" spans="41:41" x14ac:dyDescent="0.25">
      <c r="AO21794" s="165"/>
    </row>
    <row r="21795" spans="41:41" x14ac:dyDescent="0.25">
      <c r="AO21795" s="165"/>
    </row>
    <row r="21796" spans="41:41" x14ac:dyDescent="0.25">
      <c r="AO21796" s="165"/>
    </row>
    <row r="21797" spans="41:41" x14ac:dyDescent="0.25">
      <c r="AO21797" s="165"/>
    </row>
    <row r="21798" spans="41:41" x14ac:dyDescent="0.25">
      <c r="AO21798" s="165"/>
    </row>
    <row r="21799" spans="41:41" x14ac:dyDescent="0.25">
      <c r="AO21799" s="165"/>
    </row>
    <row r="21800" spans="41:41" x14ac:dyDescent="0.25">
      <c r="AO21800" s="165"/>
    </row>
    <row r="21801" spans="41:41" x14ac:dyDescent="0.25">
      <c r="AO21801" s="165"/>
    </row>
    <row r="21802" spans="41:41" x14ac:dyDescent="0.25">
      <c r="AO21802" s="165"/>
    </row>
    <row r="21803" spans="41:41" x14ac:dyDescent="0.25">
      <c r="AO21803" s="165"/>
    </row>
    <row r="21804" spans="41:41" x14ac:dyDescent="0.25">
      <c r="AO21804" s="165"/>
    </row>
    <row r="21805" spans="41:41" x14ac:dyDescent="0.25">
      <c r="AO21805" s="165"/>
    </row>
    <row r="21806" spans="41:41" x14ac:dyDescent="0.25">
      <c r="AO21806" s="165"/>
    </row>
    <row r="21807" spans="41:41" x14ac:dyDescent="0.25">
      <c r="AO21807" s="165"/>
    </row>
    <row r="21808" spans="41:41" x14ac:dyDescent="0.25">
      <c r="AO21808" s="165"/>
    </row>
    <row r="21809" spans="41:41" x14ac:dyDescent="0.25">
      <c r="AO21809" s="165"/>
    </row>
    <row r="21810" spans="41:41" x14ac:dyDescent="0.25">
      <c r="AO21810" s="165"/>
    </row>
    <row r="21811" spans="41:41" x14ac:dyDescent="0.25">
      <c r="AO21811" s="165"/>
    </row>
    <row r="21812" spans="41:41" x14ac:dyDescent="0.25">
      <c r="AO21812" s="165"/>
    </row>
    <row r="21813" spans="41:41" x14ac:dyDescent="0.25">
      <c r="AO21813" s="165"/>
    </row>
    <row r="21814" spans="41:41" x14ac:dyDescent="0.25">
      <c r="AO21814" s="165"/>
    </row>
    <row r="21815" spans="41:41" x14ac:dyDescent="0.25">
      <c r="AO21815" s="165"/>
    </row>
    <row r="21816" spans="41:41" x14ac:dyDescent="0.25">
      <c r="AO21816" s="165"/>
    </row>
    <row r="21817" spans="41:41" x14ac:dyDescent="0.25">
      <c r="AO21817" s="165"/>
    </row>
    <row r="21818" spans="41:41" x14ac:dyDescent="0.25">
      <c r="AO21818" s="165"/>
    </row>
    <row r="21819" spans="41:41" x14ac:dyDescent="0.25">
      <c r="AO21819" s="165"/>
    </row>
    <row r="21820" spans="41:41" x14ac:dyDescent="0.25">
      <c r="AO21820" s="165"/>
    </row>
    <row r="21821" spans="41:41" x14ac:dyDescent="0.25">
      <c r="AO21821" s="165"/>
    </row>
    <row r="21822" spans="41:41" x14ac:dyDescent="0.25">
      <c r="AO21822" s="165"/>
    </row>
    <row r="21823" spans="41:41" x14ac:dyDescent="0.25">
      <c r="AO21823" s="165"/>
    </row>
    <row r="21824" spans="41:41" x14ac:dyDescent="0.25">
      <c r="AO21824" s="165"/>
    </row>
    <row r="21825" spans="41:41" x14ac:dyDescent="0.25">
      <c r="AO21825" s="165"/>
    </row>
    <row r="21826" spans="41:41" x14ac:dyDescent="0.25">
      <c r="AO21826" s="165"/>
    </row>
    <row r="21827" spans="41:41" x14ac:dyDescent="0.25">
      <c r="AO21827" s="165"/>
    </row>
    <row r="21828" spans="41:41" x14ac:dyDescent="0.25">
      <c r="AO21828" s="165"/>
    </row>
    <row r="21829" spans="41:41" x14ac:dyDescent="0.25">
      <c r="AO21829" s="165"/>
    </row>
    <row r="21830" spans="41:41" x14ac:dyDescent="0.25">
      <c r="AO21830" s="165"/>
    </row>
    <row r="21831" spans="41:41" x14ac:dyDescent="0.25">
      <c r="AO21831" s="165"/>
    </row>
    <row r="21832" spans="41:41" x14ac:dyDescent="0.25">
      <c r="AO21832" s="165"/>
    </row>
    <row r="21833" spans="41:41" x14ac:dyDescent="0.25">
      <c r="AO21833" s="165"/>
    </row>
    <row r="21834" spans="41:41" x14ac:dyDescent="0.25">
      <c r="AO21834" s="165"/>
    </row>
    <row r="21835" spans="41:41" x14ac:dyDescent="0.25">
      <c r="AO21835" s="165"/>
    </row>
    <row r="21836" spans="41:41" x14ac:dyDescent="0.25">
      <c r="AO21836" s="165"/>
    </row>
    <row r="21837" spans="41:41" x14ac:dyDescent="0.25">
      <c r="AO21837" s="165"/>
    </row>
    <row r="21838" spans="41:41" x14ac:dyDescent="0.25">
      <c r="AO21838" s="165"/>
    </row>
    <row r="21839" spans="41:41" x14ac:dyDescent="0.25">
      <c r="AO21839" s="165"/>
    </row>
    <row r="21840" spans="41:41" x14ac:dyDescent="0.25">
      <c r="AO21840" s="165"/>
    </row>
    <row r="21841" spans="41:41" x14ac:dyDescent="0.25">
      <c r="AO21841" s="165"/>
    </row>
    <row r="21842" spans="41:41" x14ac:dyDescent="0.25">
      <c r="AO21842" s="165"/>
    </row>
    <row r="21843" spans="41:41" x14ac:dyDescent="0.25">
      <c r="AO21843" s="165"/>
    </row>
    <row r="21844" spans="41:41" x14ac:dyDescent="0.25">
      <c r="AO21844" s="165"/>
    </row>
    <row r="21845" spans="41:41" x14ac:dyDescent="0.25">
      <c r="AO21845" s="165"/>
    </row>
    <row r="21846" spans="41:41" x14ac:dyDescent="0.25">
      <c r="AO21846" s="165"/>
    </row>
    <row r="21847" spans="41:41" x14ac:dyDescent="0.25">
      <c r="AO21847" s="165"/>
    </row>
    <row r="21848" spans="41:41" x14ac:dyDescent="0.25">
      <c r="AO21848" s="165"/>
    </row>
    <row r="21849" spans="41:41" x14ac:dyDescent="0.25">
      <c r="AO21849" s="165"/>
    </row>
    <row r="21850" spans="41:41" x14ac:dyDescent="0.25">
      <c r="AO21850" s="165"/>
    </row>
    <row r="21851" spans="41:41" x14ac:dyDescent="0.25">
      <c r="AO21851" s="165"/>
    </row>
    <row r="21852" spans="41:41" x14ac:dyDescent="0.25">
      <c r="AO21852" s="165"/>
    </row>
    <row r="21853" spans="41:41" x14ac:dyDescent="0.25">
      <c r="AO21853" s="165"/>
    </row>
    <row r="21854" spans="41:41" x14ac:dyDescent="0.25">
      <c r="AO21854" s="165"/>
    </row>
    <row r="21855" spans="41:41" x14ac:dyDescent="0.25">
      <c r="AO21855" s="165"/>
    </row>
    <row r="21856" spans="41:41" x14ac:dyDescent="0.25">
      <c r="AO21856" s="165"/>
    </row>
    <row r="21857" spans="41:41" x14ac:dyDescent="0.25">
      <c r="AO21857" s="165"/>
    </row>
    <row r="21858" spans="41:41" x14ac:dyDescent="0.25">
      <c r="AO21858" s="165"/>
    </row>
    <row r="21859" spans="41:41" x14ac:dyDescent="0.25">
      <c r="AO21859" s="165"/>
    </row>
    <row r="21860" spans="41:41" x14ac:dyDescent="0.25">
      <c r="AO21860" s="165"/>
    </row>
    <row r="21861" spans="41:41" x14ac:dyDescent="0.25">
      <c r="AO21861" s="165"/>
    </row>
    <row r="21862" spans="41:41" x14ac:dyDescent="0.25">
      <c r="AO21862" s="165"/>
    </row>
    <row r="21863" spans="41:41" x14ac:dyDescent="0.25">
      <c r="AO21863" s="165"/>
    </row>
    <row r="21864" spans="41:41" x14ac:dyDescent="0.25">
      <c r="AO21864" s="165"/>
    </row>
    <row r="21865" spans="41:41" x14ac:dyDescent="0.25">
      <c r="AO21865" s="165"/>
    </row>
    <row r="21866" spans="41:41" x14ac:dyDescent="0.25">
      <c r="AO21866" s="165"/>
    </row>
    <row r="21867" spans="41:41" x14ac:dyDescent="0.25">
      <c r="AO21867" s="165"/>
    </row>
    <row r="21868" spans="41:41" x14ac:dyDescent="0.25">
      <c r="AO21868" s="165"/>
    </row>
    <row r="21869" spans="41:41" x14ac:dyDescent="0.25">
      <c r="AO21869" s="165"/>
    </row>
    <row r="21870" spans="41:41" x14ac:dyDescent="0.25">
      <c r="AO21870" s="165"/>
    </row>
    <row r="21871" spans="41:41" x14ac:dyDescent="0.25">
      <c r="AO21871" s="165"/>
    </row>
    <row r="21872" spans="41:41" x14ac:dyDescent="0.25">
      <c r="AO21872" s="165"/>
    </row>
    <row r="21873" spans="41:41" x14ac:dyDescent="0.25">
      <c r="AO21873" s="165"/>
    </row>
    <row r="21874" spans="41:41" x14ac:dyDescent="0.25">
      <c r="AO21874" s="165"/>
    </row>
    <row r="21875" spans="41:41" x14ac:dyDescent="0.25">
      <c r="AO21875" s="165"/>
    </row>
    <row r="21876" spans="41:41" x14ac:dyDescent="0.25">
      <c r="AO21876" s="165"/>
    </row>
    <row r="21877" spans="41:41" x14ac:dyDescent="0.25">
      <c r="AO21877" s="165"/>
    </row>
    <row r="21878" spans="41:41" x14ac:dyDescent="0.25">
      <c r="AO21878" s="165"/>
    </row>
    <row r="21879" spans="41:41" x14ac:dyDescent="0.25">
      <c r="AO21879" s="165"/>
    </row>
    <row r="21880" spans="41:41" x14ac:dyDescent="0.25">
      <c r="AO21880" s="165"/>
    </row>
    <row r="21881" spans="41:41" x14ac:dyDescent="0.25">
      <c r="AO21881" s="165"/>
    </row>
    <row r="21882" spans="41:41" x14ac:dyDescent="0.25">
      <c r="AO21882" s="165"/>
    </row>
    <row r="21883" spans="41:41" x14ac:dyDescent="0.25">
      <c r="AO21883" s="165"/>
    </row>
    <row r="21884" spans="41:41" x14ac:dyDescent="0.25">
      <c r="AO21884" s="165"/>
    </row>
    <row r="21885" spans="41:41" x14ac:dyDescent="0.25">
      <c r="AO21885" s="165"/>
    </row>
    <row r="21886" spans="41:41" x14ac:dyDescent="0.25">
      <c r="AO21886" s="165"/>
    </row>
    <row r="21887" spans="41:41" x14ac:dyDescent="0.25">
      <c r="AO21887" s="165"/>
    </row>
    <row r="21888" spans="41:41" x14ac:dyDescent="0.25">
      <c r="AO21888" s="165"/>
    </row>
    <row r="21889" spans="41:41" x14ac:dyDescent="0.25">
      <c r="AO21889" s="165"/>
    </row>
    <row r="21890" spans="41:41" x14ac:dyDescent="0.25">
      <c r="AO21890" s="165"/>
    </row>
    <row r="21891" spans="41:41" x14ac:dyDescent="0.25">
      <c r="AO21891" s="165"/>
    </row>
    <row r="21892" spans="41:41" x14ac:dyDescent="0.25">
      <c r="AO21892" s="165"/>
    </row>
    <row r="21893" spans="41:41" x14ac:dyDescent="0.25">
      <c r="AO21893" s="165"/>
    </row>
    <row r="21894" spans="41:41" x14ac:dyDescent="0.25">
      <c r="AO21894" s="165"/>
    </row>
    <row r="21895" spans="41:41" x14ac:dyDescent="0.25">
      <c r="AO21895" s="165"/>
    </row>
    <row r="21896" spans="41:41" x14ac:dyDescent="0.25">
      <c r="AO21896" s="165"/>
    </row>
    <row r="21897" spans="41:41" x14ac:dyDescent="0.25">
      <c r="AO21897" s="165"/>
    </row>
    <row r="21898" spans="41:41" x14ac:dyDescent="0.25">
      <c r="AO21898" s="165"/>
    </row>
    <row r="21899" spans="41:41" x14ac:dyDescent="0.25">
      <c r="AO21899" s="165"/>
    </row>
    <row r="21900" spans="41:41" x14ac:dyDescent="0.25">
      <c r="AO21900" s="165"/>
    </row>
    <row r="21901" spans="41:41" x14ac:dyDescent="0.25">
      <c r="AO21901" s="165"/>
    </row>
    <row r="21902" spans="41:41" x14ac:dyDescent="0.25">
      <c r="AO21902" s="165"/>
    </row>
    <row r="21903" spans="41:41" x14ac:dyDescent="0.25">
      <c r="AO21903" s="165"/>
    </row>
    <row r="21904" spans="41:41" x14ac:dyDescent="0.25">
      <c r="AO21904" s="165"/>
    </row>
    <row r="21905" spans="41:41" x14ac:dyDescent="0.25">
      <c r="AO21905" s="165"/>
    </row>
    <row r="21906" spans="41:41" x14ac:dyDescent="0.25">
      <c r="AO21906" s="165"/>
    </row>
    <row r="21907" spans="41:41" x14ac:dyDescent="0.25">
      <c r="AO21907" s="165"/>
    </row>
    <row r="21908" spans="41:41" x14ac:dyDescent="0.25">
      <c r="AO21908" s="165"/>
    </row>
    <row r="21909" spans="41:41" x14ac:dyDescent="0.25">
      <c r="AO21909" s="165"/>
    </row>
    <row r="21910" spans="41:41" x14ac:dyDescent="0.25">
      <c r="AO21910" s="165"/>
    </row>
    <row r="21911" spans="41:41" x14ac:dyDescent="0.25">
      <c r="AO21911" s="165"/>
    </row>
    <row r="21912" spans="41:41" x14ac:dyDescent="0.25">
      <c r="AO21912" s="165"/>
    </row>
    <row r="21913" spans="41:41" x14ac:dyDescent="0.25">
      <c r="AO21913" s="165"/>
    </row>
    <row r="21914" spans="41:41" x14ac:dyDescent="0.25">
      <c r="AO21914" s="165"/>
    </row>
    <row r="21915" spans="41:41" x14ac:dyDescent="0.25">
      <c r="AO21915" s="165"/>
    </row>
    <row r="21916" spans="41:41" x14ac:dyDescent="0.25">
      <c r="AO21916" s="165"/>
    </row>
    <row r="21917" spans="41:41" x14ac:dyDescent="0.25">
      <c r="AO21917" s="165"/>
    </row>
    <row r="21918" spans="41:41" x14ac:dyDescent="0.25">
      <c r="AO21918" s="165"/>
    </row>
    <row r="21919" spans="41:41" x14ac:dyDescent="0.25">
      <c r="AO21919" s="165"/>
    </row>
    <row r="21920" spans="41:41" x14ac:dyDescent="0.25">
      <c r="AO21920" s="165"/>
    </row>
    <row r="21921" spans="41:41" x14ac:dyDescent="0.25">
      <c r="AO21921" s="165"/>
    </row>
    <row r="21922" spans="41:41" x14ac:dyDescent="0.25">
      <c r="AO21922" s="165"/>
    </row>
    <row r="21923" spans="41:41" x14ac:dyDescent="0.25">
      <c r="AO21923" s="165"/>
    </row>
    <row r="21924" spans="41:41" x14ac:dyDescent="0.25">
      <c r="AO21924" s="165"/>
    </row>
    <row r="21925" spans="41:41" x14ac:dyDescent="0.25">
      <c r="AO21925" s="165"/>
    </row>
    <row r="21926" spans="41:41" x14ac:dyDescent="0.25">
      <c r="AO21926" s="165"/>
    </row>
    <row r="21927" spans="41:41" x14ac:dyDescent="0.25">
      <c r="AO21927" s="165"/>
    </row>
    <row r="21928" spans="41:41" x14ac:dyDescent="0.25">
      <c r="AO21928" s="165"/>
    </row>
    <row r="21929" spans="41:41" x14ac:dyDescent="0.25">
      <c r="AO21929" s="165"/>
    </row>
    <row r="21930" spans="41:41" x14ac:dyDescent="0.25">
      <c r="AO21930" s="165"/>
    </row>
    <row r="21931" spans="41:41" x14ac:dyDescent="0.25">
      <c r="AO21931" s="165"/>
    </row>
    <row r="21932" spans="41:41" x14ac:dyDescent="0.25">
      <c r="AO21932" s="165"/>
    </row>
    <row r="21933" spans="41:41" x14ac:dyDescent="0.25">
      <c r="AO21933" s="165"/>
    </row>
    <row r="21934" spans="41:41" x14ac:dyDescent="0.25">
      <c r="AO21934" s="165"/>
    </row>
    <row r="21935" spans="41:41" x14ac:dyDescent="0.25">
      <c r="AO21935" s="165"/>
    </row>
    <row r="21936" spans="41:41" x14ac:dyDescent="0.25">
      <c r="AO21936" s="165"/>
    </row>
    <row r="21937" spans="41:41" x14ac:dyDescent="0.25">
      <c r="AO21937" s="165"/>
    </row>
    <row r="21938" spans="41:41" x14ac:dyDescent="0.25">
      <c r="AO21938" s="165"/>
    </row>
    <row r="21939" spans="41:41" x14ac:dyDescent="0.25">
      <c r="AO21939" s="165"/>
    </row>
    <row r="21940" spans="41:41" x14ac:dyDescent="0.25">
      <c r="AO21940" s="165"/>
    </row>
    <row r="21941" spans="41:41" x14ac:dyDescent="0.25">
      <c r="AO21941" s="165"/>
    </row>
    <row r="21942" spans="41:41" x14ac:dyDescent="0.25">
      <c r="AO21942" s="165"/>
    </row>
    <row r="21943" spans="41:41" x14ac:dyDescent="0.25">
      <c r="AO21943" s="165"/>
    </row>
    <row r="21944" spans="41:41" x14ac:dyDescent="0.25">
      <c r="AO21944" s="165"/>
    </row>
    <row r="21945" spans="41:41" x14ac:dyDescent="0.25">
      <c r="AO21945" s="165"/>
    </row>
    <row r="21946" spans="41:41" x14ac:dyDescent="0.25">
      <c r="AO21946" s="165"/>
    </row>
    <row r="21947" spans="41:41" x14ac:dyDescent="0.25">
      <c r="AO21947" s="165"/>
    </row>
    <row r="21948" spans="41:41" x14ac:dyDescent="0.25">
      <c r="AO21948" s="165"/>
    </row>
    <row r="21949" spans="41:41" x14ac:dyDescent="0.25">
      <c r="AO21949" s="165"/>
    </row>
    <row r="21950" spans="41:41" x14ac:dyDescent="0.25">
      <c r="AO21950" s="165"/>
    </row>
    <row r="21951" spans="41:41" x14ac:dyDescent="0.25">
      <c r="AO21951" s="165"/>
    </row>
    <row r="21952" spans="41:41" x14ac:dyDescent="0.25">
      <c r="AO21952" s="165"/>
    </row>
    <row r="21953" spans="41:41" x14ac:dyDescent="0.25">
      <c r="AO21953" s="165"/>
    </row>
    <row r="21954" spans="41:41" x14ac:dyDescent="0.25">
      <c r="AO21954" s="165"/>
    </row>
    <row r="21955" spans="41:41" x14ac:dyDescent="0.25">
      <c r="AO21955" s="165"/>
    </row>
    <row r="21956" spans="41:41" x14ac:dyDescent="0.25">
      <c r="AO21956" s="165"/>
    </row>
    <row r="21957" spans="41:41" x14ac:dyDescent="0.25">
      <c r="AO21957" s="165"/>
    </row>
    <row r="21958" spans="41:41" x14ac:dyDescent="0.25">
      <c r="AO21958" s="165"/>
    </row>
    <row r="21959" spans="41:41" x14ac:dyDescent="0.25">
      <c r="AO21959" s="165"/>
    </row>
    <row r="21960" spans="41:41" x14ac:dyDescent="0.25">
      <c r="AO21960" s="165"/>
    </row>
    <row r="21961" spans="41:41" x14ac:dyDescent="0.25">
      <c r="AO21961" s="165"/>
    </row>
    <row r="21962" spans="41:41" x14ac:dyDescent="0.25">
      <c r="AO21962" s="165"/>
    </row>
    <row r="21963" spans="41:41" x14ac:dyDescent="0.25">
      <c r="AO21963" s="165"/>
    </row>
    <row r="21964" spans="41:41" x14ac:dyDescent="0.25">
      <c r="AO21964" s="165"/>
    </row>
    <row r="21965" spans="41:41" x14ac:dyDescent="0.25">
      <c r="AO21965" s="165"/>
    </row>
    <row r="21966" spans="41:41" x14ac:dyDescent="0.25">
      <c r="AO21966" s="165"/>
    </row>
    <row r="21967" spans="41:41" x14ac:dyDescent="0.25">
      <c r="AO21967" s="165"/>
    </row>
    <row r="21968" spans="41:41" x14ac:dyDescent="0.25">
      <c r="AO21968" s="165"/>
    </row>
    <row r="21969" spans="41:41" x14ac:dyDescent="0.25">
      <c r="AO21969" s="165"/>
    </row>
    <row r="21970" spans="41:41" x14ac:dyDescent="0.25">
      <c r="AO21970" s="165"/>
    </row>
    <row r="21971" spans="41:41" x14ac:dyDescent="0.25">
      <c r="AO21971" s="165"/>
    </row>
    <row r="21972" spans="41:41" x14ac:dyDescent="0.25">
      <c r="AO21972" s="165"/>
    </row>
    <row r="21973" spans="41:41" x14ac:dyDescent="0.25">
      <c r="AO21973" s="165"/>
    </row>
    <row r="21974" spans="41:41" x14ac:dyDescent="0.25">
      <c r="AO21974" s="165"/>
    </row>
    <row r="21975" spans="41:41" x14ac:dyDescent="0.25">
      <c r="AO21975" s="165"/>
    </row>
    <row r="21976" spans="41:41" x14ac:dyDescent="0.25">
      <c r="AO21976" s="165"/>
    </row>
    <row r="21977" spans="41:41" x14ac:dyDescent="0.25">
      <c r="AO21977" s="165"/>
    </row>
    <row r="21978" spans="41:41" x14ac:dyDescent="0.25">
      <c r="AO21978" s="165"/>
    </row>
    <row r="21979" spans="41:41" x14ac:dyDescent="0.25">
      <c r="AO21979" s="165"/>
    </row>
    <row r="21980" spans="41:41" x14ac:dyDescent="0.25">
      <c r="AO21980" s="165"/>
    </row>
    <row r="21981" spans="41:41" x14ac:dyDescent="0.25">
      <c r="AO21981" s="165"/>
    </row>
    <row r="21982" spans="41:41" x14ac:dyDescent="0.25">
      <c r="AO21982" s="165"/>
    </row>
    <row r="21983" spans="41:41" x14ac:dyDescent="0.25">
      <c r="AO21983" s="165"/>
    </row>
    <row r="21984" spans="41:41" x14ac:dyDescent="0.25">
      <c r="AO21984" s="165"/>
    </row>
    <row r="21985" spans="41:41" x14ac:dyDescent="0.25">
      <c r="AO21985" s="165"/>
    </row>
    <row r="21986" spans="41:41" x14ac:dyDescent="0.25">
      <c r="AO21986" s="165"/>
    </row>
    <row r="21987" spans="41:41" x14ac:dyDescent="0.25">
      <c r="AO21987" s="165"/>
    </row>
    <row r="21988" spans="41:41" x14ac:dyDescent="0.25">
      <c r="AO21988" s="165"/>
    </row>
    <row r="21989" spans="41:41" x14ac:dyDescent="0.25">
      <c r="AO21989" s="165"/>
    </row>
    <row r="21990" spans="41:41" x14ac:dyDescent="0.25">
      <c r="AO21990" s="165"/>
    </row>
    <row r="21991" spans="41:41" x14ac:dyDescent="0.25">
      <c r="AO21991" s="165"/>
    </row>
    <row r="21992" spans="41:41" x14ac:dyDescent="0.25">
      <c r="AO21992" s="165"/>
    </row>
    <row r="21993" spans="41:41" x14ac:dyDescent="0.25">
      <c r="AO21993" s="165"/>
    </row>
    <row r="21994" spans="41:41" x14ac:dyDescent="0.25">
      <c r="AO21994" s="165"/>
    </row>
    <row r="21995" spans="41:41" x14ac:dyDescent="0.25">
      <c r="AO21995" s="165"/>
    </row>
    <row r="21996" spans="41:41" x14ac:dyDescent="0.25">
      <c r="AO21996" s="165"/>
    </row>
    <row r="21997" spans="41:41" x14ac:dyDescent="0.25">
      <c r="AO21997" s="165"/>
    </row>
    <row r="21998" spans="41:41" x14ac:dyDescent="0.25">
      <c r="AO21998" s="165"/>
    </row>
    <row r="21999" spans="41:41" x14ac:dyDescent="0.25">
      <c r="AO21999" s="165"/>
    </row>
    <row r="22000" spans="41:41" x14ac:dyDescent="0.25">
      <c r="AO22000" s="165"/>
    </row>
    <row r="22001" spans="41:41" x14ac:dyDescent="0.25">
      <c r="AO22001" s="165"/>
    </row>
    <row r="22002" spans="41:41" x14ac:dyDescent="0.25">
      <c r="AO22002" s="165"/>
    </row>
    <row r="22003" spans="41:41" x14ac:dyDescent="0.25">
      <c r="AO22003" s="165"/>
    </row>
    <row r="22004" spans="41:41" x14ac:dyDescent="0.25">
      <c r="AO22004" s="165"/>
    </row>
    <row r="22005" spans="41:41" x14ac:dyDescent="0.25">
      <c r="AO22005" s="165"/>
    </row>
    <row r="22006" spans="41:41" x14ac:dyDescent="0.25">
      <c r="AO22006" s="165"/>
    </row>
    <row r="22007" spans="41:41" x14ac:dyDescent="0.25">
      <c r="AO22007" s="165"/>
    </row>
    <row r="22008" spans="41:41" x14ac:dyDescent="0.25">
      <c r="AO22008" s="165"/>
    </row>
    <row r="22009" spans="41:41" x14ac:dyDescent="0.25">
      <c r="AO22009" s="165"/>
    </row>
    <row r="22010" spans="41:41" x14ac:dyDescent="0.25">
      <c r="AO22010" s="165"/>
    </row>
    <row r="22011" spans="41:41" x14ac:dyDescent="0.25">
      <c r="AO22011" s="165"/>
    </row>
    <row r="22012" spans="41:41" x14ac:dyDescent="0.25">
      <c r="AO22012" s="165"/>
    </row>
    <row r="22013" spans="41:41" x14ac:dyDescent="0.25">
      <c r="AO22013" s="165"/>
    </row>
    <row r="22014" spans="41:41" x14ac:dyDescent="0.25">
      <c r="AO22014" s="165"/>
    </row>
    <row r="22015" spans="41:41" x14ac:dyDescent="0.25">
      <c r="AO22015" s="165"/>
    </row>
    <row r="22016" spans="41:41" x14ac:dyDescent="0.25">
      <c r="AO22016" s="165"/>
    </row>
    <row r="22017" spans="41:41" x14ac:dyDescent="0.25">
      <c r="AO22017" s="165"/>
    </row>
    <row r="22018" spans="41:41" x14ac:dyDescent="0.25">
      <c r="AO22018" s="165"/>
    </row>
    <row r="22019" spans="41:41" x14ac:dyDescent="0.25">
      <c r="AO22019" s="165"/>
    </row>
    <row r="22020" spans="41:41" x14ac:dyDescent="0.25">
      <c r="AO22020" s="165"/>
    </row>
    <row r="22021" spans="41:41" x14ac:dyDescent="0.25">
      <c r="AO22021" s="165"/>
    </row>
    <row r="22022" spans="41:41" x14ac:dyDescent="0.25">
      <c r="AO22022" s="165"/>
    </row>
    <row r="22023" spans="41:41" x14ac:dyDescent="0.25">
      <c r="AO22023" s="165"/>
    </row>
    <row r="22024" spans="41:41" x14ac:dyDescent="0.25">
      <c r="AO22024" s="165"/>
    </row>
    <row r="22025" spans="41:41" x14ac:dyDescent="0.25">
      <c r="AO22025" s="165"/>
    </row>
    <row r="22026" spans="41:41" x14ac:dyDescent="0.25">
      <c r="AO22026" s="165"/>
    </row>
    <row r="22027" spans="41:41" x14ac:dyDescent="0.25">
      <c r="AO22027" s="165"/>
    </row>
    <row r="22028" spans="41:41" x14ac:dyDescent="0.25">
      <c r="AO22028" s="165"/>
    </row>
    <row r="22029" spans="41:41" x14ac:dyDescent="0.25">
      <c r="AO22029" s="165"/>
    </row>
    <row r="22030" spans="41:41" x14ac:dyDescent="0.25">
      <c r="AO22030" s="165"/>
    </row>
    <row r="22031" spans="41:41" x14ac:dyDescent="0.25">
      <c r="AO22031" s="165"/>
    </row>
    <row r="22032" spans="41:41" x14ac:dyDescent="0.25">
      <c r="AO22032" s="165"/>
    </row>
    <row r="22033" spans="41:41" x14ac:dyDescent="0.25">
      <c r="AO22033" s="165"/>
    </row>
    <row r="22034" spans="41:41" x14ac:dyDescent="0.25">
      <c r="AO22034" s="165"/>
    </row>
    <row r="22035" spans="41:41" x14ac:dyDescent="0.25">
      <c r="AO22035" s="165"/>
    </row>
    <row r="22036" spans="41:41" x14ac:dyDescent="0.25">
      <c r="AO22036" s="165"/>
    </row>
    <row r="22037" spans="41:41" x14ac:dyDescent="0.25">
      <c r="AO22037" s="165"/>
    </row>
    <row r="22038" spans="41:41" x14ac:dyDescent="0.25">
      <c r="AO22038" s="165"/>
    </row>
    <row r="22039" spans="41:41" x14ac:dyDescent="0.25">
      <c r="AO22039" s="165"/>
    </row>
    <row r="22040" spans="41:41" x14ac:dyDescent="0.25">
      <c r="AO22040" s="165"/>
    </row>
    <row r="22041" spans="41:41" x14ac:dyDescent="0.25">
      <c r="AO22041" s="165"/>
    </row>
    <row r="22042" spans="41:41" x14ac:dyDescent="0.25">
      <c r="AO22042" s="165"/>
    </row>
    <row r="22043" spans="41:41" x14ac:dyDescent="0.25">
      <c r="AO22043" s="165"/>
    </row>
    <row r="22044" spans="41:41" x14ac:dyDescent="0.25">
      <c r="AO22044" s="165"/>
    </row>
    <row r="22045" spans="41:41" x14ac:dyDescent="0.25">
      <c r="AO22045" s="165"/>
    </row>
    <row r="22046" spans="41:41" x14ac:dyDescent="0.25">
      <c r="AO22046" s="165"/>
    </row>
    <row r="22047" spans="41:41" x14ac:dyDescent="0.25">
      <c r="AO22047" s="165"/>
    </row>
    <row r="22048" spans="41:41" x14ac:dyDescent="0.25">
      <c r="AO22048" s="165"/>
    </row>
    <row r="22049" spans="41:41" x14ac:dyDescent="0.25">
      <c r="AO22049" s="165"/>
    </row>
    <row r="22050" spans="41:41" x14ac:dyDescent="0.25">
      <c r="AO22050" s="165"/>
    </row>
    <row r="22051" spans="41:41" x14ac:dyDescent="0.25">
      <c r="AO22051" s="165"/>
    </row>
    <row r="22052" spans="41:41" x14ac:dyDescent="0.25">
      <c r="AO22052" s="165"/>
    </row>
    <row r="22053" spans="41:41" x14ac:dyDescent="0.25">
      <c r="AO22053" s="165"/>
    </row>
    <row r="22054" spans="41:41" x14ac:dyDescent="0.25">
      <c r="AO22054" s="165"/>
    </row>
    <row r="22055" spans="41:41" x14ac:dyDescent="0.25">
      <c r="AO22055" s="165"/>
    </row>
    <row r="22056" spans="41:41" x14ac:dyDescent="0.25">
      <c r="AO22056" s="165"/>
    </row>
    <row r="22057" spans="41:41" x14ac:dyDescent="0.25">
      <c r="AO22057" s="165"/>
    </row>
    <row r="22058" spans="41:41" x14ac:dyDescent="0.25">
      <c r="AO22058" s="165"/>
    </row>
    <row r="22059" spans="41:41" x14ac:dyDescent="0.25">
      <c r="AO22059" s="165"/>
    </row>
    <row r="22060" spans="41:41" x14ac:dyDescent="0.25">
      <c r="AO22060" s="165"/>
    </row>
    <row r="22061" spans="41:41" x14ac:dyDescent="0.25">
      <c r="AO22061" s="165"/>
    </row>
    <row r="22062" spans="41:41" x14ac:dyDescent="0.25">
      <c r="AO22062" s="165"/>
    </row>
    <row r="22063" spans="41:41" x14ac:dyDescent="0.25">
      <c r="AO22063" s="165"/>
    </row>
    <row r="22064" spans="41:41" x14ac:dyDescent="0.25">
      <c r="AO22064" s="165"/>
    </row>
    <row r="22065" spans="41:41" x14ac:dyDescent="0.25">
      <c r="AO22065" s="165"/>
    </row>
    <row r="22066" spans="41:41" x14ac:dyDescent="0.25">
      <c r="AO22066" s="165"/>
    </row>
    <row r="22067" spans="41:41" x14ac:dyDescent="0.25">
      <c r="AO22067" s="165"/>
    </row>
    <row r="22068" spans="41:41" x14ac:dyDescent="0.25">
      <c r="AO22068" s="165"/>
    </row>
    <row r="22069" spans="41:41" x14ac:dyDescent="0.25">
      <c r="AO22069" s="165"/>
    </row>
    <row r="22070" spans="41:41" x14ac:dyDescent="0.25">
      <c r="AO22070" s="165"/>
    </row>
    <row r="22071" spans="41:41" x14ac:dyDescent="0.25">
      <c r="AO22071" s="165"/>
    </row>
    <row r="22072" spans="41:41" x14ac:dyDescent="0.25">
      <c r="AO22072" s="165"/>
    </row>
    <row r="22073" spans="41:41" x14ac:dyDescent="0.25">
      <c r="AO22073" s="165"/>
    </row>
    <row r="22074" spans="41:41" x14ac:dyDescent="0.25">
      <c r="AO22074" s="165"/>
    </row>
    <row r="22075" spans="41:41" x14ac:dyDescent="0.25">
      <c r="AO22075" s="165"/>
    </row>
    <row r="22076" spans="41:41" x14ac:dyDescent="0.25">
      <c r="AO22076" s="165"/>
    </row>
    <row r="22077" spans="41:41" x14ac:dyDescent="0.25">
      <c r="AO22077" s="165"/>
    </row>
    <row r="22078" spans="41:41" x14ac:dyDescent="0.25">
      <c r="AO22078" s="165"/>
    </row>
    <row r="22079" spans="41:41" x14ac:dyDescent="0.25">
      <c r="AO22079" s="165"/>
    </row>
    <row r="22080" spans="41:41" x14ac:dyDescent="0.25">
      <c r="AO22080" s="165"/>
    </row>
    <row r="22081" spans="41:41" x14ac:dyDescent="0.25">
      <c r="AO22081" s="165"/>
    </row>
    <row r="22082" spans="41:41" x14ac:dyDescent="0.25">
      <c r="AO22082" s="165"/>
    </row>
    <row r="22083" spans="41:41" x14ac:dyDescent="0.25">
      <c r="AO22083" s="165"/>
    </row>
    <row r="22084" spans="41:41" x14ac:dyDescent="0.25">
      <c r="AO22084" s="165"/>
    </row>
    <row r="22085" spans="41:41" x14ac:dyDescent="0.25">
      <c r="AO22085" s="165"/>
    </row>
    <row r="22086" spans="41:41" x14ac:dyDescent="0.25">
      <c r="AO22086" s="165"/>
    </row>
    <row r="22087" spans="41:41" x14ac:dyDescent="0.25">
      <c r="AO22087" s="165"/>
    </row>
    <row r="22088" spans="41:41" x14ac:dyDescent="0.25">
      <c r="AO22088" s="165"/>
    </row>
    <row r="22089" spans="41:41" x14ac:dyDescent="0.25">
      <c r="AO22089" s="165"/>
    </row>
    <row r="22090" spans="41:41" x14ac:dyDescent="0.25">
      <c r="AO22090" s="165"/>
    </row>
    <row r="22091" spans="41:41" x14ac:dyDescent="0.25">
      <c r="AO22091" s="165"/>
    </row>
    <row r="22092" spans="41:41" x14ac:dyDescent="0.25">
      <c r="AO22092" s="165"/>
    </row>
    <row r="22093" spans="41:41" x14ac:dyDescent="0.25">
      <c r="AO22093" s="165"/>
    </row>
    <row r="22094" spans="41:41" x14ac:dyDescent="0.25">
      <c r="AO22094" s="165"/>
    </row>
    <row r="22095" spans="41:41" x14ac:dyDescent="0.25">
      <c r="AO22095" s="165"/>
    </row>
    <row r="22096" spans="41:41" x14ac:dyDescent="0.25">
      <c r="AO22096" s="165"/>
    </row>
    <row r="22097" spans="41:41" x14ac:dyDescent="0.25">
      <c r="AO22097" s="165"/>
    </row>
    <row r="22098" spans="41:41" x14ac:dyDescent="0.25">
      <c r="AO22098" s="165"/>
    </row>
    <row r="22099" spans="41:41" x14ac:dyDescent="0.25">
      <c r="AO22099" s="165"/>
    </row>
    <row r="22100" spans="41:41" x14ac:dyDescent="0.25">
      <c r="AO22100" s="165"/>
    </row>
    <row r="22101" spans="41:41" x14ac:dyDescent="0.25">
      <c r="AO22101" s="165"/>
    </row>
    <row r="22102" spans="41:41" x14ac:dyDescent="0.25">
      <c r="AO22102" s="165"/>
    </row>
    <row r="22103" spans="41:41" x14ac:dyDescent="0.25">
      <c r="AO22103" s="165"/>
    </row>
    <row r="22104" spans="41:41" x14ac:dyDescent="0.25">
      <c r="AO22104" s="165"/>
    </row>
    <row r="22105" spans="41:41" x14ac:dyDescent="0.25">
      <c r="AO22105" s="165"/>
    </row>
    <row r="22106" spans="41:41" x14ac:dyDescent="0.25">
      <c r="AO22106" s="165"/>
    </row>
    <row r="22107" spans="41:41" x14ac:dyDescent="0.25">
      <c r="AO22107" s="165"/>
    </row>
    <row r="22108" spans="41:41" x14ac:dyDescent="0.25">
      <c r="AO22108" s="165"/>
    </row>
    <row r="22109" spans="41:41" x14ac:dyDescent="0.25">
      <c r="AO22109" s="165"/>
    </row>
    <row r="22110" spans="41:41" x14ac:dyDescent="0.25">
      <c r="AO22110" s="165"/>
    </row>
    <row r="22111" spans="41:41" x14ac:dyDescent="0.25">
      <c r="AO22111" s="165"/>
    </row>
    <row r="22112" spans="41:41" x14ac:dyDescent="0.25">
      <c r="AO22112" s="165"/>
    </row>
    <row r="22113" spans="41:41" x14ac:dyDescent="0.25">
      <c r="AO22113" s="165"/>
    </row>
    <row r="22114" spans="41:41" x14ac:dyDescent="0.25">
      <c r="AO22114" s="165"/>
    </row>
    <row r="22115" spans="41:41" x14ac:dyDescent="0.25">
      <c r="AO22115" s="165"/>
    </row>
    <row r="22116" spans="41:41" x14ac:dyDescent="0.25">
      <c r="AO22116" s="165"/>
    </row>
    <row r="22117" spans="41:41" x14ac:dyDescent="0.25">
      <c r="AO22117" s="165"/>
    </row>
    <row r="22118" spans="41:41" x14ac:dyDescent="0.25">
      <c r="AO22118" s="165"/>
    </row>
    <row r="22119" spans="41:41" x14ac:dyDescent="0.25">
      <c r="AO22119" s="165"/>
    </row>
    <row r="22120" spans="41:41" x14ac:dyDescent="0.25">
      <c r="AO22120" s="165"/>
    </row>
    <row r="22121" spans="41:41" x14ac:dyDescent="0.25">
      <c r="AO22121" s="165"/>
    </row>
    <row r="22122" spans="41:41" x14ac:dyDescent="0.25">
      <c r="AO22122" s="165"/>
    </row>
    <row r="22123" spans="41:41" x14ac:dyDescent="0.25">
      <c r="AO22123" s="165"/>
    </row>
    <row r="22124" spans="41:41" x14ac:dyDescent="0.25">
      <c r="AO22124" s="165"/>
    </row>
    <row r="22125" spans="41:41" x14ac:dyDescent="0.25">
      <c r="AO22125" s="165"/>
    </row>
    <row r="22126" spans="41:41" x14ac:dyDescent="0.25">
      <c r="AO22126" s="165"/>
    </row>
    <row r="22127" spans="41:41" x14ac:dyDescent="0.25">
      <c r="AO22127" s="165"/>
    </row>
    <row r="22128" spans="41:41" x14ac:dyDescent="0.25">
      <c r="AO22128" s="165"/>
    </row>
    <row r="22129" spans="41:41" x14ac:dyDescent="0.25">
      <c r="AO22129" s="165"/>
    </row>
    <row r="22130" spans="41:41" x14ac:dyDescent="0.25">
      <c r="AO22130" s="165"/>
    </row>
    <row r="22131" spans="41:41" x14ac:dyDescent="0.25">
      <c r="AO22131" s="165"/>
    </row>
    <row r="22132" spans="41:41" x14ac:dyDescent="0.25">
      <c r="AO22132" s="165"/>
    </row>
    <row r="22133" spans="41:41" x14ac:dyDescent="0.25">
      <c r="AO22133" s="165"/>
    </row>
    <row r="22134" spans="41:41" x14ac:dyDescent="0.25">
      <c r="AO22134" s="165"/>
    </row>
    <row r="22135" spans="41:41" x14ac:dyDescent="0.25">
      <c r="AO22135" s="165"/>
    </row>
    <row r="22136" spans="41:41" x14ac:dyDescent="0.25">
      <c r="AO22136" s="165"/>
    </row>
    <row r="22137" spans="41:41" x14ac:dyDescent="0.25">
      <c r="AO22137" s="165"/>
    </row>
    <row r="22138" spans="41:41" x14ac:dyDescent="0.25">
      <c r="AO22138" s="165"/>
    </row>
    <row r="22139" spans="41:41" x14ac:dyDescent="0.25">
      <c r="AO22139" s="165"/>
    </row>
    <row r="22140" spans="41:41" x14ac:dyDescent="0.25">
      <c r="AO22140" s="165"/>
    </row>
    <row r="22141" spans="41:41" x14ac:dyDescent="0.25">
      <c r="AO22141" s="165"/>
    </row>
    <row r="22142" spans="41:41" x14ac:dyDescent="0.25">
      <c r="AO22142" s="165"/>
    </row>
    <row r="22143" spans="41:41" x14ac:dyDescent="0.25">
      <c r="AO22143" s="165"/>
    </row>
    <row r="22144" spans="41:41" x14ac:dyDescent="0.25">
      <c r="AO22144" s="165"/>
    </row>
    <row r="22145" spans="41:41" x14ac:dyDescent="0.25">
      <c r="AO22145" s="165"/>
    </row>
    <row r="22146" spans="41:41" x14ac:dyDescent="0.25">
      <c r="AO22146" s="165"/>
    </row>
    <row r="22147" spans="41:41" x14ac:dyDescent="0.25">
      <c r="AO22147" s="165"/>
    </row>
    <row r="22148" spans="41:41" x14ac:dyDescent="0.25">
      <c r="AO22148" s="165"/>
    </row>
    <row r="22149" spans="41:41" x14ac:dyDescent="0.25">
      <c r="AO22149" s="165"/>
    </row>
    <row r="22150" spans="41:41" x14ac:dyDescent="0.25">
      <c r="AO22150" s="165"/>
    </row>
    <row r="22151" spans="41:41" x14ac:dyDescent="0.25">
      <c r="AO22151" s="165"/>
    </row>
    <row r="22152" spans="41:41" x14ac:dyDescent="0.25">
      <c r="AO22152" s="165"/>
    </row>
    <row r="22153" spans="41:41" x14ac:dyDescent="0.25">
      <c r="AO22153" s="165"/>
    </row>
    <row r="22154" spans="41:41" x14ac:dyDescent="0.25">
      <c r="AO22154" s="165"/>
    </row>
    <row r="22155" spans="41:41" x14ac:dyDescent="0.25">
      <c r="AO22155" s="165"/>
    </row>
    <row r="22156" spans="41:41" x14ac:dyDescent="0.25">
      <c r="AO22156" s="165"/>
    </row>
    <row r="22157" spans="41:41" x14ac:dyDescent="0.25">
      <c r="AO22157" s="165"/>
    </row>
    <row r="22158" spans="41:41" x14ac:dyDescent="0.25">
      <c r="AO22158" s="165"/>
    </row>
    <row r="22159" spans="41:41" x14ac:dyDescent="0.25">
      <c r="AO22159" s="165"/>
    </row>
    <row r="22160" spans="41:41" x14ac:dyDescent="0.25">
      <c r="AO22160" s="165"/>
    </row>
    <row r="22161" spans="41:41" x14ac:dyDescent="0.25">
      <c r="AO22161" s="165"/>
    </row>
    <row r="22162" spans="41:41" x14ac:dyDescent="0.25">
      <c r="AO22162" s="165"/>
    </row>
    <row r="22163" spans="41:41" x14ac:dyDescent="0.25">
      <c r="AO22163" s="165"/>
    </row>
    <row r="22164" spans="41:41" x14ac:dyDescent="0.25">
      <c r="AO22164" s="165"/>
    </row>
    <row r="22165" spans="41:41" x14ac:dyDescent="0.25">
      <c r="AO22165" s="165"/>
    </row>
    <row r="22166" spans="41:41" x14ac:dyDescent="0.25">
      <c r="AO22166" s="165"/>
    </row>
    <row r="22167" spans="41:41" x14ac:dyDescent="0.25">
      <c r="AO22167" s="165"/>
    </row>
    <row r="22168" spans="41:41" x14ac:dyDescent="0.25">
      <c r="AO22168" s="165"/>
    </row>
    <row r="22169" spans="41:41" x14ac:dyDescent="0.25">
      <c r="AO22169" s="165"/>
    </row>
    <row r="22170" spans="41:41" x14ac:dyDescent="0.25">
      <c r="AO22170" s="165"/>
    </row>
    <row r="22171" spans="41:41" x14ac:dyDescent="0.25">
      <c r="AO22171" s="165"/>
    </row>
    <row r="22172" spans="41:41" x14ac:dyDescent="0.25">
      <c r="AO22172" s="165"/>
    </row>
    <row r="22173" spans="41:41" x14ac:dyDescent="0.25">
      <c r="AO22173" s="165"/>
    </row>
    <row r="22174" spans="41:41" x14ac:dyDescent="0.25">
      <c r="AO22174" s="165"/>
    </row>
    <row r="22175" spans="41:41" x14ac:dyDescent="0.25">
      <c r="AO22175" s="165"/>
    </row>
    <row r="22176" spans="41:41" x14ac:dyDescent="0.25">
      <c r="AO22176" s="165"/>
    </row>
    <row r="22177" spans="41:41" x14ac:dyDescent="0.25">
      <c r="AO22177" s="165"/>
    </row>
    <row r="22178" spans="41:41" x14ac:dyDescent="0.25">
      <c r="AO22178" s="165"/>
    </row>
    <row r="22179" spans="41:41" x14ac:dyDescent="0.25">
      <c r="AO22179" s="165"/>
    </row>
    <row r="22180" spans="41:41" x14ac:dyDescent="0.25">
      <c r="AO22180" s="165"/>
    </row>
    <row r="22181" spans="41:41" x14ac:dyDescent="0.25">
      <c r="AO22181" s="165"/>
    </row>
    <row r="22182" spans="41:41" x14ac:dyDescent="0.25">
      <c r="AO22182" s="165"/>
    </row>
    <row r="22183" spans="41:41" x14ac:dyDescent="0.25">
      <c r="AO22183" s="165"/>
    </row>
    <row r="22184" spans="41:41" x14ac:dyDescent="0.25">
      <c r="AO22184" s="165"/>
    </row>
    <row r="22185" spans="41:41" x14ac:dyDescent="0.25">
      <c r="AO22185" s="165"/>
    </row>
    <row r="22186" spans="41:41" x14ac:dyDescent="0.25">
      <c r="AO22186" s="165"/>
    </row>
    <row r="22187" spans="41:41" x14ac:dyDescent="0.25">
      <c r="AO22187" s="165"/>
    </row>
    <row r="22188" spans="41:41" x14ac:dyDescent="0.25">
      <c r="AO22188" s="165"/>
    </row>
    <row r="22189" spans="41:41" x14ac:dyDescent="0.25">
      <c r="AO22189" s="165"/>
    </row>
    <row r="22190" spans="41:41" x14ac:dyDescent="0.25">
      <c r="AO22190" s="165"/>
    </row>
    <row r="22191" spans="41:41" x14ac:dyDescent="0.25">
      <c r="AO22191" s="165"/>
    </row>
    <row r="22192" spans="41:41" x14ac:dyDescent="0.25">
      <c r="AO22192" s="165"/>
    </row>
    <row r="22193" spans="41:41" x14ac:dyDescent="0.25">
      <c r="AO22193" s="165"/>
    </row>
    <row r="22194" spans="41:41" x14ac:dyDescent="0.25">
      <c r="AO22194" s="165"/>
    </row>
    <row r="22195" spans="41:41" x14ac:dyDescent="0.25">
      <c r="AO22195" s="165"/>
    </row>
    <row r="22196" spans="41:41" x14ac:dyDescent="0.25">
      <c r="AO22196" s="165"/>
    </row>
    <row r="22197" spans="41:41" x14ac:dyDescent="0.25">
      <c r="AO22197" s="165"/>
    </row>
    <row r="22198" spans="41:41" x14ac:dyDescent="0.25">
      <c r="AO22198" s="165"/>
    </row>
    <row r="22199" spans="41:41" x14ac:dyDescent="0.25">
      <c r="AO22199" s="165"/>
    </row>
    <row r="22200" spans="41:41" x14ac:dyDescent="0.25">
      <c r="AO22200" s="165"/>
    </row>
    <row r="22201" spans="41:41" x14ac:dyDescent="0.25">
      <c r="AO22201" s="165"/>
    </row>
    <row r="22202" spans="41:41" x14ac:dyDescent="0.25">
      <c r="AO22202" s="165"/>
    </row>
    <row r="22203" spans="41:41" x14ac:dyDescent="0.25">
      <c r="AO22203" s="165"/>
    </row>
    <row r="22204" spans="41:41" x14ac:dyDescent="0.25">
      <c r="AO22204" s="165"/>
    </row>
    <row r="22205" spans="41:41" x14ac:dyDescent="0.25">
      <c r="AO22205" s="165"/>
    </row>
    <row r="22206" spans="41:41" x14ac:dyDescent="0.25">
      <c r="AO22206" s="165"/>
    </row>
    <row r="22207" spans="41:41" x14ac:dyDescent="0.25">
      <c r="AO22207" s="165"/>
    </row>
    <row r="22208" spans="41:41" x14ac:dyDescent="0.25">
      <c r="AO22208" s="165"/>
    </row>
    <row r="22209" spans="41:41" x14ac:dyDescent="0.25">
      <c r="AO22209" s="165"/>
    </row>
    <row r="22210" spans="41:41" x14ac:dyDescent="0.25">
      <c r="AO22210" s="165"/>
    </row>
    <row r="22211" spans="41:41" x14ac:dyDescent="0.25">
      <c r="AO22211" s="165"/>
    </row>
    <row r="22212" spans="41:41" x14ac:dyDescent="0.25">
      <c r="AO22212" s="165"/>
    </row>
    <row r="22213" spans="41:41" x14ac:dyDescent="0.25">
      <c r="AO22213" s="165"/>
    </row>
    <row r="22214" spans="41:41" x14ac:dyDescent="0.25">
      <c r="AO22214" s="165"/>
    </row>
    <row r="22215" spans="41:41" x14ac:dyDescent="0.25">
      <c r="AO22215" s="165"/>
    </row>
    <row r="22216" spans="41:41" x14ac:dyDescent="0.25">
      <c r="AO22216" s="165"/>
    </row>
    <row r="22217" spans="41:41" x14ac:dyDescent="0.25">
      <c r="AO22217" s="165"/>
    </row>
    <row r="22218" spans="41:41" x14ac:dyDescent="0.25">
      <c r="AO22218" s="165"/>
    </row>
    <row r="22219" spans="41:41" x14ac:dyDescent="0.25">
      <c r="AO22219" s="165"/>
    </row>
    <row r="22220" spans="41:41" x14ac:dyDescent="0.25">
      <c r="AO22220" s="165"/>
    </row>
    <row r="22221" spans="41:41" x14ac:dyDescent="0.25">
      <c r="AO22221" s="165"/>
    </row>
    <row r="22222" spans="41:41" x14ac:dyDescent="0.25">
      <c r="AO22222" s="165"/>
    </row>
    <row r="22223" spans="41:41" x14ac:dyDescent="0.25">
      <c r="AO22223" s="165"/>
    </row>
    <row r="22224" spans="41:41" x14ac:dyDescent="0.25">
      <c r="AO22224" s="165"/>
    </row>
    <row r="22225" spans="41:41" x14ac:dyDescent="0.25">
      <c r="AO22225" s="165"/>
    </row>
    <row r="22226" spans="41:41" x14ac:dyDescent="0.25">
      <c r="AO22226" s="165"/>
    </row>
    <row r="22227" spans="41:41" x14ac:dyDescent="0.25">
      <c r="AO22227" s="165"/>
    </row>
    <row r="22228" spans="41:41" x14ac:dyDescent="0.25">
      <c r="AO22228" s="165"/>
    </row>
    <row r="22229" spans="41:41" x14ac:dyDescent="0.25">
      <c r="AO22229" s="165"/>
    </row>
    <row r="22230" spans="41:41" x14ac:dyDescent="0.25">
      <c r="AO22230" s="165"/>
    </row>
    <row r="22231" spans="41:41" x14ac:dyDescent="0.25">
      <c r="AO22231" s="165"/>
    </row>
    <row r="22232" spans="41:41" x14ac:dyDescent="0.25">
      <c r="AO22232" s="165"/>
    </row>
    <row r="22233" spans="41:41" x14ac:dyDescent="0.25">
      <c r="AO22233" s="165"/>
    </row>
    <row r="22234" spans="41:41" x14ac:dyDescent="0.25">
      <c r="AO22234" s="165"/>
    </row>
    <row r="22235" spans="41:41" x14ac:dyDescent="0.25">
      <c r="AO22235" s="165"/>
    </row>
    <row r="22236" spans="41:41" x14ac:dyDescent="0.25">
      <c r="AO22236" s="165"/>
    </row>
    <row r="22237" spans="41:41" x14ac:dyDescent="0.25">
      <c r="AO22237" s="165"/>
    </row>
    <row r="22238" spans="41:41" x14ac:dyDescent="0.25">
      <c r="AO22238" s="165"/>
    </row>
    <row r="22239" spans="41:41" x14ac:dyDescent="0.25">
      <c r="AO22239" s="165"/>
    </row>
    <row r="22240" spans="41:41" x14ac:dyDescent="0.25">
      <c r="AO22240" s="165"/>
    </row>
    <row r="22241" spans="41:41" x14ac:dyDescent="0.25">
      <c r="AO22241" s="165"/>
    </row>
    <row r="22242" spans="41:41" x14ac:dyDescent="0.25">
      <c r="AO22242" s="165"/>
    </row>
    <row r="22243" spans="41:41" x14ac:dyDescent="0.25">
      <c r="AO22243" s="165"/>
    </row>
    <row r="22244" spans="41:41" x14ac:dyDescent="0.25">
      <c r="AO22244" s="165"/>
    </row>
    <row r="22245" spans="41:41" x14ac:dyDescent="0.25">
      <c r="AO22245" s="165"/>
    </row>
    <row r="22246" spans="41:41" x14ac:dyDescent="0.25">
      <c r="AO22246" s="165"/>
    </row>
    <row r="22247" spans="41:41" x14ac:dyDescent="0.25">
      <c r="AO22247" s="165"/>
    </row>
    <row r="22248" spans="41:41" x14ac:dyDescent="0.25">
      <c r="AO22248" s="165"/>
    </row>
    <row r="22249" spans="41:41" x14ac:dyDescent="0.25">
      <c r="AO22249" s="165"/>
    </row>
    <row r="22250" spans="41:41" x14ac:dyDescent="0.25">
      <c r="AO22250" s="165"/>
    </row>
    <row r="22251" spans="41:41" x14ac:dyDescent="0.25">
      <c r="AO22251" s="165"/>
    </row>
    <row r="22252" spans="41:41" x14ac:dyDescent="0.25">
      <c r="AO22252" s="165"/>
    </row>
    <row r="22253" spans="41:41" x14ac:dyDescent="0.25">
      <c r="AO22253" s="165"/>
    </row>
    <row r="22254" spans="41:41" x14ac:dyDescent="0.25">
      <c r="AO22254" s="165"/>
    </row>
    <row r="22255" spans="41:41" x14ac:dyDescent="0.25">
      <c r="AO22255" s="165"/>
    </row>
    <row r="22256" spans="41:41" x14ac:dyDescent="0.25">
      <c r="AO22256" s="165"/>
    </row>
    <row r="22257" spans="41:41" x14ac:dyDescent="0.25">
      <c r="AO22257" s="165"/>
    </row>
    <row r="22258" spans="41:41" x14ac:dyDescent="0.25">
      <c r="AO22258" s="165"/>
    </row>
    <row r="22259" spans="41:41" x14ac:dyDescent="0.25">
      <c r="AO22259" s="165"/>
    </row>
    <row r="22260" spans="41:41" x14ac:dyDescent="0.25">
      <c r="AO22260" s="165"/>
    </row>
    <row r="22261" spans="41:41" x14ac:dyDescent="0.25">
      <c r="AO22261" s="165"/>
    </row>
    <row r="22262" spans="41:41" x14ac:dyDescent="0.25">
      <c r="AO22262" s="165"/>
    </row>
    <row r="22263" spans="41:41" x14ac:dyDescent="0.25">
      <c r="AO22263" s="165"/>
    </row>
    <row r="22264" spans="41:41" x14ac:dyDescent="0.25">
      <c r="AO22264" s="165"/>
    </row>
    <row r="22265" spans="41:41" x14ac:dyDescent="0.25">
      <c r="AO22265" s="165"/>
    </row>
    <row r="22266" spans="41:41" x14ac:dyDescent="0.25">
      <c r="AO22266" s="165"/>
    </row>
    <row r="22267" spans="41:41" x14ac:dyDescent="0.25">
      <c r="AO22267" s="165"/>
    </row>
    <row r="22268" spans="41:41" x14ac:dyDescent="0.25">
      <c r="AO22268" s="165"/>
    </row>
    <row r="22269" spans="41:41" x14ac:dyDescent="0.25">
      <c r="AO22269" s="165"/>
    </row>
    <row r="22270" spans="41:41" x14ac:dyDescent="0.25">
      <c r="AO22270" s="165"/>
    </row>
    <row r="22271" spans="41:41" x14ac:dyDescent="0.25">
      <c r="AO22271" s="165"/>
    </row>
    <row r="22272" spans="41:41" x14ac:dyDescent="0.25">
      <c r="AO22272" s="165"/>
    </row>
    <row r="22273" spans="41:41" x14ac:dyDescent="0.25">
      <c r="AO22273" s="165"/>
    </row>
    <row r="22274" spans="41:41" x14ac:dyDescent="0.25">
      <c r="AO22274" s="165"/>
    </row>
    <row r="22275" spans="41:41" x14ac:dyDescent="0.25">
      <c r="AO22275" s="165"/>
    </row>
    <row r="22276" spans="41:41" x14ac:dyDescent="0.25">
      <c r="AO22276" s="165"/>
    </row>
    <row r="22277" spans="41:41" x14ac:dyDescent="0.25">
      <c r="AO22277" s="165"/>
    </row>
    <row r="22278" spans="41:41" x14ac:dyDescent="0.25">
      <c r="AO22278" s="165"/>
    </row>
    <row r="22279" spans="41:41" x14ac:dyDescent="0.25">
      <c r="AO22279" s="165"/>
    </row>
    <row r="22280" spans="41:41" x14ac:dyDescent="0.25">
      <c r="AO22280" s="165"/>
    </row>
    <row r="22281" spans="41:41" x14ac:dyDescent="0.25">
      <c r="AO22281" s="165"/>
    </row>
    <row r="22282" spans="41:41" x14ac:dyDescent="0.25">
      <c r="AO22282" s="165"/>
    </row>
    <row r="22283" spans="41:41" x14ac:dyDescent="0.25">
      <c r="AO22283" s="165"/>
    </row>
    <row r="22284" spans="41:41" x14ac:dyDescent="0.25">
      <c r="AO22284" s="165"/>
    </row>
    <row r="22285" spans="41:41" x14ac:dyDescent="0.25">
      <c r="AO22285" s="165"/>
    </row>
    <row r="22286" spans="41:41" x14ac:dyDescent="0.25">
      <c r="AO22286" s="165"/>
    </row>
    <row r="22287" spans="41:41" x14ac:dyDescent="0.25">
      <c r="AO22287" s="165"/>
    </row>
    <row r="22288" spans="41:41" x14ac:dyDescent="0.25">
      <c r="AO22288" s="165"/>
    </row>
    <row r="22289" spans="41:41" x14ac:dyDescent="0.25">
      <c r="AO22289" s="165"/>
    </row>
    <row r="22290" spans="41:41" x14ac:dyDescent="0.25">
      <c r="AO22290" s="165"/>
    </row>
    <row r="22291" spans="41:41" x14ac:dyDescent="0.25">
      <c r="AO22291" s="165"/>
    </row>
    <row r="22292" spans="41:41" x14ac:dyDescent="0.25">
      <c r="AO22292" s="165"/>
    </row>
    <row r="22293" spans="41:41" x14ac:dyDescent="0.25">
      <c r="AO22293" s="165"/>
    </row>
    <row r="22294" spans="41:41" x14ac:dyDescent="0.25">
      <c r="AO22294" s="165"/>
    </row>
    <row r="22295" spans="41:41" x14ac:dyDescent="0.25">
      <c r="AO22295" s="165"/>
    </row>
    <row r="22296" spans="41:41" x14ac:dyDescent="0.25">
      <c r="AO22296" s="165"/>
    </row>
    <row r="22297" spans="41:41" x14ac:dyDescent="0.25">
      <c r="AO22297" s="165"/>
    </row>
    <row r="22298" spans="41:41" x14ac:dyDescent="0.25">
      <c r="AO22298" s="165"/>
    </row>
    <row r="22299" spans="41:41" x14ac:dyDescent="0.25">
      <c r="AO22299" s="165"/>
    </row>
    <row r="22300" spans="41:41" x14ac:dyDescent="0.25">
      <c r="AO22300" s="165"/>
    </row>
    <row r="22301" spans="41:41" x14ac:dyDescent="0.25">
      <c r="AO22301" s="165"/>
    </row>
    <row r="22302" spans="41:41" x14ac:dyDescent="0.25">
      <c r="AO22302" s="165"/>
    </row>
    <row r="22303" spans="41:41" x14ac:dyDescent="0.25">
      <c r="AO22303" s="165"/>
    </row>
    <row r="22304" spans="41:41" x14ac:dyDescent="0.25">
      <c r="AO22304" s="165"/>
    </row>
    <row r="22305" spans="41:41" x14ac:dyDescent="0.25">
      <c r="AO22305" s="165"/>
    </row>
    <row r="22306" spans="41:41" x14ac:dyDescent="0.25">
      <c r="AO22306" s="165"/>
    </row>
    <row r="22307" spans="41:41" x14ac:dyDescent="0.25">
      <c r="AO22307" s="165"/>
    </row>
    <row r="22308" spans="41:41" x14ac:dyDescent="0.25">
      <c r="AO22308" s="165"/>
    </row>
    <row r="22309" spans="41:41" x14ac:dyDescent="0.25">
      <c r="AO22309" s="165"/>
    </row>
    <row r="22310" spans="41:41" x14ac:dyDescent="0.25">
      <c r="AO22310" s="165"/>
    </row>
    <row r="22311" spans="41:41" x14ac:dyDescent="0.25">
      <c r="AO22311" s="165"/>
    </row>
    <row r="22312" spans="41:41" x14ac:dyDescent="0.25">
      <c r="AO22312" s="165"/>
    </row>
    <row r="22313" spans="41:41" x14ac:dyDescent="0.25">
      <c r="AO22313" s="165"/>
    </row>
    <row r="22314" spans="41:41" x14ac:dyDescent="0.25">
      <c r="AO22314" s="165"/>
    </row>
    <row r="22315" spans="41:41" x14ac:dyDescent="0.25">
      <c r="AO22315" s="165"/>
    </row>
    <row r="22316" spans="41:41" x14ac:dyDescent="0.25">
      <c r="AO22316" s="165"/>
    </row>
    <row r="22317" spans="41:41" x14ac:dyDescent="0.25">
      <c r="AO22317" s="165"/>
    </row>
    <row r="22318" spans="41:41" x14ac:dyDescent="0.25">
      <c r="AO22318" s="165"/>
    </row>
    <row r="22319" spans="41:41" x14ac:dyDescent="0.25">
      <c r="AO22319" s="165"/>
    </row>
    <row r="22320" spans="41:41" x14ac:dyDescent="0.25">
      <c r="AO22320" s="165"/>
    </row>
    <row r="22321" spans="41:41" x14ac:dyDescent="0.25">
      <c r="AO22321" s="165"/>
    </row>
    <row r="22322" spans="41:41" x14ac:dyDescent="0.25">
      <c r="AO22322" s="165"/>
    </row>
    <row r="22323" spans="41:41" x14ac:dyDescent="0.25">
      <c r="AO22323" s="165"/>
    </row>
    <row r="22324" spans="41:41" x14ac:dyDescent="0.25">
      <c r="AO22324" s="165"/>
    </row>
    <row r="22325" spans="41:41" x14ac:dyDescent="0.25">
      <c r="AO22325" s="165"/>
    </row>
    <row r="22326" spans="41:41" x14ac:dyDescent="0.25">
      <c r="AO22326" s="165"/>
    </row>
    <row r="22327" spans="41:41" x14ac:dyDescent="0.25">
      <c r="AO22327" s="165"/>
    </row>
    <row r="22328" spans="41:41" x14ac:dyDescent="0.25">
      <c r="AO22328" s="165"/>
    </row>
    <row r="22329" spans="41:41" x14ac:dyDescent="0.25">
      <c r="AO22329" s="165"/>
    </row>
    <row r="22330" spans="41:41" x14ac:dyDescent="0.25">
      <c r="AO22330" s="165"/>
    </row>
    <row r="22331" spans="41:41" x14ac:dyDescent="0.25">
      <c r="AO22331" s="165"/>
    </row>
    <row r="22332" spans="41:41" x14ac:dyDescent="0.25">
      <c r="AO22332" s="165"/>
    </row>
    <row r="22333" spans="41:41" x14ac:dyDescent="0.25">
      <c r="AO22333" s="165"/>
    </row>
    <row r="22334" spans="41:41" x14ac:dyDescent="0.25">
      <c r="AO22334" s="165"/>
    </row>
    <row r="22335" spans="41:41" x14ac:dyDescent="0.25">
      <c r="AO22335" s="165"/>
    </row>
    <row r="22336" spans="41:41" x14ac:dyDescent="0.25">
      <c r="AO22336" s="165"/>
    </row>
    <row r="22337" spans="41:41" x14ac:dyDescent="0.25">
      <c r="AO22337" s="165"/>
    </row>
    <row r="22338" spans="41:41" x14ac:dyDescent="0.25">
      <c r="AO22338" s="165"/>
    </row>
    <row r="22339" spans="41:41" x14ac:dyDescent="0.25">
      <c r="AO22339" s="165"/>
    </row>
    <row r="22340" spans="41:41" x14ac:dyDescent="0.25">
      <c r="AO22340" s="165"/>
    </row>
    <row r="22341" spans="41:41" x14ac:dyDescent="0.25">
      <c r="AO22341" s="165"/>
    </row>
    <row r="22342" spans="41:41" x14ac:dyDescent="0.25">
      <c r="AO22342" s="165"/>
    </row>
    <row r="22343" spans="41:41" x14ac:dyDescent="0.25">
      <c r="AO22343" s="165"/>
    </row>
    <row r="22344" spans="41:41" x14ac:dyDescent="0.25">
      <c r="AO22344" s="165"/>
    </row>
    <row r="22345" spans="41:41" x14ac:dyDescent="0.25">
      <c r="AO22345" s="165"/>
    </row>
    <row r="22346" spans="41:41" x14ac:dyDescent="0.25">
      <c r="AO22346" s="165"/>
    </row>
    <row r="22347" spans="41:41" x14ac:dyDescent="0.25">
      <c r="AO22347" s="165"/>
    </row>
    <row r="22348" spans="41:41" x14ac:dyDescent="0.25">
      <c r="AO22348" s="165"/>
    </row>
    <row r="22349" spans="41:41" x14ac:dyDescent="0.25">
      <c r="AO22349" s="165"/>
    </row>
    <row r="22350" spans="41:41" x14ac:dyDescent="0.25">
      <c r="AO22350" s="165"/>
    </row>
    <row r="22351" spans="41:41" x14ac:dyDescent="0.25">
      <c r="AO22351" s="165"/>
    </row>
    <row r="22352" spans="41:41" x14ac:dyDescent="0.25">
      <c r="AO22352" s="165"/>
    </row>
    <row r="22353" spans="41:41" x14ac:dyDescent="0.25">
      <c r="AO22353" s="165"/>
    </row>
    <row r="22354" spans="41:41" x14ac:dyDescent="0.25">
      <c r="AO22354" s="165"/>
    </row>
    <row r="22355" spans="41:41" x14ac:dyDescent="0.25">
      <c r="AO22355" s="165"/>
    </row>
    <row r="22356" spans="41:41" x14ac:dyDescent="0.25">
      <c r="AO22356" s="165"/>
    </row>
    <row r="22357" spans="41:41" x14ac:dyDescent="0.25">
      <c r="AO22357" s="165"/>
    </row>
    <row r="22358" spans="41:41" x14ac:dyDescent="0.25">
      <c r="AO22358" s="165"/>
    </row>
    <row r="22359" spans="41:41" x14ac:dyDescent="0.25">
      <c r="AO22359" s="165"/>
    </row>
    <row r="22360" spans="41:41" x14ac:dyDescent="0.25">
      <c r="AO22360" s="165"/>
    </row>
    <row r="22361" spans="41:41" x14ac:dyDescent="0.25">
      <c r="AO22361" s="165"/>
    </row>
    <row r="22362" spans="41:41" x14ac:dyDescent="0.25">
      <c r="AO22362" s="165"/>
    </row>
    <row r="22363" spans="41:41" x14ac:dyDescent="0.25">
      <c r="AO22363" s="165"/>
    </row>
    <row r="22364" spans="41:41" x14ac:dyDescent="0.25">
      <c r="AO22364" s="165"/>
    </row>
    <row r="22365" spans="41:41" x14ac:dyDescent="0.25">
      <c r="AO22365" s="165"/>
    </row>
    <row r="22366" spans="41:41" x14ac:dyDescent="0.25">
      <c r="AO22366" s="165"/>
    </row>
    <row r="22367" spans="41:41" x14ac:dyDescent="0.25">
      <c r="AO22367" s="165"/>
    </row>
    <row r="22368" spans="41:41" x14ac:dyDescent="0.25">
      <c r="AO22368" s="165"/>
    </row>
    <row r="22369" spans="41:41" x14ac:dyDescent="0.25">
      <c r="AO22369" s="165"/>
    </row>
    <row r="22370" spans="41:41" x14ac:dyDescent="0.25">
      <c r="AO22370" s="165"/>
    </row>
    <row r="22371" spans="41:41" x14ac:dyDescent="0.25">
      <c r="AO22371" s="165"/>
    </row>
    <row r="22372" spans="41:41" x14ac:dyDescent="0.25">
      <c r="AO22372" s="165"/>
    </row>
    <row r="22373" spans="41:41" x14ac:dyDescent="0.25">
      <c r="AO22373" s="165"/>
    </row>
    <row r="22374" spans="41:41" x14ac:dyDescent="0.25">
      <c r="AO22374" s="165"/>
    </row>
    <row r="22375" spans="41:41" x14ac:dyDescent="0.25">
      <c r="AO22375" s="165"/>
    </row>
    <row r="22376" spans="41:41" x14ac:dyDescent="0.25">
      <c r="AO22376" s="165"/>
    </row>
    <row r="22377" spans="41:41" x14ac:dyDescent="0.25">
      <c r="AO22377" s="165"/>
    </row>
    <row r="22378" spans="41:41" x14ac:dyDescent="0.25">
      <c r="AO22378" s="165"/>
    </row>
    <row r="22379" spans="41:41" x14ac:dyDescent="0.25">
      <c r="AO22379" s="165"/>
    </row>
    <row r="22380" spans="41:41" x14ac:dyDescent="0.25">
      <c r="AO22380" s="165"/>
    </row>
    <row r="22381" spans="41:41" x14ac:dyDescent="0.25">
      <c r="AO22381" s="165"/>
    </row>
    <row r="22382" spans="41:41" x14ac:dyDescent="0.25">
      <c r="AO22382" s="165"/>
    </row>
    <row r="22383" spans="41:41" x14ac:dyDescent="0.25">
      <c r="AO22383" s="165"/>
    </row>
    <row r="22384" spans="41:41" x14ac:dyDescent="0.25">
      <c r="AO22384" s="165"/>
    </row>
    <row r="22385" spans="41:41" x14ac:dyDescent="0.25">
      <c r="AO22385" s="165"/>
    </row>
    <row r="22386" spans="41:41" x14ac:dyDescent="0.25">
      <c r="AO22386" s="165"/>
    </row>
    <row r="22387" spans="41:41" x14ac:dyDescent="0.25">
      <c r="AO22387" s="165"/>
    </row>
    <row r="22388" spans="41:41" x14ac:dyDescent="0.25">
      <c r="AO22388" s="165"/>
    </row>
    <row r="22389" spans="41:41" x14ac:dyDescent="0.25">
      <c r="AO22389" s="165"/>
    </row>
    <row r="22390" spans="41:41" x14ac:dyDescent="0.25">
      <c r="AO22390" s="165"/>
    </row>
    <row r="22391" spans="41:41" x14ac:dyDescent="0.25">
      <c r="AO22391" s="165"/>
    </row>
    <row r="22392" spans="41:41" x14ac:dyDescent="0.25">
      <c r="AO22392" s="165"/>
    </row>
    <row r="22393" spans="41:41" x14ac:dyDescent="0.25">
      <c r="AO22393" s="165"/>
    </row>
    <row r="22394" spans="41:41" x14ac:dyDescent="0.25">
      <c r="AO22394" s="165"/>
    </row>
    <row r="22395" spans="41:41" x14ac:dyDescent="0.25">
      <c r="AO22395" s="165"/>
    </row>
    <row r="22396" spans="41:41" x14ac:dyDescent="0.25">
      <c r="AO22396" s="165"/>
    </row>
    <row r="22397" spans="41:41" x14ac:dyDescent="0.25">
      <c r="AO22397" s="165"/>
    </row>
    <row r="22398" spans="41:41" x14ac:dyDescent="0.25">
      <c r="AO22398" s="165"/>
    </row>
    <row r="22399" spans="41:41" x14ac:dyDescent="0.25">
      <c r="AO22399" s="165"/>
    </row>
    <row r="22400" spans="41:41" x14ac:dyDescent="0.25">
      <c r="AO22400" s="165"/>
    </row>
    <row r="22401" spans="41:41" x14ac:dyDescent="0.25">
      <c r="AO22401" s="165"/>
    </row>
    <row r="22402" spans="41:41" x14ac:dyDescent="0.25">
      <c r="AO22402" s="165"/>
    </row>
    <row r="22403" spans="41:41" x14ac:dyDescent="0.25">
      <c r="AO22403" s="165"/>
    </row>
    <row r="22404" spans="41:41" x14ac:dyDescent="0.25">
      <c r="AO22404" s="165"/>
    </row>
    <row r="22405" spans="41:41" x14ac:dyDescent="0.25">
      <c r="AO22405" s="165"/>
    </row>
    <row r="22406" spans="41:41" x14ac:dyDescent="0.25">
      <c r="AO22406" s="165"/>
    </row>
    <row r="22407" spans="41:41" x14ac:dyDescent="0.25">
      <c r="AO22407" s="165"/>
    </row>
    <row r="22408" spans="41:41" x14ac:dyDescent="0.25">
      <c r="AO22408" s="165"/>
    </row>
    <row r="22409" spans="41:41" x14ac:dyDescent="0.25">
      <c r="AO22409" s="165"/>
    </row>
    <row r="22410" spans="41:41" x14ac:dyDescent="0.25">
      <c r="AO22410" s="165"/>
    </row>
    <row r="22411" spans="41:41" x14ac:dyDescent="0.25">
      <c r="AO22411" s="165"/>
    </row>
    <row r="22412" spans="41:41" x14ac:dyDescent="0.25">
      <c r="AO22412" s="165"/>
    </row>
    <row r="22413" spans="41:41" x14ac:dyDescent="0.25">
      <c r="AO22413" s="165"/>
    </row>
    <row r="22414" spans="41:41" x14ac:dyDescent="0.25">
      <c r="AO22414" s="165"/>
    </row>
    <row r="22415" spans="41:41" x14ac:dyDescent="0.25">
      <c r="AO22415" s="165"/>
    </row>
    <row r="22416" spans="41:41" x14ac:dyDescent="0.25">
      <c r="AO22416" s="165"/>
    </row>
    <row r="22417" spans="41:41" x14ac:dyDescent="0.25">
      <c r="AO22417" s="165"/>
    </row>
    <row r="22418" spans="41:41" x14ac:dyDescent="0.25">
      <c r="AO22418" s="165"/>
    </row>
    <row r="22419" spans="41:41" x14ac:dyDescent="0.25">
      <c r="AO22419" s="165"/>
    </row>
    <row r="22420" spans="41:41" x14ac:dyDescent="0.25">
      <c r="AO22420" s="165"/>
    </row>
    <row r="22421" spans="41:41" x14ac:dyDescent="0.25">
      <c r="AO22421" s="165"/>
    </row>
    <row r="22422" spans="41:41" x14ac:dyDescent="0.25">
      <c r="AO22422" s="165"/>
    </row>
    <row r="22423" spans="41:41" x14ac:dyDescent="0.25">
      <c r="AO22423" s="165"/>
    </row>
    <row r="22424" spans="41:41" x14ac:dyDescent="0.25">
      <c r="AO22424" s="165"/>
    </row>
    <row r="22425" spans="41:41" x14ac:dyDescent="0.25">
      <c r="AO22425" s="165"/>
    </row>
    <row r="22426" spans="41:41" x14ac:dyDescent="0.25">
      <c r="AO22426" s="165"/>
    </row>
    <row r="22427" spans="41:41" x14ac:dyDescent="0.25">
      <c r="AO22427" s="165"/>
    </row>
    <row r="22428" spans="41:41" x14ac:dyDescent="0.25">
      <c r="AO22428" s="165"/>
    </row>
    <row r="22429" spans="41:41" x14ac:dyDescent="0.25">
      <c r="AO22429" s="165"/>
    </row>
    <row r="22430" spans="41:41" x14ac:dyDescent="0.25">
      <c r="AO22430" s="165"/>
    </row>
    <row r="22431" spans="41:41" x14ac:dyDescent="0.25">
      <c r="AO22431" s="165"/>
    </row>
    <row r="22432" spans="41:41" x14ac:dyDescent="0.25">
      <c r="AO22432" s="165"/>
    </row>
    <row r="22433" spans="41:41" x14ac:dyDescent="0.25">
      <c r="AO22433" s="165"/>
    </row>
    <row r="22434" spans="41:41" x14ac:dyDescent="0.25">
      <c r="AO22434" s="165"/>
    </row>
    <row r="22435" spans="41:41" x14ac:dyDescent="0.25">
      <c r="AO22435" s="165"/>
    </row>
    <row r="22436" spans="41:41" x14ac:dyDescent="0.25">
      <c r="AO22436" s="165"/>
    </row>
    <row r="22437" spans="41:41" x14ac:dyDescent="0.25">
      <c r="AO22437" s="165"/>
    </row>
    <row r="22438" spans="41:41" x14ac:dyDescent="0.25">
      <c r="AO22438" s="165"/>
    </row>
    <row r="22439" spans="41:41" x14ac:dyDescent="0.25">
      <c r="AO22439" s="165"/>
    </row>
    <row r="22440" spans="41:41" x14ac:dyDescent="0.25">
      <c r="AO22440" s="165"/>
    </row>
    <row r="22441" spans="41:41" x14ac:dyDescent="0.25">
      <c r="AO22441" s="165"/>
    </row>
    <row r="22442" spans="41:41" x14ac:dyDescent="0.25">
      <c r="AO22442" s="165"/>
    </row>
    <row r="22443" spans="41:41" x14ac:dyDescent="0.25">
      <c r="AO22443" s="165"/>
    </row>
    <row r="22444" spans="41:41" x14ac:dyDescent="0.25">
      <c r="AO22444" s="165"/>
    </row>
    <row r="22445" spans="41:41" x14ac:dyDescent="0.25">
      <c r="AO22445" s="165"/>
    </row>
    <row r="22446" spans="41:41" x14ac:dyDescent="0.25">
      <c r="AO22446" s="165"/>
    </row>
    <row r="22447" spans="41:41" x14ac:dyDescent="0.25">
      <c r="AO22447" s="165"/>
    </row>
    <row r="22448" spans="41:41" x14ac:dyDescent="0.25">
      <c r="AO22448" s="165"/>
    </row>
    <row r="22449" spans="41:41" x14ac:dyDescent="0.25">
      <c r="AO22449" s="165"/>
    </row>
    <row r="22450" spans="41:41" x14ac:dyDescent="0.25">
      <c r="AO22450" s="165"/>
    </row>
    <row r="22451" spans="41:41" x14ac:dyDescent="0.25">
      <c r="AO22451" s="165"/>
    </row>
    <row r="22452" spans="41:41" x14ac:dyDescent="0.25">
      <c r="AO22452" s="165"/>
    </row>
    <row r="22453" spans="41:41" x14ac:dyDescent="0.25">
      <c r="AO22453" s="165"/>
    </row>
    <row r="22454" spans="41:41" x14ac:dyDescent="0.25">
      <c r="AO22454" s="165"/>
    </row>
    <row r="22455" spans="41:41" x14ac:dyDescent="0.25">
      <c r="AO22455" s="165"/>
    </row>
    <row r="22456" spans="41:41" x14ac:dyDescent="0.25">
      <c r="AO22456" s="165"/>
    </row>
    <row r="22457" spans="41:41" x14ac:dyDescent="0.25">
      <c r="AO22457" s="165"/>
    </row>
    <row r="22458" spans="41:41" x14ac:dyDescent="0.25">
      <c r="AO22458" s="165"/>
    </row>
    <row r="22459" spans="41:41" x14ac:dyDescent="0.25">
      <c r="AO22459" s="165"/>
    </row>
    <row r="22460" spans="41:41" x14ac:dyDescent="0.25">
      <c r="AO22460" s="165"/>
    </row>
    <row r="22461" spans="41:41" x14ac:dyDescent="0.25">
      <c r="AO22461" s="165"/>
    </row>
    <row r="22462" spans="41:41" x14ac:dyDescent="0.25">
      <c r="AO22462" s="165"/>
    </row>
    <row r="22463" spans="41:41" x14ac:dyDescent="0.25">
      <c r="AO22463" s="165"/>
    </row>
    <row r="22464" spans="41:41" x14ac:dyDescent="0.25">
      <c r="AO22464" s="165"/>
    </row>
    <row r="22465" spans="41:41" x14ac:dyDescent="0.25">
      <c r="AO22465" s="165"/>
    </row>
    <row r="22466" spans="41:41" x14ac:dyDescent="0.25">
      <c r="AO22466" s="165"/>
    </row>
    <row r="22467" spans="41:41" x14ac:dyDescent="0.25">
      <c r="AO22467" s="165"/>
    </row>
    <row r="22468" spans="41:41" x14ac:dyDescent="0.25">
      <c r="AO22468" s="165"/>
    </row>
    <row r="22469" spans="41:41" x14ac:dyDescent="0.25">
      <c r="AO22469" s="165"/>
    </row>
    <row r="22470" spans="41:41" x14ac:dyDescent="0.25">
      <c r="AO22470" s="165"/>
    </row>
    <row r="22471" spans="41:41" x14ac:dyDescent="0.25">
      <c r="AO22471" s="165"/>
    </row>
    <row r="22472" spans="41:41" x14ac:dyDescent="0.25">
      <c r="AO22472" s="165"/>
    </row>
    <row r="22473" spans="41:41" x14ac:dyDescent="0.25">
      <c r="AO22473" s="165"/>
    </row>
    <row r="22474" spans="41:41" x14ac:dyDescent="0.25">
      <c r="AO22474" s="165"/>
    </row>
    <row r="22475" spans="41:41" x14ac:dyDescent="0.25">
      <c r="AO22475" s="165"/>
    </row>
    <row r="22476" spans="41:41" x14ac:dyDescent="0.25">
      <c r="AO22476" s="165"/>
    </row>
    <row r="22477" spans="41:41" x14ac:dyDescent="0.25">
      <c r="AO22477" s="165"/>
    </row>
    <row r="22478" spans="41:41" x14ac:dyDescent="0.25">
      <c r="AO22478" s="165"/>
    </row>
    <row r="22479" spans="41:41" x14ac:dyDescent="0.25">
      <c r="AO22479" s="165"/>
    </row>
    <row r="22480" spans="41:41" x14ac:dyDescent="0.25">
      <c r="AO22480" s="165"/>
    </row>
    <row r="22481" spans="41:41" x14ac:dyDescent="0.25">
      <c r="AO22481" s="165"/>
    </row>
    <row r="22482" spans="41:41" x14ac:dyDescent="0.25">
      <c r="AO22482" s="165"/>
    </row>
    <row r="22483" spans="41:41" x14ac:dyDescent="0.25">
      <c r="AO22483" s="165"/>
    </row>
    <row r="22484" spans="41:41" x14ac:dyDescent="0.25">
      <c r="AO22484" s="165"/>
    </row>
    <row r="22485" spans="41:41" x14ac:dyDescent="0.25">
      <c r="AO22485" s="165"/>
    </row>
    <row r="22486" spans="41:41" x14ac:dyDescent="0.25">
      <c r="AO22486" s="165"/>
    </row>
    <row r="22487" spans="41:41" x14ac:dyDescent="0.25">
      <c r="AO22487" s="165"/>
    </row>
    <row r="22488" spans="41:41" x14ac:dyDescent="0.25">
      <c r="AO22488" s="165"/>
    </row>
    <row r="22489" spans="41:41" x14ac:dyDescent="0.25">
      <c r="AO22489" s="165"/>
    </row>
    <row r="22490" spans="41:41" x14ac:dyDescent="0.25">
      <c r="AO22490" s="165"/>
    </row>
    <row r="22491" spans="41:41" x14ac:dyDescent="0.25">
      <c r="AO22491" s="165"/>
    </row>
    <row r="22492" spans="41:41" x14ac:dyDescent="0.25">
      <c r="AO22492" s="165"/>
    </row>
    <row r="22493" spans="41:41" x14ac:dyDescent="0.25">
      <c r="AO22493" s="165"/>
    </row>
    <row r="22494" spans="41:41" x14ac:dyDescent="0.25">
      <c r="AO22494" s="165"/>
    </row>
    <row r="22495" spans="41:41" x14ac:dyDescent="0.25">
      <c r="AO22495" s="165"/>
    </row>
    <row r="22496" spans="41:41" x14ac:dyDescent="0.25">
      <c r="AO22496" s="165"/>
    </row>
    <row r="22497" spans="41:41" x14ac:dyDescent="0.25">
      <c r="AO22497" s="165"/>
    </row>
    <row r="22498" spans="41:41" x14ac:dyDescent="0.25">
      <c r="AO22498" s="165"/>
    </row>
    <row r="22499" spans="41:41" x14ac:dyDescent="0.25">
      <c r="AO22499" s="165"/>
    </row>
    <row r="22500" spans="41:41" x14ac:dyDescent="0.25">
      <c r="AO22500" s="165"/>
    </row>
    <row r="22501" spans="41:41" x14ac:dyDescent="0.25">
      <c r="AO22501" s="165"/>
    </row>
    <row r="22502" spans="41:41" x14ac:dyDescent="0.25">
      <c r="AO22502" s="165"/>
    </row>
    <row r="22503" spans="41:41" x14ac:dyDescent="0.25">
      <c r="AO22503" s="165"/>
    </row>
    <row r="22504" spans="41:41" x14ac:dyDescent="0.25">
      <c r="AO22504" s="165"/>
    </row>
    <row r="22505" spans="41:41" x14ac:dyDescent="0.25">
      <c r="AO22505" s="165"/>
    </row>
    <row r="22506" spans="41:41" x14ac:dyDescent="0.25">
      <c r="AO22506" s="165"/>
    </row>
    <row r="22507" spans="41:41" x14ac:dyDescent="0.25">
      <c r="AO22507" s="165"/>
    </row>
    <row r="22508" spans="41:41" x14ac:dyDescent="0.25">
      <c r="AO22508" s="165"/>
    </row>
    <row r="22509" spans="41:41" x14ac:dyDescent="0.25">
      <c r="AO22509" s="165"/>
    </row>
    <row r="22510" spans="41:41" x14ac:dyDescent="0.25">
      <c r="AO22510" s="165"/>
    </row>
    <row r="22511" spans="41:41" x14ac:dyDescent="0.25">
      <c r="AO22511" s="165"/>
    </row>
    <row r="22512" spans="41:41" x14ac:dyDescent="0.25">
      <c r="AO22512" s="165"/>
    </row>
    <row r="22513" spans="41:41" x14ac:dyDescent="0.25">
      <c r="AO22513" s="165"/>
    </row>
    <row r="22514" spans="41:41" x14ac:dyDescent="0.25">
      <c r="AO22514" s="165"/>
    </row>
    <row r="22515" spans="41:41" x14ac:dyDescent="0.25">
      <c r="AO22515" s="165"/>
    </row>
    <row r="22516" spans="41:41" x14ac:dyDescent="0.25">
      <c r="AO22516" s="165"/>
    </row>
    <row r="22517" spans="41:41" x14ac:dyDescent="0.25">
      <c r="AO22517" s="165"/>
    </row>
    <row r="22518" spans="41:41" x14ac:dyDescent="0.25">
      <c r="AO22518" s="165"/>
    </row>
    <row r="22519" spans="41:41" x14ac:dyDescent="0.25">
      <c r="AO22519" s="165"/>
    </row>
    <row r="22520" spans="41:41" x14ac:dyDescent="0.25">
      <c r="AO22520" s="165"/>
    </row>
    <row r="22521" spans="41:41" x14ac:dyDescent="0.25">
      <c r="AO22521" s="165"/>
    </row>
    <row r="22522" spans="41:41" x14ac:dyDescent="0.25">
      <c r="AO22522" s="165"/>
    </row>
    <row r="22523" spans="41:41" x14ac:dyDescent="0.25">
      <c r="AO22523" s="165"/>
    </row>
    <row r="22524" spans="41:41" x14ac:dyDescent="0.25">
      <c r="AO22524" s="165"/>
    </row>
    <row r="22525" spans="41:41" x14ac:dyDescent="0.25">
      <c r="AO22525" s="165"/>
    </row>
    <row r="22526" spans="41:41" x14ac:dyDescent="0.25">
      <c r="AO22526" s="165"/>
    </row>
    <row r="22527" spans="41:41" x14ac:dyDescent="0.25">
      <c r="AO22527" s="165"/>
    </row>
    <row r="22528" spans="41:41" x14ac:dyDescent="0.25">
      <c r="AO22528" s="165"/>
    </row>
    <row r="22529" spans="41:41" x14ac:dyDescent="0.25">
      <c r="AO22529" s="165"/>
    </row>
    <row r="22530" spans="41:41" x14ac:dyDescent="0.25">
      <c r="AO22530" s="165"/>
    </row>
    <row r="22531" spans="41:41" x14ac:dyDescent="0.25">
      <c r="AO22531" s="165"/>
    </row>
    <row r="22532" spans="41:41" x14ac:dyDescent="0.25">
      <c r="AO22532" s="165"/>
    </row>
    <row r="22533" spans="41:41" x14ac:dyDescent="0.25">
      <c r="AO22533" s="165"/>
    </row>
    <row r="22534" spans="41:41" x14ac:dyDescent="0.25">
      <c r="AO22534" s="165"/>
    </row>
    <row r="22535" spans="41:41" x14ac:dyDescent="0.25">
      <c r="AO22535" s="165"/>
    </row>
    <row r="22536" spans="41:41" x14ac:dyDescent="0.25">
      <c r="AO22536" s="165"/>
    </row>
    <row r="22537" spans="41:41" x14ac:dyDescent="0.25">
      <c r="AO22537" s="165"/>
    </row>
    <row r="22538" spans="41:41" x14ac:dyDescent="0.25">
      <c r="AO22538" s="165"/>
    </row>
    <row r="22539" spans="41:41" x14ac:dyDescent="0.25">
      <c r="AO22539" s="165"/>
    </row>
    <row r="22540" spans="41:41" x14ac:dyDescent="0.25">
      <c r="AO22540" s="165"/>
    </row>
    <row r="22541" spans="41:41" x14ac:dyDescent="0.25">
      <c r="AO22541" s="165"/>
    </row>
    <row r="22542" spans="41:41" x14ac:dyDescent="0.25">
      <c r="AO22542" s="165"/>
    </row>
    <row r="22543" spans="41:41" x14ac:dyDescent="0.25">
      <c r="AO22543" s="165"/>
    </row>
    <row r="22544" spans="41:41" x14ac:dyDescent="0.25">
      <c r="AO22544" s="165"/>
    </row>
    <row r="22545" spans="41:41" x14ac:dyDescent="0.25">
      <c r="AO22545" s="165"/>
    </row>
    <row r="22546" spans="41:41" x14ac:dyDescent="0.25">
      <c r="AO22546" s="165"/>
    </row>
    <row r="22547" spans="41:41" x14ac:dyDescent="0.25">
      <c r="AO22547" s="165"/>
    </row>
    <row r="22548" spans="41:41" x14ac:dyDescent="0.25">
      <c r="AO22548" s="165"/>
    </row>
    <row r="22549" spans="41:41" x14ac:dyDescent="0.25">
      <c r="AO22549" s="165"/>
    </row>
    <row r="22550" spans="41:41" x14ac:dyDescent="0.25">
      <c r="AO22550" s="165"/>
    </row>
    <row r="22551" spans="41:41" x14ac:dyDescent="0.25">
      <c r="AO22551" s="165"/>
    </row>
    <row r="22552" spans="41:41" x14ac:dyDescent="0.25">
      <c r="AO22552" s="165"/>
    </row>
    <row r="22553" spans="41:41" x14ac:dyDescent="0.25">
      <c r="AO22553" s="165"/>
    </row>
    <row r="22554" spans="41:41" x14ac:dyDescent="0.25">
      <c r="AO22554" s="165"/>
    </row>
    <row r="22555" spans="41:41" x14ac:dyDescent="0.25">
      <c r="AO22555" s="165"/>
    </row>
    <row r="22556" spans="41:41" x14ac:dyDescent="0.25">
      <c r="AO22556" s="165"/>
    </row>
    <row r="22557" spans="41:41" x14ac:dyDescent="0.25">
      <c r="AO22557" s="165"/>
    </row>
    <row r="22558" spans="41:41" x14ac:dyDescent="0.25">
      <c r="AO22558" s="165"/>
    </row>
    <row r="22559" spans="41:41" x14ac:dyDescent="0.25">
      <c r="AO22559" s="165"/>
    </row>
    <row r="22560" spans="41:41" x14ac:dyDescent="0.25">
      <c r="AO22560" s="165"/>
    </row>
    <row r="22561" spans="41:41" x14ac:dyDescent="0.25">
      <c r="AO22561" s="165"/>
    </row>
    <row r="22562" spans="41:41" x14ac:dyDescent="0.25">
      <c r="AO22562" s="165"/>
    </row>
    <row r="22563" spans="41:41" x14ac:dyDescent="0.25">
      <c r="AO22563" s="165"/>
    </row>
    <row r="22564" spans="41:41" x14ac:dyDescent="0.25">
      <c r="AO22564" s="165"/>
    </row>
    <row r="22565" spans="41:41" x14ac:dyDescent="0.25">
      <c r="AO22565" s="165"/>
    </row>
    <row r="22566" spans="41:41" x14ac:dyDescent="0.25">
      <c r="AO22566" s="165"/>
    </row>
    <row r="22567" spans="41:41" x14ac:dyDescent="0.25">
      <c r="AO22567" s="165"/>
    </row>
    <row r="22568" spans="41:41" x14ac:dyDescent="0.25">
      <c r="AO22568" s="165"/>
    </row>
    <row r="22569" spans="41:41" x14ac:dyDescent="0.25">
      <c r="AO22569" s="165"/>
    </row>
    <row r="22570" spans="41:41" x14ac:dyDescent="0.25">
      <c r="AO22570" s="165"/>
    </row>
    <row r="22571" spans="41:41" x14ac:dyDescent="0.25">
      <c r="AO22571" s="165"/>
    </row>
    <row r="22572" spans="41:41" x14ac:dyDescent="0.25">
      <c r="AO22572" s="165"/>
    </row>
    <row r="22573" spans="41:41" x14ac:dyDescent="0.25">
      <c r="AO22573" s="165"/>
    </row>
    <row r="22574" spans="41:41" x14ac:dyDescent="0.25">
      <c r="AO22574" s="165"/>
    </row>
    <row r="22575" spans="41:41" x14ac:dyDescent="0.25">
      <c r="AO22575" s="165"/>
    </row>
    <row r="22576" spans="41:41" x14ac:dyDescent="0.25">
      <c r="AO22576" s="165"/>
    </row>
    <row r="22577" spans="41:41" x14ac:dyDescent="0.25">
      <c r="AO22577" s="165"/>
    </row>
    <row r="22578" spans="41:41" x14ac:dyDescent="0.25">
      <c r="AO22578" s="165"/>
    </row>
    <row r="22579" spans="41:41" x14ac:dyDescent="0.25">
      <c r="AO22579" s="165"/>
    </row>
    <row r="22580" spans="41:41" x14ac:dyDescent="0.25">
      <c r="AO22580" s="165"/>
    </row>
    <row r="22581" spans="41:41" x14ac:dyDescent="0.25">
      <c r="AO22581" s="165"/>
    </row>
    <row r="22582" spans="41:41" x14ac:dyDescent="0.25">
      <c r="AO22582" s="165"/>
    </row>
    <row r="22583" spans="41:41" x14ac:dyDescent="0.25">
      <c r="AO22583" s="165"/>
    </row>
    <row r="22584" spans="41:41" x14ac:dyDescent="0.25">
      <c r="AO22584" s="165"/>
    </row>
    <row r="22585" spans="41:41" x14ac:dyDescent="0.25">
      <c r="AO22585" s="165"/>
    </row>
    <row r="22586" spans="41:41" x14ac:dyDescent="0.25">
      <c r="AO22586" s="165"/>
    </row>
    <row r="22587" spans="41:41" x14ac:dyDescent="0.25">
      <c r="AO22587" s="165"/>
    </row>
    <row r="22588" spans="41:41" x14ac:dyDescent="0.25">
      <c r="AO22588" s="165"/>
    </row>
    <row r="22589" spans="41:41" x14ac:dyDescent="0.25">
      <c r="AO22589" s="165"/>
    </row>
    <row r="22590" spans="41:41" x14ac:dyDescent="0.25">
      <c r="AO22590" s="165"/>
    </row>
    <row r="22591" spans="41:41" x14ac:dyDescent="0.25">
      <c r="AO22591" s="165"/>
    </row>
    <row r="22592" spans="41:41" x14ac:dyDescent="0.25">
      <c r="AO22592" s="165"/>
    </row>
    <row r="22593" spans="41:41" x14ac:dyDescent="0.25">
      <c r="AO22593" s="165"/>
    </row>
    <row r="22594" spans="41:41" x14ac:dyDescent="0.25">
      <c r="AO22594" s="165"/>
    </row>
    <row r="22595" spans="41:41" x14ac:dyDescent="0.25">
      <c r="AO22595" s="165"/>
    </row>
    <row r="22596" spans="41:41" x14ac:dyDescent="0.25">
      <c r="AO22596" s="165"/>
    </row>
    <row r="22597" spans="41:41" x14ac:dyDescent="0.25">
      <c r="AO22597" s="165"/>
    </row>
    <row r="22598" spans="41:41" x14ac:dyDescent="0.25">
      <c r="AO22598" s="165"/>
    </row>
    <row r="22599" spans="41:41" x14ac:dyDescent="0.25">
      <c r="AO22599" s="165"/>
    </row>
    <row r="22600" spans="41:41" x14ac:dyDescent="0.25">
      <c r="AO22600" s="165"/>
    </row>
    <row r="22601" spans="41:41" x14ac:dyDescent="0.25">
      <c r="AO22601" s="165"/>
    </row>
    <row r="22602" spans="41:41" x14ac:dyDescent="0.25">
      <c r="AO22602" s="165"/>
    </row>
    <row r="22603" spans="41:41" x14ac:dyDescent="0.25">
      <c r="AO22603" s="165"/>
    </row>
    <row r="22604" spans="41:41" x14ac:dyDescent="0.25">
      <c r="AO22604" s="165"/>
    </row>
    <row r="22605" spans="41:41" x14ac:dyDescent="0.25">
      <c r="AO22605" s="165"/>
    </row>
    <row r="22606" spans="41:41" x14ac:dyDescent="0.25">
      <c r="AO22606" s="165"/>
    </row>
    <row r="22607" spans="41:41" x14ac:dyDescent="0.25">
      <c r="AO22607" s="165"/>
    </row>
    <row r="22608" spans="41:41" x14ac:dyDescent="0.25">
      <c r="AO22608" s="165"/>
    </row>
    <row r="22609" spans="41:41" x14ac:dyDescent="0.25">
      <c r="AO22609" s="165"/>
    </row>
    <row r="22610" spans="41:41" x14ac:dyDescent="0.25">
      <c r="AO22610" s="165"/>
    </row>
    <row r="22611" spans="41:41" x14ac:dyDescent="0.25">
      <c r="AO22611" s="165"/>
    </row>
    <row r="22612" spans="41:41" x14ac:dyDescent="0.25">
      <c r="AO22612" s="165"/>
    </row>
    <row r="22613" spans="41:41" x14ac:dyDescent="0.25">
      <c r="AO22613" s="165"/>
    </row>
    <row r="22614" spans="41:41" x14ac:dyDescent="0.25">
      <c r="AO22614" s="165"/>
    </row>
    <row r="22615" spans="41:41" x14ac:dyDescent="0.25">
      <c r="AO22615" s="165"/>
    </row>
    <row r="22616" spans="41:41" x14ac:dyDescent="0.25">
      <c r="AO22616" s="165"/>
    </row>
    <row r="22617" spans="41:41" x14ac:dyDescent="0.25">
      <c r="AO22617" s="165"/>
    </row>
    <row r="22618" spans="41:41" x14ac:dyDescent="0.25">
      <c r="AO22618" s="165"/>
    </row>
    <row r="22619" spans="41:41" x14ac:dyDescent="0.25">
      <c r="AO22619" s="165"/>
    </row>
    <row r="22620" spans="41:41" x14ac:dyDescent="0.25">
      <c r="AO22620" s="165"/>
    </row>
    <row r="22621" spans="41:41" x14ac:dyDescent="0.25">
      <c r="AO22621" s="165"/>
    </row>
    <row r="22622" spans="41:41" x14ac:dyDescent="0.25">
      <c r="AO22622" s="165"/>
    </row>
    <row r="22623" spans="41:41" x14ac:dyDescent="0.25">
      <c r="AO22623" s="165"/>
    </row>
    <row r="22624" spans="41:41" x14ac:dyDescent="0.25">
      <c r="AO22624" s="165"/>
    </row>
    <row r="22625" spans="41:41" x14ac:dyDescent="0.25">
      <c r="AO22625" s="165"/>
    </row>
    <row r="22626" spans="41:41" x14ac:dyDescent="0.25">
      <c r="AO22626" s="165"/>
    </row>
    <row r="22627" spans="41:41" x14ac:dyDescent="0.25">
      <c r="AO22627" s="165"/>
    </row>
    <row r="22628" spans="41:41" x14ac:dyDescent="0.25">
      <c r="AO22628" s="165"/>
    </row>
    <row r="22629" spans="41:41" x14ac:dyDescent="0.25">
      <c r="AO22629" s="165"/>
    </row>
    <row r="22630" spans="41:41" x14ac:dyDescent="0.25">
      <c r="AO22630" s="165"/>
    </row>
    <row r="22631" spans="41:41" x14ac:dyDescent="0.25">
      <c r="AO22631" s="165"/>
    </row>
    <row r="22632" spans="41:41" x14ac:dyDescent="0.25">
      <c r="AO22632" s="165"/>
    </row>
    <row r="22633" spans="41:41" x14ac:dyDescent="0.25">
      <c r="AO22633" s="165"/>
    </row>
    <row r="22634" spans="41:41" x14ac:dyDescent="0.25">
      <c r="AO22634" s="165"/>
    </row>
    <row r="22635" spans="41:41" x14ac:dyDescent="0.25">
      <c r="AO22635" s="165"/>
    </row>
    <row r="22636" spans="41:41" x14ac:dyDescent="0.25">
      <c r="AO22636" s="165"/>
    </row>
    <row r="22637" spans="41:41" x14ac:dyDescent="0.25">
      <c r="AO22637" s="165"/>
    </row>
    <row r="22638" spans="41:41" x14ac:dyDescent="0.25">
      <c r="AO22638" s="165"/>
    </row>
    <row r="22639" spans="41:41" x14ac:dyDescent="0.25">
      <c r="AO22639" s="165"/>
    </row>
    <row r="22640" spans="41:41" x14ac:dyDescent="0.25">
      <c r="AO22640" s="165"/>
    </row>
    <row r="22641" spans="41:41" x14ac:dyDescent="0.25">
      <c r="AO22641" s="165"/>
    </row>
    <row r="22642" spans="41:41" x14ac:dyDescent="0.25">
      <c r="AO22642" s="165"/>
    </row>
    <row r="22643" spans="41:41" x14ac:dyDescent="0.25">
      <c r="AO22643" s="165"/>
    </row>
    <row r="22644" spans="41:41" x14ac:dyDescent="0.25">
      <c r="AO22644" s="165"/>
    </row>
    <row r="22645" spans="41:41" x14ac:dyDescent="0.25">
      <c r="AO22645" s="165"/>
    </row>
    <row r="22646" spans="41:41" x14ac:dyDescent="0.25">
      <c r="AO22646" s="165"/>
    </row>
    <row r="22647" spans="41:41" x14ac:dyDescent="0.25">
      <c r="AO22647" s="165"/>
    </row>
    <row r="22648" spans="41:41" x14ac:dyDescent="0.25">
      <c r="AO22648" s="165"/>
    </row>
    <row r="22649" spans="41:41" x14ac:dyDescent="0.25">
      <c r="AO22649" s="165"/>
    </row>
    <row r="22650" spans="41:41" x14ac:dyDescent="0.25">
      <c r="AO22650" s="165"/>
    </row>
    <row r="22651" spans="41:41" x14ac:dyDescent="0.25">
      <c r="AO22651" s="165"/>
    </row>
    <row r="22652" spans="41:41" x14ac:dyDescent="0.25">
      <c r="AO22652" s="165"/>
    </row>
    <row r="22653" spans="41:41" x14ac:dyDescent="0.25">
      <c r="AO22653" s="165"/>
    </row>
    <row r="22654" spans="41:41" x14ac:dyDescent="0.25">
      <c r="AO22654" s="165"/>
    </row>
    <row r="22655" spans="41:41" x14ac:dyDescent="0.25">
      <c r="AO22655" s="165"/>
    </row>
    <row r="22656" spans="41:41" x14ac:dyDescent="0.25">
      <c r="AO22656" s="165"/>
    </row>
    <row r="22657" spans="41:41" x14ac:dyDescent="0.25">
      <c r="AO22657" s="165"/>
    </row>
    <row r="22658" spans="41:41" x14ac:dyDescent="0.25">
      <c r="AO22658" s="165"/>
    </row>
    <row r="22659" spans="41:41" x14ac:dyDescent="0.25">
      <c r="AO22659" s="165"/>
    </row>
    <row r="22660" spans="41:41" x14ac:dyDescent="0.25">
      <c r="AO22660" s="165"/>
    </row>
    <row r="22661" spans="41:41" x14ac:dyDescent="0.25">
      <c r="AO22661" s="165"/>
    </row>
    <row r="22662" spans="41:41" x14ac:dyDescent="0.25">
      <c r="AO22662" s="165"/>
    </row>
    <row r="22663" spans="41:41" x14ac:dyDescent="0.25">
      <c r="AO22663" s="165"/>
    </row>
    <row r="22664" spans="41:41" x14ac:dyDescent="0.25">
      <c r="AO22664" s="165"/>
    </row>
    <row r="22665" spans="41:41" x14ac:dyDescent="0.25">
      <c r="AO22665" s="165"/>
    </row>
    <row r="22666" spans="41:41" x14ac:dyDescent="0.25">
      <c r="AO22666" s="165"/>
    </row>
    <row r="22667" spans="41:41" x14ac:dyDescent="0.25">
      <c r="AO22667" s="165"/>
    </row>
    <row r="22668" spans="41:41" x14ac:dyDescent="0.25">
      <c r="AO22668" s="165"/>
    </row>
    <row r="22669" spans="41:41" x14ac:dyDescent="0.25">
      <c r="AO22669" s="165"/>
    </row>
    <row r="22670" spans="41:41" x14ac:dyDescent="0.25">
      <c r="AO22670" s="165"/>
    </row>
    <row r="22671" spans="41:41" x14ac:dyDescent="0.25">
      <c r="AO22671" s="165"/>
    </row>
    <row r="22672" spans="41:41" x14ac:dyDescent="0.25">
      <c r="AO22672" s="165"/>
    </row>
    <row r="22673" spans="41:41" x14ac:dyDescent="0.25">
      <c r="AO22673" s="165"/>
    </row>
    <row r="22674" spans="41:41" x14ac:dyDescent="0.25">
      <c r="AO22674" s="165"/>
    </row>
    <row r="22675" spans="41:41" x14ac:dyDescent="0.25">
      <c r="AO22675" s="165"/>
    </row>
    <row r="22676" spans="41:41" x14ac:dyDescent="0.25">
      <c r="AO22676" s="165"/>
    </row>
    <row r="22677" spans="41:41" x14ac:dyDescent="0.25">
      <c r="AO22677" s="165"/>
    </row>
    <row r="22678" spans="41:41" x14ac:dyDescent="0.25">
      <c r="AO22678" s="165"/>
    </row>
    <row r="22679" spans="41:41" x14ac:dyDescent="0.25">
      <c r="AO22679" s="165"/>
    </row>
    <row r="22680" spans="41:41" x14ac:dyDescent="0.25">
      <c r="AO22680" s="165"/>
    </row>
    <row r="22681" spans="41:41" x14ac:dyDescent="0.25">
      <c r="AO22681" s="165"/>
    </row>
    <row r="22682" spans="41:41" x14ac:dyDescent="0.25">
      <c r="AO22682" s="165"/>
    </row>
    <row r="22683" spans="41:41" x14ac:dyDescent="0.25">
      <c r="AO22683" s="165"/>
    </row>
    <row r="22684" spans="41:41" x14ac:dyDescent="0.25">
      <c r="AO22684" s="165"/>
    </row>
    <row r="22685" spans="41:41" x14ac:dyDescent="0.25">
      <c r="AO22685" s="165"/>
    </row>
    <row r="22686" spans="41:41" x14ac:dyDescent="0.25">
      <c r="AO22686" s="165"/>
    </row>
    <row r="22687" spans="41:41" x14ac:dyDescent="0.25">
      <c r="AO22687" s="165"/>
    </row>
    <row r="22688" spans="41:41" x14ac:dyDescent="0.25">
      <c r="AO22688" s="165"/>
    </row>
    <row r="22689" spans="41:41" x14ac:dyDescent="0.25">
      <c r="AO22689" s="165"/>
    </row>
    <row r="22690" spans="41:41" x14ac:dyDescent="0.25">
      <c r="AO22690" s="165"/>
    </row>
    <row r="22691" spans="41:41" x14ac:dyDescent="0.25">
      <c r="AO22691" s="165"/>
    </row>
    <row r="22692" spans="41:41" x14ac:dyDescent="0.25">
      <c r="AO22692" s="165"/>
    </row>
    <row r="22693" spans="41:41" x14ac:dyDescent="0.25">
      <c r="AO22693" s="165"/>
    </row>
    <row r="22694" spans="41:41" x14ac:dyDescent="0.25">
      <c r="AO22694" s="165"/>
    </row>
    <row r="22695" spans="41:41" x14ac:dyDescent="0.25">
      <c r="AO22695" s="165"/>
    </row>
    <row r="22696" spans="41:41" x14ac:dyDescent="0.25">
      <c r="AO22696" s="165"/>
    </row>
    <row r="22697" spans="41:41" x14ac:dyDescent="0.25">
      <c r="AO22697" s="165"/>
    </row>
    <row r="22698" spans="41:41" x14ac:dyDescent="0.25">
      <c r="AO22698" s="165"/>
    </row>
    <row r="22699" spans="41:41" x14ac:dyDescent="0.25">
      <c r="AO22699" s="165"/>
    </row>
    <row r="22700" spans="41:41" x14ac:dyDescent="0.25">
      <c r="AO22700" s="165"/>
    </row>
    <row r="22701" spans="41:41" x14ac:dyDescent="0.25">
      <c r="AO22701" s="165"/>
    </row>
    <row r="22702" spans="41:41" x14ac:dyDescent="0.25">
      <c r="AO22702" s="165"/>
    </row>
    <row r="22703" spans="41:41" x14ac:dyDescent="0.25">
      <c r="AO22703" s="165"/>
    </row>
    <row r="22704" spans="41:41" x14ac:dyDescent="0.25">
      <c r="AO22704" s="165"/>
    </row>
    <row r="22705" spans="41:41" x14ac:dyDescent="0.25">
      <c r="AO22705" s="165"/>
    </row>
    <row r="22706" spans="41:41" x14ac:dyDescent="0.25">
      <c r="AO22706" s="165"/>
    </row>
    <row r="22707" spans="41:41" x14ac:dyDescent="0.25">
      <c r="AO22707" s="165"/>
    </row>
    <row r="22708" spans="41:41" x14ac:dyDescent="0.25">
      <c r="AO22708" s="165"/>
    </row>
    <row r="22709" spans="41:41" x14ac:dyDescent="0.25">
      <c r="AO22709" s="165"/>
    </row>
    <row r="22710" spans="41:41" x14ac:dyDescent="0.25">
      <c r="AO22710" s="165"/>
    </row>
    <row r="22711" spans="41:41" x14ac:dyDescent="0.25">
      <c r="AO22711" s="165"/>
    </row>
    <row r="22712" spans="41:41" x14ac:dyDescent="0.25">
      <c r="AO22712" s="165"/>
    </row>
    <row r="22713" spans="41:41" x14ac:dyDescent="0.25">
      <c r="AO22713" s="165"/>
    </row>
    <row r="22714" spans="41:41" x14ac:dyDescent="0.25">
      <c r="AO22714" s="165"/>
    </row>
    <row r="22715" spans="41:41" x14ac:dyDescent="0.25">
      <c r="AO22715" s="165"/>
    </row>
    <row r="22716" spans="41:41" x14ac:dyDescent="0.25">
      <c r="AO22716" s="165"/>
    </row>
    <row r="22717" spans="41:41" x14ac:dyDescent="0.25">
      <c r="AO22717" s="165"/>
    </row>
    <row r="22718" spans="41:41" x14ac:dyDescent="0.25">
      <c r="AO22718" s="165"/>
    </row>
    <row r="22719" spans="41:41" x14ac:dyDescent="0.25">
      <c r="AO22719" s="165"/>
    </row>
    <row r="22720" spans="41:41" x14ac:dyDescent="0.25">
      <c r="AO22720" s="165"/>
    </row>
    <row r="22721" spans="41:41" x14ac:dyDescent="0.25">
      <c r="AO22721" s="165"/>
    </row>
    <row r="22722" spans="41:41" x14ac:dyDescent="0.25">
      <c r="AO22722" s="165"/>
    </row>
    <row r="22723" spans="41:41" x14ac:dyDescent="0.25">
      <c r="AO22723" s="165"/>
    </row>
    <row r="22724" spans="41:41" x14ac:dyDescent="0.25">
      <c r="AO22724" s="165"/>
    </row>
    <row r="22725" spans="41:41" x14ac:dyDescent="0.25">
      <c r="AO22725" s="165"/>
    </row>
    <row r="22726" spans="41:41" x14ac:dyDescent="0.25">
      <c r="AO22726" s="165"/>
    </row>
    <row r="22727" spans="41:41" x14ac:dyDescent="0.25">
      <c r="AO22727" s="165"/>
    </row>
    <row r="22728" spans="41:41" x14ac:dyDescent="0.25">
      <c r="AO22728" s="165"/>
    </row>
    <row r="22729" spans="41:41" x14ac:dyDescent="0.25">
      <c r="AO22729" s="165"/>
    </row>
    <row r="22730" spans="41:41" x14ac:dyDescent="0.25">
      <c r="AO22730" s="165"/>
    </row>
    <row r="22731" spans="41:41" x14ac:dyDescent="0.25">
      <c r="AO22731" s="165"/>
    </row>
    <row r="22732" spans="41:41" x14ac:dyDescent="0.25">
      <c r="AO22732" s="165"/>
    </row>
    <row r="22733" spans="41:41" x14ac:dyDescent="0.25">
      <c r="AO22733" s="165"/>
    </row>
    <row r="22734" spans="41:41" x14ac:dyDescent="0.25">
      <c r="AO22734" s="165"/>
    </row>
    <row r="22735" spans="41:41" x14ac:dyDescent="0.25">
      <c r="AO22735" s="165"/>
    </row>
    <row r="22736" spans="41:41" x14ac:dyDescent="0.25">
      <c r="AO22736" s="165"/>
    </row>
    <row r="22737" spans="41:41" x14ac:dyDescent="0.25">
      <c r="AO22737" s="165"/>
    </row>
    <row r="22738" spans="41:41" x14ac:dyDescent="0.25">
      <c r="AO22738" s="165"/>
    </row>
    <row r="22739" spans="41:41" x14ac:dyDescent="0.25">
      <c r="AO22739" s="165"/>
    </row>
    <row r="22740" spans="41:41" x14ac:dyDescent="0.25">
      <c r="AO22740" s="165"/>
    </row>
    <row r="22741" spans="41:41" x14ac:dyDescent="0.25">
      <c r="AO22741" s="165"/>
    </row>
    <row r="22742" spans="41:41" x14ac:dyDescent="0.25">
      <c r="AO22742" s="165"/>
    </row>
    <row r="22743" spans="41:41" x14ac:dyDescent="0.25">
      <c r="AO22743" s="165"/>
    </row>
    <row r="22744" spans="41:41" x14ac:dyDescent="0.25">
      <c r="AO22744" s="165"/>
    </row>
    <row r="22745" spans="41:41" x14ac:dyDescent="0.25">
      <c r="AO22745" s="165"/>
    </row>
    <row r="22746" spans="41:41" x14ac:dyDescent="0.25">
      <c r="AO22746" s="165"/>
    </row>
    <row r="22747" spans="41:41" x14ac:dyDescent="0.25">
      <c r="AO22747" s="165"/>
    </row>
    <row r="22748" spans="41:41" x14ac:dyDescent="0.25">
      <c r="AO22748" s="165"/>
    </row>
    <row r="22749" spans="41:41" x14ac:dyDescent="0.25">
      <c r="AO22749" s="165"/>
    </row>
    <row r="22750" spans="41:41" x14ac:dyDescent="0.25">
      <c r="AO22750" s="165"/>
    </row>
    <row r="22751" spans="41:41" x14ac:dyDescent="0.25">
      <c r="AO22751" s="165"/>
    </row>
    <row r="22752" spans="41:41" x14ac:dyDescent="0.25">
      <c r="AO22752" s="165"/>
    </row>
    <row r="22753" spans="41:41" x14ac:dyDescent="0.25">
      <c r="AO22753" s="165"/>
    </row>
    <row r="22754" spans="41:41" x14ac:dyDescent="0.25">
      <c r="AO22754" s="165"/>
    </row>
    <row r="22755" spans="41:41" x14ac:dyDescent="0.25">
      <c r="AO22755" s="165"/>
    </row>
    <row r="22756" spans="41:41" x14ac:dyDescent="0.25">
      <c r="AO22756" s="165"/>
    </row>
    <row r="22757" spans="41:41" x14ac:dyDescent="0.25">
      <c r="AO22757" s="165"/>
    </row>
    <row r="22758" spans="41:41" x14ac:dyDescent="0.25">
      <c r="AO22758" s="165"/>
    </row>
    <row r="22759" spans="41:41" x14ac:dyDescent="0.25">
      <c r="AO22759" s="165"/>
    </row>
    <row r="22760" spans="41:41" x14ac:dyDescent="0.25">
      <c r="AO22760" s="165"/>
    </row>
    <row r="22761" spans="41:41" x14ac:dyDescent="0.25">
      <c r="AO22761" s="165"/>
    </row>
    <row r="22762" spans="41:41" x14ac:dyDescent="0.25">
      <c r="AO22762" s="165"/>
    </row>
    <row r="22763" spans="41:41" x14ac:dyDescent="0.25">
      <c r="AO22763" s="165"/>
    </row>
    <row r="22764" spans="41:41" x14ac:dyDescent="0.25">
      <c r="AO22764" s="165"/>
    </row>
    <row r="22765" spans="41:41" x14ac:dyDescent="0.25">
      <c r="AO22765" s="165"/>
    </row>
    <row r="22766" spans="41:41" x14ac:dyDescent="0.25">
      <c r="AO22766" s="165"/>
    </row>
    <row r="22767" spans="41:41" x14ac:dyDescent="0.25">
      <c r="AO22767" s="165"/>
    </row>
    <row r="22768" spans="41:41" x14ac:dyDescent="0.25">
      <c r="AO22768" s="165"/>
    </row>
    <row r="22769" spans="41:41" x14ac:dyDescent="0.25">
      <c r="AO22769" s="165"/>
    </row>
    <row r="22770" spans="41:41" x14ac:dyDescent="0.25">
      <c r="AO22770" s="165"/>
    </row>
    <row r="22771" spans="41:41" x14ac:dyDescent="0.25">
      <c r="AO22771" s="165"/>
    </row>
    <row r="22772" spans="41:41" x14ac:dyDescent="0.25">
      <c r="AO22772" s="165"/>
    </row>
    <row r="22773" spans="41:41" x14ac:dyDescent="0.25">
      <c r="AO22773" s="165"/>
    </row>
    <row r="22774" spans="41:41" x14ac:dyDescent="0.25">
      <c r="AO22774" s="165"/>
    </row>
    <row r="22775" spans="41:41" x14ac:dyDescent="0.25">
      <c r="AO22775" s="165"/>
    </row>
    <row r="22776" spans="41:41" x14ac:dyDescent="0.25">
      <c r="AO22776" s="165"/>
    </row>
    <row r="22777" spans="41:41" x14ac:dyDescent="0.25">
      <c r="AO22777" s="165"/>
    </row>
    <row r="22778" spans="41:41" x14ac:dyDescent="0.25">
      <c r="AO22778" s="165"/>
    </row>
    <row r="22779" spans="41:41" x14ac:dyDescent="0.25">
      <c r="AO22779" s="165"/>
    </row>
    <row r="22780" spans="41:41" x14ac:dyDescent="0.25">
      <c r="AO22780" s="165"/>
    </row>
    <row r="22781" spans="41:41" x14ac:dyDescent="0.25">
      <c r="AO22781" s="165"/>
    </row>
    <row r="22782" spans="41:41" x14ac:dyDescent="0.25">
      <c r="AO22782" s="165"/>
    </row>
    <row r="22783" spans="41:41" x14ac:dyDescent="0.25">
      <c r="AO22783" s="165"/>
    </row>
    <row r="22784" spans="41:41" x14ac:dyDescent="0.25">
      <c r="AO22784" s="165"/>
    </row>
    <row r="22785" spans="41:41" x14ac:dyDescent="0.25">
      <c r="AO22785" s="165"/>
    </row>
    <row r="22786" spans="41:41" x14ac:dyDescent="0.25">
      <c r="AO22786" s="165"/>
    </row>
    <row r="22787" spans="41:41" x14ac:dyDescent="0.25">
      <c r="AO22787" s="165"/>
    </row>
    <row r="22788" spans="41:41" x14ac:dyDescent="0.25">
      <c r="AO22788" s="165"/>
    </row>
    <row r="22789" spans="41:41" x14ac:dyDescent="0.25">
      <c r="AO22789" s="165"/>
    </row>
    <row r="22790" spans="41:41" x14ac:dyDescent="0.25">
      <c r="AO22790" s="165"/>
    </row>
    <row r="22791" spans="41:41" x14ac:dyDescent="0.25">
      <c r="AO22791" s="165"/>
    </row>
    <row r="22792" spans="41:41" x14ac:dyDescent="0.25">
      <c r="AO22792" s="165"/>
    </row>
    <row r="22793" spans="41:41" x14ac:dyDescent="0.25">
      <c r="AO22793" s="165"/>
    </row>
    <row r="22794" spans="41:41" x14ac:dyDescent="0.25">
      <c r="AO22794" s="165"/>
    </row>
    <row r="22795" spans="41:41" x14ac:dyDescent="0.25">
      <c r="AO22795" s="165"/>
    </row>
    <row r="22796" spans="41:41" x14ac:dyDescent="0.25">
      <c r="AO22796" s="165"/>
    </row>
    <row r="22797" spans="41:41" x14ac:dyDescent="0.25">
      <c r="AO22797" s="165"/>
    </row>
    <row r="22798" spans="41:41" x14ac:dyDescent="0.25">
      <c r="AO22798" s="165"/>
    </row>
    <row r="22799" spans="41:41" x14ac:dyDescent="0.25">
      <c r="AO22799" s="165"/>
    </row>
    <row r="22800" spans="41:41" x14ac:dyDescent="0.25">
      <c r="AO22800" s="165"/>
    </row>
    <row r="22801" spans="41:41" x14ac:dyDescent="0.25">
      <c r="AO22801" s="165"/>
    </row>
    <row r="22802" spans="41:41" x14ac:dyDescent="0.25">
      <c r="AO22802" s="165"/>
    </row>
    <row r="22803" spans="41:41" x14ac:dyDescent="0.25">
      <c r="AO22803" s="165"/>
    </row>
    <row r="22804" spans="41:41" x14ac:dyDescent="0.25">
      <c r="AO22804" s="165"/>
    </row>
    <row r="22805" spans="41:41" x14ac:dyDescent="0.25">
      <c r="AO22805" s="165"/>
    </row>
    <row r="22806" spans="41:41" x14ac:dyDescent="0.25">
      <c r="AO22806" s="165"/>
    </row>
    <row r="22807" spans="41:41" x14ac:dyDescent="0.25">
      <c r="AO22807" s="165"/>
    </row>
    <row r="22808" spans="41:41" x14ac:dyDescent="0.25">
      <c r="AO22808" s="165"/>
    </row>
    <row r="22809" spans="41:41" x14ac:dyDescent="0.25">
      <c r="AO22809" s="165"/>
    </row>
    <row r="22810" spans="41:41" x14ac:dyDescent="0.25">
      <c r="AO22810" s="165"/>
    </row>
    <row r="22811" spans="41:41" x14ac:dyDescent="0.25">
      <c r="AO22811" s="165"/>
    </row>
    <row r="22812" spans="41:41" x14ac:dyDescent="0.25">
      <c r="AO22812" s="165"/>
    </row>
    <row r="22813" spans="41:41" x14ac:dyDescent="0.25">
      <c r="AO22813" s="165"/>
    </row>
    <row r="22814" spans="41:41" x14ac:dyDescent="0.25">
      <c r="AO22814" s="165"/>
    </row>
    <row r="22815" spans="41:41" x14ac:dyDescent="0.25">
      <c r="AO22815" s="165"/>
    </row>
    <row r="22816" spans="41:41" x14ac:dyDescent="0.25">
      <c r="AO22816" s="165"/>
    </row>
    <row r="22817" spans="41:41" x14ac:dyDescent="0.25">
      <c r="AO22817" s="165"/>
    </row>
    <row r="22818" spans="41:41" x14ac:dyDescent="0.25">
      <c r="AO22818" s="165"/>
    </row>
    <row r="22819" spans="41:41" x14ac:dyDescent="0.25">
      <c r="AO22819" s="165"/>
    </row>
    <row r="22820" spans="41:41" x14ac:dyDescent="0.25">
      <c r="AO22820" s="165"/>
    </row>
    <row r="22821" spans="41:41" x14ac:dyDescent="0.25">
      <c r="AO22821" s="165"/>
    </row>
    <row r="22822" spans="41:41" x14ac:dyDescent="0.25">
      <c r="AO22822" s="165"/>
    </row>
    <row r="22823" spans="41:41" x14ac:dyDescent="0.25">
      <c r="AO22823" s="165"/>
    </row>
    <row r="22824" spans="41:41" x14ac:dyDescent="0.25">
      <c r="AO22824" s="165"/>
    </row>
    <row r="22825" spans="41:41" x14ac:dyDescent="0.25">
      <c r="AO22825" s="165"/>
    </row>
    <row r="22826" spans="41:41" x14ac:dyDescent="0.25">
      <c r="AO22826" s="165"/>
    </row>
    <row r="22827" spans="41:41" x14ac:dyDescent="0.25">
      <c r="AO22827" s="165"/>
    </row>
    <row r="22828" spans="41:41" x14ac:dyDescent="0.25">
      <c r="AO22828" s="165"/>
    </row>
    <row r="22829" spans="41:41" x14ac:dyDescent="0.25">
      <c r="AO22829" s="165"/>
    </row>
    <row r="22830" spans="41:41" x14ac:dyDescent="0.25">
      <c r="AO22830" s="165"/>
    </row>
    <row r="22831" spans="41:41" x14ac:dyDescent="0.25">
      <c r="AO22831" s="165"/>
    </row>
    <row r="22832" spans="41:41" x14ac:dyDescent="0.25">
      <c r="AO22832" s="165"/>
    </row>
    <row r="22833" spans="41:41" x14ac:dyDescent="0.25">
      <c r="AO22833" s="165"/>
    </row>
    <row r="22834" spans="41:41" x14ac:dyDescent="0.25">
      <c r="AO22834" s="165"/>
    </row>
    <row r="22835" spans="41:41" x14ac:dyDescent="0.25">
      <c r="AO22835" s="165"/>
    </row>
    <row r="22836" spans="41:41" x14ac:dyDescent="0.25">
      <c r="AO22836" s="165"/>
    </row>
    <row r="22837" spans="41:41" x14ac:dyDescent="0.25">
      <c r="AO22837" s="165"/>
    </row>
    <row r="22838" spans="41:41" x14ac:dyDescent="0.25">
      <c r="AO22838" s="165"/>
    </row>
    <row r="22839" spans="41:41" x14ac:dyDescent="0.25">
      <c r="AO22839" s="165"/>
    </row>
    <row r="22840" spans="41:41" x14ac:dyDescent="0.25">
      <c r="AO22840" s="165"/>
    </row>
    <row r="22841" spans="41:41" x14ac:dyDescent="0.25">
      <c r="AO22841" s="165"/>
    </row>
    <row r="22842" spans="41:41" x14ac:dyDescent="0.25">
      <c r="AO22842" s="165"/>
    </row>
    <row r="22843" spans="41:41" x14ac:dyDescent="0.25">
      <c r="AO22843" s="165"/>
    </row>
    <row r="22844" spans="41:41" x14ac:dyDescent="0.25">
      <c r="AO22844" s="165"/>
    </row>
    <row r="22845" spans="41:41" x14ac:dyDescent="0.25">
      <c r="AO22845" s="165"/>
    </row>
    <row r="22846" spans="41:41" x14ac:dyDescent="0.25">
      <c r="AO22846" s="165"/>
    </row>
    <row r="22847" spans="41:41" x14ac:dyDescent="0.25">
      <c r="AO22847" s="165"/>
    </row>
    <row r="22848" spans="41:41" x14ac:dyDescent="0.25">
      <c r="AO22848" s="165"/>
    </row>
    <row r="22849" spans="41:41" x14ac:dyDescent="0.25">
      <c r="AO22849" s="165"/>
    </row>
    <row r="22850" spans="41:41" x14ac:dyDescent="0.25">
      <c r="AO22850" s="165"/>
    </row>
    <row r="22851" spans="41:41" x14ac:dyDescent="0.25">
      <c r="AO22851" s="165"/>
    </row>
    <row r="22852" spans="41:41" x14ac:dyDescent="0.25">
      <c r="AO22852" s="165"/>
    </row>
    <row r="22853" spans="41:41" x14ac:dyDescent="0.25">
      <c r="AO22853" s="165"/>
    </row>
    <row r="22854" spans="41:41" x14ac:dyDescent="0.25">
      <c r="AO22854" s="165"/>
    </row>
    <row r="22855" spans="41:41" x14ac:dyDescent="0.25">
      <c r="AO22855" s="165"/>
    </row>
    <row r="22856" spans="41:41" x14ac:dyDescent="0.25">
      <c r="AO22856" s="165"/>
    </row>
    <row r="22857" spans="41:41" x14ac:dyDescent="0.25">
      <c r="AO22857" s="165"/>
    </row>
    <row r="22858" spans="41:41" x14ac:dyDescent="0.25">
      <c r="AO22858" s="165"/>
    </row>
    <row r="22859" spans="41:41" x14ac:dyDescent="0.25">
      <c r="AO22859" s="165"/>
    </row>
    <row r="22860" spans="41:41" x14ac:dyDescent="0.25">
      <c r="AO22860" s="165"/>
    </row>
    <row r="22861" spans="41:41" x14ac:dyDescent="0.25">
      <c r="AO22861" s="165"/>
    </row>
    <row r="22862" spans="41:41" x14ac:dyDescent="0.25">
      <c r="AO22862" s="165"/>
    </row>
    <row r="22863" spans="41:41" x14ac:dyDescent="0.25">
      <c r="AO22863" s="165"/>
    </row>
    <row r="22864" spans="41:41" x14ac:dyDescent="0.25">
      <c r="AO22864" s="165"/>
    </row>
    <row r="22865" spans="41:41" x14ac:dyDescent="0.25">
      <c r="AO22865" s="165"/>
    </row>
    <row r="22866" spans="41:41" x14ac:dyDescent="0.25">
      <c r="AO22866" s="165"/>
    </row>
    <row r="22867" spans="41:41" x14ac:dyDescent="0.25">
      <c r="AO22867" s="165"/>
    </row>
    <row r="22868" spans="41:41" x14ac:dyDescent="0.25">
      <c r="AO22868" s="165"/>
    </row>
    <row r="22869" spans="41:41" x14ac:dyDescent="0.25">
      <c r="AO22869" s="165"/>
    </row>
    <row r="22870" spans="41:41" x14ac:dyDescent="0.25">
      <c r="AO22870" s="165"/>
    </row>
    <row r="22871" spans="41:41" x14ac:dyDescent="0.25">
      <c r="AO22871" s="165"/>
    </row>
    <row r="22872" spans="41:41" x14ac:dyDescent="0.25">
      <c r="AO22872" s="165"/>
    </row>
    <row r="22873" spans="41:41" x14ac:dyDescent="0.25">
      <c r="AO22873" s="165"/>
    </row>
    <row r="22874" spans="41:41" x14ac:dyDescent="0.25">
      <c r="AO22874" s="165"/>
    </row>
    <row r="22875" spans="41:41" x14ac:dyDescent="0.25">
      <c r="AO22875" s="165"/>
    </row>
    <row r="22876" spans="41:41" x14ac:dyDescent="0.25">
      <c r="AO22876" s="165"/>
    </row>
    <row r="22877" spans="41:41" x14ac:dyDescent="0.25">
      <c r="AO22877" s="165"/>
    </row>
    <row r="22878" spans="41:41" x14ac:dyDescent="0.25">
      <c r="AO22878" s="165"/>
    </row>
    <row r="22879" spans="41:41" x14ac:dyDescent="0.25">
      <c r="AO22879" s="165"/>
    </row>
    <row r="22880" spans="41:41" x14ac:dyDescent="0.25">
      <c r="AO22880" s="165"/>
    </row>
    <row r="22881" spans="41:41" x14ac:dyDescent="0.25">
      <c r="AO22881" s="165"/>
    </row>
    <row r="22882" spans="41:41" x14ac:dyDescent="0.25">
      <c r="AO22882" s="165"/>
    </row>
    <row r="22883" spans="41:41" x14ac:dyDescent="0.25">
      <c r="AO22883" s="165"/>
    </row>
    <row r="22884" spans="41:41" x14ac:dyDescent="0.25">
      <c r="AO22884" s="165"/>
    </row>
    <row r="22885" spans="41:41" x14ac:dyDescent="0.25">
      <c r="AO22885" s="165"/>
    </row>
    <row r="22886" spans="41:41" x14ac:dyDescent="0.25">
      <c r="AO22886" s="165"/>
    </row>
    <row r="22887" spans="41:41" x14ac:dyDescent="0.25">
      <c r="AO22887" s="165"/>
    </row>
    <row r="22888" spans="41:41" x14ac:dyDescent="0.25">
      <c r="AO22888" s="165"/>
    </row>
    <row r="22889" spans="41:41" x14ac:dyDescent="0.25">
      <c r="AO22889" s="165"/>
    </row>
    <row r="22890" spans="41:41" x14ac:dyDescent="0.25">
      <c r="AO22890" s="165"/>
    </row>
    <row r="22891" spans="41:41" x14ac:dyDescent="0.25">
      <c r="AO22891" s="165"/>
    </row>
    <row r="22892" spans="41:41" x14ac:dyDescent="0.25">
      <c r="AO22892" s="165"/>
    </row>
    <row r="22893" spans="41:41" x14ac:dyDescent="0.25">
      <c r="AO22893" s="165"/>
    </row>
    <row r="22894" spans="41:41" x14ac:dyDescent="0.25">
      <c r="AO22894" s="165"/>
    </row>
    <row r="22895" spans="41:41" x14ac:dyDescent="0.25">
      <c r="AO22895" s="165"/>
    </row>
    <row r="22896" spans="41:41" x14ac:dyDescent="0.25">
      <c r="AO22896" s="165"/>
    </row>
    <row r="22897" spans="41:41" x14ac:dyDescent="0.25">
      <c r="AO22897" s="165"/>
    </row>
    <row r="22898" spans="41:41" x14ac:dyDescent="0.25">
      <c r="AO22898" s="165"/>
    </row>
    <row r="22899" spans="41:41" x14ac:dyDescent="0.25">
      <c r="AO22899" s="165"/>
    </row>
    <row r="22900" spans="41:41" x14ac:dyDescent="0.25">
      <c r="AO22900" s="165"/>
    </row>
    <row r="22901" spans="41:41" x14ac:dyDescent="0.25">
      <c r="AO22901" s="165"/>
    </row>
    <row r="22902" spans="41:41" x14ac:dyDescent="0.25">
      <c r="AO22902" s="165"/>
    </row>
    <row r="22903" spans="41:41" x14ac:dyDescent="0.25">
      <c r="AO22903" s="165"/>
    </row>
    <row r="22904" spans="41:41" x14ac:dyDescent="0.25">
      <c r="AO22904" s="165"/>
    </row>
    <row r="22905" spans="41:41" x14ac:dyDescent="0.25">
      <c r="AO22905" s="165"/>
    </row>
    <row r="22906" spans="41:41" x14ac:dyDescent="0.25">
      <c r="AO22906" s="165"/>
    </row>
    <row r="22907" spans="41:41" x14ac:dyDescent="0.25">
      <c r="AO22907" s="165"/>
    </row>
    <row r="22908" spans="41:41" x14ac:dyDescent="0.25">
      <c r="AO22908" s="165"/>
    </row>
    <row r="22909" spans="41:41" x14ac:dyDescent="0.25">
      <c r="AO22909" s="165"/>
    </row>
    <row r="22910" spans="41:41" x14ac:dyDescent="0.25">
      <c r="AO22910" s="165"/>
    </row>
    <row r="22911" spans="41:41" x14ac:dyDescent="0.25">
      <c r="AO22911" s="165"/>
    </row>
    <row r="22912" spans="41:41" x14ac:dyDescent="0.25">
      <c r="AO22912" s="165"/>
    </row>
    <row r="22913" spans="41:41" x14ac:dyDescent="0.25">
      <c r="AO22913" s="165"/>
    </row>
    <row r="22914" spans="41:41" x14ac:dyDescent="0.25">
      <c r="AO22914" s="165"/>
    </row>
    <row r="22915" spans="41:41" x14ac:dyDescent="0.25">
      <c r="AO22915" s="165"/>
    </row>
    <row r="22916" spans="41:41" x14ac:dyDescent="0.25">
      <c r="AO22916" s="165"/>
    </row>
    <row r="22917" spans="41:41" x14ac:dyDescent="0.25">
      <c r="AO22917" s="165"/>
    </row>
    <row r="22918" spans="41:41" x14ac:dyDescent="0.25">
      <c r="AO22918" s="165"/>
    </row>
    <row r="22919" spans="41:41" x14ac:dyDescent="0.25">
      <c r="AO22919" s="165"/>
    </row>
    <row r="22920" spans="41:41" x14ac:dyDescent="0.25">
      <c r="AO22920" s="165"/>
    </row>
    <row r="22921" spans="41:41" x14ac:dyDescent="0.25">
      <c r="AO22921" s="165"/>
    </row>
    <row r="22922" spans="41:41" x14ac:dyDescent="0.25">
      <c r="AO22922" s="165"/>
    </row>
    <row r="22923" spans="41:41" x14ac:dyDescent="0.25">
      <c r="AO22923" s="165"/>
    </row>
    <row r="22924" spans="41:41" x14ac:dyDescent="0.25">
      <c r="AO22924" s="165"/>
    </row>
    <row r="22925" spans="41:41" x14ac:dyDescent="0.25">
      <c r="AO22925" s="165"/>
    </row>
    <row r="22926" spans="41:41" x14ac:dyDescent="0.25">
      <c r="AO22926" s="165"/>
    </row>
    <row r="22927" spans="41:41" x14ac:dyDescent="0.25">
      <c r="AO22927" s="165"/>
    </row>
    <row r="22928" spans="41:41" x14ac:dyDescent="0.25">
      <c r="AO22928" s="165"/>
    </row>
    <row r="22929" spans="41:41" x14ac:dyDescent="0.25">
      <c r="AO22929" s="165"/>
    </row>
    <row r="22930" spans="41:41" x14ac:dyDescent="0.25">
      <c r="AO22930" s="165"/>
    </row>
    <row r="22931" spans="41:41" x14ac:dyDescent="0.25">
      <c r="AO22931" s="165"/>
    </row>
    <row r="22932" spans="41:41" x14ac:dyDescent="0.25">
      <c r="AO22932" s="165"/>
    </row>
    <row r="22933" spans="41:41" x14ac:dyDescent="0.25">
      <c r="AO22933" s="165"/>
    </row>
    <row r="22934" spans="41:41" x14ac:dyDescent="0.25">
      <c r="AO22934" s="165"/>
    </row>
    <row r="22935" spans="41:41" x14ac:dyDescent="0.25">
      <c r="AO22935" s="165"/>
    </row>
    <row r="22936" spans="41:41" x14ac:dyDescent="0.25">
      <c r="AO22936" s="165"/>
    </row>
    <row r="22937" spans="41:41" x14ac:dyDescent="0.25">
      <c r="AO22937" s="165"/>
    </row>
    <row r="22938" spans="41:41" x14ac:dyDescent="0.25">
      <c r="AO22938" s="165"/>
    </row>
    <row r="22939" spans="41:41" x14ac:dyDescent="0.25">
      <c r="AO22939" s="165"/>
    </row>
    <row r="22940" spans="41:41" x14ac:dyDescent="0.25">
      <c r="AO22940" s="165"/>
    </row>
    <row r="22941" spans="41:41" x14ac:dyDescent="0.25">
      <c r="AO22941" s="165"/>
    </row>
    <row r="22942" spans="41:41" x14ac:dyDescent="0.25">
      <c r="AO22942" s="165"/>
    </row>
    <row r="22943" spans="41:41" x14ac:dyDescent="0.25">
      <c r="AO22943" s="165"/>
    </row>
    <row r="22944" spans="41:41" x14ac:dyDescent="0.25">
      <c r="AO22944" s="165"/>
    </row>
    <row r="22945" spans="41:41" x14ac:dyDescent="0.25">
      <c r="AO22945" s="165"/>
    </row>
    <row r="22946" spans="41:41" x14ac:dyDescent="0.25">
      <c r="AO22946" s="165"/>
    </row>
    <row r="22947" spans="41:41" x14ac:dyDescent="0.25">
      <c r="AO22947" s="165"/>
    </row>
    <row r="22948" spans="41:41" x14ac:dyDescent="0.25">
      <c r="AO22948" s="165"/>
    </row>
    <row r="22949" spans="41:41" x14ac:dyDescent="0.25">
      <c r="AO22949" s="165"/>
    </row>
    <row r="22950" spans="41:41" x14ac:dyDescent="0.25">
      <c r="AO22950" s="165"/>
    </row>
    <row r="22951" spans="41:41" x14ac:dyDescent="0.25">
      <c r="AO22951" s="165"/>
    </row>
    <row r="22952" spans="41:41" x14ac:dyDescent="0.25">
      <c r="AO22952" s="165"/>
    </row>
    <row r="22953" spans="41:41" x14ac:dyDescent="0.25">
      <c r="AO22953" s="165"/>
    </row>
    <row r="22954" spans="41:41" x14ac:dyDescent="0.25">
      <c r="AO22954" s="165"/>
    </row>
    <row r="22955" spans="41:41" x14ac:dyDescent="0.25">
      <c r="AO22955" s="165"/>
    </row>
    <row r="22956" spans="41:41" x14ac:dyDescent="0.25">
      <c r="AO22956" s="165"/>
    </row>
    <row r="22957" spans="41:41" x14ac:dyDescent="0.25">
      <c r="AO22957" s="165"/>
    </row>
    <row r="22958" spans="41:41" x14ac:dyDescent="0.25">
      <c r="AO22958" s="165"/>
    </row>
    <row r="22959" spans="41:41" x14ac:dyDescent="0.25">
      <c r="AO22959" s="165"/>
    </row>
    <row r="22960" spans="41:41" x14ac:dyDescent="0.25">
      <c r="AO22960" s="165"/>
    </row>
    <row r="22961" spans="41:41" x14ac:dyDescent="0.25">
      <c r="AO22961" s="165"/>
    </row>
    <row r="22962" spans="41:41" x14ac:dyDescent="0.25">
      <c r="AO22962" s="165"/>
    </row>
    <row r="22963" spans="41:41" x14ac:dyDescent="0.25">
      <c r="AO22963" s="165"/>
    </row>
    <row r="22964" spans="41:41" x14ac:dyDescent="0.25">
      <c r="AO22964" s="165"/>
    </row>
    <row r="22965" spans="41:41" x14ac:dyDescent="0.25">
      <c r="AO22965" s="165"/>
    </row>
    <row r="22966" spans="41:41" x14ac:dyDescent="0.25">
      <c r="AO22966" s="165"/>
    </row>
    <row r="22967" spans="41:41" x14ac:dyDescent="0.25">
      <c r="AO22967" s="165"/>
    </row>
    <row r="22968" spans="41:41" x14ac:dyDescent="0.25">
      <c r="AO22968" s="165"/>
    </row>
    <row r="22969" spans="41:41" x14ac:dyDescent="0.25">
      <c r="AO22969" s="165"/>
    </row>
    <row r="22970" spans="41:41" x14ac:dyDescent="0.25">
      <c r="AO22970" s="165"/>
    </row>
    <row r="22971" spans="41:41" x14ac:dyDescent="0.25">
      <c r="AO22971" s="165"/>
    </row>
    <row r="22972" spans="41:41" x14ac:dyDescent="0.25">
      <c r="AO22972" s="165"/>
    </row>
    <row r="22973" spans="41:41" x14ac:dyDescent="0.25">
      <c r="AO22973" s="165"/>
    </row>
    <row r="22974" spans="41:41" x14ac:dyDescent="0.25">
      <c r="AO22974" s="165"/>
    </row>
    <row r="22975" spans="41:41" x14ac:dyDescent="0.25">
      <c r="AO22975" s="165"/>
    </row>
    <row r="22976" spans="41:41" x14ac:dyDescent="0.25">
      <c r="AO22976" s="165"/>
    </row>
    <row r="22977" spans="41:41" x14ac:dyDescent="0.25">
      <c r="AO22977" s="165"/>
    </row>
    <row r="22978" spans="41:41" x14ac:dyDescent="0.25">
      <c r="AO22978" s="165"/>
    </row>
    <row r="22979" spans="41:41" x14ac:dyDescent="0.25">
      <c r="AO22979" s="165"/>
    </row>
    <row r="22980" spans="41:41" x14ac:dyDescent="0.25">
      <c r="AO22980" s="165"/>
    </row>
    <row r="22981" spans="41:41" x14ac:dyDescent="0.25">
      <c r="AO22981" s="165"/>
    </row>
    <row r="22982" spans="41:41" x14ac:dyDescent="0.25">
      <c r="AO22982" s="165"/>
    </row>
    <row r="22983" spans="41:41" x14ac:dyDescent="0.25">
      <c r="AO22983" s="165"/>
    </row>
    <row r="22984" spans="41:41" x14ac:dyDescent="0.25">
      <c r="AO22984" s="165"/>
    </row>
    <row r="22985" spans="41:41" x14ac:dyDescent="0.25">
      <c r="AO22985" s="165"/>
    </row>
    <row r="22986" spans="41:41" x14ac:dyDescent="0.25">
      <c r="AO22986" s="165"/>
    </row>
    <row r="22987" spans="41:41" x14ac:dyDescent="0.25">
      <c r="AO22987" s="165"/>
    </row>
    <row r="22988" spans="41:41" x14ac:dyDescent="0.25">
      <c r="AO22988" s="165"/>
    </row>
    <row r="22989" spans="41:41" x14ac:dyDescent="0.25">
      <c r="AO22989" s="165"/>
    </row>
    <row r="22990" spans="41:41" x14ac:dyDescent="0.25">
      <c r="AO22990" s="165"/>
    </row>
    <row r="22991" spans="41:41" x14ac:dyDescent="0.25">
      <c r="AO22991" s="165"/>
    </row>
    <row r="22992" spans="41:41" x14ac:dyDescent="0.25">
      <c r="AO22992" s="165"/>
    </row>
    <row r="22993" spans="41:41" x14ac:dyDescent="0.25">
      <c r="AO22993" s="165"/>
    </row>
    <row r="22994" spans="41:41" x14ac:dyDescent="0.25">
      <c r="AO22994" s="165"/>
    </row>
    <row r="22995" spans="41:41" x14ac:dyDescent="0.25">
      <c r="AO22995" s="165"/>
    </row>
    <row r="22996" spans="41:41" x14ac:dyDescent="0.25">
      <c r="AO22996" s="165"/>
    </row>
    <row r="22997" spans="41:41" x14ac:dyDescent="0.25">
      <c r="AO22997" s="165"/>
    </row>
    <row r="22998" spans="41:41" x14ac:dyDescent="0.25">
      <c r="AO22998" s="165"/>
    </row>
    <row r="22999" spans="41:41" x14ac:dyDescent="0.25">
      <c r="AO22999" s="165"/>
    </row>
    <row r="23000" spans="41:41" x14ac:dyDescent="0.25">
      <c r="AO23000" s="165"/>
    </row>
    <row r="23001" spans="41:41" x14ac:dyDescent="0.25">
      <c r="AO23001" s="165"/>
    </row>
    <row r="23002" spans="41:41" x14ac:dyDescent="0.25">
      <c r="AO23002" s="165"/>
    </row>
    <row r="23003" spans="41:41" x14ac:dyDescent="0.25">
      <c r="AO23003" s="165"/>
    </row>
    <row r="23004" spans="41:41" x14ac:dyDescent="0.25">
      <c r="AO23004" s="165"/>
    </row>
    <row r="23005" spans="41:41" x14ac:dyDescent="0.25">
      <c r="AO23005" s="165"/>
    </row>
    <row r="23006" spans="41:41" x14ac:dyDescent="0.25">
      <c r="AO23006" s="165"/>
    </row>
    <row r="23007" spans="41:41" x14ac:dyDescent="0.25">
      <c r="AO23007" s="165"/>
    </row>
    <row r="23008" spans="41:41" x14ac:dyDescent="0.25">
      <c r="AO23008" s="165"/>
    </row>
    <row r="23009" spans="41:41" x14ac:dyDescent="0.25">
      <c r="AO23009" s="165"/>
    </row>
    <row r="23010" spans="41:41" x14ac:dyDescent="0.25">
      <c r="AO23010" s="165"/>
    </row>
    <row r="23011" spans="41:41" x14ac:dyDescent="0.25">
      <c r="AO23011" s="165"/>
    </row>
    <row r="23012" spans="41:41" x14ac:dyDescent="0.25">
      <c r="AO23012" s="165"/>
    </row>
    <row r="23013" spans="41:41" x14ac:dyDescent="0.25">
      <c r="AO23013" s="165"/>
    </row>
    <row r="23014" spans="41:41" x14ac:dyDescent="0.25">
      <c r="AO23014" s="165"/>
    </row>
    <row r="23015" spans="41:41" x14ac:dyDescent="0.25">
      <c r="AO23015" s="165"/>
    </row>
    <row r="23016" spans="41:41" x14ac:dyDescent="0.25">
      <c r="AO23016" s="165"/>
    </row>
    <row r="23017" spans="41:41" x14ac:dyDescent="0.25">
      <c r="AO23017" s="165"/>
    </row>
    <row r="23018" spans="41:41" x14ac:dyDescent="0.25">
      <c r="AO23018" s="165"/>
    </row>
    <row r="23019" spans="41:41" x14ac:dyDescent="0.25">
      <c r="AO23019" s="165"/>
    </row>
    <row r="23020" spans="41:41" x14ac:dyDescent="0.25">
      <c r="AO23020" s="165"/>
    </row>
    <row r="23021" spans="41:41" x14ac:dyDescent="0.25">
      <c r="AO23021" s="165"/>
    </row>
    <row r="23022" spans="41:41" x14ac:dyDescent="0.25">
      <c r="AO23022" s="165"/>
    </row>
    <row r="23023" spans="41:41" x14ac:dyDescent="0.25">
      <c r="AO23023" s="165"/>
    </row>
    <row r="23024" spans="41:41" x14ac:dyDescent="0.25">
      <c r="AO23024" s="165"/>
    </row>
    <row r="23025" spans="41:41" x14ac:dyDescent="0.25">
      <c r="AO23025" s="165"/>
    </row>
    <row r="23026" spans="41:41" x14ac:dyDescent="0.25">
      <c r="AO23026" s="165"/>
    </row>
    <row r="23027" spans="41:41" x14ac:dyDescent="0.25">
      <c r="AO23027" s="165"/>
    </row>
    <row r="23028" spans="41:41" x14ac:dyDescent="0.25">
      <c r="AO23028" s="165"/>
    </row>
    <row r="23029" spans="41:41" x14ac:dyDescent="0.25">
      <c r="AO23029" s="165"/>
    </row>
    <row r="23030" spans="41:41" x14ac:dyDescent="0.25">
      <c r="AO23030" s="165"/>
    </row>
    <row r="23031" spans="41:41" x14ac:dyDescent="0.25">
      <c r="AO23031" s="165"/>
    </row>
    <row r="23032" spans="41:41" x14ac:dyDescent="0.25">
      <c r="AO23032" s="165"/>
    </row>
    <row r="23033" spans="41:41" x14ac:dyDescent="0.25">
      <c r="AO23033" s="165"/>
    </row>
    <row r="23034" spans="41:41" x14ac:dyDescent="0.25">
      <c r="AO23034" s="165"/>
    </row>
    <row r="23035" spans="41:41" x14ac:dyDescent="0.25">
      <c r="AO23035" s="165"/>
    </row>
    <row r="23036" spans="41:41" x14ac:dyDescent="0.25">
      <c r="AO23036" s="165"/>
    </row>
    <row r="23037" spans="41:41" x14ac:dyDescent="0.25">
      <c r="AO23037" s="165"/>
    </row>
    <row r="23038" spans="41:41" x14ac:dyDescent="0.25">
      <c r="AO23038" s="165"/>
    </row>
    <row r="23039" spans="41:41" x14ac:dyDescent="0.25">
      <c r="AO23039" s="165"/>
    </row>
    <row r="23040" spans="41:41" x14ac:dyDescent="0.25">
      <c r="AO23040" s="165"/>
    </row>
    <row r="23041" spans="41:41" x14ac:dyDescent="0.25">
      <c r="AO23041" s="165"/>
    </row>
    <row r="23042" spans="41:41" x14ac:dyDescent="0.25">
      <c r="AO23042" s="165"/>
    </row>
    <row r="23043" spans="41:41" x14ac:dyDescent="0.25">
      <c r="AO23043" s="165"/>
    </row>
    <row r="23044" spans="41:41" x14ac:dyDescent="0.25">
      <c r="AO23044" s="165"/>
    </row>
    <row r="23045" spans="41:41" x14ac:dyDescent="0.25">
      <c r="AO23045" s="165"/>
    </row>
    <row r="23046" spans="41:41" x14ac:dyDescent="0.25">
      <c r="AO23046" s="165"/>
    </row>
    <row r="23047" spans="41:41" x14ac:dyDescent="0.25">
      <c r="AO23047" s="165"/>
    </row>
    <row r="23048" spans="41:41" x14ac:dyDescent="0.25">
      <c r="AO23048" s="165"/>
    </row>
    <row r="23049" spans="41:41" x14ac:dyDescent="0.25">
      <c r="AO23049" s="165"/>
    </row>
    <row r="23050" spans="41:41" x14ac:dyDescent="0.25">
      <c r="AO23050" s="165"/>
    </row>
    <row r="23051" spans="41:41" x14ac:dyDescent="0.25">
      <c r="AO23051" s="165"/>
    </row>
    <row r="23052" spans="41:41" x14ac:dyDescent="0.25">
      <c r="AO23052" s="165"/>
    </row>
    <row r="23053" spans="41:41" x14ac:dyDescent="0.25">
      <c r="AO23053" s="165"/>
    </row>
    <row r="23054" spans="41:41" x14ac:dyDescent="0.25">
      <c r="AO23054" s="165"/>
    </row>
    <row r="23055" spans="41:41" x14ac:dyDescent="0.25">
      <c r="AO23055" s="165"/>
    </row>
    <row r="23056" spans="41:41" x14ac:dyDescent="0.25">
      <c r="AO23056" s="165"/>
    </row>
    <row r="23057" spans="41:41" x14ac:dyDescent="0.25">
      <c r="AO23057" s="165"/>
    </row>
    <row r="23058" spans="41:41" x14ac:dyDescent="0.25">
      <c r="AO23058" s="165"/>
    </row>
    <row r="23059" spans="41:41" x14ac:dyDescent="0.25">
      <c r="AO23059" s="165"/>
    </row>
    <row r="23060" spans="41:41" x14ac:dyDescent="0.25">
      <c r="AO23060" s="165"/>
    </row>
    <row r="23061" spans="41:41" x14ac:dyDescent="0.25">
      <c r="AO23061" s="165"/>
    </row>
    <row r="23062" spans="41:41" x14ac:dyDescent="0.25">
      <c r="AO23062" s="165"/>
    </row>
    <row r="23063" spans="41:41" x14ac:dyDescent="0.25">
      <c r="AO23063" s="165"/>
    </row>
    <row r="23064" spans="41:41" x14ac:dyDescent="0.25">
      <c r="AO23064" s="165"/>
    </row>
    <row r="23065" spans="41:41" x14ac:dyDescent="0.25">
      <c r="AO23065" s="165"/>
    </row>
    <row r="23066" spans="41:41" x14ac:dyDescent="0.25">
      <c r="AO23066" s="165"/>
    </row>
    <row r="23067" spans="41:41" x14ac:dyDescent="0.25">
      <c r="AO23067" s="165"/>
    </row>
    <row r="23068" spans="41:41" x14ac:dyDescent="0.25">
      <c r="AO23068" s="165"/>
    </row>
    <row r="23069" spans="41:41" x14ac:dyDescent="0.25">
      <c r="AO23069" s="165"/>
    </row>
    <row r="23070" spans="41:41" x14ac:dyDescent="0.25">
      <c r="AO23070" s="165"/>
    </row>
    <row r="23071" spans="41:41" x14ac:dyDescent="0.25">
      <c r="AO23071" s="165"/>
    </row>
    <row r="23072" spans="41:41" x14ac:dyDescent="0.25">
      <c r="AO23072" s="165"/>
    </row>
    <row r="23073" spans="41:41" x14ac:dyDescent="0.25">
      <c r="AO23073" s="165"/>
    </row>
    <row r="23074" spans="41:41" x14ac:dyDescent="0.25">
      <c r="AO23074" s="165"/>
    </row>
    <row r="23075" spans="41:41" x14ac:dyDescent="0.25">
      <c r="AO23075" s="165"/>
    </row>
    <row r="23076" spans="41:41" x14ac:dyDescent="0.25">
      <c r="AO23076" s="165"/>
    </row>
    <row r="23077" spans="41:41" x14ac:dyDescent="0.25">
      <c r="AO23077" s="165"/>
    </row>
    <row r="23078" spans="41:41" x14ac:dyDescent="0.25">
      <c r="AO23078" s="165"/>
    </row>
    <row r="23079" spans="41:41" x14ac:dyDescent="0.25">
      <c r="AO23079" s="165"/>
    </row>
    <row r="23080" spans="41:41" x14ac:dyDescent="0.25">
      <c r="AO23080" s="165"/>
    </row>
    <row r="23081" spans="41:41" x14ac:dyDescent="0.25">
      <c r="AO23081" s="165"/>
    </row>
    <row r="23082" spans="41:41" x14ac:dyDescent="0.25">
      <c r="AO23082" s="165"/>
    </row>
    <row r="23083" spans="41:41" x14ac:dyDescent="0.25">
      <c r="AO23083" s="165"/>
    </row>
    <row r="23084" spans="41:41" x14ac:dyDescent="0.25">
      <c r="AO23084" s="165"/>
    </row>
    <row r="23085" spans="41:41" x14ac:dyDescent="0.25">
      <c r="AO23085" s="165"/>
    </row>
    <row r="23086" spans="41:41" x14ac:dyDescent="0.25">
      <c r="AO23086" s="165"/>
    </row>
    <row r="23087" spans="41:41" x14ac:dyDescent="0.25">
      <c r="AO23087" s="165"/>
    </row>
    <row r="23088" spans="41:41" x14ac:dyDescent="0.25">
      <c r="AO23088" s="165"/>
    </row>
    <row r="23089" spans="41:41" x14ac:dyDescent="0.25">
      <c r="AO23089" s="165"/>
    </row>
    <row r="23090" spans="41:41" x14ac:dyDescent="0.25">
      <c r="AO23090" s="165"/>
    </row>
    <row r="23091" spans="41:41" x14ac:dyDescent="0.25">
      <c r="AO23091" s="165"/>
    </row>
    <row r="23092" spans="41:41" x14ac:dyDescent="0.25">
      <c r="AO23092" s="165"/>
    </row>
    <row r="23093" spans="41:41" x14ac:dyDescent="0.25">
      <c r="AO23093" s="165"/>
    </row>
    <row r="23094" spans="41:41" x14ac:dyDescent="0.25">
      <c r="AO23094" s="165"/>
    </row>
    <row r="23095" spans="41:41" x14ac:dyDescent="0.25">
      <c r="AO23095" s="165"/>
    </row>
    <row r="23096" spans="41:41" x14ac:dyDescent="0.25">
      <c r="AO23096" s="165"/>
    </row>
    <row r="23097" spans="41:41" x14ac:dyDescent="0.25">
      <c r="AO23097" s="165"/>
    </row>
    <row r="23098" spans="41:41" x14ac:dyDescent="0.25">
      <c r="AO23098" s="165"/>
    </row>
    <row r="23099" spans="41:41" x14ac:dyDescent="0.25">
      <c r="AO23099" s="165"/>
    </row>
    <row r="23100" spans="41:41" x14ac:dyDescent="0.25">
      <c r="AO23100" s="165"/>
    </row>
    <row r="23101" spans="41:41" x14ac:dyDescent="0.25">
      <c r="AO23101" s="165"/>
    </row>
    <row r="23102" spans="41:41" x14ac:dyDescent="0.25">
      <c r="AO23102" s="165"/>
    </row>
    <row r="23103" spans="41:41" x14ac:dyDescent="0.25">
      <c r="AO23103" s="165"/>
    </row>
    <row r="23104" spans="41:41" x14ac:dyDescent="0.25">
      <c r="AO23104" s="165"/>
    </row>
    <row r="23105" spans="41:41" x14ac:dyDescent="0.25">
      <c r="AO23105" s="165"/>
    </row>
    <row r="23106" spans="41:41" x14ac:dyDescent="0.25">
      <c r="AO23106" s="165"/>
    </row>
    <row r="23107" spans="41:41" x14ac:dyDescent="0.25">
      <c r="AO23107" s="165"/>
    </row>
    <row r="23108" spans="41:41" x14ac:dyDescent="0.25">
      <c r="AO23108" s="165"/>
    </row>
    <row r="23109" spans="41:41" x14ac:dyDescent="0.25">
      <c r="AO23109" s="165"/>
    </row>
    <row r="23110" spans="41:41" x14ac:dyDescent="0.25">
      <c r="AO23110" s="165"/>
    </row>
    <row r="23111" spans="41:41" x14ac:dyDescent="0.25">
      <c r="AO23111" s="165"/>
    </row>
    <row r="23112" spans="41:41" x14ac:dyDescent="0.25">
      <c r="AO23112" s="165"/>
    </row>
    <row r="23113" spans="41:41" x14ac:dyDescent="0.25">
      <c r="AO23113" s="165"/>
    </row>
    <row r="23114" spans="41:41" x14ac:dyDescent="0.25">
      <c r="AO23114" s="165"/>
    </row>
    <row r="23115" spans="41:41" x14ac:dyDescent="0.25">
      <c r="AO23115" s="165"/>
    </row>
    <row r="23116" spans="41:41" x14ac:dyDescent="0.25">
      <c r="AO23116" s="165"/>
    </row>
    <row r="23117" spans="41:41" x14ac:dyDescent="0.25">
      <c r="AO23117" s="165"/>
    </row>
    <row r="23118" spans="41:41" x14ac:dyDescent="0.25">
      <c r="AO23118" s="165"/>
    </row>
    <row r="23119" spans="41:41" x14ac:dyDescent="0.25">
      <c r="AO23119" s="165"/>
    </row>
    <row r="23120" spans="41:41" x14ac:dyDescent="0.25">
      <c r="AO23120" s="165"/>
    </row>
    <row r="23121" spans="41:41" x14ac:dyDescent="0.25">
      <c r="AO23121" s="165"/>
    </row>
    <row r="23122" spans="41:41" x14ac:dyDescent="0.25">
      <c r="AO23122" s="165"/>
    </row>
    <row r="23123" spans="41:41" x14ac:dyDescent="0.25">
      <c r="AO23123" s="165"/>
    </row>
    <row r="23124" spans="41:41" x14ac:dyDescent="0.25">
      <c r="AO23124" s="165"/>
    </row>
    <row r="23125" spans="41:41" x14ac:dyDescent="0.25">
      <c r="AO23125" s="165"/>
    </row>
    <row r="23126" spans="41:41" x14ac:dyDescent="0.25">
      <c r="AO23126" s="165"/>
    </row>
    <row r="23127" spans="41:41" x14ac:dyDescent="0.25">
      <c r="AO23127" s="165"/>
    </row>
    <row r="23128" spans="41:41" x14ac:dyDescent="0.25">
      <c r="AO23128" s="165"/>
    </row>
    <row r="23129" spans="41:41" x14ac:dyDescent="0.25">
      <c r="AO23129" s="165"/>
    </row>
    <row r="23130" spans="41:41" x14ac:dyDescent="0.25">
      <c r="AO23130" s="165"/>
    </row>
    <row r="23131" spans="41:41" x14ac:dyDescent="0.25">
      <c r="AO23131" s="165"/>
    </row>
    <row r="23132" spans="41:41" x14ac:dyDescent="0.25">
      <c r="AO23132" s="165"/>
    </row>
    <row r="23133" spans="41:41" x14ac:dyDescent="0.25">
      <c r="AO23133" s="165"/>
    </row>
    <row r="23134" spans="41:41" x14ac:dyDescent="0.25">
      <c r="AO23134" s="165"/>
    </row>
    <row r="23135" spans="41:41" x14ac:dyDescent="0.25">
      <c r="AO23135" s="165"/>
    </row>
    <row r="23136" spans="41:41" x14ac:dyDescent="0.25">
      <c r="AO23136" s="165"/>
    </row>
    <row r="23137" spans="41:41" x14ac:dyDescent="0.25">
      <c r="AO23137" s="165"/>
    </row>
    <row r="23138" spans="41:41" x14ac:dyDescent="0.25">
      <c r="AO23138" s="165"/>
    </row>
    <row r="23139" spans="41:41" x14ac:dyDescent="0.25">
      <c r="AO23139" s="165"/>
    </row>
    <row r="23140" spans="41:41" x14ac:dyDescent="0.25">
      <c r="AO23140" s="165"/>
    </row>
    <row r="23141" spans="41:41" x14ac:dyDescent="0.25">
      <c r="AO23141" s="165"/>
    </row>
    <row r="23142" spans="41:41" x14ac:dyDescent="0.25">
      <c r="AO23142" s="165"/>
    </row>
    <row r="23143" spans="41:41" x14ac:dyDescent="0.25">
      <c r="AO23143" s="165"/>
    </row>
    <row r="23144" spans="41:41" x14ac:dyDescent="0.25">
      <c r="AO23144" s="165"/>
    </row>
    <row r="23145" spans="41:41" x14ac:dyDescent="0.25">
      <c r="AO23145" s="165"/>
    </row>
    <row r="23146" spans="41:41" x14ac:dyDescent="0.25">
      <c r="AO23146" s="165"/>
    </row>
    <row r="23147" spans="41:41" x14ac:dyDescent="0.25">
      <c r="AO23147" s="165"/>
    </row>
    <row r="23148" spans="41:41" x14ac:dyDescent="0.25">
      <c r="AO23148" s="165"/>
    </row>
    <row r="23149" spans="41:41" x14ac:dyDescent="0.25">
      <c r="AO23149" s="165"/>
    </row>
    <row r="23150" spans="41:41" x14ac:dyDescent="0.25">
      <c r="AO23150" s="165"/>
    </row>
    <row r="23151" spans="41:41" x14ac:dyDescent="0.25">
      <c r="AO23151" s="165"/>
    </row>
    <row r="23152" spans="41:41" x14ac:dyDescent="0.25">
      <c r="AO23152" s="165"/>
    </row>
    <row r="23153" spans="41:41" x14ac:dyDescent="0.25">
      <c r="AO23153" s="165"/>
    </row>
    <row r="23154" spans="41:41" x14ac:dyDescent="0.25">
      <c r="AO23154" s="165"/>
    </row>
    <row r="23155" spans="41:41" x14ac:dyDescent="0.25">
      <c r="AO23155" s="165"/>
    </row>
    <row r="23156" spans="41:41" x14ac:dyDescent="0.25">
      <c r="AO23156" s="165"/>
    </row>
    <row r="23157" spans="41:41" x14ac:dyDescent="0.25">
      <c r="AO23157" s="165"/>
    </row>
    <row r="23158" spans="41:41" x14ac:dyDescent="0.25">
      <c r="AO23158" s="165"/>
    </row>
    <row r="23159" spans="41:41" x14ac:dyDescent="0.25">
      <c r="AO23159" s="165"/>
    </row>
    <row r="23160" spans="41:41" x14ac:dyDescent="0.25">
      <c r="AO23160" s="165"/>
    </row>
    <row r="23161" spans="41:41" x14ac:dyDescent="0.25">
      <c r="AO23161" s="165"/>
    </row>
    <row r="23162" spans="41:41" x14ac:dyDescent="0.25">
      <c r="AO23162" s="165"/>
    </row>
    <row r="23163" spans="41:41" x14ac:dyDescent="0.25">
      <c r="AO23163" s="165"/>
    </row>
    <row r="23164" spans="41:41" x14ac:dyDescent="0.25">
      <c r="AO23164" s="165"/>
    </row>
    <row r="23165" spans="41:41" x14ac:dyDescent="0.25">
      <c r="AO23165" s="165"/>
    </row>
    <row r="23166" spans="41:41" x14ac:dyDescent="0.25">
      <c r="AO23166" s="165"/>
    </row>
    <row r="23167" spans="41:41" x14ac:dyDescent="0.25">
      <c r="AO23167" s="165"/>
    </row>
    <row r="23168" spans="41:41" x14ac:dyDescent="0.25">
      <c r="AO23168" s="165"/>
    </row>
    <row r="23169" spans="41:41" x14ac:dyDescent="0.25">
      <c r="AO23169" s="165"/>
    </row>
    <row r="23170" spans="41:41" x14ac:dyDescent="0.25">
      <c r="AO23170" s="165"/>
    </row>
    <row r="23171" spans="41:41" x14ac:dyDescent="0.25">
      <c r="AO23171" s="165"/>
    </row>
    <row r="23172" spans="41:41" x14ac:dyDescent="0.25">
      <c r="AO23172" s="165"/>
    </row>
    <row r="23173" spans="41:41" x14ac:dyDescent="0.25">
      <c r="AO23173" s="165"/>
    </row>
    <row r="23174" spans="41:41" x14ac:dyDescent="0.25">
      <c r="AO23174" s="165"/>
    </row>
    <row r="23175" spans="41:41" x14ac:dyDescent="0.25">
      <c r="AO23175" s="165"/>
    </row>
    <row r="23176" spans="41:41" x14ac:dyDescent="0.25">
      <c r="AO23176" s="165"/>
    </row>
    <row r="23177" spans="41:41" x14ac:dyDescent="0.25">
      <c r="AO23177" s="165"/>
    </row>
    <row r="23178" spans="41:41" x14ac:dyDescent="0.25">
      <c r="AO23178" s="165"/>
    </row>
    <row r="23179" spans="41:41" x14ac:dyDescent="0.25">
      <c r="AO23179" s="165"/>
    </row>
    <row r="23180" spans="41:41" x14ac:dyDescent="0.25">
      <c r="AO23180" s="165"/>
    </row>
    <row r="23181" spans="41:41" x14ac:dyDescent="0.25">
      <c r="AO23181" s="165"/>
    </row>
    <row r="23182" spans="41:41" x14ac:dyDescent="0.25">
      <c r="AO23182" s="165"/>
    </row>
    <row r="23183" spans="41:41" x14ac:dyDescent="0.25">
      <c r="AO23183" s="165"/>
    </row>
    <row r="23184" spans="41:41" x14ac:dyDescent="0.25">
      <c r="AO23184" s="165"/>
    </row>
    <row r="23185" spans="41:41" x14ac:dyDescent="0.25">
      <c r="AO23185" s="165"/>
    </row>
    <row r="23186" spans="41:41" x14ac:dyDescent="0.25">
      <c r="AO23186" s="165"/>
    </row>
    <row r="23187" spans="41:41" x14ac:dyDescent="0.25">
      <c r="AO23187" s="165"/>
    </row>
    <row r="23188" spans="41:41" x14ac:dyDescent="0.25">
      <c r="AO23188" s="165"/>
    </row>
    <row r="23189" spans="41:41" x14ac:dyDescent="0.25">
      <c r="AO23189" s="165"/>
    </row>
    <row r="23190" spans="41:41" x14ac:dyDescent="0.25">
      <c r="AO23190" s="165"/>
    </row>
    <row r="23191" spans="41:41" x14ac:dyDescent="0.25">
      <c r="AO23191" s="165"/>
    </row>
    <row r="23192" spans="41:41" x14ac:dyDescent="0.25">
      <c r="AO23192" s="165"/>
    </row>
    <row r="23193" spans="41:41" x14ac:dyDescent="0.25">
      <c r="AO23193" s="165"/>
    </row>
    <row r="23194" spans="41:41" x14ac:dyDescent="0.25">
      <c r="AO23194" s="165"/>
    </row>
    <row r="23195" spans="41:41" x14ac:dyDescent="0.25">
      <c r="AO23195" s="165"/>
    </row>
    <row r="23196" spans="41:41" x14ac:dyDescent="0.25">
      <c r="AO23196" s="165"/>
    </row>
    <row r="23197" spans="41:41" x14ac:dyDescent="0.25">
      <c r="AO23197" s="165"/>
    </row>
    <row r="23198" spans="41:41" x14ac:dyDescent="0.25">
      <c r="AO23198" s="165"/>
    </row>
    <row r="23199" spans="41:41" x14ac:dyDescent="0.25">
      <c r="AO23199" s="165"/>
    </row>
    <row r="23200" spans="41:41" x14ac:dyDescent="0.25">
      <c r="AO23200" s="165"/>
    </row>
    <row r="23201" spans="41:41" x14ac:dyDescent="0.25">
      <c r="AO23201" s="165"/>
    </row>
    <row r="23202" spans="41:41" x14ac:dyDescent="0.25">
      <c r="AO23202" s="165"/>
    </row>
    <row r="23203" spans="41:41" x14ac:dyDescent="0.25">
      <c r="AO23203" s="165"/>
    </row>
    <row r="23204" spans="41:41" x14ac:dyDescent="0.25">
      <c r="AO23204" s="165"/>
    </row>
    <row r="23205" spans="41:41" x14ac:dyDescent="0.25">
      <c r="AO23205" s="165"/>
    </row>
    <row r="23206" spans="41:41" x14ac:dyDescent="0.25">
      <c r="AO23206" s="165"/>
    </row>
    <row r="23207" spans="41:41" x14ac:dyDescent="0.25">
      <c r="AO23207" s="165"/>
    </row>
    <row r="23208" spans="41:41" x14ac:dyDescent="0.25">
      <c r="AO23208" s="165"/>
    </row>
    <row r="23209" spans="41:41" x14ac:dyDescent="0.25">
      <c r="AO23209" s="165"/>
    </row>
    <row r="23210" spans="41:41" x14ac:dyDescent="0.25">
      <c r="AO23210" s="165"/>
    </row>
    <row r="23211" spans="41:41" x14ac:dyDescent="0.25">
      <c r="AO23211" s="165"/>
    </row>
    <row r="23212" spans="41:41" x14ac:dyDescent="0.25">
      <c r="AO23212" s="165"/>
    </row>
    <row r="23213" spans="41:41" x14ac:dyDescent="0.25">
      <c r="AO23213" s="165"/>
    </row>
    <row r="23214" spans="41:41" x14ac:dyDescent="0.25">
      <c r="AO23214" s="165"/>
    </row>
    <row r="23215" spans="41:41" x14ac:dyDescent="0.25">
      <c r="AO23215" s="165"/>
    </row>
    <row r="23216" spans="41:41" x14ac:dyDescent="0.25">
      <c r="AO23216" s="165"/>
    </row>
    <row r="23217" spans="41:41" x14ac:dyDescent="0.25">
      <c r="AO23217" s="165"/>
    </row>
    <row r="23218" spans="41:41" x14ac:dyDescent="0.25">
      <c r="AO23218" s="165"/>
    </row>
    <row r="23219" spans="41:41" x14ac:dyDescent="0.25">
      <c r="AO23219" s="165"/>
    </row>
    <row r="23220" spans="41:41" x14ac:dyDescent="0.25">
      <c r="AO23220" s="165"/>
    </row>
    <row r="23221" spans="41:41" x14ac:dyDescent="0.25">
      <c r="AO23221" s="165"/>
    </row>
    <row r="23222" spans="41:41" x14ac:dyDescent="0.25">
      <c r="AO23222" s="165"/>
    </row>
    <row r="23223" spans="41:41" x14ac:dyDescent="0.25">
      <c r="AO23223" s="165"/>
    </row>
    <row r="23224" spans="41:41" x14ac:dyDescent="0.25">
      <c r="AO23224" s="165"/>
    </row>
    <row r="23225" spans="41:41" x14ac:dyDescent="0.25">
      <c r="AO23225" s="165"/>
    </row>
    <row r="23226" spans="41:41" x14ac:dyDescent="0.25">
      <c r="AO23226" s="165"/>
    </row>
    <row r="23227" spans="41:41" x14ac:dyDescent="0.25">
      <c r="AO23227" s="165"/>
    </row>
    <row r="23228" spans="41:41" x14ac:dyDescent="0.25">
      <c r="AO23228" s="165"/>
    </row>
    <row r="23229" spans="41:41" x14ac:dyDescent="0.25">
      <c r="AO23229" s="165"/>
    </row>
    <row r="23230" spans="41:41" x14ac:dyDescent="0.25">
      <c r="AO23230" s="165"/>
    </row>
    <row r="23231" spans="41:41" x14ac:dyDescent="0.25">
      <c r="AO23231" s="165"/>
    </row>
    <row r="23232" spans="41:41" x14ac:dyDescent="0.25">
      <c r="AO23232" s="165"/>
    </row>
    <row r="23233" spans="41:41" x14ac:dyDescent="0.25">
      <c r="AO23233" s="165"/>
    </row>
    <row r="23234" spans="41:41" x14ac:dyDescent="0.25">
      <c r="AO23234" s="165"/>
    </row>
    <row r="23235" spans="41:41" x14ac:dyDescent="0.25">
      <c r="AO23235" s="165"/>
    </row>
    <row r="23236" spans="41:41" x14ac:dyDescent="0.25">
      <c r="AO23236" s="165"/>
    </row>
    <row r="23237" spans="41:41" x14ac:dyDescent="0.25">
      <c r="AO23237" s="165"/>
    </row>
    <row r="23238" spans="41:41" x14ac:dyDescent="0.25">
      <c r="AO23238" s="165"/>
    </row>
    <row r="23239" spans="41:41" x14ac:dyDescent="0.25">
      <c r="AO23239" s="165"/>
    </row>
    <row r="23240" spans="41:41" x14ac:dyDescent="0.25">
      <c r="AO23240" s="165"/>
    </row>
    <row r="23241" spans="41:41" x14ac:dyDescent="0.25">
      <c r="AO23241" s="165"/>
    </row>
    <row r="23242" spans="41:41" x14ac:dyDescent="0.25">
      <c r="AO23242" s="165"/>
    </row>
    <row r="23243" spans="41:41" x14ac:dyDescent="0.25">
      <c r="AO23243" s="165"/>
    </row>
    <row r="23244" spans="41:41" x14ac:dyDescent="0.25">
      <c r="AO23244" s="165"/>
    </row>
    <row r="23245" spans="41:41" x14ac:dyDescent="0.25">
      <c r="AO23245" s="165"/>
    </row>
    <row r="23246" spans="41:41" x14ac:dyDescent="0.25">
      <c r="AO23246" s="165"/>
    </row>
    <row r="23247" spans="41:41" x14ac:dyDescent="0.25">
      <c r="AO23247" s="165"/>
    </row>
    <row r="23248" spans="41:41" x14ac:dyDescent="0.25">
      <c r="AO23248" s="165"/>
    </row>
    <row r="23249" spans="41:41" x14ac:dyDescent="0.25">
      <c r="AO23249" s="165"/>
    </row>
    <row r="23250" spans="41:41" x14ac:dyDescent="0.25">
      <c r="AO23250" s="165"/>
    </row>
    <row r="23251" spans="41:41" x14ac:dyDescent="0.25">
      <c r="AO23251" s="165"/>
    </row>
    <row r="23252" spans="41:41" x14ac:dyDescent="0.25">
      <c r="AO23252" s="165"/>
    </row>
    <row r="23253" spans="41:41" x14ac:dyDescent="0.25">
      <c r="AO23253" s="165"/>
    </row>
    <row r="23254" spans="41:41" x14ac:dyDescent="0.25">
      <c r="AO23254" s="165"/>
    </row>
    <row r="23255" spans="41:41" x14ac:dyDescent="0.25">
      <c r="AO23255" s="165"/>
    </row>
    <row r="23256" spans="41:41" x14ac:dyDescent="0.25">
      <c r="AO23256" s="165"/>
    </row>
    <row r="23257" spans="41:41" x14ac:dyDescent="0.25">
      <c r="AO23257" s="165"/>
    </row>
    <row r="23258" spans="41:41" x14ac:dyDescent="0.25">
      <c r="AO23258" s="165"/>
    </row>
    <row r="23259" spans="41:41" x14ac:dyDescent="0.25">
      <c r="AO23259" s="165"/>
    </row>
    <row r="23260" spans="41:41" x14ac:dyDescent="0.25">
      <c r="AO23260" s="165"/>
    </row>
    <row r="23261" spans="41:41" x14ac:dyDescent="0.25">
      <c r="AO23261" s="165"/>
    </row>
    <row r="23262" spans="41:41" x14ac:dyDescent="0.25">
      <c r="AO23262" s="165"/>
    </row>
    <row r="23263" spans="41:41" x14ac:dyDescent="0.25">
      <c r="AO23263" s="165"/>
    </row>
    <row r="23264" spans="41:41" x14ac:dyDescent="0.25">
      <c r="AO23264" s="165"/>
    </row>
    <row r="23265" spans="41:41" x14ac:dyDescent="0.25">
      <c r="AO23265" s="165"/>
    </row>
    <row r="23266" spans="41:41" x14ac:dyDescent="0.25">
      <c r="AO23266" s="165"/>
    </row>
    <row r="23267" spans="41:41" x14ac:dyDescent="0.25">
      <c r="AO23267" s="165"/>
    </row>
    <row r="23268" spans="41:41" x14ac:dyDescent="0.25">
      <c r="AO23268" s="165"/>
    </row>
    <row r="23269" spans="41:41" x14ac:dyDescent="0.25">
      <c r="AO23269" s="165"/>
    </row>
    <row r="23270" spans="41:41" x14ac:dyDescent="0.25">
      <c r="AO23270" s="165"/>
    </row>
    <row r="23271" spans="41:41" x14ac:dyDescent="0.25">
      <c r="AO23271" s="165"/>
    </row>
    <row r="23272" spans="41:41" x14ac:dyDescent="0.25">
      <c r="AO23272" s="165"/>
    </row>
    <row r="23273" spans="41:41" x14ac:dyDescent="0.25">
      <c r="AO23273" s="165"/>
    </row>
    <row r="23274" spans="41:41" x14ac:dyDescent="0.25">
      <c r="AO23274" s="165"/>
    </row>
    <row r="23275" spans="41:41" x14ac:dyDescent="0.25">
      <c r="AO23275" s="165"/>
    </row>
    <row r="23276" spans="41:41" x14ac:dyDescent="0.25">
      <c r="AO23276" s="165"/>
    </row>
    <row r="23277" spans="41:41" x14ac:dyDescent="0.25">
      <c r="AO23277" s="165"/>
    </row>
    <row r="23278" spans="41:41" x14ac:dyDescent="0.25">
      <c r="AO23278" s="165"/>
    </row>
    <row r="23279" spans="41:41" x14ac:dyDescent="0.25">
      <c r="AO23279" s="165"/>
    </row>
    <row r="23280" spans="41:41" x14ac:dyDescent="0.25">
      <c r="AO23280" s="165"/>
    </row>
    <row r="23281" spans="41:41" x14ac:dyDescent="0.25">
      <c r="AO23281" s="165"/>
    </row>
    <row r="23282" spans="41:41" x14ac:dyDescent="0.25">
      <c r="AO23282" s="165"/>
    </row>
    <row r="23283" spans="41:41" x14ac:dyDescent="0.25">
      <c r="AO23283" s="165"/>
    </row>
    <row r="23284" spans="41:41" x14ac:dyDescent="0.25">
      <c r="AO23284" s="165"/>
    </row>
    <row r="23285" spans="41:41" x14ac:dyDescent="0.25">
      <c r="AO23285" s="165"/>
    </row>
    <row r="23286" spans="41:41" x14ac:dyDescent="0.25">
      <c r="AO23286" s="165"/>
    </row>
    <row r="23287" spans="41:41" x14ac:dyDescent="0.25">
      <c r="AO23287" s="165"/>
    </row>
    <row r="23288" spans="41:41" x14ac:dyDescent="0.25">
      <c r="AO23288" s="165"/>
    </row>
    <row r="23289" spans="41:41" x14ac:dyDescent="0.25">
      <c r="AO23289" s="165"/>
    </row>
    <row r="23290" spans="41:41" x14ac:dyDescent="0.25">
      <c r="AO23290" s="165"/>
    </row>
    <row r="23291" spans="41:41" x14ac:dyDescent="0.25">
      <c r="AO23291" s="165"/>
    </row>
    <row r="23292" spans="41:41" x14ac:dyDescent="0.25">
      <c r="AO23292" s="165"/>
    </row>
    <row r="23293" spans="41:41" x14ac:dyDescent="0.25">
      <c r="AO23293" s="165"/>
    </row>
    <row r="23294" spans="41:41" x14ac:dyDescent="0.25">
      <c r="AO23294" s="165"/>
    </row>
    <row r="23295" spans="41:41" x14ac:dyDescent="0.25">
      <c r="AO23295" s="165"/>
    </row>
    <row r="23296" spans="41:41" x14ac:dyDescent="0.25">
      <c r="AO23296" s="165"/>
    </row>
    <row r="23297" spans="41:41" x14ac:dyDescent="0.25">
      <c r="AO23297" s="165"/>
    </row>
    <row r="23298" spans="41:41" x14ac:dyDescent="0.25">
      <c r="AO23298" s="165"/>
    </row>
    <row r="23299" spans="41:41" x14ac:dyDescent="0.25">
      <c r="AO23299" s="165"/>
    </row>
    <row r="23300" spans="41:41" x14ac:dyDescent="0.25">
      <c r="AO23300" s="165"/>
    </row>
    <row r="23301" spans="41:41" x14ac:dyDescent="0.25">
      <c r="AO23301" s="165"/>
    </row>
    <row r="23302" spans="41:41" x14ac:dyDescent="0.25">
      <c r="AO23302" s="165"/>
    </row>
    <row r="23303" spans="41:41" x14ac:dyDescent="0.25">
      <c r="AO23303" s="165"/>
    </row>
    <row r="23304" spans="41:41" x14ac:dyDescent="0.25">
      <c r="AO23304" s="165"/>
    </row>
    <row r="23305" spans="41:41" x14ac:dyDescent="0.25">
      <c r="AO23305" s="165"/>
    </row>
    <row r="23306" spans="41:41" x14ac:dyDescent="0.25">
      <c r="AO23306" s="165"/>
    </row>
    <row r="23307" spans="41:41" x14ac:dyDescent="0.25">
      <c r="AO23307" s="165"/>
    </row>
    <row r="23308" spans="41:41" x14ac:dyDescent="0.25">
      <c r="AO23308" s="165"/>
    </row>
    <row r="23309" spans="41:41" x14ac:dyDescent="0.25">
      <c r="AO23309" s="165"/>
    </row>
    <row r="23310" spans="41:41" x14ac:dyDescent="0.25">
      <c r="AO23310" s="165"/>
    </row>
    <row r="23311" spans="41:41" x14ac:dyDescent="0.25">
      <c r="AO23311" s="165"/>
    </row>
    <row r="23312" spans="41:41" x14ac:dyDescent="0.25">
      <c r="AO23312" s="165"/>
    </row>
    <row r="23313" spans="41:41" x14ac:dyDescent="0.25">
      <c r="AO23313" s="165"/>
    </row>
    <row r="23314" spans="41:41" x14ac:dyDescent="0.25">
      <c r="AO23314" s="165"/>
    </row>
    <row r="23315" spans="41:41" x14ac:dyDescent="0.25">
      <c r="AO23315" s="165"/>
    </row>
    <row r="23316" spans="41:41" x14ac:dyDescent="0.25">
      <c r="AO23316" s="165"/>
    </row>
    <row r="23317" spans="41:41" x14ac:dyDescent="0.25">
      <c r="AO23317" s="165"/>
    </row>
    <row r="23318" spans="41:41" x14ac:dyDescent="0.25">
      <c r="AO23318" s="165"/>
    </row>
    <row r="23319" spans="41:41" x14ac:dyDescent="0.25">
      <c r="AO23319" s="165"/>
    </row>
    <row r="23320" spans="41:41" x14ac:dyDescent="0.25">
      <c r="AO23320" s="165"/>
    </row>
    <row r="23321" spans="41:41" x14ac:dyDescent="0.25">
      <c r="AO23321" s="165"/>
    </row>
    <row r="23322" spans="41:41" x14ac:dyDescent="0.25">
      <c r="AO23322" s="165"/>
    </row>
    <row r="23323" spans="41:41" x14ac:dyDescent="0.25">
      <c r="AO23323" s="165"/>
    </row>
    <row r="23324" spans="41:41" x14ac:dyDescent="0.25">
      <c r="AO23324" s="165"/>
    </row>
    <row r="23325" spans="41:41" x14ac:dyDescent="0.25">
      <c r="AO23325" s="165"/>
    </row>
    <row r="23326" spans="41:41" x14ac:dyDescent="0.25">
      <c r="AO23326" s="165"/>
    </row>
    <row r="23327" spans="41:41" x14ac:dyDescent="0.25">
      <c r="AO23327" s="165"/>
    </row>
    <row r="23328" spans="41:41" x14ac:dyDescent="0.25">
      <c r="AO23328" s="165"/>
    </row>
    <row r="23329" spans="41:41" x14ac:dyDescent="0.25">
      <c r="AO23329" s="165"/>
    </row>
    <row r="23330" spans="41:41" x14ac:dyDescent="0.25">
      <c r="AO23330" s="165"/>
    </row>
    <row r="23331" spans="41:41" x14ac:dyDescent="0.25">
      <c r="AO23331" s="165"/>
    </row>
    <row r="23332" spans="41:41" x14ac:dyDescent="0.25">
      <c r="AO23332" s="165"/>
    </row>
    <row r="23333" spans="41:41" x14ac:dyDescent="0.25">
      <c r="AO23333" s="165"/>
    </row>
    <row r="23334" spans="41:41" x14ac:dyDescent="0.25">
      <c r="AO23334" s="165"/>
    </row>
    <row r="23335" spans="41:41" x14ac:dyDescent="0.25">
      <c r="AO23335" s="165"/>
    </row>
    <row r="23336" spans="41:41" x14ac:dyDescent="0.25">
      <c r="AO23336" s="165"/>
    </row>
    <row r="23337" spans="41:41" x14ac:dyDescent="0.25">
      <c r="AO23337" s="165"/>
    </row>
    <row r="23338" spans="41:41" x14ac:dyDescent="0.25">
      <c r="AO23338" s="165"/>
    </row>
    <row r="23339" spans="41:41" x14ac:dyDescent="0.25">
      <c r="AO23339" s="165"/>
    </row>
    <row r="23340" spans="41:41" x14ac:dyDescent="0.25">
      <c r="AO23340" s="165"/>
    </row>
    <row r="23341" spans="41:41" x14ac:dyDescent="0.25">
      <c r="AO23341" s="165"/>
    </row>
    <row r="23342" spans="41:41" x14ac:dyDescent="0.25">
      <c r="AO23342" s="165"/>
    </row>
    <row r="23343" spans="41:41" x14ac:dyDescent="0.25">
      <c r="AO23343" s="165"/>
    </row>
    <row r="23344" spans="41:41" x14ac:dyDescent="0.25">
      <c r="AO23344" s="165"/>
    </row>
    <row r="23345" spans="41:41" x14ac:dyDescent="0.25">
      <c r="AO23345" s="165"/>
    </row>
    <row r="23346" spans="41:41" x14ac:dyDescent="0.25">
      <c r="AO23346" s="165"/>
    </row>
    <row r="23347" spans="41:41" x14ac:dyDescent="0.25">
      <c r="AO23347" s="165"/>
    </row>
    <row r="23348" spans="41:41" x14ac:dyDescent="0.25">
      <c r="AO23348" s="165"/>
    </row>
    <row r="23349" spans="41:41" x14ac:dyDescent="0.25">
      <c r="AO23349" s="165"/>
    </row>
    <row r="23350" spans="41:41" x14ac:dyDescent="0.25">
      <c r="AO23350" s="165"/>
    </row>
    <row r="23351" spans="41:41" x14ac:dyDescent="0.25">
      <c r="AO23351" s="165"/>
    </row>
    <row r="23352" spans="41:41" x14ac:dyDescent="0.25">
      <c r="AO23352" s="165"/>
    </row>
    <row r="23353" spans="41:41" x14ac:dyDescent="0.25">
      <c r="AO23353" s="165"/>
    </row>
    <row r="23354" spans="41:41" x14ac:dyDescent="0.25">
      <c r="AO23354" s="165"/>
    </row>
    <row r="23355" spans="41:41" x14ac:dyDescent="0.25">
      <c r="AO23355" s="165"/>
    </row>
    <row r="23356" spans="41:41" x14ac:dyDescent="0.25">
      <c r="AO23356" s="165"/>
    </row>
    <row r="23357" spans="41:41" x14ac:dyDescent="0.25">
      <c r="AO23357" s="165"/>
    </row>
    <row r="23358" spans="41:41" x14ac:dyDescent="0.25">
      <c r="AO23358" s="165"/>
    </row>
    <row r="23359" spans="41:41" x14ac:dyDescent="0.25">
      <c r="AO23359" s="165"/>
    </row>
    <row r="23360" spans="41:41" x14ac:dyDescent="0.25">
      <c r="AO23360" s="165"/>
    </row>
    <row r="23361" spans="41:41" x14ac:dyDescent="0.25">
      <c r="AO23361" s="165"/>
    </row>
    <row r="23362" spans="41:41" x14ac:dyDescent="0.25">
      <c r="AO23362" s="165"/>
    </row>
    <row r="23363" spans="41:41" x14ac:dyDescent="0.25">
      <c r="AO23363" s="165"/>
    </row>
    <row r="23364" spans="41:41" x14ac:dyDescent="0.25">
      <c r="AO23364" s="165"/>
    </row>
    <row r="23365" spans="41:41" x14ac:dyDescent="0.25">
      <c r="AO23365" s="165"/>
    </row>
    <row r="23366" spans="41:41" x14ac:dyDescent="0.25">
      <c r="AO23366" s="165"/>
    </row>
    <row r="23367" spans="41:41" x14ac:dyDescent="0.25">
      <c r="AO23367" s="165"/>
    </row>
    <row r="23368" spans="41:41" x14ac:dyDescent="0.25">
      <c r="AO23368" s="165"/>
    </row>
    <row r="23369" spans="41:41" x14ac:dyDescent="0.25">
      <c r="AO23369" s="165"/>
    </row>
    <row r="23370" spans="41:41" x14ac:dyDescent="0.25">
      <c r="AO23370" s="165"/>
    </row>
    <row r="23371" spans="41:41" x14ac:dyDescent="0.25">
      <c r="AO23371" s="165"/>
    </row>
    <row r="23372" spans="41:41" x14ac:dyDescent="0.25">
      <c r="AO23372" s="165"/>
    </row>
    <row r="23373" spans="41:41" x14ac:dyDescent="0.25">
      <c r="AO23373" s="165"/>
    </row>
    <row r="23374" spans="41:41" x14ac:dyDescent="0.25">
      <c r="AO23374" s="165"/>
    </row>
    <row r="23375" spans="41:41" x14ac:dyDescent="0.25">
      <c r="AO23375" s="165"/>
    </row>
    <row r="23376" spans="41:41" x14ac:dyDescent="0.25">
      <c r="AO23376" s="165"/>
    </row>
    <row r="23377" spans="41:41" x14ac:dyDescent="0.25">
      <c r="AO23377" s="165"/>
    </row>
    <row r="23378" spans="41:41" x14ac:dyDescent="0.25">
      <c r="AO23378" s="165"/>
    </row>
    <row r="23379" spans="41:41" x14ac:dyDescent="0.25">
      <c r="AO23379" s="165"/>
    </row>
    <row r="23380" spans="41:41" x14ac:dyDescent="0.25">
      <c r="AO23380" s="165"/>
    </row>
    <row r="23381" spans="41:41" x14ac:dyDescent="0.25">
      <c r="AO23381" s="165"/>
    </row>
    <row r="23382" spans="41:41" x14ac:dyDescent="0.25">
      <c r="AO23382" s="165"/>
    </row>
    <row r="23383" spans="41:41" x14ac:dyDescent="0.25">
      <c r="AO23383" s="165"/>
    </row>
    <row r="23384" spans="41:41" x14ac:dyDescent="0.25">
      <c r="AO23384" s="165"/>
    </row>
    <row r="23385" spans="41:41" x14ac:dyDescent="0.25">
      <c r="AO23385" s="165"/>
    </row>
    <row r="23386" spans="41:41" x14ac:dyDescent="0.25">
      <c r="AO23386" s="165"/>
    </row>
    <row r="23387" spans="41:41" x14ac:dyDescent="0.25">
      <c r="AO23387" s="165"/>
    </row>
    <row r="23388" spans="41:41" x14ac:dyDescent="0.25">
      <c r="AO23388" s="165"/>
    </row>
    <row r="23389" spans="41:41" x14ac:dyDescent="0.25">
      <c r="AO23389" s="165"/>
    </row>
    <row r="23390" spans="41:41" x14ac:dyDescent="0.25">
      <c r="AO23390" s="165"/>
    </row>
    <row r="23391" spans="41:41" x14ac:dyDescent="0.25">
      <c r="AO23391" s="165"/>
    </row>
    <row r="23392" spans="41:41" x14ac:dyDescent="0.25">
      <c r="AO23392" s="165"/>
    </row>
    <row r="23393" spans="41:41" x14ac:dyDescent="0.25">
      <c r="AO23393" s="165"/>
    </row>
    <row r="23394" spans="41:41" x14ac:dyDescent="0.25">
      <c r="AO23394" s="165"/>
    </row>
    <row r="23395" spans="41:41" x14ac:dyDescent="0.25">
      <c r="AO23395" s="165"/>
    </row>
    <row r="23396" spans="41:41" x14ac:dyDescent="0.25">
      <c r="AO23396" s="165"/>
    </row>
    <row r="23397" spans="41:41" x14ac:dyDescent="0.25">
      <c r="AO23397" s="165"/>
    </row>
    <row r="23398" spans="41:41" x14ac:dyDescent="0.25">
      <c r="AO23398" s="165"/>
    </row>
    <row r="23399" spans="41:41" x14ac:dyDescent="0.25">
      <c r="AO23399" s="165"/>
    </row>
    <row r="23400" spans="41:41" x14ac:dyDescent="0.25">
      <c r="AO23400" s="165"/>
    </row>
    <row r="23401" spans="41:41" x14ac:dyDescent="0.25">
      <c r="AO23401" s="165"/>
    </row>
    <row r="23402" spans="41:41" x14ac:dyDescent="0.25">
      <c r="AO23402" s="165"/>
    </row>
    <row r="23403" spans="41:41" x14ac:dyDescent="0.25">
      <c r="AO23403" s="165"/>
    </row>
    <row r="23404" spans="41:41" x14ac:dyDescent="0.25">
      <c r="AO23404" s="165"/>
    </row>
    <row r="23405" spans="41:41" x14ac:dyDescent="0.25">
      <c r="AO23405" s="165"/>
    </row>
    <row r="23406" spans="41:41" x14ac:dyDescent="0.25">
      <c r="AO23406" s="165"/>
    </row>
    <row r="23407" spans="41:41" x14ac:dyDescent="0.25">
      <c r="AO23407" s="165"/>
    </row>
    <row r="23408" spans="41:41" x14ac:dyDescent="0.25">
      <c r="AO23408" s="165"/>
    </row>
    <row r="23409" spans="41:41" x14ac:dyDescent="0.25">
      <c r="AO23409" s="165"/>
    </row>
    <row r="23410" spans="41:41" x14ac:dyDescent="0.25">
      <c r="AO23410" s="165"/>
    </row>
    <row r="23411" spans="41:41" x14ac:dyDescent="0.25">
      <c r="AO23411" s="165"/>
    </row>
    <row r="23412" spans="41:41" x14ac:dyDescent="0.25">
      <c r="AO23412" s="165"/>
    </row>
    <row r="23413" spans="41:41" x14ac:dyDescent="0.25">
      <c r="AO23413" s="165"/>
    </row>
    <row r="23414" spans="41:41" x14ac:dyDescent="0.25">
      <c r="AO23414" s="165"/>
    </row>
    <row r="23415" spans="41:41" x14ac:dyDescent="0.25">
      <c r="AO23415" s="165"/>
    </row>
    <row r="23416" spans="41:41" x14ac:dyDescent="0.25">
      <c r="AO23416" s="165"/>
    </row>
    <row r="23417" spans="41:41" x14ac:dyDescent="0.25">
      <c r="AO23417" s="165"/>
    </row>
    <row r="23418" spans="41:41" x14ac:dyDescent="0.25">
      <c r="AO23418" s="165"/>
    </row>
    <row r="23419" spans="41:41" x14ac:dyDescent="0.25">
      <c r="AO23419" s="165"/>
    </row>
    <row r="23420" spans="41:41" x14ac:dyDescent="0.25">
      <c r="AO23420" s="165"/>
    </row>
    <row r="23421" spans="41:41" x14ac:dyDescent="0.25">
      <c r="AO23421" s="165"/>
    </row>
    <row r="23422" spans="41:41" x14ac:dyDescent="0.25">
      <c r="AO23422" s="165"/>
    </row>
    <row r="23423" spans="41:41" x14ac:dyDescent="0.25">
      <c r="AO23423" s="165"/>
    </row>
    <row r="23424" spans="41:41" x14ac:dyDescent="0.25">
      <c r="AO23424" s="165"/>
    </row>
    <row r="23425" spans="41:41" x14ac:dyDescent="0.25">
      <c r="AO23425" s="165"/>
    </row>
    <row r="23426" spans="41:41" x14ac:dyDescent="0.25">
      <c r="AO23426" s="165"/>
    </row>
    <row r="23427" spans="41:41" x14ac:dyDescent="0.25">
      <c r="AO23427" s="165"/>
    </row>
    <row r="23428" spans="41:41" x14ac:dyDescent="0.25">
      <c r="AO23428" s="165"/>
    </row>
    <row r="23429" spans="41:41" x14ac:dyDescent="0.25">
      <c r="AO23429" s="165"/>
    </row>
    <row r="23430" spans="41:41" x14ac:dyDescent="0.25">
      <c r="AO23430" s="165"/>
    </row>
    <row r="23431" spans="41:41" x14ac:dyDescent="0.25">
      <c r="AO23431" s="165"/>
    </row>
    <row r="23432" spans="41:41" x14ac:dyDescent="0.25">
      <c r="AO23432" s="165"/>
    </row>
    <row r="23433" spans="41:41" x14ac:dyDescent="0.25">
      <c r="AO23433" s="165"/>
    </row>
    <row r="23434" spans="41:41" x14ac:dyDescent="0.25">
      <c r="AO23434" s="165"/>
    </row>
    <row r="23435" spans="41:41" x14ac:dyDescent="0.25">
      <c r="AO23435" s="165"/>
    </row>
    <row r="23436" spans="41:41" x14ac:dyDescent="0.25">
      <c r="AO23436" s="165"/>
    </row>
    <row r="23437" spans="41:41" x14ac:dyDescent="0.25">
      <c r="AO23437" s="165"/>
    </row>
    <row r="23438" spans="41:41" x14ac:dyDescent="0.25">
      <c r="AO23438" s="165"/>
    </row>
    <row r="23439" spans="41:41" x14ac:dyDescent="0.25">
      <c r="AO23439" s="165"/>
    </row>
    <row r="23440" spans="41:41" x14ac:dyDescent="0.25">
      <c r="AO23440" s="165"/>
    </row>
    <row r="23441" spans="41:41" x14ac:dyDescent="0.25">
      <c r="AO23441" s="165"/>
    </row>
    <row r="23442" spans="41:41" x14ac:dyDescent="0.25">
      <c r="AO23442" s="165"/>
    </row>
    <row r="23443" spans="41:41" x14ac:dyDescent="0.25">
      <c r="AO23443" s="165"/>
    </row>
    <row r="23444" spans="41:41" x14ac:dyDescent="0.25">
      <c r="AO23444" s="165"/>
    </row>
    <row r="23445" spans="41:41" x14ac:dyDescent="0.25">
      <c r="AO23445" s="165"/>
    </row>
    <row r="23446" spans="41:41" x14ac:dyDescent="0.25">
      <c r="AO23446" s="165"/>
    </row>
    <row r="23447" spans="41:41" x14ac:dyDescent="0.25">
      <c r="AO23447" s="165"/>
    </row>
    <row r="23448" spans="41:41" x14ac:dyDescent="0.25">
      <c r="AO23448" s="165"/>
    </row>
    <row r="23449" spans="41:41" x14ac:dyDescent="0.25">
      <c r="AO23449" s="165"/>
    </row>
    <row r="23450" spans="41:41" x14ac:dyDescent="0.25">
      <c r="AO23450" s="165"/>
    </row>
    <row r="23451" spans="41:41" x14ac:dyDescent="0.25">
      <c r="AO23451" s="165"/>
    </row>
    <row r="23452" spans="41:41" x14ac:dyDescent="0.25">
      <c r="AO23452" s="165"/>
    </row>
    <row r="23453" spans="41:41" x14ac:dyDescent="0.25">
      <c r="AO23453" s="165"/>
    </row>
    <row r="23454" spans="41:41" x14ac:dyDescent="0.25">
      <c r="AO23454" s="165"/>
    </row>
    <row r="23455" spans="41:41" x14ac:dyDescent="0.25">
      <c r="AO23455" s="165"/>
    </row>
    <row r="23456" spans="41:41" x14ac:dyDescent="0.25">
      <c r="AO23456" s="165"/>
    </row>
    <row r="23457" spans="41:41" x14ac:dyDescent="0.25">
      <c r="AO23457" s="165"/>
    </row>
    <row r="23458" spans="41:41" x14ac:dyDescent="0.25">
      <c r="AO23458" s="165"/>
    </row>
    <row r="23459" spans="41:41" x14ac:dyDescent="0.25">
      <c r="AO23459" s="165"/>
    </row>
    <row r="23460" spans="41:41" x14ac:dyDescent="0.25">
      <c r="AO23460" s="165"/>
    </row>
    <row r="23461" spans="41:41" x14ac:dyDescent="0.25">
      <c r="AO23461" s="165"/>
    </row>
    <row r="23462" spans="41:41" x14ac:dyDescent="0.25">
      <c r="AO23462" s="165"/>
    </row>
    <row r="23463" spans="41:41" x14ac:dyDescent="0.25">
      <c r="AO23463" s="165"/>
    </row>
    <row r="23464" spans="41:41" x14ac:dyDescent="0.25">
      <c r="AO23464" s="165"/>
    </row>
    <row r="23465" spans="41:41" x14ac:dyDescent="0.25">
      <c r="AO23465" s="165"/>
    </row>
    <row r="23466" spans="41:41" x14ac:dyDescent="0.25">
      <c r="AO23466" s="165"/>
    </row>
    <row r="23467" spans="41:41" x14ac:dyDescent="0.25">
      <c r="AO23467" s="165"/>
    </row>
    <row r="23468" spans="41:41" x14ac:dyDescent="0.25">
      <c r="AO23468" s="165"/>
    </row>
    <row r="23469" spans="41:41" x14ac:dyDescent="0.25">
      <c r="AO23469" s="165"/>
    </row>
    <row r="23470" spans="41:41" x14ac:dyDescent="0.25">
      <c r="AO23470" s="165"/>
    </row>
    <row r="23471" spans="41:41" x14ac:dyDescent="0.25">
      <c r="AO23471" s="165"/>
    </row>
    <row r="23472" spans="41:41" x14ac:dyDescent="0.25">
      <c r="AO23472" s="165"/>
    </row>
    <row r="23473" spans="41:41" x14ac:dyDescent="0.25">
      <c r="AO23473" s="165"/>
    </row>
    <row r="23474" spans="41:41" x14ac:dyDescent="0.25">
      <c r="AO23474" s="165"/>
    </row>
    <row r="23475" spans="41:41" x14ac:dyDescent="0.25">
      <c r="AO23475" s="165"/>
    </row>
    <row r="23476" spans="41:41" x14ac:dyDescent="0.25">
      <c r="AO23476" s="165"/>
    </row>
    <row r="23477" spans="41:41" x14ac:dyDescent="0.25">
      <c r="AO23477" s="165"/>
    </row>
    <row r="23478" spans="41:41" x14ac:dyDescent="0.25">
      <c r="AO23478" s="165"/>
    </row>
    <row r="23479" spans="41:41" x14ac:dyDescent="0.25">
      <c r="AO23479" s="165"/>
    </row>
    <row r="23480" spans="41:41" x14ac:dyDescent="0.25">
      <c r="AO23480" s="165"/>
    </row>
    <row r="23481" spans="41:41" x14ac:dyDescent="0.25">
      <c r="AO23481" s="165"/>
    </row>
    <row r="23482" spans="41:41" x14ac:dyDescent="0.25">
      <c r="AO23482" s="165"/>
    </row>
    <row r="23483" spans="41:41" x14ac:dyDescent="0.25">
      <c r="AO23483" s="165"/>
    </row>
    <row r="23484" spans="41:41" x14ac:dyDescent="0.25">
      <c r="AO23484" s="165"/>
    </row>
    <row r="23485" spans="41:41" x14ac:dyDescent="0.25">
      <c r="AO23485" s="165"/>
    </row>
    <row r="23486" spans="41:41" x14ac:dyDescent="0.25">
      <c r="AO23486" s="165"/>
    </row>
    <row r="23487" spans="41:41" x14ac:dyDescent="0.25">
      <c r="AO23487" s="165"/>
    </row>
    <row r="23488" spans="41:41" x14ac:dyDescent="0.25">
      <c r="AO23488" s="165"/>
    </row>
    <row r="23489" spans="41:41" x14ac:dyDescent="0.25">
      <c r="AO23489" s="165"/>
    </row>
    <row r="23490" spans="41:41" x14ac:dyDescent="0.25">
      <c r="AO23490" s="165"/>
    </row>
    <row r="23491" spans="41:41" x14ac:dyDescent="0.25">
      <c r="AO23491" s="165"/>
    </row>
    <row r="23492" spans="41:41" x14ac:dyDescent="0.25">
      <c r="AO23492" s="165"/>
    </row>
    <row r="23493" spans="41:41" x14ac:dyDescent="0.25">
      <c r="AO23493" s="165"/>
    </row>
    <row r="23494" spans="41:41" x14ac:dyDescent="0.25">
      <c r="AO23494" s="165"/>
    </row>
    <row r="23495" spans="41:41" x14ac:dyDescent="0.25">
      <c r="AO23495" s="165"/>
    </row>
    <row r="23496" spans="41:41" x14ac:dyDescent="0.25">
      <c r="AO23496" s="165"/>
    </row>
    <row r="23497" spans="41:41" x14ac:dyDescent="0.25">
      <c r="AO23497" s="165"/>
    </row>
    <row r="23498" spans="41:41" x14ac:dyDescent="0.25">
      <c r="AO23498" s="165"/>
    </row>
    <row r="23499" spans="41:41" x14ac:dyDescent="0.25">
      <c r="AO23499" s="165"/>
    </row>
    <row r="23500" spans="41:41" x14ac:dyDescent="0.25">
      <c r="AO23500" s="165"/>
    </row>
    <row r="23501" spans="41:41" x14ac:dyDescent="0.25">
      <c r="AO23501" s="165"/>
    </row>
    <row r="23502" spans="41:41" x14ac:dyDescent="0.25">
      <c r="AO23502" s="165"/>
    </row>
    <row r="23503" spans="41:41" x14ac:dyDescent="0.25">
      <c r="AO23503" s="165"/>
    </row>
    <row r="23504" spans="41:41" x14ac:dyDescent="0.25">
      <c r="AO23504" s="165"/>
    </row>
    <row r="23505" spans="41:41" x14ac:dyDescent="0.25">
      <c r="AO23505" s="165"/>
    </row>
    <row r="23506" spans="41:41" x14ac:dyDescent="0.25">
      <c r="AO23506" s="165"/>
    </row>
    <row r="23507" spans="41:41" x14ac:dyDescent="0.25">
      <c r="AO23507" s="165"/>
    </row>
    <row r="23508" spans="41:41" x14ac:dyDescent="0.25">
      <c r="AO23508" s="165"/>
    </row>
    <row r="23509" spans="41:41" x14ac:dyDescent="0.25">
      <c r="AO23509" s="165"/>
    </row>
    <row r="23510" spans="41:41" x14ac:dyDescent="0.25">
      <c r="AO23510" s="165"/>
    </row>
    <row r="23511" spans="41:41" x14ac:dyDescent="0.25">
      <c r="AO23511" s="165"/>
    </row>
    <row r="23512" spans="41:41" x14ac:dyDescent="0.25">
      <c r="AO23512" s="165"/>
    </row>
    <row r="23513" spans="41:41" x14ac:dyDescent="0.25">
      <c r="AO23513" s="165"/>
    </row>
    <row r="23514" spans="41:41" x14ac:dyDescent="0.25">
      <c r="AO23514" s="165"/>
    </row>
    <row r="23515" spans="41:41" x14ac:dyDescent="0.25">
      <c r="AO23515" s="165"/>
    </row>
    <row r="23516" spans="41:41" x14ac:dyDescent="0.25">
      <c r="AO23516" s="165"/>
    </row>
    <row r="23517" spans="41:41" x14ac:dyDescent="0.25">
      <c r="AO23517" s="165"/>
    </row>
    <row r="23518" spans="41:41" x14ac:dyDescent="0.25">
      <c r="AO23518" s="165"/>
    </row>
    <row r="23519" spans="41:41" x14ac:dyDescent="0.25">
      <c r="AO23519" s="165"/>
    </row>
    <row r="23520" spans="41:41" x14ac:dyDescent="0.25">
      <c r="AO23520" s="165"/>
    </row>
    <row r="23521" spans="41:41" x14ac:dyDescent="0.25">
      <c r="AO23521" s="165"/>
    </row>
    <row r="23522" spans="41:41" x14ac:dyDescent="0.25">
      <c r="AO23522" s="165"/>
    </row>
    <row r="23523" spans="41:41" x14ac:dyDescent="0.25">
      <c r="AO23523" s="165"/>
    </row>
    <row r="23524" spans="41:41" x14ac:dyDescent="0.25">
      <c r="AO23524" s="165"/>
    </row>
    <row r="23525" spans="41:41" x14ac:dyDescent="0.25">
      <c r="AO23525" s="165"/>
    </row>
    <row r="23526" spans="41:41" x14ac:dyDescent="0.25">
      <c r="AO23526" s="165"/>
    </row>
    <row r="23527" spans="41:41" x14ac:dyDescent="0.25">
      <c r="AO23527" s="165"/>
    </row>
    <row r="23528" spans="41:41" x14ac:dyDescent="0.25">
      <c r="AO23528" s="165"/>
    </row>
    <row r="23529" spans="41:41" x14ac:dyDescent="0.25">
      <c r="AO23529" s="165"/>
    </row>
    <row r="23530" spans="41:41" x14ac:dyDescent="0.25">
      <c r="AO23530" s="165"/>
    </row>
    <row r="23531" spans="41:41" x14ac:dyDescent="0.25">
      <c r="AO23531" s="165"/>
    </row>
    <row r="23532" spans="41:41" x14ac:dyDescent="0.25">
      <c r="AO23532" s="165"/>
    </row>
    <row r="23533" spans="41:41" x14ac:dyDescent="0.25">
      <c r="AO23533" s="165"/>
    </row>
    <row r="23534" spans="41:41" x14ac:dyDescent="0.25">
      <c r="AO23534" s="165"/>
    </row>
    <row r="23535" spans="41:41" x14ac:dyDescent="0.25">
      <c r="AO23535" s="165"/>
    </row>
    <row r="23536" spans="41:41" x14ac:dyDescent="0.25">
      <c r="AO23536" s="165"/>
    </row>
    <row r="23537" spans="41:41" x14ac:dyDescent="0.25">
      <c r="AO23537" s="165"/>
    </row>
    <row r="23538" spans="41:41" x14ac:dyDescent="0.25">
      <c r="AO23538" s="165"/>
    </row>
    <row r="23539" spans="41:41" x14ac:dyDescent="0.25">
      <c r="AO23539" s="165"/>
    </row>
    <row r="23540" spans="41:41" x14ac:dyDescent="0.25">
      <c r="AO23540" s="165"/>
    </row>
    <row r="23541" spans="41:41" x14ac:dyDescent="0.25">
      <c r="AO23541" s="165"/>
    </row>
    <row r="23542" spans="41:41" x14ac:dyDescent="0.25">
      <c r="AO23542" s="165"/>
    </row>
    <row r="23543" spans="41:41" x14ac:dyDescent="0.25">
      <c r="AO23543" s="165"/>
    </row>
    <row r="23544" spans="41:41" x14ac:dyDescent="0.25">
      <c r="AO23544" s="165"/>
    </row>
    <row r="23545" spans="41:41" x14ac:dyDescent="0.25">
      <c r="AO23545" s="165"/>
    </row>
    <row r="23546" spans="41:41" x14ac:dyDescent="0.25">
      <c r="AO23546" s="165"/>
    </row>
    <row r="23547" spans="41:41" x14ac:dyDescent="0.25">
      <c r="AO23547" s="165"/>
    </row>
    <row r="23548" spans="41:41" x14ac:dyDescent="0.25">
      <c r="AO23548" s="165"/>
    </row>
    <row r="23549" spans="41:41" x14ac:dyDescent="0.25">
      <c r="AO23549" s="165"/>
    </row>
    <row r="23550" spans="41:41" x14ac:dyDescent="0.25">
      <c r="AO23550" s="165"/>
    </row>
    <row r="23551" spans="41:41" x14ac:dyDescent="0.25">
      <c r="AO23551" s="165"/>
    </row>
    <row r="23552" spans="41:41" x14ac:dyDescent="0.25">
      <c r="AO23552" s="165"/>
    </row>
    <row r="23553" spans="41:41" x14ac:dyDescent="0.25">
      <c r="AO23553" s="165"/>
    </row>
    <row r="23554" spans="41:41" x14ac:dyDescent="0.25">
      <c r="AO23554" s="165"/>
    </row>
    <row r="23555" spans="41:41" x14ac:dyDescent="0.25">
      <c r="AO23555" s="165"/>
    </row>
    <row r="23556" spans="41:41" x14ac:dyDescent="0.25">
      <c r="AO23556" s="165"/>
    </row>
    <row r="23557" spans="41:41" x14ac:dyDescent="0.25">
      <c r="AO23557" s="165"/>
    </row>
    <row r="23558" spans="41:41" x14ac:dyDescent="0.25">
      <c r="AO23558" s="165"/>
    </row>
    <row r="23559" spans="41:41" x14ac:dyDescent="0.25">
      <c r="AO23559" s="165"/>
    </row>
    <row r="23560" spans="41:41" x14ac:dyDescent="0.25">
      <c r="AO23560" s="165"/>
    </row>
    <row r="23561" spans="41:41" x14ac:dyDescent="0.25">
      <c r="AO23561" s="165"/>
    </row>
    <row r="23562" spans="41:41" x14ac:dyDescent="0.25">
      <c r="AO23562" s="165"/>
    </row>
    <row r="23563" spans="41:41" x14ac:dyDescent="0.25">
      <c r="AO23563" s="165"/>
    </row>
    <row r="23564" spans="41:41" x14ac:dyDescent="0.25">
      <c r="AO23564" s="165"/>
    </row>
    <row r="23565" spans="41:41" x14ac:dyDescent="0.25">
      <c r="AO23565" s="165"/>
    </row>
    <row r="23566" spans="41:41" x14ac:dyDescent="0.25">
      <c r="AO23566" s="165"/>
    </row>
    <row r="23567" spans="41:41" x14ac:dyDescent="0.25">
      <c r="AO23567" s="165"/>
    </row>
    <row r="23568" spans="41:41" x14ac:dyDescent="0.25">
      <c r="AO23568" s="165"/>
    </row>
    <row r="23569" spans="41:41" x14ac:dyDescent="0.25">
      <c r="AO23569" s="165"/>
    </row>
    <row r="23570" spans="41:41" x14ac:dyDescent="0.25">
      <c r="AO23570" s="165"/>
    </row>
    <row r="23571" spans="41:41" x14ac:dyDescent="0.25">
      <c r="AO23571" s="165"/>
    </row>
    <row r="23572" spans="41:41" x14ac:dyDescent="0.25">
      <c r="AO23572" s="165"/>
    </row>
    <row r="23573" spans="41:41" x14ac:dyDescent="0.25">
      <c r="AO23573" s="165"/>
    </row>
    <row r="23574" spans="41:41" x14ac:dyDescent="0.25">
      <c r="AO23574" s="165"/>
    </row>
    <row r="23575" spans="41:41" x14ac:dyDescent="0.25">
      <c r="AO23575" s="165"/>
    </row>
    <row r="23576" spans="41:41" x14ac:dyDescent="0.25">
      <c r="AO23576" s="165"/>
    </row>
    <row r="23577" spans="41:41" x14ac:dyDescent="0.25">
      <c r="AO23577" s="165"/>
    </row>
    <row r="23578" spans="41:41" x14ac:dyDescent="0.25">
      <c r="AO23578" s="165"/>
    </row>
    <row r="23579" spans="41:41" x14ac:dyDescent="0.25">
      <c r="AO23579" s="165"/>
    </row>
    <row r="23580" spans="41:41" x14ac:dyDescent="0.25">
      <c r="AO23580" s="165"/>
    </row>
    <row r="23581" spans="41:41" x14ac:dyDescent="0.25">
      <c r="AO23581" s="165"/>
    </row>
    <row r="23582" spans="41:41" x14ac:dyDescent="0.25">
      <c r="AO23582" s="165"/>
    </row>
    <row r="23583" spans="41:41" x14ac:dyDescent="0.25">
      <c r="AO23583" s="165"/>
    </row>
    <row r="23584" spans="41:41" x14ac:dyDescent="0.25">
      <c r="AO23584" s="165"/>
    </row>
    <row r="23585" spans="41:41" x14ac:dyDescent="0.25">
      <c r="AO23585" s="165"/>
    </row>
    <row r="23586" spans="41:41" x14ac:dyDescent="0.25">
      <c r="AO23586" s="165"/>
    </row>
    <row r="23587" spans="41:41" x14ac:dyDescent="0.25">
      <c r="AO23587" s="165"/>
    </row>
    <row r="23588" spans="41:41" x14ac:dyDescent="0.25">
      <c r="AO23588" s="165"/>
    </row>
    <row r="23589" spans="41:41" x14ac:dyDescent="0.25">
      <c r="AO23589" s="165"/>
    </row>
    <row r="23590" spans="41:41" x14ac:dyDescent="0.25">
      <c r="AO23590" s="165"/>
    </row>
    <row r="23591" spans="41:41" x14ac:dyDescent="0.25">
      <c r="AO23591" s="165"/>
    </row>
    <row r="23592" spans="41:41" x14ac:dyDescent="0.25">
      <c r="AO23592" s="165"/>
    </row>
    <row r="23593" spans="41:41" x14ac:dyDescent="0.25">
      <c r="AO23593" s="165"/>
    </row>
    <row r="23594" spans="41:41" x14ac:dyDescent="0.25">
      <c r="AO23594" s="165"/>
    </row>
    <row r="23595" spans="41:41" x14ac:dyDescent="0.25">
      <c r="AO23595" s="165"/>
    </row>
    <row r="23596" spans="41:41" x14ac:dyDescent="0.25">
      <c r="AO23596" s="165"/>
    </row>
    <row r="23597" spans="41:41" x14ac:dyDescent="0.25">
      <c r="AO23597" s="165"/>
    </row>
    <row r="23598" spans="41:41" x14ac:dyDescent="0.25">
      <c r="AO23598" s="165"/>
    </row>
    <row r="23599" spans="41:41" x14ac:dyDescent="0.25">
      <c r="AO23599" s="165"/>
    </row>
    <row r="23600" spans="41:41" x14ac:dyDescent="0.25">
      <c r="AO23600" s="165"/>
    </row>
    <row r="23601" spans="41:41" x14ac:dyDescent="0.25">
      <c r="AO23601" s="165"/>
    </row>
    <row r="23602" spans="41:41" x14ac:dyDescent="0.25">
      <c r="AO23602" s="165"/>
    </row>
    <row r="23603" spans="41:41" x14ac:dyDescent="0.25">
      <c r="AO23603" s="165"/>
    </row>
    <row r="23604" spans="41:41" x14ac:dyDescent="0.25">
      <c r="AO23604" s="165"/>
    </row>
    <row r="23605" spans="41:41" x14ac:dyDescent="0.25">
      <c r="AO23605" s="165"/>
    </row>
    <row r="23606" spans="41:41" x14ac:dyDescent="0.25">
      <c r="AO23606" s="165"/>
    </row>
    <row r="23607" spans="41:41" x14ac:dyDescent="0.25">
      <c r="AO23607" s="165"/>
    </row>
    <row r="23608" spans="41:41" x14ac:dyDescent="0.25">
      <c r="AO23608" s="165"/>
    </row>
    <row r="23609" spans="41:41" x14ac:dyDescent="0.25">
      <c r="AO23609" s="165"/>
    </row>
    <row r="23610" spans="41:41" x14ac:dyDescent="0.25">
      <c r="AO23610" s="165"/>
    </row>
    <row r="23611" spans="41:41" x14ac:dyDescent="0.25">
      <c r="AO23611" s="165"/>
    </row>
    <row r="23612" spans="41:41" x14ac:dyDescent="0.25">
      <c r="AO23612" s="165"/>
    </row>
    <row r="23613" spans="41:41" x14ac:dyDescent="0.25">
      <c r="AO23613" s="165"/>
    </row>
    <row r="23614" spans="41:41" x14ac:dyDescent="0.25">
      <c r="AO23614" s="165"/>
    </row>
    <row r="23615" spans="41:41" x14ac:dyDescent="0.25">
      <c r="AO23615" s="165"/>
    </row>
    <row r="23616" spans="41:41" x14ac:dyDescent="0.25">
      <c r="AO23616" s="165"/>
    </row>
    <row r="23617" spans="41:41" x14ac:dyDescent="0.25">
      <c r="AO23617" s="165"/>
    </row>
    <row r="23618" spans="41:41" x14ac:dyDescent="0.25">
      <c r="AO23618" s="165"/>
    </row>
    <row r="23619" spans="41:41" x14ac:dyDescent="0.25">
      <c r="AO23619" s="165"/>
    </row>
    <row r="23620" spans="41:41" x14ac:dyDescent="0.25">
      <c r="AO23620" s="165"/>
    </row>
    <row r="23621" spans="41:41" x14ac:dyDescent="0.25">
      <c r="AO23621" s="165"/>
    </row>
    <row r="23622" spans="41:41" x14ac:dyDescent="0.25">
      <c r="AO23622" s="165"/>
    </row>
    <row r="23623" spans="41:41" x14ac:dyDescent="0.25">
      <c r="AO23623" s="165"/>
    </row>
    <row r="23624" spans="41:41" x14ac:dyDescent="0.25">
      <c r="AO23624" s="165"/>
    </row>
    <row r="23625" spans="41:41" x14ac:dyDescent="0.25">
      <c r="AO23625" s="165"/>
    </row>
    <row r="23626" spans="41:41" x14ac:dyDescent="0.25">
      <c r="AO23626" s="165"/>
    </row>
    <row r="23627" spans="41:41" x14ac:dyDescent="0.25">
      <c r="AO23627" s="165"/>
    </row>
    <row r="23628" spans="41:41" x14ac:dyDescent="0.25">
      <c r="AO23628" s="165"/>
    </row>
    <row r="23629" spans="41:41" x14ac:dyDescent="0.25">
      <c r="AO23629" s="165"/>
    </row>
    <row r="23630" spans="41:41" x14ac:dyDescent="0.25">
      <c r="AO23630" s="165"/>
    </row>
    <row r="23631" spans="41:41" x14ac:dyDescent="0.25">
      <c r="AO23631" s="165"/>
    </row>
    <row r="23632" spans="41:41" x14ac:dyDescent="0.25">
      <c r="AO23632" s="165"/>
    </row>
    <row r="23633" spans="41:41" x14ac:dyDescent="0.25">
      <c r="AO23633" s="165"/>
    </row>
    <row r="23634" spans="41:41" x14ac:dyDescent="0.25">
      <c r="AO23634" s="165"/>
    </row>
    <row r="23635" spans="41:41" x14ac:dyDescent="0.25">
      <c r="AO23635" s="165"/>
    </row>
    <row r="23636" spans="41:41" x14ac:dyDescent="0.25">
      <c r="AO23636" s="165"/>
    </row>
    <row r="23637" spans="41:41" x14ac:dyDescent="0.25">
      <c r="AO23637" s="165"/>
    </row>
    <row r="23638" spans="41:41" x14ac:dyDescent="0.25">
      <c r="AO23638" s="165"/>
    </row>
    <row r="23639" spans="41:41" x14ac:dyDescent="0.25">
      <c r="AO23639" s="165"/>
    </row>
    <row r="23640" spans="41:41" x14ac:dyDescent="0.25">
      <c r="AO23640" s="165"/>
    </row>
    <row r="23641" spans="41:41" x14ac:dyDescent="0.25">
      <c r="AO23641" s="165"/>
    </row>
    <row r="23642" spans="41:41" x14ac:dyDescent="0.25">
      <c r="AO23642" s="165"/>
    </row>
    <row r="23643" spans="41:41" x14ac:dyDescent="0.25">
      <c r="AO23643" s="165"/>
    </row>
    <row r="23644" spans="41:41" x14ac:dyDescent="0.25">
      <c r="AO23644" s="165"/>
    </row>
    <row r="23645" spans="41:41" x14ac:dyDescent="0.25">
      <c r="AO23645" s="165"/>
    </row>
    <row r="23646" spans="41:41" x14ac:dyDescent="0.25">
      <c r="AO23646" s="165"/>
    </row>
    <row r="23647" spans="41:41" x14ac:dyDescent="0.25">
      <c r="AO23647" s="165"/>
    </row>
    <row r="23648" spans="41:41" x14ac:dyDescent="0.25">
      <c r="AO23648" s="165"/>
    </row>
    <row r="23649" spans="41:41" x14ac:dyDescent="0.25">
      <c r="AO23649" s="165"/>
    </row>
    <row r="23650" spans="41:41" x14ac:dyDescent="0.25">
      <c r="AO23650" s="165"/>
    </row>
    <row r="23651" spans="41:41" x14ac:dyDescent="0.25">
      <c r="AO23651" s="165"/>
    </row>
    <row r="23652" spans="41:41" x14ac:dyDescent="0.25">
      <c r="AO23652" s="165"/>
    </row>
    <row r="23653" spans="41:41" x14ac:dyDescent="0.25">
      <c r="AO23653" s="165"/>
    </row>
    <row r="23654" spans="41:41" x14ac:dyDescent="0.25">
      <c r="AO23654" s="165"/>
    </row>
    <row r="23655" spans="41:41" x14ac:dyDescent="0.25">
      <c r="AO23655" s="165"/>
    </row>
    <row r="23656" spans="41:41" x14ac:dyDescent="0.25">
      <c r="AO23656" s="165"/>
    </row>
    <row r="23657" spans="41:41" x14ac:dyDescent="0.25">
      <c r="AO23657" s="165"/>
    </row>
    <row r="23658" spans="41:41" x14ac:dyDescent="0.25">
      <c r="AO23658" s="165"/>
    </row>
    <row r="23659" spans="41:41" x14ac:dyDescent="0.25">
      <c r="AO23659" s="165"/>
    </row>
    <row r="23660" spans="41:41" x14ac:dyDescent="0.25">
      <c r="AO23660" s="165"/>
    </row>
    <row r="23661" spans="41:41" x14ac:dyDescent="0.25">
      <c r="AO23661" s="165"/>
    </row>
    <row r="23662" spans="41:41" x14ac:dyDescent="0.25">
      <c r="AO23662" s="165"/>
    </row>
    <row r="23663" spans="41:41" x14ac:dyDescent="0.25">
      <c r="AO23663" s="165"/>
    </row>
    <row r="23664" spans="41:41" x14ac:dyDescent="0.25">
      <c r="AO23664" s="165"/>
    </row>
    <row r="23665" spans="41:41" x14ac:dyDescent="0.25">
      <c r="AO23665" s="165"/>
    </row>
    <row r="23666" spans="41:41" x14ac:dyDescent="0.25">
      <c r="AO23666" s="165"/>
    </row>
    <row r="23667" spans="41:41" x14ac:dyDescent="0.25">
      <c r="AO23667" s="165"/>
    </row>
    <row r="23668" spans="41:41" x14ac:dyDescent="0.25">
      <c r="AO23668" s="165"/>
    </row>
    <row r="23669" spans="41:41" x14ac:dyDescent="0.25">
      <c r="AO23669" s="165"/>
    </row>
    <row r="23670" spans="41:41" x14ac:dyDescent="0.25">
      <c r="AO23670" s="165"/>
    </row>
    <row r="23671" spans="41:41" x14ac:dyDescent="0.25">
      <c r="AO23671" s="165"/>
    </row>
    <row r="23672" spans="41:41" x14ac:dyDescent="0.25">
      <c r="AO23672" s="165"/>
    </row>
    <row r="23673" spans="41:41" x14ac:dyDescent="0.25">
      <c r="AO23673" s="165"/>
    </row>
    <row r="23674" spans="41:41" x14ac:dyDescent="0.25">
      <c r="AO23674" s="165"/>
    </row>
    <row r="23675" spans="41:41" x14ac:dyDescent="0.25">
      <c r="AO23675" s="165"/>
    </row>
    <row r="23676" spans="41:41" x14ac:dyDescent="0.25">
      <c r="AO23676" s="165"/>
    </row>
    <row r="23677" spans="41:41" x14ac:dyDescent="0.25">
      <c r="AO23677" s="165"/>
    </row>
    <row r="23678" spans="41:41" x14ac:dyDescent="0.25">
      <c r="AO23678" s="165"/>
    </row>
    <row r="23679" spans="41:41" x14ac:dyDescent="0.25">
      <c r="AO23679" s="165"/>
    </row>
    <row r="23680" spans="41:41" x14ac:dyDescent="0.25">
      <c r="AO23680" s="165"/>
    </row>
    <row r="23681" spans="41:41" x14ac:dyDescent="0.25">
      <c r="AO23681" s="165"/>
    </row>
    <row r="23682" spans="41:41" x14ac:dyDescent="0.25">
      <c r="AO23682" s="165"/>
    </row>
    <row r="23683" spans="41:41" x14ac:dyDescent="0.25">
      <c r="AO23683" s="165"/>
    </row>
    <row r="23684" spans="41:41" x14ac:dyDescent="0.25">
      <c r="AO23684" s="165"/>
    </row>
    <row r="23685" spans="41:41" x14ac:dyDescent="0.25">
      <c r="AO23685" s="165"/>
    </row>
    <row r="23686" spans="41:41" x14ac:dyDescent="0.25">
      <c r="AO23686" s="165"/>
    </row>
    <row r="23687" spans="41:41" x14ac:dyDescent="0.25">
      <c r="AO23687" s="165"/>
    </row>
    <row r="23688" spans="41:41" x14ac:dyDescent="0.25">
      <c r="AO23688" s="165"/>
    </row>
    <row r="23689" spans="41:41" x14ac:dyDescent="0.25">
      <c r="AO23689" s="165"/>
    </row>
    <row r="23690" spans="41:41" x14ac:dyDescent="0.25">
      <c r="AO23690" s="165"/>
    </row>
    <row r="23691" spans="41:41" x14ac:dyDescent="0.25">
      <c r="AO23691" s="165"/>
    </row>
    <row r="23692" spans="41:41" x14ac:dyDescent="0.25">
      <c r="AO23692" s="165"/>
    </row>
    <row r="23693" spans="41:41" x14ac:dyDescent="0.25">
      <c r="AO23693" s="165"/>
    </row>
    <row r="23694" spans="41:41" x14ac:dyDescent="0.25">
      <c r="AO23694" s="165"/>
    </row>
    <row r="23695" spans="41:41" x14ac:dyDescent="0.25">
      <c r="AO23695" s="165"/>
    </row>
    <row r="23696" spans="41:41" x14ac:dyDescent="0.25">
      <c r="AO23696" s="165"/>
    </row>
    <row r="23697" spans="41:41" x14ac:dyDescent="0.25">
      <c r="AO23697" s="165"/>
    </row>
    <row r="23698" spans="41:41" x14ac:dyDescent="0.25">
      <c r="AO23698" s="165"/>
    </row>
    <row r="23699" spans="41:41" x14ac:dyDescent="0.25">
      <c r="AO23699" s="165"/>
    </row>
    <row r="23700" spans="41:41" x14ac:dyDescent="0.25">
      <c r="AO23700" s="165"/>
    </row>
    <row r="23701" spans="41:41" x14ac:dyDescent="0.25">
      <c r="AO23701" s="165"/>
    </row>
    <row r="23702" spans="41:41" x14ac:dyDescent="0.25">
      <c r="AO23702" s="165"/>
    </row>
    <row r="23703" spans="41:41" x14ac:dyDescent="0.25">
      <c r="AO23703" s="165"/>
    </row>
    <row r="23704" spans="41:41" x14ac:dyDescent="0.25">
      <c r="AO23704" s="165"/>
    </row>
    <row r="23705" spans="41:41" x14ac:dyDescent="0.25">
      <c r="AO23705" s="165"/>
    </row>
    <row r="23706" spans="41:41" x14ac:dyDescent="0.25">
      <c r="AO23706" s="165"/>
    </row>
    <row r="23707" spans="41:41" x14ac:dyDescent="0.25">
      <c r="AO23707" s="165"/>
    </row>
    <row r="23708" spans="41:41" x14ac:dyDescent="0.25">
      <c r="AO23708" s="165"/>
    </row>
    <row r="23709" spans="41:41" x14ac:dyDescent="0.25">
      <c r="AO23709" s="165"/>
    </row>
    <row r="23710" spans="41:41" x14ac:dyDescent="0.25">
      <c r="AO23710" s="165"/>
    </row>
    <row r="23711" spans="41:41" x14ac:dyDescent="0.25">
      <c r="AO23711" s="165"/>
    </row>
    <row r="23712" spans="41:41" x14ac:dyDescent="0.25">
      <c r="AO23712" s="165"/>
    </row>
    <row r="23713" spans="41:41" x14ac:dyDescent="0.25">
      <c r="AO23713" s="165"/>
    </row>
    <row r="23714" spans="41:41" x14ac:dyDescent="0.25">
      <c r="AO23714" s="165"/>
    </row>
    <row r="23715" spans="41:41" x14ac:dyDescent="0.25">
      <c r="AO23715" s="165"/>
    </row>
    <row r="23716" spans="41:41" x14ac:dyDescent="0.25">
      <c r="AO23716" s="165"/>
    </row>
    <row r="23717" spans="41:41" x14ac:dyDescent="0.25">
      <c r="AO23717" s="165"/>
    </row>
    <row r="23718" spans="41:41" x14ac:dyDescent="0.25">
      <c r="AO23718" s="165"/>
    </row>
    <row r="23719" spans="41:41" x14ac:dyDescent="0.25">
      <c r="AO23719" s="165"/>
    </row>
    <row r="23720" spans="41:41" x14ac:dyDescent="0.25">
      <c r="AO23720" s="165"/>
    </row>
    <row r="23721" spans="41:41" x14ac:dyDescent="0.25">
      <c r="AO23721" s="165"/>
    </row>
    <row r="23722" spans="41:41" x14ac:dyDescent="0.25">
      <c r="AO23722" s="165"/>
    </row>
    <row r="23723" spans="41:41" x14ac:dyDescent="0.25">
      <c r="AO23723" s="165"/>
    </row>
    <row r="23724" spans="41:41" x14ac:dyDescent="0.25">
      <c r="AO23724" s="165"/>
    </row>
    <row r="23725" spans="41:41" x14ac:dyDescent="0.25">
      <c r="AO23725" s="165"/>
    </row>
    <row r="23726" spans="41:41" x14ac:dyDescent="0.25">
      <c r="AO23726" s="165"/>
    </row>
    <row r="23727" spans="41:41" x14ac:dyDescent="0.25">
      <c r="AO23727" s="165"/>
    </row>
    <row r="23728" spans="41:41" x14ac:dyDescent="0.25">
      <c r="AO23728" s="165"/>
    </row>
    <row r="23729" spans="41:41" x14ac:dyDescent="0.25">
      <c r="AO23729" s="165"/>
    </row>
    <row r="23730" spans="41:41" x14ac:dyDescent="0.25">
      <c r="AO23730" s="165"/>
    </row>
    <row r="23731" spans="41:41" x14ac:dyDescent="0.25">
      <c r="AO23731" s="165"/>
    </row>
    <row r="23732" spans="41:41" x14ac:dyDescent="0.25">
      <c r="AO23732" s="165"/>
    </row>
    <row r="23733" spans="41:41" x14ac:dyDescent="0.25">
      <c r="AO23733" s="165"/>
    </row>
    <row r="23734" spans="41:41" x14ac:dyDescent="0.25">
      <c r="AO23734" s="165"/>
    </row>
    <row r="23735" spans="41:41" x14ac:dyDescent="0.25">
      <c r="AO23735" s="165"/>
    </row>
    <row r="23736" spans="41:41" x14ac:dyDescent="0.25">
      <c r="AO23736" s="165"/>
    </row>
    <row r="23737" spans="41:41" x14ac:dyDescent="0.25">
      <c r="AO23737" s="165"/>
    </row>
    <row r="23738" spans="41:41" x14ac:dyDescent="0.25">
      <c r="AO23738" s="165"/>
    </row>
    <row r="23739" spans="41:41" x14ac:dyDescent="0.25">
      <c r="AO23739" s="165"/>
    </row>
    <row r="23740" spans="41:41" x14ac:dyDescent="0.25">
      <c r="AO23740" s="165"/>
    </row>
    <row r="23741" spans="41:41" x14ac:dyDescent="0.25">
      <c r="AO23741" s="165"/>
    </row>
    <row r="23742" spans="41:41" x14ac:dyDescent="0.25">
      <c r="AO23742" s="165"/>
    </row>
    <row r="23743" spans="41:41" x14ac:dyDescent="0.25">
      <c r="AO23743" s="165"/>
    </row>
    <row r="23744" spans="41:41" x14ac:dyDescent="0.25">
      <c r="AO23744" s="165"/>
    </row>
    <row r="23745" spans="41:41" x14ac:dyDescent="0.25">
      <c r="AO23745" s="165"/>
    </row>
    <row r="23746" spans="41:41" x14ac:dyDescent="0.25">
      <c r="AO23746" s="165"/>
    </row>
    <row r="23747" spans="41:41" x14ac:dyDescent="0.25">
      <c r="AO23747" s="165"/>
    </row>
    <row r="23748" spans="41:41" x14ac:dyDescent="0.25">
      <c r="AO23748" s="165"/>
    </row>
    <row r="23749" spans="41:41" x14ac:dyDescent="0.25">
      <c r="AO23749" s="165"/>
    </row>
    <row r="23750" spans="41:41" x14ac:dyDescent="0.25">
      <c r="AO23750" s="165"/>
    </row>
    <row r="23751" spans="41:41" x14ac:dyDescent="0.25">
      <c r="AO23751" s="165"/>
    </row>
    <row r="23752" spans="41:41" x14ac:dyDescent="0.25">
      <c r="AO23752" s="165"/>
    </row>
    <row r="23753" spans="41:41" x14ac:dyDescent="0.25">
      <c r="AO23753" s="165"/>
    </row>
    <row r="23754" spans="41:41" x14ac:dyDescent="0.25">
      <c r="AO23754" s="165"/>
    </row>
    <row r="23755" spans="41:41" x14ac:dyDescent="0.25">
      <c r="AO23755" s="165"/>
    </row>
    <row r="23756" spans="41:41" x14ac:dyDescent="0.25">
      <c r="AO23756" s="165"/>
    </row>
    <row r="23757" spans="41:41" x14ac:dyDescent="0.25">
      <c r="AO23757" s="165"/>
    </row>
    <row r="23758" spans="41:41" x14ac:dyDescent="0.25">
      <c r="AO23758" s="165"/>
    </row>
    <row r="23759" spans="41:41" x14ac:dyDescent="0.25">
      <c r="AO23759" s="165"/>
    </row>
    <row r="23760" spans="41:41" x14ac:dyDescent="0.25">
      <c r="AO23760" s="165"/>
    </row>
    <row r="23761" spans="41:41" x14ac:dyDescent="0.25">
      <c r="AO23761" s="165"/>
    </row>
    <row r="23762" spans="41:41" x14ac:dyDescent="0.25">
      <c r="AO23762" s="165"/>
    </row>
    <row r="23763" spans="41:41" x14ac:dyDescent="0.25">
      <c r="AO23763" s="165"/>
    </row>
    <row r="23764" spans="41:41" x14ac:dyDescent="0.25">
      <c r="AO23764" s="165"/>
    </row>
    <row r="23765" spans="41:41" x14ac:dyDescent="0.25">
      <c r="AO23765" s="165"/>
    </row>
    <row r="23766" spans="41:41" x14ac:dyDescent="0.25">
      <c r="AO23766" s="165"/>
    </row>
    <row r="23767" spans="41:41" x14ac:dyDescent="0.25">
      <c r="AO23767" s="165"/>
    </row>
    <row r="23768" spans="41:41" x14ac:dyDescent="0.25">
      <c r="AO23768" s="165"/>
    </row>
    <row r="23769" spans="41:41" x14ac:dyDescent="0.25">
      <c r="AO23769" s="165"/>
    </row>
    <row r="23770" spans="41:41" x14ac:dyDescent="0.25">
      <c r="AO23770" s="165"/>
    </row>
    <row r="23771" spans="41:41" x14ac:dyDescent="0.25">
      <c r="AO23771" s="165"/>
    </row>
    <row r="23772" spans="41:41" x14ac:dyDescent="0.25">
      <c r="AO23772" s="165"/>
    </row>
    <row r="23773" spans="41:41" x14ac:dyDescent="0.25">
      <c r="AO23773" s="165"/>
    </row>
    <row r="23774" spans="41:41" x14ac:dyDescent="0.25">
      <c r="AO23774" s="165"/>
    </row>
    <row r="23775" spans="41:41" x14ac:dyDescent="0.25">
      <c r="AO23775" s="165"/>
    </row>
    <row r="23776" spans="41:41" x14ac:dyDescent="0.25">
      <c r="AO23776" s="165"/>
    </row>
    <row r="23777" spans="41:41" x14ac:dyDescent="0.25">
      <c r="AO23777" s="165"/>
    </row>
    <row r="23778" spans="41:41" x14ac:dyDescent="0.25">
      <c r="AO23778" s="165"/>
    </row>
    <row r="23779" spans="41:41" x14ac:dyDescent="0.25">
      <c r="AO23779" s="165"/>
    </row>
    <row r="23780" spans="41:41" x14ac:dyDescent="0.25">
      <c r="AO23780" s="165"/>
    </row>
    <row r="23781" spans="41:41" x14ac:dyDescent="0.25">
      <c r="AO23781" s="165"/>
    </row>
    <row r="23782" spans="41:41" x14ac:dyDescent="0.25">
      <c r="AO23782" s="165"/>
    </row>
    <row r="23783" spans="41:41" x14ac:dyDescent="0.25">
      <c r="AO23783" s="165"/>
    </row>
    <row r="23784" spans="41:41" x14ac:dyDescent="0.25">
      <c r="AO23784" s="165"/>
    </row>
    <row r="23785" spans="41:41" x14ac:dyDescent="0.25">
      <c r="AO23785" s="165"/>
    </row>
    <row r="23786" spans="41:41" x14ac:dyDescent="0.25">
      <c r="AO23786" s="165"/>
    </row>
    <row r="23787" spans="41:41" x14ac:dyDescent="0.25">
      <c r="AO23787" s="165"/>
    </row>
    <row r="23788" spans="41:41" x14ac:dyDescent="0.25">
      <c r="AO23788" s="165"/>
    </row>
    <row r="23789" spans="41:41" x14ac:dyDescent="0.25">
      <c r="AO23789" s="165"/>
    </row>
    <row r="23790" spans="41:41" x14ac:dyDescent="0.25">
      <c r="AO23790" s="165"/>
    </row>
    <row r="23791" spans="41:41" x14ac:dyDescent="0.25">
      <c r="AO23791" s="165"/>
    </row>
    <row r="23792" spans="41:41" x14ac:dyDescent="0.25">
      <c r="AO23792" s="165"/>
    </row>
    <row r="23793" spans="41:41" x14ac:dyDescent="0.25">
      <c r="AO23793" s="165"/>
    </row>
    <row r="23794" spans="41:41" x14ac:dyDescent="0.25">
      <c r="AO23794" s="165"/>
    </row>
    <row r="23795" spans="41:41" x14ac:dyDescent="0.25">
      <c r="AO23795" s="165"/>
    </row>
    <row r="23796" spans="41:41" x14ac:dyDescent="0.25">
      <c r="AO23796" s="165"/>
    </row>
    <row r="23797" spans="41:41" x14ac:dyDescent="0.25">
      <c r="AO23797" s="165"/>
    </row>
    <row r="23798" spans="41:41" x14ac:dyDescent="0.25">
      <c r="AO23798" s="165"/>
    </row>
    <row r="23799" spans="41:41" x14ac:dyDescent="0.25">
      <c r="AO23799" s="165"/>
    </row>
    <row r="23800" spans="41:41" x14ac:dyDescent="0.25">
      <c r="AO23800" s="165"/>
    </row>
    <row r="23801" spans="41:41" x14ac:dyDescent="0.25">
      <c r="AO23801" s="165"/>
    </row>
    <row r="23802" spans="41:41" x14ac:dyDescent="0.25">
      <c r="AO23802" s="165"/>
    </row>
    <row r="23803" spans="41:41" x14ac:dyDescent="0.25">
      <c r="AO23803" s="165"/>
    </row>
    <row r="23804" spans="41:41" x14ac:dyDescent="0.25">
      <c r="AO23804" s="165"/>
    </row>
    <row r="23805" spans="41:41" x14ac:dyDescent="0.25">
      <c r="AO23805" s="165"/>
    </row>
    <row r="23806" spans="41:41" x14ac:dyDescent="0.25">
      <c r="AO23806" s="165"/>
    </row>
    <row r="23807" spans="41:41" x14ac:dyDescent="0.25">
      <c r="AO23807" s="165"/>
    </row>
    <row r="23808" spans="41:41" x14ac:dyDescent="0.25">
      <c r="AO23808" s="165"/>
    </row>
    <row r="23809" spans="41:41" x14ac:dyDescent="0.25">
      <c r="AO23809" s="165"/>
    </row>
    <row r="23810" spans="41:41" x14ac:dyDescent="0.25">
      <c r="AO23810" s="165"/>
    </row>
    <row r="23811" spans="41:41" x14ac:dyDescent="0.25">
      <c r="AO23811" s="165"/>
    </row>
    <row r="23812" spans="41:41" x14ac:dyDescent="0.25">
      <c r="AO23812" s="165"/>
    </row>
    <row r="23813" spans="41:41" x14ac:dyDescent="0.25">
      <c r="AO23813" s="165"/>
    </row>
    <row r="23814" spans="41:41" x14ac:dyDescent="0.25">
      <c r="AO23814" s="165"/>
    </row>
    <row r="23815" spans="41:41" x14ac:dyDescent="0.25">
      <c r="AO23815" s="165"/>
    </row>
    <row r="23816" spans="41:41" x14ac:dyDescent="0.25">
      <c r="AO23816" s="165"/>
    </row>
    <row r="23817" spans="41:41" x14ac:dyDescent="0.25">
      <c r="AO23817" s="165"/>
    </row>
    <row r="23818" spans="41:41" x14ac:dyDescent="0.25">
      <c r="AO23818" s="165"/>
    </row>
    <row r="23819" spans="41:41" x14ac:dyDescent="0.25">
      <c r="AO23819" s="165"/>
    </row>
    <row r="23820" spans="41:41" x14ac:dyDescent="0.25">
      <c r="AO23820" s="165"/>
    </row>
    <row r="23821" spans="41:41" x14ac:dyDescent="0.25">
      <c r="AO23821" s="165"/>
    </row>
    <row r="23822" spans="41:41" x14ac:dyDescent="0.25">
      <c r="AO23822" s="165"/>
    </row>
    <row r="23823" spans="41:41" x14ac:dyDescent="0.25">
      <c r="AO23823" s="165"/>
    </row>
    <row r="23824" spans="41:41" x14ac:dyDescent="0.25">
      <c r="AO23824" s="165"/>
    </row>
    <row r="23825" spans="41:41" x14ac:dyDescent="0.25">
      <c r="AO23825" s="165"/>
    </row>
    <row r="23826" spans="41:41" x14ac:dyDescent="0.25">
      <c r="AO23826" s="165"/>
    </row>
    <row r="23827" spans="41:41" x14ac:dyDescent="0.25">
      <c r="AO23827" s="165"/>
    </row>
    <row r="23828" spans="41:41" x14ac:dyDescent="0.25">
      <c r="AO23828" s="165"/>
    </row>
    <row r="23829" spans="41:41" x14ac:dyDescent="0.25">
      <c r="AO23829" s="165"/>
    </row>
    <row r="23830" spans="41:41" x14ac:dyDescent="0.25">
      <c r="AO23830" s="165"/>
    </row>
    <row r="23831" spans="41:41" x14ac:dyDescent="0.25">
      <c r="AO23831" s="165"/>
    </row>
    <row r="23832" spans="41:41" x14ac:dyDescent="0.25">
      <c r="AO23832" s="165"/>
    </row>
    <row r="23833" spans="41:41" x14ac:dyDescent="0.25">
      <c r="AO23833" s="165"/>
    </row>
    <row r="23834" spans="41:41" x14ac:dyDescent="0.25">
      <c r="AO23834" s="165"/>
    </row>
    <row r="23835" spans="41:41" x14ac:dyDescent="0.25">
      <c r="AO23835" s="165"/>
    </row>
    <row r="23836" spans="41:41" x14ac:dyDescent="0.25">
      <c r="AO23836" s="165"/>
    </row>
    <row r="23837" spans="41:41" x14ac:dyDescent="0.25">
      <c r="AO23837" s="165"/>
    </row>
    <row r="23838" spans="41:41" x14ac:dyDescent="0.25">
      <c r="AO23838" s="165"/>
    </row>
    <row r="23839" spans="41:41" x14ac:dyDescent="0.25">
      <c r="AO23839" s="165"/>
    </row>
    <row r="23840" spans="41:41" x14ac:dyDescent="0.25">
      <c r="AO23840" s="165"/>
    </row>
    <row r="23841" spans="41:41" x14ac:dyDescent="0.25">
      <c r="AO23841" s="165"/>
    </row>
    <row r="23842" spans="41:41" x14ac:dyDescent="0.25">
      <c r="AO23842" s="165"/>
    </row>
    <row r="23843" spans="41:41" x14ac:dyDescent="0.25">
      <c r="AO23843" s="165"/>
    </row>
    <row r="23844" spans="41:41" x14ac:dyDescent="0.25">
      <c r="AO23844" s="165"/>
    </row>
    <row r="23845" spans="41:41" x14ac:dyDescent="0.25">
      <c r="AO23845" s="165"/>
    </row>
    <row r="23846" spans="41:41" x14ac:dyDescent="0.25">
      <c r="AO23846" s="165"/>
    </row>
    <row r="23847" spans="41:41" x14ac:dyDescent="0.25">
      <c r="AO23847" s="165"/>
    </row>
    <row r="23848" spans="41:41" x14ac:dyDescent="0.25">
      <c r="AO23848" s="165"/>
    </row>
    <row r="23849" spans="41:41" x14ac:dyDescent="0.25">
      <c r="AO23849" s="165"/>
    </row>
    <row r="23850" spans="41:41" x14ac:dyDescent="0.25">
      <c r="AO23850" s="165"/>
    </row>
    <row r="23851" spans="41:41" x14ac:dyDescent="0.25">
      <c r="AO23851" s="165"/>
    </row>
    <row r="23852" spans="41:41" x14ac:dyDescent="0.25">
      <c r="AO23852" s="165"/>
    </row>
    <row r="23853" spans="41:41" x14ac:dyDescent="0.25">
      <c r="AO23853" s="165"/>
    </row>
    <row r="23854" spans="41:41" x14ac:dyDescent="0.25">
      <c r="AO23854" s="165"/>
    </row>
    <row r="23855" spans="41:41" x14ac:dyDescent="0.25">
      <c r="AO23855" s="165"/>
    </row>
    <row r="23856" spans="41:41" x14ac:dyDescent="0.25">
      <c r="AO23856" s="165"/>
    </row>
    <row r="23857" spans="41:41" x14ac:dyDescent="0.25">
      <c r="AO23857" s="165"/>
    </row>
    <row r="23858" spans="41:41" x14ac:dyDescent="0.25">
      <c r="AO23858" s="165"/>
    </row>
    <row r="23859" spans="41:41" x14ac:dyDescent="0.25">
      <c r="AO23859" s="165"/>
    </row>
    <row r="23860" spans="41:41" x14ac:dyDescent="0.25">
      <c r="AO23860" s="165"/>
    </row>
    <row r="23861" spans="41:41" x14ac:dyDescent="0.25">
      <c r="AO23861" s="165"/>
    </row>
    <row r="23862" spans="41:41" x14ac:dyDescent="0.25">
      <c r="AO23862" s="165"/>
    </row>
    <row r="23863" spans="41:41" x14ac:dyDescent="0.25">
      <c r="AO23863" s="165"/>
    </row>
    <row r="23864" spans="41:41" x14ac:dyDescent="0.25">
      <c r="AO23864" s="165"/>
    </row>
    <row r="23865" spans="41:41" x14ac:dyDescent="0.25">
      <c r="AO23865" s="165"/>
    </row>
    <row r="23866" spans="41:41" x14ac:dyDescent="0.25">
      <c r="AO23866" s="165"/>
    </row>
    <row r="23867" spans="41:41" x14ac:dyDescent="0.25">
      <c r="AO23867" s="165"/>
    </row>
    <row r="23868" spans="41:41" x14ac:dyDescent="0.25">
      <c r="AO23868" s="165"/>
    </row>
    <row r="23869" spans="41:41" x14ac:dyDescent="0.25">
      <c r="AO23869" s="165"/>
    </row>
    <row r="23870" spans="41:41" x14ac:dyDescent="0.25">
      <c r="AO23870" s="165"/>
    </row>
    <row r="23871" spans="41:41" x14ac:dyDescent="0.25">
      <c r="AO23871" s="165"/>
    </row>
    <row r="23872" spans="41:41" x14ac:dyDescent="0.25">
      <c r="AO23872" s="165"/>
    </row>
    <row r="23873" spans="41:41" x14ac:dyDescent="0.25">
      <c r="AO23873" s="165"/>
    </row>
    <row r="23874" spans="41:41" x14ac:dyDescent="0.25">
      <c r="AO23874" s="165"/>
    </row>
    <row r="23875" spans="41:41" x14ac:dyDescent="0.25">
      <c r="AO23875" s="165"/>
    </row>
    <row r="23876" spans="41:41" x14ac:dyDescent="0.25">
      <c r="AO23876" s="165"/>
    </row>
    <row r="23877" spans="41:41" x14ac:dyDescent="0.25">
      <c r="AO23877" s="165"/>
    </row>
    <row r="23878" spans="41:41" x14ac:dyDescent="0.25">
      <c r="AO23878" s="165"/>
    </row>
    <row r="23879" spans="41:41" x14ac:dyDescent="0.25">
      <c r="AO23879" s="165"/>
    </row>
    <row r="23880" spans="41:41" x14ac:dyDescent="0.25">
      <c r="AO23880" s="165"/>
    </row>
    <row r="23881" spans="41:41" x14ac:dyDescent="0.25">
      <c r="AO23881" s="165"/>
    </row>
    <row r="23882" spans="41:41" x14ac:dyDescent="0.25">
      <c r="AO23882" s="165"/>
    </row>
    <row r="23883" spans="41:41" x14ac:dyDescent="0.25">
      <c r="AO23883" s="165"/>
    </row>
    <row r="23884" spans="41:41" x14ac:dyDescent="0.25">
      <c r="AO23884" s="165"/>
    </row>
    <row r="23885" spans="41:41" x14ac:dyDescent="0.25">
      <c r="AO23885" s="165"/>
    </row>
    <row r="23886" spans="41:41" x14ac:dyDescent="0.25">
      <c r="AO23886" s="165"/>
    </row>
    <row r="23887" spans="41:41" x14ac:dyDescent="0.25">
      <c r="AO23887" s="165"/>
    </row>
    <row r="23888" spans="41:41" x14ac:dyDescent="0.25">
      <c r="AO23888" s="165"/>
    </row>
    <row r="23889" spans="41:41" x14ac:dyDescent="0.25">
      <c r="AO23889" s="165"/>
    </row>
    <row r="23890" spans="41:41" x14ac:dyDescent="0.25">
      <c r="AO23890" s="165"/>
    </row>
    <row r="23891" spans="41:41" x14ac:dyDescent="0.25">
      <c r="AO23891" s="165"/>
    </row>
    <row r="23892" spans="41:41" x14ac:dyDescent="0.25">
      <c r="AO23892" s="165"/>
    </row>
    <row r="23893" spans="41:41" x14ac:dyDescent="0.25">
      <c r="AO23893" s="165"/>
    </row>
    <row r="23894" spans="41:41" x14ac:dyDescent="0.25">
      <c r="AO23894" s="165"/>
    </row>
    <row r="23895" spans="41:41" x14ac:dyDescent="0.25">
      <c r="AO23895" s="165"/>
    </row>
    <row r="23896" spans="41:41" x14ac:dyDescent="0.25">
      <c r="AO23896" s="165"/>
    </row>
    <row r="23897" spans="41:41" x14ac:dyDescent="0.25">
      <c r="AO23897" s="165"/>
    </row>
    <row r="23898" spans="41:41" x14ac:dyDescent="0.25">
      <c r="AO23898" s="165"/>
    </row>
    <row r="23899" spans="41:41" x14ac:dyDescent="0.25">
      <c r="AO23899" s="165"/>
    </row>
    <row r="23900" spans="41:41" x14ac:dyDescent="0.25">
      <c r="AO23900" s="165"/>
    </row>
    <row r="23901" spans="41:41" x14ac:dyDescent="0.25">
      <c r="AO23901" s="165"/>
    </row>
    <row r="23902" spans="41:41" x14ac:dyDescent="0.25">
      <c r="AO23902" s="165"/>
    </row>
    <row r="23903" spans="41:41" x14ac:dyDescent="0.25">
      <c r="AO23903" s="165"/>
    </row>
    <row r="23904" spans="41:41" x14ac:dyDescent="0.25">
      <c r="AO23904" s="165"/>
    </row>
    <row r="23905" spans="41:41" x14ac:dyDescent="0.25">
      <c r="AO23905" s="165"/>
    </row>
    <row r="23906" spans="41:41" x14ac:dyDescent="0.25">
      <c r="AO23906" s="165"/>
    </row>
    <row r="23907" spans="41:41" x14ac:dyDescent="0.25">
      <c r="AO23907" s="165"/>
    </row>
    <row r="23908" spans="41:41" x14ac:dyDescent="0.25">
      <c r="AO23908" s="165"/>
    </row>
    <row r="23909" spans="41:41" x14ac:dyDescent="0.25">
      <c r="AO23909" s="165"/>
    </row>
    <row r="23910" spans="41:41" x14ac:dyDescent="0.25">
      <c r="AO23910" s="165"/>
    </row>
    <row r="23911" spans="41:41" x14ac:dyDescent="0.25">
      <c r="AO23911" s="165"/>
    </row>
    <row r="23912" spans="41:41" x14ac:dyDescent="0.25">
      <c r="AO23912" s="165"/>
    </row>
    <row r="23913" spans="41:41" x14ac:dyDescent="0.25">
      <c r="AO23913" s="165"/>
    </row>
    <row r="23914" spans="41:41" x14ac:dyDescent="0.25">
      <c r="AO23914" s="165"/>
    </row>
    <row r="23915" spans="41:41" x14ac:dyDescent="0.25">
      <c r="AO23915" s="165"/>
    </row>
    <row r="23916" spans="41:41" x14ac:dyDescent="0.25">
      <c r="AO23916" s="165"/>
    </row>
    <row r="23917" spans="41:41" x14ac:dyDescent="0.25">
      <c r="AO23917" s="165"/>
    </row>
    <row r="23918" spans="41:41" x14ac:dyDescent="0.25">
      <c r="AO23918" s="165"/>
    </row>
    <row r="23919" spans="41:41" x14ac:dyDescent="0.25">
      <c r="AO23919" s="165"/>
    </row>
    <row r="23920" spans="41:41" x14ac:dyDescent="0.25">
      <c r="AO23920" s="165"/>
    </row>
    <row r="23921" spans="41:41" x14ac:dyDescent="0.25">
      <c r="AO23921" s="165"/>
    </row>
    <row r="23922" spans="41:41" x14ac:dyDescent="0.25">
      <c r="AO23922" s="165"/>
    </row>
    <row r="23923" spans="41:41" x14ac:dyDescent="0.25">
      <c r="AO23923" s="165"/>
    </row>
    <row r="23924" spans="41:41" x14ac:dyDescent="0.25">
      <c r="AO23924" s="165"/>
    </row>
    <row r="23925" spans="41:41" x14ac:dyDescent="0.25">
      <c r="AO23925" s="165"/>
    </row>
    <row r="23926" spans="41:41" x14ac:dyDescent="0.25">
      <c r="AO23926" s="165"/>
    </row>
    <row r="23927" spans="41:41" x14ac:dyDescent="0.25">
      <c r="AO23927" s="165"/>
    </row>
    <row r="23928" spans="41:41" x14ac:dyDescent="0.25">
      <c r="AO23928" s="165"/>
    </row>
    <row r="23929" spans="41:41" x14ac:dyDescent="0.25">
      <c r="AO23929" s="165"/>
    </row>
    <row r="23930" spans="41:41" x14ac:dyDescent="0.25">
      <c r="AO23930" s="165"/>
    </row>
    <row r="23931" spans="41:41" x14ac:dyDescent="0.25">
      <c r="AO23931" s="165"/>
    </row>
    <row r="23932" spans="41:41" x14ac:dyDescent="0.25">
      <c r="AO23932" s="165"/>
    </row>
    <row r="23933" spans="41:41" x14ac:dyDescent="0.25">
      <c r="AO23933" s="165"/>
    </row>
    <row r="23934" spans="41:41" x14ac:dyDescent="0.25">
      <c r="AO23934" s="165"/>
    </row>
    <row r="23935" spans="41:41" x14ac:dyDescent="0.25">
      <c r="AO23935" s="165"/>
    </row>
    <row r="23936" spans="41:41" x14ac:dyDescent="0.25">
      <c r="AO23936" s="165"/>
    </row>
    <row r="23937" spans="41:41" x14ac:dyDescent="0.25">
      <c r="AO23937" s="165"/>
    </row>
    <row r="23938" spans="41:41" x14ac:dyDescent="0.25">
      <c r="AO23938" s="165"/>
    </row>
    <row r="23939" spans="41:41" x14ac:dyDescent="0.25">
      <c r="AO23939" s="165"/>
    </row>
    <row r="23940" spans="41:41" x14ac:dyDescent="0.25">
      <c r="AO23940" s="165"/>
    </row>
    <row r="23941" spans="41:41" x14ac:dyDescent="0.25">
      <c r="AO23941" s="165"/>
    </row>
    <row r="23942" spans="41:41" x14ac:dyDescent="0.25">
      <c r="AO23942" s="165"/>
    </row>
    <row r="23943" spans="41:41" x14ac:dyDescent="0.25">
      <c r="AO23943" s="165"/>
    </row>
    <row r="23944" spans="41:41" x14ac:dyDescent="0.25">
      <c r="AO23944" s="165"/>
    </row>
    <row r="23945" spans="41:41" x14ac:dyDescent="0.25">
      <c r="AO23945" s="165"/>
    </row>
    <row r="23946" spans="41:41" x14ac:dyDescent="0.25">
      <c r="AO23946" s="165"/>
    </row>
    <row r="23947" spans="41:41" x14ac:dyDescent="0.25">
      <c r="AO23947" s="165"/>
    </row>
    <row r="23948" spans="41:41" x14ac:dyDescent="0.25">
      <c r="AO23948" s="165"/>
    </row>
    <row r="23949" spans="41:41" x14ac:dyDescent="0.25">
      <c r="AO23949" s="165"/>
    </row>
    <row r="23950" spans="41:41" x14ac:dyDescent="0.25">
      <c r="AO23950" s="165"/>
    </row>
    <row r="23951" spans="41:41" x14ac:dyDescent="0.25">
      <c r="AO23951" s="165"/>
    </row>
    <row r="23952" spans="41:41" x14ac:dyDescent="0.25">
      <c r="AO23952" s="165"/>
    </row>
    <row r="23953" spans="41:41" x14ac:dyDescent="0.25">
      <c r="AO23953" s="165"/>
    </row>
    <row r="23954" spans="41:41" x14ac:dyDescent="0.25">
      <c r="AO23954" s="165"/>
    </row>
    <row r="23955" spans="41:41" x14ac:dyDescent="0.25">
      <c r="AO23955" s="165"/>
    </row>
    <row r="23956" spans="41:41" x14ac:dyDescent="0.25">
      <c r="AO23956" s="165"/>
    </row>
    <row r="23957" spans="41:41" x14ac:dyDescent="0.25">
      <c r="AO23957" s="165"/>
    </row>
    <row r="23958" spans="41:41" x14ac:dyDescent="0.25">
      <c r="AO23958" s="165"/>
    </row>
    <row r="23959" spans="41:41" x14ac:dyDescent="0.25">
      <c r="AO23959" s="165"/>
    </row>
    <row r="23960" spans="41:41" x14ac:dyDescent="0.25">
      <c r="AO23960" s="165"/>
    </row>
    <row r="23961" spans="41:41" x14ac:dyDescent="0.25">
      <c r="AO23961" s="165"/>
    </row>
    <row r="23962" spans="41:41" x14ac:dyDescent="0.25">
      <c r="AO23962" s="165"/>
    </row>
    <row r="23963" spans="41:41" x14ac:dyDescent="0.25">
      <c r="AO23963" s="165"/>
    </row>
    <row r="23964" spans="41:41" x14ac:dyDescent="0.25">
      <c r="AO23964" s="165"/>
    </row>
    <row r="23965" spans="41:41" x14ac:dyDescent="0.25">
      <c r="AO23965" s="165"/>
    </row>
    <row r="23966" spans="41:41" x14ac:dyDescent="0.25">
      <c r="AO23966" s="165"/>
    </row>
    <row r="23967" spans="41:41" x14ac:dyDescent="0.25">
      <c r="AO23967" s="165"/>
    </row>
    <row r="23968" spans="41:41" x14ac:dyDescent="0.25">
      <c r="AO23968" s="165"/>
    </row>
    <row r="23969" spans="41:41" x14ac:dyDescent="0.25">
      <c r="AO23969" s="165"/>
    </row>
    <row r="23970" spans="41:41" x14ac:dyDescent="0.25">
      <c r="AO23970" s="165"/>
    </row>
    <row r="23971" spans="41:41" x14ac:dyDescent="0.25">
      <c r="AO23971" s="165"/>
    </row>
    <row r="23972" spans="41:41" x14ac:dyDescent="0.25">
      <c r="AO23972" s="165"/>
    </row>
    <row r="23973" spans="41:41" x14ac:dyDescent="0.25">
      <c r="AO23973" s="165"/>
    </row>
    <row r="23974" spans="41:41" x14ac:dyDescent="0.25">
      <c r="AO23974" s="165"/>
    </row>
    <row r="23975" spans="41:41" x14ac:dyDescent="0.25">
      <c r="AO23975" s="165"/>
    </row>
    <row r="23976" spans="41:41" x14ac:dyDescent="0.25">
      <c r="AO23976" s="165"/>
    </row>
    <row r="23977" spans="41:41" x14ac:dyDescent="0.25">
      <c r="AO23977" s="165"/>
    </row>
    <row r="23978" spans="41:41" x14ac:dyDescent="0.25">
      <c r="AO23978" s="165"/>
    </row>
    <row r="23979" spans="41:41" x14ac:dyDescent="0.25">
      <c r="AO23979" s="165"/>
    </row>
    <row r="23980" spans="41:41" x14ac:dyDescent="0.25">
      <c r="AO23980" s="165"/>
    </row>
    <row r="23981" spans="41:41" x14ac:dyDescent="0.25">
      <c r="AO23981" s="165"/>
    </row>
    <row r="23982" spans="41:41" x14ac:dyDescent="0.25">
      <c r="AO23982" s="165"/>
    </row>
    <row r="23983" spans="41:41" x14ac:dyDescent="0.25">
      <c r="AO23983" s="165"/>
    </row>
    <row r="23984" spans="41:41" x14ac:dyDescent="0.25">
      <c r="AO23984" s="165"/>
    </row>
    <row r="23985" spans="41:41" x14ac:dyDescent="0.25">
      <c r="AO23985" s="165"/>
    </row>
    <row r="23986" spans="41:41" x14ac:dyDescent="0.25">
      <c r="AO23986" s="165"/>
    </row>
    <row r="23987" spans="41:41" x14ac:dyDescent="0.25">
      <c r="AO23987" s="165"/>
    </row>
    <row r="23988" spans="41:41" x14ac:dyDescent="0.25">
      <c r="AO23988" s="165"/>
    </row>
    <row r="23989" spans="41:41" x14ac:dyDescent="0.25">
      <c r="AO23989" s="165"/>
    </row>
    <row r="23990" spans="41:41" x14ac:dyDescent="0.25">
      <c r="AO23990" s="165"/>
    </row>
    <row r="23991" spans="41:41" x14ac:dyDescent="0.25">
      <c r="AO23991" s="165"/>
    </row>
    <row r="23992" spans="41:41" x14ac:dyDescent="0.25">
      <c r="AO23992" s="165"/>
    </row>
    <row r="23993" spans="41:41" x14ac:dyDescent="0.25">
      <c r="AO23993" s="165"/>
    </row>
    <row r="23994" spans="41:41" x14ac:dyDescent="0.25">
      <c r="AO23994" s="165"/>
    </row>
    <row r="23995" spans="41:41" x14ac:dyDescent="0.25">
      <c r="AO23995" s="165"/>
    </row>
    <row r="23996" spans="41:41" x14ac:dyDescent="0.25">
      <c r="AO23996" s="165"/>
    </row>
    <row r="23997" spans="41:41" x14ac:dyDescent="0.25">
      <c r="AO23997" s="165"/>
    </row>
    <row r="23998" spans="41:41" x14ac:dyDescent="0.25">
      <c r="AO23998" s="165"/>
    </row>
    <row r="23999" spans="41:41" x14ac:dyDescent="0.25">
      <c r="AO23999" s="165"/>
    </row>
    <row r="24000" spans="41:41" x14ac:dyDescent="0.25">
      <c r="AO24000" s="165"/>
    </row>
    <row r="24001" spans="41:41" x14ac:dyDescent="0.25">
      <c r="AO24001" s="165"/>
    </row>
    <row r="24002" spans="41:41" x14ac:dyDescent="0.25">
      <c r="AO24002" s="165"/>
    </row>
    <row r="24003" spans="41:41" x14ac:dyDescent="0.25">
      <c r="AO24003" s="165"/>
    </row>
    <row r="24004" spans="41:41" x14ac:dyDescent="0.25">
      <c r="AO24004" s="165"/>
    </row>
    <row r="24005" spans="41:41" x14ac:dyDescent="0.25">
      <c r="AO24005" s="165"/>
    </row>
    <row r="24006" spans="41:41" x14ac:dyDescent="0.25">
      <c r="AO24006" s="165"/>
    </row>
    <row r="24007" spans="41:41" x14ac:dyDescent="0.25">
      <c r="AO24007" s="165"/>
    </row>
    <row r="24008" spans="41:41" x14ac:dyDescent="0.25">
      <c r="AO24008" s="165"/>
    </row>
    <row r="24009" spans="41:41" x14ac:dyDescent="0.25">
      <c r="AO24009" s="165"/>
    </row>
    <row r="24010" spans="41:41" x14ac:dyDescent="0.25">
      <c r="AO24010" s="165"/>
    </row>
    <row r="24011" spans="41:41" x14ac:dyDescent="0.25">
      <c r="AO24011" s="165"/>
    </row>
    <row r="24012" spans="41:41" x14ac:dyDescent="0.25">
      <c r="AO24012" s="165"/>
    </row>
    <row r="24013" spans="41:41" x14ac:dyDescent="0.25">
      <c r="AO24013" s="165"/>
    </row>
    <row r="24014" spans="41:41" x14ac:dyDescent="0.25">
      <c r="AO24014" s="165"/>
    </row>
    <row r="24015" spans="41:41" x14ac:dyDescent="0.25">
      <c r="AO24015" s="165"/>
    </row>
    <row r="24016" spans="41:41" x14ac:dyDescent="0.25">
      <c r="AO24016" s="165"/>
    </row>
    <row r="24017" spans="41:41" x14ac:dyDescent="0.25">
      <c r="AO24017" s="165"/>
    </row>
    <row r="24018" spans="41:41" x14ac:dyDescent="0.25">
      <c r="AO24018" s="165"/>
    </row>
    <row r="24019" spans="41:41" x14ac:dyDescent="0.25">
      <c r="AO24019" s="165"/>
    </row>
    <row r="24020" spans="41:41" x14ac:dyDescent="0.25">
      <c r="AO24020" s="165"/>
    </row>
    <row r="24021" spans="41:41" x14ac:dyDescent="0.25">
      <c r="AO24021" s="165"/>
    </row>
    <row r="24022" spans="41:41" x14ac:dyDescent="0.25">
      <c r="AO24022" s="165"/>
    </row>
    <row r="24023" spans="41:41" x14ac:dyDescent="0.25">
      <c r="AO24023" s="165"/>
    </row>
    <row r="24024" spans="41:41" x14ac:dyDescent="0.25">
      <c r="AO24024" s="165"/>
    </row>
    <row r="24025" spans="41:41" x14ac:dyDescent="0.25">
      <c r="AO24025" s="165"/>
    </row>
    <row r="24026" spans="41:41" x14ac:dyDescent="0.25">
      <c r="AO24026" s="165"/>
    </row>
    <row r="24027" spans="41:41" x14ac:dyDescent="0.25">
      <c r="AO24027" s="165"/>
    </row>
    <row r="24028" spans="41:41" x14ac:dyDescent="0.25">
      <c r="AO24028" s="165"/>
    </row>
    <row r="24029" spans="41:41" x14ac:dyDescent="0.25">
      <c r="AO24029" s="165"/>
    </row>
    <row r="24030" spans="41:41" x14ac:dyDescent="0.25">
      <c r="AO24030" s="165"/>
    </row>
    <row r="24031" spans="41:41" x14ac:dyDescent="0.25">
      <c r="AO24031" s="165"/>
    </row>
    <row r="24032" spans="41:41" x14ac:dyDescent="0.25">
      <c r="AO24032" s="165"/>
    </row>
    <row r="24033" spans="41:41" x14ac:dyDescent="0.25">
      <c r="AO24033" s="165"/>
    </row>
    <row r="24034" spans="41:41" x14ac:dyDescent="0.25">
      <c r="AO24034" s="165"/>
    </row>
    <row r="24035" spans="41:41" x14ac:dyDescent="0.25">
      <c r="AO24035" s="165"/>
    </row>
    <row r="24036" spans="41:41" x14ac:dyDescent="0.25">
      <c r="AO24036" s="165"/>
    </row>
    <row r="24037" spans="41:41" x14ac:dyDescent="0.25">
      <c r="AO24037" s="165"/>
    </row>
    <row r="24038" spans="41:41" x14ac:dyDescent="0.25">
      <c r="AO24038" s="165"/>
    </row>
    <row r="24039" spans="41:41" x14ac:dyDescent="0.25">
      <c r="AO24039" s="165"/>
    </row>
    <row r="24040" spans="41:41" x14ac:dyDescent="0.25">
      <c r="AO24040" s="165"/>
    </row>
    <row r="24041" spans="41:41" x14ac:dyDescent="0.25">
      <c r="AO24041" s="165"/>
    </row>
    <row r="24042" spans="41:41" x14ac:dyDescent="0.25">
      <c r="AO24042" s="165"/>
    </row>
    <row r="24043" spans="41:41" x14ac:dyDescent="0.25">
      <c r="AO24043" s="165"/>
    </row>
    <row r="24044" spans="41:41" x14ac:dyDescent="0.25">
      <c r="AO24044" s="165"/>
    </row>
    <row r="24045" spans="41:41" x14ac:dyDescent="0.25">
      <c r="AO24045" s="165"/>
    </row>
    <row r="24046" spans="41:41" x14ac:dyDescent="0.25">
      <c r="AO24046" s="165"/>
    </row>
    <row r="24047" spans="41:41" x14ac:dyDescent="0.25">
      <c r="AO24047" s="165"/>
    </row>
    <row r="24048" spans="41:41" x14ac:dyDescent="0.25">
      <c r="AO24048" s="165"/>
    </row>
    <row r="24049" spans="41:41" x14ac:dyDescent="0.25">
      <c r="AO24049" s="165"/>
    </row>
    <row r="24050" spans="41:41" x14ac:dyDescent="0.25">
      <c r="AO24050" s="165"/>
    </row>
    <row r="24051" spans="41:41" x14ac:dyDescent="0.25">
      <c r="AO24051" s="165"/>
    </row>
    <row r="24052" spans="41:41" x14ac:dyDescent="0.25">
      <c r="AO24052" s="165"/>
    </row>
    <row r="24053" spans="41:41" x14ac:dyDescent="0.25">
      <c r="AO24053" s="165"/>
    </row>
    <row r="24054" spans="41:41" x14ac:dyDescent="0.25">
      <c r="AO24054" s="165"/>
    </row>
    <row r="24055" spans="41:41" x14ac:dyDescent="0.25">
      <c r="AO24055" s="165"/>
    </row>
    <row r="24056" spans="41:41" x14ac:dyDescent="0.25">
      <c r="AO24056" s="165"/>
    </row>
    <row r="24057" spans="41:41" x14ac:dyDescent="0.25">
      <c r="AO24057" s="165"/>
    </row>
    <row r="24058" spans="41:41" x14ac:dyDescent="0.25">
      <c r="AO24058" s="165"/>
    </row>
    <row r="24059" spans="41:41" x14ac:dyDescent="0.25">
      <c r="AO24059" s="165"/>
    </row>
    <row r="24060" spans="41:41" x14ac:dyDescent="0.25">
      <c r="AO24060" s="165"/>
    </row>
    <row r="24061" spans="41:41" x14ac:dyDescent="0.25">
      <c r="AO24061" s="165"/>
    </row>
    <row r="24062" spans="41:41" x14ac:dyDescent="0.25">
      <c r="AO24062" s="165"/>
    </row>
    <row r="24063" spans="41:41" x14ac:dyDescent="0.25">
      <c r="AO24063" s="165"/>
    </row>
    <row r="24064" spans="41:41" x14ac:dyDescent="0.25">
      <c r="AO24064" s="165"/>
    </row>
    <row r="24065" spans="41:41" x14ac:dyDescent="0.25">
      <c r="AO24065" s="165"/>
    </row>
    <row r="24066" spans="41:41" x14ac:dyDescent="0.25">
      <c r="AO24066" s="165"/>
    </row>
    <row r="24067" spans="41:41" x14ac:dyDescent="0.25">
      <c r="AO24067" s="165"/>
    </row>
    <row r="24068" spans="41:41" x14ac:dyDescent="0.25">
      <c r="AO24068" s="165"/>
    </row>
    <row r="24069" spans="41:41" x14ac:dyDescent="0.25">
      <c r="AO24069" s="165"/>
    </row>
    <row r="24070" spans="41:41" x14ac:dyDescent="0.25">
      <c r="AO24070" s="165"/>
    </row>
    <row r="24071" spans="41:41" x14ac:dyDescent="0.25">
      <c r="AO24071" s="165"/>
    </row>
    <row r="24072" spans="41:41" x14ac:dyDescent="0.25">
      <c r="AO24072" s="165"/>
    </row>
    <row r="24073" spans="41:41" x14ac:dyDescent="0.25">
      <c r="AO24073" s="165"/>
    </row>
    <row r="24074" spans="41:41" x14ac:dyDescent="0.25">
      <c r="AO24074" s="165"/>
    </row>
    <row r="24075" spans="41:41" x14ac:dyDescent="0.25">
      <c r="AO24075" s="165"/>
    </row>
    <row r="24076" spans="41:41" x14ac:dyDescent="0.25">
      <c r="AO24076" s="165"/>
    </row>
    <row r="24077" spans="41:41" x14ac:dyDescent="0.25">
      <c r="AO24077" s="165"/>
    </row>
    <row r="24078" spans="41:41" x14ac:dyDescent="0.25">
      <c r="AO24078" s="165"/>
    </row>
    <row r="24079" spans="41:41" x14ac:dyDescent="0.25">
      <c r="AO24079" s="165"/>
    </row>
    <row r="24080" spans="41:41" x14ac:dyDescent="0.25">
      <c r="AO24080" s="165"/>
    </row>
    <row r="24081" spans="41:41" x14ac:dyDescent="0.25">
      <c r="AO24081" s="165"/>
    </row>
    <row r="24082" spans="41:41" x14ac:dyDescent="0.25">
      <c r="AO24082" s="165"/>
    </row>
    <row r="24083" spans="41:41" x14ac:dyDescent="0.25">
      <c r="AO24083" s="165"/>
    </row>
    <row r="24084" spans="41:41" x14ac:dyDescent="0.25">
      <c r="AO24084" s="165"/>
    </row>
    <row r="24085" spans="41:41" x14ac:dyDescent="0.25">
      <c r="AO24085" s="165"/>
    </row>
    <row r="24086" spans="41:41" x14ac:dyDescent="0.25">
      <c r="AO24086" s="165"/>
    </row>
    <row r="24087" spans="41:41" x14ac:dyDescent="0.25">
      <c r="AO24087" s="165"/>
    </row>
    <row r="24088" spans="41:41" x14ac:dyDescent="0.25">
      <c r="AO24088" s="165"/>
    </row>
    <row r="24089" spans="41:41" x14ac:dyDescent="0.25">
      <c r="AO24089" s="165"/>
    </row>
    <row r="24090" spans="41:41" x14ac:dyDescent="0.25">
      <c r="AO24090" s="165"/>
    </row>
    <row r="24091" spans="41:41" x14ac:dyDescent="0.25">
      <c r="AO24091" s="165"/>
    </row>
    <row r="24092" spans="41:41" x14ac:dyDescent="0.25">
      <c r="AO24092" s="165"/>
    </row>
    <row r="24093" spans="41:41" x14ac:dyDescent="0.25">
      <c r="AO24093" s="165"/>
    </row>
    <row r="24094" spans="41:41" x14ac:dyDescent="0.25">
      <c r="AO24094" s="165"/>
    </row>
    <row r="24095" spans="41:41" x14ac:dyDescent="0.25">
      <c r="AO24095" s="165"/>
    </row>
    <row r="24096" spans="41:41" x14ac:dyDescent="0.25">
      <c r="AO24096" s="165"/>
    </row>
    <row r="24097" spans="41:41" x14ac:dyDescent="0.25">
      <c r="AO24097" s="165"/>
    </row>
    <row r="24098" spans="41:41" x14ac:dyDescent="0.25">
      <c r="AO24098" s="165"/>
    </row>
    <row r="24099" spans="41:41" x14ac:dyDescent="0.25">
      <c r="AO24099" s="165"/>
    </row>
    <row r="24100" spans="41:41" x14ac:dyDescent="0.25">
      <c r="AO24100" s="165"/>
    </row>
    <row r="24101" spans="41:41" x14ac:dyDescent="0.25">
      <c r="AO24101" s="165"/>
    </row>
    <row r="24102" spans="41:41" x14ac:dyDescent="0.25">
      <c r="AO24102" s="165"/>
    </row>
    <row r="24103" spans="41:41" x14ac:dyDescent="0.25">
      <c r="AO24103" s="165"/>
    </row>
    <row r="24104" spans="41:41" x14ac:dyDescent="0.25">
      <c r="AO24104" s="165"/>
    </row>
    <row r="24105" spans="41:41" x14ac:dyDescent="0.25">
      <c r="AO24105" s="165"/>
    </row>
    <row r="24106" spans="41:41" x14ac:dyDescent="0.25">
      <c r="AO24106" s="165"/>
    </row>
    <row r="24107" spans="41:41" x14ac:dyDescent="0.25">
      <c r="AO24107" s="165"/>
    </row>
    <row r="24108" spans="41:41" x14ac:dyDescent="0.25">
      <c r="AO24108" s="165"/>
    </row>
    <row r="24109" spans="41:41" x14ac:dyDescent="0.25">
      <c r="AO24109" s="165"/>
    </row>
    <row r="24110" spans="41:41" x14ac:dyDescent="0.25">
      <c r="AO24110" s="165"/>
    </row>
    <row r="24111" spans="41:41" x14ac:dyDescent="0.25">
      <c r="AO24111" s="165"/>
    </row>
    <row r="24112" spans="41:41" x14ac:dyDescent="0.25">
      <c r="AO24112" s="165"/>
    </row>
    <row r="24113" spans="41:41" x14ac:dyDescent="0.25">
      <c r="AO24113" s="165"/>
    </row>
    <row r="24114" spans="41:41" x14ac:dyDescent="0.25">
      <c r="AO24114" s="165"/>
    </row>
    <row r="24115" spans="41:41" x14ac:dyDescent="0.25">
      <c r="AO24115" s="165"/>
    </row>
    <row r="24116" spans="41:41" x14ac:dyDescent="0.25">
      <c r="AO24116" s="165"/>
    </row>
    <row r="24117" spans="41:41" x14ac:dyDescent="0.25">
      <c r="AO24117" s="165"/>
    </row>
    <row r="24118" spans="41:41" x14ac:dyDescent="0.25">
      <c r="AO24118" s="165"/>
    </row>
    <row r="24119" spans="41:41" x14ac:dyDescent="0.25">
      <c r="AO24119" s="165"/>
    </row>
    <row r="24120" spans="41:41" x14ac:dyDescent="0.25">
      <c r="AO24120" s="165"/>
    </row>
    <row r="24121" spans="41:41" x14ac:dyDescent="0.25">
      <c r="AO24121" s="165"/>
    </row>
    <row r="24122" spans="41:41" x14ac:dyDescent="0.25">
      <c r="AO24122" s="165"/>
    </row>
    <row r="24123" spans="41:41" x14ac:dyDescent="0.25">
      <c r="AO24123" s="165"/>
    </row>
    <row r="24124" spans="41:41" x14ac:dyDescent="0.25">
      <c r="AO24124" s="165"/>
    </row>
    <row r="24125" spans="41:41" x14ac:dyDescent="0.25">
      <c r="AO24125" s="165"/>
    </row>
    <row r="24126" spans="41:41" x14ac:dyDescent="0.25">
      <c r="AO24126" s="165"/>
    </row>
    <row r="24127" spans="41:41" x14ac:dyDescent="0.25">
      <c r="AO24127" s="165"/>
    </row>
    <row r="24128" spans="41:41" x14ac:dyDescent="0.25">
      <c r="AO24128" s="165"/>
    </row>
    <row r="24129" spans="41:41" x14ac:dyDescent="0.25">
      <c r="AO24129" s="165"/>
    </row>
    <row r="24130" spans="41:41" x14ac:dyDescent="0.25">
      <c r="AO24130" s="165"/>
    </row>
    <row r="24131" spans="41:41" x14ac:dyDescent="0.25">
      <c r="AO24131" s="165"/>
    </row>
    <row r="24132" spans="41:41" x14ac:dyDescent="0.25">
      <c r="AO24132" s="165"/>
    </row>
    <row r="24133" spans="41:41" x14ac:dyDescent="0.25">
      <c r="AO24133" s="165"/>
    </row>
    <row r="24134" spans="41:41" x14ac:dyDescent="0.25">
      <c r="AO24134" s="165"/>
    </row>
    <row r="24135" spans="41:41" x14ac:dyDescent="0.25">
      <c r="AO24135" s="165"/>
    </row>
    <row r="24136" spans="41:41" x14ac:dyDescent="0.25">
      <c r="AO24136" s="165"/>
    </row>
    <row r="24137" spans="41:41" x14ac:dyDescent="0.25">
      <c r="AO24137" s="165"/>
    </row>
    <row r="24138" spans="41:41" x14ac:dyDescent="0.25">
      <c r="AO24138" s="165"/>
    </row>
    <row r="24139" spans="41:41" x14ac:dyDescent="0.25">
      <c r="AO24139" s="165"/>
    </row>
    <row r="24140" spans="41:41" x14ac:dyDescent="0.25">
      <c r="AO24140" s="165"/>
    </row>
    <row r="24141" spans="41:41" x14ac:dyDescent="0.25">
      <c r="AO24141" s="165"/>
    </row>
    <row r="24142" spans="41:41" x14ac:dyDescent="0.25">
      <c r="AO24142" s="165"/>
    </row>
    <row r="24143" spans="41:41" x14ac:dyDescent="0.25">
      <c r="AO24143" s="165"/>
    </row>
    <row r="24144" spans="41:41" x14ac:dyDescent="0.25">
      <c r="AO24144" s="165"/>
    </row>
    <row r="24145" spans="41:41" x14ac:dyDescent="0.25">
      <c r="AO24145" s="165"/>
    </row>
    <row r="24146" spans="41:41" x14ac:dyDescent="0.25">
      <c r="AO24146" s="165"/>
    </row>
    <row r="24147" spans="41:41" x14ac:dyDescent="0.25">
      <c r="AO24147" s="165"/>
    </row>
    <row r="24148" spans="41:41" x14ac:dyDescent="0.25">
      <c r="AO24148" s="165"/>
    </row>
    <row r="24149" spans="41:41" x14ac:dyDescent="0.25">
      <c r="AO24149" s="165"/>
    </row>
    <row r="24150" spans="41:41" x14ac:dyDescent="0.25">
      <c r="AO24150" s="165"/>
    </row>
    <row r="24151" spans="41:41" x14ac:dyDescent="0.25">
      <c r="AO24151" s="165"/>
    </row>
    <row r="24152" spans="41:41" x14ac:dyDescent="0.25">
      <c r="AO24152" s="165"/>
    </row>
    <row r="24153" spans="41:41" x14ac:dyDescent="0.25">
      <c r="AO24153" s="165"/>
    </row>
    <row r="24154" spans="41:41" x14ac:dyDescent="0.25">
      <c r="AO24154" s="165"/>
    </row>
    <row r="24155" spans="41:41" x14ac:dyDescent="0.25">
      <c r="AO24155" s="165"/>
    </row>
    <row r="24156" spans="41:41" x14ac:dyDescent="0.25">
      <c r="AO24156" s="165"/>
    </row>
    <row r="24157" spans="41:41" x14ac:dyDescent="0.25">
      <c r="AO24157" s="165"/>
    </row>
    <row r="24158" spans="41:41" x14ac:dyDescent="0.25">
      <c r="AO24158" s="165"/>
    </row>
    <row r="24159" spans="41:41" x14ac:dyDescent="0.25">
      <c r="AO24159" s="165"/>
    </row>
    <row r="24160" spans="41:41" x14ac:dyDescent="0.25">
      <c r="AO24160" s="165"/>
    </row>
    <row r="24161" spans="41:41" x14ac:dyDescent="0.25">
      <c r="AO24161" s="165"/>
    </row>
    <row r="24162" spans="41:41" x14ac:dyDescent="0.25">
      <c r="AO24162" s="165"/>
    </row>
    <row r="24163" spans="41:41" x14ac:dyDescent="0.25">
      <c r="AO24163" s="165"/>
    </row>
    <row r="24164" spans="41:41" x14ac:dyDescent="0.25">
      <c r="AO24164" s="165"/>
    </row>
    <row r="24165" spans="41:41" x14ac:dyDescent="0.25">
      <c r="AO24165" s="165"/>
    </row>
    <row r="24166" spans="41:41" x14ac:dyDescent="0.25">
      <c r="AO24166" s="165"/>
    </row>
    <row r="24167" spans="41:41" x14ac:dyDescent="0.25">
      <c r="AO24167" s="165"/>
    </row>
    <row r="24168" spans="41:41" x14ac:dyDescent="0.25">
      <c r="AO24168" s="165"/>
    </row>
    <row r="24169" spans="41:41" x14ac:dyDescent="0.25">
      <c r="AO24169" s="165"/>
    </row>
    <row r="24170" spans="41:41" x14ac:dyDescent="0.25">
      <c r="AO24170" s="165"/>
    </row>
    <row r="24171" spans="41:41" x14ac:dyDescent="0.25">
      <c r="AO24171" s="165"/>
    </row>
    <row r="24172" spans="41:41" x14ac:dyDescent="0.25">
      <c r="AO24172" s="165"/>
    </row>
    <row r="24173" spans="41:41" x14ac:dyDescent="0.25">
      <c r="AO24173" s="165"/>
    </row>
    <row r="24174" spans="41:41" x14ac:dyDescent="0.25">
      <c r="AO24174" s="165"/>
    </row>
    <row r="24175" spans="41:41" x14ac:dyDescent="0.25">
      <c r="AO24175" s="165"/>
    </row>
    <row r="24176" spans="41:41" x14ac:dyDescent="0.25">
      <c r="AO24176" s="165"/>
    </row>
    <row r="24177" spans="41:41" x14ac:dyDescent="0.25">
      <c r="AO24177" s="165"/>
    </row>
    <row r="24178" spans="41:41" x14ac:dyDescent="0.25">
      <c r="AO24178" s="165"/>
    </row>
    <row r="24179" spans="41:41" x14ac:dyDescent="0.25">
      <c r="AO24179" s="165"/>
    </row>
    <row r="24180" spans="41:41" x14ac:dyDescent="0.25">
      <c r="AO24180" s="165"/>
    </row>
    <row r="24181" spans="41:41" x14ac:dyDescent="0.25">
      <c r="AO24181" s="165"/>
    </row>
    <row r="24182" spans="41:41" x14ac:dyDescent="0.25">
      <c r="AO24182" s="165"/>
    </row>
    <row r="24183" spans="41:41" x14ac:dyDescent="0.25">
      <c r="AO24183" s="165"/>
    </row>
    <row r="24184" spans="41:41" x14ac:dyDescent="0.25">
      <c r="AO24184" s="165"/>
    </row>
    <row r="24185" spans="41:41" x14ac:dyDescent="0.25">
      <c r="AO24185" s="165"/>
    </row>
    <row r="24186" spans="41:41" x14ac:dyDescent="0.25">
      <c r="AO24186" s="165"/>
    </row>
    <row r="24187" spans="41:41" x14ac:dyDescent="0.25">
      <c r="AO24187" s="165"/>
    </row>
    <row r="24188" spans="41:41" x14ac:dyDescent="0.25">
      <c r="AO24188" s="165"/>
    </row>
    <row r="24189" spans="41:41" x14ac:dyDescent="0.25">
      <c r="AO24189" s="165"/>
    </row>
    <row r="24190" spans="41:41" x14ac:dyDescent="0.25">
      <c r="AO24190" s="165"/>
    </row>
    <row r="24191" spans="41:41" x14ac:dyDescent="0.25">
      <c r="AO24191" s="165"/>
    </row>
    <row r="24192" spans="41:41" x14ac:dyDescent="0.25">
      <c r="AO24192" s="165"/>
    </row>
    <row r="24193" spans="41:41" x14ac:dyDescent="0.25">
      <c r="AO24193" s="165"/>
    </row>
    <row r="24194" spans="41:41" x14ac:dyDescent="0.25">
      <c r="AO24194" s="165"/>
    </row>
    <row r="24195" spans="41:41" x14ac:dyDescent="0.25">
      <c r="AO24195" s="165"/>
    </row>
    <row r="24196" spans="41:41" x14ac:dyDescent="0.25">
      <c r="AO24196" s="165"/>
    </row>
    <row r="24197" spans="41:41" x14ac:dyDescent="0.25">
      <c r="AO24197" s="165"/>
    </row>
    <row r="24198" spans="41:41" x14ac:dyDescent="0.25">
      <c r="AO24198" s="165"/>
    </row>
    <row r="24199" spans="41:41" x14ac:dyDescent="0.25">
      <c r="AO24199" s="165"/>
    </row>
    <row r="24200" spans="41:41" x14ac:dyDescent="0.25">
      <c r="AO24200" s="165"/>
    </row>
    <row r="24201" spans="41:41" x14ac:dyDescent="0.25">
      <c r="AO24201" s="165"/>
    </row>
    <row r="24202" spans="41:41" x14ac:dyDescent="0.25">
      <c r="AO24202" s="165"/>
    </row>
    <row r="24203" spans="41:41" x14ac:dyDescent="0.25">
      <c r="AO24203" s="165"/>
    </row>
    <row r="24204" spans="41:41" x14ac:dyDescent="0.25">
      <c r="AO24204" s="165"/>
    </row>
    <row r="24205" spans="41:41" x14ac:dyDescent="0.25">
      <c r="AO24205" s="165"/>
    </row>
    <row r="24206" spans="41:41" x14ac:dyDescent="0.25">
      <c r="AO24206" s="165"/>
    </row>
    <row r="24207" spans="41:41" x14ac:dyDescent="0.25">
      <c r="AO24207" s="165"/>
    </row>
    <row r="24208" spans="41:41" x14ac:dyDescent="0.25">
      <c r="AO24208" s="165"/>
    </row>
    <row r="24209" spans="41:41" x14ac:dyDescent="0.25">
      <c r="AO24209" s="165"/>
    </row>
    <row r="24210" spans="41:41" x14ac:dyDescent="0.25">
      <c r="AO24210" s="165"/>
    </row>
    <row r="24211" spans="41:41" x14ac:dyDescent="0.25">
      <c r="AO24211" s="165"/>
    </row>
    <row r="24212" spans="41:41" x14ac:dyDescent="0.25">
      <c r="AO24212" s="165"/>
    </row>
    <row r="24213" spans="41:41" x14ac:dyDescent="0.25">
      <c r="AO24213" s="165"/>
    </row>
    <row r="24214" spans="41:41" x14ac:dyDescent="0.25">
      <c r="AO24214" s="165"/>
    </row>
    <row r="24215" spans="41:41" x14ac:dyDescent="0.25">
      <c r="AO24215" s="165"/>
    </row>
    <row r="24216" spans="41:41" x14ac:dyDescent="0.25">
      <c r="AO24216" s="165"/>
    </row>
    <row r="24217" spans="41:41" x14ac:dyDescent="0.25">
      <c r="AO24217" s="165"/>
    </row>
    <row r="24218" spans="41:41" x14ac:dyDescent="0.25">
      <c r="AO24218" s="165"/>
    </row>
    <row r="24219" spans="41:41" x14ac:dyDescent="0.25">
      <c r="AO24219" s="165"/>
    </row>
    <row r="24220" spans="41:41" x14ac:dyDescent="0.25">
      <c r="AO24220" s="165"/>
    </row>
    <row r="24221" spans="41:41" x14ac:dyDescent="0.25">
      <c r="AO24221" s="165"/>
    </row>
    <row r="24222" spans="41:41" x14ac:dyDescent="0.25">
      <c r="AO24222" s="165"/>
    </row>
    <row r="24223" spans="41:41" x14ac:dyDescent="0.25">
      <c r="AO24223" s="165"/>
    </row>
    <row r="24224" spans="41:41" x14ac:dyDescent="0.25">
      <c r="AO24224" s="165"/>
    </row>
    <row r="24225" spans="41:41" x14ac:dyDescent="0.25">
      <c r="AO24225" s="165"/>
    </row>
    <row r="24226" spans="41:41" x14ac:dyDescent="0.25">
      <c r="AO24226" s="165"/>
    </row>
    <row r="24227" spans="41:41" x14ac:dyDescent="0.25">
      <c r="AO24227" s="165"/>
    </row>
    <row r="24228" spans="41:41" x14ac:dyDescent="0.25">
      <c r="AO24228" s="165"/>
    </row>
    <row r="24229" spans="41:41" x14ac:dyDescent="0.25">
      <c r="AO24229" s="165"/>
    </row>
    <row r="24230" spans="41:41" x14ac:dyDescent="0.25">
      <c r="AO24230" s="165"/>
    </row>
    <row r="24231" spans="41:41" x14ac:dyDescent="0.25">
      <c r="AO24231" s="165"/>
    </row>
    <row r="24232" spans="41:41" x14ac:dyDescent="0.25">
      <c r="AO24232" s="165"/>
    </row>
    <row r="24233" spans="41:41" x14ac:dyDescent="0.25">
      <c r="AO24233" s="165"/>
    </row>
    <row r="24234" spans="41:41" x14ac:dyDescent="0.25">
      <c r="AO24234" s="165"/>
    </row>
    <row r="24235" spans="41:41" x14ac:dyDescent="0.25">
      <c r="AO24235" s="165"/>
    </row>
    <row r="24236" spans="41:41" x14ac:dyDescent="0.25">
      <c r="AO24236" s="165"/>
    </row>
    <row r="24237" spans="41:41" x14ac:dyDescent="0.25">
      <c r="AO24237" s="165"/>
    </row>
    <row r="24238" spans="41:41" x14ac:dyDescent="0.25">
      <c r="AO24238" s="165"/>
    </row>
    <row r="24239" spans="41:41" x14ac:dyDescent="0.25">
      <c r="AO24239" s="165"/>
    </row>
    <row r="24240" spans="41:41" x14ac:dyDescent="0.25">
      <c r="AO24240" s="165"/>
    </row>
    <row r="24241" spans="41:41" x14ac:dyDescent="0.25">
      <c r="AO24241" s="165"/>
    </row>
    <row r="24242" spans="41:41" x14ac:dyDescent="0.25">
      <c r="AO24242" s="165"/>
    </row>
    <row r="24243" spans="41:41" x14ac:dyDescent="0.25">
      <c r="AO24243" s="165"/>
    </row>
    <row r="24244" spans="41:41" x14ac:dyDescent="0.25">
      <c r="AO24244" s="165"/>
    </row>
    <row r="24245" spans="41:41" x14ac:dyDescent="0.25">
      <c r="AO24245" s="165"/>
    </row>
    <row r="24246" spans="41:41" x14ac:dyDescent="0.25">
      <c r="AO24246" s="165"/>
    </row>
    <row r="24247" spans="41:41" x14ac:dyDescent="0.25">
      <c r="AO24247" s="165"/>
    </row>
    <row r="24248" spans="41:41" x14ac:dyDescent="0.25">
      <c r="AO24248" s="165"/>
    </row>
    <row r="24249" spans="41:41" x14ac:dyDescent="0.25">
      <c r="AO24249" s="165"/>
    </row>
    <row r="24250" spans="41:41" x14ac:dyDescent="0.25">
      <c r="AO24250" s="165"/>
    </row>
    <row r="24251" spans="41:41" x14ac:dyDescent="0.25">
      <c r="AO24251" s="165"/>
    </row>
    <row r="24252" spans="41:41" x14ac:dyDescent="0.25">
      <c r="AO24252" s="165"/>
    </row>
    <row r="24253" spans="41:41" x14ac:dyDescent="0.25">
      <c r="AO24253" s="165"/>
    </row>
    <row r="24254" spans="41:41" x14ac:dyDescent="0.25">
      <c r="AO24254" s="165"/>
    </row>
    <row r="24255" spans="41:41" x14ac:dyDescent="0.25">
      <c r="AO24255" s="165"/>
    </row>
    <row r="24256" spans="41:41" x14ac:dyDescent="0.25">
      <c r="AO24256" s="165"/>
    </row>
    <row r="24257" spans="41:41" x14ac:dyDescent="0.25">
      <c r="AO24257" s="165"/>
    </row>
    <row r="24258" spans="41:41" x14ac:dyDescent="0.25">
      <c r="AO24258" s="165"/>
    </row>
    <row r="24259" spans="41:41" x14ac:dyDescent="0.25">
      <c r="AO24259" s="165"/>
    </row>
    <row r="24260" spans="41:41" x14ac:dyDescent="0.25">
      <c r="AO24260" s="165"/>
    </row>
    <row r="24261" spans="41:41" x14ac:dyDescent="0.25">
      <c r="AO24261" s="165"/>
    </row>
    <row r="24262" spans="41:41" x14ac:dyDescent="0.25">
      <c r="AO24262" s="165"/>
    </row>
    <row r="24263" spans="41:41" x14ac:dyDescent="0.25">
      <c r="AO24263" s="165"/>
    </row>
    <row r="24264" spans="41:41" x14ac:dyDescent="0.25">
      <c r="AO24264" s="165"/>
    </row>
    <row r="24265" spans="41:41" x14ac:dyDescent="0.25">
      <c r="AO24265" s="165"/>
    </row>
    <row r="24266" spans="41:41" x14ac:dyDescent="0.25">
      <c r="AO24266" s="165"/>
    </row>
    <row r="24267" spans="41:41" x14ac:dyDescent="0.25">
      <c r="AO24267" s="165"/>
    </row>
    <row r="24268" spans="41:41" x14ac:dyDescent="0.25">
      <c r="AO24268" s="165"/>
    </row>
    <row r="24269" spans="41:41" x14ac:dyDescent="0.25">
      <c r="AO24269" s="165"/>
    </row>
    <row r="24270" spans="41:41" x14ac:dyDescent="0.25">
      <c r="AO24270" s="165"/>
    </row>
    <row r="24271" spans="41:41" x14ac:dyDescent="0.25">
      <c r="AO24271" s="165"/>
    </row>
    <row r="24272" spans="41:41" x14ac:dyDescent="0.25">
      <c r="AO24272" s="165"/>
    </row>
    <row r="24273" spans="41:41" x14ac:dyDescent="0.25">
      <c r="AO24273" s="165"/>
    </row>
    <row r="24274" spans="41:41" x14ac:dyDescent="0.25">
      <c r="AO24274" s="165"/>
    </row>
    <row r="24275" spans="41:41" x14ac:dyDescent="0.25">
      <c r="AO24275" s="165"/>
    </row>
    <row r="24276" spans="41:41" x14ac:dyDescent="0.25">
      <c r="AO24276" s="165"/>
    </row>
    <row r="24277" spans="41:41" x14ac:dyDescent="0.25">
      <c r="AO24277" s="165"/>
    </row>
    <row r="24278" spans="41:41" x14ac:dyDescent="0.25">
      <c r="AO24278" s="165"/>
    </row>
    <row r="24279" spans="41:41" x14ac:dyDescent="0.25">
      <c r="AO24279" s="165"/>
    </row>
    <row r="24280" spans="41:41" x14ac:dyDescent="0.25">
      <c r="AO24280" s="165"/>
    </row>
    <row r="24281" spans="41:41" x14ac:dyDescent="0.25">
      <c r="AO24281" s="165"/>
    </row>
    <row r="24282" spans="41:41" x14ac:dyDescent="0.25">
      <c r="AO24282" s="165"/>
    </row>
    <row r="24283" spans="41:41" x14ac:dyDescent="0.25">
      <c r="AO24283" s="165"/>
    </row>
    <row r="24284" spans="41:41" x14ac:dyDescent="0.25">
      <c r="AO24284" s="165"/>
    </row>
    <row r="24285" spans="41:41" x14ac:dyDescent="0.25">
      <c r="AO24285" s="165"/>
    </row>
    <row r="24286" spans="41:41" x14ac:dyDescent="0.25">
      <c r="AO24286" s="165"/>
    </row>
    <row r="24287" spans="41:41" x14ac:dyDescent="0.25">
      <c r="AO24287" s="165"/>
    </row>
    <row r="24288" spans="41:41" x14ac:dyDescent="0.25">
      <c r="AO24288" s="165"/>
    </row>
    <row r="24289" spans="41:41" x14ac:dyDescent="0.25">
      <c r="AO24289" s="165"/>
    </row>
    <row r="24290" spans="41:41" x14ac:dyDescent="0.25">
      <c r="AO24290" s="165"/>
    </row>
    <row r="24291" spans="41:41" x14ac:dyDescent="0.25">
      <c r="AO24291" s="165"/>
    </row>
    <row r="24292" spans="41:41" x14ac:dyDescent="0.25">
      <c r="AO24292" s="165"/>
    </row>
    <row r="24293" spans="41:41" x14ac:dyDescent="0.25">
      <c r="AO24293" s="165"/>
    </row>
    <row r="24294" spans="41:41" x14ac:dyDescent="0.25">
      <c r="AO24294" s="165"/>
    </row>
    <row r="24295" spans="41:41" x14ac:dyDescent="0.25">
      <c r="AO24295" s="165"/>
    </row>
    <row r="24296" spans="41:41" x14ac:dyDescent="0.25">
      <c r="AO24296" s="165"/>
    </row>
    <row r="24297" spans="41:41" x14ac:dyDescent="0.25">
      <c r="AO24297" s="165"/>
    </row>
    <row r="24298" spans="41:41" x14ac:dyDescent="0.25">
      <c r="AO24298" s="165"/>
    </row>
    <row r="24299" spans="41:41" x14ac:dyDescent="0.25">
      <c r="AO24299" s="165"/>
    </row>
    <row r="24300" spans="41:41" x14ac:dyDescent="0.25">
      <c r="AO24300" s="165"/>
    </row>
    <row r="24301" spans="41:41" x14ac:dyDescent="0.25">
      <c r="AO24301" s="165"/>
    </row>
    <row r="24302" spans="41:41" x14ac:dyDescent="0.25">
      <c r="AO24302" s="165"/>
    </row>
    <row r="24303" spans="41:41" x14ac:dyDescent="0.25">
      <c r="AO24303" s="165"/>
    </row>
    <row r="24304" spans="41:41" x14ac:dyDescent="0.25">
      <c r="AO24304" s="165"/>
    </row>
    <row r="24305" spans="41:41" x14ac:dyDescent="0.25">
      <c r="AO24305" s="165"/>
    </row>
    <row r="24306" spans="41:41" x14ac:dyDescent="0.25">
      <c r="AO24306" s="165"/>
    </row>
    <row r="24307" spans="41:41" x14ac:dyDescent="0.25">
      <c r="AO24307" s="165"/>
    </row>
    <row r="24308" spans="41:41" x14ac:dyDescent="0.25">
      <c r="AO24308" s="165"/>
    </row>
    <row r="24309" spans="41:41" x14ac:dyDescent="0.25">
      <c r="AO24309" s="165"/>
    </row>
    <row r="24310" spans="41:41" x14ac:dyDescent="0.25">
      <c r="AO24310" s="165"/>
    </row>
    <row r="24311" spans="41:41" x14ac:dyDescent="0.25">
      <c r="AO24311" s="165"/>
    </row>
    <row r="24312" spans="41:41" x14ac:dyDescent="0.25">
      <c r="AO24312" s="165"/>
    </row>
    <row r="24313" spans="41:41" x14ac:dyDescent="0.25">
      <c r="AO24313" s="165"/>
    </row>
    <row r="24314" spans="41:41" x14ac:dyDescent="0.25">
      <c r="AO24314" s="165"/>
    </row>
    <row r="24315" spans="41:41" x14ac:dyDescent="0.25">
      <c r="AO24315" s="165"/>
    </row>
    <row r="24316" spans="41:41" x14ac:dyDescent="0.25">
      <c r="AO24316" s="165"/>
    </row>
    <row r="24317" spans="41:41" x14ac:dyDescent="0.25">
      <c r="AO24317" s="165"/>
    </row>
    <row r="24318" spans="41:41" x14ac:dyDescent="0.25">
      <c r="AO24318" s="165"/>
    </row>
    <row r="24319" spans="41:41" x14ac:dyDescent="0.25">
      <c r="AO24319" s="165"/>
    </row>
    <row r="24320" spans="41:41" x14ac:dyDescent="0.25">
      <c r="AO24320" s="165"/>
    </row>
    <row r="24321" spans="41:41" x14ac:dyDescent="0.25">
      <c r="AO24321" s="165"/>
    </row>
    <row r="24322" spans="41:41" x14ac:dyDescent="0.25">
      <c r="AO24322" s="165"/>
    </row>
    <row r="24323" spans="41:41" x14ac:dyDescent="0.25">
      <c r="AO24323" s="165"/>
    </row>
    <row r="24324" spans="41:41" x14ac:dyDescent="0.25">
      <c r="AO24324" s="165"/>
    </row>
    <row r="24325" spans="41:41" x14ac:dyDescent="0.25">
      <c r="AO24325" s="165"/>
    </row>
    <row r="24326" spans="41:41" x14ac:dyDescent="0.25">
      <c r="AO24326" s="165"/>
    </row>
    <row r="24327" spans="41:41" x14ac:dyDescent="0.25">
      <c r="AO24327" s="165"/>
    </row>
    <row r="24328" spans="41:41" x14ac:dyDescent="0.25">
      <c r="AO24328" s="165"/>
    </row>
    <row r="24329" spans="41:41" x14ac:dyDescent="0.25">
      <c r="AO24329" s="165"/>
    </row>
    <row r="24330" spans="41:41" x14ac:dyDescent="0.25">
      <c r="AO24330" s="165"/>
    </row>
    <row r="24331" spans="41:41" x14ac:dyDescent="0.25">
      <c r="AO24331" s="165"/>
    </row>
    <row r="24332" spans="41:41" x14ac:dyDescent="0.25">
      <c r="AO24332" s="165"/>
    </row>
    <row r="24333" spans="41:41" x14ac:dyDescent="0.25">
      <c r="AO24333" s="165"/>
    </row>
    <row r="24334" spans="41:41" x14ac:dyDescent="0.25">
      <c r="AO24334" s="165"/>
    </row>
    <row r="24335" spans="41:41" x14ac:dyDescent="0.25">
      <c r="AO24335" s="165"/>
    </row>
    <row r="24336" spans="41:41" x14ac:dyDescent="0.25">
      <c r="AO24336" s="165"/>
    </row>
    <row r="24337" spans="41:41" x14ac:dyDescent="0.25">
      <c r="AO24337" s="165"/>
    </row>
    <row r="24338" spans="41:41" x14ac:dyDescent="0.25">
      <c r="AO24338" s="165"/>
    </row>
    <row r="24339" spans="41:41" x14ac:dyDescent="0.25">
      <c r="AO24339" s="165"/>
    </row>
    <row r="24340" spans="41:41" x14ac:dyDescent="0.25">
      <c r="AO24340" s="165"/>
    </row>
    <row r="24341" spans="41:41" x14ac:dyDescent="0.25">
      <c r="AO24341" s="165"/>
    </row>
    <row r="24342" spans="41:41" x14ac:dyDescent="0.25">
      <c r="AO24342" s="165"/>
    </row>
    <row r="24343" spans="41:41" x14ac:dyDescent="0.25">
      <c r="AO24343" s="165"/>
    </row>
    <row r="24344" spans="41:41" x14ac:dyDescent="0.25">
      <c r="AO24344" s="165"/>
    </row>
    <row r="24345" spans="41:41" x14ac:dyDescent="0.25">
      <c r="AO24345" s="165"/>
    </row>
    <row r="24346" spans="41:41" x14ac:dyDescent="0.25">
      <c r="AO24346" s="165"/>
    </row>
    <row r="24347" spans="41:41" x14ac:dyDescent="0.25">
      <c r="AO24347" s="165"/>
    </row>
    <row r="24348" spans="41:41" x14ac:dyDescent="0.25">
      <c r="AO24348" s="165"/>
    </row>
    <row r="24349" spans="41:41" x14ac:dyDescent="0.25">
      <c r="AO24349" s="165"/>
    </row>
    <row r="24350" spans="41:41" x14ac:dyDescent="0.25">
      <c r="AO24350" s="165"/>
    </row>
    <row r="24351" spans="41:41" x14ac:dyDescent="0.25">
      <c r="AO24351" s="165"/>
    </row>
    <row r="24352" spans="41:41" x14ac:dyDescent="0.25">
      <c r="AO24352" s="165"/>
    </row>
    <row r="24353" spans="41:41" x14ac:dyDescent="0.25">
      <c r="AO24353" s="165"/>
    </row>
    <row r="24354" spans="41:41" x14ac:dyDescent="0.25">
      <c r="AO24354" s="165"/>
    </row>
    <row r="24355" spans="41:41" x14ac:dyDescent="0.25">
      <c r="AO24355" s="165"/>
    </row>
    <row r="24356" spans="41:41" x14ac:dyDescent="0.25">
      <c r="AO24356" s="165"/>
    </row>
    <row r="24357" spans="41:41" x14ac:dyDescent="0.25">
      <c r="AO24357" s="165"/>
    </row>
    <row r="24358" spans="41:41" x14ac:dyDescent="0.25">
      <c r="AO24358" s="165"/>
    </row>
    <row r="24359" spans="41:41" x14ac:dyDescent="0.25">
      <c r="AO24359" s="165"/>
    </row>
    <row r="24360" spans="41:41" x14ac:dyDescent="0.25">
      <c r="AO24360" s="165"/>
    </row>
    <row r="24361" spans="41:41" x14ac:dyDescent="0.25">
      <c r="AO24361" s="165"/>
    </row>
    <row r="24362" spans="41:41" x14ac:dyDescent="0.25">
      <c r="AO24362" s="165"/>
    </row>
    <row r="24363" spans="41:41" x14ac:dyDescent="0.25">
      <c r="AO24363" s="165"/>
    </row>
    <row r="24364" spans="41:41" x14ac:dyDescent="0.25">
      <c r="AO24364" s="165"/>
    </row>
    <row r="24365" spans="41:41" x14ac:dyDescent="0.25">
      <c r="AO24365" s="165"/>
    </row>
    <row r="24366" spans="41:41" x14ac:dyDescent="0.25">
      <c r="AO24366" s="165"/>
    </row>
    <row r="24367" spans="41:41" x14ac:dyDescent="0.25">
      <c r="AO24367" s="165"/>
    </row>
    <row r="24368" spans="41:41" x14ac:dyDescent="0.25">
      <c r="AO24368" s="165"/>
    </row>
    <row r="24369" spans="41:41" x14ac:dyDescent="0.25">
      <c r="AO24369" s="165"/>
    </row>
    <row r="24370" spans="41:41" x14ac:dyDescent="0.25">
      <c r="AO24370" s="165"/>
    </row>
    <row r="24371" spans="41:41" x14ac:dyDescent="0.25">
      <c r="AO24371" s="165"/>
    </row>
    <row r="24372" spans="41:41" x14ac:dyDescent="0.25">
      <c r="AO24372" s="165"/>
    </row>
    <row r="24373" spans="41:41" x14ac:dyDescent="0.25">
      <c r="AO24373" s="165"/>
    </row>
    <row r="24374" spans="41:41" x14ac:dyDescent="0.25">
      <c r="AO24374" s="165"/>
    </row>
    <row r="24375" spans="41:41" x14ac:dyDescent="0.25">
      <c r="AO24375" s="165"/>
    </row>
    <row r="24376" spans="41:41" x14ac:dyDescent="0.25">
      <c r="AO24376" s="165"/>
    </row>
    <row r="24377" spans="41:41" x14ac:dyDescent="0.25">
      <c r="AO24377" s="165"/>
    </row>
    <row r="24378" spans="41:41" x14ac:dyDescent="0.25">
      <c r="AO24378" s="165"/>
    </row>
    <row r="24379" spans="41:41" x14ac:dyDescent="0.25">
      <c r="AO24379" s="165"/>
    </row>
    <row r="24380" spans="41:41" x14ac:dyDescent="0.25">
      <c r="AO24380" s="165"/>
    </row>
    <row r="24381" spans="41:41" x14ac:dyDescent="0.25">
      <c r="AO24381" s="165"/>
    </row>
    <row r="24382" spans="41:41" x14ac:dyDescent="0.25">
      <c r="AO24382" s="165"/>
    </row>
    <row r="24383" spans="41:41" x14ac:dyDescent="0.25">
      <c r="AO24383" s="165"/>
    </row>
    <row r="24384" spans="41:41" x14ac:dyDescent="0.25">
      <c r="AO24384" s="165"/>
    </row>
    <row r="24385" spans="41:41" x14ac:dyDescent="0.25">
      <c r="AO24385" s="165"/>
    </row>
    <row r="24386" spans="41:41" x14ac:dyDescent="0.25">
      <c r="AO24386" s="165"/>
    </row>
    <row r="24387" spans="41:41" x14ac:dyDescent="0.25">
      <c r="AO24387" s="165"/>
    </row>
    <row r="24388" spans="41:41" x14ac:dyDescent="0.25">
      <c r="AO24388" s="165"/>
    </row>
    <row r="24389" spans="41:41" x14ac:dyDescent="0.25">
      <c r="AO24389" s="165"/>
    </row>
    <row r="24390" spans="41:41" x14ac:dyDescent="0.25">
      <c r="AO24390" s="165"/>
    </row>
    <row r="24391" spans="41:41" x14ac:dyDescent="0.25">
      <c r="AO24391" s="165"/>
    </row>
    <row r="24392" spans="41:41" x14ac:dyDescent="0.25">
      <c r="AO24392" s="165"/>
    </row>
    <row r="24393" spans="41:41" x14ac:dyDescent="0.25">
      <c r="AO24393" s="165"/>
    </row>
    <row r="24394" spans="41:41" x14ac:dyDescent="0.25">
      <c r="AO24394" s="165"/>
    </row>
    <row r="24395" spans="41:41" x14ac:dyDescent="0.25">
      <c r="AO24395" s="165"/>
    </row>
    <row r="24396" spans="41:41" x14ac:dyDescent="0.25">
      <c r="AO24396" s="165"/>
    </row>
    <row r="24397" spans="41:41" x14ac:dyDescent="0.25">
      <c r="AO24397" s="165"/>
    </row>
    <row r="24398" spans="41:41" x14ac:dyDescent="0.25">
      <c r="AO24398" s="165"/>
    </row>
    <row r="24399" spans="41:41" x14ac:dyDescent="0.25">
      <c r="AO24399" s="165"/>
    </row>
    <row r="24400" spans="41:41" x14ac:dyDescent="0.25">
      <c r="AO24400" s="165"/>
    </row>
    <row r="24401" spans="41:41" x14ac:dyDescent="0.25">
      <c r="AO24401" s="165"/>
    </row>
    <row r="24402" spans="41:41" x14ac:dyDescent="0.25">
      <c r="AO24402" s="165"/>
    </row>
    <row r="24403" spans="41:41" x14ac:dyDescent="0.25">
      <c r="AO24403" s="165"/>
    </row>
    <row r="24404" spans="41:41" x14ac:dyDescent="0.25">
      <c r="AO24404" s="165"/>
    </row>
    <row r="24405" spans="41:41" x14ac:dyDescent="0.25">
      <c r="AO24405" s="165"/>
    </row>
    <row r="24406" spans="41:41" x14ac:dyDescent="0.25">
      <c r="AO24406" s="165"/>
    </row>
    <row r="24407" spans="41:41" x14ac:dyDescent="0.25">
      <c r="AO24407" s="165"/>
    </row>
    <row r="24408" spans="41:41" x14ac:dyDescent="0.25">
      <c r="AO24408" s="165"/>
    </row>
    <row r="24409" spans="41:41" x14ac:dyDescent="0.25">
      <c r="AO24409" s="165"/>
    </row>
    <row r="24410" spans="41:41" x14ac:dyDescent="0.25">
      <c r="AO24410" s="165"/>
    </row>
    <row r="24411" spans="41:41" x14ac:dyDescent="0.25">
      <c r="AO24411" s="165"/>
    </row>
    <row r="24412" spans="41:41" x14ac:dyDescent="0.25">
      <c r="AO24412" s="165"/>
    </row>
    <row r="24413" spans="41:41" x14ac:dyDescent="0.25">
      <c r="AO24413" s="165"/>
    </row>
    <row r="24414" spans="41:41" x14ac:dyDescent="0.25">
      <c r="AO24414" s="165"/>
    </row>
    <row r="24415" spans="41:41" x14ac:dyDescent="0.25">
      <c r="AO24415" s="165"/>
    </row>
    <row r="24416" spans="41:41" x14ac:dyDescent="0.25">
      <c r="AO24416" s="165"/>
    </row>
    <row r="24417" spans="41:41" x14ac:dyDescent="0.25">
      <c r="AO24417" s="165"/>
    </row>
    <row r="24418" spans="41:41" x14ac:dyDescent="0.25">
      <c r="AO24418" s="165"/>
    </row>
    <row r="24419" spans="41:41" x14ac:dyDescent="0.25">
      <c r="AO24419" s="165"/>
    </row>
    <row r="24420" spans="41:41" x14ac:dyDescent="0.25">
      <c r="AO24420" s="165"/>
    </row>
    <row r="24421" spans="41:41" x14ac:dyDescent="0.25">
      <c r="AO24421" s="165"/>
    </row>
    <row r="24422" spans="41:41" x14ac:dyDescent="0.25">
      <c r="AO24422" s="165"/>
    </row>
    <row r="24423" spans="41:41" x14ac:dyDescent="0.25">
      <c r="AO24423" s="165"/>
    </row>
    <row r="24424" spans="41:41" x14ac:dyDescent="0.25">
      <c r="AO24424" s="165"/>
    </row>
    <row r="24425" spans="41:41" x14ac:dyDescent="0.25">
      <c r="AO24425" s="165"/>
    </row>
    <row r="24426" spans="41:41" x14ac:dyDescent="0.25">
      <c r="AO24426" s="165"/>
    </row>
    <row r="24427" spans="41:41" x14ac:dyDescent="0.25">
      <c r="AO24427" s="165"/>
    </row>
    <row r="24428" spans="41:41" x14ac:dyDescent="0.25">
      <c r="AO24428" s="165"/>
    </row>
    <row r="24429" spans="41:41" x14ac:dyDescent="0.25">
      <c r="AO24429" s="165"/>
    </row>
    <row r="24430" spans="41:41" x14ac:dyDescent="0.25">
      <c r="AO24430" s="165"/>
    </row>
    <row r="24431" spans="41:41" x14ac:dyDescent="0.25">
      <c r="AO24431" s="165"/>
    </row>
    <row r="24432" spans="41:41" x14ac:dyDescent="0.25">
      <c r="AO24432" s="165"/>
    </row>
    <row r="24433" spans="41:41" x14ac:dyDescent="0.25">
      <c r="AO24433" s="165"/>
    </row>
    <row r="24434" spans="41:41" x14ac:dyDescent="0.25">
      <c r="AO24434" s="165"/>
    </row>
    <row r="24435" spans="41:41" x14ac:dyDescent="0.25">
      <c r="AO24435" s="165"/>
    </row>
    <row r="24436" spans="41:41" x14ac:dyDescent="0.25">
      <c r="AO24436" s="165"/>
    </row>
    <row r="24437" spans="41:41" x14ac:dyDescent="0.25">
      <c r="AO24437" s="165"/>
    </row>
    <row r="24438" spans="41:41" x14ac:dyDescent="0.25">
      <c r="AO24438" s="165"/>
    </row>
    <row r="24439" spans="41:41" x14ac:dyDescent="0.25">
      <c r="AO24439" s="165"/>
    </row>
    <row r="24440" spans="41:41" x14ac:dyDescent="0.25">
      <c r="AO24440" s="165"/>
    </row>
    <row r="24441" spans="41:41" x14ac:dyDescent="0.25">
      <c r="AO24441" s="165"/>
    </row>
    <row r="24442" spans="41:41" x14ac:dyDescent="0.25">
      <c r="AO24442" s="165"/>
    </row>
    <row r="24443" spans="41:41" x14ac:dyDescent="0.25">
      <c r="AO24443" s="165"/>
    </row>
    <row r="24444" spans="41:41" x14ac:dyDescent="0.25">
      <c r="AO24444" s="165"/>
    </row>
    <row r="24445" spans="41:41" x14ac:dyDescent="0.25">
      <c r="AO24445" s="165"/>
    </row>
    <row r="24446" spans="41:41" x14ac:dyDescent="0.25">
      <c r="AO24446" s="165"/>
    </row>
    <row r="24447" spans="41:41" x14ac:dyDescent="0.25">
      <c r="AO24447" s="165"/>
    </row>
    <row r="24448" spans="41:41" x14ac:dyDescent="0.25">
      <c r="AO24448" s="165"/>
    </row>
    <row r="24449" spans="41:41" x14ac:dyDescent="0.25">
      <c r="AO24449" s="165"/>
    </row>
    <row r="24450" spans="41:41" x14ac:dyDescent="0.25">
      <c r="AO24450" s="165"/>
    </row>
    <row r="24451" spans="41:41" x14ac:dyDescent="0.25">
      <c r="AO24451" s="165"/>
    </row>
    <row r="24452" spans="41:41" x14ac:dyDescent="0.25">
      <c r="AO24452" s="165"/>
    </row>
    <row r="24453" spans="41:41" x14ac:dyDescent="0.25">
      <c r="AO24453" s="165"/>
    </row>
    <row r="24454" spans="41:41" x14ac:dyDescent="0.25">
      <c r="AO24454" s="165"/>
    </row>
    <row r="24455" spans="41:41" x14ac:dyDescent="0.25">
      <c r="AO24455" s="165"/>
    </row>
    <row r="24456" spans="41:41" x14ac:dyDescent="0.25">
      <c r="AO24456" s="165"/>
    </row>
    <row r="24457" spans="41:41" x14ac:dyDescent="0.25">
      <c r="AO24457" s="165"/>
    </row>
    <row r="24458" spans="41:41" x14ac:dyDescent="0.25">
      <c r="AO24458" s="165"/>
    </row>
    <row r="24459" spans="41:41" x14ac:dyDescent="0.25">
      <c r="AO24459" s="165"/>
    </row>
    <row r="24460" spans="41:41" x14ac:dyDescent="0.25">
      <c r="AO24460" s="165"/>
    </row>
    <row r="24461" spans="41:41" x14ac:dyDescent="0.25">
      <c r="AO24461" s="165"/>
    </row>
    <row r="24462" spans="41:41" x14ac:dyDescent="0.25">
      <c r="AO24462" s="165"/>
    </row>
    <row r="24463" spans="41:41" x14ac:dyDescent="0.25">
      <c r="AO24463" s="165"/>
    </row>
    <row r="24464" spans="41:41" x14ac:dyDescent="0.25">
      <c r="AO24464" s="165"/>
    </row>
    <row r="24465" spans="41:41" x14ac:dyDescent="0.25">
      <c r="AO24465" s="165"/>
    </row>
    <row r="24466" spans="41:41" x14ac:dyDescent="0.25">
      <c r="AO24466" s="165"/>
    </row>
    <row r="24467" spans="41:41" x14ac:dyDescent="0.25">
      <c r="AO24467" s="165"/>
    </row>
    <row r="24468" spans="41:41" x14ac:dyDescent="0.25">
      <c r="AO24468" s="165"/>
    </row>
    <row r="24469" spans="41:41" x14ac:dyDescent="0.25">
      <c r="AO24469" s="165"/>
    </row>
    <row r="24470" spans="41:41" x14ac:dyDescent="0.25">
      <c r="AO24470" s="165"/>
    </row>
    <row r="24471" spans="41:41" x14ac:dyDescent="0.25">
      <c r="AO24471" s="165"/>
    </row>
    <row r="24472" spans="41:41" x14ac:dyDescent="0.25">
      <c r="AO24472" s="165"/>
    </row>
    <row r="24473" spans="41:41" x14ac:dyDescent="0.25">
      <c r="AO24473" s="165"/>
    </row>
    <row r="24474" spans="41:41" x14ac:dyDescent="0.25">
      <c r="AO24474" s="165"/>
    </row>
    <row r="24475" spans="41:41" x14ac:dyDescent="0.25">
      <c r="AO24475" s="165"/>
    </row>
    <row r="24476" spans="41:41" x14ac:dyDescent="0.25">
      <c r="AO24476" s="165"/>
    </row>
    <row r="24477" spans="41:41" x14ac:dyDescent="0.25">
      <c r="AO24477" s="165"/>
    </row>
    <row r="24478" spans="41:41" x14ac:dyDescent="0.25">
      <c r="AO24478" s="165"/>
    </row>
    <row r="24479" spans="41:41" x14ac:dyDescent="0.25">
      <c r="AO24479" s="165"/>
    </row>
    <row r="24480" spans="41:41" x14ac:dyDescent="0.25">
      <c r="AO24480" s="165"/>
    </row>
    <row r="24481" spans="41:41" x14ac:dyDescent="0.25">
      <c r="AO24481" s="165"/>
    </row>
    <row r="24482" spans="41:41" x14ac:dyDescent="0.25">
      <c r="AO24482" s="165"/>
    </row>
    <row r="24483" spans="41:41" x14ac:dyDescent="0.25">
      <c r="AO24483" s="165"/>
    </row>
    <row r="24484" spans="41:41" x14ac:dyDescent="0.25">
      <c r="AO24484" s="165"/>
    </row>
    <row r="24485" spans="41:41" x14ac:dyDescent="0.25">
      <c r="AO24485" s="165"/>
    </row>
    <row r="24486" spans="41:41" x14ac:dyDescent="0.25">
      <c r="AO24486" s="165"/>
    </row>
    <row r="24487" spans="41:41" x14ac:dyDescent="0.25">
      <c r="AO24487" s="165"/>
    </row>
    <row r="24488" spans="41:41" x14ac:dyDescent="0.25">
      <c r="AO24488" s="165"/>
    </row>
    <row r="24489" spans="41:41" x14ac:dyDescent="0.25">
      <c r="AO24489" s="165"/>
    </row>
    <row r="24490" spans="41:41" x14ac:dyDescent="0.25">
      <c r="AO24490" s="165"/>
    </row>
    <row r="24491" spans="41:41" x14ac:dyDescent="0.25">
      <c r="AO24491" s="165"/>
    </row>
    <row r="24492" spans="41:41" x14ac:dyDescent="0.25">
      <c r="AO24492" s="165"/>
    </row>
    <row r="24493" spans="41:41" x14ac:dyDescent="0.25">
      <c r="AO24493" s="165"/>
    </row>
    <row r="24494" spans="41:41" x14ac:dyDescent="0.25">
      <c r="AO24494" s="165"/>
    </row>
    <row r="24495" spans="41:41" x14ac:dyDescent="0.25">
      <c r="AO24495" s="165"/>
    </row>
    <row r="24496" spans="41:41" x14ac:dyDescent="0.25">
      <c r="AO24496" s="165"/>
    </row>
    <row r="24497" spans="41:41" x14ac:dyDescent="0.25">
      <c r="AO24497" s="165"/>
    </row>
    <row r="24498" spans="41:41" x14ac:dyDescent="0.25">
      <c r="AO24498" s="165"/>
    </row>
    <row r="24499" spans="41:41" x14ac:dyDescent="0.25">
      <c r="AO24499" s="165"/>
    </row>
    <row r="24500" spans="41:41" x14ac:dyDescent="0.25">
      <c r="AO24500" s="165"/>
    </row>
    <row r="24501" spans="41:41" x14ac:dyDescent="0.25">
      <c r="AO24501" s="165"/>
    </row>
    <row r="24502" spans="41:41" x14ac:dyDescent="0.25">
      <c r="AO24502" s="165"/>
    </row>
    <row r="24503" spans="41:41" x14ac:dyDescent="0.25">
      <c r="AO24503" s="165"/>
    </row>
    <row r="24504" spans="41:41" x14ac:dyDescent="0.25">
      <c r="AO24504" s="165"/>
    </row>
    <row r="24505" spans="41:41" x14ac:dyDescent="0.25">
      <c r="AO24505" s="165"/>
    </row>
    <row r="24506" spans="41:41" x14ac:dyDescent="0.25">
      <c r="AO24506" s="165"/>
    </row>
    <row r="24507" spans="41:41" x14ac:dyDescent="0.25">
      <c r="AO24507" s="165"/>
    </row>
    <row r="24508" spans="41:41" x14ac:dyDescent="0.25">
      <c r="AO24508" s="165"/>
    </row>
    <row r="24509" spans="41:41" x14ac:dyDescent="0.25">
      <c r="AO24509" s="165"/>
    </row>
    <row r="24510" spans="41:41" x14ac:dyDescent="0.25">
      <c r="AO24510" s="165"/>
    </row>
    <row r="24511" spans="41:41" x14ac:dyDescent="0.25">
      <c r="AO24511" s="165"/>
    </row>
    <row r="24512" spans="41:41" x14ac:dyDescent="0.25">
      <c r="AO24512" s="165"/>
    </row>
    <row r="24513" spans="41:41" x14ac:dyDescent="0.25">
      <c r="AO24513" s="165"/>
    </row>
    <row r="24514" spans="41:41" x14ac:dyDescent="0.25">
      <c r="AO24514" s="165"/>
    </row>
    <row r="24515" spans="41:41" x14ac:dyDescent="0.25">
      <c r="AO24515" s="165"/>
    </row>
    <row r="24516" spans="41:41" x14ac:dyDescent="0.25">
      <c r="AO24516" s="165"/>
    </row>
    <row r="24517" spans="41:41" x14ac:dyDescent="0.25">
      <c r="AO24517" s="165"/>
    </row>
    <row r="24518" spans="41:41" x14ac:dyDescent="0.25">
      <c r="AO24518" s="165"/>
    </row>
    <row r="24519" spans="41:41" x14ac:dyDescent="0.25">
      <c r="AO24519" s="165"/>
    </row>
    <row r="24520" spans="41:41" x14ac:dyDescent="0.25">
      <c r="AO24520" s="165"/>
    </row>
    <row r="24521" spans="41:41" x14ac:dyDescent="0.25">
      <c r="AO24521" s="165"/>
    </row>
    <row r="24522" spans="41:41" x14ac:dyDescent="0.25">
      <c r="AO24522" s="165"/>
    </row>
    <row r="24523" spans="41:41" x14ac:dyDescent="0.25">
      <c r="AO24523" s="165"/>
    </row>
    <row r="24524" spans="41:41" x14ac:dyDescent="0.25">
      <c r="AO24524" s="165"/>
    </row>
    <row r="24525" spans="41:41" x14ac:dyDescent="0.25">
      <c r="AO24525" s="165"/>
    </row>
    <row r="24526" spans="41:41" x14ac:dyDescent="0.25">
      <c r="AO24526" s="165"/>
    </row>
    <row r="24527" spans="41:41" x14ac:dyDescent="0.25">
      <c r="AO24527" s="165"/>
    </row>
    <row r="24528" spans="41:41" x14ac:dyDescent="0.25">
      <c r="AO24528" s="165"/>
    </row>
    <row r="24529" spans="41:41" x14ac:dyDescent="0.25">
      <c r="AO24529" s="165"/>
    </row>
    <row r="24530" spans="41:41" x14ac:dyDescent="0.25">
      <c r="AO24530" s="165"/>
    </row>
    <row r="24531" spans="41:41" x14ac:dyDescent="0.25">
      <c r="AO24531" s="165"/>
    </row>
    <row r="24532" spans="41:41" x14ac:dyDescent="0.25">
      <c r="AO24532" s="165"/>
    </row>
    <row r="24533" spans="41:41" x14ac:dyDescent="0.25">
      <c r="AO24533" s="165"/>
    </row>
    <row r="24534" spans="41:41" x14ac:dyDescent="0.25">
      <c r="AO24534" s="165"/>
    </row>
    <row r="24535" spans="41:41" x14ac:dyDescent="0.25">
      <c r="AO24535" s="165"/>
    </row>
    <row r="24536" spans="41:41" x14ac:dyDescent="0.25">
      <c r="AO24536" s="165"/>
    </row>
    <row r="24537" spans="41:41" x14ac:dyDescent="0.25">
      <c r="AO24537" s="165"/>
    </row>
    <row r="24538" spans="41:41" x14ac:dyDescent="0.25">
      <c r="AO24538" s="165"/>
    </row>
    <row r="24539" spans="41:41" x14ac:dyDescent="0.25">
      <c r="AO24539" s="165"/>
    </row>
    <row r="24540" spans="41:41" x14ac:dyDescent="0.25">
      <c r="AO24540" s="165"/>
    </row>
    <row r="24541" spans="41:41" x14ac:dyDescent="0.25">
      <c r="AO24541" s="165"/>
    </row>
    <row r="24542" spans="41:41" x14ac:dyDescent="0.25">
      <c r="AO24542" s="165"/>
    </row>
    <row r="24543" spans="41:41" x14ac:dyDescent="0.25">
      <c r="AO24543" s="165"/>
    </row>
    <row r="24544" spans="41:41" x14ac:dyDescent="0.25">
      <c r="AO24544" s="165"/>
    </row>
    <row r="24545" spans="41:41" x14ac:dyDescent="0.25">
      <c r="AO24545" s="165"/>
    </row>
    <row r="24546" spans="41:41" x14ac:dyDescent="0.25">
      <c r="AO24546" s="165"/>
    </row>
    <row r="24547" spans="41:41" x14ac:dyDescent="0.25">
      <c r="AO24547" s="165"/>
    </row>
    <row r="24548" spans="41:41" x14ac:dyDescent="0.25">
      <c r="AO24548" s="165"/>
    </row>
    <row r="24549" spans="41:41" x14ac:dyDescent="0.25">
      <c r="AO24549" s="165"/>
    </row>
    <row r="24550" spans="41:41" x14ac:dyDescent="0.25">
      <c r="AO24550" s="165"/>
    </row>
    <row r="24551" spans="41:41" x14ac:dyDescent="0.25">
      <c r="AO24551" s="165"/>
    </row>
    <row r="24552" spans="41:41" x14ac:dyDescent="0.25">
      <c r="AO24552" s="165"/>
    </row>
    <row r="24553" spans="41:41" x14ac:dyDescent="0.25">
      <c r="AO24553" s="165"/>
    </row>
    <row r="24554" spans="41:41" x14ac:dyDescent="0.25">
      <c r="AO24554" s="165"/>
    </row>
    <row r="24555" spans="41:41" x14ac:dyDescent="0.25">
      <c r="AO24555" s="165"/>
    </row>
    <row r="24556" spans="41:41" x14ac:dyDescent="0.25">
      <c r="AO24556" s="165"/>
    </row>
    <row r="24557" spans="41:41" x14ac:dyDescent="0.25">
      <c r="AO24557" s="165"/>
    </row>
    <row r="24558" spans="41:41" x14ac:dyDescent="0.25">
      <c r="AO24558" s="165"/>
    </row>
    <row r="24559" spans="41:41" x14ac:dyDescent="0.25">
      <c r="AO24559" s="165"/>
    </row>
    <row r="24560" spans="41:41" x14ac:dyDescent="0.25">
      <c r="AO24560" s="165"/>
    </row>
    <row r="24561" spans="41:41" x14ac:dyDescent="0.25">
      <c r="AO24561" s="165"/>
    </row>
    <row r="24562" spans="41:41" x14ac:dyDescent="0.25">
      <c r="AO24562" s="165"/>
    </row>
    <row r="24563" spans="41:41" x14ac:dyDescent="0.25">
      <c r="AO24563" s="165"/>
    </row>
    <row r="24564" spans="41:41" x14ac:dyDescent="0.25">
      <c r="AO24564" s="165"/>
    </row>
    <row r="24565" spans="41:41" x14ac:dyDescent="0.25">
      <c r="AO24565" s="165"/>
    </row>
    <row r="24566" spans="41:41" x14ac:dyDescent="0.25">
      <c r="AO24566" s="165"/>
    </row>
    <row r="24567" spans="41:41" x14ac:dyDescent="0.25">
      <c r="AO24567" s="165"/>
    </row>
    <row r="24568" spans="41:41" x14ac:dyDescent="0.25">
      <c r="AO24568" s="165"/>
    </row>
    <row r="24569" spans="41:41" x14ac:dyDescent="0.25">
      <c r="AO24569" s="165"/>
    </row>
    <row r="24570" spans="41:41" x14ac:dyDescent="0.25">
      <c r="AO24570" s="165"/>
    </row>
    <row r="24571" spans="41:41" x14ac:dyDescent="0.25">
      <c r="AO24571" s="165"/>
    </row>
    <row r="24572" spans="41:41" x14ac:dyDescent="0.25">
      <c r="AO24572" s="165"/>
    </row>
    <row r="24573" spans="41:41" x14ac:dyDescent="0.25">
      <c r="AO24573" s="165"/>
    </row>
    <row r="24574" spans="41:41" x14ac:dyDescent="0.25">
      <c r="AO24574" s="165"/>
    </row>
    <row r="24575" spans="41:41" x14ac:dyDescent="0.25">
      <c r="AO24575" s="165"/>
    </row>
    <row r="24576" spans="41:41" x14ac:dyDescent="0.25">
      <c r="AO24576" s="165"/>
    </row>
    <row r="24577" spans="41:41" x14ac:dyDescent="0.25">
      <c r="AO24577" s="165"/>
    </row>
    <row r="24578" spans="41:41" x14ac:dyDescent="0.25">
      <c r="AO24578" s="165"/>
    </row>
    <row r="24579" spans="41:41" x14ac:dyDescent="0.25">
      <c r="AO24579" s="165"/>
    </row>
    <row r="24580" spans="41:41" x14ac:dyDescent="0.25">
      <c r="AO24580" s="165"/>
    </row>
    <row r="24581" spans="41:41" x14ac:dyDescent="0.25">
      <c r="AO24581" s="165"/>
    </row>
    <row r="24582" spans="41:41" x14ac:dyDescent="0.25">
      <c r="AO24582" s="165"/>
    </row>
    <row r="24583" spans="41:41" x14ac:dyDescent="0.25">
      <c r="AO24583" s="165"/>
    </row>
    <row r="24584" spans="41:41" x14ac:dyDescent="0.25">
      <c r="AO24584" s="165"/>
    </row>
    <row r="24585" spans="41:41" x14ac:dyDescent="0.25">
      <c r="AO24585" s="165"/>
    </row>
    <row r="24586" spans="41:41" x14ac:dyDescent="0.25">
      <c r="AO24586" s="165"/>
    </row>
    <row r="24587" spans="41:41" x14ac:dyDescent="0.25">
      <c r="AO24587" s="165"/>
    </row>
    <row r="24588" spans="41:41" x14ac:dyDescent="0.25">
      <c r="AO24588" s="165"/>
    </row>
    <row r="24589" spans="41:41" x14ac:dyDescent="0.25">
      <c r="AO24589" s="165"/>
    </row>
    <row r="24590" spans="41:41" x14ac:dyDescent="0.25">
      <c r="AO24590" s="165"/>
    </row>
    <row r="24591" spans="41:41" x14ac:dyDescent="0.25">
      <c r="AO24591" s="165"/>
    </row>
    <row r="24592" spans="41:41" x14ac:dyDescent="0.25">
      <c r="AO24592" s="165"/>
    </row>
    <row r="24593" spans="41:41" x14ac:dyDescent="0.25">
      <c r="AO24593" s="165"/>
    </row>
    <row r="24594" spans="41:41" x14ac:dyDescent="0.25">
      <c r="AO24594" s="165"/>
    </row>
    <row r="24595" spans="41:41" x14ac:dyDescent="0.25">
      <c r="AO24595" s="165"/>
    </row>
    <row r="24596" spans="41:41" x14ac:dyDescent="0.25">
      <c r="AO24596" s="165"/>
    </row>
    <row r="24597" spans="41:41" x14ac:dyDescent="0.25">
      <c r="AO24597" s="165"/>
    </row>
    <row r="24598" spans="41:41" x14ac:dyDescent="0.25">
      <c r="AO24598" s="165"/>
    </row>
    <row r="24599" spans="41:41" x14ac:dyDescent="0.25">
      <c r="AO24599" s="165"/>
    </row>
    <row r="24600" spans="41:41" x14ac:dyDescent="0.25">
      <c r="AO24600" s="165"/>
    </row>
    <row r="24601" spans="41:41" x14ac:dyDescent="0.25">
      <c r="AO24601" s="165"/>
    </row>
    <row r="24602" spans="41:41" x14ac:dyDescent="0.25">
      <c r="AO24602" s="165"/>
    </row>
    <row r="24603" spans="41:41" x14ac:dyDescent="0.25">
      <c r="AO24603" s="165"/>
    </row>
    <row r="24604" spans="41:41" x14ac:dyDescent="0.25">
      <c r="AO24604" s="165"/>
    </row>
    <row r="24605" spans="41:41" x14ac:dyDescent="0.25">
      <c r="AO24605" s="165"/>
    </row>
    <row r="24606" spans="41:41" x14ac:dyDescent="0.25">
      <c r="AO24606" s="165"/>
    </row>
    <row r="24607" spans="41:41" x14ac:dyDescent="0.25">
      <c r="AO24607" s="165"/>
    </row>
    <row r="24608" spans="41:41" x14ac:dyDescent="0.25">
      <c r="AO24608" s="165"/>
    </row>
    <row r="24609" spans="41:41" x14ac:dyDescent="0.25">
      <c r="AO24609" s="165"/>
    </row>
    <row r="24610" spans="41:41" x14ac:dyDescent="0.25">
      <c r="AO24610" s="165"/>
    </row>
    <row r="24611" spans="41:41" x14ac:dyDescent="0.25">
      <c r="AO24611" s="165"/>
    </row>
    <row r="24612" spans="41:41" x14ac:dyDescent="0.25">
      <c r="AO24612" s="165"/>
    </row>
    <row r="24613" spans="41:41" x14ac:dyDescent="0.25">
      <c r="AO24613" s="165"/>
    </row>
    <row r="24614" spans="41:41" x14ac:dyDescent="0.25">
      <c r="AO24614" s="165"/>
    </row>
    <row r="24615" spans="41:41" x14ac:dyDescent="0.25">
      <c r="AO24615" s="165"/>
    </row>
    <row r="24616" spans="41:41" x14ac:dyDescent="0.25">
      <c r="AO24616" s="165"/>
    </row>
    <row r="24617" spans="41:41" x14ac:dyDescent="0.25">
      <c r="AO24617" s="165"/>
    </row>
    <row r="24618" spans="41:41" x14ac:dyDescent="0.25">
      <c r="AO24618" s="165"/>
    </row>
    <row r="24619" spans="41:41" x14ac:dyDescent="0.25">
      <c r="AO24619" s="165"/>
    </row>
    <row r="24620" spans="41:41" x14ac:dyDescent="0.25">
      <c r="AO24620" s="165"/>
    </row>
    <row r="24621" spans="41:41" x14ac:dyDescent="0.25">
      <c r="AO24621" s="165"/>
    </row>
    <row r="24622" spans="41:41" x14ac:dyDescent="0.25">
      <c r="AO24622" s="165"/>
    </row>
    <row r="24623" spans="41:41" x14ac:dyDescent="0.25">
      <c r="AO24623" s="165"/>
    </row>
    <row r="24624" spans="41:41" x14ac:dyDescent="0.25">
      <c r="AO24624" s="165"/>
    </row>
    <row r="24625" spans="41:41" x14ac:dyDescent="0.25">
      <c r="AO24625" s="165"/>
    </row>
    <row r="24626" spans="41:41" x14ac:dyDescent="0.25">
      <c r="AO24626" s="165"/>
    </row>
    <row r="24627" spans="41:41" x14ac:dyDescent="0.25">
      <c r="AO24627" s="165"/>
    </row>
    <row r="24628" spans="41:41" x14ac:dyDescent="0.25">
      <c r="AO24628" s="165"/>
    </row>
    <row r="24629" spans="41:41" x14ac:dyDescent="0.25">
      <c r="AO24629" s="165"/>
    </row>
    <row r="24630" spans="41:41" x14ac:dyDescent="0.25">
      <c r="AO24630" s="165"/>
    </row>
    <row r="24631" spans="41:41" x14ac:dyDescent="0.25">
      <c r="AO24631" s="165"/>
    </row>
    <row r="24632" spans="41:41" x14ac:dyDescent="0.25">
      <c r="AO24632" s="165"/>
    </row>
    <row r="24633" spans="41:41" x14ac:dyDescent="0.25">
      <c r="AO24633" s="165"/>
    </row>
    <row r="24634" spans="41:41" x14ac:dyDescent="0.25">
      <c r="AO24634" s="165"/>
    </row>
    <row r="24635" spans="41:41" x14ac:dyDescent="0.25">
      <c r="AO24635" s="165"/>
    </row>
    <row r="24636" spans="41:41" x14ac:dyDescent="0.25">
      <c r="AO24636" s="165"/>
    </row>
    <row r="24637" spans="41:41" x14ac:dyDescent="0.25">
      <c r="AO24637" s="165"/>
    </row>
    <row r="24638" spans="41:41" x14ac:dyDescent="0.25">
      <c r="AO24638" s="165"/>
    </row>
    <row r="24639" spans="41:41" x14ac:dyDescent="0.25">
      <c r="AO24639" s="165"/>
    </row>
    <row r="24640" spans="41:41" x14ac:dyDescent="0.25">
      <c r="AO24640" s="165"/>
    </row>
    <row r="24641" spans="41:41" x14ac:dyDescent="0.25">
      <c r="AO24641" s="165"/>
    </row>
    <row r="24642" spans="41:41" x14ac:dyDescent="0.25">
      <c r="AO24642" s="165"/>
    </row>
    <row r="24643" spans="41:41" x14ac:dyDescent="0.25">
      <c r="AO24643" s="165"/>
    </row>
    <row r="24644" spans="41:41" x14ac:dyDescent="0.25">
      <c r="AO24644" s="165"/>
    </row>
    <row r="24645" spans="41:41" x14ac:dyDescent="0.25">
      <c r="AO24645" s="165"/>
    </row>
    <row r="24646" spans="41:41" x14ac:dyDescent="0.25">
      <c r="AO24646" s="165"/>
    </row>
    <row r="24647" spans="41:41" x14ac:dyDescent="0.25">
      <c r="AO24647" s="165"/>
    </row>
    <row r="24648" spans="41:41" x14ac:dyDescent="0.25">
      <c r="AO24648" s="165"/>
    </row>
    <row r="24649" spans="41:41" x14ac:dyDescent="0.25">
      <c r="AO24649" s="165"/>
    </row>
    <row r="24650" spans="41:41" x14ac:dyDescent="0.25">
      <c r="AO24650" s="165"/>
    </row>
    <row r="24651" spans="41:41" x14ac:dyDescent="0.25">
      <c r="AO24651" s="165"/>
    </row>
    <row r="24652" spans="41:41" x14ac:dyDescent="0.25">
      <c r="AO24652" s="165"/>
    </row>
    <row r="24653" spans="41:41" x14ac:dyDescent="0.25">
      <c r="AO24653" s="165"/>
    </row>
    <row r="24654" spans="41:41" x14ac:dyDescent="0.25">
      <c r="AO24654" s="165"/>
    </row>
    <row r="24655" spans="41:41" x14ac:dyDescent="0.25">
      <c r="AO24655" s="165"/>
    </row>
    <row r="24656" spans="41:41" x14ac:dyDescent="0.25">
      <c r="AO24656" s="165"/>
    </row>
    <row r="24657" spans="41:41" x14ac:dyDescent="0.25">
      <c r="AO24657" s="165"/>
    </row>
    <row r="24658" spans="41:41" x14ac:dyDescent="0.25">
      <c r="AO24658" s="165"/>
    </row>
    <row r="24659" spans="41:41" x14ac:dyDescent="0.25">
      <c r="AO24659" s="165"/>
    </row>
    <row r="24660" spans="41:41" x14ac:dyDescent="0.25">
      <c r="AO24660" s="165"/>
    </row>
    <row r="24661" spans="41:41" x14ac:dyDescent="0.25">
      <c r="AO24661" s="165"/>
    </row>
    <row r="24662" spans="41:41" x14ac:dyDescent="0.25">
      <c r="AO24662" s="165"/>
    </row>
    <row r="24663" spans="41:41" x14ac:dyDescent="0.25">
      <c r="AO24663" s="165"/>
    </row>
    <row r="24664" spans="41:41" x14ac:dyDescent="0.25">
      <c r="AO24664" s="165"/>
    </row>
    <row r="24665" spans="41:41" x14ac:dyDescent="0.25">
      <c r="AO24665" s="165"/>
    </row>
    <row r="24666" spans="41:41" x14ac:dyDescent="0.25">
      <c r="AO24666" s="165"/>
    </row>
    <row r="24667" spans="41:41" x14ac:dyDescent="0.25">
      <c r="AO24667" s="165"/>
    </row>
    <row r="24668" spans="41:41" x14ac:dyDescent="0.25">
      <c r="AO24668" s="165"/>
    </row>
    <row r="24669" spans="41:41" x14ac:dyDescent="0.25">
      <c r="AO24669" s="165"/>
    </row>
    <row r="24670" spans="41:41" x14ac:dyDescent="0.25">
      <c r="AO24670" s="165"/>
    </row>
    <row r="24671" spans="41:41" x14ac:dyDescent="0.25">
      <c r="AO24671" s="165"/>
    </row>
    <row r="24672" spans="41:41" x14ac:dyDescent="0.25">
      <c r="AO24672" s="165"/>
    </row>
    <row r="24673" spans="41:41" x14ac:dyDescent="0.25">
      <c r="AO24673" s="165"/>
    </row>
    <row r="24674" spans="41:41" x14ac:dyDescent="0.25">
      <c r="AO24674" s="165"/>
    </row>
    <row r="24675" spans="41:41" x14ac:dyDescent="0.25">
      <c r="AO24675" s="165"/>
    </row>
    <row r="24676" spans="41:41" x14ac:dyDescent="0.25">
      <c r="AO24676" s="165"/>
    </row>
    <row r="24677" spans="41:41" x14ac:dyDescent="0.25">
      <c r="AO24677" s="165"/>
    </row>
    <row r="24678" spans="41:41" x14ac:dyDescent="0.25">
      <c r="AO24678" s="165"/>
    </row>
    <row r="24679" spans="41:41" x14ac:dyDescent="0.25">
      <c r="AO24679" s="165"/>
    </row>
    <row r="24680" spans="41:41" x14ac:dyDescent="0.25">
      <c r="AO24680" s="165"/>
    </row>
    <row r="24681" spans="41:41" x14ac:dyDescent="0.25">
      <c r="AO24681" s="165"/>
    </row>
    <row r="24682" spans="41:41" x14ac:dyDescent="0.25">
      <c r="AO24682" s="165"/>
    </row>
    <row r="24683" spans="41:41" x14ac:dyDescent="0.25">
      <c r="AO24683" s="165"/>
    </row>
    <row r="24684" spans="41:41" x14ac:dyDescent="0.25">
      <c r="AO24684" s="165"/>
    </row>
    <row r="24685" spans="41:41" x14ac:dyDescent="0.25">
      <c r="AO24685" s="165"/>
    </row>
    <row r="24686" spans="41:41" x14ac:dyDescent="0.25">
      <c r="AO24686" s="165"/>
    </row>
    <row r="24687" spans="41:41" x14ac:dyDescent="0.25">
      <c r="AO24687" s="165"/>
    </row>
    <row r="24688" spans="41:41" x14ac:dyDescent="0.25">
      <c r="AO24688" s="165"/>
    </row>
    <row r="24689" spans="41:41" x14ac:dyDescent="0.25">
      <c r="AO24689" s="165"/>
    </row>
    <row r="24690" spans="41:41" x14ac:dyDescent="0.25">
      <c r="AO24690" s="165"/>
    </row>
    <row r="24691" spans="41:41" x14ac:dyDescent="0.25">
      <c r="AO24691" s="165"/>
    </row>
    <row r="24692" spans="41:41" x14ac:dyDescent="0.25">
      <c r="AO24692" s="165"/>
    </row>
    <row r="24693" spans="41:41" x14ac:dyDescent="0.25">
      <c r="AO24693" s="165"/>
    </row>
    <row r="24694" spans="41:41" x14ac:dyDescent="0.25">
      <c r="AO24694" s="165"/>
    </row>
    <row r="24695" spans="41:41" x14ac:dyDescent="0.25">
      <c r="AO24695" s="165"/>
    </row>
    <row r="24696" spans="41:41" x14ac:dyDescent="0.25">
      <c r="AO24696" s="165"/>
    </row>
    <row r="24697" spans="41:41" x14ac:dyDescent="0.25">
      <c r="AO24697" s="165"/>
    </row>
    <row r="24698" spans="41:41" x14ac:dyDescent="0.25">
      <c r="AO24698" s="165"/>
    </row>
    <row r="24699" spans="41:41" x14ac:dyDescent="0.25">
      <c r="AO24699" s="165"/>
    </row>
    <row r="24700" spans="41:41" x14ac:dyDescent="0.25">
      <c r="AO24700" s="165"/>
    </row>
    <row r="24701" spans="41:41" x14ac:dyDescent="0.25">
      <c r="AO24701" s="165"/>
    </row>
    <row r="24702" spans="41:41" x14ac:dyDescent="0.25">
      <c r="AO24702" s="165"/>
    </row>
    <row r="24703" spans="41:41" x14ac:dyDescent="0.25">
      <c r="AO24703" s="165"/>
    </row>
    <row r="24704" spans="41:41" x14ac:dyDescent="0.25">
      <c r="AO24704" s="165"/>
    </row>
    <row r="24705" spans="41:41" x14ac:dyDescent="0.25">
      <c r="AO24705" s="165"/>
    </row>
    <row r="24706" spans="41:41" x14ac:dyDescent="0.25">
      <c r="AO24706" s="165"/>
    </row>
    <row r="24707" spans="41:41" x14ac:dyDescent="0.25">
      <c r="AO24707" s="165"/>
    </row>
    <row r="24708" spans="41:41" x14ac:dyDescent="0.25">
      <c r="AO24708" s="165"/>
    </row>
    <row r="24709" spans="41:41" x14ac:dyDescent="0.25">
      <c r="AO24709" s="165"/>
    </row>
    <row r="24710" spans="41:41" x14ac:dyDescent="0.25">
      <c r="AO24710" s="165"/>
    </row>
    <row r="24711" spans="41:41" x14ac:dyDescent="0.25">
      <c r="AO24711" s="165"/>
    </row>
    <row r="24712" spans="41:41" x14ac:dyDescent="0.25">
      <c r="AO24712" s="165"/>
    </row>
    <row r="24713" spans="41:41" x14ac:dyDescent="0.25">
      <c r="AO24713" s="165"/>
    </row>
    <row r="24714" spans="41:41" x14ac:dyDescent="0.25">
      <c r="AO24714" s="165"/>
    </row>
    <row r="24715" spans="41:41" x14ac:dyDescent="0.25">
      <c r="AO24715" s="165"/>
    </row>
    <row r="24716" spans="41:41" x14ac:dyDescent="0.25">
      <c r="AO24716" s="165"/>
    </row>
    <row r="24717" spans="41:41" x14ac:dyDescent="0.25">
      <c r="AO24717" s="165"/>
    </row>
    <row r="24718" spans="41:41" x14ac:dyDescent="0.25">
      <c r="AO24718" s="165"/>
    </row>
    <row r="24719" spans="41:41" x14ac:dyDescent="0.25">
      <c r="AO24719" s="165"/>
    </row>
    <row r="24720" spans="41:41" x14ac:dyDescent="0.25">
      <c r="AO24720" s="165"/>
    </row>
    <row r="24721" spans="41:41" x14ac:dyDescent="0.25">
      <c r="AO24721" s="165"/>
    </row>
    <row r="24722" spans="41:41" x14ac:dyDescent="0.25">
      <c r="AO24722" s="165"/>
    </row>
    <row r="24723" spans="41:41" x14ac:dyDescent="0.25">
      <c r="AO24723" s="165"/>
    </row>
    <row r="24724" spans="41:41" x14ac:dyDescent="0.25">
      <c r="AO24724" s="165"/>
    </row>
    <row r="24725" spans="41:41" x14ac:dyDescent="0.25">
      <c r="AO24725" s="165"/>
    </row>
    <row r="24726" spans="41:41" x14ac:dyDescent="0.25">
      <c r="AO24726" s="165"/>
    </row>
    <row r="24727" spans="41:41" x14ac:dyDescent="0.25">
      <c r="AO24727" s="165"/>
    </row>
    <row r="24728" spans="41:41" x14ac:dyDescent="0.25">
      <c r="AO24728" s="165"/>
    </row>
    <row r="24729" spans="41:41" x14ac:dyDescent="0.25">
      <c r="AO24729" s="165"/>
    </row>
    <row r="24730" spans="41:41" x14ac:dyDescent="0.25">
      <c r="AO24730" s="165"/>
    </row>
    <row r="24731" spans="41:41" x14ac:dyDescent="0.25">
      <c r="AO24731" s="165"/>
    </row>
    <row r="24732" spans="41:41" x14ac:dyDescent="0.25">
      <c r="AO24732" s="165"/>
    </row>
    <row r="24733" spans="41:41" x14ac:dyDescent="0.25">
      <c r="AO24733" s="165"/>
    </row>
    <row r="24734" spans="41:41" x14ac:dyDescent="0.25">
      <c r="AO24734" s="165"/>
    </row>
    <row r="24735" spans="41:41" x14ac:dyDescent="0.25">
      <c r="AO24735" s="165"/>
    </row>
    <row r="24736" spans="41:41" x14ac:dyDescent="0.25">
      <c r="AO24736" s="165"/>
    </row>
    <row r="24737" spans="41:41" x14ac:dyDescent="0.25">
      <c r="AO24737" s="165"/>
    </row>
    <row r="24738" spans="41:41" x14ac:dyDescent="0.25">
      <c r="AO24738" s="165"/>
    </row>
    <row r="24739" spans="41:41" x14ac:dyDescent="0.25">
      <c r="AO24739" s="165"/>
    </row>
    <row r="24740" spans="41:41" x14ac:dyDescent="0.25">
      <c r="AO24740" s="165"/>
    </row>
    <row r="24741" spans="41:41" x14ac:dyDescent="0.25">
      <c r="AO24741" s="165"/>
    </row>
    <row r="24742" spans="41:41" x14ac:dyDescent="0.25">
      <c r="AO24742" s="165"/>
    </row>
    <row r="24743" spans="41:41" x14ac:dyDescent="0.25">
      <c r="AO24743" s="165"/>
    </row>
    <row r="24744" spans="41:41" x14ac:dyDescent="0.25">
      <c r="AO24744" s="165"/>
    </row>
    <row r="24745" spans="41:41" x14ac:dyDescent="0.25">
      <c r="AO24745" s="165"/>
    </row>
    <row r="24746" spans="41:41" x14ac:dyDescent="0.25">
      <c r="AO24746" s="165"/>
    </row>
    <row r="24747" spans="41:41" x14ac:dyDescent="0.25">
      <c r="AO24747" s="165"/>
    </row>
    <row r="24748" spans="41:41" x14ac:dyDescent="0.25">
      <c r="AO24748" s="165"/>
    </row>
    <row r="24749" spans="41:41" x14ac:dyDescent="0.25">
      <c r="AO24749" s="165"/>
    </row>
    <row r="24750" spans="41:41" x14ac:dyDescent="0.25">
      <c r="AO24750" s="165"/>
    </row>
    <row r="24751" spans="41:41" x14ac:dyDescent="0.25">
      <c r="AO24751" s="165"/>
    </row>
    <row r="24752" spans="41:41" x14ac:dyDescent="0.25">
      <c r="AO24752" s="165"/>
    </row>
    <row r="24753" spans="41:41" x14ac:dyDescent="0.25">
      <c r="AO24753" s="165"/>
    </row>
    <row r="24754" spans="41:41" x14ac:dyDescent="0.25">
      <c r="AO24754" s="165"/>
    </row>
    <row r="24755" spans="41:41" x14ac:dyDescent="0.25">
      <c r="AO24755" s="165"/>
    </row>
    <row r="24756" spans="41:41" x14ac:dyDescent="0.25">
      <c r="AO24756" s="165"/>
    </row>
    <row r="24757" spans="41:41" x14ac:dyDescent="0.25">
      <c r="AO24757" s="165"/>
    </row>
    <row r="24758" spans="41:41" x14ac:dyDescent="0.25">
      <c r="AO24758" s="165"/>
    </row>
    <row r="24759" spans="41:41" x14ac:dyDescent="0.25">
      <c r="AO24759" s="165"/>
    </row>
    <row r="24760" spans="41:41" x14ac:dyDescent="0.25">
      <c r="AO24760" s="165"/>
    </row>
    <row r="24761" spans="41:41" x14ac:dyDescent="0.25">
      <c r="AO24761" s="165"/>
    </row>
    <row r="24762" spans="41:41" x14ac:dyDescent="0.25">
      <c r="AO24762" s="165"/>
    </row>
    <row r="24763" spans="41:41" x14ac:dyDescent="0.25">
      <c r="AO24763" s="165"/>
    </row>
    <row r="24764" spans="41:41" x14ac:dyDescent="0.25">
      <c r="AO24764" s="165"/>
    </row>
    <row r="24765" spans="41:41" x14ac:dyDescent="0.25">
      <c r="AO24765" s="165"/>
    </row>
    <row r="24766" spans="41:41" x14ac:dyDescent="0.25">
      <c r="AO24766" s="165"/>
    </row>
    <row r="24767" spans="41:41" x14ac:dyDescent="0.25">
      <c r="AO24767" s="165"/>
    </row>
    <row r="24768" spans="41:41" x14ac:dyDescent="0.25">
      <c r="AO24768" s="165"/>
    </row>
    <row r="24769" spans="41:41" x14ac:dyDescent="0.25">
      <c r="AO24769" s="165"/>
    </row>
    <row r="24770" spans="41:41" x14ac:dyDescent="0.25">
      <c r="AO24770" s="165"/>
    </row>
    <row r="24771" spans="41:41" x14ac:dyDescent="0.25">
      <c r="AO24771" s="165"/>
    </row>
    <row r="24772" spans="41:41" x14ac:dyDescent="0.25">
      <c r="AO24772" s="165"/>
    </row>
    <row r="24773" spans="41:41" x14ac:dyDescent="0.25">
      <c r="AO24773" s="165"/>
    </row>
    <row r="24774" spans="41:41" x14ac:dyDescent="0.25">
      <c r="AO24774" s="165"/>
    </row>
    <row r="24775" spans="41:41" x14ac:dyDescent="0.25">
      <c r="AO24775" s="165"/>
    </row>
    <row r="24776" spans="41:41" x14ac:dyDescent="0.25">
      <c r="AO24776" s="165"/>
    </row>
    <row r="24777" spans="41:41" x14ac:dyDescent="0.25">
      <c r="AO24777" s="165"/>
    </row>
    <row r="24778" spans="41:41" x14ac:dyDescent="0.25">
      <c r="AO24778" s="165"/>
    </row>
    <row r="24779" spans="41:41" x14ac:dyDescent="0.25">
      <c r="AO24779" s="165"/>
    </row>
    <row r="24780" spans="41:41" x14ac:dyDescent="0.25">
      <c r="AO24780" s="165"/>
    </row>
    <row r="24781" spans="41:41" x14ac:dyDescent="0.25">
      <c r="AO24781" s="165"/>
    </row>
    <row r="24782" spans="41:41" x14ac:dyDescent="0.25">
      <c r="AO24782" s="165"/>
    </row>
    <row r="24783" spans="41:41" x14ac:dyDescent="0.25">
      <c r="AO24783" s="165"/>
    </row>
    <row r="24784" spans="41:41" x14ac:dyDescent="0.25">
      <c r="AO24784" s="165"/>
    </row>
    <row r="24785" spans="41:41" x14ac:dyDescent="0.25">
      <c r="AO24785" s="165"/>
    </row>
    <row r="24786" spans="41:41" x14ac:dyDescent="0.25">
      <c r="AO24786" s="165"/>
    </row>
    <row r="24787" spans="41:41" x14ac:dyDescent="0.25">
      <c r="AO24787" s="165"/>
    </row>
    <row r="24788" spans="41:41" x14ac:dyDescent="0.25">
      <c r="AO24788" s="165"/>
    </row>
    <row r="24789" spans="41:41" x14ac:dyDescent="0.25">
      <c r="AO24789" s="165"/>
    </row>
    <row r="24790" spans="41:41" x14ac:dyDescent="0.25">
      <c r="AO24790" s="165"/>
    </row>
    <row r="24791" spans="41:41" x14ac:dyDescent="0.25">
      <c r="AO24791" s="165"/>
    </row>
    <row r="24792" spans="41:41" x14ac:dyDescent="0.25">
      <c r="AO24792" s="165"/>
    </row>
    <row r="24793" spans="41:41" x14ac:dyDescent="0.25">
      <c r="AO24793" s="165"/>
    </row>
    <row r="24794" spans="41:41" x14ac:dyDescent="0.25">
      <c r="AO24794" s="165"/>
    </row>
    <row r="24795" spans="41:41" x14ac:dyDescent="0.25">
      <c r="AO24795" s="165"/>
    </row>
    <row r="24796" spans="41:41" x14ac:dyDescent="0.25">
      <c r="AO24796" s="165"/>
    </row>
    <row r="24797" spans="41:41" x14ac:dyDescent="0.25">
      <c r="AO24797" s="165"/>
    </row>
    <row r="24798" spans="41:41" x14ac:dyDescent="0.25">
      <c r="AO24798" s="165"/>
    </row>
    <row r="24799" spans="41:41" x14ac:dyDescent="0.25">
      <c r="AO24799" s="165"/>
    </row>
    <row r="24800" spans="41:41" x14ac:dyDescent="0.25">
      <c r="AO24800" s="165"/>
    </row>
    <row r="24801" spans="41:41" x14ac:dyDescent="0.25">
      <c r="AO24801" s="165"/>
    </row>
    <row r="24802" spans="41:41" x14ac:dyDescent="0.25">
      <c r="AO24802" s="165"/>
    </row>
    <row r="24803" spans="41:41" x14ac:dyDescent="0.25">
      <c r="AO24803" s="165"/>
    </row>
    <row r="24804" spans="41:41" x14ac:dyDescent="0.25">
      <c r="AO24804" s="165"/>
    </row>
    <row r="24805" spans="41:41" x14ac:dyDescent="0.25">
      <c r="AO24805" s="165"/>
    </row>
    <row r="24806" spans="41:41" x14ac:dyDescent="0.25">
      <c r="AO24806" s="165"/>
    </row>
    <row r="24807" spans="41:41" x14ac:dyDescent="0.25">
      <c r="AO24807" s="165"/>
    </row>
    <row r="24808" spans="41:41" x14ac:dyDescent="0.25">
      <c r="AO24808" s="165"/>
    </row>
    <row r="24809" spans="41:41" x14ac:dyDescent="0.25">
      <c r="AO24809" s="165"/>
    </row>
    <row r="24810" spans="41:41" x14ac:dyDescent="0.25">
      <c r="AO24810" s="165"/>
    </row>
    <row r="24811" spans="41:41" x14ac:dyDescent="0.25">
      <c r="AO24811" s="165"/>
    </row>
    <row r="24812" spans="41:41" x14ac:dyDescent="0.25">
      <c r="AO24812" s="165"/>
    </row>
    <row r="24813" spans="41:41" x14ac:dyDescent="0.25">
      <c r="AO24813" s="165"/>
    </row>
    <row r="24814" spans="41:41" x14ac:dyDescent="0.25">
      <c r="AO24814" s="165"/>
    </row>
    <row r="24815" spans="41:41" x14ac:dyDescent="0.25">
      <c r="AO24815" s="165"/>
    </row>
    <row r="24816" spans="41:41" x14ac:dyDescent="0.25">
      <c r="AO24816" s="165"/>
    </row>
    <row r="24817" spans="41:41" x14ac:dyDescent="0.25">
      <c r="AO24817" s="165"/>
    </row>
    <row r="24818" spans="41:41" x14ac:dyDescent="0.25">
      <c r="AO24818" s="165"/>
    </row>
    <row r="24819" spans="41:41" x14ac:dyDescent="0.25">
      <c r="AO24819" s="165"/>
    </row>
    <row r="24820" spans="41:41" x14ac:dyDescent="0.25">
      <c r="AO24820" s="165"/>
    </row>
    <row r="24821" spans="41:41" x14ac:dyDescent="0.25">
      <c r="AO24821" s="165"/>
    </row>
    <row r="24822" spans="41:41" x14ac:dyDescent="0.25">
      <c r="AO24822" s="165"/>
    </row>
    <row r="24823" spans="41:41" x14ac:dyDescent="0.25">
      <c r="AO24823" s="165"/>
    </row>
    <row r="24824" spans="41:41" x14ac:dyDescent="0.25">
      <c r="AO24824" s="165"/>
    </row>
    <row r="24825" spans="41:41" x14ac:dyDescent="0.25">
      <c r="AO24825" s="165"/>
    </row>
    <row r="24826" spans="41:41" x14ac:dyDescent="0.25">
      <c r="AO24826" s="165"/>
    </row>
    <row r="24827" spans="41:41" x14ac:dyDescent="0.25">
      <c r="AO24827" s="165"/>
    </row>
    <row r="24828" spans="41:41" x14ac:dyDescent="0.25">
      <c r="AO24828" s="165"/>
    </row>
    <row r="24829" spans="41:41" x14ac:dyDescent="0.25">
      <c r="AO24829" s="165"/>
    </row>
    <row r="24830" spans="41:41" x14ac:dyDescent="0.25">
      <c r="AO24830" s="165"/>
    </row>
    <row r="24831" spans="41:41" x14ac:dyDescent="0.25">
      <c r="AO24831" s="165"/>
    </row>
    <row r="24832" spans="41:41" x14ac:dyDescent="0.25">
      <c r="AO24832" s="165"/>
    </row>
    <row r="24833" spans="41:41" x14ac:dyDescent="0.25">
      <c r="AO24833" s="165"/>
    </row>
    <row r="24834" spans="41:41" x14ac:dyDescent="0.25">
      <c r="AO24834" s="165"/>
    </row>
    <row r="24835" spans="41:41" x14ac:dyDescent="0.25">
      <c r="AO24835" s="165"/>
    </row>
    <row r="24836" spans="41:41" x14ac:dyDescent="0.25">
      <c r="AO24836" s="165"/>
    </row>
    <row r="24837" spans="41:41" x14ac:dyDescent="0.25">
      <c r="AO24837" s="165"/>
    </row>
    <row r="24838" spans="41:41" x14ac:dyDescent="0.25">
      <c r="AO24838" s="165"/>
    </row>
    <row r="24839" spans="41:41" x14ac:dyDescent="0.25">
      <c r="AO24839" s="165"/>
    </row>
    <row r="24840" spans="41:41" x14ac:dyDescent="0.25">
      <c r="AO24840" s="165"/>
    </row>
    <row r="24841" spans="41:41" x14ac:dyDescent="0.25">
      <c r="AO24841" s="165"/>
    </row>
    <row r="24842" spans="41:41" x14ac:dyDescent="0.25">
      <c r="AO24842" s="165"/>
    </row>
    <row r="24843" spans="41:41" x14ac:dyDescent="0.25">
      <c r="AO24843" s="165"/>
    </row>
    <row r="24844" spans="41:41" x14ac:dyDescent="0.25">
      <c r="AO24844" s="165"/>
    </row>
    <row r="24845" spans="41:41" x14ac:dyDescent="0.25">
      <c r="AO24845" s="165"/>
    </row>
    <row r="24846" spans="41:41" x14ac:dyDescent="0.25">
      <c r="AO24846" s="165"/>
    </row>
    <row r="24847" spans="41:41" x14ac:dyDescent="0.25">
      <c r="AO24847" s="165"/>
    </row>
    <row r="24848" spans="41:41" x14ac:dyDescent="0.25">
      <c r="AO24848" s="165"/>
    </row>
    <row r="24849" spans="41:41" x14ac:dyDescent="0.25">
      <c r="AO24849" s="165"/>
    </row>
    <row r="24850" spans="41:41" x14ac:dyDescent="0.25">
      <c r="AO24850" s="165"/>
    </row>
    <row r="24851" spans="41:41" x14ac:dyDescent="0.25">
      <c r="AO24851" s="165"/>
    </row>
    <row r="24852" spans="41:41" x14ac:dyDescent="0.25">
      <c r="AO24852" s="165"/>
    </row>
    <row r="24853" spans="41:41" x14ac:dyDescent="0.25">
      <c r="AO24853" s="165"/>
    </row>
    <row r="24854" spans="41:41" x14ac:dyDescent="0.25">
      <c r="AO24854" s="165"/>
    </row>
    <row r="24855" spans="41:41" x14ac:dyDescent="0.25">
      <c r="AO24855" s="165"/>
    </row>
    <row r="24856" spans="41:41" x14ac:dyDescent="0.25">
      <c r="AO24856" s="165"/>
    </row>
    <row r="24857" spans="41:41" x14ac:dyDescent="0.25">
      <c r="AO24857" s="165"/>
    </row>
    <row r="24858" spans="41:41" x14ac:dyDescent="0.25">
      <c r="AO24858" s="165"/>
    </row>
    <row r="24859" spans="41:41" x14ac:dyDescent="0.25">
      <c r="AO24859" s="165"/>
    </row>
    <row r="24860" spans="41:41" x14ac:dyDescent="0.25">
      <c r="AO24860" s="165"/>
    </row>
    <row r="24861" spans="41:41" x14ac:dyDescent="0.25">
      <c r="AO24861" s="165"/>
    </row>
    <row r="24862" spans="41:41" x14ac:dyDescent="0.25">
      <c r="AO24862" s="165"/>
    </row>
    <row r="24863" spans="41:41" x14ac:dyDescent="0.25">
      <c r="AO24863" s="165"/>
    </row>
    <row r="24864" spans="41:41" x14ac:dyDescent="0.25">
      <c r="AO24864" s="165"/>
    </row>
    <row r="24865" spans="41:41" x14ac:dyDescent="0.25">
      <c r="AO24865" s="165"/>
    </row>
    <row r="24866" spans="41:41" x14ac:dyDescent="0.25">
      <c r="AO24866" s="165"/>
    </row>
    <row r="24867" spans="41:41" x14ac:dyDescent="0.25">
      <c r="AO24867" s="165"/>
    </row>
    <row r="24868" spans="41:41" x14ac:dyDescent="0.25">
      <c r="AO24868" s="165"/>
    </row>
    <row r="24869" spans="41:41" x14ac:dyDescent="0.25">
      <c r="AO24869" s="165"/>
    </row>
    <row r="24870" spans="41:41" x14ac:dyDescent="0.25">
      <c r="AO24870" s="165"/>
    </row>
    <row r="24871" spans="41:41" x14ac:dyDescent="0.25">
      <c r="AO24871" s="165"/>
    </row>
    <row r="24872" spans="41:41" x14ac:dyDescent="0.25">
      <c r="AO24872" s="165"/>
    </row>
    <row r="24873" spans="41:41" x14ac:dyDescent="0.25">
      <c r="AO24873" s="165"/>
    </row>
    <row r="24874" spans="41:41" x14ac:dyDescent="0.25">
      <c r="AO24874" s="165"/>
    </row>
    <row r="24875" spans="41:41" x14ac:dyDescent="0.25">
      <c r="AO24875" s="165"/>
    </row>
    <row r="24876" spans="41:41" x14ac:dyDescent="0.25">
      <c r="AO24876" s="165"/>
    </row>
    <row r="24877" spans="41:41" x14ac:dyDescent="0.25">
      <c r="AO24877" s="165"/>
    </row>
    <row r="24878" spans="41:41" x14ac:dyDescent="0.25">
      <c r="AO24878" s="165"/>
    </row>
    <row r="24879" spans="41:41" x14ac:dyDescent="0.25">
      <c r="AO24879" s="165"/>
    </row>
    <row r="24880" spans="41:41" x14ac:dyDescent="0.25">
      <c r="AO24880" s="165"/>
    </row>
    <row r="24881" spans="41:41" x14ac:dyDescent="0.25">
      <c r="AO24881" s="165"/>
    </row>
    <row r="24882" spans="41:41" x14ac:dyDescent="0.25">
      <c r="AO24882" s="165"/>
    </row>
    <row r="24883" spans="41:41" x14ac:dyDescent="0.25">
      <c r="AO24883" s="165"/>
    </row>
    <row r="24884" spans="41:41" x14ac:dyDescent="0.25">
      <c r="AO24884" s="165"/>
    </row>
    <row r="24885" spans="41:41" x14ac:dyDescent="0.25">
      <c r="AO24885" s="165"/>
    </row>
    <row r="24886" spans="41:41" x14ac:dyDescent="0.25">
      <c r="AO24886" s="165"/>
    </row>
    <row r="24887" spans="41:41" x14ac:dyDescent="0.25">
      <c r="AO24887" s="165"/>
    </row>
    <row r="24888" spans="41:41" x14ac:dyDescent="0.25">
      <c r="AO24888" s="165"/>
    </row>
    <row r="24889" spans="41:41" x14ac:dyDescent="0.25">
      <c r="AO24889" s="165"/>
    </row>
    <row r="24890" spans="41:41" x14ac:dyDescent="0.25">
      <c r="AO24890" s="165"/>
    </row>
    <row r="24891" spans="41:41" x14ac:dyDescent="0.25">
      <c r="AO24891" s="165"/>
    </row>
    <row r="24892" spans="41:41" x14ac:dyDescent="0.25">
      <c r="AO24892" s="165"/>
    </row>
    <row r="24893" spans="41:41" x14ac:dyDescent="0.25">
      <c r="AO24893" s="165"/>
    </row>
    <row r="24894" spans="41:41" x14ac:dyDescent="0.25">
      <c r="AO24894" s="165"/>
    </row>
    <row r="24895" spans="41:41" x14ac:dyDescent="0.25">
      <c r="AO24895" s="165"/>
    </row>
    <row r="24896" spans="41:41" x14ac:dyDescent="0.25">
      <c r="AO24896" s="165"/>
    </row>
    <row r="24897" spans="41:41" x14ac:dyDescent="0.25">
      <c r="AO24897" s="165"/>
    </row>
    <row r="24898" spans="41:41" x14ac:dyDescent="0.25">
      <c r="AO24898" s="165"/>
    </row>
    <row r="24899" spans="41:41" x14ac:dyDescent="0.25">
      <c r="AO24899" s="165"/>
    </row>
    <row r="24900" spans="41:41" x14ac:dyDescent="0.25">
      <c r="AO24900" s="165"/>
    </row>
    <row r="24901" spans="41:41" x14ac:dyDescent="0.25">
      <c r="AO24901" s="165"/>
    </row>
    <row r="24902" spans="41:41" x14ac:dyDescent="0.25">
      <c r="AO24902" s="165"/>
    </row>
    <row r="24903" spans="41:41" x14ac:dyDescent="0.25">
      <c r="AO24903" s="165"/>
    </row>
    <row r="24904" spans="41:41" x14ac:dyDescent="0.25">
      <c r="AO24904" s="165"/>
    </row>
    <row r="24905" spans="41:41" x14ac:dyDescent="0.25">
      <c r="AO24905" s="165"/>
    </row>
    <row r="24906" spans="41:41" x14ac:dyDescent="0.25">
      <c r="AO24906" s="165"/>
    </row>
    <row r="24907" spans="41:41" x14ac:dyDescent="0.25">
      <c r="AO24907" s="165"/>
    </row>
    <row r="24908" spans="41:41" x14ac:dyDescent="0.25">
      <c r="AO24908" s="165"/>
    </row>
    <row r="24909" spans="41:41" x14ac:dyDescent="0.25">
      <c r="AO24909" s="165"/>
    </row>
    <row r="24910" spans="41:41" x14ac:dyDescent="0.25">
      <c r="AO24910" s="165"/>
    </row>
    <row r="24911" spans="41:41" x14ac:dyDescent="0.25">
      <c r="AO24911" s="165"/>
    </row>
    <row r="24912" spans="41:41" x14ac:dyDescent="0.25">
      <c r="AO24912" s="165"/>
    </row>
    <row r="24913" spans="41:41" x14ac:dyDescent="0.25">
      <c r="AO24913" s="165"/>
    </row>
    <row r="24914" spans="41:41" x14ac:dyDescent="0.25">
      <c r="AO24914" s="165"/>
    </row>
    <row r="24915" spans="41:41" x14ac:dyDescent="0.25">
      <c r="AO24915" s="165"/>
    </row>
    <row r="24916" spans="41:41" x14ac:dyDescent="0.25">
      <c r="AO24916" s="165"/>
    </row>
    <row r="24917" spans="41:41" x14ac:dyDescent="0.25">
      <c r="AO24917" s="165"/>
    </row>
    <row r="24918" spans="41:41" x14ac:dyDescent="0.25">
      <c r="AO24918" s="165"/>
    </row>
    <row r="24919" spans="41:41" x14ac:dyDescent="0.25">
      <c r="AO24919" s="165"/>
    </row>
    <row r="24920" spans="41:41" x14ac:dyDescent="0.25">
      <c r="AO24920" s="165"/>
    </row>
    <row r="24921" spans="41:41" x14ac:dyDescent="0.25">
      <c r="AO24921" s="165"/>
    </row>
    <row r="24922" spans="41:41" x14ac:dyDescent="0.25">
      <c r="AO24922" s="165"/>
    </row>
    <row r="24923" spans="41:41" x14ac:dyDescent="0.25">
      <c r="AO24923" s="165"/>
    </row>
    <row r="24924" spans="41:41" x14ac:dyDescent="0.25">
      <c r="AO24924" s="165"/>
    </row>
    <row r="24925" spans="41:41" x14ac:dyDescent="0.25">
      <c r="AO24925" s="165"/>
    </row>
    <row r="24926" spans="41:41" x14ac:dyDescent="0.25">
      <c r="AO24926" s="165"/>
    </row>
    <row r="24927" spans="41:41" x14ac:dyDescent="0.25">
      <c r="AO24927" s="165"/>
    </row>
    <row r="24928" spans="41:41" x14ac:dyDescent="0.25">
      <c r="AO24928" s="165"/>
    </row>
    <row r="24929" spans="41:41" x14ac:dyDescent="0.25">
      <c r="AO24929" s="165"/>
    </row>
    <row r="24930" spans="41:41" x14ac:dyDescent="0.25">
      <c r="AO24930" s="165"/>
    </row>
    <row r="24931" spans="41:41" x14ac:dyDescent="0.25">
      <c r="AO24931" s="165"/>
    </row>
    <row r="24932" spans="41:41" x14ac:dyDescent="0.25">
      <c r="AO24932" s="165"/>
    </row>
    <row r="24933" spans="41:41" x14ac:dyDescent="0.25">
      <c r="AO24933" s="165"/>
    </row>
    <row r="24934" spans="41:41" x14ac:dyDescent="0.25">
      <c r="AO24934" s="165"/>
    </row>
    <row r="24935" spans="41:41" x14ac:dyDescent="0.25">
      <c r="AO24935" s="165"/>
    </row>
    <row r="24936" spans="41:41" x14ac:dyDescent="0.25">
      <c r="AO24936" s="165"/>
    </row>
    <row r="24937" spans="41:41" x14ac:dyDescent="0.25">
      <c r="AO24937" s="165"/>
    </row>
    <row r="24938" spans="41:41" x14ac:dyDescent="0.25">
      <c r="AO24938" s="165"/>
    </row>
    <row r="24939" spans="41:41" x14ac:dyDescent="0.25">
      <c r="AO24939" s="165"/>
    </row>
    <row r="24940" spans="41:41" x14ac:dyDescent="0.25">
      <c r="AO24940" s="165"/>
    </row>
    <row r="24941" spans="41:41" x14ac:dyDescent="0.25">
      <c r="AO24941" s="165"/>
    </row>
    <row r="24942" spans="41:41" x14ac:dyDescent="0.25">
      <c r="AO24942" s="165"/>
    </row>
    <row r="24943" spans="41:41" x14ac:dyDescent="0.25">
      <c r="AO24943" s="165"/>
    </row>
    <row r="24944" spans="41:41" x14ac:dyDescent="0.25">
      <c r="AO24944" s="165"/>
    </row>
    <row r="24945" spans="41:41" x14ac:dyDescent="0.25">
      <c r="AO24945" s="165"/>
    </row>
    <row r="24946" spans="41:41" x14ac:dyDescent="0.25">
      <c r="AO24946" s="165"/>
    </row>
    <row r="24947" spans="41:41" x14ac:dyDescent="0.25">
      <c r="AO24947" s="165"/>
    </row>
    <row r="24948" spans="41:41" x14ac:dyDescent="0.25">
      <c r="AO24948" s="165"/>
    </row>
    <row r="24949" spans="41:41" x14ac:dyDescent="0.25">
      <c r="AO24949" s="165"/>
    </row>
    <row r="24950" spans="41:41" x14ac:dyDescent="0.25">
      <c r="AO24950" s="165"/>
    </row>
    <row r="24951" spans="41:41" x14ac:dyDescent="0.25">
      <c r="AO24951" s="165"/>
    </row>
    <row r="24952" spans="41:41" x14ac:dyDescent="0.25">
      <c r="AO24952" s="165"/>
    </row>
    <row r="24953" spans="41:41" x14ac:dyDescent="0.25">
      <c r="AO24953" s="165"/>
    </row>
    <row r="24954" spans="41:41" x14ac:dyDescent="0.25">
      <c r="AO24954" s="165"/>
    </row>
    <row r="24955" spans="41:41" x14ac:dyDescent="0.25">
      <c r="AO24955" s="165"/>
    </row>
    <row r="24956" spans="41:41" x14ac:dyDescent="0.25">
      <c r="AO24956" s="165"/>
    </row>
    <row r="24957" spans="41:41" x14ac:dyDescent="0.25">
      <c r="AO24957" s="165"/>
    </row>
    <row r="24958" spans="41:41" x14ac:dyDescent="0.25">
      <c r="AO24958" s="165"/>
    </row>
    <row r="24959" spans="41:41" x14ac:dyDescent="0.25">
      <c r="AO24959" s="165"/>
    </row>
    <row r="24960" spans="41:41" x14ac:dyDescent="0.25">
      <c r="AO24960" s="165"/>
    </row>
    <row r="24961" spans="41:41" x14ac:dyDescent="0.25">
      <c r="AO24961" s="165"/>
    </row>
    <row r="24962" spans="41:41" x14ac:dyDescent="0.25">
      <c r="AO24962" s="165"/>
    </row>
    <row r="24963" spans="41:41" x14ac:dyDescent="0.25">
      <c r="AO24963" s="165"/>
    </row>
    <row r="24964" spans="41:41" x14ac:dyDescent="0.25">
      <c r="AO24964" s="165"/>
    </row>
    <row r="24965" spans="41:41" x14ac:dyDescent="0.25">
      <c r="AO24965" s="165"/>
    </row>
    <row r="24966" spans="41:41" x14ac:dyDescent="0.25">
      <c r="AO24966" s="165"/>
    </row>
    <row r="24967" spans="41:41" x14ac:dyDescent="0.25">
      <c r="AO24967" s="165"/>
    </row>
    <row r="24968" spans="41:41" x14ac:dyDescent="0.25">
      <c r="AO24968" s="165"/>
    </row>
    <row r="24969" spans="41:41" x14ac:dyDescent="0.25">
      <c r="AO24969" s="165"/>
    </row>
    <row r="24970" spans="41:41" x14ac:dyDescent="0.25">
      <c r="AO24970" s="165"/>
    </row>
    <row r="24971" spans="41:41" x14ac:dyDescent="0.25">
      <c r="AO24971" s="165"/>
    </row>
    <row r="24972" spans="41:41" x14ac:dyDescent="0.25">
      <c r="AO24972" s="165"/>
    </row>
    <row r="24973" spans="41:41" x14ac:dyDescent="0.25">
      <c r="AO24973" s="165"/>
    </row>
    <row r="24974" spans="41:41" x14ac:dyDescent="0.25">
      <c r="AO24974" s="165"/>
    </row>
    <row r="24975" spans="41:41" x14ac:dyDescent="0.25">
      <c r="AO24975" s="165"/>
    </row>
    <row r="24976" spans="41:41" x14ac:dyDescent="0.25">
      <c r="AO24976" s="165"/>
    </row>
    <row r="24977" spans="41:41" x14ac:dyDescent="0.25">
      <c r="AO24977" s="165"/>
    </row>
    <row r="24978" spans="41:41" x14ac:dyDescent="0.25">
      <c r="AO24978" s="165"/>
    </row>
    <row r="24979" spans="41:41" x14ac:dyDescent="0.25">
      <c r="AO24979" s="165"/>
    </row>
    <row r="24980" spans="41:41" x14ac:dyDescent="0.25">
      <c r="AO24980" s="165"/>
    </row>
    <row r="24981" spans="41:41" x14ac:dyDescent="0.25">
      <c r="AO24981" s="165"/>
    </row>
    <row r="24982" spans="41:41" x14ac:dyDescent="0.25">
      <c r="AO24982" s="165"/>
    </row>
    <row r="24983" spans="41:41" x14ac:dyDescent="0.25">
      <c r="AO24983" s="165"/>
    </row>
    <row r="24984" spans="41:41" x14ac:dyDescent="0.25">
      <c r="AO24984" s="165"/>
    </row>
    <row r="24985" spans="41:41" x14ac:dyDescent="0.25">
      <c r="AO24985" s="165"/>
    </row>
    <row r="24986" spans="41:41" x14ac:dyDescent="0.25">
      <c r="AO24986" s="165"/>
    </row>
    <row r="24987" spans="41:41" x14ac:dyDescent="0.25">
      <c r="AO24987" s="165"/>
    </row>
    <row r="24988" spans="41:41" x14ac:dyDescent="0.25">
      <c r="AO24988" s="165"/>
    </row>
    <row r="24989" spans="41:41" x14ac:dyDescent="0.25">
      <c r="AO24989" s="165"/>
    </row>
    <row r="24990" spans="41:41" x14ac:dyDescent="0.25">
      <c r="AO24990" s="165"/>
    </row>
    <row r="24991" spans="41:41" x14ac:dyDescent="0.25">
      <c r="AO24991" s="165"/>
    </row>
    <row r="24992" spans="41:41" x14ac:dyDescent="0.25">
      <c r="AO24992" s="165"/>
    </row>
    <row r="24993" spans="41:41" x14ac:dyDescent="0.25">
      <c r="AO24993" s="165"/>
    </row>
    <row r="24994" spans="41:41" x14ac:dyDescent="0.25">
      <c r="AO24994" s="165"/>
    </row>
    <row r="24995" spans="41:41" x14ac:dyDescent="0.25">
      <c r="AO24995" s="165"/>
    </row>
    <row r="24996" spans="41:41" x14ac:dyDescent="0.25">
      <c r="AO24996" s="165"/>
    </row>
    <row r="24997" spans="41:41" x14ac:dyDescent="0.25">
      <c r="AO24997" s="165"/>
    </row>
    <row r="24998" spans="41:41" x14ac:dyDescent="0.25">
      <c r="AO24998" s="165"/>
    </row>
    <row r="24999" spans="41:41" x14ac:dyDescent="0.25">
      <c r="AO24999" s="165"/>
    </row>
    <row r="25000" spans="41:41" x14ac:dyDescent="0.25">
      <c r="AO25000" s="165"/>
    </row>
    <row r="25001" spans="41:41" x14ac:dyDescent="0.25">
      <c r="AO25001" s="165"/>
    </row>
    <row r="25002" spans="41:41" x14ac:dyDescent="0.25">
      <c r="AO25002" s="165"/>
    </row>
    <row r="25003" spans="41:41" x14ac:dyDescent="0.25">
      <c r="AO25003" s="165"/>
    </row>
    <row r="25004" spans="41:41" x14ac:dyDescent="0.25">
      <c r="AO25004" s="165"/>
    </row>
    <row r="25005" spans="41:41" x14ac:dyDescent="0.25">
      <c r="AO25005" s="165"/>
    </row>
    <row r="25006" spans="41:41" x14ac:dyDescent="0.25">
      <c r="AO25006" s="165"/>
    </row>
    <row r="25007" spans="41:41" x14ac:dyDescent="0.25">
      <c r="AO25007" s="165"/>
    </row>
    <row r="25008" spans="41:41" x14ac:dyDescent="0.25">
      <c r="AO25008" s="165"/>
    </row>
    <row r="25009" spans="41:41" x14ac:dyDescent="0.25">
      <c r="AO25009" s="165"/>
    </row>
    <row r="25010" spans="41:41" x14ac:dyDescent="0.25">
      <c r="AO25010" s="165"/>
    </row>
    <row r="25011" spans="41:41" x14ac:dyDescent="0.25">
      <c r="AO25011" s="165"/>
    </row>
    <row r="25012" spans="41:41" x14ac:dyDescent="0.25">
      <c r="AO25012" s="165"/>
    </row>
    <row r="25013" spans="41:41" x14ac:dyDescent="0.25">
      <c r="AO25013" s="165"/>
    </row>
    <row r="25014" spans="41:41" x14ac:dyDescent="0.25">
      <c r="AO25014" s="165"/>
    </row>
    <row r="25015" spans="41:41" x14ac:dyDescent="0.25">
      <c r="AO25015" s="165"/>
    </row>
    <row r="25016" spans="41:41" x14ac:dyDescent="0.25">
      <c r="AO25016" s="165"/>
    </row>
    <row r="25017" spans="41:41" x14ac:dyDescent="0.25">
      <c r="AO25017" s="165"/>
    </row>
    <row r="25018" spans="41:41" x14ac:dyDescent="0.25">
      <c r="AO25018" s="165"/>
    </row>
    <row r="25019" spans="41:41" x14ac:dyDescent="0.25">
      <c r="AO25019" s="165"/>
    </row>
    <row r="25020" spans="41:41" x14ac:dyDescent="0.25">
      <c r="AO25020" s="165"/>
    </row>
    <row r="25021" spans="41:41" x14ac:dyDescent="0.25">
      <c r="AO25021" s="165"/>
    </row>
    <row r="25022" spans="41:41" x14ac:dyDescent="0.25">
      <c r="AO25022" s="165"/>
    </row>
    <row r="25023" spans="41:41" x14ac:dyDescent="0.25">
      <c r="AO25023" s="165"/>
    </row>
    <row r="25024" spans="41:41" x14ac:dyDescent="0.25">
      <c r="AO25024" s="165"/>
    </row>
    <row r="25025" spans="41:41" x14ac:dyDescent="0.25">
      <c r="AO25025" s="165"/>
    </row>
    <row r="25026" spans="41:41" x14ac:dyDescent="0.25">
      <c r="AO25026" s="165"/>
    </row>
    <row r="25027" spans="41:41" x14ac:dyDescent="0.25">
      <c r="AO25027" s="165"/>
    </row>
    <row r="25028" spans="41:41" x14ac:dyDescent="0.25">
      <c r="AO25028" s="165"/>
    </row>
    <row r="25029" spans="41:41" x14ac:dyDescent="0.25">
      <c r="AO25029" s="165"/>
    </row>
    <row r="25030" spans="41:41" x14ac:dyDescent="0.25">
      <c r="AO25030" s="165"/>
    </row>
    <row r="25031" spans="41:41" x14ac:dyDescent="0.25">
      <c r="AO25031" s="165"/>
    </row>
    <row r="25032" spans="41:41" x14ac:dyDescent="0.25">
      <c r="AO25032" s="165"/>
    </row>
    <row r="25033" spans="41:41" x14ac:dyDescent="0.25">
      <c r="AO25033" s="165"/>
    </row>
    <row r="25034" spans="41:41" x14ac:dyDescent="0.25">
      <c r="AO25034" s="165"/>
    </row>
    <row r="25035" spans="41:41" x14ac:dyDescent="0.25">
      <c r="AO25035" s="165"/>
    </row>
    <row r="25036" spans="41:41" x14ac:dyDescent="0.25">
      <c r="AO25036" s="165"/>
    </row>
    <row r="25037" spans="41:41" x14ac:dyDescent="0.25">
      <c r="AO25037" s="165"/>
    </row>
    <row r="25038" spans="41:41" x14ac:dyDescent="0.25">
      <c r="AO25038" s="165"/>
    </row>
    <row r="25039" spans="41:41" x14ac:dyDescent="0.25">
      <c r="AO25039" s="165"/>
    </row>
    <row r="25040" spans="41:41" x14ac:dyDescent="0.25">
      <c r="AO25040" s="165"/>
    </row>
    <row r="25041" spans="41:41" x14ac:dyDescent="0.25">
      <c r="AO25041" s="165"/>
    </row>
    <row r="25042" spans="41:41" x14ac:dyDescent="0.25">
      <c r="AO25042" s="165"/>
    </row>
    <row r="25043" spans="41:41" x14ac:dyDescent="0.25">
      <c r="AO25043" s="165"/>
    </row>
    <row r="25044" spans="41:41" x14ac:dyDescent="0.25">
      <c r="AO25044" s="165"/>
    </row>
    <row r="25045" spans="41:41" x14ac:dyDescent="0.25">
      <c r="AO25045" s="165"/>
    </row>
    <row r="25046" spans="41:41" x14ac:dyDescent="0.25">
      <c r="AO25046" s="165"/>
    </row>
    <row r="25047" spans="41:41" x14ac:dyDescent="0.25">
      <c r="AO25047" s="165"/>
    </row>
    <row r="25048" spans="41:41" x14ac:dyDescent="0.25">
      <c r="AO25048" s="165"/>
    </row>
    <row r="25049" spans="41:41" x14ac:dyDescent="0.25">
      <c r="AO25049" s="165"/>
    </row>
    <row r="25050" spans="41:41" x14ac:dyDescent="0.25">
      <c r="AO25050" s="165"/>
    </row>
    <row r="25051" spans="41:41" x14ac:dyDescent="0.25">
      <c r="AO25051" s="165"/>
    </row>
    <row r="25052" spans="41:41" x14ac:dyDescent="0.25">
      <c r="AO25052" s="165"/>
    </row>
    <row r="25053" spans="41:41" x14ac:dyDescent="0.25">
      <c r="AO25053" s="165"/>
    </row>
    <row r="25054" spans="41:41" x14ac:dyDescent="0.25">
      <c r="AO25054" s="165"/>
    </row>
    <row r="25055" spans="41:41" x14ac:dyDescent="0.25">
      <c r="AO25055" s="165"/>
    </row>
    <row r="25056" spans="41:41" x14ac:dyDescent="0.25">
      <c r="AO25056" s="165"/>
    </row>
    <row r="25057" spans="41:41" x14ac:dyDescent="0.25">
      <c r="AO25057" s="165"/>
    </row>
    <row r="25058" spans="41:41" x14ac:dyDescent="0.25">
      <c r="AO25058" s="165"/>
    </row>
    <row r="25059" spans="41:41" x14ac:dyDescent="0.25">
      <c r="AO25059" s="165"/>
    </row>
    <row r="25060" spans="41:41" x14ac:dyDescent="0.25">
      <c r="AO25060" s="165"/>
    </row>
    <row r="25061" spans="41:41" x14ac:dyDescent="0.25">
      <c r="AO25061" s="165"/>
    </row>
    <row r="25062" spans="41:41" x14ac:dyDescent="0.25">
      <c r="AO25062" s="165"/>
    </row>
    <row r="25063" spans="41:41" x14ac:dyDescent="0.25">
      <c r="AO25063" s="165"/>
    </row>
    <row r="25064" spans="41:41" x14ac:dyDescent="0.25">
      <c r="AO25064" s="165"/>
    </row>
    <row r="25065" spans="41:41" x14ac:dyDescent="0.25">
      <c r="AO25065" s="165"/>
    </row>
    <row r="25066" spans="41:41" x14ac:dyDescent="0.25">
      <c r="AO25066" s="165"/>
    </row>
    <row r="25067" spans="41:41" x14ac:dyDescent="0.25">
      <c r="AO25067" s="165"/>
    </row>
    <row r="25068" spans="41:41" x14ac:dyDescent="0.25">
      <c r="AO25068" s="165"/>
    </row>
    <row r="25069" spans="41:41" x14ac:dyDescent="0.25">
      <c r="AO25069" s="165"/>
    </row>
    <row r="25070" spans="41:41" x14ac:dyDescent="0.25">
      <c r="AO25070" s="165"/>
    </row>
    <row r="25071" spans="41:41" x14ac:dyDescent="0.25">
      <c r="AO25071" s="165"/>
    </row>
    <row r="25072" spans="41:41" x14ac:dyDescent="0.25">
      <c r="AO25072" s="165"/>
    </row>
    <row r="25073" spans="41:41" x14ac:dyDescent="0.25">
      <c r="AO25073" s="165"/>
    </row>
    <row r="25074" spans="41:41" x14ac:dyDescent="0.25">
      <c r="AO25074" s="165"/>
    </row>
    <row r="25075" spans="41:41" x14ac:dyDescent="0.25">
      <c r="AO25075" s="165"/>
    </row>
    <row r="25076" spans="41:41" x14ac:dyDescent="0.25">
      <c r="AO25076" s="165"/>
    </row>
    <row r="25077" spans="41:41" x14ac:dyDescent="0.25">
      <c r="AO25077" s="165"/>
    </row>
    <row r="25078" spans="41:41" x14ac:dyDescent="0.25">
      <c r="AO25078" s="165"/>
    </row>
    <row r="25079" spans="41:41" x14ac:dyDescent="0.25">
      <c r="AO25079" s="165"/>
    </row>
    <row r="25080" spans="41:41" x14ac:dyDescent="0.25">
      <c r="AO25080" s="165"/>
    </row>
    <row r="25081" spans="41:41" x14ac:dyDescent="0.25">
      <c r="AO25081" s="165"/>
    </row>
    <row r="25082" spans="41:41" x14ac:dyDescent="0.25">
      <c r="AO25082" s="165"/>
    </row>
    <row r="25083" spans="41:41" x14ac:dyDescent="0.25">
      <c r="AO25083" s="165"/>
    </row>
    <row r="25084" spans="41:41" x14ac:dyDescent="0.25">
      <c r="AO25084" s="165"/>
    </row>
    <row r="25085" spans="41:41" x14ac:dyDescent="0.25">
      <c r="AO25085" s="165"/>
    </row>
    <row r="25086" spans="41:41" x14ac:dyDescent="0.25">
      <c r="AO25086" s="165"/>
    </row>
    <row r="25087" spans="41:41" x14ac:dyDescent="0.25">
      <c r="AO25087" s="165"/>
    </row>
    <row r="25088" spans="41:41" x14ac:dyDescent="0.25">
      <c r="AO25088" s="165"/>
    </row>
    <row r="25089" spans="41:41" x14ac:dyDescent="0.25">
      <c r="AO25089" s="165"/>
    </row>
    <row r="25090" spans="41:41" x14ac:dyDescent="0.25">
      <c r="AO25090" s="165"/>
    </row>
    <row r="25091" spans="41:41" x14ac:dyDescent="0.25">
      <c r="AO25091" s="165"/>
    </row>
    <row r="25092" spans="41:41" x14ac:dyDescent="0.25">
      <c r="AO25092" s="165"/>
    </row>
    <row r="25093" spans="41:41" x14ac:dyDescent="0.25">
      <c r="AO25093" s="165"/>
    </row>
    <row r="25094" spans="41:41" x14ac:dyDescent="0.25">
      <c r="AO25094" s="165"/>
    </row>
    <row r="25095" spans="41:41" x14ac:dyDescent="0.25">
      <c r="AO25095" s="165"/>
    </row>
    <row r="25096" spans="41:41" x14ac:dyDescent="0.25">
      <c r="AO25096" s="165"/>
    </row>
    <row r="25097" spans="41:41" x14ac:dyDescent="0.25">
      <c r="AO25097" s="165"/>
    </row>
    <row r="25098" spans="41:41" x14ac:dyDescent="0.25">
      <c r="AO25098" s="165"/>
    </row>
    <row r="25099" spans="41:41" x14ac:dyDescent="0.25">
      <c r="AO25099" s="165"/>
    </row>
    <row r="25100" spans="41:41" x14ac:dyDescent="0.25">
      <c r="AO25100" s="165"/>
    </row>
    <row r="25101" spans="41:41" x14ac:dyDescent="0.25">
      <c r="AO25101" s="165"/>
    </row>
    <row r="25102" spans="41:41" x14ac:dyDescent="0.25">
      <c r="AO25102" s="165"/>
    </row>
    <row r="25103" spans="41:41" x14ac:dyDescent="0.25">
      <c r="AO25103" s="165"/>
    </row>
    <row r="25104" spans="41:41" x14ac:dyDescent="0.25">
      <c r="AO25104" s="165"/>
    </row>
    <row r="25105" spans="41:41" x14ac:dyDescent="0.25">
      <c r="AO25105" s="165"/>
    </row>
    <row r="25106" spans="41:41" x14ac:dyDescent="0.25">
      <c r="AO25106" s="165"/>
    </row>
    <row r="25107" spans="41:41" x14ac:dyDescent="0.25">
      <c r="AO25107" s="165"/>
    </row>
    <row r="25108" spans="41:41" x14ac:dyDescent="0.25">
      <c r="AO25108" s="165"/>
    </row>
    <row r="25109" spans="41:41" x14ac:dyDescent="0.25">
      <c r="AO25109" s="165"/>
    </row>
    <row r="25110" spans="41:41" x14ac:dyDescent="0.25">
      <c r="AO25110" s="165"/>
    </row>
    <row r="25111" spans="41:41" x14ac:dyDescent="0.25">
      <c r="AO25111" s="165"/>
    </row>
    <row r="25112" spans="41:41" x14ac:dyDescent="0.25">
      <c r="AO25112" s="165"/>
    </row>
    <row r="25113" spans="41:41" x14ac:dyDescent="0.25">
      <c r="AO25113" s="165"/>
    </row>
    <row r="25114" spans="41:41" x14ac:dyDescent="0.25">
      <c r="AO25114" s="165"/>
    </row>
    <row r="25115" spans="41:41" x14ac:dyDescent="0.25">
      <c r="AO25115" s="165"/>
    </row>
    <row r="25116" spans="41:41" x14ac:dyDescent="0.25">
      <c r="AO25116" s="165"/>
    </row>
    <row r="25117" spans="41:41" x14ac:dyDescent="0.25">
      <c r="AO25117" s="165"/>
    </row>
    <row r="25118" spans="41:41" x14ac:dyDescent="0.25">
      <c r="AO25118" s="165"/>
    </row>
    <row r="25119" spans="41:41" x14ac:dyDescent="0.25">
      <c r="AO25119" s="165"/>
    </row>
    <row r="25120" spans="41:41" x14ac:dyDescent="0.25">
      <c r="AO25120" s="165"/>
    </row>
    <row r="25121" spans="41:41" x14ac:dyDescent="0.25">
      <c r="AO25121" s="165"/>
    </row>
    <row r="25122" spans="41:41" x14ac:dyDescent="0.25">
      <c r="AO25122" s="165"/>
    </row>
    <row r="25123" spans="41:41" x14ac:dyDescent="0.25">
      <c r="AO25123" s="165"/>
    </row>
    <row r="25124" spans="41:41" x14ac:dyDescent="0.25">
      <c r="AO25124" s="165"/>
    </row>
    <row r="25125" spans="41:41" x14ac:dyDescent="0.25">
      <c r="AO25125" s="165"/>
    </row>
    <row r="25126" spans="41:41" x14ac:dyDescent="0.25">
      <c r="AO25126" s="165"/>
    </row>
    <row r="25127" spans="41:41" x14ac:dyDescent="0.25">
      <c r="AO25127" s="165"/>
    </row>
    <row r="25128" spans="41:41" x14ac:dyDescent="0.25">
      <c r="AO25128" s="165"/>
    </row>
    <row r="25129" spans="41:41" x14ac:dyDescent="0.25">
      <c r="AO25129" s="165"/>
    </row>
    <row r="25130" spans="41:41" x14ac:dyDescent="0.25">
      <c r="AO25130" s="165"/>
    </row>
    <row r="25131" spans="41:41" x14ac:dyDescent="0.25">
      <c r="AO25131" s="165"/>
    </row>
    <row r="25132" spans="41:41" x14ac:dyDescent="0.25">
      <c r="AO25132" s="165"/>
    </row>
    <row r="25133" spans="41:41" x14ac:dyDescent="0.25">
      <c r="AO25133" s="165"/>
    </row>
    <row r="25134" spans="41:41" x14ac:dyDescent="0.25">
      <c r="AO25134" s="165"/>
    </row>
    <row r="25135" spans="41:41" x14ac:dyDescent="0.25">
      <c r="AO25135" s="165"/>
    </row>
    <row r="25136" spans="41:41" x14ac:dyDescent="0.25">
      <c r="AO25136" s="165"/>
    </row>
    <row r="25137" spans="41:41" x14ac:dyDescent="0.25">
      <c r="AO25137" s="165"/>
    </row>
    <row r="25138" spans="41:41" x14ac:dyDescent="0.25">
      <c r="AO25138" s="165"/>
    </row>
    <row r="25139" spans="41:41" x14ac:dyDescent="0.25">
      <c r="AO25139" s="165"/>
    </row>
    <row r="25140" spans="41:41" x14ac:dyDescent="0.25">
      <c r="AO25140" s="165"/>
    </row>
    <row r="25141" spans="41:41" x14ac:dyDescent="0.25">
      <c r="AO25141" s="165"/>
    </row>
    <row r="25142" spans="41:41" x14ac:dyDescent="0.25">
      <c r="AO25142" s="165"/>
    </row>
    <row r="25143" spans="41:41" x14ac:dyDescent="0.25">
      <c r="AO25143" s="165"/>
    </row>
    <row r="25144" spans="41:41" x14ac:dyDescent="0.25">
      <c r="AO25144" s="165"/>
    </row>
    <row r="25145" spans="41:41" x14ac:dyDescent="0.25">
      <c r="AO25145" s="165"/>
    </row>
    <row r="25146" spans="41:41" x14ac:dyDescent="0.25">
      <c r="AO25146" s="165"/>
    </row>
    <row r="25147" spans="41:41" x14ac:dyDescent="0.25">
      <c r="AO25147" s="165"/>
    </row>
    <row r="25148" spans="41:41" x14ac:dyDescent="0.25">
      <c r="AO25148" s="165"/>
    </row>
    <row r="25149" spans="41:41" x14ac:dyDescent="0.25">
      <c r="AO25149" s="165"/>
    </row>
    <row r="25150" spans="41:41" x14ac:dyDescent="0.25">
      <c r="AO25150" s="165"/>
    </row>
    <row r="25151" spans="41:41" x14ac:dyDescent="0.25">
      <c r="AO25151" s="165"/>
    </row>
    <row r="25152" spans="41:41" x14ac:dyDescent="0.25">
      <c r="AO25152" s="165"/>
    </row>
    <row r="25153" spans="41:41" x14ac:dyDescent="0.25">
      <c r="AO25153" s="165"/>
    </row>
    <row r="25154" spans="41:41" x14ac:dyDescent="0.25">
      <c r="AO25154" s="165"/>
    </row>
    <row r="25155" spans="41:41" x14ac:dyDescent="0.25">
      <c r="AO25155" s="165"/>
    </row>
    <row r="25156" spans="41:41" x14ac:dyDescent="0.25">
      <c r="AO25156" s="165"/>
    </row>
    <row r="25157" spans="41:41" x14ac:dyDescent="0.25">
      <c r="AO25157" s="165"/>
    </row>
    <row r="25158" spans="41:41" x14ac:dyDescent="0.25">
      <c r="AO25158" s="165"/>
    </row>
    <row r="25159" spans="41:41" x14ac:dyDescent="0.25">
      <c r="AO25159" s="165"/>
    </row>
    <row r="25160" spans="41:41" x14ac:dyDescent="0.25">
      <c r="AO25160" s="165"/>
    </row>
    <row r="25161" spans="41:41" x14ac:dyDescent="0.25">
      <c r="AO25161" s="165"/>
    </row>
    <row r="25162" spans="41:41" x14ac:dyDescent="0.25">
      <c r="AO25162" s="165"/>
    </row>
    <row r="25163" spans="41:41" x14ac:dyDescent="0.25">
      <c r="AO25163" s="165"/>
    </row>
    <row r="25164" spans="41:41" x14ac:dyDescent="0.25">
      <c r="AO25164" s="165"/>
    </row>
    <row r="25165" spans="41:41" x14ac:dyDescent="0.25">
      <c r="AO25165" s="165"/>
    </row>
    <row r="25166" spans="41:41" x14ac:dyDescent="0.25">
      <c r="AO25166" s="165"/>
    </row>
    <row r="25167" spans="41:41" x14ac:dyDescent="0.25">
      <c r="AO25167" s="165"/>
    </row>
    <row r="25168" spans="41:41" x14ac:dyDescent="0.25">
      <c r="AO25168" s="165"/>
    </row>
    <row r="25169" spans="41:41" x14ac:dyDescent="0.25">
      <c r="AO25169" s="165"/>
    </row>
    <row r="25170" spans="41:41" x14ac:dyDescent="0.25">
      <c r="AO25170" s="165"/>
    </row>
    <row r="25171" spans="41:41" x14ac:dyDescent="0.25">
      <c r="AO25171" s="165"/>
    </row>
    <row r="25172" spans="41:41" x14ac:dyDescent="0.25">
      <c r="AO25172" s="165"/>
    </row>
    <row r="25173" spans="41:41" x14ac:dyDescent="0.25">
      <c r="AO25173" s="165"/>
    </row>
    <row r="25174" spans="41:41" x14ac:dyDescent="0.25">
      <c r="AO25174" s="165"/>
    </row>
    <row r="25175" spans="41:41" x14ac:dyDescent="0.25">
      <c r="AO25175" s="165"/>
    </row>
    <row r="25176" spans="41:41" x14ac:dyDescent="0.25">
      <c r="AO25176" s="165"/>
    </row>
    <row r="25177" spans="41:41" x14ac:dyDescent="0.25">
      <c r="AO25177" s="165"/>
    </row>
    <row r="25178" spans="41:41" x14ac:dyDescent="0.25">
      <c r="AO25178" s="165"/>
    </row>
    <row r="25179" spans="41:41" x14ac:dyDescent="0.25">
      <c r="AO25179" s="165"/>
    </row>
    <row r="25180" spans="41:41" x14ac:dyDescent="0.25">
      <c r="AO25180" s="165"/>
    </row>
    <row r="25181" spans="41:41" x14ac:dyDescent="0.25">
      <c r="AO25181" s="165"/>
    </row>
    <row r="25182" spans="41:41" x14ac:dyDescent="0.25">
      <c r="AO25182" s="165"/>
    </row>
    <row r="25183" spans="41:41" x14ac:dyDescent="0.25">
      <c r="AO25183" s="165"/>
    </row>
    <row r="25184" spans="41:41" x14ac:dyDescent="0.25">
      <c r="AO25184" s="165"/>
    </row>
    <row r="25185" spans="41:41" x14ac:dyDescent="0.25">
      <c r="AO25185" s="165"/>
    </row>
    <row r="25186" spans="41:41" x14ac:dyDescent="0.25">
      <c r="AO25186" s="165"/>
    </row>
    <row r="25187" spans="41:41" x14ac:dyDescent="0.25">
      <c r="AO25187" s="165"/>
    </row>
    <row r="25188" spans="41:41" x14ac:dyDescent="0.25">
      <c r="AO25188" s="165"/>
    </row>
    <row r="25189" spans="41:41" x14ac:dyDescent="0.25">
      <c r="AO25189" s="165"/>
    </row>
    <row r="25190" spans="41:41" x14ac:dyDescent="0.25">
      <c r="AO25190" s="165"/>
    </row>
    <row r="25191" spans="41:41" x14ac:dyDescent="0.25">
      <c r="AO25191" s="165"/>
    </row>
    <row r="25192" spans="41:41" x14ac:dyDescent="0.25">
      <c r="AO25192" s="165"/>
    </row>
    <row r="25193" spans="41:41" x14ac:dyDescent="0.25">
      <c r="AO25193" s="165"/>
    </row>
    <row r="25194" spans="41:41" x14ac:dyDescent="0.25">
      <c r="AO25194" s="165"/>
    </row>
    <row r="25195" spans="41:41" x14ac:dyDescent="0.25">
      <c r="AO25195" s="165"/>
    </row>
    <row r="25196" spans="41:41" x14ac:dyDescent="0.25">
      <c r="AO25196" s="165"/>
    </row>
    <row r="25197" spans="41:41" x14ac:dyDescent="0.25">
      <c r="AO25197" s="165"/>
    </row>
    <row r="25198" spans="41:41" x14ac:dyDescent="0.25">
      <c r="AO25198" s="165"/>
    </row>
    <row r="25199" spans="41:41" x14ac:dyDescent="0.25">
      <c r="AO25199" s="165"/>
    </row>
    <row r="25200" spans="41:41" x14ac:dyDescent="0.25">
      <c r="AO25200" s="165"/>
    </row>
    <row r="25201" spans="41:41" x14ac:dyDescent="0.25">
      <c r="AO25201" s="165"/>
    </row>
    <row r="25202" spans="41:41" x14ac:dyDescent="0.25">
      <c r="AO25202" s="165"/>
    </row>
    <row r="25203" spans="41:41" x14ac:dyDescent="0.25">
      <c r="AO25203" s="165"/>
    </row>
    <row r="25204" spans="41:41" x14ac:dyDescent="0.25">
      <c r="AO25204" s="165"/>
    </row>
    <row r="25205" spans="41:41" x14ac:dyDescent="0.25">
      <c r="AO25205" s="165"/>
    </row>
    <row r="25206" spans="41:41" x14ac:dyDescent="0.25">
      <c r="AO25206" s="165"/>
    </row>
    <row r="25207" spans="41:41" x14ac:dyDescent="0.25">
      <c r="AO25207" s="165"/>
    </row>
    <row r="25208" spans="41:41" x14ac:dyDescent="0.25">
      <c r="AO25208" s="165"/>
    </row>
    <row r="25209" spans="41:41" x14ac:dyDescent="0.25">
      <c r="AO25209" s="165"/>
    </row>
    <row r="25210" spans="41:41" x14ac:dyDescent="0.25">
      <c r="AO25210" s="165"/>
    </row>
    <row r="25211" spans="41:41" x14ac:dyDescent="0.25">
      <c r="AO25211" s="165"/>
    </row>
    <row r="25212" spans="41:41" x14ac:dyDescent="0.25">
      <c r="AO25212" s="165"/>
    </row>
    <row r="25213" spans="41:41" x14ac:dyDescent="0.25">
      <c r="AO25213" s="165"/>
    </row>
    <row r="25214" spans="41:41" x14ac:dyDescent="0.25">
      <c r="AO25214" s="165"/>
    </row>
    <row r="25215" spans="41:41" x14ac:dyDescent="0.25">
      <c r="AO25215" s="165"/>
    </row>
    <row r="25216" spans="41:41" x14ac:dyDescent="0.25">
      <c r="AO25216" s="165"/>
    </row>
    <row r="25217" spans="41:41" x14ac:dyDescent="0.25">
      <c r="AO25217" s="165"/>
    </row>
    <row r="25218" spans="41:41" x14ac:dyDescent="0.25">
      <c r="AO25218" s="165"/>
    </row>
    <row r="25219" spans="41:41" x14ac:dyDescent="0.25">
      <c r="AO25219" s="165"/>
    </row>
    <row r="25220" spans="41:41" x14ac:dyDescent="0.25">
      <c r="AO25220" s="165"/>
    </row>
    <row r="25221" spans="41:41" x14ac:dyDescent="0.25">
      <c r="AO25221" s="165"/>
    </row>
    <row r="25222" spans="41:41" x14ac:dyDescent="0.25">
      <c r="AO25222" s="165"/>
    </row>
    <row r="25223" spans="41:41" x14ac:dyDescent="0.25">
      <c r="AO25223" s="165"/>
    </row>
    <row r="25224" spans="41:41" x14ac:dyDescent="0.25">
      <c r="AO25224" s="165"/>
    </row>
    <row r="25225" spans="41:41" x14ac:dyDescent="0.25">
      <c r="AO25225" s="165"/>
    </row>
    <row r="25226" spans="41:41" x14ac:dyDescent="0.25">
      <c r="AO25226" s="165"/>
    </row>
    <row r="25227" spans="41:41" x14ac:dyDescent="0.25">
      <c r="AO25227" s="165"/>
    </row>
    <row r="25228" spans="41:41" x14ac:dyDescent="0.25">
      <c r="AO25228" s="165"/>
    </row>
    <row r="25229" spans="41:41" x14ac:dyDescent="0.25">
      <c r="AO25229" s="165"/>
    </row>
    <row r="25230" spans="41:41" x14ac:dyDescent="0.25">
      <c r="AO25230" s="165"/>
    </row>
    <row r="25231" spans="41:41" x14ac:dyDescent="0.25">
      <c r="AO25231" s="165"/>
    </row>
    <row r="25232" spans="41:41" x14ac:dyDescent="0.25">
      <c r="AO25232" s="165"/>
    </row>
    <row r="25233" spans="41:41" x14ac:dyDescent="0.25">
      <c r="AO25233" s="165"/>
    </row>
    <row r="25234" spans="41:41" x14ac:dyDescent="0.25">
      <c r="AO25234" s="165"/>
    </row>
    <row r="25235" spans="41:41" x14ac:dyDescent="0.25">
      <c r="AO25235" s="165"/>
    </row>
    <row r="25236" spans="41:41" x14ac:dyDescent="0.25">
      <c r="AO25236" s="165"/>
    </row>
    <row r="25237" spans="41:41" x14ac:dyDescent="0.25">
      <c r="AO25237" s="165"/>
    </row>
    <row r="25238" spans="41:41" x14ac:dyDescent="0.25">
      <c r="AO25238" s="165"/>
    </row>
    <row r="25239" spans="41:41" x14ac:dyDescent="0.25">
      <c r="AO25239" s="165"/>
    </row>
    <row r="25240" spans="41:41" x14ac:dyDescent="0.25">
      <c r="AO25240" s="165"/>
    </row>
    <row r="25241" spans="41:41" x14ac:dyDescent="0.25">
      <c r="AO25241" s="165"/>
    </row>
    <row r="25242" spans="41:41" x14ac:dyDescent="0.25">
      <c r="AO25242" s="165"/>
    </row>
    <row r="25243" spans="41:41" x14ac:dyDescent="0.25">
      <c r="AO25243" s="165"/>
    </row>
    <row r="25244" spans="41:41" x14ac:dyDescent="0.25">
      <c r="AO25244" s="165"/>
    </row>
    <row r="25245" spans="41:41" x14ac:dyDescent="0.25">
      <c r="AO25245" s="165"/>
    </row>
    <row r="25246" spans="41:41" x14ac:dyDescent="0.25">
      <c r="AO25246" s="165"/>
    </row>
    <row r="25247" spans="41:41" x14ac:dyDescent="0.25">
      <c r="AO25247" s="165"/>
    </row>
    <row r="25248" spans="41:41" x14ac:dyDescent="0.25">
      <c r="AO25248" s="165"/>
    </row>
    <row r="25249" spans="41:41" x14ac:dyDescent="0.25">
      <c r="AO25249" s="165"/>
    </row>
    <row r="25250" spans="41:41" x14ac:dyDescent="0.25">
      <c r="AO25250" s="165"/>
    </row>
    <row r="25251" spans="41:41" x14ac:dyDescent="0.25">
      <c r="AO25251" s="165"/>
    </row>
    <row r="25252" spans="41:41" x14ac:dyDescent="0.25">
      <c r="AO25252" s="165"/>
    </row>
    <row r="25253" spans="41:41" x14ac:dyDescent="0.25">
      <c r="AO25253" s="165"/>
    </row>
    <row r="25254" spans="41:41" x14ac:dyDescent="0.25">
      <c r="AO25254" s="165"/>
    </row>
    <row r="25255" spans="41:41" x14ac:dyDescent="0.25">
      <c r="AO25255" s="165"/>
    </row>
    <row r="25256" spans="41:41" x14ac:dyDescent="0.25">
      <c r="AO25256" s="165"/>
    </row>
    <row r="25257" spans="41:41" x14ac:dyDescent="0.25">
      <c r="AO25257" s="165"/>
    </row>
    <row r="25258" spans="41:41" x14ac:dyDescent="0.25">
      <c r="AO25258" s="165"/>
    </row>
    <row r="25259" spans="41:41" x14ac:dyDescent="0.25">
      <c r="AO25259" s="165"/>
    </row>
    <row r="25260" spans="41:41" x14ac:dyDescent="0.25">
      <c r="AO25260" s="165"/>
    </row>
    <row r="25261" spans="41:41" x14ac:dyDescent="0.25">
      <c r="AO25261" s="165"/>
    </row>
    <row r="25262" spans="41:41" x14ac:dyDescent="0.25">
      <c r="AO25262" s="165"/>
    </row>
    <row r="25263" spans="41:41" x14ac:dyDescent="0.25">
      <c r="AO25263" s="165"/>
    </row>
    <row r="25264" spans="41:41" x14ac:dyDescent="0.25">
      <c r="AO25264" s="165"/>
    </row>
    <row r="25265" spans="41:41" x14ac:dyDescent="0.25">
      <c r="AO25265" s="165"/>
    </row>
    <row r="25266" spans="41:41" x14ac:dyDescent="0.25">
      <c r="AO25266" s="165"/>
    </row>
    <row r="25267" spans="41:41" x14ac:dyDescent="0.25">
      <c r="AO25267" s="165"/>
    </row>
    <row r="25268" spans="41:41" x14ac:dyDescent="0.25">
      <c r="AO25268" s="165"/>
    </row>
    <row r="25269" spans="41:41" x14ac:dyDescent="0.25">
      <c r="AO25269" s="165"/>
    </row>
    <row r="25270" spans="41:41" x14ac:dyDescent="0.25">
      <c r="AO25270" s="165"/>
    </row>
    <row r="25271" spans="41:41" x14ac:dyDescent="0.25">
      <c r="AO25271" s="165"/>
    </row>
    <row r="25272" spans="41:41" x14ac:dyDescent="0.25">
      <c r="AO25272" s="165"/>
    </row>
    <row r="25273" spans="41:41" x14ac:dyDescent="0.25">
      <c r="AO25273" s="165"/>
    </row>
    <row r="25274" spans="41:41" x14ac:dyDescent="0.25">
      <c r="AO25274" s="165"/>
    </row>
    <row r="25275" spans="41:41" x14ac:dyDescent="0.25">
      <c r="AO25275" s="165"/>
    </row>
    <row r="25276" spans="41:41" x14ac:dyDescent="0.25">
      <c r="AO25276" s="165"/>
    </row>
    <row r="25277" spans="41:41" x14ac:dyDescent="0.25">
      <c r="AO25277" s="165"/>
    </row>
    <row r="25278" spans="41:41" x14ac:dyDescent="0.25">
      <c r="AO25278" s="165"/>
    </row>
    <row r="25279" spans="41:41" x14ac:dyDescent="0.25">
      <c r="AO25279" s="165"/>
    </row>
    <row r="25280" spans="41:41" x14ac:dyDescent="0.25">
      <c r="AO25280" s="165"/>
    </row>
    <row r="25281" spans="41:41" x14ac:dyDescent="0.25">
      <c r="AO25281" s="165"/>
    </row>
    <row r="25282" spans="41:41" x14ac:dyDescent="0.25">
      <c r="AO25282" s="165"/>
    </row>
    <row r="25283" spans="41:41" x14ac:dyDescent="0.25">
      <c r="AO25283" s="165"/>
    </row>
    <row r="25284" spans="41:41" x14ac:dyDescent="0.25">
      <c r="AO25284" s="165"/>
    </row>
    <row r="25285" spans="41:41" x14ac:dyDescent="0.25">
      <c r="AO25285" s="165"/>
    </row>
    <row r="25286" spans="41:41" x14ac:dyDescent="0.25">
      <c r="AO25286" s="165"/>
    </row>
    <row r="25287" spans="41:41" x14ac:dyDescent="0.25">
      <c r="AO25287" s="165"/>
    </row>
    <row r="25288" spans="41:41" x14ac:dyDescent="0.25">
      <c r="AO25288" s="165"/>
    </row>
    <row r="25289" spans="41:41" x14ac:dyDescent="0.25">
      <c r="AO25289" s="165"/>
    </row>
    <row r="25290" spans="41:41" x14ac:dyDescent="0.25">
      <c r="AO25290" s="165"/>
    </row>
    <row r="25291" spans="41:41" x14ac:dyDescent="0.25">
      <c r="AO25291" s="165"/>
    </row>
    <row r="25292" spans="41:41" x14ac:dyDescent="0.25">
      <c r="AO25292" s="165"/>
    </row>
    <row r="25293" spans="41:41" x14ac:dyDescent="0.25">
      <c r="AO25293" s="165"/>
    </row>
    <row r="25294" spans="41:41" x14ac:dyDescent="0.25">
      <c r="AO25294" s="165"/>
    </row>
    <row r="25295" spans="41:41" x14ac:dyDescent="0.25">
      <c r="AO25295" s="165"/>
    </row>
    <row r="25296" spans="41:41" x14ac:dyDescent="0.25">
      <c r="AO25296" s="165"/>
    </row>
    <row r="25297" spans="41:41" x14ac:dyDescent="0.25">
      <c r="AO25297" s="165"/>
    </row>
    <row r="25298" spans="41:41" x14ac:dyDescent="0.25">
      <c r="AO25298" s="165"/>
    </row>
    <row r="25299" spans="41:41" x14ac:dyDescent="0.25">
      <c r="AO25299" s="165"/>
    </row>
    <row r="25300" spans="41:41" x14ac:dyDescent="0.25">
      <c r="AO25300" s="165"/>
    </row>
    <row r="25301" spans="41:41" x14ac:dyDescent="0.25">
      <c r="AO25301" s="165"/>
    </row>
    <row r="25302" spans="41:41" x14ac:dyDescent="0.25">
      <c r="AO25302" s="165"/>
    </row>
    <row r="25303" spans="41:41" x14ac:dyDescent="0.25">
      <c r="AO25303" s="165"/>
    </row>
    <row r="25304" spans="41:41" x14ac:dyDescent="0.25">
      <c r="AO25304" s="165"/>
    </row>
    <row r="25305" spans="41:41" x14ac:dyDescent="0.25">
      <c r="AO25305" s="165"/>
    </row>
    <row r="25306" spans="41:41" x14ac:dyDescent="0.25">
      <c r="AO25306" s="165"/>
    </row>
    <row r="25307" spans="41:41" x14ac:dyDescent="0.25">
      <c r="AO25307" s="165"/>
    </row>
    <row r="25308" spans="41:41" x14ac:dyDescent="0.25">
      <c r="AO25308" s="165"/>
    </row>
    <row r="25309" spans="41:41" x14ac:dyDescent="0.25">
      <c r="AO25309" s="165"/>
    </row>
    <row r="25310" spans="41:41" x14ac:dyDescent="0.25">
      <c r="AO25310" s="165"/>
    </row>
    <row r="25311" spans="41:41" x14ac:dyDescent="0.25">
      <c r="AO25311" s="165"/>
    </row>
    <row r="25312" spans="41:41" x14ac:dyDescent="0.25">
      <c r="AO25312" s="165"/>
    </row>
    <row r="25313" spans="41:41" x14ac:dyDescent="0.25">
      <c r="AO25313" s="165"/>
    </row>
    <row r="25314" spans="41:41" x14ac:dyDescent="0.25">
      <c r="AO25314" s="165"/>
    </row>
    <row r="25315" spans="41:41" x14ac:dyDescent="0.25">
      <c r="AO25315" s="165"/>
    </row>
    <row r="25316" spans="41:41" x14ac:dyDescent="0.25">
      <c r="AO25316" s="165"/>
    </row>
    <row r="25317" spans="41:41" x14ac:dyDescent="0.25">
      <c r="AO25317" s="165"/>
    </row>
    <row r="25318" spans="41:41" x14ac:dyDescent="0.25">
      <c r="AO25318" s="165"/>
    </row>
    <row r="25319" spans="41:41" x14ac:dyDescent="0.25">
      <c r="AO25319" s="165"/>
    </row>
    <row r="25320" spans="41:41" x14ac:dyDescent="0.25">
      <c r="AO25320" s="165"/>
    </row>
    <row r="25321" spans="41:41" x14ac:dyDescent="0.25">
      <c r="AO25321" s="165"/>
    </row>
    <row r="25322" spans="41:41" x14ac:dyDescent="0.25">
      <c r="AO25322" s="165"/>
    </row>
    <row r="25323" spans="41:41" x14ac:dyDescent="0.25">
      <c r="AO25323" s="165"/>
    </row>
    <row r="25324" spans="41:41" x14ac:dyDescent="0.25">
      <c r="AO25324" s="165"/>
    </row>
    <row r="25325" spans="41:41" x14ac:dyDescent="0.25">
      <c r="AO25325" s="165"/>
    </row>
    <row r="25326" spans="41:41" x14ac:dyDescent="0.25">
      <c r="AO25326" s="165"/>
    </row>
    <row r="25327" spans="41:41" x14ac:dyDescent="0.25">
      <c r="AO25327" s="165"/>
    </row>
    <row r="25328" spans="41:41" x14ac:dyDescent="0.25">
      <c r="AO25328" s="165"/>
    </row>
    <row r="25329" spans="41:41" x14ac:dyDescent="0.25">
      <c r="AO25329" s="165"/>
    </row>
    <row r="25330" spans="41:41" x14ac:dyDescent="0.25">
      <c r="AO25330" s="165"/>
    </row>
    <row r="25331" spans="41:41" x14ac:dyDescent="0.25">
      <c r="AO25331" s="165"/>
    </row>
    <row r="25332" spans="41:41" x14ac:dyDescent="0.25">
      <c r="AO25332" s="165"/>
    </row>
    <row r="25333" spans="41:41" x14ac:dyDescent="0.25">
      <c r="AO25333" s="165"/>
    </row>
    <row r="25334" spans="41:41" x14ac:dyDescent="0.25">
      <c r="AO25334" s="165"/>
    </row>
    <row r="25335" spans="41:41" x14ac:dyDescent="0.25">
      <c r="AO25335" s="165"/>
    </row>
    <row r="25336" spans="41:41" x14ac:dyDescent="0.25">
      <c r="AO25336" s="165"/>
    </row>
    <row r="25337" spans="41:41" x14ac:dyDescent="0.25">
      <c r="AO25337" s="165"/>
    </row>
    <row r="25338" spans="41:41" x14ac:dyDescent="0.25">
      <c r="AO25338" s="165"/>
    </row>
    <row r="25339" spans="41:41" x14ac:dyDescent="0.25">
      <c r="AO25339" s="165"/>
    </row>
    <row r="25340" spans="41:41" x14ac:dyDescent="0.25">
      <c r="AO25340" s="165"/>
    </row>
    <row r="25341" spans="41:41" x14ac:dyDescent="0.25">
      <c r="AO25341" s="165"/>
    </row>
    <row r="25342" spans="41:41" x14ac:dyDescent="0.25">
      <c r="AO25342" s="165"/>
    </row>
    <row r="25343" spans="41:41" x14ac:dyDescent="0.25">
      <c r="AO25343" s="165"/>
    </row>
    <row r="25344" spans="41:41" x14ac:dyDescent="0.25">
      <c r="AO25344" s="165"/>
    </row>
    <row r="25345" spans="41:41" x14ac:dyDescent="0.25">
      <c r="AO25345" s="165"/>
    </row>
    <row r="25346" spans="41:41" x14ac:dyDescent="0.25">
      <c r="AO25346" s="165"/>
    </row>
    <row r="25347" spans="41:41" x14ac:dyDescent="0.25">
      <c r="AO25347" s="165"/>
    </row>
    <row r="25348" spans="41:41" x14ac:dyDescent="0.25">
      <c r="AO25348" s="165"/>
    </row>
    <row r="25349" spans="41:41" x14ac:dyDescent="0.25">
      <c r="AO25349" s="165"/>
    </row>
    <row r="25350" spans="41:41" x14ac:dyDescent="0.25">
      <c r="AO25350" s="165"/>
    </row>
    <row r="25351" spans="41:41" x14ac:dyDescent="0.25">
      <c r="AO25351" s="165"/>
    </row>
    <row r="25352" spans="41:41" x14ac:dyDescent="0.25">
      <c r="AO25352" s="165"/>
    </row>
    <row r="25353" spans="41:41" x14ac:dyDescent="0.25">
      <c r="AO25353" s="165"/>
    </row>
    <row r="25354" spans="41:41" x14ac:dyDescent="0.25">
      <c r="AO25354" s="165"/>
    </row>
    <row r="25355" spans="41:41" x14ac:dyDescent="0.25">
      <c r="AO25355" s="165"/>
    </row>
    <row r="25356" spans="41:41" x14ac:dyDescent="0.25">
      <c r="AO25356" s="165"/>
    </row>
    <row r="25357" spans="41:41" x14ac:dyDescent="0.25">
      <c r="AO25357" s="165"/>
    </row>
    <row r="25358" spans="41:41" x14ac:dyDescent="0.25">
      <c r="AO25358" s="165"/>
    </row>
    <row r="25359" spans="41:41" x14ac:dyDescent="0.25">
      <c r="AO25359" s="165"/>
    </row>
    <row r="25360" spans="41:41" x14ac:dyDescent="0.25">
      <c r="AO25360" s="165"/>
    </row>
    <row r="25361" spans="41:41" x14ac:dyDescent="0.25">
      <c r="AO25361" s="165"/>
    </row>
    <row r="25362" spans="41:41" x14ac:dyDescent="0.25">
      <c r="AO25362" s="165"/>
    </row>
    <row r="25363" spans="41:41" x14ac:dyDescent="0.25">
      <c r="AO25363" s="165"/>
    </row>
    <row r="25364" spans="41:41" x14ac:dyDescent="0.25">
      <c r="AO25364" s="165"/>
    </row>
    <row r="25365" spans="41:41" x14ac:dyDescent="0.25">
      <c r="AO25365" s="165"/>
    </row>
    <row r="25366" spans="41:41" x14ac:dyDescent="0.25">
      <c r="AO25366" s="165"/>
    </row>
    <row r="25367" spans="41:41" x14ac:dyDescent="0.25">
      <c r="AO25367" s="165"/>
    </row>
    <row r="25368" spans="41:41" x14ac:dyDescent="0.25">
      <c r="AO25368" s="165"/>
    </row>
    <row r="25369" spans="41:41" x14ac:dyDescent="0.25">
      <c r="AO25369" s="165"/>
    </row>
    <row r="25370" spans="41:41" x14ac:dyDescent="0.25">
      <c r="AO25370" s="165"/>
    </row>
    <row r="25371" spans="41:41" x14ac:dyDescent="0.25">
      <c r="AO25371" s="165"/>
    </row>
    <row r="25372" spans="41:41" x14ac:dyDescent="0.25">
      <c r="AO25372" s="165"/>
    </row>
    <row r="25373" spans="41:41" x14ac:dyDescent="0.25">
      <c r="AO25373" s="165"/>
    </row>
    <row r="25374" spans="41:41" x14ac:dyDescent="0.25">
      <c r="AO25374" s="165"/>
    </row>
    <row r="25375" spans="41:41" x14ac:dyDescent="0.25">
      <c r="AO25375" s="165"/>
    </row>
    <row r="25376" spans="41:41" x14ac:dyDescent="0.25">
      <c r="AO25376" s="165"/>
    </row>
    <row r="25377" spans="41:41" x14ac:dyDescent="0.25">
      <c r="AO25377" s="165"/>
    </row>
    <row r="25378" spans="41:41" x14ac:dyDescent="0.25">
      <c r="AO25378" s="165"/>
    </row>
    <row r="25379" spans="41:41" x14ac:dyDescent="0.25">
      <c r="AO25379" s="165"/>
    </row>
    <row r="25380" spans="41:41" x14ac:dyDescent="0.25">
      <c r="AO25380" s="165"/>
    </row>
    <row r="25381" spans="41:41" x14ac:dyDescent="0.25">
      <c r="AO25381" s="165"/>
    </row>
    <row r="25382" spans="41:41" x14ac:dyDescent="0.25">
      <c r="AO25382" s="165"/>
    </row>
    <row r="25383" spans="41:41" x14ac:dyDescent="0.25">
      <c r="AO25383" s="165"/>
    </row>
    <row r="25384" spans="41:41" x14ac:dyDescent="0.25">
      <c r="AO25384" s="165"/>
    </row>
    <row r="25385" spans="41:41" x14ac:dyDescent="0.25">
      <c r="AO25385" s="165"/>
    </row>
    <row r="25386" spans="41:41" x14ac:dyDescent="0.25">
      <c r="AO25386" s="165"/>
    </row>
    <row r="25387" spans="41:41" x14ac:dyDescent="0.25">
      <c r="AO25387" s="165"/>
    </row>
    <row r="25388" spans="41:41" x14ac:dyDescent="0.25">
      <c r="AO25388" s="165"/>
    </row>
    <row r="25389" spans="41:41" x14ac:dyDescent="0.25">
      <c r="AO25389" s="165"/>
    </row>
    <row r="25390" spans="41:41" x14ac:dyDescent="0.25">
      <c r="AO25390" s="165"/>
    </row>
    <row r="25391" spans="41:41" x14ac:dyDescent="0.25">
      <c r="AO25391" s="165"/>
    </row>
    <row r="25392" spans="41:41" x14ac:dyDescent="0.25">
      <c r="AO25392" s="165"/>
    </row>
    <row r="25393" spans="41:41" x14ac:dyDescent="0.25">
      <c r="AO25393" s="165"/>
    </row>
    <row r="25394" spans="41:41" x14ac:dyDescent="0.25">
      <c r="AO25394" s="165"/>
    </row>
    <row r="25395" spans="41:41" x14ac:dyDescent="0.25">
      <c r="AO25395" s="165"/>
    </row>
    <row r="25396" spans="41:41" x14ac:dyDescent="0.25">
      <c r="AO25396" s="165"/>
    </row>
    <row r="25397" spans="41:41" x14ac:dyDescent="0.25">
      <c r="AO25397" s="165"/>
    </row>
    <row r="25398" spans="41:41" x14ac:dyDescent="0.25">
      <c r="AO25398" s="165"/>
    </row>
    <row r="25399" spans="41:41" x14ac:dyDescent="0.25">
      <c r="AO25399" s="165"/>
    </row>
    <row r="25400" spans="41:41" x14ac:dyDescent="0.25">
      <c r="AO25400" s="165"/>
    </row>
    <row r="25401" spans="41:41" x14ac:dyDescent="0.25">
      <c r="AO25401" s="165"/>
    </row>
    <row r="25402" spans="41:41" x14ac:dyDescent="0.25">
      <c r="AO25402" s="165"/>
    </row>
    <row r="25403" spans="41:41" x14ac:dyDescent="0.25">
      <c r="AO25403" s="165"/>
    </row>
    <row r="25404" spans="41:41" x14ac:dyDescent="0.25">
      <c r="AO25404" s="165"/>
    </row>
    <row r="25405" spans="41:41" x14ac:dyDescent="0.25">
      <c r="AO25405" s="165"/>
    </row>
    <row r="25406" spans="41:41" x14ac:dyDescent="0.25">
      <c r="AO25406" s="165"/>
    </row>
    <row r="25407" spans="41:41" x14ac:dyDescent="0.25">
      <c r="AO25407" s="165"/>
    </row>
    <row r="25408" spans="41:41" x14ac:dyDescent="0.25">
      <c r="AO25408" s="165"/>
    </row>
    <row r="25409" spans="41:41" x14ac:dyDescent="0.25">
      <c r="AO25409" s="165"/>
    </row>
    <row r="25410" spans="41:41" x14ac:dyDescent="0.25">
      <c r="AO25410" s="165"/>
    </row>
    <row r="25411" spans="41:41" x14ac:dyDescent="0.25">
      <c r="AO25411" s="165"/>
    </row>
    <row r="25412" spans="41:41" x14ac:dyDescent="0.25">
      <c r="AO25412" s="165"/>
    </row>
    <row r="25413" spans="41:41" x14ac:dyDescent="0.25">
      <c r="AO25413" s="165"/>
    </row>
    <row r="25414" spans="41:41" x14ac:dyDescent="0.25">
      <c r="AO25414" s="165"/>
    </row>
    <row r="25415" spans="41:41" x14ac:dyDescent="0.25">
      <c r="AO25415" s="165"/>
    </row>
    <row r="25416" spans="41:41" x14ac:dyDescent="0.25">
      <c r="AO25416" s="165"/>
    </row>
    <row r="25417" spans="41:41" x14ac:dyDescent="0.25">
      <c r="AO25417" s="165"/>
    </row>
    <row r="25418" spans="41:41" x14ac:dyDescent="0.25">
      <c r="AO25418" s="165"/>
    </row>
    <row r="25419" spans="41:41" x14ac:dyDescent="0.25">
      <c r="AO25419" s="165"/>
    </row>
    <row r="25420" spans="41:41" x14ac:dyDescent="0.25">
      <c r="AO25420" s="165"/>
    </row>
    <row r="25421" spans="41:41" x14ac:dyDescent="0.25">
      <c r="AO25421" s="165"/>
    </row>
    <row r="25422" spans="41:41" x14ac:dyDescent="0.25">
      <c r="AO25422" s="165"/>
    </row>
    <row r="25423" spans="41:41" x14ac:dyDescent="0.25">
      <c r="AO25423" s="165"/>
    </row>
    <row r="25424" spans="41:41" x14ac:dyDescent="0.25">
      <c r="AO25424" s="165"/>
    </row>
    <row r="25425" spans="41:41" x14ac:dyDescent="0.25">
      <c r="AO25425" s="165"/>
    </row>
    <row r="25426" spans="41:41" x14ac:dyDescent="0.25">
      <c r="AO25426" s="165"/>
    </row>
    <row r="25427" spans="41:41" x14ac:dyDescent="0.25">
      <c r="AO25427" s="165"/>
    </row>
    <row r="25428" spans="41:41" x14ac:dyDescent="0.25">
      <c r="AO25428" s="165"/>
    </row>
    <row r="25429" spans="41:41" x14ac:dyDescent="0.25">
      <c r="AO25429" s="165"/>
    </row>
    <row r="25430" spans="41:41" x14ac:dyDescent="0.25">
      <c r="AO25430" s="165"/>
    </row>
    <row r="25431" spans="41:41" x14ac:dyDescent="0.25">
      <c r="AO25431" s="165"/>
    </row>
    <row r="25432" spans="41:41" x14ac:dyDescent="0.25">
      <c r="AO25432" s="165"/>
    </row>
    <row r="25433" spans="41:41" x14ac:dyDescent="0.25">
      <c r="AO25433" s="165"/>
    </row>
    <row r="25434" spans="41:41" x14ac:dyDescent="0.25">
      <c r="AO25434" s="165"/>
    </row>
    <row r="25435" spans="41:41" x14ac:dyDescent="0.25">
      <c r="AO25435" s="165"/>
    </row>
    <row r="25436" spans="41:41" x14ac:dyDescent="0.25">
      <c r="AO25436" s="165"/>
    </row>
    <row r="25437" spans="41:41" x14ac:dyDescent="0.25">
      <c r="AO25437" s="165"/>
    </row>
    <row r="25438" spans="41:41" x14ac:dyDescent="0.25">
      <c r="AO25438" s="165"/>
    </row>
    <row r="25439" spans="41:41" x14ac:dyDescent="0.25">
      <c r="AO25439" s="165"/>
    </row>
    <row r="25440" spans="41:41" x14ac:dyDescent="0.25">
      <c r="AO25440" s="165"/>
    </row>
    <row r="25441" spans="41:41" x14ac:dyDescent="0.25">
      <c r="AO25441" s="165"/>
    </row>
    <row r="25442" spans="41:41" x14ac:dyDescent="0.25">
      <c r="AO25442" s="165"/>
    </row>
    <row r="25443" spans="41:41" x14ac:dyDescent="0.25">
      <c r="AO25443" s="165"/>
    </row>
    <row r="25444" spans="41:41" x14ac:dyDescent="0.25">
      <c r="AO25444" s="165"/>
    </row>
    <row r="25445" spans="41:41" x14ac:dyDescent="0.25">
      <c r="AO25445" s="165"/>
    </row>
    <row r="25446" spans="41:41" x14ac:dyDescent="0.25">
      <c r="AO25446" s="165"/>
    </row>
    <row r="25447" spans="41:41" x14ac:dyDescent="0.25">
      <c r="AO25447" s="165"/>
    </row>
    <row r="25448" spans="41:41" x14ac:dyDescent="0.25">
      <c r="AO25448" s="165"/>
    </row>
    <row r="25449" spans="41:41" x14ac:dyDescent="0.25">
      <c r="AO25449" s="165"/>
    </row>
    <row r="25450" spans="41:41" x14ac:dyDescent="0.25">
      <c r="AO25450" s="165"/>
    </row>
    <row r="25451" spans="41:41" x14ac:dyDescent="0.25">
      <c r="AO25451" s="165"/>
    </row>
    <row r="25452" spans="41:41" x14ac:dyDescent="0.25">
      <c r="AO25452" s="165"/>
    </row>
    <row r="25453" spans="41:41" x14ac:dyDescent="0.25">
      <c r="AO25453" s="165"/>
    </row>
    <row r="25454" spans="41:41" x14ac:dyDescent="0.25">
      <c r="AO25454" s="165"/>
    </row>
    <row r="25455" spans="41:41" x14ac:dyDescent="0.25">
      <c r="AO25455" s="165"/>
    </row>
    <row r="25456" spans="41:41" x14ac:dyDescent="0.25">
      <c r="AO25456" s="165"/>
    </row>
    <row r="25457" spans="41:41" x14ac:dyDescent="0.25">
      <c r="AO25457" s="165"/>
    </row>
    <row r="25458" spans="41:41" x14ac:dyDescent="0.25">
      <c r="AO25458" s="165"/>
    </row>
    <row r="25459" spans="41:41" x14ac:dyDescent="0.25">
      <c r="AO25459" s="165"/>
    </row>
    <row r="25460" spans="41:41" x14ac:dyDescent="0.25">
      <c r="AO25460" s="165"/>
    </row>
    <row r="25461" spans="41:41" x14ac:dyDescent="0.25">
      <c r="AO25461" s="165"/>
    </row>
    <row r="25462" spans="41:41" x14ac:dyDescent="0.25">
      <c r="AO25462" s="165"/>
    </row>
    <row r="25463" spans="41:41" x14ac:dyDescent="0.25">
      <c r="AO25463" s="165"/>
    </row>
    <row r="25464" spans="41:41" x14ac:dyDescent="0.25">
      <c r="AO25464" s="165"/>
    </row>
    <row r="25465" spans="41:41" x14ac:dyDescent="0.25">
      <c r="AO25465" s="165"/>
    </row>
    <row r="25466" spans="41:41" x14ac:dyDescent="0.25">
      <c r="AO25466" s="165"/>
    </row>
    <row r="25467" spans="41:41" x14ac:dyDescent="0.25">
      <c r="AO25467" s="165"/>
    </row>
    <row r="25468" spans="41:41" x14ac:dyDescent="0.25">
      <c r="AO25468" s="165"/>
    </row>
    <row r="25469" spans="41:41" x14ac:dyDescent="0.25">
      <c r="AO25469" s="165"/>
    </row>
    <row r="25470" spans="41:41" x14ac:dyDescent="0.25">
      <c r="AO25470" s="165"/>
    </row>
    <row r="25471" spans="41:41" x14ac:dyDescent="0.25">
      <c r="AO25471" s="165"/>
    </row>
    <row r="25472" spans="41:41" x14ac:dyDescent="0.25">
      <c r="AO25472" s="165"/>
    </row>
    <row r="25473" spans="41:41" x14ac:dyDescent="0.25">
      <c r="AO25473" s="165"/>
    </row>
    <row r="25474" spans="41:41" x14ac:dyDescent="0.25">
      <c r="AO25474" s="165"/>
    </row>
    <row r="25475" spans="41:41" x14ac:dyDescent="0.25">
      <c r="AO25475" s="165"/>
    </row>
    <row r="25476" spans="41:41" x14ac:dyDescent="0.25">
      <c r="AO25476" s="165"/>
    </row>
    <row r="25477" spans="41:41" x14ac:dyDescent="0.25">
      <c r="AO25477" s="165"/>
    </row>
    <row r="25478" spans="41:41" x14ac:dyDescent="0.25">
      <c r="AO25478" s="165"/>
    </row>
    <row r="25479" spans="41:41" x14ac:dyDescent="0.25">
      <c r="AO25479" s="165"/>
    </row>
    <row r="25480" spans="41:41" x14ac:dyDescent="0.25">
      <c r="AO25480" s="165"/>
    </row>
    <row r="25481" spans="41:41" x14ac:dyDescent="0.25">
      <c r="AO25481" s="165"/>
    </row>
    <row r="25482" spans="41:41" x14ac:dyDescent="0.25">
      <c r="AO25482" s="165"/>
    </row>
    <row r="25483" spans="41:41" x14ac:dyDescent="0.25">
      <c r="AO25483" s="165"/>
    </row>
    <row r="25484" spans="41:41" x14ac:dyDescent="0.25">
      <c r="AO25484" s="165"/>
    </row>
    <row r="25485" spans="41:41" x14ac:dyDescent="0.25">
      <c r="AO25485" s="165"/>
    </row>
    <row r="25486" spans="41:41" x14ac:dyDescent="0.25">
      <c r="AO25486" s="165"/>
    </row>
    <row r="25487" spans="41:41" x14ac:dyDescent="0.25">
      <c r="AO25487" s="165"/>
    </row>
    <row r="25488" spans="41:41" x14ac:dyDescent="0.25">
      <c r="AO25488" s="165"/>
    </row>
    <row r="25489" spans="41:41" x14ac:dyDescent="0.25">
      <c r="AO25489" s="165"/>
    </row>
    <row r="25490" spans="41:41" x14ac:dyDescent="0.25">
      <c r="AO25490" s="165"/>
    </row>
    <row r="25491" spans="41:41" x14ac:dyDescent="0.25">
      <c r="AO25491" s="165"/>
    </row>
    <row r="25492" spans="41:41" x14ac:dyDescent="0.25">
      <c r="AO25492" s="165"/>
    </row>
    <row r="25493" spans="41:41" x14ac:dyDescent="0.25">
      <c r="AO25493" s="165"/>
    </row>
    <row r="25494" spans="41:41" x14ac:dyDescent="0.25">
      <c r="AO25494" s="165"/>
    </row>
    <row r="25495" spans="41:41" x14ac:dyDescent="0.25">
      <c r="AO25495" s="165"/>
    </row>
    <row r="25496" spans="41:41" x14ac:dyDescent="0.25">
      <c r="AO25496" s="165"/>
    </row>
    <row r="25497" spans="41:41" x14ac:dyDescent="0.25">
      <c r="AO25497" s="165"/>
    </row>
    <row r="25498" spans="41:41" x14ac:dyDescent="0.25">
      <c r="AO25498" s="165"/>
    </row>
    <row r="25499" spans="41:41" x14ac:dyDescent="0.25">
      <c r="AO25499" s="165"/>
    </row>
    <row r="25500" spans="41:41" x14ac:dyDescent="0.25">
      <c r="AO25500" s="165"/>
    </row>
    <row r="25501" spans="41:41" x14ac:dyDescent="0.25">
      <c r="AO25501" s="165"/>
    </row>
    <row r="25502" spans="41:41" x14ac:dyDescent="0.25">
      <c r="AO25502" s="165"/>
    </row>
    <row r="25503" spans="41:41" x14ac:dyDescent="0.25">
      <c r="AO25503" s="165"/>
    </row>
    <row r="25504" spans="41:41" x14ac:dyDescent="0.25">
      <c r="AO25504" s="165"/>
    </row>
    <row r="25505" spans="41:41" x14ac:dyDescent="0.25">
      <c r="AO25505" s="165"/>
    </row>
    <row r="25506" spans="41:41" x14ac:dyDescent="0.25">
      <c r="AO25506" s="165"/>
    </row>
    <row r="25507" spans="41:41" x14ac:dyDescent="0.25">
      <c r="AO25507" s="165"/>
    </row>
    <row r="25508" spans="41:41" x14ac:dyDescent="0.25">
      <c r="AO25508" s="165"/>
    </row>
    <row r="25509" spans="41:41" x14ac:dyDescent="0.25">
      <c r="AO25509" s="165"/>
    </row>
    <row r="25510" spans="41:41" x14ac:dyDescent="0.25">
      <c r="AO25510" s="165"/>
    </row>
    <row r="25511" spans="41:41" x14ac:dyDescent="0.25">
      <c r="AO25511" s="165"/>
    </row>
    <row r="25512" spans="41:41" x14ac:dyDescent="0.25">
      <c r="AO25512" s="165"/>
    </row>
    <row r="25513" spans="41:41" x14ac:dyDescent="0.25">
      <c r="AO25513" s="165"/>
    </row>
    <row r="25514" spans="41:41" x14ac:dyDescent="0.25">
      <c r="AO25514" s="165"/>
    </row>
    <row r="25515" spans="41:41" x14ac:dyDescent="0.25">
      <c r="AO25515" s="165"/>
    </row>
    <row r="25516" spans="41:41" x14ac:dyDescent="0.25">
      <c r="AO25516" s="165"/>
    </row>
    <row r="25517" spans="41:41" x14ac:dyDescent="0.25">
      <c r="AO25517" s="165"/>
    </row>
    <row r="25518" spans="41:41" x14ac:dyDescent="0.25">
      <c r="AO25518" s="165"/>
    </row>
    <row r="25519" spans="41:41" x14ac:dyDescent="0.25">
      <c r="AO25519" s="165"/>
    </row>
    <row r="25520" spans="41:41" x14ac:dyDescent="0.25">
      <c r="AO25520" s="165"/>
    </row>
    <row r="25521" spans="41:41" x14ac:dyDescent="0.25">
      <c r="AO25521" s="165"/>
    </row>
    <row r="25522" spans="41:41" x14ac:dyDescent="0.25">
      <c r="AO25522" s="165"/>
    </row>
    <row r="25523" spans="41:41" x14ac:dyDescent="0.25">
      <c r="AO25523" s="165"/>
    </row>
    <row r="25524" spans="41:41" x14ac:dyDescent="0.25">
      <c r="AO25524" s="165"/>
    </row>
    <row r="25525" spans="41:41" x14ac:dyDescent="0.25">
      <c r="AO25525" s="165"/>
    </row>
    <row r="25526" spans="41:41" x14ac:dyDescent="0.25">
      <c r="AO25526" s="165"/>
    </row>
    <row r="25527" spans="41:41" x14ac:dyDescent="0.25">
      <c r="AO25527" s="165"/>
    </row>
    <row r="25528" spans="41:41" x14ac:dyDescent="0.25">
      <c r="AO25528" s="165"/>
    </row>
    <row r="25529" spans="41:41" x14ac:dyDescent="0.25">
      <c r="AO25529" s="165"/>
    </row>
    <row r="25530" spans="41:41" x14ac:dyDescent="0.25">
      <c r="AO25530" s="165"/>
    </row>
    <row r="25531" spans="41:41" x14ac:dyDescent="0.25">
      <c r="AO25531" s="165"/>
    </row>
    <row r="25532" spans="41:41" x14ac:dyDescent="0.25">
      <c r="AO25532" s="165"/>
    </row>
    <row r="25533" spans="41:41" x14ac:dyDescent="0.25">
      <c r="AO25533" s="165"/>
    </row>
    <row r="25534" spans="41:41" x14ac:dyDescent="0.25">
      <c r="AO25534" s="165"/>
    </row>
    <row r="25535" spans="41:41" x14ac:dyDescent="0.25">
      <c r="AO25535" s="165"/>
    </row>
    <row r="25536" spans="41:41" x14ac:dyDescent="0.25">
      <c r="AO25536" s="165"/>
    </row>
    <row r="25537" spans="41:41" x14ac:dyDescent="0.25">
      <c r="AO25537" s="165"/>
    </row>
    <row r="25538" spans="41:41" x14ac:dyDescent="0.25">
      <c r="AO25538" s="165"/>
    </row>
    <row r="25539" spans="41:41" x14ac:dyDescent="0.25">
      <c r="AO25539" s="165"/>
    </row>
    <row r="25540" spans="41:41" x14ac:dyDescent="0.25">
      <c r="AO25540" s="165"/>
    </row>
    <row r="25541" spans="41:41" x14ac:dyDescent="0.25">
      <c r="AO25541" s="165"/>
    </row>
    <row r="25542" spans="41:41" x14ac:dyDescent="0.25">
      <c r="AO25542" s="165"/>
    </row>
    <row r="25543" spans="41:41" x14ac:dyDescent="0.25">
      <c r="AO25543" s="165"/>
    </row>
    <row r="25544" spans="41:41" x14ac:dyDescent="0.25">
      <c r="AO25544" s="165"/>
    </row>
    <row r="25545" spans="41:41" x14ac:dyDescent="0.25">
      <c r="AO25545" s="165"/>
    </row>
    <row r="25546" spans="41:41" x14ac:dyDescent="0.25">
      <c r="AO25546" s="165"/>
    </row>
    <row r="25547" spans="41:41" x14ac:dyDescent="0.25">
      <c r="AO25547" s="165"/>
    </row>
    <row r="25548" spans="41:41" x14ac:dyDescent="0.25">
      <c r="AO25548" s="165"/>
    </row>
    <row r="25549" spans="41:41" x14ac:dyDescent="0.25">
      <c r="AO25549" s="165"/>
    </row>
    <row r="25550" spans="41:41" x14ac:dyDescent="0.25">
      <c r="AO25550" s="165"/>
    </row>
    <row r="25551" spans="41:41" x14ac:dyDescent="0.25">
      <c r="AO25551" s="165"/>
    </row>
    <row r="25552" spans="41:41" x14ac:dyDescent="0.25">
      <c r="AO25552" s="165"/>
    </row>
    <row r="25553" spans="41:41" x14ac:dyDescent="0.25">
      <c r="AO25553" s="165"/>
    </row>
    <row r="25554" spans="41:41" x14ac:dyDescent="0.25">
      <c r="AO25554" s="165"/>
    </row>
    <row r="25555" spans="41:41" x14ac:dyDescent="0.25">
      <c r="AO25555" s="165"/>
    </row>
    <row r="25556" spans="41:41" x14ac:dyDescent="0.25">
      <c r="AO25556" s="165"/>
    </row>
    <row r="25557" spans="41:41" x14ac:dyDescent="0.25">
      <c r="AO25557" s="165"/>
    </row>
    <row r="25558" spans="41:41" x14ac:dyDescent="0.25">
      <c r="AO25558" s="165"/>
    </row>
    <row r="25559" spans="41:41" x14ac:dyDescent="0.25">
      <c r="AO25559" s="165"/>
    </row>
    <row r="25560" spans="41:41" x14ac:dyDescent="0.25">
      <c r="AO25560" s="165"/>
    </row>
    <row r="25561" spans="41:41" x14ac:dyDescent="0.25">
      <c r="AO25561" s="165"/>
    </row>
    <row r="25562" spans="41:41" x14ac:dyDescent="0.25">
      <c r="AO25562" s="165"/>
    </row>
    <row r="25563" spans="41:41" x14ac:dyDescent="0.25">
      <c r="AO25563" s="165"/>
    </row>
    <row r="25564" spans="41:41" x14ac:dyDescent="0.25">
      <c r="AO25564" s="165"/>
    </row>
    <row r="25565" spans="41:41" x14ac:dyDescent="0.25">
      <c r="AO25565" s="165"/>
    </row>
    <row r="25566" spans="41:41" x14ac:dyDescent="0.25">
      <c r="AO25566" s="165"/>
    </row>
    <row r="25567" spans="41:41" x14ac:dyDescent="0.25">
      <c r="AO25567" s="165"/>
    </row>
    <row r="25568" spans="41:41" x14ac:dyDescent="0.25">
      <c r="AO25568" s="165"/>
    </row>
    <row r="25569" spans="41:41" x14ac:dyDescent="0.25">
      <c r="AO25569" s="165"/>
    </row>
    <row r="25570" spans="41:41" x14ac:dyDescent="0.25">
      <c r="AO25570" s="165"/>
    </row>
    <row r="25571" spans="41:41" x14ac:dyDescent="0.25">
      <c r="AO25571" s="165"/>
    </row>
    <row r="25572" spans="41:41" x14ac:dyDescent="0.25">
      <c r="AO25572" s="165"/>
    </row>
    <row r="25573" spans="41:41" x14ac:dyDescent="0.25">
      <c r="AO25573" s="165"/>
    </row>
    <row r="25574" spans="41:41" x14ac:dyDescent="0.25">
      <c r="AO25574" s="165"/>
    </row>
    <row r="25575" spans="41:41" x14ac:dyDescent="0.25">
      <c r="AO25575" s="165"/>
    </row>
    <row r="25576" spans="41:41" x14ac:dyDescent="0.25">
      <c r="AO25576" s="165"/>
    </row>
    <row r="25577" spans="41:41" x14ac:dyDescent="0.25">
      <c r="AO25577" s="165"/>
    </row>
    <row r="25578" spans="41:41" x14ac:dyDescent="0.25">
      <c r="AO25578" s="165"/>
    </row>
    <row r="25579" spans="41:41" x14ac:dyDescent="0.25">
      <c r="AO25579" s="165"/>
    </row>
    <row r="25580" spans="41:41" x14ac:dyDescent="0.25">
      <c r="AO25580" s="165"/>
    </row>
    <row r="25581" spans="41:41" x14ac:dyDescent="0.25">
      <c r="AO25581" s="165"/>
    </row>
    <row r="25582" spans="41:41" x14ac:dyDescent="0.25">
      <c r="AO25582" s="165"/>
    </row>
    <row r="25583" spans="41:41" x14ac:dyDescent="0.25">
      <c r="AO25583" s="165"/>
    </row>
    <row r="25584" spans="41:41" x14ac:dyDescent="0.25">
      <c r="AO25584" s="165"/>
    </row>
    <row r="25585" spans="41:41" x14ac:dyDescent="0.25">
      <c r="AO25585" s="165"/>
    </row>
    <row r="25586" spans="41:41" x14ac:dyDescent="0.25">
      <c r="AO25586" s="165"/>
    </row>
    <row r="25587" spans="41:41" x14ac:dyDescent="0.25">
      <c r="AO25587" s="165"/>
    </row>
    <row r="25588" spans="41:41" x14ac:dyDescent="0.25">
      <c r="AO25588" s="165"/>
    </row>
    <row r="25589" spans="41:41" x14ac:dyDescent="0.25">
      <c r="AO25589" s="165"/>
    </row>
    <row r="25590" spans="41:41" x14ac:dyDescent="0.25">
      <c r="AO25590" s="165"/>
    </row>
    <row r="25591" spans="41:41" x14ac:dyDescent="0.25">
      <c r="AO25591" s="165"/>
    </row>
    <row r="25592" spans="41:41" x14ac:dyDescent="0.25">
      <c r="AO25592" s="165"/>
    </row>
    <row r="25593" spans="41:41" x14ac:dyDescent="0.25">
      <c r="AO25593" s="165"/>
    </row>
    <row r="25594" spans="41:41" x14ac:dyDescent="0.25">
      <c r="AO25594" s="165"/>
    </row>
    <row r="25595" spans="41:41" x14ac:dyDescent="0.25">
      <c r="AO25595" s="165"/>
    </row>
    <row r="25596" spans="41:41" x14ac:dyDescent="0.25">
      <c r="AO25596" s="165"/>
    </row>
    <row r="25597" spans="41:41" x14ac:dyDescent="0.25">
      <c r="AO25597" s="165"/>
    </row>
    <row r="25598" spans="41:41" x14ac:dyDescent="0.25">
      <c r="AO25598" s="165"/>
    </row>
    <row r="25599" spans="41:41" x14ac:dyDescent="0.25">
      <c r="AO25599" s="165"/>
    </row>
    <row r="25600" spans="41:41" x14ac:dyDescent="0.25">
      <c r="AO25600" s="165"/>
    </row>
    <row r="25601" spans="41:41" x14ac:dyDescent="0.25">
      <c r="AO25601" s="165"/>
    </row>
    <row r="25602" spans="41:41" x14ac:dyDescent="0.25">
      <c r="AO25602" s="165"/>
    </row>
    <row r="25603" spans="41:41" x14ac:dyDescent="0.25">
      <c r="AO25603" s="165"/>
    </row>
    <row r="25604" spans="41:41" x14ac:dyDescent="0.25">
      <c r="AO25604" s="165"/>
    </row>
    <row r="25605" spans="41:41" x14ac:dyDescent="0.25">
      <c r="AO25605" s="165"/>
    </row>
    <row r="25606" spans="41:41" x14ac:dyDescent="0.25">
      <c r="AO25606" s="165"/>
    </row>
    <row r="25607" spans="41:41" x14ac:dyDescent="0.25">
      <c r="AO25607" s="165"/>
    </row>
    <row r="25608" spans="41:41" x14ac:dyDescent="0.25">
      <c r="AO25608" s="165"/>
    </row>
    <row r="25609" spans="41:41" x14ac:dyDescent="0.25">
      <c r="AO25609" s="165"/>
    </row>
    <row r="25610" spans="41:41" x14ac:dyDescent="0.25">
      <c r="AO25610" s="165"/>
    </row>
    <row r="25611" spans="41:41" x14ac:dyDescent="0.25">
      <c r="AO25611" s="165"/>
    </row>
    <row r="25612" spans="41:41" x14ac:dyDescent="0.25">
      <c r="AO25612" s="165"/>
    </row>
    <row r="25613" spans="41:41" x14ac:dyDescent="0.25">
      <c r="AO25613" s="165"/>
    </row>
    <row r="25614" spans="41:41" x14ac:dyDescent="0.25">
      <c r="AO25614" s="165"/>
    </row>
    <row r="25615" spans="41:41" x14ac:dyDescent="0.25">
      <c r="AO25615" s="165"/>
    </row>
    <row r="25616" spans="41:41" x14ac:dyDescent="0.25">
      <c r="AO25616" s="165"/>
    </row>
    <row r="25617" spans="41:41" x14ac:dyDescent="0.25">
      <c r="AO25617" s="165"/>
    </row>
    <row r="25618" spans="41:41" x14ac:dyDescent="0.25">
      <c r="AO25618" s="165"/>
    </row>
    <row r="25619" spans="41:41" x14ac:dyDescent="0.25">
      <c r="AO25619" s="165"/>
    </row>
    <row r="25620" spans="41:41" x14ac:dyDescent="0.25">
      <c r="AO25620" s="165"/>
    </row>
    <row r="25621" spans="41:41" x14ac:dyDescent="0.25">
      <c r="AO25621" s="165"/>
    </row>
    <row r="25622" spans="41:41" x14ac:dyDescent="0.25">
      <c r="AO25622" s="165"/>
    </row>
    <row r="25623" spans="41:41" x14ac:dyDescent="0.25">
      <c r="AO25623" s="165"/>
    </row>
    <row r="25624" spans="41:41" x14ac:dyDescent="0.25">
      <c r="AO25624" s="165"/>
    </row>
    <row r="25625" spans="41:41" x14ac:dyDescent="0.25">
      <c r="AO25625" s="165"/>
    </row>
    <row r="25626" spans="41:41" x14ac:dyDescent="0.25">
      <c r="AO25626" s="165"/>
    </row>
    <row r="25627" spans="41:41" x14ac:dyDescent="0.25">
      <c r="AO25627" s="165"/>
    </row>
    <row r="25628" spans="41:41" x14ac:dyDescent="0.25">
      <c r="AO25628" s="165"/>
    </row>
    <row r="25629" spans="41:41" x14ac:dyDescent="0.25">
      <c r="AO25629" s="165"/>
    </row>
    <row r="25630" spans="41:41" x14ac:dyDescent="0.25">
      <c r="AO25630" s="165"/>
    </row>
    <row r="25631" spans="41:41" x14ac:dyDescent="0.25">
      <c r="AO25631" s="165"/>
    </row>
    <row r="25632" spans="41:41" x14ac:dyDescent="0.25">
      <c r="AO25632" s="165"/>
    </row>
    <row r="25633" spans="41:41" x14ac:dyDescent="0.25">
      <c r="AO25633" s="165"/>
    </row>
    <row r="25634" spans="41:41" x14ac:dyDescent="0.25">
      <c r="AO25634" s="165"/>
    </row>
    <row r="25635" spans="41:41" x14ac:dyDescent="0.25">
      <c r="AO25635" s="165"/>
    </row>
    <row r="25636" spans="41:41" x14ac:dyDescent="0.25">
      <c r="AO25636" s="165"/>
    </row>
    <row r="25637" spans="41:41" x14ac:dyDescent="0.25">
      <c r="AO25637" s="165"/>
    </row>
    <row r="25638" spans="41:41" x14ac:dyDescent="0.25">
      <c r="AO25638" s="165"/>
    </row>
    <row r="25639" spans="41:41" x14ac:dyDescent="0.25">
      <c r="AO25639" s="165"/>
    </row>
    <row r="25640" spans="41:41" x14ac:dyDescent="0.25">
      <c r="AO25640" s="165"/>
    </row>
    <row r="25641" spans="41:41" x14ac:dyDescent="0.25">
      <c r="AO25641" s="165"/>
    </row>
    <row r="25642" spans="41:41" x14ac:dyDescent="0.25">
      <c r="AO25642" s="165"/>
    </row>
    <row r="25643" spans="41:41" x14ac:dyDescent="0.25">
      <c r="AO25643" s="165"/>
    </row>
    <row r="25644" spans="41:41" x14ac:dyDescent="0.25">
      <c r="AO25644" s="165"/>
    </row>
    <row r="25645" spans="41:41" x14ac:dyDescent="0.25">
      <c r="AO25645" s="165"/>
    </row>
    <row r="25646" spans="41:41" x14ac:dyDescent="0.25">
      <c r="AO25646" s="165"/>
    </row>
    <row r="25647" spans="41:41" x14ac:dyDescent="0.25">
      <c r="AO25647" s="165"/>
    </row>
    <row r="25648" spans="41:41" x14ac:dyDescent="0.25">
      <c r="AO25648" s="165"/>
    </row>
    <row r="25649" spans="41:41" x14ac:dyDescent="0.25">
      <c r="AO25649" s="165"/>
    </row>
    <row r="25650" spans="41:41" x14ac:dyDescent="0.25">
      <c r="AO25650" s="165"/>
    </row>
    <row r="25651" spans="41:41" x14ac:dyDescent="0.25">
      <c r="AO25651" s="165"/>
    </row>
    <row r="25652" spans="41:41" x14ac:dyDescent="0.25">
      <c r="AO25652" s="165"/>
    </row>
    <row r="25653" spans="41:41" x14ac:dyDescent="0.25">
      <c r="AO25653" s="165"/>
    </row>
    <row r="25654" spans="41:41" x14ac:dyDescent="0.25">
      <c r="AO25654" s="165"/>
    </row>
    <row r="25655" spans="41:41" x14ac:dyDescent="0.25">
      <c r="AO25655" s="165"/>
    </row>
    <row r="25656" spans="41:41" x14ac:dyDescent="0.25">
      <c r="AO25656" s="165"/>
    </row>
    <row r="25657" spans="41:41" x14ac:dyDescent="0.25">
      <c r="AO25657" s="165"/>
    </row>
    <row r="25658" spans="41:41" x14ac:dyDescent="0.25">
      <c r="AO25658" s="165"/>
    </row>
    <row r="25659" spans="41:41" x14ac:dyDescent="0.25">
      <c r="AO25659" s="165"/>
    </row>
    <row r="25660" spans="41:41" x14ac:dyDescent="0.25">
      <c r="AO25660" s="165"/>
    </row>
    <row r="25661" spans="41:41" x14ac:dyDescent="0.25">
      <c r="AO25661" s="165"/>
    </row>
    <row r="25662" spans="41:41" x14ac:dyDescent="0.25">
      <c r="AO25662" s="165"/>
    </row>
    <row r="25663" spans="41:41" x14ac:dyDescent="0.25">
      <c r="AO25663" s="165"/>
    </row>
    <row r="25664" spans="41:41" x14ac:dyDescent="0.25">
      <c r="AO25664" s="165"/>
    </row>
    <row r="25665" spans="41:41" x14ac:dyDescent="0.25">
      <c r="AO25665" s="165"/>
    </row>
    <row r="25666" spans="41:41" x14ac:dyDescent="0.25">
      <c r="AO25666" s="165"/>
    </row>
    <row r="25667" spans="41:41" x14ac:dyDescent="0.25">
      <c r="AO25667" s="165"/>
    </row>
    <row r="25668" spans="41:41" x14ac:dyDescent="0.25">
      <c r="AO25668" s="165"/>
    </row>
    <row r="25669" spans="41:41" x14ac:dyDescent="0.25">
      <c r="AO25669" s="165"/>
    </row>
    <row r="25670" spans="41:41" x14ac:dyDescent="0.25">
      <c r="AO25670" s="165"/>
    </row>
    <row r="25671" spans="41:41" x14ac:dyDescent="0.25">
      <c r="AO25671" s="165"/>
    </row>
    <row r="25672" spans="41:41" x14ac:dyDescent="0.25">
      <c r="AO25672" s="165"/>
    </row>
    <row r="25673" spans="41:41" x14ac:dyDescent="0.25">
      <c r="AO25673" s="165"/>
    </row>
    <row r="25674" spans="41:41" x14ac:dyDescent="0.25">
      <c r="AO25674" s="165"/>
    </row>
    <row r="25675" spans="41:41" x14ac:dyDescent="0.25">
      <c r="AO25675" s="165"/>
    </row>
    <row r="25676" spans="41:41" x14ac:dyDescent="0.25">
      <c r="AO25676" s="165"/>
    </row>
    <row r="25677" spans="41:41" x14ac:dyDescent="0.25">
      <c r="AO25677" s="165"/>
    </row>
    <row r="25678" spans="41:41" x14ac:dyDescent="0.25">
      <c r="AO25678" s="165"/>
    </row>
    <row r="25679" spans="41:41" x14ac:dyDescent="0.25">
      <c r="AO25679" s="165"/>
    </row>
    <row r="25680" spans="41:41" x14ac:dyDescent="0.25">
      <c r="AO25680" s="165"/>
    </row>
    <row r="25681" spans="41:41" x14ac:dyDescent="0.25">
      <c r="AO25681" s="165"/>
    </row>
    <row r="25682" spans="41:41" x14ac:dyDescent="0.25">
      <c r="AO25682" s="165"/>
    </row>
    <row r="25683" spans="41:41" x14ac:dyDescent="0.25">
      <c r="AO25683" s="165"/>
    </row>
    <row r="25684" spans="41:41" x14ac:dyDescent="0.25">
      <c r="AO25684" s="165"/>
    </row>
    <row r="25685" spans="41:41" x14ac:dyDescent="0.25">
      <c r="AO25685" s="165"/>
    </row>
    <row r="25686" spans="41:41" x14ac:dyDescent="0.25">
      <c r="AO25686" s="165"/>
    </row>
    <row r="25687" spans="41:41" x14ac:dyDescent="0.25">
      <c r="AO25687" s="165"/>
    </row>
    <row r="25688" spans="41:41" x14ac:dyDescent="0.25">
      <c r="AO25688" s="165"/>
    </row>
    <row r="25689" spans="41:41" x14ac:dyDescent="0.25">
      <c r="AO25689" s="165"/>
    </row>
    <row r="25690" spans="41:41" x14ac:dyDescent="0.25">
      <c r="AO25690" s="165"/>
    </row>
    <row r="25691" spans="41:41" x14ac:dyDescent="0.25">
      <c r="AO25691" s="165"/>
    </row>
    <row r="25692" spans="41:41" x14ac:dyDescent="0.25">
      <c r="AO25692" s="165"/>
    </row>
    <row r="25693" spans="41:41" x14ac:dyDescent="0.25">
      <c r="AO25693" s="165"/>
    </row>
    <row r="25694" spans="41:41" x14ac:dyDescent="0.25">
      <c r="AO25694" s="165"/>
    </row>
    <row r="25695" spans="41:41" x14ac:dyDescent="0.25">
      <c r="AO25695" s="165"/>
    </row>
    <row r="25696" spans="41:41" x14ac:dyDescent="0.25">
      <c r="AO25696" s="165"/>
    </row>
    <row r="25697" spans="41:41" x14ac:dyDescent="0.25">
      <c r="AO25697" s="165"/>
    </row>
    <row r="25698" spans="41:41" x14ac:dyDescent="0.25">
      <c r="AO25698" s="165"/>
    </row>
    <row r="25699" spans="41:41" x14ac:dyDescent="0.25">
      <c r="AO25699" s="165"/>
    </row>
    <row r="25700" spans="41:41" x14ac:dyDescent="0.25">
      <c r="AO25700" s="165"/>
    </row>
    <row r="25701" spans="41:41" x14ac:dyDescent="0.25">
      <c r="AO25701" s="165"/>
    </row>
    <row r="25702" spans="41:41" x14ac:dyDescent="0.25">
      <c r="AO25702" s="165"/>
    </row>
    <row r="25703" spans="41:41" x14ac:dyDescent="0.25">
      <c r="AO25703" s="165"/>
    </row>
    <row r="25704" spans="41:41" x14ac:dyDescent="0.25">
      <c r="AO25704" s="165"/>
    </row>
    <row r="25705" spans="41:41" x14ac:dyDescent="0.25">
      <c r="AO25705" s="165"/>
    </row>
    <row r="25706" spans="41:41" x14ac:dyDescent="0.25">
      <c r="AO25706" s="165"/>
    </row>
    <row r="25707" spans="41:41" x14ac:dyDescent="0.25">
      <c r="AO25707" s="165"/>
    </row>
    <row r="25708" spans="41:41" x14ac:dyDescent="0.25">
      <c r="AO25708" s="165"/>
    </row>
    <row r="25709" spans="41:41" x14ac:dyDescent="0.25">
      <c r="AO25709" s="165"/>
    </row>
    <row r="25710" spans="41:41" x14ac:dyDescent="0.25">
      <c r="AO25710" s="165"/>
    </row>
    <row r="25711" spans="41:41" x14ac:dyDescent="0.25">
      <c r="AO25711" s="165"/>
    </row>
    <row r="25712" spans="41:41" x14ac:dyDescent="0.25">
      <c r="AO25712" s="165"/>
    </row>
    <row r="25713" spans="41:41" x14ac:dyDescent="0.25">
      <c r="AO25713" s="165"/>
    </row>
    <row r="25714" spans="41:41" x14ac:dyDescent="0.25">
      <c r="AO25714" s="165"/>
    </row>
    <row r="25715" spans="41:41" x14ac:dyDescent="0.25">
      <c r="AO25715" s="165"/>
    </row>
    <row r="25716" spans="41:41" x14ac:dyDescent="0.25">
      <c r="AO25716" s="165"/>
    </row>
    <row r="25717" spans="41:41" x14ac:dyDescent="0.25">
      <c r="AO25717" s="165"/>
    </row>
    <row r="25718" spans="41:41" x14ac:dyDescent="0.25">
      <c r="AO25718" s="165"/>
    </row>
    <row r="25719" spans="41:41" x14ac:dyDescent="0.25">
      <c r="AO25719" s="165"/>
    </row>
    <row r="25720" spans="41:41" x14ac:dyDescent="0.25">
      <c r="AO25720" s="165"/>
    </row>
    <row r="25721" spans="41:41" x14ac:dyDescent="0.25">
      <c r="AO25721" s="165"/>
    </row>
    <row r="25722" spans="41:41" x14ac:dyDescent="0.25">
      <c r="AO25722" s="165"/>
    </row>
    <row r="25723" spans="41:41" x14ac:dyDescent="0.25">
      <c r="AO25723" s="165"/>
    </row>
    <row r="25724" spans="41:41" x14ac:dyDescent="0.25">
      <c r="AO25724" s="165"/>
    </row>
    <row r="25725" spans="41:41" x14ac:dyDescent="0.25">
      <c r="AO25725" s="165"/>
    </row>
    <row r="25726" spans="41:41" x14ac:dyDescent="0.25">
      <c r="AO25726" s="165"/>
    </row>
    <row r="25727" spans="41:41" x14ac:dyDescent="0.25">
      <c r="AO25727" s="165"/>
    </row>
    <row r="25728" spans="41:41" x14ac:dyDescent="0.25">
      <c r="AO25728" s="165"/>
    </row>
    <row r="25729" spans="41:41" x14ac:dyDescent="0.25">
      <c r="AO25729" s="165"/>
    </row>
    <row r="25730" spans="41:41" x14ac:dyDescent="0.25">
      <c r="AO25730" s="165"/>
    </row>
    <row r="25731" spans="41:41" x14ac:dyDescent="0.25">
      <c r="AO25731" s="165"/>
    </row>
    <row r="25732" spans="41:41" x14ac:dyDescent="0.25">
      <c r="AO25732" s="165"/>
    </row>
    <row r="25733" spans="41:41" x14ac:dyDescent="0.25">
      <c r="AO25733" s="165"/>
    </row>
    <row r="25734" spans="41:41" x14ac:dyDescent="0.25">
      <c r="AO25734" s="165"/>
    </row>
    <row r="25735" spans="41:41" x14ac:dyDescent="0.25">
      <c r="AO25735" s="165"/>
    </row>
    <row r="25736" spans="41:41" x14ac:dyDescent="0.25">
      <c r="AO25736" s="165"/>
    </row>
    <row r="25737" spans="41:41" x14ac:dyDescent="0.25">
      <c r="AO25737" s="165"/>
    </row>
    <row r="25738" spans="41:41" x14ac:dyDescent="0.25">
      <c r="AO25738" s="165"/>
    </row>
    <row r="25739" spans="41:41" x14ac:dyDescent="0.25">
      <c r="AO25739" s="165"/>
    </row>
    <row r="25740" spans="41:41" x14ac:dyDescent="0.25">
      <c r="AO25740" s="165"/>
    </row>
    <row r="25741" spans="41:41" x14ac:dyDescent="0.25">
      <c r="AO25741" s="165"/>
    </row>
    <row r="25742" spans="41:41" x14ac:dyDescent="0.25">
      <c r="AO25742" s="165"/>
    </row>
    <row r="25743" spans="41:41" x14ac:dyDescent="0.25">
      <c r="AO25743" s="165"/>
    </row>
    <row r="25744" spans="41:41" x14ac:dyDescent="0.25">
      <c r="AO25744" s="165"/>
    </row>
    <row r="25745" spans="41:41" x14ac:dyDescent="0.25">
      <c r="AO25745" s="165"/>
    </row>
    <row r="25746" spans="41:41" x14ac:dyDescent="0.25">
      <c r="AO25746" s="165"/>
    </row>
    <row r="25747" spans="41:41" x14ac:dyDescent="0.25">
      <c r="AO25747" s="165"/>
    </row>
    <row r="25748" spans="41:41" x14ac:dyDescent="0.25">
      <c r="AO25748" s="165"/>
    </row>
    <row r="25749" spans="41:41" x14ac:dyDescent="0.25">
      <c r="AO25749" s="165"/>
    </row>
    <row r="25750" spans="41:41" x14ac:dyDescent="0.25">
      <c r="AO25750" s="165"/>
    </row>
    <row r="25751" spans="41:41" x14ac:dyDescent="0.25">
      <c r="AO25751" s="165"/>
    </row>
    <row r="25752" spans="41:41" x14ac:dyDescent="0.25">
      <c r="AO25752" s="165"/>
    </row>
    <row r="25753" spans="41:41" x14ac:dyDescent="0.25">
      <c r="AO25753" s="165"/>
    </row>
    <row r="25754" spans="41:41" x14ac:dyDescent="0.25">
      <c r="AO25754" s="165"/>
    </row>
    <row r="25755" spans="41:41" x14ac:dyDescent="0.25">
      <c r="AO25755" s="165"/>
    </row>
    <row r="25756" spans="41:41" x14ac:dyDescent="0.25">
      <c r="AO25756" s="165"/>
    </row>
    <row r="25757" spans="41:41" x14ac:dyDescent="0.25">
      <c r="AO25757" s="165"/>
    </row>
    <row r="25758" spans="41:41" x14ac:dyDescent="0.25">
      <c r="AO25758" s="165"/>
    </row>
    <row r="25759" spans="41:41" x14ac:dyDescent="0.25">
      <c r="AO25759" s="165"/>
    </row>
    <row r="25760" spans="41:41" x14ac:dyDescent="0.25">
      <c r="AO25760" s="165"/>
    </row>
    <row r="25761" spans="41:41" x14ac:dyDescent="0.25">
      <c r="AO25761" s="165"/>
    </row>
    <row r="25762" spans="41:41" x14ac:dyDescent="0.25">
      <c r="AO25762" s="165"/>
    </row>
    <row r="25763" spans="41:41" x14ac:dyDescent="0.25">
      <c r="AO25763" s="165"/>
    </row>
    <row r="25764" spans="41:41" x14ac:dyDescent="0.25">
      <c r="AO25764" s="165"/>
    </row>
    <row r="25765" spans="41:41" x14ac:dyDescent="0.25">
      <c r="AO25765" s="165"/>
    </row>
    <row r="25766" spans="41:41" x14ac:dyDescent="0.25">
      <c r="AO25766" s="165"/>
    </row>
    <row r="25767" spans="41:41" x14ac:dyDescent="0.25">
      <c r="AO25767" s="165"/>
    </row>
    <row r="25768" spans="41:41" x14ac:dyDescent="0.25">
      <c r="AO25768" s="165"/>
    </row>
    <row r="25769" spans="41:41" x14ac:dyDescent="0.25">
      <c r="AO25769" s="165"/>
    </row>
    <row r="25770" spans="41:41" x14ac:dyDescent="0.25">
      <c r="AO25770" s="165"/>
    </row>
    <row r="25771" spans="41:41" x14ac:dyDescent="0.25">
      <c r="AO25771" s="165"/>
    </row>
    <row r="25772" spans="41:41" x14ac:dyDescent="0.25">
      <c r="AO25772" s="165"/>
    </row>
    <row r="25773" spans="41:41" x14ac:dyDescent="0.25">
      <c r="AO25773" s="165"/>
    </row>
    <row r="25774" spans="41:41" x14ac:dyDescent="0.25">
      <c r="AO25774" s="165"/>
    </row>
    <row r="25775" spans="41:41" x14ac:dyDescent="0.25">
      <c r="AO25775" s="165"/>
    </row>
    <row r="25776" spans="41:41" x14ac:dyDescent="0.25">
      <c r="AO25776" s="165"/>
    </row>
    <row r="25777" spans="41:41" x14ac:dyDescent="0.25">
      <c r="AO25777" s="165"/>
    </row>
    <row r="25778" spans="41:41" x14ac:dyDescent="0.25">
      <c r="AO25778" s="165"/>
    </row>
    <row r="25779" spans="41:41" x14ac:dyDescent="0.25">
      <c r="AO25779" s="165"/>
    </row>
    <row r="25780" spans="41:41" x14ac:dyDescent="0.25">
      <c r="AO25780" s="165"/>
    </row>
    <row r="25781" spans="41:41" x14ac:dyDescent="0.25">
      <c r="AO25781" s="165"/>
    </row>
    <row r="25782" spans="41:41" x14ac:dyDescent="0.25">
      <c r="AO25782" s="165"/>
    </row>
    <row r="25783" spans="41:41" x14ac:dyDescent="0.25">
      <c r="AO25783" s="165"/>
    </row>
    <row r="25784" spans="41:41" x14ac:dyDescent="0.25">
      <c r="AO25784" s="165"/>
    </row>
    <row r="25785" spans="41:41" x14ac:dyDescent="0.25">
      <c r="AO25785" s="165"/>
    </row>
    <row r="25786" spans="41:41" x14ac:dyDescent="0.25">
      <c r="AO25786" s="165"/>
    </row>
    <row r="25787" spans="41:41" x14ac:dyDescent="0.25">
      <c r="AO25787" s="165"/>
    </row>
    <row r="25788" spans="41:41" x14ac:dyDescent="0.25">
      <c r="AO25788" s="165"/>
    </row>
    <row r="25789" spans="41:41" x14ac:dyDescent="0.25">
      <c r="AO25789" s="165"/>
    </row>
    <row r="25790" spans="41:41" x14ac:dyDescent="0.25">
      <c r="AO25790" s="165"/>
    </row>
    <row r="25791" spans="41:41" x14ac:dyDescent="0.25">
      <c r="AO25791" s="165"/>
    </row>
    <row r="25792" spans="41:41" x14ac:dyDescent="0.25">
      <c r="AO25792" s="165"/>
    </row>
    <row r="25793" spans="41:41" x14ac:dyDescent="0.25">
      <c r="AO25793" s="165"/>
    </row>
    <row r="25794" spans="41:41" x14ac:dyDescent="0.25">
      <c r="AO25794" s="165"/>
    </row>
    <row r="25795" spans="41:41" x14ac:dyDescent="0.25">
      <c r="AO25795" s="165"/>
    </row>
    <row r="25796" spans="41:41" x14ac:dyDescent="0.25">
      <c r="AO25796" s="165"/>
    </row>
    <row r="25797" spans="41:41" x14ac:dyDescent="0.25">
      <c r="AO25797" s="165"/>
    </row>
    <row r="25798" spans="41:41" x14ac:dyDescent="0.25">
      <c r="AO25798" s="165"/>
    </row>
    <row r="25799" spans="41:41" x14ac:dyDescent="0.25">
      <c r="AO25799" s="165"/>
    </row>
    <row r="25800" spans="41:41" x14ac:dyDescent="0.25">
      <c r="AO25800" s="165"/>
    </row>
    <row r="25801" spans="41:41" x14ac:dyDescent="0.25">
      <c r="AO25801" s="165"/>
    </row>
    <row r="25802" spans="41:41" x14ac:dyDescent="0.25">
      <c r="AO25802" s="165"/>
    </row>
    <row r="25803" spans="41:41" x14ac:dyDescent="0.25">
      <c r="AO25803" s="165"/>
    </row>
    <row r="25804" spans="41:41" x14ac:dyDescent="0.25">
      <c r="AO25804" s="165"/>
    </row>
    <row r="25805" spans="41:41" x14ac:dyDescent="0.25">
      <c r="AO25805" s="165"/>
    </row>
    <row r="25806" spans="41:41" x14ac:dyDescent="0.25">
      <c r="AO25806" s="165"/>
    </row>
    <row r="25807" spans="41:41" x14ac:dyDescent="0.25">
      <c r="AO25807" s="165"/>
    </row>
    <row r="25808" spans="41:41" x14ac:dyDescent="0.25">
      <c r="AO25808" s="165"/>
    </row>
    <row r="25809" spans="41:41" x14ac:dyDescent="0.25">
      <c r="AO25809" s="165"/>
    </row>
    <row r="25810" spans="41:41" x14ac:dyDescent="0.25">
      <c r="AO25810" s="165"/>
    </row>
    <row r="25811" spans="41:41" x14ac:dyDescent="0.25">
      <c r="AO25811" s="165"/>
    </row>
    <row r="25812" spans="41:41" x14ac:dyDescent="0.25">
      <c r="AO25812" s="165"/>
    </row>
    <row r="25813" spans="41:41" x14ac:dyDescent="0.25">
      <c r="AO25813" s="165"/>
    </row>
    <row r="25814" spans="41:41" x14ac:dyDescent="0.25">
      <c r="AO25814" s="165"/>
    </row>
    <row r="25815" spans="41:41" x14ac:dyDescent="0.25">
      <c r="AO25815" s="165"/>
    </row>
    <row r="25816" spans="41:41" x14ac:dyDescent="0.25">
      <c r="AO25816" s="165"/>
    </row>
    <row r="25817" spans="41:41" x14ac:dyDescent="0.25">
      <c r="AO25817" s="165"/>
    </row>
    <row r="25818" spans="41:41" x14ac:dyDescent="0.25">
      <c r="AO25818" s="165"/>
    </row>
    <row r="25819" spans="41:41" x14ac:dyDescent="0.25">
      <c r="AO25819" s="165"/>
    </row>
    <row r="25820" spans="41:41" x14ac:dyDescent="0.25">
      <c r="AO25820" s="165"/>
    </row>
    <row r="25821" spans="41:41" x14ac:dyDescent="0.25">
      <c r="AO25821" s="165"/>
    </row>
    <row r="25822" spans="41:41" x14ac:dyDescent="0.25">
      <c r="AO25822" s="165"/>
    </row>
    <row r="25823" spans="41:41" x14ac:dyDescent="0.25">
      <c r="AO25823" s="165"/>
    </row>
    <row r="25824" spans="41:41" x14ac:dyDescent="0.25">
      <c r="AO25824" s="165"/>
    </row>
    <row r="25825" spans="41:41" x14ac:dyDescent="0.25">
      <c r="AO25825" s="165"/>
    </row>
    <row r="25826" spans="41:41" x14ac:dyDescent="0.25">
      <c r="AO25826" s="165"/>
    </row>
    <row r="25827" spans="41:41" x14ac:dyDescent="0.25">
      <c r="AO25827" s="165"/>
    </row>
    <row r="25828" spans="41:41" x14ac:dyDescent="0.25">
      <c r="AO25828" s="165"/>
    </row>
    <row r="25829" spans="41:41" x14ac:dyDescent="0.25">
      <c r="AO25829" s="165"/>
    </row>
    <row r="25830" spans="41:41" x14ac:dyDescent="0.25">
      <c r="AO25830" s="165"/>
    </row>
    <row r="25831" spans="41:41" x14ac:dyDescent="0.25">
      <c r="AO25831" s="165"/>
    </row>
    <row r="25832" spans="41:41" x14ac:dyDescent="0.25">
      <c r="AO25832" s="165"/>
    </row>
    <row r="25833" spans="41:41" x14ac:dyDescent="0.25">
      <c r="AO25833" s="165"/>
    </row>
    <row r="25834" spans="41:41" x14ac:dyDescent="0.25">
      <c r="AO25834" s="165"/>
    </row>
    <row r="25835" spans="41:41" x14ac:dyDescent="0.25">
      <c r="AO25835" s="165"/>
    </row>
    <row r="25836" spans="41:41" x14ac:dyDescent="0.25">
      <c r="AO25836" s="165"/>
    </row>
    <row r="25837" spans="41:41" x14ac:dyDescent="0.25">
      <c r="AO25837" s="165"/>
    </row>
    <row r="25838" spans="41:41" x14ac:dyDescent="0.25">
      <c r="AO25838" s="165"/>
    </row>
    <row r="25839" spans="41:41" x14ac:dyDescent="0.25">
      <c r="AO25839" s="165"/>
    </row>
    <row r="25840" spans="41:41" x14ac:dyDescent="0.25">
      <c r="AO25840" s="165"/>
    </row>
    <row r="25841" spans="41:41" x14ac:dyDescent="0.25">
      <c r="AO25841" s="165"/>
    </row>
    <row r="25842" spans="41:41" x14ac:dyDescent="0.25">
      <c r="AO25842" s="165"/>
    </row>
    <row r="25843" spans="41:41" x14ac:dyDescent="0.25">
      <c r="AO25843" s="165"/>
    </row>
    <row r="25844" spans="41:41" x14ac:dyDescent="0.25">
      <c r="AO25844" s="165"/>
    </row>
    <row r="25845" spans="41:41" x14ac:dyDescent="0.25">
      <c r="AO25845" s="165"/>
    </row>
    <row r="25846" spans="41:41" x14ac:dyDescent="0.25">
      <c r="AO25846" s="165"/>
    </row>
    <row r="25847" spans="41:41" x14ac:dyDescent="0.25">
      <c r="AO25847" s="165"/>
    </row>
    <row r="25848" spans="41:41" x14ac:dyDescent="0.25">
      <c r="AO25848" s="165"/>
    </row>
    <row r="25849" spans="41:41" x14ac:dyDescent="0.25">
      <c r="AO25849" s="165"/>
    </row>
    <row r="25850" spans="41:41" x14ac:dyDescent="0.25">
      <c r="AO25850" s="165"/>
    </row>
    <row r="25851" spans="41:41" x14ac:dyDescent="0.25">
      <c r="AO25851" s="165"/>
    </row>
    <row r="25852" spans="41:41" x14ac:dyDescent="0.25">
      <c r="AO25852" s="165"/>
    </row>
    <row r="25853" spans="41:41" x14ac:dyDescent="0.25">
      <c r="AO25853" s="165"/>
    </row>
    <row r="25854" spans="41:41" x14ac:dyDescent="0.25">
      <c r="AO25854" s="165"/>
    </row>
    <row r="25855" spans="41:41" x14ac:dyDescent="0.25">
      <c r="AO25855" s="165"/>
    </row>
    <row r="25856" spans="41:41" x14ac:dyDescent="0.25">
      <c r="AO25856" s="165"/>
    </row>
    <row r="25857" spans="41:41" x14ac:dyDescent="0.25">
      <c r="AO25857" s="165"/>
    </row>
    <row r="25858" spans="41:41" x14ac:dyDescent="0.25">
      <c r="AO25858" s="165"/>
    </row>
    <row r="25859" spans="41:41" x14ac:dyDescent="0.25">
      <c r="AO25859" s="165"/>
    </row>
    <row r="25860" spans="41:41" x14ac:dyDescent="0.25">
      <c r="AO25860" s="165"/>
    </row>
    <row r="25861" spans="41:41" x14ac:dyDescent="0.25">
      <c r="AO25861" s="165"/>
    </row>
    <row r="25862" spans="41:41" x14ac:dyDescent="0.25">
      <c r="AO25862" s="165"/>
    </row>
    <row r="25863" spans="41:41" x14ac:dyDescent="0.25">
      <c r="AO25863" s="165"/>
    </row>
    <row r="25864" spans="41:41" x14ac:dyDescent="0.25">
      <c r="AO25864" s="165"/>
    </row>
    <row r="25865" spans="41:41" x14ac:dyDescent="0.25">
      <c r="AO25865" s="165"/>
    </row>
    <row r="25866" spans="41:41" x14ac:dyDescent="0.25">
      <c r="AO25866" s="165"/>
    </row>
    <row r="25867" spans="41:41" x14ac:dyDescent="0.25">
      <c r="AO25867" s="165"/>
    </row>
    <row r="25868" spans="41:41" x14ac:dyDescent="0.25">
      <c r="AO25868" s="165"/>
    </row>
    <row r="25869" spans="41:41" x14ac:dyDescent="0.25">
      <c r="AO25869" s="165"/>
    </row>
    <row r="25870" spans="41:41" x14ac:dyDescent="0.25">
      <c r="AO25870" s="165"/>
    </row>
    <row r="25871" spans="41:41" x14ac:dyDescent="0.25">
      <c r="AO25871" s="165"/>
    </row>
    <row r="25872" spans="41:41" x14ac:dyDescent="0.25">
      <c r="AO25872" s="165"/>
    </row>
    <row r="25873" spans="41:41" x14ac:dyDescent="0.25">
      <c r="AO25873" s="165"/>
    </row>
    <row r="25874" spans="41:41" x14ac:dyDescent="0.25">
      <c r="AO25874" s="165"/>
    </row>
    <row r="25875" spans="41:41" x14ac:dyDescent="0.25">
      <c r="AO25875" s="165"/>
    </row>
    <row r="25876" spans="41:41" x14ac:dyDescent="0.25">
      <c r="AO25876" s="165"/>
    </row>
    <row r="25877" spans="41:41" x14ac:dyDescent="0.25">
      <c r="AO25877" s="165"/>
    </row>
    <row r="25878" spans="41:41" x14ac:dyDescent="0.25">
      <c r="AO25878" s="165"/>
    </row>
    <row r="25879" spans="41:41" x14ac:dyDescent="0.25">
      <c r="AO25879" s="165"/>
    </row>
    <row r="25880" spans="41:41" x14ac:dyDescent="0.25">
      <c r="AO25880" s="165"/>
    </row>
    <row r="25881" spans="41:41" x14ac:dyDescent="0.25">
      <c r="AO25881" s="165"/>
    </row>
    <row r="25882" spans="41:41" x14ac:dyDescent="0.25">
      <c r="AO25882" s="165"/>
    </row>
    <row r="25883" spans="41:41" x14ac:dyDescent="0.25">
      <c r="AO25883" s="165"/>
    </row>
    <row r="25884" spans="41:41" x14ac:dyDescent="0.25">
      <c r="AO25884" s="165"/>
    </row>
    <row r="25885" spans="41:41" x14ac:dyDescent="0.25">
      <c r="AO25885" s="165"/>
    </row>
    <row r="25886" spans="41:41" x14ac:dyDescent="0.25">
      <c r="AO25886" s="165"/>
    </row>
    <row r="25887" spans="41:41" x14ac:dyDescent="0.25">
      <c r="AO25887" s="165"/>
    </row>
    <row r="25888" spans="41:41" x14ac:dyDescent="0.25">
      <c r="AO25888" s="165"/>
    </row>
    <row r="25889" spans="41:41" x14ac:dyDescent="0.25">
      <c r="AO25889" s="165"/>
    </row>
    <row r="25890" spans="41:41" x14ac:dyDescent="0.25">
      <c r="AO25890" s="165"/>
    </row>
    <row r="25891" spans="41:41" x14ac:dyDescent="0.25">
      <c r="AO25891" s="165"/>
    </row>
    <row r="25892" spans="41:41" x14ac:dyDescent="0.25">
      <c r="AO25892" s="165"/>
    </row>
    <row r="25893" spans="41:41" x14ac:dyDescent="0.25">
      <c r="AO25893" s="165"/>
    </row>
    <row r="25894" spans="41:41" x14ac:dyDescent="0.25">
      <c r="AO25894" s="165"/>
    </row>
    <row r="25895" spans="41:41" x14ac:dyDescent="0.25">
      <c r="AO25895" s="165"/>
    </row>
    <row r="25896" spans="41:41" x14ac:dyDescent="0.25">
      <c r="AO25896" s="165"/>
    </row>
    <row r="25897" spans="41:41" x14ac:dyDescent="0.25">
      <c r="AO25897" s="165"/>
    </row>
    <row r="25898" spans="41:41" x14ac:dyDescent="0.25">
      <c r="AO25898" s="165"/>
    </row>
    <row r="25899" spans="41:41" x14ac:dyDescent="0.25">
      <c r="AO25899" s="165"/>
    </row>
    <row r="25900" spans="41:41" x14ac:dyDescent="0.25">
      <c r="AO25900" s="165"/>
    </row>
    <row r="25901" spans="41:41" x14ac:dyDescent="0.25">
      <c r="AO25901" s="165"/>
    </row>
    <row r="25902" spans="41:41" x14ac:dyDescent="0.25">
      <c r="AO25902" s="165"/>
    </row>
    <row r="25903" spans="41:41" x14ac:dyDescent="0.25">
      <c r="AO25903" s="165"/>
    </row>
    <row r="25904" spans="41:41" x14ac:dyDescent="0.25">
      <c r="AO25904" s="165"/>
    </row>
    <row r="25905" spans="41:41" x14ac:dyDescent="0.25">
      <c r="AO25905" s="165"/>
    </row>
    <row r="25906" spans="41:41" x14ac:dyDescent="0.25">
      <c r="AO25906" s="165"/>
    </row>
    <row r="25907" spans="41:41" x14ac:dyDescent="0.25">
      <c r="AO25907" s="165"/>
    </row>
    <row r="25908" spans="41:41" x14ac:dyDescent="0.25">
      <c r="AO25908" s="165"/>
    </row>
    <row r="25909" spans="41:41" x14ac:dyDescent="0.25">
      <c r="AO25909" s="165"/>
    </row>
    <row r="25910" spans="41:41" x14ac:dyDescent="0.25">
      <c r="AO25910" s="165"/>
    </row>
    <row r="25911" spans="41:41" x14ac:dyDescent="0.25">
      <c r="AO25911" s="165"/>
    </row>
    <row r="25912" spans="41:41" x14ac:dyDescent="0.25">
      <c r="AO25912" s="165"/>
    </row>
    <row r="25913" spans="41:41" x14ac:dyDescent="0.25">
      <c r="AO25913" s="165"/>
    </row>
    <row r="25914" spans="41:41" x14ac:dyDescent="0.25">
      <c r="AO25914" s="165"/>
    </row>
    <row r="25915" spans="41:41" x14ac:dyDescent="0.25">
      <c r="AO25915" s="165"/>
    </row>
    <row r="25916" spans="41:41" x14ac:dyDescent="0.25">
      <c r="AO25916" s="165"/>
    </row>
    <row r="25917" spans="41:41" x14ac:dyDescent="0.25">
      <c r="AO25917" s="165"/>
    </row>
    <row r="25918" spans="41:41" x14ac:dyDescent="0.25">
      <c r="AO25918" s="165"/>
    </row>
    <row r="25919" spans="41:41" x14ac:dyDescent="0.25">
      <c r="AO25919" s="165"/>
    </row>
    <row r="25920" spans="41:41" x14ac:dyDescent="0.25">
      <c r="AO25920" s="165"/>
    </row>
    <row r="25921" spans="41:41" x14ac:dyDescent="0.25">
      <c r="AO25921" s="165"/>
    </row>
    <row r="25922" spans="41:41" x14ac:dyDescent="0.25">
      <c r="AO25922" s="165"/>
    </row>
    <row r="25923" spans="41:41" x14ac:dyDescent="0.25">
      <c r="AO25923" s="165"/>
    </row>
    <row r="25924" spans="41:41" x14ac:dyDescent="0.25">
      <c r="AO25924" s="165"/>
    </row>
    <row r="25925" spans="41:41" x14ac:dyDescent="0.25">
      <c r="AO25925" s="165"/>
    </row>
    <row r="25926" spans="41:41" x14ac:dyDescent="0.25">
      <c r="AO25926" s="165"/>
    </row>
    <row r="25927" spans="41:41" x14ac:dyDescent="0.25">
      <c r="AO25927" s="165"/>
    </row>
    <row r="25928" spans="41:41" x14ac:dyDescent="0.25">
      <c r="AO25928" s="165"/>
    </row>
    <row r="25929" spans="41:41" x14ac:dyDescent="0.25">
      <c r="AO25929" s="165"/>
    </row>
    <row r="25930" spans="41:41" x14ac:dyDescent="0.25">
      <c r="AO25930" s="165"/>
    </row>
    <row r="25931" spans="41:41" x14ac:dyDescent="0.25">
      <c r="AO25931" s="165"/>
    </row>
    <row r="25932" spans="41:41" x14ac:dyDescent="0.25">
      <c r="AO25932" s="165"/>
    </row>
    <row r="25933" spans="41:41" x14ac:dyDescent="0.25">
      <c r="AO25933" s="165"/>
    </row>
    <row r="25934" spans="41:41" x14ac:dyDescent="0.25">
      <c r="AO25934" s="165"/>
    </row>
    <row r="25935" spans="41:41" x14ac:dyDescent="0.25">
      <c r="AO25935" s="165"/>
    </row>
    <row r="25936" spans="41:41" x14ac:dyDescent="0.25">
      <c r="AO25936" s="165"/>
    </row>
    <row r="25937" spans="41:41" x14ac:dyDescent="0.25">
      <c r="AO25937" s="165"/>
    </row>
    <row r="25938" spans="41:41" x14ac:dyDescent="0.25">
      <c r="AO25938" s="165"/>
    </row>
    <row r="25939" spans="41:41" x14ac:dyDescent="0.25">
      <c r="AO25939" s="165"/>
    </row>
    <row r="25940" spans="41:41" x14ac:dyDescent="0.25">
      <c r="AO25940" s="165"/>
    </row>
    <row r="25941" spans="41:41" x14ac:dyDescent="0.25">
      <c r="AO25941" s="165"/>
    </row>
    <row r="25942" spans="41:41" x14ac:dyDescent="0.25">
      <c r="AO25942" s="165"/>
    </row>
    <row r="25943" spans="41:41" x14ac:dyDescent="0.25">
      <c r="AO25943" s="165"/>
    </row>
    <row r="25944" spans="41:41" x14ac:dyDescent="0.25">
      <c r="AO25944" s="165"/>
    </row>
    <row r="25945" spans="41:41" x14ac:dyDescent="0.25">
      <c r="AO25945" s="165"/>
    </row>
    <row r="25946" spans="41:41" x14ac:dyDescent="0.25">
      <c r="AO25946" s="165"/>
    </row>
    <row r="25947" spans="41:41" x14ac:dyDescent="0.25">
      <c r="AO25947" s="165"/>
    </row>
    <row r="25948" spans="41:41" x14ac:dyDescent="0.25">
      <c r="AO25948" s="165"/>
    </row>
    <row r="25949" spans="41:41" x14ac:dyDescent="0.25">
      <c r="AO25949" s="165"/>
    </row>
    <row r="25950" spans="41:41" x14ac:dyDescent="0.25">
      <c r="AO25950" s="165"/>
    </row>
    <row r="25951" spans="41:41" x14ac:dyDescent="0.25">
      <c r="AO25951" s="165"/>
    </row>
    <row r="25952" spans="41:41" x14ac:dyDescent="0.25">
      <c r="AO25952" s="165"/>
    </row>
    <row r="25953" spans="41:41" x14ac:dyDescent="0.25">
      <c r="AO25953" s="165"/>
    </row>
    <row r="25954" spans="41:41" x14ac:dyDescent="0.25">
      <c r="AO25954" s="165"/>
    </row>
    <row r="25955" spans="41:41" x14ac:dyDescent="0.25">
      <c r="AO25955" s="165"/>
    </row>
    <row r="25956" spans="41:41" x14ac:dyDescent="0.25">
      <c r="AO25956" s="165"/>
    </row>
    <row r="25957" spans="41:41" x14ac:dyDescent="0.25">
      <c r="AO25957" s="165"/>
    </row>
    <row r="25958" spans="41:41" x14ac:dyDescent="0.25">
      <c r="AO25958" s="165"/>
    </row>
    <row r="25959" spans="41:41" x14ac:dyDescent="0.25">
      <c r="AO25959" s="165"/>
    </row>
    <row r="25960" spans="41:41" x14ac:dyDescent="0.25">
      <c r="AO25960" s="165"/>
    </row>
    <row r="25961" spans="41:41" x14ac:dyDescent="0.25">
      <c r="AO25961" s="165"/>
    </row>
    <row r="25962" spans="41:41" x14ac:dyDescent="0.25">
      <c r="AO25962" s="165"/>
    </row>
    <row r="25963" spans="41:41" x14ac:dyDescent="0.25">
      <c r="AO25963" s="165"/>
    </row>
    <row r="25964" spans="41:41" x14ac:dyDescent="0.25">
      <c r="AO25964" s="165"/>
    </row>
    <row r="25965" spans="41:41" x14ac:dyDescent="0.25">
      <c r="AO25965" s="165"/>
    </row>
    <row r="25966" spans="41:41" x14ac:dyDescent="0.25">
      <c r="AO25966" s="165"/>
    </row>
    <row r="25967" spans="41:41" x14ac:dyDescent="0.25">
      <c r="AO25967" s="165"/>
    </row>
    <row r="25968" spans="41:41" x14ac:dyDescent="0.25">
      <c r="AO25968" s="165"/>
    </row>
    <row r="25969" spans="41:41" x14ac:dyDescent="0.25">
      <c r="AO25969" s="165"/>
    </row>
    <row r="25970" spans="41:41" x14ac:dyDescent="0.25">
      <c r="AO25970" s="165"/>
    </row>
    <row r="25971" spans="41:41" x14ac:dyDescent="0.25">
      <c r="AO25971" s="165"/>
    </row>
    <row r="25972" spans="41:41" x14ac:dyDescent="0.25">
      <c r="AO25972" s="165"/>
    </row>
    <row r="25973" spans="41:41" x14ac:dyDescent="0.25">
      <c r="AO25973" s="165"/>
    </row>
    <row r="25974" spans="41:41" x14ac:dyDescent="0.25">
      <c r="AO25974" s="165"/>
    </row>
    <row r="25975" spans="41:41" x14ac:dyDescent="0.25">
      <c r="AO25975" s="165"/>
    </row>
    <row r="25976" spans="41:41" x14ac:dyDescent="0.25">
      <c r="AO25976" s="165"/>
    </row>
    <row r="25977" spans="41:41" x14ac:dyDescent="0.25">
      <c r="AO25977" s="165"/>
    </row>
    <row r="25978" spans="41:41" x14ac:dyDescent="0.25">
      <c r="AO25978" s="165"/>
    </row>
    <row r="25979" spans="41:41" x14ac:dyDescent="0.25">
      <c r="AO25979" s="165"/>
    </row>
    <row r="25980" spans="41:41" x14ac:dyDescent="0.25">
      <c r="AO25980" s="165"/>
    </row>
    <row r="25981" spans="41:41" x14ac:dyDescent="0.25">
      <c r="AO25981" s="165"/>
    </row>
    <row r="25982" spans="41:41" x14ac:dyDescent="0.25">
      <c r="AO25982" s="165"/>
    </row>
    <row r="25983" spans="41:41" x14ac:dyDescent="0.25">
      <c r="AO25983" s="165"/>
    </row>
    <row r="25984" spans="41:41" x14ac:dyDescent="0.25">
      <c r="AO25984" s="165"/>
    </row>
    <row r="25985" spans="41:41" x14ac:dyDescent="0.25">
      <c r="AO25985" s="165"/>
    </row>
    <row r="25986" spans="41:41" x14ac:dyDescent="0.25">
      <c r="AO25986" s="165"/>
    </row>
    <row r="25987" spans="41:41" x14ac:dyDescent="0.25">
      <c r="AO25987" s="165"/>
    </row>
    <row r="25988" spans="41:41" x14ac:dyDescent="0.25">
      <c r="AO25988" s="165"/>
    </row>
    <row r="25989" spans="41:41" x14ac:dyDescent="0.25">
      <c r="AO25989" s="165"/>
    </row>
    <row r="25990" spans="41:41" x14ac:dyDescent="0.25">
      <c r="AO25990" s="165"/>
    </row>
    <row r="25991" spans="41:41" x14ac:dyDescent="0.25">
      <c r="AO25991" s="165"/>
    </row>
    <row r="25992" spans="41:41" x14ac:dyDescent="0.25">
      <c r="AO25992" s="165"/>
    </row>
    <row r="25993" spans="41:41" x14ac:dyDescent="0.25">
      <c r="AO25993" s="165"/>
    </row>
    <row r="25994" spans="41:41" x14ac:dyDescent="0.25">
      <c r="AO25994" s="165"/>
    </row>
    <row r="25995" spans="41:41" x14ac:dyDescent="0.25">
      <c r="AO25995" s="165"/>
    </row>
    <row r="25996" spans="41:41" x14ac:dyDescent="0.25">
      <c r="AO25996" s="165"/>
    </row>
    <row r="25997" spans="41:41" x14ac:dyDescent="0.25">
      <c r="AO25997" s="165"/>
    </row>
    <row r="25998" spans="41:41" x14ac:dyDescent="0.25">
      <c r="AO25998" s="165"/>
    </row>
    <row r="25999" spans="41:41" x14ac:dyDescent="0.25">
      <c r="AO25999" s="165"/>
    </row>
    <row r="26000" spans="41:41" x14ac:dyDescent="0.25">
      <c r="AO26000" s="165"/>
    </row>
    <row r="26001" spans="41:41" x14ac:dyDescent="0.25">
      <c r="AO26001" s="165"/>
    </row>
    <row r="26002" spans="41:41" x14ac:dyDescent="0.25">
      <c r="AO26002" s="165"/>
    </row>
    <row r="26003" spans="41:41" x14ac:dyDescent="0.25">
      <c r="AO26003" s="165"/>
    </row>
    <row r="26004" spans="41:41" x14ac:dyDescent="0.25">
      <c r="AO26004" s="165"/>
    </row>
    <row r="26005" spans="41:41" x14ac:dyDescent="0.25">
      <c r="AO26005" s="165"/>
    </row>
    <row r="26006" spans="41:41" x14ac:dyDescent="0.25">
      <c r="AO26006" s="165"/>
    </row>
    <row r="26007" spans="41:41" x14ac:dyDescent="0.25">
      <c r="AO26007" s="165"/>
    </row>
    <row r="26008" spans="41:41" x14ac:dyDescent="0.25">
      <c r="AO26008" s="165"/>
    </row>
    <row r="26009" spans="41:41" x14ac:dyDescent="0.25">
      <c r="AO26009" s="165"/>
    </row>
    <row r="26010" spans="41:41" x14ac:dyDescent="0.25">
      <c r="AO26010" s="165"/>
    </row>
    <row r="26011" spans="41:41" x14ac:dyDescent="0.25">
      <c r="AO26011" s="165"/>
    </row>
    <row r="26012" spans="41:41" x14ac:dyDescent="0.25">
      <c r="AO26012" s="165"/>
    </row>
    <row r="26013" spans="41:41" x14ac:dyDescent="0.25">
      <c r="AO26013" s="165"/>
    </row>
    <row r="26014" spans="41:41" x14ac:dyDescent="0.25">
      <c r="AO26014" s="165"/>
    </row>
    <row r="26015" spans="41:41" x14ac:dyDescent="0.25">
      <c r="AO26015" s="165"/>
    </row>
    <row r="26016" spans="41:41" x14ac:dyDescent="0.25">
      <c r="AO26016" s="165"/>
    </row>
    <row r="26017" spans="41:41" x14ac:dyDescent="0.25">
      <c r="AO26017" s="165"/>
    </row>
    <row r="26018" spans="41:41" x14ac:dyDescent="0.25">
      <c r="AO26018" s="165"/>
    </row>
    <row r="26019" spans="41:41" x14ac:dyDescent="0.25">
      <c r="AO26019" s="165"/>
    </row>
    <row r="26020" spans="41:41" x14ac:dyDescent="0.25">
      <c r="AO26020" s="165"/>
    </row>
    <row r="26021" spans="41:41" x14ac:dyDescent="0.25">
      <c r="AO26021" s="165"/>
    </row>
    <row r="26022" spans="41:41" x14ac:dyDescent="0.25">
      <c r="AO26022" s="165"/>
    </row>
    <row r="26023" spans="41:41" x14ac:dyDescent="0.25">
      <c r="AO26023" s="165"/>
    </row>
    <row r="26024" spans="41:41" x14ac:dyDescent="0.25">
      <c r="AO26024" s="165"/>
    </row>
    <row r="26025" spans="41:41" x14ac:dyDescent="0.25">
      <c r="AO26025" s="165"/>
    </row>
    <row r="26026" spans="41:41" x14ac:dyDescent="0.25">
      <c r="AO26026" s="165"/>
    </row>
    <row r="26027" spans="41:41" x14ac:dyDescent="0.25">
      <c r="AO26027" s="165"/>
    </row>
    <row r="26028" spans="41:41" x14ac:dyDescent="0.25">
      <c r="AO26028" s="165"/>
    </row>
    <row r="26029" spans="41:41" x14ac:dyDescent="0.25">
      <c r="AO26029" s="165"/>
    </row>
    <row r="26030" spans="41:41" x14ac:dyDescent="0.25">
      <c r="AO26030" s="165"/>
    </row>
    <row r="26031" spans="41:41" x14ac:dyDescent="0.25">
      <c r="AO26031" s="165"/>
    </row>
    <row r="26032" spans="41:41" x14ac:dyDescent="0.25">
      <c r="AO26032" s="165"/>
    </row>
    <row r="26033" spans="41:41" x14ac:dyDescent="0.25">
      <c r="AO26033" s="165"/>
    </row>
    <row r="26034" spans="41:41" x14ac:dyDescent="0.25">
      <c r="AO26034" s="165"/>
    </row>
    <row r="26035" spans="41:41" x14ac:dyDescent="0.25">
      <c r="AO26035" s="165"/>
    </row>
    <row r="26036" spans="41:41" x14ac:dyDescent="0.25">
      <c r="AO26036" s="165"/>
    </row>
    <row r="26037" spans="41:41" x14ac:dyDescent="0.25">
      <c r="AO26037" s="165"/>
    </row>
    <row r="26038" spans="41:41" x14ac:dyDescent="0.25">
      <c r="AO26038" s="165"/>
    </row>
    <row r="26039" spans="41:41" x14ac:dyDescent="0.25">
      <c r="AO26039" s="165"/>
    </row>
    <row r="26040" spans="41:41" x14ac:dyDescent="0.25">
      <c r="AO26040" s="165"/>
    </row>
    <row r="26041" spans="41:41" x14ac:dyDescent="0.25">
      <c r="AO26041" s="165"/>
    </row>
    <row r="26042" spans="41:41" x14ac:dyDescent="0.25">
      <c r="AO26042" s="165"/>
    </row>
    <row r="26043" spans="41:41" x14ac:dyDescent="0.25">
      <c r="AO26043" s="165"/>
    </row>
    <row r="26044" spans="41:41" x14ac:dyDescent="0.25">
      <c r="AO26044" s="165"/>
    </row>
    <row r="26045" spans="41:41" x14ac:dyDescent="0.25">
      <c r="AO26045" s="165"/>
    </row>
    <row r="26046" spans="41:41" x14ac:dyDescent="0.25">
      <c r="AO26046" s="165"/>
    </row>
    <row r="26047" spans="41:41" x14ac:dyDescent="0.25">
      <c r="AO26047" s="165"/>
    </row>
    <row r="26048" spans="41:41" x14ac:dyDescent="0.25">
      <c r="AO26048" s="165"/>
    </row>
    <row r="26049" spans="41:41" x14ac:dyDescent="0.25">
      <c r="AO26049" s="165"/>
    </row>
    <row r="26050" spans="41:41" x14ac:dyDescent="0.25">
      <c r="AO26050" s="165"/>
    </row>
    <row r="26051" spans="41:41" x14ac:dyDescent="0.25">
      <c r="AO26051" s="165"/>
    </row>
    <row r="26052" spans="41:41" x14ac:dyDescent="0.25">
      <c r="AO26052" s="165"/>
    </row>
    <row r="26053" spans="41:41" x14ac:dyDescent="0.25">
      <c r="AO26053" s="165"/>
    </row>
    <row r="26054" spans="41:41" x14ac:dyDescent="0.25">
      <c r="AO26054" s="165"/>
    </row>
    <row r="26055" spans="41:41" x14ac:dyDescent="0.25">
      <c r="AO26055" s="165"/>
    </row>
    <row r="26056" spans="41:41" x14ac:dyDescent="0.25">
      <c r="AO26056" s="165"/>
    </row>
    <row r="26057" spans="41:41" x14ac:dyDescent="0.25">
      <c r="AO26057" s="165"/>
    </row>
    <row r="26058" spans="41:41" x14ac:dyDescent="0.25">
      <c r="AO26058" s="165"/>
    </row>
    <row r="26059" spans="41:41" x14ac:dyDescent="0.25">
      <c r="AO26059" s="165"/>
    </row>
    <row r="26060" spans="41:41" x14ac:dyDescent="0.25">
      <c r="AO26060" s="165"/>
    </row>
    <row r="26061" spans="41:41" x14ac:dyDescent="0.25">
      <c r="AO26061" s="165"/>
    </row>
    <row r="26062" spans="41:41" x14ac:dyDescent="0.25">
      <c r="AO26062" s="165"/>
    </row>
    <row r="26063" spans="41:41" x14ac:dyDescent="0.25">
      <c r="AO26063" s="165"/>
    </row>
    <row r="26064" spans="41:41" x14ac:dyDescent="0.25">
      <c r="AO26064" s="165"/>
    </row>
    <row r="26065" spans="41:41" x14ac:dyDescent="0.25">
      <c r="AO26065" s="165"/>
    </row>
    <row r="26066" spans="41:41" x14ac:dyDescent="0.25">
      <c r="AO26066" s="165"/>
    </row>
    <row r="26067" spans="41:41" x14ac:dyDescent="0.25">
      <c r="AO26067" s="165"/>
    </row>
    <row r="26068" spans="41:41" x14ac:dyDescent="0.25">
      <c r="AO26068" s="165"/>
    </row>
    <row r="26069" spans="41:41" x14ac:dyDescent="0.25">
      <c r="AO26069" s="165"/>
    </row>
    <row r="26070" spans="41:41" x14ac:dyDescent="0.25">
      <c r="AO26070" s="165"/>
    </row>
    <row r="26071" spans="41:41" x14ac:dyDescent="0.25">
      <c r="AO26071" s="165"/>
    </row>
    <row r="26072" spans="41:41" x14ac:dyDescent="0.25">
      <c r="AO26072" s="165"/>
    </row>
    <row r="26073" spans="41:41" x14ac:dyDescent="0.25">
      <c r="AO26073" s="165"/>
    </row>
    <row r="26074" spans="41:41" x14ac:dyDescent="0.25">
      <c r="AO26074" s="165"/>
    </row>
    <row r="26075" spans="41:41" x14ac:dyDescent="0.25">
      <c r="AO26075" s="165"/>
    </row>
    <row r="26076" spans="41:41" x14ac:dyDescent="0.25">
      <c r="AO26076" s="165"/>
    </row>
    <row r="26077" spans="41:41" x14ac:dyDescent="0.25">
      <c r="AO26077" s="165"/>
    </row>
    <row r="26078" spans="41:41" x14ac:dyDescent="0.25">
      <c r="AO26078" s="165"/>
    </row>
    <row r="26079" spans="41:41" x14ac:dyDescent="0.25">
      <c r="AO26079" s="165"/>
    </row>
    <row r="26080" spans="41:41" x14ac:dyDescent="0.25">
      <c r="AO26080" s="165"/>
    </row>
    <row r="26081" spans="41:41" x14ac:dyDescent="0.25">
      <c r="AO26081" s="165"/>
    </row>
    <row r="26082" spans="41:41" x14ac:dyDescent="0.25">
      <c r="AO26082" s="165"/>
    </row>
    <row r="26083" spans="41:41" x14ac:dyDescent="0.25">
      <c r="AO26083" s="165"/>
    </row>
    <row r="26084" spans="41:41" x14ac:dyDescent="0.25">
      <c r="AO26084" s="165"/>
    </row>
    <row r="26085" spans="41:41" x14ac:dyDescent="0.25">
      <c r="AO26085" s="165"/>
    </row>
    <row r="26086" spans="41:41" x14ac:dyDescent="0.25">
      <c r="AO26086" s="165"/>
    </row>
    <row r="26087" spans="41:41" x14ac:dyDescent="0.25">
      <c r="AO26087" s="165"/>
    </row>
    <row r="26088" spans="41:41" x14ac:dyDescent="0.25">
      <c r="AO26088" s="165"/>
    </row>
    <row r="26089" spans="41:41" x14ac:dyDescent="0.25">
      <c r="AO26089" s="165"/>
    </row>
    <row r="26090" spans="41:41" x14ac:dyDescent="0.25">
      <c r="AO26090" s="165"/>
    </row>
    <row r="26091" spans="41:41" x14ac:dyDescent="0.25">
      <c r="AO26091" s="165"/>
    </row>
    <row r="26092" spans="41:41" x14ac:dyDescent="0.25">
      <c r="AO26092" s="165"/>
    </row>
    <row r="26093" spans="41:41" x14ac:dyDescent="0.25">
      <c r="AO26093" s="165"/>
    </row>
    <row r="26094" spans="41:41" x14ac:dyDescent="0.25">
      <c r="AO26094" s="165"/>
    </row>
    <row r="26095" spans="41:41" x14ac:dyDescent="0.25">
      <c r="AO26095" s="165"/>
    </row>
    <row r="26096" spans="41:41" x14ac:dyDescent="0.25">
      <c r="AO26096" s="165"/>
    </row>
    <row r="26097" spans="41:41" x14ac:dyDescent="0.25">
      <c r="AO26097" s="165"/>
    </row>
    <row r="26098" spans="41:41" x14ac:dyDescent="0.25">
      <c r="AO26098" s="165"/>
    </row>
    <row r="26099" spans="41:41" x14ac:dyDescent="0.25">
      <c r="AO26099" s="165"/>
    </row>
    <row r="26100" spans="41:41" x14ac:dyDescent="0.25">
      <c r="AO26100" s="165"/>
    </row>
    <row r="26101" spans="41:41" x14ac:dyDescent="0.25">
      <c r="AO26101" s="165"/>
    </row>
    <row r="26102" spans="41:41" x14ac:dyDescent="0.25">
      <c r="AO26102" s="165"/>
    </row>
    <row r="26103" spans="41:41" x14ac:dyDescent="0.25">
      <c r="AO26103" s="165"/>
    </row>
    <row r="26104" spans="41:41" x14ac:dyDescent="0.25">
      <c r="AO26104" s="165"/>
    </row>
    <row r="26105" spans="41:41" x14ac:dyDescent="0.25">
      <c r="AO26105" s="165"/>
    </row>
    <row r="26106" spans="41:41" x14ac:dyDescent="0.25">
      <c r="AO26106" s="165"/>
    </row>
    <row r="26107" spans="41:41" x14ac:dyDescent="0.25">
      <c r="AO26107" s="165"/>
    </row>
    <row r="26108" spans="41:41" x14ac:dyDescent="0.25">
      <c r="AO26108" s="165"/>
    </row>
    <row r="26109" spans="41:41" x14ac:dyDescent="0.25">
      <c r="AO26109" s="165"/>
    </row>
    <row r="26110" spans="41:41" x14ac:dyDescent="0.25">
      <c r="AO26110" s="165"/>
    </row>
    <row r="26111" spans="41:41" x14ac:dyDescent="0.25">
      <c r="AO26111" s="165"/>
    </row>
    <row r="26112" spans="41:41" x14ac:dyDescent="0.25">
      <c r="AO26112" s="165"/>
    </row>
    <row r="26113" spans="41:41" x14ac:dyDescent="0.25">
      <c r="AO26113" s="165"/>
    </row>
    <row r="26114" spans="41:41" x14ac:dyDescent="0.25">
      <c r="AO26114" s="165"/>
    </row>
    <row r="26115" spans="41:41" x14ac:dyDescent="0.25">
      <c r="AO26115" s="165"/>
    </row>
    <row r="26116" spans="41:41" x14ac:dyDescent="0.25">
      <c r="AO26116" s="165"/>
    </row>
    <row r="26117" spans="41:41" x14ac:dyDescent="0.25">
      <c r="AO26117" s="165"/>
    </row>
    <row r="26118" spans="41:41" x14ac:dyDescent="0.25">
      <c r="AO26118" s="165"/>
    </row>
    <row r="26119" spans="41:41" x14ac:dyDescent="0.25">
      <c r="AO26119" s="165"/>
    </row>
    <row r="26120" spans="41:41" x14ac:dyDescent="0.25">
      <c r="AO26120" s="165"/>
    </row>
    <row r="26121" spans="41:41" x14ac:dyDescent="0.25">
      <c r="AO26121" s="165"/>
    </row>
    <row r="26122" spans="41:41" x14ac:dyDescent="0.25">
      <c r="AO26122" s="165"/>
    </row>
    <row r="26123" spans="41:41" x14ac:dyDescent="0.25">
      <c r="AO26123" s="165"/>
    </row>
    <row r="26124" spans="41:41" x14ac:dyDescent="0.25">
      <c r="AO26124" s="165"/>
    </row>
    <row r="26125" spans="41:41" x14ac:dyDescent="0.25">
      <c r="AO26125" s="165"/>
    </row>
    <row r="26126" spans="41:41" x14ac:dyDescent="0.25">
      <c r="AO26126" s="165"/>
    </row>
    <row r="26127" spans="41:41" x14ac:dyDescent="0.25">
      <c r="AO26127" s="165"/>
    </row>
    <row r="26128" spans="41:41" x14ac:dyDescent="0.25">
      <c r="AO26128" s="165"/>
    </row>
    <row r="26129" spans="41:41" x14ac:dyDescent="0.25">
      <c r="AO26129" s="165"/>
    </row>
    <row r="26130" spans="41:41" x14ac:dyDescent="0.25">
      <c r="AO26130" s="165"/>
    </row>
    <row r="26131" spans="41:41" x14ac:dyDescent="0.25">
      <c r="AO26131" s="165"/>
    </row>
    <row r="26132" spans="41:41" x14ac:dyDescent="0.25">
      <c r="AO26132" s="165"/>
    </row>
    <row r="26133" spans="41:41" x14ac:dyDescent="0.25">
      <c r="AO26133" s="165"/>
    </row>
    <row r="26134" spans="41:41" x14ac:dyDescent="0.25">
      <c r="AO26134" s="165"/>
    </row>
    <row r="26135" spans="41:41" x14ac:dyDescent="0.25">
      <c r="AO26135" s="165"/>
    </row>
    <row r="26136" spans="41:41" x14ac:dyDescent="0.25">
      <c r="AO26136" s="165"/>
    </row>
    <row r="26137" spans="41:41" x14ac:dyDescent="0.25">
      <c r="AO26137" s="165"/>
    </row>
    <row r="26138" spans="41:41" x14ac:dyDescent="0.25">
      <c r="AO26138" s="165"/>
    </row>
    <row r="26139" spans="41:41" x14ac:dyDescent="0.25">
      <c r="AO26139" s="165"/>
    </row>
    <row r="26140" spans="41:41" x14ac:dyDescent="0.25">
      <c r="AO26140" s="165"/>
    </row>
    <row r="26141" spans="41:41" x14ac:dyDescent="0.25">
      <c r="AO26141" s="165"/>
    </row>
    <row r="26142" spans="41:41" x14ac:dyDescent="0.25">
      <c r="AO26142" s="165"/>
    </row>
    <row r="26143" spans="41:41" x14ac:dyDescent="0.25">
      <c r="AO26143" s="165"/>
    </row>
    <row r="26144" spans="41:41" x14ac:dyDescent="0.25">
      <c r="AO26144" s="165"/>
    </row>
    <row r="26145" spans="41:41" x14ac:dyDescent="0.25">
      <c r="AO26145" s="165"/>
    </row>
    <row r="26146" spans="41:41" x14ac:dyDescent="0.25">
      <c r="AO26146" s="165"/>
    </row>
    <row r="26147" spans="41:41" x14ac:dyDescent="0.25">
      <c r="AO26147" s="165"/>
    </row>
    <row r="26148" spans="41:41" x14ac:dyDescent="0.25">
      <c r="AO26148" s="165"/>
    </row>
    <row r="26149" spans="41:41" x14ac:dyDescent="0.25">
      <c r="AO26149" s="165"/>
    </row>
    <row r="26150" spans="41:41" x14ac:dyDescent="0.25">
      <c r="AO26150" s="165"/>
    </row>
    <row r="26151" spans="41:41" x14ac:dyDescent="0.25">
      <c r="AO26151" s="165"/>
    </row>
    <row r="26152" spans="41:41" x14ac:dyDescent="0.25">
      <c r="AO26152" s="165"/>
    </row>
    <row r="26153" spans="41:41" x14ac:dyDescent="0.25">
      <c r="AO26153" s="165"/>
    </row>
    <row r="26154" spans="41:41" x14ac:dyDescent="0.25">
      <c r="AO26154" s="165"/>
    </row>
    <row r="26155" spans="41:41" x14ac:dyDescent="0.25">
      <c r="AO26155" s="165"/>
    </row>
    <row r="26156" spans="41:41" x14ac:dyDescent="0.25">
      <c r="AO26156" s="165"/>
    </row>
    <row r="26157" spans="41:41" x14ac:dyDescent="0.25">
      <c r="AO26157" s="165"/>
    </row>
    <row r="26158" spans="41:41" x14ac:dyDescent="0.25">
      <c r="AO26158" s="165"/>
    </row>
    <row r="26159" spans="41:41" x14ac:dyDescent="0.25">
      <c r="AO26159" s="165"/>
    </row>
    <row r="26160" spans="41:41" x14ac:dyDescent="0.25">
      <c r="AO26160" s="165"/>
    </row>
    <row r="26161" spans="41:41" x14ac:dyDescent="0.25">
      <c r="AO26161" s="165"/>
    </row>
    <row r="26162" spans="41:41" x14ac:dyDescent="0.25">
      <c r="AO26162" s="165"/>
    </row>
    <row r="26163" spans="41:41" x14ac:dyDescent="0.25">
      <c r="AO26163" s="165"/>
    </row>
    <row r="26164" spans="41:41" x14ac:dyDescent="0.25">
      <c r="AO26164" s="165"/>
    </row>
    <row r="26165" spans="41:41" x14ac:dyDescent="0.25">
      <c r="AO26165" s="165"/>
    </row>
    <row r="26166" spans="41:41" x14ac:dyDescent="0.25">
      <c r="AO26166" s="165"/>
    </row>
    <row r="26167" spans="41:41" x14ac:dyDescent="0.25">
      <c r="AO26167" s="165"/>
    </row>
    <row r="26168" spans="41:41" x14ac:dyDescent="0.25">
      <c r="AO26168" s="165"/>
    </row>
    <row r="26169" spans="41:41" x14ac:dyDescent="0.25">
      <c r="AO26169" s="165"/>
    </row>
    <row r="26170" spans="41:41" x14ac:dyDescent="0.25">
      <c r="AO26170" s="165"/>
    </row>
    <row r="26171" spans="41:41" x14ac:dyDescent="0.25">
      <c r="AO26171" s="165"/>
    </row>
    <row r="26172" spans="41:41" x14ac:dyDescent="0.25">
      <c r="AO26172" s="165"/>
    </row>
    <row r="26173" spans="41:41" x14ac:dyDescent="0.25">
      <c r="AO26173" s="165"/>
    </row>
    <row r="26174" spans="41:41" x14ac:dyDescent="0.25">
      <c r="AO26174" s="165"/>
    </row>
    <row r="26175" spans="41:41" x14ac:dyDescent="0.25">
      <c r="AO26175" s="165"/>
    </row>
    <row r="26176" spans="41:41" x14ac:dyDescent="0.25">
      <c r="AO26176" s="165"/>
    </row>
    <row r="26177" spans="41:41" x14ac:dyDescent="0.25">
      <c r="AO26177" s="165"/>
    </row>
    <row r="26178" spans="41:41" x14ac:dyDescent="0.25">
      <c r="AO26178" s="165"/>
    </row>
    <row r="26179" spans="41:41" x14ac:dyDescent="0.25">
      <c r="AO26179" s="165"/>
    </row>
    <row r="26180" spans="41:41" x14ac:dyDescent="0.25">
      <c r="AO26180" s="165"/>
    </row>
    <row r="26181" spans="41:41" x14ac:dyDescent="0.25">
      <c r="AO26181" s="165"/>
    </row>
    <row r="26182" spans="41:41" x14ac:dyDescent="0.25">
      <c r="AO26182" s="165"/>
    </row>
    <row r="26183" spans="41:41" x14ac:dyDescent="0.25">
      <c r="AO26183" s="165"/>
    </row>
    <row r="26184" spans="41:41" x14ac:dyDescent="0.25">
      <c r="AO26184" s="165"/>
    </row>
    <row r="26185" spans="41:41" x14ac:dyDescent="0.25">
      <c r="AO26185" s="165"/>
    </row>
    <row r="26186" spans="41:41" x14ac:dyDescent="0.25">
      <c r="AO26186" s="165"/>
    </row>
    <row r="26187" spans="41:41" x14ac:dyDescent="0.25">
      <c r="AO26187" s="165"/>
    </row>
    <row r="26188" spans="41:41" x14ac:dyDescent="0.25">
      <c r="AO26188" s="165"/>
    </row>
    <row r="26189" spans="41:41" x14ac:dyDescent="0.25">
      <c r="AO26189" s="165"/>
    </row>
    <row r="26190" spans="41:41" x14ac:dyDescent="0.25">
      <c r="AO26190" s="165"/>
    </row>
    <row r="26191" spans="41:41" x14ac:dyDescent="0.25">
      <c r="AO26191" s="165"/>
    </row>
    <row r="26192" spans="41:41" x14ac:dyDescent="0.25">
      <c r="AO26192" s="165"/>
    </row>
    <row r="26193" spans="41:41" x14ac:dyDescent="0.25">
      <c r="AO26193" s="165"/>
    </row>
    <row r="26194" spans="41:41" x14ac:dyDescent="0.25">
      <c r="AO26194" s="165"/>
    </row>
    <row r="26195" spans="41:41" x14ac:dyDescent="0.25">
      <c r="AO26195" s="165"/>
    </row>
    <row r="26196" spans="41:41" x14ac:dyDescent="0.25">
      <c r="AO26196" s="165"/>
    </row>
    <row r="26197" spans="41:41" x14ac:dyDescent="0.25">
      <c r="AO26197" s="165"/>
    </row>
    <row r="26198" spans="41:41" x14ac:dyDescent="0.25">
      <c r="AO26198" s="165"/>
    </row>
    <row r="26199" spans="41:41" x14ac:dyDescent="0.25">
      <c r="AO26199" s="165"/>
    </row>
    <row r="26200" spans="41:41" x14ac:dyDescent="0.25">
      <c r="AO26200" s="165"/>
    </row>
    <row r="26201" spans="41:41" x14ac:dyDescent="0.25">
      <c r="AO26201" s="165"/>
    </row>
    <row r="26202" spans="41:41" x14ac:dyDescent="0.25">
      <c r="AO26202" s="165"/>
    </row>
    <row r="26203" spans="41:41" x14ac:dyDescent="0.25">
      <c r="AO26203" s="165"/>
    </row>
    <row r="26204" spans="41:41" x14ac:dyDescent="0.25">
      <c r="AO26204" s="165"/>
    </row>
    <row r="26205" spans="41:41" x14ac:dyDescent="0.25">
      <c r="AO26205" s="165"/>
    </row>
    <row r="26206" spans="41:41" x14ac:dyDescent="0.25">
      <c r="AO26206" s="165"/>
    </row>
    <row r="26207" spans="41:41" x14ac:dyDescent="0.25">
      <c r="AO26207" s="165"/>
    </row>
    <row r="26208" spans="41:41" x14ac:dyDescent="0.25">
      <c r="AO26208" s="165"/>
    </row>
    <row r="26209" spans="41:41" x14ac:dyDescent="0.25">
      <c r="AO26209" s="165"/>
    </row>
    <row r="26210" spans="41:41" x14ac:dyDescent="0.25">
      <c r="AO26210" s="165"/>
    </row>
    <row r="26211" spans="41:41" x14ac:dyDescent="0.25">
      <c r="AO26211" s="165"/>
    </row>
    <row r="26212" spans="41:41" x14ac:dyDescent="0.25">
      <c r="AO26212" s="165"/>
    </row>
    <row r="26213" spans="41:41" x14ac:dyDescent="0.25">
      <c r="AO26213" s="165"/>
    </row>
    <row r="26214" spans="41:41" x14ac:dyDescent="0.25">
      <c r="AO26214" s="165"/>
    </row>
    <row r="26215" spans="41:41" x14ac:dyDescent="0.25">
      <c r="AO26215" s="165"/>
    </row>
    <row r="26216" spans="41:41" x14ac:dyDescent="0.25">
      <c r="AO26216" s="165"/>
    </row>
    <row r="26217" spans="41:41" x14ac:dyDescent="0.25">
      <c r="AO26217" s="165"/>
    </row>
    <row r="26218" spans="41:41" x14ac:dyDescent="0.25">
      <c r="AO26218" s="165"/>
    </row>
    <row r="26219" spans="41:41" x14ac:dyDescent="0.25">
      <c r="AO26219" s="165"/>
    </row>
    <row r="26220" spans="41:41" x14ac:dyDescent="0.25">
      <c r="AO26220" s="165"/>
    </row>
    <row r="26221" spans="41:41" x14ac:dyDescent="0.25">
      <c r="AO26221" s="165"/>
    </row>
    <row r="26222" spans="41:41" x14ac:dyDescent="0.25">
      <c r="AO26222" s="165"/>
    </row>
    <row r="26223" spans="41:41" x14ac:dyDescent="0.25">
      <c r="AO26223" s="165"/>
    </row>
    <row r="26224" spans="41:41" x14ac:dyDescent="0.25">
      <c r="AO26224" s="165"/>
    </row>
    <row r="26225" spans="41:41" x14ac:dyDescent="0.25">
      <c r="AO26225" s="165"/>
    </row>
    <row r="26226" spans="41:41" x14ac:dyDescent="0.25">
      <c r="AO26226" s="165"/>
    </row>
    <row r="26227" spans="41:41" x14ac:dyDescent="0.25">
      <c r="AO26227" s="165"/>
    </row>
    <row r="26228" spans="41:41" x14ac:dyDescent="0.25">
      <c r="AO26228" s="165"/>
    </row>
    <row r="26229" spans="41:41" x14ac:dyDescent="0.25">
      <c r="AO26229" s="165"/>
    </row>
    <row r="26230" spans="41:41" x14ac:dyDescent="0.25">
      <c r="AO26230" s="165"/>
    </row>
    <row r="26231" spans="41:41" x14ac:dyDescent="0.25">
      <c r="AO26231" s="165"/>
    </row>
    <row r="26232" spans="41:41" x14ac:dyDescent="0.25">
      <c r="AO26232" s="165"/>
    </row>
    <row r="26233" spans="41:41" x14ac:dyDescent="0.25">
      <c r="AO26233" s="165"/>
    </row>
    <row r="26234" spans="41:41" x14ac:dyDescent="0.25">
      <c r="AO26234" s="165"/>
    </row>
    <row r="26235" spans="41:41" x14ac:dyDescent="0.25">
      <c r="AO26235" s="165"/>
    </row>
    <row r="26236" spans="41:41" x14ac:dyDescent="0.25">
      <c r="AO26236" s="165"/>
    </row>
    <row r="26237" spans="41:41" x14ac:dyDescent="0.25">
      <c r="AO26237" s="165"/>
    </row>
    <row r="26238" spans="41:41" x14ac:dyDescent="0.25">
      <c r="AO26238" s="165"/>
    </row>
    <row r="26239" spans="41:41" x14ac:dyDescent="0.25">
      <c r="AO26239" s="165"/>
    </row>
    <row r="26240" spans="41:41" x14ac:dyDescent="0.25">
      <c r="AO26240" s="165"/>
    </row>
    <row r="26241" spans="41:41" x14ac:dyDescent="0.25">
      <c r="AO26241" s="165"/>
    </row>
    <row r="26242" spans="41:41" x14ac:dyDescent="0.25">
      <c r="AO26242" s="165"/>
    </row>
    <row r="26243" spans="41:41" x14ac:dyDescent="0.25">
      <c r="AO26243" s="165"/>
    </row>
    <row r="26244" spans="41:41" x14ac:dyDescent="0.25">
      <c r="AO26244" s="165"/>
    </row>
    <row r="26245" spans="41:41" x14ac:dyDescent="0.25">
      <c r="AO26245" s="165"/>
    </row>
    <row r="26246" spans="41:41" x14ac:dyDescent="0.25">
      <c r="AO26246" s="165"/>
    </row>
    <row r="26247" spans="41:41" x14ac:dyDescent="0.25">
      <c r="AO26247" s="165"/>
    </row>
    <row r="26248" spans="41:41" x14ac:dyDescent="0.25">
      <c r="AO26248" s="165"/>
    </row>
    <row r="26249" spans="41:41" x14ac:dyDescent="0.25">
      <c r="AO26249" s="165"/>
    </row>
    <row r="26250" spans="41:41" x14ac:dyDescent="0.25">
      <c r="AO26250" s="165"/>
    </row>
    <row r="26251" spans="41:41" x14ac:dyDescent="0.25">
      <c r="AO26251" s="165"/>
    </row>
    <row r="26252" spans="41:41" x14ac:dyDescent="0.25">
      <c r="AO26252" s="165"/>
    </row>
    <row r="26253" spans="41:41" x14ac:dyDescent="0.25">
      <c r="AO26253" s="165"/>
    </row>
    <row r="26254" spans="41:41" x14ac:dyDescent="0.25">
      <c r="AO26254" s="165"/>
    </row>
    <row r="26255" spans="41:41" x14ac:dyDescent="0.25">
      <c r="AO26255" s="165"/>
    </row>
    <row r="26256" spans="41:41" x14ac:dyDescent="0.25">
      <c r="AO26256" s="165"/>
    </row>
    <row r="26257" spans="41:41" x14ac:dyDescent="0.25">
      <c r="AO26257" s="165"/>
    </row>
    <row r="26258" spans="41:41" x14ac:dyDescent="0.25">
      <c r="AO26258" s="165"/>
    </row>
    <row r="26259" spans="41:41" x14ac:dyDescent="0.25">
      <c r="AO26259" s="165"/>
    </row>
    <row r="26260" spans="41:41" x14ac:dyDescent="0.25">
      <c r="AO26260" s="165"/>
    </row>
    <row r="26261" spans="41:41" x14ac:dyDescent="0.25">
      <c r="AO26261" s="165"/>
    </row>
    <row r="26262" spans="41:41" x14ac:dyDescent="0.25">
      <c r="AO26262" s="165"/>
    </row>
    <row r="26263" spans="41:41" x14ac:dyDescent="0.25">
      <c r="AO26263" s="165"/>
    </row>
    <row r="26264" spans="41:41" x14ac:dyDescent="0.25">
      <c r="AO26264" s="165"/>
    </row>
    <row r="26265" spans="41:41" x14ac:dyDescent="0.25">
      <c r="AO26265" s="165"/>
    </row>
    <row r="26266" spans="41:41" x14ac:dyDescent="0.25">
      <c r="AO26266" s="165"/>
    </row>
    <row r="26267" spans="41:41" x14ac:dyDescent="0.25">
      <c r="AO26267" s="165"/>
    </row>
    <row r="26268" spans="41:41" x14ac:dyDescent="0.25">
      <c r="AO26268" s="165"/>
    </row>
    <row r="26269" spans="41:41" x14ac:dyDescent="0.25">
      <c r="AO26269" s="165"/>
    </row>
    <row r="26270" spans="41:41" x14ac:dyDescent="0.25">
      <c r="AO26270" s="165"/>
    </row>
    <row r="26271" spans="41:41" x14ac:dyDescent="0.25">
      <c r="AO26271" s="165"/>
    </row>
    <row r="26272" spans="41:41" x14ac:dyDescent="0.25">
      <c r="AO26272" s="165"/>
    </row>
    <row r="26273" spans="41:41" x14ac:dyDescent="0.25">
      <c r="AO26273" s="165"/>
    </row>
    <row r="26274" spans="41:41" x14ac:dyDescent="0.25">
      <c r="AO26274" s="165"/>
    </row>
    <row r="26275" spans="41:41" x14ac:dyDescent="0.25">
      <c r="AO26275" s="165"/>
    </row>
    <row r="26276" spans="41:41" x14ac:dyDescent="0.25">
      <c r="AO26276" s="165"/>
    </row>
    <row r="26277" spans="41:41" x14ac:dyDescent="0.25">
      <c r="AO26277" s="165"/>
    </row>
    <row r="26278" spans="41:41" x14ac:dyDescent="0.25">
      <c r="AO26278" s="165"/>
    </row>
    <row r="26279" spans="41:41" x14ac:dyDescent="0.25">
      <c r="AO26279" s="165"/>
    </row>
    <row r="26280" spans="41:41" x14ac:dyDescent="0.25">
      <c r="AO26280" s="165"/>
    </row>
    <row r="26281" spans="41:41" x14ac:dyDescent="0.25">
      <c r="AO26281" s="165"/>
    </row>
    <row r="26282" spans="41:41" x14ac:dyDescent="0.25">
      <c r="AO26282" s="165"/>
    </row>
    <row r="26283" spans="41:41" x14ac:dyDescent="0.25">
      <c r="AO26283" s="165"/>
    </row>
    <row r="26284" spans="41:41" x14ac:dyDescent="0.25">
      <c r="AO26284" s="165"/>
    </row>
    <row r="26285" spans="41:41" x14ac:dyDescent="0.25">
      <c r="AO26285" s="165"/>
    </row>
    <row r="26286" spans="41:41" x14ac:dyDescent="0.25">
      <c r="AO26286" s="165"/>
    </row>
    <row r="26287" spans="41:41" x14ac:dyDescent="0.25">
      <c r="AO26287" s="165"/>
    </row>
    <row r="26288" spans="41:41" x14ac:dyDescent="0.25">
      <c r="AO26288" s="165"/>
    </row>
    <row r="26289" spans="41:41" x14ac:dyDescent="0.25">
      <c r="AO26289" s="165"/>
    </row>
    <row r="26290" spans="41:41" x14ac:dyDescent="0.25">
      <c r="AO26290" s="165"/>
    </row>
    <row r="26291" spans="41:41" x14ac:dyDescent="0.25">
      <c r="AO26291" s="165"/>
    </row>
    <row r="26292" spans="41:41" x14ac:dyDescent="0.25">
      <c r="AO26292" s="165"/>
    </row>
    <row r="26293" spans="41:41" x14ac:dyDescent="0.25">
      <c r="AO26293" s="165"/>
    </row>
    <row r="26294" spans="41:41" x14ac:dyDescent="0.25">
      <c r="AO26294" s="165"/>
    </row>
    <row r="26295" spans="41:41" x14ac:dyDescent="0.25">
      <c r="AO26295" s="165"/>
    </row>
    <row r="26296" spans="41:41" x14ac:dyDescent="0.25">
      <c r="AO26296" s="165"/>
    </row>
    <row r="26297" spans="41:41" x14ac:dyDescent="0.25">
      <c r="AO26297" s="165"/>
    </row>
    <row r="26298" spans="41:41" x14ac:dyDescent="0.25">
      <c r="AO26298" s="165"/>
    </row>
    <row r="26299" spans="41:41" x14ac:dyDescent="0.25">
      <c r="AO26299" s="165"/>
    </row>
    <row r="26300" spans="41:41" x14ac:dyDescent="0.25">
      <c r="AO26300" s="165"/>
    </row>
    <row r="26301" spans="41:41" x14ac:dyDescent="0.25">
      <c r="AO26301" s="165"/>
    </row>
    <row r="26302" spans="41:41" x14ac:dyDescent="0.25">
      <c r="AO26302" s="165"/>
    </row>
    <row r="26303" spans="41:41" x14ac:dyDescent="0.25">
      <c r="AO26303" s="165"/>
    </row>
    <row r="26304" spans="41:41" x14ac:dyDescent="0.25">
      <c r="AO26304" s="165"/>
    </row>
    <row r="26305" spans="41:41" x14ac:dyDescent="0.25">
      <c r="AO26305" s="165"/>
    </row>
    <row r="26306" spans="41:41" x14ac:dyDescent="0.25">
      <c r="AO26306" s="165"/>
    </row>
    <row r="26307" spans="41:41" x14ac:dyDescent="0.25">
      <c r="AO26307" s="165"/>
    </row>
    <row r="26308" spans="41:41" x14ac:dyDescent="0.25">
      <c r="AO26308" s="165"/>
    </row>
    <row r="26309" spans="41:41" x14ac:dyDescent="0.25">
      <c r="AO26309" s="165"/>
    </row>
    <row r="26310" spans="41:41" x14ac:dyDescent="0.25">
      <c r="AO26310" s="165"/>
    </row>
    <row r="26311" spans="41:41" x14ac:dyDescent="0.25">
      <c r="AO26311" s="165"/>
    </row>
    <row r="26312" spans="41:41" x14ac:dyDescent="0.25">
      <c r="AO26312" s="165"/>
    </row>
    <row r="26313" spans="41:41" x14ac:dyDescent="0.25">
      <c r="AO26313" s="165"/>
    </row>
    <row r="26314" spans="41:41" x14ac:dyDescent="0.25">
      <c r="AO26314" s="165"/>
    </row>
    <row r="26315" spans="41:41" x14ac:dyDescent="0.25">
      <c r="AO26315" s="165"/>
    </row>
    <row r="26316" spans="41:41" x14ac:dyDescent="0.25">
      <c r="AO26316" s="165"/>
    </row>
    <row r="26317" spans="41:41" x14ac:dyDescent="0.25">
      <c r="AO26317" s="165"/>
    </row>
    <row r="26318" spans="41:41" x14ac:dyDescent="0.25">
      <c r="AO26318" s="165"/>
    </row>
    <row r="26319" spans="41:41" x14ac:dyDescent="0.25">
      <c r="AO26319" s="165"/>
    </row>
    <row r="26320" spans="41:41" x14ac:dyDescent="0.25">
      <c r="AO26320" s="165"/>
    </row>
    <row r="26321" spans="41:41" x14ac:dyDescent="0.25">
      <c r="AO26321" s="165"/>
    </row>
    <row r="26322" spans="41:41" x14ac:dyDescent="0.25">
      <c r="AO26322" s="165"/>
    </row>
    <row r="26323" spans="41:41" x14ac:dyDescent="0.25">
      <c r="AO26323" s="165"/>
    </row>
    <row r="26324" spans="41:41" x14ac:dyDescent="0.25">
      <c r="AO26324" s="165"/>
    </row>
    <row r="26325" spans="41:41" x14ac:dyDescent="0.25">
      <c r="AO26325" s="165"/>
    </row>
    <row r="26326" spans="41:41" x14ac:dyDescent="0.25">
      <c r="AO26326" s="165"/>
    </row>
    <row r="26327" spans="41:41" x14ac:dyDescent="0.25">
      <c r="AO26327" s="165"/>
    </row>
    <row r="26328" spans="41:41" x14ac:dyDescent="0.25">
      <c r="AO26328" s="165"/>
    </row>
    <row r="26329" spans="41:41" x14ac:dyDescent="0.25">
      <c r="AO26329" s="165"/>
    </row>
    <row r="26330" spans="41:41" x14ac:dyDescent="0.25">
      <c r="AO26330" s="165"/>
    </row>
    <row r="26331" spans="41:41" x14ac:dyDescent="0.25">
      <c r="AO26331" s="165"/>
    </row>
    <row r="26332" spans="41:41" x14ac:dyDescent="0.25">
      <c r="AO26332" s="165"/>
    </row>
    <row r="26333" spans="41:41" x14ac:dyDescent="0.25">
      <c r="AO26333" s="165"/>
    </row>
    <row r="26334" spans="41:41" x14ac:dyDescent="0.25">
      <c r="AO26334" s="165"/>
    </row>
    <row r="26335" spans="41:41" x14ac:dyDescent="0.25">
      <c r="AO26335" s="165"/>
    </row>
    <row r="26336" spans="41:41" x14ac:dyDescent="0.25">
      <c r="AO26336" s="165"/>
    </row>
    <row r="26337" spans="41:41" x14ac:dyDescent="0.25">
      <c r="AO26337" s="165"/>
    </row>
    <row r="26338" spans="41:41" x14ac:dyDescent="0.25">
      <c r="AO26338" s="165"/>
    </row>
    <row r="26339" spans="41:41" x14ac:dyDescent="0.25">
      <c r="AO26339" s="165"/>
    </row>
    <row r="26340" spans="41:41" x14ac:dyDescent="0.25">
      <c r="AO26340" s="165"/>
    </row>
    <row r="26341" spans="41:41" x14ac:dyDescent="0.25">
      <c r="AO26341" s="165"/>
    </row>
    <row r="26342" spans="41:41" x14ac:dyDescent="0.25">
      <c r="AO26342" s="165"/>
    </row>
    <row r="26343" spans="41:41" x14ac:dyDescent="0.25">
      <c r="AO26343" s="165"/>
    </row>
    <row r="26344" spans="41:41" x14ac:dyDescent="0.25">
      <c r="AO26344" s="165"/>
    </row>
    <row r="26345" spans="41:41" x14ac:dyDescent="0.25">
      <c r="AO26345" s="165"/>
    </row>
    <row r="26346" spans="41:41" x14ac:dyDescent="0.25">
      <c r="AO26346" s="165"/>
    </row>
    <row r="26347" spans="41:41" x14ac:dyDescent="0.25">
      <c r="AO26347" s="165"/>
    </row>
    <row r="26348" spans="41:41" x14ac:dyDescent="0.25">
      <c r="AO26348" s="165"/>
    </row>
    <row r="26349" spans="41:41" x14ac:dyDescent="0.25">
      <c r="AO26349" s="165"/>
    </row>
    <row r="26350" spans="41:41" x14ac:dyDescent="0.25">
      <c r="AO26350" s="165"/>
    </row>
    <row r="26351" spans="41:41" x14ac:dyDescent="0.25">
      <c r="AO26351" s="165"/>
    </row>
    <row r="26352" spans="41:41" x14ac:dyDescent="0.25">
      <c r="AO26352" s="165"/>
    </row>
    <row r="26353" spans="41:41" x14ac:dyDescent="0.25">
      <c r="AO26353" s="165"/>
    </row>
    <row r="26354" spans="41:41" x14ac:dyDescent="0.25">
      <c r="AO26354" s="165"/>
    </row>
    <row r="26355" spans="41:41" x14ac:dyDescent="0.25">
      <c r="AO26355" s="165"/>
    </row>
    <row r="26356" spans="41:41" x14ac:dyDescent="0.25">
      <c r="AO26356" s="165"/>
    </row>
    <row r="26357" spans="41:41" x14ac:dyDescent="0.25">
      <c r="AO26357" s="165"/>
    </row>
    <row r="26358" spans="41:41" x14ac:dyDescent="0.25">
      <c r="AO26358" s="165"/>
    </row>
    <row r="26359" spans="41:41" x14ac:dyDescent="0.25">
      <c r="AO26359" s="165"/>
    </row>
    <row r="26360" spans="41:41" x14ac:dyDescent="0.25">
      <c r="AO26360" s="165"/>
    </row>
    <row r="26361" spans="41:41" x14ac:dyDescent="0.25">
      <c r="AO26361" s="165"/>
    </row>
    <row r="26362" spans="41:41" x14ac:dyDescent="0.25">
      <c r="AO26362" s="165"/>
    </row>
    <row r="26363" spans="41:41" x14ac:dyDescent="0.25">
      <c r="AO26363" s="165"/>
    </row>
    <row r="26364" spans="41:41" x14ac:dyDescent="0.25">
      <c r="AO26364" s="165"/>
    </row>
    <row r="26365" spans="41:41" x14ac:dyDescent="0.25">
      <c r="AO26365" s="165"/>
    </row>
    <row r="26366" spans="41:41" x14ac:dyDescent="0.25">
      <c r="AO26366" s="165"/>
    </row>
    <row r="26367" spans="41:41" x14ac:dyDescent="0.25">
      <c r="AO26367" s="165"/>
    </row>
    <row r="26368" spans="41:41" x14ac:dyDescent="0.25">
      <c r="AO26368" s="165"/>
    </row>
    <row r="26369" spans="41:41" x14ac:dyDescent="0.25">
      <c r="AO26369" s="165"/>
    </row>
    <row r="26370" spans="41:41" x14ac:dyDescent="0.25">
      <c r="AO26370" s="165"/>
    </row>
    <row r="26371" spans="41:41" x14ac:dyDescent="0.25">
      <c r="AO26371" s="165"/>
    </row>
    <row r="26372" spans="41:41" x14ac:dyDescent="0.25">
      <c r="AO26372" s="165"/>
    </row>
    <row r="26373" spans="41:41" x14ac:dyDescent="0.25">
      <c r="AO26373" s="165"/>
    </row>
    <row r="26374" spans="41:41" x14ac:dyDescent="0.25">
      <c r="AO26374" s="165"/>
    </row>
    <row r="26375" spans="41:41" x14ac:dyDescent="0.25">
      <c r="AO26375" s="165"/>
    </row>
    <row r="26376" spans="41:41" x14ac:dyDescent="0.25">
      <c r="AO26376" s="165"/>
    </row>
    <row r="26377" spans="41:41" x14ac:dyDescent="0.25">
      <c r="AO26377" s="165"/>
    </row>
    <row r="26378" spans="41:41" x14ac:dyDescent="0.25">
      <c r="AO26378" s="165"/>
    </row>
    <row r="26379" spans="41:41" x14ac:dyDescent="0.25">
      <c r="AO26379" s="165"/>
    </row>
    <row r="26380" spans="41:41" x14ac:dyDescent="0.25">
      <c r="AO26380" s="165"/>
    </row>
    <row r="26381" spans="41:41" x14ac:dyDescent="0.25">
      <c r="AO26381" s="165"/>
    </row>
    <row r="26382" spans="41:41" x14ac:dyDescent="0.25">
      <c r="AO26382" s="165"/>
    </row>
    <row r="26383" spans="41:41" x14ac:dyDescent="0.25">
      <c r="AO26383" s="165"/>
    </row>
    <row r="26384" spans="41:41" x14ac:dyDescent="0.25">
      <c r="AO26384" s="165"/>
    </row>
    <row r="26385" spans="41:41" x14ac:dyDescent="0.25">
      <c r="AO26385" s="165"/>
    </row>
    <row r="26386" spans="41:41" x14ac:dyDescent="0.25">
      <c r="AO26386" s="165"/>
    </row>
    <row r="26387" spans="41:41" x14ac:dyDescent="0.25">
      <c r="AO26387" s="165"/>
    </row>
    <row r="26388" spans="41:41" x14ac:dyDescent="0.25">
      <c r="AO26388" s="165"/>
    </row>
    <row r="26389" spans="41:41" x14ac:dyDescent="0.25">
      <c r="AO26389" s="165"/>
    </row>
    <row r="26390" spans="41:41" x14ac:dyDescent="0.25">
      <c r="AO26390" s="165"/>
    </row>
    <row r="26391" spans="41:41" x14ac:dyDescent="0.25">
      <c r="AO26391" s="165"/>
    </row>
    <row r="26392" spans="41:41" x14ac:dyDescent="0.25">
      <c r="AO26392" s="165"/>
    </row>
    <row r="26393" spans="41:41" x14ac:dyDescent="0.25">
      <c r="AO26393" s="165"/>
    </row>
    <row r="26394" spans="41:41" x14ac:dyDescent="0.25">
      <c r="AO26394" s="165"/>
    </row>
    <row r="26395" spans="41:41" x14ac:dyDescent="0.25">
      <c r="AO26395" s="165"/>
    </row>
    <row r="26396" spans="41:41" x14ac:dyDescent="0.25">
      <c r="AO26396" s="165"/>
    </row>
    <row r="26397" spans="41:41" x14ac:dyDescent="0.25">
      <c r="AO26397" s="165"/>
    </row>
    <row r="26398" spans="41:41" x14ac:dyDescent="0.25">
      <c r="AO26398" s="165"/>
    </row>
    <row r="26399" spans="41:41" x14ac:dyDescent="0.25">
      <c r="AO26399" s="165"/>
    </row>
    <row r="26400" spans="41:41" x14ac:dyDescent="0.25">
      <c r="AO26400" s="165"/>
    </row>
    <row r="26401" spans="41:41" x14ac:dyDescent="0.25">
      <c r="AO26401" s="165"/>
    </row>
    <row r="26402" spans="41:41" x14ac:dyDescent="0.25">
      <c r="AO26402" s="165"/>
    </row>
    <row r="26403" spans="41:41" x14ac:dyDescent="0.25">
      <c r="AO26403" s="165"/>
    </row>
    <row r="26404" spans="41:41" x14ac:dyDescent="0.25">
      <c r="AO26404" s="165"/>
    </row>
    <row r="26405" spans="41:41" x14ac:dyDescent="0.25">
      <c r="AO26405" s="165"/>
    </row>
    <row r="26406" spans="41:41" x14ac:dyDescent="0.25">
      <c r="AO26406" s="165"/>
    </row>
    <row r="26407" spans="41:41" x14ac:dyDescent="0.25">
      <c r="AO26407" s="165"/>
    </row>
    <row r="26408" spans="41:41" x14ac:dyDescent="0.25">
      <c r="AO26408" s="165"/>
    </row>
    <row r="26409" spans="41:41" x14ac:dyDescent="0.25">
      <c r="AO26409" s="165"/>
    </row>
    <row r="26410" spans="41:41" x14ac:dyDescent="0.25">
      <c r="AO26410" s="165"/>
    </row>
    <row r="26411" spans="41:41" x14ac:dyDescent="0.25">
      <c r="AO26411" s="165"/>
    </row>
    <row r="26412" spans="41:41" x14ac:dyDescent="0.25">
      <c r="AO26412" s="165"/>
    </row>
    <row r="26413" spans="41:41" x14ac:dyDescent="0.25">
      <c r="AO26413" s="165"/>
    </row>
    <row r="26414" spans="41:41" x14ac:dyDescent="0.25">
      <c r="AO26414" s="165"/>
    </row>
    <row r="26415" spans="41:41" x14ac:dyDescent="0.25">
      <c r="AO26415" s="165"/>
    </row>
    <row r="26416" spans="41:41" x14ac:dyDescent="0.25">
      <c r="AO26416" s="165"/>
    </row>
    <row r="26417" spans="41:41" x14ac:dyDescent="0.25">
      <c r="AO26417" s="165"/>
    </row>
    <row r="26418" spans="41:41" x14ac:dyDescent="0.25">
      <c r="AO26418" s="165"/>
    </row>
    <row r="26419" spans="41:41" x14ac:dyDescent="0.25">
      <c r="AO26419" s="165"/>
    </row>
    <row r="26420" spans="41:41" x14ac:dyDescent="0.25">
      <c r="AO26420" s="165"/>
    </row>
    <row r="26421" spans="41:41" x14ac:dyDescent="0.25">
      <c r="AO26421" s="165"/>
    </row>
    <row r="26422" spans="41:41" x14ac:dyDescent="0.25">
      <c r="AO26422" s="165"/>
    </row>
    <row r="26423" spans="41:41" x14ac:dyDescent="0.25">
      <c r="AO26423" s="165"/>
    </row>
    <row r="26424" spans="41:41" x14ac:dyDescent="0.25">
      <c r="AO26424" s="165"/>
    </row>
    <row r="26425" spans="41:41" x14ac:dyDescent="0.25">
      <c r="AO26425" s="165"/>
    </row>
    <row r="26426" spans="41:41" x14ac:dyDescent="0.25">
      <c r="AO26426" s="165"/>
    </row>
    <row r="26427" spans="41:41" x14ac:dyDescent="0.25">
      <c r="AO26427" s="165"/>
    </row>
    <row r="26428" spans="41:41" x14ac:dyDescent="0.25">
      <c r="AO26428" s="165"/>
    </row>
    <row r="26429" spans="41:41" x14ac:dyDescent="0.25">
      <c r="AO26429" s="165"/>
    </row>
    <row r="26430" spans="41:41" x14ac:dyDescent="0.25">
      <c r="AO26430" s="165"/>
    </row>
    <row r="26431" spans="41:41" x14ac:dyDescent="0.25">
      <c r="AO26431" s="165"/>
    </row>
    <row r="26432" spans="41:41" x14ac:dyDescent="0.25">
      <c r="AO26432" s="165"/>
    </row>
    <row r="26433" spans="41:41" x14ac:dyDescent="0.25">
      <c r="AO26433" s="165"/>
    </row>
    <row r="26434" spans="41:41" x14ac:dyDescent="0.25">
      <c r="AO26434" s="165"/>
    </row>
    <row r="26435" spans="41:41" x14ac:dyDescent="0.25">
      <c r="AO26435" s="165"/>
    </row>
    <row r="26436" spans="41:41" x14ac:dyDescent="0.25">
      <c r="AO26436" s="165"/>
    </row>
    <row r="26437" spans="41:41" x14ac:dyDescent="0.25">
      <c r="AO26437" s="165"/>
    </row>
    <row r="26438" spans="41:41" x14ac:dyDescent="0.25">
      <c r="AO26438" s="165"/>
    </row>
    <row r="26439" spans="41:41" x14ac:dyDescent="0.25">
      <c r="AO26439" s="165"/>
    </row>
    <row r="26440" spans="41:41" x14ac:dyDescent="0.25">
      <c r="AO26440" s="165"/>
    </row>
    <row r="26441" spans="41:41" x14ac:dyDescent="0.25">
      <c r="AO26441" s="165"/>
    </row>
    <row r="26442" spans="41:41" x14ac:dyDescent="0.25">
      <c r="AO26442" s="165"/>
    </row>
    <row r="26443" spans="41:41" x14ac:dyDescent="0.25">
      <c r="AO26443" s="165"/>
    </row>
    <row r="26444" spans="41:41" x14ac:dyDescent="0.25">
      <c r="AO26444" s="165"/>
    </row>
    <row r="26445" spans="41:41" x14ac:dyDescent="0.25">
      <c r="AO26445" s="165"/>
    </row>
    <row r="26446" spans="41:41" x14ac:dyDescent="0.25">
      <c r="AO26446" s="165"/>
    </row>
    <row r="26447" spans="41:41" x14ac:dyDescent="0.25">
      <c r="AO26447" s="165"/>
    </row>
    <row r="26448" spans="41:41" x14ac:dyDescent="0.25">
      <c r="AO26448" s="165"/>
    </row>
    <row r="26449" spans="41:41" x14ac:dyDescent="0.25">
      <c r="AO26449" s="165"/>
    </row>
    <row r="26450" spans="41:41" x14ac:dyDescent="0.25">
      <c r="AO26450" s="165"/>
    </row>
    <row r="26451" spans="41:41" x14ac:dyDescent="0.25">
      <c r="AO26451" s="165"/>
    </row>
    <row r="26452" spans="41:41" x14ac:dyDescent="0.25">
      <c r="AO26452" s="165"/>
    </row>
    <row r="26453" spans="41:41" x14ac:dyDescent="0.25">
      <c r="AO26453" s="165"/>
    </row>
    <row r="26454" spans="41:41" x14ac:dyDescent="0.25">
      <c r="AO26454" s="165"/>
    </row>
    <row r="26455" spans="41:41" x14ac:dyDescent="0.25">
      <c r="AO26455" s="165"/>
    </row>
    <row r="26456" spans="41:41" x14ac:dyDescent="0.25">
      <c r="AO26456" s="165"/>
    </row>
    <row r="26457" spans="41:41" x14ac:dyDescent="0.25">
      <c r="AO26457" s="165"/>
    </row>
    <row r="26458" spans="41:41" x14ac:dyDescent="0.25">
      <c r="AO26458" s="165"/>
    </row>
    <row r="26459" spans="41:41" x14ac:dyDescent="0.25">
      <c r="AO26459" s="165"/>
    </row>
    <row r="26460" spans="41:41" x14ac:dyDescent="0.25">
      <c r="AO26460" s="165"/>
    </row>
    <row r="26461" spans="41:41" x14ac:dyDescent="0.25">
      <c r="AO26461" s="165"/>
    </row>
    <row r="26462" spans="41:41" x14ac:dyDescent="0.25">
      <c r="AO26462" s="165"/>
    </row>
    <row r="26463" spans="41:41" x14ac:dyDescent="0.25">
      <c r="AO26463" s="165"/>
    </row>
    <row r="26464" spans="41:41" x14ac:dyDescent="0.25">
      <c r="AO26464" s="165"/>
    </row>
    <row r="26465" spans="41:41" x14ac:dyDescent="0.25">
      <c r="AO26465" s="165"/>
    </row>
    <row r="26466" spans="41:41" x14ac:dyDescent="0.25">
      <c r="AO26466" s="165"/>
    </row>
    <row r="26467" spans="41:41" x14ac:dyDescent="0.25">
      <c r="AO26467" s="165"/>
    </row>
    <row r="26468" spans="41:41" x14ac:dyDescent="0.25">
      <c r="AO26468" s="165"/>
    </row>
    <row r="26469" spans="41:41" x14ac:dyDescent="0.25">
      <c r="AO26469" s="165"/>
    </row>
    <row r="26470" spans="41:41" x14ac:dyDescent="0.25">
      <c r="AO26470" s="165"/>
    </row>
    <row r="26471" spans="41:41" x14ac:dyDescent="0.25">
      <c r="AO26471" s="165"/>
    </row>
    <row r="26472" spans="41:41" x14ac:dyDescent="0.25">
      <c r="AO26472" s="165"/>
    </row>
    <row r="26473" spans="41:41" x14ac:dyDescent="0.25">
      <c r="AO26473" s="165"/>
    </row>
    <row r="26474" spans="41:41" x14ac:dyDescent="0.25">
      <c r="AO26474" s="165"/>
    </row>
    <row r="26475" spans="41:41" x14ac:dyDescent="0.25">
      <c r="AO26475" s="165"/>
    </row>
    <row r="26476" spans="41:41" x14ac:dyDescent="0.25">
      <c r="AO26476" s="165"/>
    </row>
    <row r="26477" spans="41:41" x14ac:dyDescent="0.25">
      <c r="AO26477" s="165"/>
    </row>
    <row r="26478" spans="41:41" x14ac:dyDescent="0.25">
      <c r="AO26478" s="165"/>
    </row>
    <row r="26479" spans="41:41" x14ac:dyDescent="0.25">
      <c r="AO26479" s="165"/>
    </row>
    <row r="26480" spans="41:41" x14ac:dyDescent="0.25">
      <c r="AO26480" s="165"/>
    </row>
    <row r="26481" spans="41:41" x14ac:dyDescent="0.25">
      <c r="AO26481" s="165"/>
    </row>
    <row r="26482" spans="41:41" x14ac:dyDescent="0.25">
      <c r="AO26482" s="165"/>
    </row>
    <row r="26483" spans="41:41" x14ac:dyDescent="0.25">
      <c r="AO26483" s="165"/>
    </row>
    <row r="26484" spans="41:41" x14ac:dyDescent="0.25">
      <c r="AO26484" s="165"/>
    </row>
    <row r="26485" spans="41:41" x14ac:dyDescent="0.25">
      <c r="AO26485" s="165"/>
    </row>
    <row r="26486" spans="41:41" x14ac:dyDescent="0.25">
      <c r="AO26486" s="165"/>
    </row>
    <row r="26487" spans="41:41" x14ac:dyDescent="0.25">
      <c r="AO26487" s="165"/>
    </row>
    <row r="26488" spans="41:41" x14ac:dyDescent="0.25">
      <c r="AO26488" s="165"/>
    </row>
    <row r="26489" spans="41:41" x14ac:dyDescent="0.25">
      <c r="AO26489" s="165"/>
    </row>
    <row r="26490" spans="41:41" x14ac:dyDescent="0.25">
      <c r="AO26490" s="165"/>
    </row>
    <row r="26491" spans="41:41" x14ac:dyDescent="0.25">
      <c r="AO26491" s="165"/>
    </row>
    <row r="26492" spans="41:41" x14ac:dyDescent="0.25">
      <c r="AO26492" s="165"/>
    </row>
    <row r="26493" spans="41:41" x14ac:dyDescent="0.25">
      <c r="AO26493" s="165"/>
    </row>
    <row r="26494" spans="41:41" x14ac:dyDescent="0.25">
      <c r="AO26494" s="165"/>
    </row>
    <row r="26495" spans="41:41" x14ac:dyDescent="0.25">
      <c r="AO26495" s="165"/>
    </row>
    <row r="26496" spans="41:41" x14ac:dyDescent="0.25">
      <c r="AO26496" s="165"/>
    </row>
    <row r="26497" spans="41:41" x14ac:dyDescent="0.25">
      <c r="AO26497" s="165"/>
    </row>
    <row r="26498" spans="41:41" x14ac:dyDescent="0.25">
      <c r="AO26498" s="165"/>
    </row>
    <row r="26499" spans="41:41" x14ac:dyDescent="0.25">
      <c r="AO26499" s="165"/>
    </row>
    <row r="26500" spans="41:41" x14ac:dyDescent="0.25">
      <c r="AO26500" s="165"/>
    </row>
    <row r="26501" spans="41:41" x14ac:dyDescent="0.25">
      <c r="AO26501" s="165"/>
    </row>
    <row r="26502" spans="41:41" x14ac:dyDescent="0.25">
      <c r="AO26502" s="165"/>
    </row>
    <row r="26503" spans="41:41" x14ac:dyDescent="0.25">
      <c r="AO26503" s="165"/>
    </row>
    <row r="26504" spans="41:41" x14ac:dyDescent="0.25">
      <c r="AO26504" s="165"/>
    </row>
    <row r="26505" spans="41:41" x14ac:dyDescent="0.25">
      <c r="AO26505" s="165"/>
    </row>
    <row r="26506" spans="41:41" x14ac:dyDescent="0.25">
      <c r="AO26506" s="165"/>
    </row>
    <row r="26507" spans="41:41" x14ac:dyDescent="0.25">
      <c r="AO26507" s="165"/>
    </row>
    <row r="26508" spans="41:41" x14ac:dyDescent="0.25">
      <c r="AO26508" s="165"/>
    </row>
    <row r="26509" spans="41:41" x14ac:dyDescent="0.25">
      <c r="AO26509" s="165"/>
    </row>
    <row r="26510" spans="41:41" x14ac:dyDescent="0.25">
      <c r="AO26510" s="165"/>
    </row>
    <row r="26511" spans="41:41" x14ac:dyDescent="0.25">
      <c r="AO26511" s="165"/>
    </row>
    <row r="26512" spans="41:41" x14ac:dyDescent="0.25">
      <c r="AO26512" s="165"/>
    </row>
    <row r="26513" spans="41:41" x14ac:dyDescent="0.25">
      <c r="AO26513" s="165"/>
    </row>
    <row r="26514" spans="41:41" x14ac:dyDescent="0.25">
      <c r="AO26514" s="165"/>
    </row>
    <row r="26515" spans="41:41" x14ac:dyDescent="0.25">
      <c r="AO26515" s="165"/>
    </row>
    <row r="26516" spans="41:41" x14ac:dyDescent="0.25">
      <c r="AO26516" s="165"/>
    </row>
    <row r="26517" spans="41:41" x14ac:dyDescent="0.25">
      <c r="AO26517" s="165"/>
    </row>
    <row r="26518" spans="41:41" x14ac:dyDescent="0.25">
      <c r="AO26518" s="165"/>
    </row>
    <row r="26519" spans="41:41" x14ac:dyDescent="0.25">
      <c r="AO26519" s="165"/>
    </row>
    <row r="26520" spans="41:41" x14ac:dyDescent="0.25">
      <c r="AO26520" s="165"/>
    </row>
    <row r="26521" spans="41:41" x14ac:dyDescent="0.25">
      <c r="AO26521" s="165"/>
    </row>
    <row r="26522" spans="41:41" x14ac:dyDescent="0.25">
      <c r="AO26522" s="165"/>
    </row>
    <row r="26523" spans="41:41" x14ac:dyDescent="0.25">
      <c r="AO26523" s="165"/>
    </row>
    <row r="26524" spans="41:41" x14ac:dyDescent="0.25">
      <c r="AO26524" s="165"/>
    </row>
    <row r="26525" spans="41:41" x14ac:dyDescent="0.25">
      <c r="AO26525" s="165"/>
    </row>
    <row r="26526" spans="41:41" x14ac:dyDescent="0.25">
      <c r="AO26526" s="165"/>
    </row>
    <row r="26527" spans="41:41" x14ac:dyDescent="0.25">
      <c r="AO26527" s="165"/>
    </row>
    <row r="26528" spans="41:41" x14ac:dyDescent="0.25">
      <c r="AO26528" s="165"/>
    </row>
    <row r="26529" spans="41:41" x14ac:dyDescent="0.25">
      <c r="AO26529" s="165"/>
    </row>
    <row r="26530" spans="41:41" x14ac:dyDescent="0.25">
      <c r="AO26530" s="165"/>
    </row>
    <row r="26531" spans="41:41" x14ac:dyDescent="0.25">
      <c r="AO26531" s="165"/>
    </row>
    <row r="26532" spans="41:41" x14ac:dyDescent="0.25">
      <c r="AO26532" s="165"/>
    </row>
    <row r="26533" spans="41:41" x14ac:dyDescent="0.25">
      <c r="AO26533" s="165"/>
    </row>
    <row r="26534" spans="41:41" x14ac:dyDescent="0.25">
      <c r="AO26534" s="165"/>
    </row>
    <row r="26535" spans="41:41" x14ac:dyDescent="0.25">
      <c r="AO26535" s="165"/>
    </row>
    <row r="26536" spans="41:41" x14ac:dyDescent="0.25">
      <c r="AO26536" s="165"/>
    </row>
    <row r="26537" spans="41:41" x14ac:dyDescent="0.25">
      <c r="AO26537" s="165"/>
    </row>
    <row r="26538" spans="41:41" x14ac:dyDescent="0.25">
      <c r="AO26538" s="165"/>
    </row>
    <row r="26539" spans="41:41" x14ac:dyDescent="0.25">
      <c r="AO26539" s="165"/>
    </row>
    <row r="26540" spans="41:41" x14ac:dyDescent="0.25">
      <c r="AO26540" s="165"/>
    </row>
    <row r="26541" spans="41:41" x14ac:dyDescent="0.25">
      <c r="AO26541" s="165"/>
    </row>
    <row r="26542" spans="41:41" x14ac:dyDescent="0.25">
      <c r="AO26542" s="165"/>
    </row>
    <row r="26543" spans="41:41" x14ac:dyDescent="0.25">
      <c r="AO26543" s="165"/>
    </row>
    <row r="26544" spans="41:41" x14ac:dyDescent="0.25">
      <c r="AO26544" s="165"/>
    </row>
    <row r="26545" spans="41:41" x14ac:dyDescent="0.25">
      <c r="AO26545" s="165"/>
    </row>
    <row r="26546" spans="41:41" x14ac:dyDescent="0.25">
      <c r="AO26546" s="165"/>
    </row>
    <row r="26547" spans="41:41" x14ac:dyDescent="0.25">
      <c r="AO26547" s="165"/>
    </row>
    <row r="26548" spans="41:41" x14ac:dyDescent="0.25">
      <c r="AO26548" s="165"/>
    </row>
    <row r="26549" spans="41:41" x14ac:dyDescent="0.25">
      <c r="AO26549" s="165"/>
    </row>
    <row r="26550" spans="41:41" x14ac:dyDescent="0.25">
      <c r="AO26550" s="165"/>
    </row>
    <row r="26551" spans="41:41" x14ac:dyDescent="0.25">
      <c r="AO26551" s="165"/>
    </row>
    <row r="26552" spans="41:41" x14ac:dyDescent="0.25">
      <c r="AO26552" s="165"/>
    </row>
    <row r="26553" spans="41:41" x14ac:dyDescent="0.25">
      <c r="AO26553" s="165"/>
    </row>
    <row r="26554" spans="41:41" x14ac:dyDescent="0.25">
      <c r="AO26554" s="165"/>
    </row>
    <row r="26555" spans="41:41" x14ac:dyDescent="0.25">
      <c r="AO26555" s="165"/>
    </row>
    <row r="26556" spans="41:41" x14ac:dyDescent="0.25">
      <c r="AO26556" s="165"/>
    </row>
    <row r="26557" spans="41:41" x14ac:dyDescent="0.25">
      <c r="AO26557" s="165"/>
    </row>
    <row r="26558" spans="41:41" x14ac:dyDescent="0.25">
      <c r="AO26558" s="165"/>
    </row>
    <row r="26559" spans="41:41" x14ac:dyDescent="0.25">
      <c r="AO26559" s="165"/>
    </row>
    <row r="26560" spans="41:41" x14ac:dyDescent="0.25">
      <c r="AO26560" s="165"/>
    </row>
    <row r="26561" spans="41:41" x14ac:dyDescent="0.25">
      <c r="AO26561" s="165"/>
    </row>
    <row r="26562" spans="41:41" x14ac:dyDescent="0.25">
      <c r="AO26562" s="165"/>
    </row>
    <row r="26563" spans="41:41" x14ac:dyDescent="0.25">
      <c r="AO26563" s="165"/>
    </row>
    <row r="26564" spans="41:41" x14ac:dyDescent="0.25">
      <c r="AO26564" s="165"/>
    </row>
    <row r="26565" spans="41:41" x14ac:dyDescent="0.25">
      <c r="AO26565" s="165"/>
    </row>
    <row r="26566" spans="41:41" x14ac:dyDescent="0.25">
      <c r="AO26566" s="165"/>
    </row>
    <row r="26567" spans="41:41" x14ac:dyDescent="0.25">
      <c r="AO26567" s="165"/>
    </row>
    <row r="26568" spans="41:41" x14ac:dyDescent="0.25">
      <c r="AO26568" s="165"/>
    </row>
    <row r="26569" spans="41:41" x14ac:dyDescent="0.25">
      <c r="AO26569" s="165"/>
    </row>
    <row r="26570" spans="41:41" x14ac:dyDescent="0.25">
      <c r="AO26570" s="165"/>
    </row>
    <row r="26571" spans="41:41" x14ac:dyDescent="0.25">
      <c r="AO26571" s="165"/>
    </row>
    <row r="26572" spans="41:41" x14ac:dyDescent="0.25">
      <c r="AO26572" s="165"/>
    </row>
    <row r="26573" spans="41:41" x14ac:dyDescent="0.25">
      <c r="AO26573" s="165"/>
    </row>
    <row r="26574" spans="41:41" x14ac:dyDescent="0.25">
      <c r="AO26574" s="165"/>
    </row>
    <row r="26575" spans="41:41" x14ac:dyDescent="0.25">
      <c r="AO26575" s="165"/>
    </row>
    <row r="26576" spans="41:41" x14ac:dyDescent="0.25">
      <c r="AO26576" s="165"/>
    </row>
    <row r="26577" spans="41:41" x14ac:dyDescent="0.25">
      <c r="AO26577" s="165"/>
    </row>
    <row r="26578" spans="41:41" x14ac:dyDescent="0.25">
      <c r="AO26578" s="165"/>
    </row>
    <row r="26579" spans="41:41" x14ac:dyDescent="0.25">
      <c r="AO26579" s="165"/>
    </row>
    <row r="26580" spans="41:41" x14ac:dyDescent="0.25">
      <c r="AO26580" s="165"/>
    </row>
    <row r="26581" spans="41:41" x14ac:dyDescent="0.25">
      <c r="AO26581" s="165"/>
    </row>
    <row r="26582" spans="41:41" x14ac:dyDescent="0.25">
      <c r="AO26582" s="165"/>
    </row>
    <row r="26583" spans="41:41" x14ac:dyDescent="0.25">
      <c r="AO26583" s="165"/>
    </row>
    <row r="26584" spans="41:41" x14ac:dyDescent="0.25">
      <c r="AO26584" s="165"/>
    </row>
    <row r="26585" spans="41:41" x14ac:dyDescent="0.25">
      <c r="AO26585" s="165"/>
    </row>
    <row r="26586" spans="41:41" x14ac:dyDescent="0.25">
      <c r="AO26586" s="165"/>
    </row>
    <row r="26587" spans="41:41" x14ac:dyDescent="0.25">
      <c r="AO26587" s="165"/>
    </row>
    <row r="26588" spans="41:41" x14ac:dyDescent="0.25">
      <c r="AO26588" s="165"/>
    </row>
    <row r="26589" spans="41:41" x14ac:dyDescent="0.25">
      <c r="AO26589" s="165"/>
    </row>
    <row r="26590" spans="41:41" x14ac:dyDescent="0.25">
      <c r="AO26590" s="165"/>
    </row>
    <row r="26591" spans="41:41" x14ac:dyDescent="0.25">
      <c r="AO26591" s="165"/>
    </row>
    <row r="26592" spans="41:41" x14ac:dyDescent="0.25">
      <c r="AO26592" s="165"/>
    </row>
    <row r="26593" spans="41:41" x14ac:dyDescent="0.25">
      <c r="AO26593" s="165"/>
    </row>
    <row r="26594" spans="41:41" x14ac:dyDescent="0.25">
      <c r="AO26594" s="165"/>
    </row>
    <row r="26595" spans="41:41" x14ac:dyDescent="0.25">
      <c r="AO26595" s="165"/>
    </row>
    <row r="26596" spans="41:41" x14ac:dyDescent="0.25">
      <c r="AO26596" s="165"/>
    </row>
    <row r="26597" spans="41:41" x14ac:dyDescent="0.25">
      <c r="AO26597" s="165"/>
    </row>
    <row r="26598" spans="41:41" x14ac:dyDescent="0.25">
      <c r="AO26598" s="165"/>
    </row>
    <row r="26599" spans="41:41" x14ac:dyDescent="0.25">
      <c r="AO26599" s="165"/>
    </row>
    <row r="26600" spans="41:41" x14ac:dyDescent="0.25">
      <c r="AO26600" s="165"/>
    </row>
    <row r="26601" spans="41:41" x14ac:dyDescent="0.25">
      <c r="AO26601" s="165"/>
    </row>
    <row r="26602" spans="41:41" x14ac:dyDescent="0.25">
      <c r="AO26602" s="165"/>
    </row>
    <row r="26603" spans="41:41" x14ac:dyDescent="0.25">
      <c r="AO26603" s="165"/>
    </row>
    <row r="26604" spans="41:41" x14ac:dyDescent="0.25">
      <c r="AO26604" s="165"/>
    </row>
    <row r="26605" spans="41:41" x14ac:dyDescent="0.25">
      <c r="AO26605" s="165"/>
    </row>
    <row r="26606" spans="41:41" x14ac:dyDescent="0.25">
      <c r="AO26606" s="165"/>
    </row>
    <row r="26607" spans="41:41" x14ac:dyDescent="0.25">
      <c r="AO26607" s="165"/>
    </row>
    <row r="26608" spans="41:41" x14ac:dyDescent="0.25">
      <c r="AO26608" s="165"/>
    </row>
    <row r="26609" spans="41:41" x14ac:dyDescent="0.25">
      <c r="AO26609" s="165"/>
    </row>
    <row r="26610" spans="41:41" x14ac:dyDescent="0.25">
      <c r="AO26610" s="165"/>
    </row>
    <row r="26611" spans="41:41" x14ac:dyDescent="0.25">
      <c r="AO26611" s="165"/>
    </row>
    <row r="26612" spans="41:41" x14ac:dyDescent="0.25">
      <c r="AO26612" s="165"/>
    </row>
    <row r="26613" spans="41:41" x14ac:dyDescent="0.25">
      <c r="AO26613" s="165"/>
    </row>
    <row r="26614" spans="41:41" x14ac:dyDescent="0.25">
      <c r="AO26614" s="165"/>
    </row>
    <row r="26615" spans="41:41" x14ac:dyDescent="0.25">
      <c r="AO26615" s="165"/>
    </row>
    <row r="26616" spans="41:41" x14ac:dyDescent="0.25">
      <c r="AO26616" s="165"/>
    </row>
    <row r="26617" spans="41:41" x14ac:dyDescent="0.25">
      <c r="AO26617" s="165"/>
    </row>
    <row r="26618" spans="41:41" x14ac:dyDescent="0.25">
      <c r="AO26618" s="165"/>
    </row>
    <row r="26619" spans="41:41" x14ac:dyDescent="0.25">
      <c r="AO26619" s="165"/>
    </row>
    <row r="26620" spans="41:41" x14ac:dyDescent="0.25">
      <c r="AO26620" s="165"/>
    </row>
    <row r="26621" spans="41:41" x14ac:dyDescent="0.25">
      <c r="AO26621" s="165"/>
    </row>
    <row r="26622" spans="41:41" x14ac:dyDescent="0.25">
      <c r="AO26622" s="165"/>
    </row>
    <row r="26623" spans="41:41" x14ac:dyDescent="0.25">
      <c r="AO26623" s="165"/>
    </row>
    <row r="26624" spans="41:41" x14ac:dyDescent="0.25">
      <c r="AO26624" s="165"/>
    </row>
    <row r="26625" spans="41:41" x14ac:dyDescent="0.25">
      <c r="AO26625" s="165"/>
    </row>
    <row r="26626" spans="41:41" x14ac:dyDescent="0.25">
      <c r="AO26626" s="165"/>
    </row>
    <row r="26627" spans="41:41" x14ac:dyDescent="0.25">
      <c r="AO26627" s="165"/>
    </row>
    <row r="26628" spans="41:41" x14ac:dyDescent="0.25">
      <c r="AO26628" s="165"/>
    </row>
    <row r="26629" spans="41:41" x14ac:dyDescent="0.25">
      <c r="AO26629" s="165"/>
    </row>
    <row r="26630" spans="41:41" x14ac:dyDescent="0.25">
      <c r="AO26630" s="165"/>
    </row>
    <row r="26631" spans="41:41" x14ac:dyDescent="0.25">
      <c r="AO26631" s="165"/>
    </row>
    <row r="26632" spans="41:41" x14ac:dyDescent="0.25">
      <c r="AO26632" s="165"/>
    </row>
    <row r="26633" spans="41:41" x14ac:dyDescent="0.25">
      <c r="AO26633" s="165"/>
    </row>
    <row r="26634" spans="41:41" x14ac:dyDescent="0.25">
      <c r="AO26634" s="165"/>
    </row>
    <row r="26635" spans="41:41" x14ac:dyDescent="0.25">
      <c r="AO26635" s="165"/>
    </row>
    <row r="26636" spans="41:41" x14ac:dyDescent="0.25">
      <c r="AO26636" s="165"/>
    </row>
    <row r="26637" spans="41:41" x14ac:dyDescent="0.25">
      <c r="AO26637" s="165"/>
    </row>
    <row r="26638" spans="41:41" x14ac:dyDescent="0.25">
      <c r="AO26638" s="165"/>
    </row>
    <row r="26639" spans="41:41" x14ac:dyDescent="0.25">
      <c r="AO26639" s="165"/>
    </row>
    <row r="26640" spans="41:41" x14ac:dyDescent="0.25">
      <c r="AO26640" s="165"/>
    </row>
    <row r="26641" spans="41:41" x14ac:dyDescent="0.25">
      <c r="AO26641" s="165"/>
    </row>
    <row r="26642" spans="41:41" x14ac:dyDescent="0.25">
      <c r="AO26642" s="165"/>
    </row>
    <row r="26643" spans="41:41" x14ac:dyDescent="0.25">
      <c r="AO26643" s="165"/>
    </row>
    <row r="26644" spans="41:41" x14ac:dyDescent="0.25">
      <c r="AO26644" s="165"/>
    </row>
    <row r="26645" spans="41:41" x14ac:dyDescent="0.25">
      <c r="AO26645" s="165"/>
    </row>
    <row r="26646" spans="41:41" x14ac:dyDescent="0.25">
      <c r="AO26646" s="165"/>
    </row>
    <row r="26647" spans="41:41" x14ac:dyDescent="0.25">
      <c r="AO26647" s="165"/>
    </row>
    <row r="26648" spans="41:41" x14ac:dyDescent="0.25">
      <c r="AO26648" s="165"/>
    </row>
    <row r="26649" spans="41:41" x14ac:dyDescent="0.25">
      <c r="AO26649" s="165"/>
    </row>
    <row r="26650" spans="41:41" x14ac:dyDescent="0.25">
      <c r="AO26650" s="165"/>
    </row>
    <row r="26651" spans="41:41" x14ac:dyDescent="0.25">
      <c r="AO26651" s="165"/>
    </row>
    <row r="26652" spans="41:41" x14ac:dyDescent="0.25">
      <c r="AO26652" s="165"/>
    </row>
    <row r="26653" spans="41:41" x14ac:dyDescent="0.25">
      <c r="AO26653" s="165"/>
    </row>
    <row r="26654" spans="41:41" x14ac:dyDescent="0.25">
      <c r="AO26654" s="165"/>
    </row>
    <row r="26655" spans="41:41" x14ac:dyDescent="0.25">
      <c r="AO26655" s="165"/>
    </row>
    <row r="26656" spans="41:41" x14ac:dyDescent="0.25">
      <c r="AO26656" s="165"/>
    </row>
    <row r="26657" spans="41:41" x14ac:dyDescent="0.25">
      <c r="AO26657" s="165"/>
    </row>
    <row r="26658" spans="41:41" x14ac:dyDescent="0.25">
      <c r="AO26658" s="165"/>
    </row>
    <row r="26659" spans="41:41" x14ac:dyDescent="0.25">
      <c r="AO26659" s="165"/>
    </row>
    <row r="26660" spans="41:41" x14ac:dyDescent="0.25">
      <c r="AO26660" s="165"/>
    </row>
    <row r="26661" spans="41:41" x14ac:dyDescent="0.25">
      <c r="AO26661" s="165"/>
    </row>
    <row r="26662" spans="41:41" x14ac:dyDescent="0.25">
      <c r="AO26662" s="165"/>
    </row>
    <row r="26663" spans="41:41" x14ac:dyDescent="0.25">
      <c r="AO26663" s="165"/>
    </row>
    <row r="26664" spans="41:41" x14ac:dyDescent="0.25">
      <c r="AO26664" s="165"/>
    </row>
    <row r="26665" spans="41:41" x14ac:dyDescent="0.25">
      <c r="AO26665" s="165"/>
    </row>
    <row r="26666" spans="41:41" x14ac:dyDescent="0.25">
      <c r="AO26666" s="165"/>
    </row>
    <row r="26667" spans="41:41" x14ac:dyDescent="0.25">
      <c r="AO26667" s="165"/>
    </row>
    <row r="26668" spans="41:41" x14ac:dyDescent="0.25">
      <c r="AO26668" s="165"/>
    </row>
    <row r="26669" spans="41:41" x14ac:dyDescent="0.25">
      <c r="AO26669" s="165"/>
    </row>
    <row r="26670" spans="41:41" x14ac:dyDescent="0.25">
      <c r="AO26670" s="165"/>
    </row>
    <row r="26671" spans="41:41" x14ac:dyDescent="0.25">
      <c r="AO26671" s="165"/>
    </row>
    <row r="26672" spans="41:41" x14ac:dyDescent="0.25">
      <c r="AO26672" s="165"/>
    </row>
    <row r="26673" spans="41:41" x14ac:dyDescent="0.25">
      <c r="AO26673" s="165"/>
    </row>
    <row r="26674" spans="41:41" x14ac:dyDescent="0.25">
      <c r="AO26674" s="165"/>
    </row>
    <row r="26675" spans="41:41" x14ac:dyDescent="0.25">
      <c r="AO26675" s="165"/>
    </row>
    <row r="26676" spans="41:41" x14ac:dyDescent="0.25">
      <c r="AO26676" s="165"/>
    </row>
    <row r="26677" spans="41:41" x14ac:dyDescent="0.25">
      <c r="AO26677" s="165"/>
    </row>
    <row r="26678" spans="41:41" x14ac:dyDescent="0.25">
      <c r="AO26678" s="165"/>
    </row>
    <row r="26679" spans="41:41" x14ac:dyDescent="0.25">
      <c r="AO26679" s="165"/>
    </row>
    <row r="26680" spans="41:41" x14ac:dyDescent="0.25">
      <c r="AO26680" s="165"/>
    </row>
    <row r="26681" spans="41:41" x14ac:dyDescent="0.25">
      <c r="AO26681" s="165"/>
    </row>
    <row r="26682" spans="41:41" x14ac:dyDescent="0.25">
      <c r="AO26682" s="165"/>
    </row>
    <row r="26683" spans="41:41" x14ac:dyDescent="0.25">
      <c r="AO26683" s="165"/>
    </row>
    <row r="26684" spans="41:41" x14ac:dyDescent="0.25">
      <c r="AO26684" s="165"/>
    </row>
    <row r="26685" spans="41:41" x14ac:dyDescent="0.25">
      <c r="AO26685" s="165"/>
    </row>
    <row r="26686" spans="41:41" x14ac:dyDescent="0.25">
      <c r="AO26686" s="165"/>
    </row>
    <row r="26687" spans="41:41" x14ac:dyDescent="0.25">
      <c r="AO26687" s="165"/>
    </row>
    <row r="26688" spans="41:41" x14ac:dyDescent="0.25">
      <c r="AO26688" s="165"/>
    </row>
    <row r="26689" spans="41:41" x14ac:dyDescent="0.25">
      <c r="AO26689" s="165"/>
    </row>
    <row r="26690" spans="41:41" x14ac:dyDescent="0.25">
      <c r="AO26690" s="165"/>
    </row>
    <row r="26691" spans="41:41" x14ac:dyDescent="0.25">
      <c r="AO26691" s="165"/>
    </row>
    <row r="26692" spans="41:41" x14ac:dyDescent="0.25">
      <c r="AO26692" s="165"/>
    </row>
    <row r="26693" spans="41:41" x14ac:dyDescent="0.25">
      <c r="AO26693" s="165"/>
    </row>
    <row r="26694" spans="41:41" x14ac:dyDescent="0.25">
      <c r="AO26694" s="165"/>
    </row>
    <row r="26695" spans="41:41" x14ac:dyDescent="0.25">
      <c r="AO26695" s="165"/>
    </row>
    <row r="26696" spans="41:41" x14ac:dyDescent="0.25">
      <c r="AO26696" s="165"/>
    </row>
    <row r="26697" spans="41:41" x14ac:dyDescent="0.25">
      <c r="AO26697" s="165"/>
    </row>
    <row r="26698" spans="41:41" x14ac:dyDescent="0.25">
      <c r="AO26698" s="165"/>
    </row>
    <row r="26699" spans="41:41" x14ac:dyDescent="0.25">
      <c r="AO26699" s="165"/>
    </row>
    <row r="26700" spans="41:41" x14ac:dyDescent="0.25">
      <c r="AO26700" s="165"/>
    </row>
    <row r="26701" spans="41:41" x14ac:dyDescent="0.25">
      <c r="AO26701" s="165"/>
    </row>
    <row r="26702" spans="41:41" x14ac:dyDescent="0.25">
      <c r="AO26702" s="165"/>
    </row>
    <row r="26703" spans="41:41" x14ac:dyDescent="0.25">
      <c r="AO26703" s="165"/>
    </row>
    <row r="26704" spans="41:41" x14ac:dyDescent="0.25">
      <c r="AO26704" s="165"/>
    </row>
    <row r="26705" spans="41:41" x14ac:dyDescent="0.25">
      <c r="AO26705" s="165"/>
    </row>
    <row r="26706" spans="41:41" x14ac:dyDescent="0.25">
      <c r="AO26706" s="165"/>
    </row>
    <row r="26707" spans="41:41" x14ac:dyDescent="0.25">
      <c r="AO26707" s="165"/>
    </row>
    <row r="26708" spans="41:41" x14ac:dyDescent="0.25">
      <c r="AO26708" s="165"/>
    </row>
    <row r="26709" spans="41:41" x14ac:dyDescent="0.25">
      <c r="AO26709" s="165"/>
    </row>
    <row r="26710" spans="41:41" x14ac:dyDescent="0.25">
      <c r="AO26710" s="165"/>
    </row>
    <row r="26711" spans="41:41" x14ac:dyDescent="0.25">
      <c r="AO26711" s="165"/>
    </row>
    <row r="26712" spans="41:41" x14ac:dyDescent="0.25">
      <c r="AO26712" s="165"/>
    </row>
    <row r="26713" spans="41:41" x14ac:dyDescent="0.25">
      <c r="AO26713" s="165"/>
    </row>
    <row r="26714" spans="41:41" x14ac:dyDescent="0.25">
      <c r="AO26714" s="165"/>
    </row>
    <row r="26715" spans="41:41" x14ac:dyDescent="0.25">
      <c r="AO26715" s="165"/>
    </row>
    <row r="26716" spans="41:41" x14ac:dyDescent="0.25">
      <c r="AO26716" s="165"/>
    </row>
    <row r="26717" spans="41:41" x14ac:dyDescent="0.25">
      <c r="AO26717" s="165"/>
    </row>
    <row r="26718" spans="41:41" x14ac:dyDescent="0.25">
      <c r="AO26718" s="165"/>
    </row>
    <row r="26719" spans="41:41" x14ac:dyDescent="0.25">
      <c r="AO26719" s="165"/>
    </row>
    <row r="26720" spans="41:41" x14ac:dyDescent="0.25">
      <c r="AO26720" s="165"/>
    </row>
    <row r="26721" spans="41:41" x14ac:dyDescent="0.25">
      <c r="AO26721" s="165"/>
    </row>
    <row r="26722" spans="41:41" x14ac:dyDescent="0.25">
      <c r="AO26722" s="165"/>
    </row>
    <row r="26723" spans="41:41" x14ac:dyDescent="0.25">
      <c r="AO26723" s="165"/>
    </row>
    <row r="26724" spans="41:41" x14ac:dyDescent="0.25">
      <c r="AO26724" s="165"/>
    </row>
    <row r="26725" spans="41:41" x14ac:dyDescent="0.25">
      <c r="AO26725" s="165"/>
    </row>
    <row r="26726" spans="41:41" x14ac:dyDescent="0.25">
      <c r="AO26726" s="165"/>
    </row>
    <row r="26727" spans="41:41" x14ac:dyDescent="0.25">
      <c r="AO26727" s="165"/>
    </row>
    <row r="26728" spans="41:41" x14ac:dyDescent="0.25">
      <c r="AO26728" s="165"/>
    </row>
    <row r="26729" spans="41:41" x14ac:dyDescent="0.25">
      <c r="AO26729" s="165"/>
    </row>
    <row r="26730" spans="41:41" x14ac:dyDescent="0.25">
      <c r="AO26730" s="165"/>
    </row>
    <row r="26731" spans="41:41" x14ac:dyDescent="0.25">
      <c r="AO26731" s="165"/>
    </row>
    <row r="26732" spans="41:41" x14ac:dyDescent="0.25">
      <c r="AO26732" s="165"/>
    </row>
    <row r="26733" spans="41:41" x14ac:dyDescent="0.25">
      <c r="AO26733" s="165"/>
    </row>
    <row r="26734" spans="41:41" x14ac:dyDescent="0.25">
      <c r="AO26734" s="165"/>
    </row>
    <row r="26735" spans="41:41" x14ac:dyDescent="0.25">
      <c r="AO26735" s="165"/>
    </row>
    <row r="26736" spans="41:41" x14ac:dyDescent="0.25">
      <c r="AO26736" s="165"/>
    </row>
    <row r="26737" spans="41:41" x14ac:dyDescent="0.25">
      <c r="AO26737" s="165"/>
    </row>
    <row r="26738" spans="41:41" x14ac:dyDescent="0.25">
      <c r="AO26738" s="165"/>
    </row>
    <row r="26739" spans="41:41" x14ac:dyDescent="0.25">
      <c r="AO26739" s="165"/>
    </row>
    <row r="26740" spans="41:41" x14ac:dyDescent="0.25">
      <c r="AO26740" s="165"/>
    </row>
    <row r="26741" spans="41:41" x14ac:dyDescent="0.25">
      <c r="AO26741" s="165"/>
    </row>
    <row r="26742" spans="41:41" x14ac:dyDescent="0.25">
      <c r="AO26742" s="165"/>
    </row>
    <row r="26743" spans="41:41" x14ac:dyDescent="0.25">
      <c r="AO26743" s="165"/>
    </row>
    <row r="26744" spans="41:41" x14ac:dyDescent="0.25">
      <c r="AO26744" s="165"/>
    </row>
    <row r="26745" spans="41:41" x14ac:dyDescent="0.25">
      <c r="AO26745" s="165"/>
    </row>
    <row r="26746" spans="41:41" x14ac:dyDescent="0.25">
      <c r="AO26746" s="165"/>
    </row>
    <row r="26747" spans="41:41" x14ac:dyDescent="0.25">
      <c r="AO26747" s="165"/>
    </row>
    <row r="26748" spans="41:41" x14ac:dyDescent="0.25">
      <c r="AO26748" s="165"/>
    </row>
    <row r="26749" spans="41:41" x14ac:dyDescent="0.25">
      <c r="AO26749" s="165"/>
    </row>
    <row r="26750" spans="41:41" x14ac:dyDescent="0.25">
      <c r="AO26750" s="165"/>
    </row>
    <row r="26751" spans="41:41" x14ac:dyDescent="0.25">
      <c r="AO26751" s="165"/>
    </row>
    <row r="26752" spans="41:41" x14ac:dyDescent="0.25">
      <c r="AO26752" s="165"/>
    </row>
    <row r="26753" spans="41:41" x14ac:dyDescent="0.25">
      <c r="AO26753" s="165"/>
    </row>
    <row r="26754" spans="41:41" x14ac:dyDescent="0.25">
      <c r="AO26754" s="165"/>
    </row>
    <row r="26755" spans="41:41" x14ac:dyDescent="0.25">
      <c r="AO26755" s="165"/>
    </row>
    <row r="26756" spans="41:41" x14ac:dyDescent="0.25">
      <c r="AO26756" s="165"/>
    </row>
    <row r="26757" spans="41:41" x14ac:dyDescent="0.25">
      <c r="AO26757" s="165"/>
    </row>
    <row r="26758" spans="41:41" x14ac:dyDescent="0.25">
      <c r="AO26758" s="165"/>
    </row>
    <row r="26759" spans="41:41" x14ac:dyDescent="0.25">
      <c r="AO26759" s="165"/>
    </row>
    <row r="26760" spans="41:41" x14ac:dyDescent="0.25">
      <c r="AO26760" s="165"/>
    </row>
    <row r="26761" spans="41:41" x14ac:dyDescent="0.25">
      <c r="AO26761" s="165"/>
    </row>
    <row r="26762" spans="41:41" x14ac:dyDescent="0.25">
      <c r="AO26762" s="165"/>
    </row>
    <row r="26763" spans="41:41" x14ac:dyDescent="0.25">
      <c r="AO26763" s="165"/>
    </row>
    <row r="26764" spans="41:41" x14ac:dyDescent="0.25">
      <c r="AO26764" s="165"/>
    </row>
    <row r="26765" spans="41:41" x14ac:dyDescent="0.25">
      <c r="AO26765" s="165"/>
    </row>
    <row r="26766" spans="41:41" x14ac:dyDescent="0.25">
      <c r="AO26766" s="165"/>
    </row>
    <row r="26767" spans="41:41" x14ac:dyDescent="0.25">
      <c r="AO26767" s="165"/>
    </row>
    <row r="26768" spans="41:41" x14ac:dyDescent="0.25">
      <c r="AO26768" s="165"/>
    </row>
    <row r="26769" spans="41:41" x14ac:dyDescent="0.25">
      <c r="AO26769" s="165"/>
    </row>
    <row r="26770" spans="41:41" x14ac:dyDescent="0.25">
      <c r="AO26770" s="165"/>
    </row>
    <row r="26771" spans="41:41" x14ac:dyDescent="0.25">
      <c r="AO26771" s="165"/>
    </row>
    <row r="26772" spans="41:41" x14ac:dyDescent="0.25">
      <c r="AO26772" s="165"/>
    </row>
    <row r="26773" spans="41:41" x14ac:dyDescent="0.25">
      <c r="AO26773" s="165"/>
    </row>
    <row r="26774" spans="41:41" x14ac:dyDescent="0.25">
      <c r="AO26774" s="165"/>
    </row>
    <row r="26775" spans="41:41" x14ac:dyDescent="0.25">
      <c r="AO26775" s="165"/>
    </row>
    <row r="26776" spans="41:41" x14ac:dyDescent="0.25">
      <c r="AO26776" s="165"/>
    </row>
    <row r="26777" spans="41:41" x14ac:dyDescent="0.25">
      <c r="AO26777" s="165"/>
    </row>
    <row r="26778" spans="41:41" x14ac:dyDescent="0.25">
      <c r="AO26778" s="165"/>
    </row>
    <row r="26779" spans="41:41" x14ac:dyDescent="0.25">
      <c r="AO26779" s="165"/>
    </row>
    <row r="26780" spans="41:41" x14ac:dyDescent="0.25">
      <c r="AO26780" s="165"/>
    </row>
    <row r="26781" spans="41:41" x14ac:dyDescent="0.25">
      <c r="AO26781" s="165"/>
    </row>
    <row r="26782" spans="41:41" x14ac:dyDescent="0.25">
      <c r="AO26782" s="165"/>
    </row>
    <row r="26783" spans="41:41" x14ac:dyDescent="0.25">
      <c r="AO26783" s="165"/>
    </row>
    <row r="26784" spans="41:41" x14ac:dyDescent="0.25">
      <c r="AO26784" s="165"/>
    </row>
    <row r="26785" spans="41:41" x14ac:dyDescent="0.25">
      <c r="AO26785" s="165"/>
    </row>
    <row r="26786" spans="41:41" x14ac:dyDescent="0.25">
      <c r="AO26786" s="165"/>
    </row>
    <row r="26787" spans="41:41" x14ac:dyDescent="0.25">
      <c r="AO26787" s="165"/>
    </row>
    <row r="26788" spans="41:41" x14ac:dyDescent="0.25">
      <c r="AO26788" s="165"/>
    </row>
    <row r="26789" spans="41:41" x14ac:dyDescent="0.25">
      <c r="AO26789" s="165"/>
    </row>
    <row r="26790" spans="41:41" x14ac:dyDescent="0.25">
      <c r="AO26790" s="165"/>
    </row>
    <row r="26791" spans="41:41" x14ac:dyDescent="0.25">
      <c r="AO26791" s="165"/>
    </row>
    <row r="26792" spans="41:41" x14ac:dyDescent="0.25">
      <c r="AO26792" s="165"/>
    </row>
    <row r="26793" spans="41:41" x14ac:dyDescent="0.25">
      <c r="AO26793" s="165"/>
    </row>
    <row r="26794" spans="41:41" x14ac:dyDescent="0.25">
      <c r="AO26794" s="165"/>
    </row>
    <row r="26795" spans="41:41" x14ac:dyDescent="0.25">
      <c r="AO26795" s="165"/>
    </row>
    <row r="26796" spans="41:41" x14ac:dyDescent="0.25">
      <c r="AO26796" s="165"/>
    </row>
    <row r="26797" spans="41:41" x14ac:dyDescent="0.25">
      <c r="AO26797" s="165"/>
    </row>
    <row r="26798" spans="41:41" x14ac:dyDescent="0.25">
      <c r="AO26798" s="165"/>
    </row>
    <row r="26799" spans="41:41" x14ac:dyDescent="0.25">
      <c r="AO26799" s="165"/>
    </row>
    <row r="26800" spans="41:41" x14ac:dyDescent="0.25">
      <c r="AO26800" s="165"/>
    </row>
    <row r="26801" spans="41:41" x14ac:dyDescent="0.25">
      <c r="AO26801" s="165"/>
    </row>
    <row r="26802" spans="41:41" x14ac:dyDescent="0.25">
      <c r="AO26802" s="165"/>
    </row>
    <row r="26803" spans="41:41" x14ac:dyDescent="0.25">
      <c r="AO26803" s="165"/>
    </row>
    <row r="26804" spans="41:41" x14ac:dyDescent="0.25">
      <c r="AO26804" s="165"/>
    </row>
    <row r="26805" spans="41:41" x14ac:dyDescent="0.25">
      <c r="AO26805" s="165"/>
    </row>
    <row r="26806" spans="41:41" x14ac:dyDescent="0.25">
      <c r="AO26806" s="165"/>
    </row>
    <row r="26807" spans="41:41" x14ac:dyDescent="0.25">
      <c r="AO26807" s="165"/>
    </row>
    <row r="26808" spans="41:41" x14ac:dyDescent="0.25">
      <c r="AO26808" s="165"/>
    </row>
    <row r="26809" spans="41:41" x14ac:dyDescent="0.25">
      <c r="AO26809" s="165"/>
    </row>
    <row r="26810" spans="41:41" x14ac:dyDescent="0.25">
      <c r="AO26810" s="165"/>
    </row>
    <row r="26811" spans="41:41" x14ac:dyDescent="0.25">
      <c r="AO26811" s="165"/>
    </row>
    <row r="26812" spans="41:41" x14ac:dyDescent="0.25">
      <c r="AO26812" s="165"/>
    </row>
    <row r="26813" spans="41:41" x14ac:dyDescent="0.25">
      <c r="AO26813" s="165"/>
    </row>
    <row r="26814" spans="41:41" x14ac:dyDescent="0.25">
      <c r="AO26814" s="165"/>
    </row>
    <row r="26815" spans="41:41" x14ac:dyDescent="0.25">
      <c r="AO26815" s="165"/>
    </row>
    <row r="26816" spans="41:41" x14ac:dyDescent="0.25">
      <c r="AO26816" s="165"/>
    </row>
    <row r="26817" spans="41:41" x14ac:dyDescent="0.25">
      <c r="AO26817" s="165"/>
    </row>
    <row r="26818" spans="41:41" x14ac:dyDescent="0.25">
      <c r="AO26818" s="165"/>
    </row>
    <row r="26819" spans="41:41" x14ac:dyDescent="0.25">
      <c r="AO26819" s="165"/>
    </row>
    <row r="26820" spans="41:41" x14ac:dyDescent="0.25">
      <c r="AO26820" s="165"/>
    </row>
    <row r="26821" spans="41:41" x14ac:dyDescent="0.25">
      <c r="AO26821" s="165"/>
    </row>
    <row r="26822" spans="41:41" x14ac:dyDescent="0.25">
      <c r="AO26822" s="165"/>
    </row>
    <row r="26823" spans="41:41" x14ac:dyDescent="0.25">
      <c r="AO26823" s="165"/>
    </row>
    <row r="26824" spans="41:41" x14ac:dyDescent="0.25">
      <c r="AO26824" s="165"/>
    </row>
    <row r="26825" spans="41:41" x14ac:dyDescent="0.25">
      <c r="AO26825" s="165"/>
    </row>
    <row r="26826" spans="41:41" x14ac:dyDescent="0.25">
      <c r="AO26826" s="165"/>
    </row>
    <row r="26827" spans="41:41" x14ac:dyDescent="0.25">
      <c r="AO26827" s="165"/>
    </row>
    <row r="26828" spans="41:41" x14ac:dyDescent="0.25">
      <c r="AO26828" s="165"/>
    </row>
    <row r="26829" spans="41:41" x14ac:dyDescent="0.25">
      <c r="AO26829" s="165"/>
    </row>
    <row r="26830" spans="41:41" x14ac:dyDescent="0.25">
      <c r="AO26830" s="165"/>
    </row>
    <row r="26831" spans="41:41" x14ac:dyDescent="0.25">
      <c r="AO26831" s="165"/>
    </row>
    <row r="26832" spans="41:41" x14ac:dyDescent="0.25">
      <c r="AO26832" s="165"/>
    </row>
    <row r="26833" spans="41:41" x14ac:dyDescent="0.25">
      <c r="AO26833" s="165"/>
    </row>
    <row r="26834" spans="41:41" x14ac:dyDescent="0.25">
      <c r="AO26834" s="165"/>
    </row>
    <row r="26835" spans="41:41" x14ac:dyDescent="0.25">
      <c r="AO26835" s="165"/>
    </row>
    <row r="26836" spans="41:41" x14ac:dyDescent="0.25">
      <c r="AO26836" s="165"/>
    </row>
    <row r="26837" spans="41:41" x14ac:dyDescent="0.25">
      <c r="AO26837" s="165"/>
    </row>
    <row r="26838" spans="41:41" x14ac:dyDescent="0.25">
      <c r="AO26838" s="165"/>
    </row>
    <row r="26839" spans="41:41" x14ac:dyDescent="0.25">
      <c r="AO26839" s="165"/>
    </row>
    <row r="26840" spans="41:41" x14ac:dyDescent="0.25">
      <c r="AO26840" s="165"/>
    </row>
    <row r="26841" spans="41:41" x14ac:dyDescent="0.25">
      <c r="AO26841" s="165"/>
    </row>
    <row r="26842" spans="41:41" x14ac:dyDescent="0.25">
      <c r="AO26842" s="165"/>
    </row>
    <row r="26843" spans="41:41" x14ac:dyDescent="0.25">
      <c r="AO26843" s="165"/>
    </row>
    <row r="26844" spans="41:41" x14ac:dyDescent="0.25">
      <c r="AO26844" s="165"/>
    </row>
    <row r="26845" spans="41:41" x14ac:dyDescent="0.25">
      <c r="AO26845" s="165"/>
    </row>
    <row r="26846" spans="41:41" x14ac:dyDescent="0.25">
      <c r="AO26846" s="165"/>
    </row>
    <row r="26847" spans="41:41" x14ac:dyDescent="0.25">
      <c r="AO26847" s="165"/>
    </row>
    <row r="26848" spans="41:41" x14ac:dyDescent="0.25">
      <c r="AO26848" s="165"/>
    </row>
    <row r="26849" spans="41:41" x14ac:dyDescent="0.25">
      <c r="AO26849" s="165"/>
    </row>
    <row r="26850" spans="41:41" x14ac:dyDescent="0.25">
      <c r="AO26850" s="165"/>
    </row>
    <row r="26851" spans="41:41" x14ac:dyDescent="0.25">
      <c r="AO26851" s="165"/>
    </row>
    <row r="26852" spans="41:41" x14ac:dyDescent="0.25">
      <c r="AO26852" s="165"/>
    </row>
    <row r="26853" spans="41:41" x14ac:dyDescent="0.25">
      <c r="AO26853" s="165"/>
    </row>
    <row r="26854" spans="41:41" x14ac:dyDescent="0.25">
      <c r="AO26854" s="165"/>
    </row>
    <row r="26855" spans="41:41" x14ac:dyDescent="0.25">
      <c r="AO26855" s="165"/>
    </row>
    <row r="26856" spans="41:41" x14ac:dyDescent="0.25">
      <c r="AO26856" s="165"/>
    </row>
    <row r="26857" spans="41:41" x14ac:dyDescent="0.25">
      <c r="AO26857" s="165"/>
    </row>
    <row r="26858" spans="41:41" x14ac:dyDescent="0.25">
      <c r="AO26858" s="165"/>
    </row>
    <row r="26859" spans="41:41" x14ac:dyDescent="0.25">
      <c r="AO26859" s="165"/>
    </row>
    <row r="26860" spans="41:41" x14ac:dyDescent="0.25">
      <c r="AO26860" s="165"/>
    </row>
    <row r="26861" spans="41:41" x14ac:dyDescent="0.25">
      <c r="AO26861" s="165"/>
    </row>
    <row r="26862" spans="41:41" x14ac:dyDescent="0.25">
      <c r="AO26862" s="165"/>
    </row>
    <row r="26863" spans="41:41" x14ac:dyDescent="0.25">
      <c r="AO26863" s="165"/>
    </row>
    <row r="26864" spans="41:41" x14ac:dyDescent="0.25">
      <c r="AO26864" s="165"/>
    </row>
    <row r="26865" spans="41:41" x14ac:dyDescent="0.25">
      <c r="AO26865" s="165"/>
    </row>
    <row r="26866" spans="41:41" x14ac:dyDescent="0.25">
      <c r="AO26866" s="165"/>
    </row>
    <row r="26867" spans="41:41" x14ac:dyDescent="0.25">
      <c r="AO26867" s="165"/>
    </row>
    <row r="26868" spans="41:41" x14ac:dyDescent="0.25">
      <c r="AO26868" s="165"/>
    </row>
    <row r="26869" spans="41:41" x14ac:dyDescent="0.25">
      <c r="AO26869" s="165"/>
    </row>
    <row r="26870" spans="41:41" x14ac:dyDescent="0.25">
      <c r="AO26870" s="165"/>
    </row>
    <row r="26871" spans="41:41" x14ac:dyDescent="0.25">
      <c r="AO26871" s="165"/>
    </row>
    <row r="26872" spans="41:41" x14ac:dyDescent="0.25">
      <c r="AO26872" s="165"/>
    </row>
    <row r="26873" spans="41:41" x14ac:dyDescent="0.25">
      <c r="AO26873" s="165"/>
    </row>
    <row r="26874" spans="41:41" x14ac:dyDescent="0.25">
      <c r="AO26874" s="165"/>
    </row>
    <row r="26875" spans="41:41" x14ac:dyDescent="0.25">
      <c r="AO26875" s="165"/>
    </row>
    <row r="26876" spans="41:41" x14ac:dyDescent="0.25">
      <c r="AO26876" s="165"/>
    </row>
    <row r="26877" spans="41:41" x14ac:dyDescent="0.25">
      <c r="AO26877" s="165"/>
    </row>
    <row r="26878" spans="41:41" x14ac:dyDescent="0.25">
      <c r="AO26878" s="165"/>
    </row>
    <row r="26879" spans="41:41" x14ac:dyDescent="0.25">
      <c r="AO26879" s="165"/>
    </row>
    <row r="26880" spans="41:41" x14ac:dyDescent="0.25">
      <c r="AO26880" s="165"/>
    </row>
    <row r="26881" spans="41:41" x14ac:dyDescent="0.25">
      <c r="AO26881" s="165"/>
    </row>
    <row r="26882" spans="41:41" x14ac:dyDescent="0.25">
      <c r="AO26882" s="165"/>
    </row>
    <row r="26883" spans="41:41" x14ac:dyDescent="0.25">
      <c r="AO26883" s="165"/>
    </row>
    <row r="26884" spans="41:41" x14ac:dyDescent="0.25">
      <c r="AO26884" s="165"/>
    </row>
    <row r="26885" spans="41:41" x14ac:dyDescent="0.25">
      <c r="AO26885" s="165"/>
    </row>
    <row r="26886" spans="41:41" x14ac:dyDescent="0.25">
      <c r="AO26886" s="165"/>
    </row>
    <row r="26887" spans="41:41" x14ac:dyDescent="0.25">
      <c r="AO26887" s="165"/>
    </row>
    <row r="26888" spans="41:41" x14ac:dyDescent="0.25">
      <c r="AO26888" s="165"/>
    </row>
    <row r="26889" spans="41:41" x14ac:dyDescent="0.25">
      <c r="AO26889" s="165"/>
    </row>
    <row r="26890" spans="41:41" x14ac:dyDescent="0.25">
      <c r="AO26890" s="165"/>
    </row>
    <row r="26891" spans="41:41" x14ac:dyDescent="0.25">
      <c r="AO26891" s="165"/>
    </row>
    <row r="26892" spans="41:41" x14ac:dyDescent="0.25">
      <c r="AO26892" s="165"/>
    </row>
    <row r="26893" spans="41:41" x14ac:dyDescent="0.25">
      <c r="AO26893" s="165"/>
    </row>
    <row r="26894" spans="41:41" x14ac:dyDescent="0.25">
      <c r="AO26894" s="165"/>
    </row>
    <row r="26895" spans="41:41" x14ac:dyDescent="0.25">
      <c r="AO26895" s="165"/>
    </row>
    <row r="26896" spans="41:41" x14ac:dyDescent="0.25">
      <c r="AO26896" s="165"/>
    </row>
    <row r="26897" spans="41:41" x14ac:dyDescent="0.25">
      <c r="AO26897" s="165"/>
    </row>
    <row r="26898" spans="41:41" x14ac:dyDescent="0.25">
      <c r="AO26898" s="165"/>
    </row>
    <row r="26899" spans="41:41" x14ac:dyDescent="0.25">
      <c r="AO26899" s="165"/>
    </row>
    <row r="26900" spans="41:41" x14ac:dyDescent="0.25">
      <c r="AO26900" s="165"/>
    </row>
    <row r="26901" spans="41:41" x14ac:dyDescent="0.25">
      <c r="AO26901" s="165"/>
    </row>
    <row r="26902" spans="41:41" x14ac:dyDescent="0.25">
      <c r="AO26902" s="165"/>
    </row>
    <row r="26903" spans="41:41" x14ac:dyDescent="0.25">
      <c r="AO26903" s="165"/>
    </row>
    <row r="26904" spans="41:41" x14ac:dyDescent="0.25">
      <c r="AO26904" s="165"/>
    </row>
    <row r="26905" spans="41:41" x14ac:dyDescent="0.25">
      <c r="AO26905" s="165"/>
    </row>
    <row r="26906" spans="41:41" x14ac:dyDescent="0.25">
      <c r="AO26906" s="165"/>
    </row>
    <row r="26907" spans="41:41" x14ac:dyDescent="0.25">
      <c r="AO26907" s="165"/>
    </row>
    <row r="26908" spans="41:41" x14ac:dyDescent="0.25">
      <c r="AO26908" s="165"/>
    </row>
    <row r="26909" spans="41:41" x14ac:dyDescent="0.25">
      <c r="AO26909" s="165"/>
    </row>
    <row r="26910" spans="41:41" x14ac:dyDescent="0.25">
      <c r="AO26910" s="165"/>
    </row>
    <row r="26911" spans="41:41" x14ac:dyDescent="0.25">
      <c r="AO26911" s="165"/>
    </row>
    <row r="26912" spans="41:41" x14ac:dyDescent="0.25">
      <c r="AO26912" s="165"/>
    </row>
    <row r="26913" spans="41:41" x14ac:dyDescent="0.25">
      <c r="AO26913" s="165"/>
    </row>
    <row r="26914" spans="41:41" x14ac:dyDescent="0.25">
      <c r="AO26914" s="165"/>
    </row>
    <row r="26915" spans="41:41" x14ac:dyDescent="0.25">
      <c r="AO26915" s="165"/>
    </row>
    <row r="26916" spans="41:41" x14ac:dyDescent="0.25">
      <c r="AO26916" s="165"/>
    </row>
    <row r="26917" spans="41:41" x14ac:dyDescent="0.25">
      <c r="AO26917" s="165"/>
    </row>
    <row r="26918" spans="41:41" x14ac:dyDescent="0.25">
      <c r="AO26918" s="165"/>
    </row>
    <row r="26919" spans="41:41" x14ac:dyDescent="0.25">
      <c r="AO26919" s="165"/>
    </row>
    <row r="26920" spans="41:41" x14ac:dyDescent="0.25">
      <c r="AO26920" s="165"/>
    </row>
    <row r="26921" spans="41:41" x14ac:dyDescent="0.25">
      <c r="AO26921" s="165"/>
    </row>
    <row r="26922" spans="41:41" x14ac:dyDescent="0.25">
      <c r="AO26922" s="165"/>
    </row>
    <row r="26923" spans="41:41" x14ac:dyDescent="0.25">
      <c r="AO26923" s="165"/>
    </row>
    <row r="26924" spans="41:41" x14ac:dyDescent="0.25">
      <c r="AO26924" s="165"/>
    </row>
    <row r="26925" spans="41:41" x14ac:dyDescent="0.25">
      <c r="AO26925" s="165"/>
    </row>
    <row r="26926" spans="41:41" x14ac:dyDescent="0.25">
      <c r="AO26926" s="165"/>
    </row>
    <row r="26927" spans="41:41" x14ac:dyDescent="0.25">
      <c r="AO26927" s="165"/>
    </row>
    <row r="26928" spans="41:41" x14ac:dyDescent="0.25">
      <c r="AO26928" s="165"/>
    </row>
    <row r="26929" spans="41:41" x14ac:dyDescent="0.25">
      <c r="AO26929" s="165"/>
    </row>
    <row r="26930" spans="41:41" x14ac:dyDescent="0.25">
      <c r="AO26930" s="165"/>
    </row>
    <row r="26931" spans="41:41" x14ac:dyDescent="0.25">
      <c r="AO26931" s="165"/>
    </row>
    <row r="26932" spans="41:41" x14ac:dyDescent="0.25">
      <c r="AO26932" s="165"/>
    </row>
    <row r="26933" spans="41:41" x14ac:dyDescent="0.25">
      <c r="AO26933" s="165"/>
    </row>
    <row r="26934" spans="41:41" x14ac:dyDescent="0.25">
      <c r="AO26934" s="165"/>
    </row>
    <row r="26935" spans="41:41" x14ac:dyDescent="0.25">
      <c r="AO26935" s="165"/>
    </row>
    <row r="26936" spans="41:41" x14ac:dyDescent="0.25">
      <c r="AO26936" s="165"/>
    </row>
    <row r="26937" spans="41:41" x14ac:dyDescent="0.25">
      <c r="AO26937" s="165"/>
    </row>
    <row r="26938" spans="41:41" x14ac:dyDescent="0.25">
      <c r="AO26938" s="165"/>
    </row>
    <row r="26939" spans="41:41" x14ac:dyDescent="0.25">
      <c r="AO26939" s="165"/>
    </row>
    <row r="26940" spans="41:41" x14ac:dyDescent="0.25">
      <c r="AO26940" s="165"/>
    </row>
    <row r="26941" spans="41:41" x14ac:dyDescent="0.25">
      <c r="AO26941" s="165"/>
    </row>
    <row r="26942" spans="41:41" x14ac:dyDescent="0.25">
      <c r="AO26942" s="165"/>
    </row>
    <row r="26943" spans="41:41" x14ac:dyDescent="0.25">
      <c r="AO26943" s="165"/>
    </row>
    <row r="26944" spans="41:41" x14ac:dyDescent="0.25">
      <c r="AO26944" s="165"/>
    </row>
    <row r="26945" spans="41:41" x14ac:dyDescent="0.25">
      <c r="AO26945" s="165"/>
    </row>
    <row r="26946" spans="41:41" x14ac:dyDescent="0.25">
      <c r="AO26946" s="165"/>
    </row>
    <row r="26947" spans="41:41" x14ac:dyDescent="0.25">
      <c r="AO26947" s="165"/>
    </row>
    <row r="26948" spans="41:41" x14ac:dyDescent="0.25">
      <c r="AO26948" s="165"/>
    </row>
    <row r="26949" spans="41:41" x14ac:dyDescent="0.25">
      <c r="AO26949" s="165"/>
    </row>
    <row r="26950" spans="41:41" x14ac:dyDescent="0.25">
      <c r="AO26950" s="165"/>
    </row>
    <row r="26951" spans="41:41" x14ac:dyDescent="0.25">
      <c r="AO26951" s="165"/>
    </row>
    <row r="26952" spans="41:41" x14ac:dyDescent="0.25">
      <c r="AO26952" s="165"/>
    </row>
    <row r="26953" spans="41:41" x14ac:dyDescent="0.25">
      <c r="AO26953" s="165"/>
    </row>
    <row r="26954" spans="41:41" x14ac:dyDescent="0.25">
      <c r="AO26954" s="165"/>
    </row>
    <row r="26955" spans="41:41" x14ac:dyDescent="0.25">
      <c r="AO26955" s="165"/>
    </row>
    <row r="26956" spans="41:41" x14ac:dyDescent="0.25">
      <c r="AO26956" s="165"/>
    </row>
    <row r="26957" spans="41:41" x14ac:dyDescent="0.25">
      <c r="AO26957" s="165"/>
    </row>
    <row r="26958" spans="41:41" x14ac:dyDescent="0.25">
      <c r="AO26958" s="165"/>
    </row>
    <row r="26959" spans="41:41" x14ac:dyDescent="0.25">
      <c r="AO26959" s="165"/>
    </row>
    <row r="26960" spans="41:41" x14ac:dyDescent="0.25">
      <c r="AO26960" s="165"/>
    </row>
    <row r="26961" spans="41:41" x14ac:dyDescent="0.25">
      <c r="AO26961" s="165"/>
    </row>
    <row r="26962" spans="41:41" x14ac:dyDescent="0.25">
      <c r="AO26962" s="165"/>
    </row>
    <row r="26963" spans="41:41" x14ac:dyDescent="0.25">
      <c r="AO26963" s="165"/>
    </row>
    <row r="26964" spans="41:41" x14ac:dyDescent="0.25">
      <c r="AO26964" s="165"/>
    </row>
    <row r="26965" spans="41:41" x14ac:dyDescent="0.25">
      <c r="AO26965" s="165"/>
    </row>
    <row r="26966" spans="41:41" x14ac:dyDescent="0.25">
      <c r="AO26966" s="165"/>
    </row>
    <row r="26967" spans="41:41" x14ac:dyDescent="0.25">
      <c r="AO26967" s="165"/>
    </row>
    <row r="26968" spans="41:41" x14ac:dyDescent="0.25">
      <c r="AO26968" s="165"/>
    </row>
    <row r="26969" spans="41:41" x14ac:dyDescent="0.25">
      <c r="AO26969" s="165"/>
    </row>
    <row r="26970" spans="41:41" x14ac:dyDescent="0.25">
      <c r="AO26970" s="165"/>
    </row>
    <row r="26971" spans="41:41" x14ac:dyDescent="0.25">
      <c r="AO26971" s="165"/>
    </row>
    <row r="26972" spans="41:41" x14ac:dyDescent="0.25">
      <c r="AO26972" s="165"/>
    </row>
    <row r="26973" spans="41:41" x14ac:dyDescent="0.25">
      <c r="AO26973" s="165"/>
    </row>
    <row r="26974" spans="41:41" x14ac:dyDescent="0.25">
      <c r="AO26974" s="165"/>
    </row>
    <row r="26975" spans="41:41" x14ac:dyDescent="0.25">
      <c r="AO26975" s="165"/>
    </row>
    <row r="26976" spans="41:41" x14ac:dyDescent="0.25">
      <c r="AO26976" s="165"/>
    </row>
    <row r="26977" spans="41:41" x14ac:dyDescent="0.25">
      <c r="AO26977" s="165"/>
    </row>
    <row r="26978" spans="41:41" x14ac:dyDescent="0.25">
      <c r="AO26978" s="165"/>
    </row>
    <row r="26979" spans="41:41" x14ac:dyDescent="0.25">
      <c r="AO26979" s="165"/>
    </row>
    <row r="26980" spans="41:41" x14ac:dyDescent="0.25">
      <c r="AO26980" s="165"/>
    </row>
    <row r="26981" spans="41:41" x14ac:dyDescent="0.25">
      <c r="AO26981" s="165"/>
    </row>
    <row r="26982" spans="41:41" x14ac:dyDescent="0.25">
      <c r="AO26982" s="165"/>
    </row>
    <row r="26983" spans="41:41" x14ac:dyDescent="0.25">
      <c r="AO26983" s="165"/>
    </row>
    <row r="26984" spans="41:41" x14ac:dyDescent="0.25">
      <c r="AO26984" s="165"/>
    </row>
    <row r="26985" spans="41:41" x14ac:dyDescent="0.25">
      <c r="AO26985" s="165"/>
    </row>
    <row r="26986" spans="41:41" x14ac:dyDescent="0.25">
      <c r="AO26986" s="165"/>
    </row>
    <row r="26987" spans="41:41" x14ac:dyDescent="0.25">
      <c r="AO26987" s="165"/>
    </row>
    <row r="26988" spans="41:41" x14ac:dyDescent="0.25">
      <c r="AO26988" s="165"/>
    </row>
    <row r="26989" spans="41:41" x14ac:dyDescent="0.25">
      <c r="AO26989" s="165"/>
    </row>
    <row r="26990" spans="41:41" x14ac:dyDescent="0.25">
      <c r="AO26990" s="165"/>
    </row>
    <row r="26991" spans="41:41" x14ac:dyDescent="0.25">
      <c r="AO26991" s="165"/>
    </row>
    <row r="26992" spans="41:41" x14ac:dyDescent="0.25">
      <c r="AO26992" s="165"/>
    </row>
    <row r="26993" spans="41:41" x14ac:dyDescent="0.25">
      <c r="AO26993" s="165"/>
    </row>
    <row r="26994" spans="41:41" x14ac:dyDescent="0.25">
      <c r="AO26994" s="165"/>
    </row>
    <row r="26995" spans="41:41" x14ac:dyDescent="0.25">
      <c r="AO26995" s="165"/>
    </row>
    <row r="26996" spans="41:41" x14ac:dyDescent="0.25">
      <c r="AO26996" s="165"/>
    </row>
    <row r="26997" spans="41:41" x14ac:dyDescent="0.25">
      <c r="AO26997" s="165"/>
    </row>
    <row r="26998" spans="41:41" x14ac:dyDescent="0.25">
      <c r="AO26998" s="165"/>
    </row>
    <row r="26999" spans="41:41" x14ac:dyDescent="0.25">
      <c r="AO26999" s="165"/>
    </row>
    <row r="27000" spans="41:41" x14ac:dyDescent="0.25">
      <c r="AO27000" s="165"/>
    </row>
    <row r="27001" spans="41:41" x14ac:dyDescent="0.25">
      <c r="AO27001" s="165"/>
    </row>
    <row r="27002" spans="41:41" x14ac:dyDescent="0.25">
      <c r="AO27002" s="165"/>
    </row>
    <row r="27003" spans="41:41" x14ac:dyDescent="0.25">
      <c r="AO27003" s="165"/>
    </row>
    <row r="27004" spans="41:41" x14ac:dyDescent="0.25">
      <c r="AO27004" s="165"/>
    </row>
    <row r="27005" spans="41:41" x14ac:dyDescent="0.25">
      <c r="AO27005" s="165"/>
    </row>
    <row r="27006" spans="41:41" x14ac:dyDescent="0.25">
      <c r="AO27006" s="165"/>
    </row>
    <row r="27007" spans="41:41" x14ac:dyDescent="0.25">
      <c r="AO27007" s="165"/>
    </row>
    <row r="27008" spans="41:41" x14ac:dyDescent="0.25">
      <c r="AO27008" s="165"/>
    </row>
    <row r="27009" spans="41:41" x14ac:dyDescent="0.25">
      <c r="AO27009" s="165"/>
    </row>
    <row r="27010" spans="41:41" x14ac:dyDescent="0.25">
      <c r="AO27010" s="165"/>
    </row>
    <row r="27011" spans="41:41" x14ac:dyDescent="0.25">
      <c r="AO27011" s="165"/>
    </row>
    <row r="27012" spans="41:41" x14ac:dyDescent="0.25">
      <c r="AO27012" s="165"/>
    </row>
    <row r="27013" spans="41:41" x14ac:dyDescent="0.25">
      <c r="AO27013" s="165"/>
    </row>
    <row r="27014" spans="41:41" x14ac:dyDescent="0.25">
      <c r="AO27014" s="165"/>
    </row>
    <row r="27015" spans="41:41" x14ac:dyDescent="0.25">
      <c r="AO27015" s="165"/>
    </row>
    <row r="27016" spans="41:41" x14ac:dyDescent="0.25">
      <c r="AO27016" s="165"/>
    </row>
    <row r="27017" spans="41:41" x14ac:dyDescent="0.25">
      <c r="AO27017" s="165"/>
    </row>
    <row r="27018" spans="41:41" x14ac:dyDescent="0.25">
      <c r="AO27018" s="165"/>
    </row>
    <row r="27019" spans="41:41" x14ac:dyDescent="0.25">
      <c r="AO27019" s="165"/>
    </row>
    <row r="27020" spans="41:41" x14ac:dyDescent="0.25">
      <c r="AO27020" s="165"/>
    </row>
    <row r="27021" spans="41:41" x14ac:dyDescent="0.25">
      <c r="AO27021" s="165"/>
    </row>
    <row r="27022" spans="41:41" x14ac:dyDescent="0.25">
      <c r="AO27022" s="165"/>
    </row>
    <row r="27023" spans="41:41" x14ac:dyDescent="0.25">
      <c r="AO27023" s="165"/>
    </row>
    <row r="27024" spans="41:41" x14ac:dyDescent="0.25">
      <c r="AO27024" s="165"/>
    </row>
    <row r="27025" spans="41:41" x14ac:dyDescent="0.25">
      <c r="AO27025" s="165"/>
    </row>
    <row r="27026" spans="41:41" x14ac:dyDescent="0.25">
      <c r="AO27026" s="165"/>
    </row>
    <row r="27027" spans="41:41" x14ac:dyDescent="0.25">
      <c r="AO27027" s="165"/>
    </row>
    <row r="27028" spans="41:41" x14ac:dyDescent="0.25">
      <c r="AO27028" s="165"/>
    </row>
    <row r="27029" spans="41:41" x14ac:dyDescent="0.25">
      <c r="AO27029" s="165"/>
    </row>
    <row r="27030" spans="41:41" x14ac:dyDescent="0.25">
      <c r="AO27030" s="165"/>
    </row>
    <row r="27031" spans="41:41" x14ac:dyDescent="0.25">
      <c r="AO27031" s="165"/>
    </row>
    <row r="27032" spans="41:41" x14ac:dyDescent="0.25">
      <c r="AO27032" s="165"/>
    </row>
    <row r="27033" spans="41:41" x14ac:dyDescent="0.25">
      <c r="AO27033" s="165"/>
    </row>
    <row r="27034" spans="41:41" x14ac:dyDescent="0.25">
      <c r="AO27034" s="165"/>
    </row>
    <row r="27035" spans="41:41" x14ac:dyDescent="0.25">
      <c r="AO27035" s="165"/>
    </row>
    <row r="27036" spans="41:41" x14ac:dyDescent="0.25">
      <c r="AO27036" s="165"/>
    </row>
    <row r="27037" spans="41:41" x14ac:dyDescent="0.25">
      <c r="AO27037" s="165"/>
    </row>
    <row r="27038" spans="41:41" x14ac:dyDescent="0.25">
      <c r="AO27038" s="165"/>
    </row>
    <row r="27039" spans="41:41" x14ac:dyDescent="0.25">
      <c r="AO27039" s="165"/>
    </row>
    <row r="27040" spans="41:41" x14ac:dyDescent="0.25">
      <c r="AO27040" s="165"/>
    </row>
    <row r="27041" spans="41:41" x14ac:dyDescent="0.25">
      <c r="AO27041" s="165"/>
    </row>
    <row r="27042" spans="41:41" x14ac:dyDescent="0.25">
      <c r="AO27042" s="165"/>
    </row>
    <row r="27043" spans="41:41" x14ac:dyDescent="0.25">
      <c r="AO27043" s="165"/>
    </row>
    <row r="27044" spans="41:41" x14ac:dyDescent="0.25">
      <c r="AO27044" s="165"/>
    </row>
    <row r="27045" spans="41:41" x14ac:dyDescent="0.25">
      <c r="AO27045" s="165"/>
    </row>
    <row r="27046" spans="41:41" x14ac:dyDescent="0.25">
      <c r="AO27046" s="165"/>
    </row>
    <row r="27047" spans="41:41" x14ac:dyDescent="0.25">
      <c r="AO27047" s="165"/>
    </row>
    <row r="27048" spans="41:41" x14ac:dyDescent="0.25">
      <c r="AO27048" s="165"/>
    </row>
    <row r="27049" spans="41:41" x14ac:dyDescent="0.25">
      <c r="AO27049" s="165"/>
    </row>
    <row r="27050" spans="41:41" x14ac:dyDescent="0.25">
      <c r="AO27050" s="165"/>
    </row>
    <row r="27051" spans="41:41" x14ac:dyDescent="0.25">
      <c r="AO27051" s="165"/>
    </row>
    <row r="27052" spans="41:41" x14ac:dyDescent="0.25">
      <c r="AO27052" s="165"/>
    </row>
    <row r="27053" spans="41:41" x14ac:dyDescent="0.25">
      <c r="AO27053" s="165"/>
    </row>
    <row r="27054" spans="41:41" x14ac:dyDescent="0.25">
      <c r="AO27054" s="165"/>
    </row>
    <row r="27055" spans="41:41" x14ac:dyDescent="0.25">
      <c r="AO27055" s="165"/>
    </row>
    <row r="27056" spans="41:41" x14ac:dyDescent="0.25">
      <c r="AO27056" s="165"/>
    </row>
    <row r="27057" spans="41:41" x14ac:dyDescent="0.25">
      <c r="AO27057" s="165"/>
    </row>
    <row r="27058" spans="41:41" x14ac:dyDescent="0.25">
      <c r="AO27058" s="165"/>
    </row>
    <row r="27059" spans="41:41" x14ac:dyDescent="0.25">
      <c r="AO27059" s="165"/>
    </row>
    <row r="27060" spans="41:41" x14ac:dyDescent="0.25">
      <c r="AO27060" s="165"/>
    </row>
    <row r="27061" spans="41:41" x14ac:dyDescent="0.25">
      <c r="AO27061" s="165"/>
    </row>
    <row r="27062" spans="41:41" x14ac:dyDescent="0.25">
      <c r="AO27062" s="165"/>
    </row>
    <row r="27063" spans="41:41" x14ac:dyDescent="0.25">
      <c r="AO27063" s="165"/>
    </row>
    <row r="27064" spans="41:41" x14ac:dyDescent="0.25">
      <c r="AO27064" s="165"/>
    </row>
    <row r="27065" spans="41:41" x14ac:dyDescent="0.25">
      <c r="AO27065" s="165"/>
    </row>
    <row r="27066" spans="41:41" x14ac:dyDescent="0.25">
      <c r="AO27066" s="165"/>
    </row>
    <row r="27067" spans="41:41" x14ac:dyDescent="0.25">
      <c r="AO27067" s="165"/>
    </row>
    <row r="27068" spans="41:41" x14ac:dyDescent="0.25">
      <c r="AO27068" s="165"/>
    </row>
    <row r="27069" spans="41:41" x14ac:dyDescent="0.25">
      <c r="AO27069" s="165"/>
    </row>
    <row r="27070" spans="41:41" x14ac:dyDescent="0.25">
      <c r="AO27070" s="165"/>
    </row>
    <row r="27071" spans="41:41" x14ac:dyDescent="0.25">
      <c r="AO27071" s="165"/>
    </row>
    <row r="27072" spans="41:41" x14ac:dyDescent="0.25">
      <c r="AO27072" s="165"/>
    </row>
    <row r="27073" spans="41:41" x14ac:dyDescent="0.25">
      <c r="AO27073" s="165"/>
    </row>
    <row r="27074" spans="41:41" x14ac:dyDescent="0.25">
      <c r="AO27074" s="165"/>
    </row>
    <row r="27075" spans="41:41" x14ac:dyDescent="0.25">
      <c r="AO27075" s="165"/>
    </row>
    <row r="27076" spans="41:41" x14ac:dyDescent="0.25">
      <c r="AO27076" s="165"/>
    </row>
    <row r="27077" spans="41:41" x14ac:dyDescent="0.25">
      <c r="AO27077" s="165"/>
    </row>
    <row r="27078" spans="41:41" x14ac:dyDescent="0.25">
      <c r="AO27078" s="165"/>
    </row>
    <row r="27079" spans="41:41" x14ac:dyDescent="0.25">
      <c r="AO27079" s="165"/>
    </row>
    <row r="27080" spans="41:41" x14ac:dyDescent="0.25">
      <c r="AO27080" s="165"/>
    </row>
    <row r="27081" spans="41:41" x14ac:dyDescent="0.25">
      <c r="AO27081" s="165"/>
    </row>
    <row r="27082" spans="41:41" x14ac:dyDescent="0.25">
      <c r="AO27082" s="165"/>
    </row>
    <row r="27083" spans="41:41" x14ac:dyDescent="0.25">
      <c r="AO27083" s="165"/>
    </row>
    <row r="27084" spans="41:41" x14ac:dyDescent="0.25">
      <c r="AO27084" s="165"/>
    </row>
    <row r="27085" spans="41:41" x14ac:dyDescent="0.25">
      <c r="AO27085" s="165"/>
    </row>
    <row r="27086" spans="41:41" x14ac:dyDescent="0.25">
      <c r="AO27086" s="165"/>
    </row>
    <row r="27087" spans="41:41" x14ac:dyDescent="0.25">
      <c r="AO27087" s="165"/>
    </row>
    <row r="27088" spans="41:41" x14ac:dyDescent="0.25">
      <c r="AO27088" s="165"/>
    </row>
    <row r="27089" spans="41:41" x14ac:dyDescent="0.25">
      <c r="AO27089" s="165"/>
    </row>
    <row r="27090" spans="41:41" x14ac:dyDescent="0.25">
      <c r="AO27090" s="165"/>
    </row>
    <row r="27091" spans="41:41" x14ac:dyDescent="0.25">
      <c r="AO27091" s="165"/>
    </row>
    <row r="27092" spans="41:41" x14ac:dyDescent="0.25">
      <c r="AO27092" s="165"/>
    </row>
    <row r="27093" spans="41:41" x14ac:dyDescent="0.25">
      <c r="AO27093" s="165"/>
    </row>
    <row r="27094" spans="41:41" x14ac:dyDescent="0.25">
      <c r="AO27094" s="165"/>
    </row>
    <row r="27095" spans="41:41" x14ac:dyDescent="0.25">
      <c r="AO27095" s="165"/>
    </row>
    <row r="27096" spans="41:41" x14ac:dyDescent="0.25">
      <c r="AO27096" s="165"/>
    </row>
    <row r="27097" spans="41:41" x14ac:dyDescent="0.25">
      <c r="AO27097" s="165"/>
    </row>
    <row r="27098" spans="41:41" x14ac:dyDescent="0.25">
      <c r="AO27098" s="165"/>
    </row>
    <row r="27099" spans="41:41" x14ac:dyDescent="0.25">
      <c r="AO27099" s="165"/>
    </row>
    <row r="27100" spans="41:41" x14ac:dyDescent="0.25">
      <c r="AO27100" s="165"/>
    </row>
    <row r="27101" spans="41:41" x14ac:dyDescent="0.25">
      <c r="AO27101" s="165"/>
    </row>
    <row r="27102" spans="41:41" x14ac:dyDescent="0.25">
      <c r="AO27102" s="165"/>
    </row>
    <row r="27103" spans="41:41" x14ac:dyDescent="0.25">
      <c r="AO27103" s="165"/>
    </row>
    <row r="27104" spans="41:41" x14ac:dyDescent="0.25">
      <c r="AO27104" s="165"/>
    </row>
    <row r="27105" spans="41:41" x14ac:dyDescent="0.25">
      <c r="AO27105" s="165"/>
    </row>
    <row r="27106" spans="41:41" x14ac:dyDescent="0.25">
      <c r="AO27106" s="165"/>
    </row>
    <row r="27107" spans="41:41" x14ac:dyDescent="0.25">
      <c r="AO27107" s="165"/>
    </row>
    <row r="27108" spans="41:41" x14ac:dyDescent="0.25">
      <c r="AO27108" s="165"/>
    </row>
    <row r="27109" spans="41:41" x14ac:dyDescent="0.25">
      <c r="AO27109" s="165"/>
    </row>
    <row r="27110" spans="41:41" x14ac:dyDescent="0.25">
      <c r="AO27110" s="165"/>
    </row>
    <row r="27111" spans="41:41" x14ac:dyDescent="0.25">
      <c r="AO27111" s="165"/>
    </row>
    <row r="27112" spans="41:41" x14ac:dyDescent="0.25">
      <c r="AO27112" s="165"/>
    </row>
    <row r="27113" spans="41:41" x14ac:dyDescent="0.25">
      <c r="AO27113" s="165"/>
    </row>
    <row r="27114" spans="41:41" x14ac:dyDescent="0.25">
      <c r="AO27114" s="165"/>
    </row>
    <row r="27115" spans="41:41" x14ac:dyDescent="0.25">
      <c r="AO27115" s="165"/>
    </row>
    <row r="27116" spans="41:41" x14ac:dyDescent="0.25">
      <c r="AO27116" s="165"/>
    </row>
    <row r="27117" spans="41:41" x14ac:dyDescent="0.25">
      <c r="AO27117" s="165"/>
    </row>
    <row r="27118" spans="41:41" x14ac:dyDescent="0.25">
      <c r="AO27118" s="165"/>
    </row>
    <row r="27119" spans="41:41" x14ac:dyDescent="0.25">
      <c r="AO27119" s="165"/>
    </row>
    <row r="27120" spans="41:41" x14ac:dyDescent="0.25">
      <c r="AO27120" s="165"/>
    </row>
    <row r="27121" spans="41:41" x14ac:dyDescent="0.25">
      <c r="AO27121" s="165"/>
    </row>
    <row r="27122" spans="41:41" x14ac:dyDescent="0.25">
      <c r="AO27122" s="165"/>
    </row>
    <row r="27123" spans="41:41" x14ac:dyDescent="0.25">
      <c r="AO27123" s="165"/>
    </row>
    <row r="27124" spans="41:41" x14ac:dyDescent="0.25">
      <c r="AO27124" s="165"/>
    </row>
    <row r="27125" spans="41:41" x14ac:dyDescent="0.25">
      <c r="AO27125" s="165"/>
    </row>
    <row r="27126" spans="41:41" x14ac:dyDescent="0.25">
      <c r="AO27126" s="165"/>
    </row>
    <row r="27127" spans="41:41" x14ac:dyDescent="0.25">
      <c r="AO27127" s="165"/>
    </row>
    <row r="27128" spans="41:41" x14ac:dyDescent="0.25">
      <c r="AO27128" s="165"/>
    </row>
    <row r="27129" spans="41:41" x14ac:dyDescent="0.25">
      <c r="AO27129" s="165"/>
    </row>
    <row r="27130" spans="41:41" x14ac:dyDescent="0.25">
      <c r="AO27130" s="165"/>
    </row>
    <row r="27131" spans="41:41" x14ac:dyDescent="0.25">
      <c r="AO27131" s="165"/>
    </row>
    <row r="27132" spans="41:41" x14ac:dyDescent="0.25">
      <c r="AO27132" s="165"/>
    </row>
    <row r="27133" spans="41:41" x14ac:dyDescent="0.25">
      <c r="AO27133" s="165"/>
    </row>
    <row r="27134" spans="41:41" x14ac:dyDescent="0.25">
      <c r="AO27134" s="165"/>
    </row>
    <row r="27135" spans="41:41" x14ac:dyDescent="0.25">
      <c r="AO27135" s="165"/>
    </row>
    <row r="27136" spans="41:41" x14ac:dyDescent="0.25">
      <c r="AO27136" s="165"/>
    </row>
    <row r="27137" spans="41:41" x14ac:dyDescent="0.25">
      <c r="AO27137" s="165"/>
    </row>
    <row r="27138" spans="41:41" x14ac:dyDescent="0.25">
      <c r="AO27138" s="165"/>
    </row>
    <row r="27139" spans="41:41" x14ac:dyDescent="0.25">
      <c r="AO27139" s="165"/>
    </row>
    <row r="27140" spans="41:41" x14ac:dyDescent="0.25">
      <c r="AO27140" s="165"/>
    </row>
    <row r="27141" spans="41:41" x14ac:dyDescent="0.25">
      <c r="AO27141" s="165"/>
    </row>
    <row r="27142" spans="41:41" x14ac:dyDescent="0.25">
      <c r="AO27142" s="165"/>
    </row>
    <row r="27143" spans="41:41" x14ac:dyDescent="0.25">
      <c r="AO27143" s="165"/>
    </row>
    <row r="27144" spans="41:41" x14ac:dyDescent="0.25">
      <c r="AO27144" s="165"/>
    </row>
    <row r="27145" spans="41:41" x14ac:dyDescent="0.25">
      <c r="AO27145" s="165"/>
    </row>
    <row r="27146" spans="41:41" x14ac:dyDescent="0.25">
      <c r="AO27146" s="165"/>
    </row>
    <row r="27147" spans="41:41" x14ac:dyDescent="0.25">
      <c r="AO27147" s="165"/>
    </row>
    <row r="27148" spans="41:41" x14ac:dyDescent="0.25">
      <c r="AO27148" s="165"/>
    </row>
    <row r="27149" spans="41:41" x14ac:dyDescent="0.25">
      <c r="AO27149" s="165"/>
    </row>
    <row r="27150" spans="41:41" x14ac:dyDescent="0.25">
      <c r="AO27150" s="165"/>
    </row>
    <row r="27151" spans="41:41" x14ac:dyDescent="0.25">
      <c r="AO27151" s="165"/>
    </row>
    <row r="27152" spans="41:41" x14ac:dyDescent="0.25">
      <c r="AO27152" s="165"/>
    </row>
    <row r="27153" spans="41:41" x14ac:dyDescent="0.25">
      <c r="AO27153" s="165"/>
    </row>
    <row r="27154" spans="41:41" x14ac:dyDescent="0.25">
      <c r="AO27154" s="165"/>
    </row>
    <row r="27155" spans="41:41" x14ac:dyDescent="0.25">
      <c r="AO27155" s="165"/>
    </row>
    <row r="27156" spans="41:41" x14ac:dyDescent="0.25">
      <c r="AO27156" s="165"/>
    </row>
    <row r="27157" spans="41:41" x14ac:dyDescent="0.25">
      <c r="AO27157" s="165"/>
    </row>
    <row r="27158" spans="41:41" x14ac:dyDescent="0.25">
      <c r="AO27158" s="165"/>
    </row>
    <row r="27159" spans="41:41" x14ac:dyDescent="0.25">
      <c r="AO27159" s="165"/>
    </row>
    <row r="27160" spans="41:41" x14ac:dyDescent="0.25">
      <c r="AO27160" s="165"/>
    </row>
    <row r="27161" spans="41:41" x14ac:dyDescent="0.25">
      <c r="AO27161" s="165"/>
    </row>
    <row r="27162" spans="41:41" x14ac:dyDescent="0.25">
      <c r="AO27162" s="165"/>
    </row>
    <row r="27163" spans="41:41" x14ac:dyDescent="0.25">
      <c r="AO27163" s="165"/>
    </row>
    <row r="27164" spans="41:41" x14ac:dyDescent="0.25">
      <c r="AO27164" s="165"/>
    </row>
    <row r="27165" spans="41:41" x14ac:dyDescent="0.25">
      <c r="AO27165" s="165"/>
    </row>
    <row r="27166" spans="41:41" x14ac:dyDescent="0.25">
      <c r="AO27166" s="165"/>
    </row>
    <row r="27167" spans="41:41" x14ac:dyDescent="0.25">
      <c r="AO27167" s="165"/>
    </row>
    <row r="27168" spans="41:41" x14ac:dyDescent="0.25">
      <c r="AO27168" s="165"/>
    </row>
    <row r="27169" spans="41:41" x14ac:dyDescent="0.25">
      <c r="AO27169" s="165"/>
    </row>
    <row r="27170" spans="41:41" x14ac:dyDescent="0.25">
      <c r="AO27170" s="165"/>
    </row>
    <row r="27171" spans="41:41" x14ac:dyDescent="0.25">
      <c r="AO27171" s="165"/>
    </row>
    <row r="27172" spans="41:41" x14ac:dyDescent="0.25">
      <c r="AO27172" s="165"/>
    </row>
    <row r="27173" spans="41:41" x14ac:dyDescent="0.25">
      <c r="AO27173" s="165"/>
    </row>
    <row r="27174" spans="41:41" x14ac:dyDescent="0.25">
      <c r="AO27174" s="165"/>
    </row>
    <row r="27175" spans="41:41" x14ac:dyDescent="0.25">
      <c r="AO27175" s="165"/>
    </row>
    <row r="27176" spans="41:41" x14ac:dyDescent="0.25">
      <c r="AO27176" s="165"/>
    </row>
    <row r="27177" spans="41:41" x14ac:dyDescent="0.25">
      <c r="AO27177" s="165"/>
    </row>
    <row r="27178" spans="41:41" x14ac:dyDescent="0.25">
      <c r="AO27178" s="165"/>
    </row>
    <row r="27179" spans="41:41" x14ac:dyDescent="0.25">
      <c r="AO27179" s="165"/>
    </row>
    <row r="27180" spans="41:41" x14ac:dyDescent="0.25">
      <c r="AO27180" s="165"/>
    </row>
    <row r="27181" spans="41:41" x14ac:dyDescent="0.25">
      <c r="AO27181" s="165"/>
    </row>
    <row r="27182" spans="41:41" x14ac:dyDescent="0.25">
      <c r="AO27182" s="165"/>
    </row>
    <row r="27183" spans="41:41" x14ac:dyDescent="0.25">
      <c r="AO27183" s="165"/>
    </row>
    <row r="27184" spans="41:41" x14ac:dyDescent="0.25">
      <c r="AO27184" s="165"/>
    </row>
    <row r="27185" spans="41:41" x14ac:dyDescent="0.25">
      <c r="AO27185" s="165"/>
    </row>
    <row r="27186" spans="41:41" x14ac:dyDescent="0.25">
      <c r="AO27186" s="165"/>
    </row>
    <row r="27187" spans="41:41" x14ac:dyDescent="0.25">
      <c r="AO27187" s="165"/>
    </row>
    <row r="27188" spans="41:41" x14ac:dyDescent="0.25">
      <c r="AO27188" s="165"/>
    </row>
    <row r="27189" spans="41:41" x14ac:dyDescent="0.25">
      <c r="AO27189" s="165"/>
    </row>
    <row r="27190" spans="41:41" x14ac:dyDescent="0.25">
      <c r="AO27190" s="165"/>
    </row>
    <row r="27191" spans="41:41" x14ac:dyDescent="0.25">
      <c r="AO27191" s="165"/>
    </row>
    <row r="27192" spans="41:41" x14ac:dyDescent="0.25">
      <c r="AO27192" s="165"/>
    </row>
    <row r="27193" spans="41:41" x14ac:dyDescent="0.25">
      <c r="AO27193" s="165"/>
    </row>
    <row r="27194" spans="41:41" x14ac:dyDescent="0.25">
      <c r="AO27194" s="165"/>
    </row>
    <row r="27195" spans="41:41" x14ac:dyDescent="0.25">
      <c r="AO27195" s="165"/>
    </row>
    <row r="27196" spans="41:41" x14ac:dyDescent="0.25">
      <c r="AO27196" s="165"/>
    </row>
    <row r="27197" spans="41:41" x14ac:dyDescent="0.25">
      <c r="AO27197" s="165"/>
    </row>
    <row r="27198" spans="41:41" x14ac:dyDescent="0.25">
      <c r="AO27198" s="165"/>
    </row>
    <row r="27199" spans="41:41" x14ac:dyDescent="0.25">
      <c r="AO27199" s="165"/>
    </row>
    <row r="27200" spans="41:41" x14ac:dyDescent="0.25">
      <c r="AO27200" s="165"/>
    </row>
    <row r="27201" spans="41:41" x14ac:dyDescent="0.25">
      <c r="AO27201" s="165"/>
    </row>
    <row r="27202" spans="41:41" x14ac:dyDescent="0.25">
      <c r="AO27202" s="165"/>
    </row>
    <row r="27203" spans="41:41" x14ac:dyDescent="0.25">
      <c r="AO27203" s="165"/>
    </row>
    <row r="27204" spans="41:41" x14ac:dyDescent="0.25">
      <c r="AO27204" s="165"/>
    </row>
    <row r="27205" spans="41:41" x14ac:dyDescent="0.25">
      <c r="AO27205" s="165"/>
    </row>
    <row r="27206" spans="41:41" x14ac:dyDescent="0.25">
      <c r="AO27206" s="165"/>
    </row>
    <row r="27207" spans="41:41" x14ac:dyDescent="0.25">
      <c r="AO27207" s="165"/>
    </row>
    <row r="27208" spans="41:41" x14ac:dyDescent="0.25">
      <c r="AO27208" s="165"/>
    </row>
    <row r="27209" spans="41:41" x14ac:dyDescent="0.25">
      <c r="AO27209" s="165"/>
    </row>
    <row r="27210" spans="41:41" x14ac:dyDescent="0.25">
      <c r="AO27210" s="165"/>
    </row>
    <row r="27211" spans="41:41" x14ac:dyDescent="0.25">
      <c r="AO27211" s="165"/>
    </row>
    <row r="27212" spans="41:41" x14ac:dyDescent="0.25">
      <c r="AO27212" s="165"/>
    </row>
    <row r="27213" spans="41:41" x14ac:dyDescent="0.25">
      <c r="AO27213" s="165"/>
    </row>
    <row r="27214" spans="41:41" x14ac:dyDescent="0.25">
      <c r="AO27214" s="165"/>
    </row>
    <row r="27215" spans="41:41" x14ac:dyDescent="0.25">
      <c r="AO27215" s="165"/>
    </row>
    <row r="27216" spans="41:41" x14ac:dyDescent="0.25">
      <c r="AO27216" s="165"/>
    </row>
    <row r="27217" spans="41:41" x14ac:dyDescent="0.25">
      <c r="AO27217" s="165"/>
    </row>
    <row r="27218" spans="41:41" x14ac:dyDescent="0.25">
      <c r="AO27218" s="165"/>
    </row>
    <row r="27219" spans="41:41" x14ac:dyDescent="0.25">
      <c r="AO27219" s="165"/>
    </row>
    <row r="27220" spans="41:41" x14ac:dyDescent="0.25">
      <c r="AO27220" s="165"/>
    </row>
    <row r="27221" spans="41:41" x14ac:dyDescent="0.25">
      <c r="AO27221" s="165"/>
    </row>
    <row r="27222" spans="41:41" x14ac:dyDescent="0.25">
      <c r="AO27222" s="165"/>
    </row>
    <row r="27223" spans="41:41" x14ac:dyDescent="0.25">
      <c r="AO27223" s="165"/>
    </row>
    <row r="27224" spans="41:41" x14ac:dyDescent="0.25">
      <c r="AO27224" s="165"/>
    </row>
    <row r="27225" spans="41:41" x14ac:dyDescent="0.25">
      <c r="AO27225" s="165"/>
    </row>
    <row r="27226" spans="41:41" x14ac:dyDescent="0.25">
      <c r="AO27226" s="165"/>
    </row>
    <row r="27227" spans="41:41" x14ac:dyDescent="0.25">
      <c r="AO27227" s="165"/>
    </row>
    <row r="27228" spans="41:41" x14ac:dyDescent="0.25">
      <c r="AO27228" s="165"/>
    </row>
    <row r="27229" spans="41:41" x14ac:dyDescent="0.25">
      <c r="AO27229" s="165"/>
    </row>
    <row r="27230" spans="41:41" x14ac:dyDescent="0.25">
      <c r="AO27230" s="165"/>
    </row>
    <row r="27231" spans="41:41" x14ac:dyDescent="0.25">
      <c r="AO27231" s="165"/>
    </row>
    <row r="27232" spans="41:41" x14ac:dyDescent="0.25">
      <c r="AO27232" s="165"/>
    </row>
    <row r="27233" spans="41:41" x14ac:dyDescent="0.25">
      <c r="AO27233" s="165"/>
    </row>
    <row r="27234" spans="41:41" x14ac:dyDescent="0.25">
      <c r="AO27234" s="165"/>
    </row>
    <row r="27235" spans="41:41" x14ac:dyDescent="0.25">
      <c r="AO27235" s="165"/>
    </row>
    <row r="27236" spans="41:41" x14ac:dyDescent="0.25">
      <c r="AO27236" s="165"/>
    </row>
    <row r="27237" spans="41:41" x14ac:dyDescent="0.25">
      <c r="AO27237" s="165"/>
    </row>
    <row r="27238" spans="41:41" x14ac:dyDescent="0.25">
      <c r="AO27238" s="165"/>
    </row>
    <row r="27239" spans="41:41" x14ac:dyDescent="0.25">
      <c r="AO27239" s="165"/>
    </row>
    <row r="27240" spans="41:41" x14ac:dyDescent="0.25">
      <c r="AO27240" s="165"/>
    </row>
    <row r="27241" spans="41:41" x14ac:dyDescent="0.25">
      <c r="AO27241" s="165"/>
    </row>
    <row r="27242" spans="41:41" x14ac:dyDescent="0.25">
      <c r="AO27242" s="165"/>
    </row>
    <row r="27243" spans="41:41" x14ac:dyDescent="0.25">
      <c r="AO27243" s="165"/>
    </row>
    <row r="27244" spans="41:41" x14ac:dyDescent="0.25">
      <c r="AO27244" s="165"/>
    </row>
    <row r="27245" spans="41:41" x14ac:dyDescent="0.25">
      <c r="AO27245" s="165"/>
    </row>
    <row r="27246" spans="41:41" x14ac:dyDescent="0.25">
      <c r="AO27246" s="165"/>
    </row>
    <row r="27247" spans="41:41" x14ac:dyDescent="0.25">
      <c r="AO27247" s="165"/>
    </row>
    <row r="27248" spans="41:41" x14ac:dyDescent="0.25">
      <c r="AO27248" s="165"/>
    </row>
    <row r="27249" spans="41:41" x14ac:dyDescent="0.25">
      <c r="AO27249" s="165"/>
    </row>
    <row r="27250" spans="41:41" x14ac:dyDescent="0.25">
      <c r="AO27250" s="165"/>
    </row>
    <row r="27251" spans="41:41" x14ac:dyDescent="0.25">
      <c r="AO27251" s="165"/>
    </row>
    <row r="27252" spans="41:41" x14ac:dyDescent="0.25">
      <c r="AO27252" s="165"/>
    </row>
    <row r="27253" spans="41:41" x14ac:dyDescent="0.25">
      <c r="AO27253" s="165"/>
    </row>
    <row r="27254" spans="41:41" x14ac:dyDescent="0.25">
      <c r="AO27254" s="165"/>
    </row>
    <row r="27255" spans="41:41" x14ac:dyDescent="0.25">
      <c r="AO27255" s="165"/>
    </row>
    <row r="27256" spans="41:41" x14ac:dyDescent="0.25">
      <c r="AO27256" s="165"/>
    </row>
    <row r="27257" spans="41:41" x14ac:dyDescent="0.25">
      <c r="AO27257" s="165"/>
    </row>
    <row r="27258" spans="41:41" x14ac:dyDescent="0.25">
      <c r="AO27258" s="165"/>
    </row>
    <row r="27259" spans="41:41" x14ac:dyDescent="0.25">
      <c r="AO27259" s="165"/>
    </row>
    <row r="27260" spans="41:41" x14ac:dyDescent="0.25">
      <c r="AO27260" s="165"/>
    </row>
    <row r="27261" spans="41:41" x14ac:dyDescent="0.25">
      <c r="AO27261" s="165"/>
    </row>
    <row r="27262" spans="41:41" x14ac:dyDescent="0.25">
      <c r="AO27262" s="165"/>
    </row>
    <row r="27263" spans="41:41" x14ac:dyDescent="0.25">
      <c r="AO27263" s="165"/>
    </row>
    <row r="27264" spans="41:41" x14ac:dyDescent="0.25">
      <c r="AO27264" s="165"/>
    </row>
    <row r="27265" spans="41:41" x14ac:dyDescent="0.25">
      <c r="AO27265" s="165"/>
    </row>
    <row r="27266" spans="41:41" x14ac:dyDescent="0.25">
      <c r="AO27266" s="165"/>
    </row>
    <row r="27267" spans="41:41" x14ac:dyDescent="0.25">
      <c r="AO27267" s="165"/>
    </row>
    <row r="27268" spans="41:41" x14ac:dyDescent="0.25">
      <c r="AO27268" s="165"/>
    </row>
    <row r="27269" spans="41:41" x14ac:dyDescent="0.25">
      <c r="AO27269" s="165"/>
    </row>
    <row r="27270" spans="41:41" x14ac:dyDescent="0.25">
      <c r="AO27270" s="165"/>
    </row>
    <row r="27271" spans="41:41" x14ac:dyDescent="0.25">
      <c r="AO27271" s="165"/>
    </row>
    <row r="27272" spans="41:41" x14ac:dyDescent="0.25">
      <c r="AO27272" s="165"/>
    </row>
    <row r="27273" spans="41:41" x14ac:dyDescent="0.25">
      <c r="AO27273" s="165"/>
    </row>
    <row r="27274" spans="41:41" x14ac:dyDescent="0.25">
      <c r="AO27274" s="165"/>
    </row>
    <row r="27275" spans="41:41" x14ac:dyDescent="0.25">
      <c r="AO27275" s="165"/>
    </row>
    <row r="27276" spans="41:41" x14ac:dyDescent="0.25">
      <c r="AO27276" s="165"/>
    </row>
    <row r="27277" spans="41:41" x14ac:dyDescent="0.25">
      <c r="AO27277" s="165"/>
    </row>
    <row r="27278" spans="41:41" x14ac:dyDescent="0.25">
      <c r="AO27278" s="165"/>
    </row>
    <row r="27279" spans="41:41" x14ac:dyDescent="0.25">
      <c r="AO27279" s="165"/>
    </row>
    <row r="27280" spans="41:41" x14ac:dyDescent="0.25">
      <c r="AO27280" s="165"/>
    </row>
    <row r="27281" spans="41:41" x14ac:dyDescent="0.25">
      <c r="AO27281" s="165"/>
    </row>
    <row r="27282" spans="41:41" x14ac:dyDescent="0.25">
      <c r="AO27282" s="165"/>
    </row>
    <row r="27283" spans="41:41" x14ac:dyDescent="0.25">
      <c r="AO27283" s="165"/>
    </row>
    <row r="27284" spans="41:41" x14ac:dyDescent="0.25">
      <c r="AO27284" s="165"/>
    </row>
    <row r="27285" spans="41:41" x14ac:dyDescent="0.25">
      <c r="AO27285" s="165"/>
    </row>
    <row r="27286" spans="41:41" x14ac:dyDescent="0.25">
      <c r="AO27286" s="165"/>
    </row>
    <row r="27287" spans="41:41" x14ac:dyDescent="0.25">
      <c r="AO27287" s="165"/>
    </row>
    <row r="27288" spans="41:41" x14ac:dyDescent="0.25">
      <c r="AO27288" s="165"/>
    </row>
    <row r="27289" spans="41:41" x14ac:dyDescent="0.25">
      <c r="AO27289" s="165"/>
    </row>
    <row r="27290" spans="41:41" x14ac:dyDescent="0.25">
      <c r="AO27290" s="165"/>
    </row>
    <row r="27291" spans="41:41" x14ac:dyDescent="0.25">
      <c r="AO27291" s="165"/>
    </row>
    <row r="27292" spans="41:41" x14ac:dyDescent="0.25">
      <c r="AO27292" s="165"/>
    </row>
    <row r="27293" spans="41:41" x14ac:dyDescent="0.25">
      <c r="AO27293" s="165"/>
    </row>
    <row r="27294" spans="41:41" x14ac:dyDescent="0.25">
      <c r="AO27294" s="165"/>
    </row>
    <row r="27295" spans="41:41" x14ac:dyDescent="0.25">
      <c r="AO27295" s="165"/>
    </row>
    <row r="27296" spans="41:41" x14ac:dyDescent="0.25">
      <c r="AO27296" s="165"/>
    </row>
    <row r="27297" spans="41:41" x14ac:dyDescent="0.25">
      <c r="AO27297" s="165"/>
    </row>
    <row r="27298" spans="41:41" x14ac:dyDescent="0.25">
      <c r="AO27298" s="165"/>
    </row>
    <row r="27299" spans="41:41" x14ac:dyDescent="0.25">
      <c r="AO27299" s="165"/>
    </row>
    <row r="27300" spans="41:41" x14ac:dyDescent="0.25">
      <c r="AO27300" s="165"/>
    </row>
    <row r="27301" spans="41:41" x14ac:dyDescent="0.25">
      <c r="AO27301" s="165"/>
    </row>
    <row r="27302" spans="41:41" x14ac:dyDescent="0.25">
      <c r="AO27302" s="165"/>
    </row>
    <row r="27303" spans="41:41" x14ac:dyDescent="0.25">
      <c r="AO27303" s="165"/>
    </row>
    <row r="27304" spans="41:41" x14ac:dyDescent="0.25">
      <c r="AO27304" s="165"/>
    </row>
    <row r="27305" spans="41:41" x14ac:dyDescent="0.25">
      <c r="AO27305" s="165"/>
    </row>
    <row r="27306" spans="41:41" x14ac:dyDescent="0.25">
      <c r="AO27306" s="165"/>
    </row>
    <row r="27307" spans="41:41" x14ac:dyDescent="0.25">
      <c r="AO27307" s="165"/>
    </row>
    <row r="27308" spans="41:41" x14ac:dyDescent="0.25">
      <c r="AO27308" s="165"/>
    </row>
    <row r="27309" spans="41:41" x14ac:dyDescent="0.25">
      <c r="AO27309" s="165"/>
    </row>
    <row r="27310" spans="41:41" x14ac:dyDescent="0.25">
      <c r="AO27310" s="165"/>
    </row>
    <row r="27311" spans="41:41" x14ac:dyDescent="0.25">
      <c r="AO27311" s="165"/>
    </row>
    <row r="27312" spans="41:41" x14ac:dyDescent="0.25">
      <c r="AO27312" s="165"/>
    </row>
    <row r="27313" spans="41:41" x14ac:dyDescent="0.25">
      <c r="AO27313" s="165"/>
    </row>
    <row r="27314" spans="41:41" x14ac:dyDescent="0.25">
      <c r="AO27314" s="165"/>
    </row>
    <row r="27315" spans="41:41" x14ac:dyDescent="0.25">
      <c r="AO27315" s="165"/>
    </row>
    <row r="27316" spans="41:41" x14ac:dyDescent="0.25">
      <c r="AO27316" s="165"/>
    </row>
    <row r="27317" spans="41:41" x14ac:dyDescent="0.25">
      <c r="AO27317" s="165"/>
    </row>
    <row r="27318" spans="41:41" x14ac:dyDescent="0.25">
      <c r="AO27318" s="165"/>
    </row>
    <row r="27319" spans="41:41" x14ac:dyDescent="0.25">
      <c r="AO27319" s="165"/>
    </row>
    <row r="27320" spans="41:41" x14ac:dyDescent="0.25">
      <c r="AO27320" s="165"/>
    </row>
    <row r="27321" spans="41:41" x14ac:dyDescent="0.25">
      <c r="AO27321" s="165"/>
    </row>
    <row r="27322" spans="41:41" x14ac:dyDescent="0.25">
      <c r="AO27322" s="165"/>
    </row>
    <row r="27323" spans="41:41" x14ac:dyDescent="0.25">
      <c r="AO27323" s="165"/>
    </row>
    <row r="27324" spans="41:41" x14ac:dyDescent="0.25">
      <c r="AO27324" s="165"/>
    </row>
    <row r="27325" spans="41:41" x14ac:dyDescent="0.25">
      <c r="AO27325" s="165"/>
    </row>
    <row r="27326" spans="41:41" x14ac:dyDescent="0.25">
      <c r="AO27326" s="165"/>
    </row>
    <row r="27327" spans="41:41" x14ac:dyDescent="0.25">
      <c r="AO27327" s="165"/>
    </row>
    <row r="27328" spans="41:41" x14ac:dyDescent="0.25">
      <c r="AO27328" s="165"/>
    </row>
    <row r="27329" spans="41:41" x14ac:dyDescent="0.25">
      <c r="AO27329" s="165"/>
    </row>
    <row r="27330" spans="41:41" x14ac:dyDescent="0.25">
      <c r="AO27330" s="165"/>
    </row>
    <row r="27331" spans="41:41" x14ac:dyDescent="0.25">
      <c r="AO27331" s="165"/>
    </row>
    <row r="27332" spans="41:41" x14ac:dyDescent="0.25">
      <c r="AO27332" s="165"/>
    </row>
    <row r="27333" spans="41:41" x14ac:dyDescent="0.25">
      <c r="AO27333" s="165"/>
    </row>
    <row r="27334" spans="41:41" x14ac:dyDescent="0.25">
      <c r="AO27334" s="165"/>
    </row>
    <row r="27335" spans="41:41" x14ac:dyDescent="0.25">
      <c r="AO27335" s="165"/>
    </row>
    <row r="27336" spans="41:41" x14ac:dyDescent="0.25">
      <c r="AO27336" s="165"/>
    </row>
    <row r="27337" spans="41:41" x14ac:dyDescent="0.25">
      <c r="AO27337" s="165"/>
    </row>
    <row r="27338" spans="41:41" x14ac:dyDescent="0.25">
      <c r="AO27338" s="165"/>
    </row>
    <row r="27339" spans="41:41" x14ac:dyDescent="0.25">
      <c r="AO27339" s="165"/>
    </row>
    <row r="27340" spans="41:41" x14ac:dyDescent="0.25">
      <c r="AO27340" s="165"/>
    </row>
    <row r="27341" spans="41:41" x14ac:dyDescent="0.25">
      <c r="AO27341" s="165"/>
    </row>
    <row r="27342" spans="41:41" x14ac:dyDescent="0.25">
      <c r="AO27342" s="165"/>
    </row>
    <row r="27343" spans="41:41" x14ac:dyDescent="0.25">
      <c r="AO27343" s="165"/>
    </row>
    <row r="27344" spans="41:41" x14ac:dyDescent="0.25">
      <c r="AO27344" s="165"/>
    </row>
    <row r="27345" spans="41:41" x14ac:dyDescent="0.25">
      <c r="AO27345" s="165"/>
    </row>
    <row r="27346" spans="41:41" x14ac:dyDescent="0.25">
      <c r="AO27346" s="165"/>
    </row>
    <row r="27347" spans="41:41" x14ac:dyDescent="0.25">
      <c r="AO27347" s="165"/>
    </row>
    <row r="27348" spans="41:41" x14ac:dyDescent="0.25">
      <c r="AO27348" s="165"/>
    </row>
    <row r="27349" spans="41:41" x14ac:dyDescent="0.25">
      <c r="AO27349" s="165"/>
    </row>
    <row r="27350" spans="41:41" x14ac:dyDescent="0.25">
      <c r="AO27350" s="165"/>
    </row>
    <row r="27351" spans="41:41" x14ac:dyDescent="0.25">
      <c r="AO27351" s="165"/>
    </row>
    <row r="27352" spans="41:41" x14ac:dyDescent="0.25">
      <c r="AO27352" s="165"/>
    </row>
    <row r="27353" spans="41:41" x14ac:dyDescent="0.25">
      <c r="AO27353" s="165"/>
    </row>
    <row r="27354" spans="41:41" x14ac:dyDescent="0.25">
      <c r="AO27354" s="165"/>
    </row>
    <row r="27355" spans="41:41" x14ac:dyDescent="0.25">
      <c r="AO27355" s="165"/>
    </row>
    <row r="27356" spans="41:41" x14ac:dyDescent="0.25">
      <c r="AO27356" s="165"/>
    </row>
    <row r="27357" spans="41:41" x14ac:dyDescent="0.25">
      <c r="AO27357" s="165"/>
    </row>
    <row r="27358" spans="41:41" x14ac:dyDescent="0.25">
      <c r="AO27358" s="165"/>
    </row>
    <row r="27359" spans="41:41" x14ac:dyDescent="0.25">
      <c r="AO27359" s="165"/>
    </row>
    <row r="27360" spans="41:41" x14ac:dyDescent="0.25">
      <c r="AO27360" s="165"/>
    </row>
    <row r="27361" spans="41:41" x14ac:dyDescent="0.25">
      <c r="AO27361" s="165"/>
    </row>
    <row r="27362" spans="41:41" x14ac:dyDescent="0.25">
      <c r="AO27362" s="165"/>
    </row>
    <row r="27363" spans="41:41" x14ac:dyDescent="0.25">
      <c r="AO27363" s="165"/>
    </row>
    <row r="27364" spans="41:41" x14ac:dyDescent="0.25">
      <c r="AO27364" s="165"/>
    </row>
    <row r="27365" spans="41:41" x14ac:dyDescent="0.25">
      <c r="AO27365" s="165"/>
    </row>
    <row r="27366" spans="41:41" x14ac:dyDescent="0.25">
      <c r="AO27366" s="165"/>
    </row>
    <row r="27367" spans="41:41" x14ac:dyDescent="0.25">
      <c r="AO27367" s="165"/>
    </row>
    <row r="27368" spans="41:41" x14ac:dyDescent="0.25">
      <c r="AO27368" s="165"/>
    </row>
    <row r="27369" spans="41:41" x14ac:dyDescent="0.25">
      <c r="AO27369" s="165"/>
    </row>
    <row r="27370" spans="41:41" x14ac:dyDescent="0.25">
      <c r="AO27370" s="165"/>
    </row>
    <row r="27371" spans="41:41" x14ac:dyDescent="0.25">
      <c r="AO27371" s="165"/>
    </row>
    <row r="27372" spans="41:41" x14ac:dyDescent="0.25">
      <c r="AO27372" s="165"/>
    </row>
    <row r="27373" spans="41:41" x14ac:dyDescent="0.25">
      <c r="AO27373" s="165"/>
    </row>
    <row r="27374" spans="41:41" x14ac:dyDescent="0.25">
      <c r="AO27374" s="165"/>
    </row>
    <row r="27375" spans="41:41" x14ac:dyDescent="0.25">
      <c r="AO27375" s="165"/>
    </row>
    <row r="27376" spans="41:41" x14ac:dyDescent="0.25">
      <c r="AO27376" s="165"/>
    </row>
    <row r="27377" spans="41:41" x14ac:dyDescent="0.25">
      <c r="AO27377" s="165"/>
    </row>
    <row r="27378" spans="41:41" x14ac:dyDescent="0.25">
      <c r="AO27378" s="165"/>
    </row>
    <row r="27379" spans="41:41" x14ac:dyDescent="0.25">
      <c r="AO27379" s="165"/>
    </row>
    <row r="27380" spans="41:41" x14ac:dyDescent="0.25">
      <c r="AO27380" s="165"/>
    </row>
    <row r="27381" spans="41:41" x14ac:dyDescent="0.25">
      <c r="AO27381" s="165"/>
    </row>
    <row r="27382" spans="41:41" x14ac:dyDescent="0.25">
      <c r="AO27382" s="165"/>
    </row>
    <row r="27383" spans="41:41" x14ac:dyDescent="0.25">
      <c r="AO27383" s="165"/>
    </row>
    <row r="27384" spans="41:41" x14ac:dyDescent="0.25">
      <c r="AO27384" s="165"/>
    </row>
    <row r="27385" spans="41:41" x14ac:dyDescent="0.25">
      <c r="AO27385" s="165"/>
    </row>
    <row r="27386" spans="41:41" x14ac:dyDescent="0.25">
      <c r="AO27386" s="165"/>
    </row>
    <row r="27387" spans="41:41" x14ac:dyDescent="0.25">
      <c r="AO27387" s="165"/>
    </row>
    <row r="27388" spans="41:41" x14ac:dyDescent="0.25">
      <c r="AO27388" s="165"/>
    </row>
    <row r="27389" spans="41:41" x14ac:dyDescent="0.25">
      <c r="AO27389" s="165"/>
    </row>
    <row r="27390" spans="41:41" x14ac:dyDescent="0.25">
      <c r="AO27390" s="165"/>
    </row>
    <row r="27391" spans="41:41" x14ac:dyDescent="0.25">
      <c r="AO27391" s="165"/>
    </row>
    <row r="27392" spans="41:41" x14ac:dyDescent="0.25">
      <c r="AO27392" s="165"/>
    </row>
    <row r="27393" spans="41:41" x14ac:dyDescent="0.25">
      <c r="AO27393" s="165"/>
    </row>
    <row r="27394" spans="41:41" x14ac:dyDescent="0.25">
      <c r="AO27394" s="165"/>
    </row>
    <row r="27395" spans="41:41" x14ac:dyDescent="0.25">
      <c r="AO27395" s="165"/>
    </row>
    <row r="27396" spans="41:41" x14ac:dyDescent="0.25">
      <c r="AO27396" s="165"/>
    </row>
    <row r="27397" spans="41:41" x14ac:dyDescent="0.25">
      <c r="AO27397" s="165"/>
    </row>
    <row r="27398" spans="41:41" x14ac:dyDescent="0.25">
      <c r="AO27398" s="165"/>
    </row>
    <row r="27399" spans="41:41" x14ac:dyDescent="0.25">
      <c r="AO27399" s="165"/>
    </row>
    <row r="27400" spans="41:41" x14ac:dyDescent="0.25">
      <c r="AO27400" s="165"/>
    </row>
    <row r="27401" spans="41:41" x14ac:dyDescent="0.25">
      <c r="AO27401" s="165"/>
    </row>
    <row r="27402" spans="41:41" x14ac:dyDescent="0.25">
      <c r="AO27402" s="165"/>
    </row>
    <row r="27403" spans="41:41" x14ac:dyDescent="0.25">
      <c r="AO27403" s="165"/>
    </row>
    <row r="27404" spans="41:41" x14ac:dyDescent="0.25">
      <c r="AO27404" s="165"/>
    </row>
    <row r="27405" spans="41:41" x14ac:dyDescent="0.25">
      <c r="AO27405" s="165"/>
    </row>
    <row r="27406" spans="41:41" x14ac:dyDescent="0.25">
      <c r="AO27406" s="165"/>
    </row>
    <row r="27407" spans="41:41" x14ac:dyDescent="0.25">
      <c r="AO27407" s="165"/>
    </row>
    <row r="27408" spans="41:41" x14ac:dyDescent="0.25">
      <c r="AO27408" s="165"/>
    </row>
    <row r="27409" spans="41:41" x14ac:dyDescent="0.25">
      <c r="AO27409" s="165"/>
    </row>
    <row r="27410" spans="41:41" x14ac:dyDescent="0.25">
      <c r="AO27410" s="165"/>
    </row>
    <row r="27411" spans="41:41" x14ac:dyDescent="0.25">
      <c r="AO27411" s="165"/>
    </row>
    <row r="27412" spans="41:41" x14ac:dyDescent="0.25">
      <c r="AO27412" s="165"/>
    </row>
    <row r="27413" spans="41:41" x14ac:dyDescent="0.25">
      <c r="AO27413" s="165"/>
    </row>
    <row r="27414" spans="41:41" x14ac:dyDescent="0.25">
      <c r="AO27414" s="165"/>
    </row>
    <row r="27415" spans="41:41" x14ac:dyDescent="0.25">
      <c r="AO27415" s="165"/>
    </row>
    <row r="27416" spans="41:41" x14ac:dyDescent="0.25">
      <c r="AO27416" s="165"/>
    </row>
    <row r="27417" spans="41:41" x14ac:dyDescent="0.25">
      <c r="AO27417" s="165"/>
    </row>
    <row r="27418" spans="41:41" x14ac:dyDescent="0.25">
      <c r="AO27418" s="165"/>
    </row>
    <row r="27419" spans="41:41" x14ac:dyDescent="0.25">
      <c r="AO27419" s="165"/>
    </row>
    <row r="27420" spans="41:41" x14ac:dyDescent="0.25">
      <c r="AO27420" s="165"/>
    </row>
    <row r="27421" spans="41:41" x14ac:dyDescent="0.25">
      <c r="AO27421" s="165"/>
    </row>
    <row r="27422" spans="41:41" x14ac:dyDescent="0.25">
      <c r="AO27422" s="165"/>
    </row>
    <row r="27423" spans="41:41" x14ac:dyDescent="0.25">
      <c r="AO27423" s="165"/>
    </row>
    <row r="27424" spans="41:41" x14ac:dyDescent="0.25">
      <c r="AO27424" s="165"/>
    </row>
    <row r="27425" spans="41:41" x14ac:dyDescent="0.25">
      <c r="AO27425" s="165"/>
    </row>
    <row r="27426" spans="41:41" x14ac:dyDescent="0.25">
      <c r="AO27426" s="165"/>
    </row>
    <row r="27427" spans="41:41" x14ac:dyDescent="0.25">
      <c r="AO27427" s="165"/>
    </row>
    <row r="27428" spans="41:41" x14ac:dyDescent="0.25">
      <c r="AO27428" s="165"/>
    </row>
    <row r="27429" spans="41:41" x14ac:dyDescent="0.25">
      <c r="AO27429" s="165"/>
    </row>
    <row r="27430" spans="41:41" x14ac:dyDescent="0.25">
      <c r="AO27430" s="165"/>
    </row>
    <row r="27431" spans="41:41" x14ac:dyDescent="0.25">
      <c r="AO27431" s="165"/>
    </row>
    <row r="27432" spans="41:41" x14ac:dyDescent="0.25">
      <c r="AO27432" s="165"/>
    </row>
    <row r="27433" spans="41:41" x14ac:dyDescent="0.25">
      <c r="AO27433" s="165"/>
    </row>
    <row r="27434" spans="41:41" x14ac:dyDescent="0.25">
      <c r="AO27434" s="165"/>
    </row>
    <row r="27435" spans="41:41" x14ac:dyDescent="0.25">
      <c r="AO27435" s="165"/>
    </row>
    <row r="27436" spans="41:41" x14ac:dyDescent="0.25">
      <c r="AO27436" s="165"/>
    </row>
    <row r="27437" spans="41:41" x14ac:dyDescent="0.25">
      <c r="AO27437" s="165"/>
    </row>
    <row r="27438" spans="41:41" x14ac:dyDescent="0.25">
      <c r="AO27438" s="165"/>
    </row>
    <row r="27439" spans="41:41" x14ac:dyDescent="0.25">
      <c r="AO27439" s="165"/>
    </row>
    <row r="27440" spans="41:41" x14ac:dyDescent="0.25">
      <c r="AO27440" s="165"/>
    </row>
    <row r="27441" spans="41:41" x14ac:dyDescent="0.25">
      <c r="AO27441" s="165"/>
    </row>
    <row r="27442" spans="41:41" x14ac:dyDescent="0.25">
      <c r="AO27442" s="165"/>
    </row>
    <row r="27443" spans="41:41" x14ac:dyDescent="0.25">
      <c r="AO27443" s="165"/>
    </row>
    <row r="27444" spans="41:41" x14ac:dyDescent="0.25">
      <c r="AO27444" s="165"/>
    </row>
    <row r="27445" spans="41:41" x14ac:dyDescent="0.25">
      <c r="AO27445" s="165"/>
    </row>
    <row r="27446" spans="41:41" x14ac:dyDescent="0.25">
      <c r="AO27446" s="165"/>
    </row>
    <row r="27447" spans="41:41" x14ac:dyDescent="0.25">
      <c r="AO27447" s="165"/>
    </row>
    <row r="27448" spans="41:41" x14ac:dyDescent="0.25">
      <c r="AO27448" s="165"/>
    </row>
    <row r="27449" spans="41:41" x14ac:dyDescent="0.25">
      <c r="AO27449" s="165"/>
    </row>
    <row r="27450" spans="41:41" x14ac:dyDescent="0.25">
      <c r="AO27450" s="165"/>
    </row>
    <row r="27451" spans="41:41" x14ac:dyDescent="0.25">
      <c r="AO27451" s="165"/>
    </row>
    <row r="27452" spans="41:41" x14ac:dyDescent="0.25">
      <c r="AO27452" s="165"/>
    </row>
    <row r="27453" spans="41:41" x14ac:dyDescent="0.25">
      <c r="AO27453" s="165"/>
    </row>
    <row r="27454" spans="41:41" x14ac:dyDescent="0.25">
      <c r="AO27454" s="165"/>
    </row>
    <row r="27455" spans="41:41" x14ac:dyDescent="0.25">
      <c r="AO27455" s="165"/>
    </row>
    <row r="27456" spans="41:41" x14ac:dyDescent="0.25">
      <c r="AO27456" s="165"/>
    </row>
    <row r="27457" spans="41:41" x14ac:dyDescent="0.25">
      <c r="AO27457" s="165"/>
    </row>
    <row r="27458" spans="41:41" x14ac:dyDescent="0.25">
      <c r="AO27458" s="165"/>
    </row>
    <row r="27459" spans="41:41" x14ac:dyDescent="0.25">
      <c r="AO27459" s="165"/>
    </row>
    <row r="27460" spans="41:41" x14ac:dyDescent="0.25">
      <c r="AO27460" s="165"/>
    </row>
    <row r="27461" spans="41:41" x14ac:dyDescent="0.25">
      <c r="AO27461" s="165"/>
    </row>
    <row r="27462" spans="41:41" x14ac:dyDescent="0.25">
      <c r="AO27462" s="165"/>
    </row>
    <row r="27463" spans="41:41" x14ac:dyDescent="0.25">
      <c r="AO27463" s="165"/>
    </row>
    <row r="27464" spans="41:41" x14ac:dyDescent="0.25">
      <c r="AO27464" s="165"/>
    </row>
    <row r="27465" spans="41:41" x14ac:dyDescent="0.25">
      <c r="AO27465" s="165"/>
    </row>
    <row r="27466" spans="41:41" x14ac:dyDescent="0.25">
      <c r="AO27466" s="165"/>
    </row>
    <row r="27467" spans="41:41" x14ac:dyDescent="0.25">
      <c r="AO27467" s="165"/>
    </row>
    <row r="27468" spans="41:41" x14ac:dyDescent="0.25">
      <c r="AO27468" s="165"/>
    </row>
    <row r="27469" spans="41:41" x14ac:dyDescent="0.25">
      <c r="AO27469" s="165"/>
    </row>
    <row r="27470" spans="41:41" x14ac:dyDescent="0.25">
      <c r="AO27470" s="165"/>
    </row>
    <row r="27471" spans="41:41" x14ac:dyDescent="0.25">
      <c r="AO27471" s="165"/>
    </row>
    <row r="27472" spans="41:41" x14ac:dyDescent="0.25">
      <c r="AO27472" s="165"/>
    </row>
    <row r="27473" spans="41:41" x14ac:dyDescent="0.25">
      <c r="AO27473" s="165"/>
    </row>
    <row r="27474" spans="41:41" x14ac:dyDescent="0.25">
      <c r="AO27474" s="165"/>
    </row>
    <row r="27475" spans="41:41" x14ac:dyDescent="0.25">
      <c r="AO27475" s="165"/>
    </row>
    <row r="27476" spans="41:41" x14ac:dyDescent="0.25">
      <c r="AO27476" s="165"/>
    </row>
    <row r="27477" spans="41:41" x14ac:dyDescent="0.25">
      <c r="AO27477" s="165"/>
    </row>
    <row r="27478" spans="41:41" x14ac:dyDescent="0.25">
      <c r="AO27478" s="165"/>
    </row>
    <row r="27479" spans="41:41" x14ac:dyDescent="0.25">
      <c r="AO27479" s="165"/>
    </row>
    <row r="27480" spans="41:41" x14ac:dyDescent="0.25">
      <c r="AO27480" s="165"/>
    </row>
    <row r="27481" spans="41:41" x14ac:dyDescent="0.25">
      <c r="AO27481" s="165"/>
    </row>
    <row r="27482" spans="41:41" x14ac:dyDescent="0.25">
      <c r="AO27482" s="165"/>
    </row>
    <row r="27483" spans="41:41" x14ac:dyDescent="0.25">
      <c r="AO27483" s="165"/>
    </row>
    <row r="27484" spans="41:41" x14ac:dyDescent="0.25">
      <c r="AO27484" s="165"/>
    </row>
    <row r="27485" spans="41:41" x14ac:dyDescent="0.25">
      <c r="AO27485" s="165"/>
    </row>
    <row r="27486" spans="41:41" x14ac:dyDescent="0.25">
      <c r="AO27486" s="165"/>
    </row>
    <row r="27487" spans="41:41" x14ac:dyDescent="0.25">
      <c r="AO27487" s="165"/>
    </row>
    <row r="27488" spans="41:41" x14ac:dyDescent="0.25">
      <c r="AO27488" s="165"/>
    </row>
    <row r="27489" spans="41:41" x14ac:dyDescent="0.25">
      <c r="AO27489" s="165"/>
    </row>
    <row r="27490" spans="41:41" x14ac:dyDescent="0.25">
      <c r="AO27490" s="165"/>
    </row>
    <row r="27491" spans="41:41" x14ac:dyDescent="0.25">
      <c r="AO27491" s="165"/>
    </row>
    <row r="27492" spans="41:41" x14ac:dyDescent="0.25">
      <c r="AO27492" s="165"/>
    </row>
    <row r="27493" spans="41:41" x14ac:dyDescent="0.25">
      <c r="AO27493" s="165"/>
    </row>
    <row r="27494" spans="41:41" x14ac:dyDescent="0.25">
      <c r="AO27494" s="165"/>
    </row>
    <row r="27495" spans="41:41" x14ac:dyDescent="0.25">
      <c r="AO27495" s="165"/>
    </row>
    <row r="27496" spans="41:41" x14ac:dyDescent="0.25">
      <c r="AO27496" s="165"/>
    </row>
    <row r="27497" spans="41:41" x14ac:dyDescent="0.25">
      <c r="AO27497" s="165"/>
    </row>
    <row r="27498" spans="41:41" x14ac:dyDescent="0.25">
      <c r="AO27498" s="165"/>
    </row>
    <row r="27499" spans="41:41" x14ac:dyDescent="0.25">
      <c r="AO27499" s="165"/>
    </row>
    <row r="27500" spans="41:41" x14ac:dyDescent="0.25">
      <c r="AO27500" s="165"/>
    </row>
    <row r="27501" spans="41:41" x14ac:dyDescent="0.25">
      <c r="AO27501" s="165"/>
    </row>
    <row r="27502" spans="41:41" x14ac:dyDescent="0.25">
      <c r="AO27502" s="165"/>
    </row>
    <row r="27503" spans="41:41" x14ac:dyDescent="0.25">
      <c r="AO27503" s="165"/>
    </row>
    <row r="27504" spans="41:41" x14ac:dyDescent="0.25">
      <c r="AO27504" s="165"/>
    </row>
    <row r="27505" spans="41:41" x14ac:dyDescent="0.25">
      <c r="AO27505" s="165"/>
    </row>
    <row r="27506" spans="41:41" x14ac:dyDescent="0.25">
      <c r="AO27506" s="165"/>
    </row>
    <row r="27507" spans="41:41" x14ac:dyDescent="0.25">
      <c r="AO27507" s="165"/>
    </row>
    <row r="27508" spans="41:41" x14ac:dyDescent="0.25">
      <c r="AO27508" s="165"/>
    </row>
    <row r="27509" spans="41:41" x14ac:dyDescent="0.25">
      <c r="AO27509" s="165"/>
    </row>
    <row r="27510" spans="41:41" x14ac:dyDescent="0.25">
      <c r="AO27510" s="165"/>
    </row>
    <row r="27511" spans="41:41" x14ac:dyDescent="0.25">
      <c r="AO27511" s="165"/>
    </row>
    <row r="27512" spans="41:41" x14ac:dyDescent="0.25">
      <c r="AO27512" s="165"/>
    </row>
    <row r="27513" spans="41:41" x14ac:dyDescent="0.25">
      <c r="AO27513" s="165"/>
    </row>
    <row r="27514" spans="41:41" x14ac:dyDescent="0.25">
      <c r="AO27514" s="165"/>
    </row>
    <row r="27515" spans="41:41" x14ac:dyDescent="0.25">
      <c r="AO27515" s="165"/>
    </row>
    <row r="27516" spans="41:41" x14ac:dyDescent="0.25">
      <c r="AO27516" s="165"/>
    </row>
    <row r="27517" spans="41:41" x14ac:dyDescent="0.25">
      <c r="AO27517" s="165"/>
    </row>
    <row r="27518" spans="41:41" x14ac:dyDescent="0.25">
      <c r="AO27518" s="165"/>
    </row>
    <row r="27519" spans="41:41" x14ac:dyDescent="0.25">
      <c r="AO27519" s="165"/>
    </row>
    <row r="27520" spans="41:41" x14ac:dyDescent="0.25">
      <c r="AO27520" s="165"/>
    </row>
    <row r="27521" spans="41:41" x14ac:dyDescent="0.25">
      <c r="AO27521" s="165"/>
    </row>
    <row r="27522" spans="41:41" x14ac:dyDescent="0.25">
      <c r="AO27522" s="165"/>
    </row>
    <row r="27523" spans="41:41" x14ac:dyDescent="0.25">
      <c r="AO27523" s="165"/>
    </row>
    <row r="27524" spans="41:41" x14ac:dyDescent="0.25">
      <c r="AO27524" s="165"/>
    </row>
    <row r="27525" spans="41:41" x14ac:dyDescent="0.25">
      <c r="AO27525" s="165"/>
    </row>
    <row r="27526" spans="41:41" x14ac:dyDescent="0.25">
      <c r="AO27526" s="165"/>
    </row>
    <row r="27527" spans="41:41" x14ac:dyDescent="0.25">
      <c r="AO27527" s="165"/>
    </row>
    <row r="27528" spans="41:41" x14ac:dyDescent="0.25">
      <c r="AO27528" s="165"/>
    </row>
    <row r="27529" spans="41:41" x14ac:dyDescent="0.25">
      <c r="AO27529" s="165"/>
    </row>
    <row r="27530" spans="41:41" x14ac:dyDescent="0.25">
      <c r="AO27530" s="165"/>
    </row>
    <row r="27531" spans="41:41" x14ac:dyDescent="0.25">
      <c r="AO27531" s="165"/>
    </row>
    <row r="27532" spans="41:41" x14ac:dyDescent="0.25">
      <c r="AO27532" s="165"/>
    </row>
    <row r="27533" spans="41:41" x14ac:dyDescent="0.25">
      <c r="AO27533" s="165"/>
    </row>
    <row r="27534" spans="41:41" x14ac:dyDescent="0.25">
      <c r="AO27534" s="165"/>
    </row>
    <row r="27535" spans="41:41" x14ac:dyDescent="0.25">
      <c r="AO27535" s="165"/>
    </row>
    <row r="27536" spans="41:41" x14ac:dyDescent="0.25">
      <c r="AO27536" s="165"/>
    </row>
    <row r="27537" spans="41:41" x14ac:dyDescent="0.25">
      <c r="AO27537" s="165"/>
    </row>
    <row r="27538" spans="41:41" x14ac:dyDescent="0.25">
      <c r="AO27538" s="165"/>
    </row>
    <row r="27539" spans="41:41" x14ac:dyDescent="0.25">
      <c r="AO27539" s="165"/>
    </row>
    <row r="27540" spans="41:41" x14ac:dyDescent="0.25">
      <c r="AO27540" s="165"/>
    </row>
    <row r="27541" spans="41:41" x14ac:dyDescent="0.25">
      <c r="AO27541" s="165"/>
    </row>
    <row r="27542" spans="41:41" x14ac:dyDescent="0.25">
      <c r="AO27542" s="165"/>
    </row>
    <row r="27543" spans="41:41" x14ac:dyDescent="0.25">
      <c r="AO27543" s="165"/>
    </row>
    <row r="27544" spans="41:41" x14ac:dyDescent="0.25">
      <c r="AO27544" s="165"/>
    </row>
    <row r="27545" spans="41:41" x14ac:dyDescent="0.25">
      <c r="AO27545" s="165"/>
    </row>
    <row r="27546" spans="41:41" x14ac:dyDescent="0.25">
      <c r="AO27546" s="165"/>
    </row>
    <row r="27547" spans="41:41" x14ac:dyDescent="0.25">
      <c r="AO27547" s="165"/>
    </row>
    <row r="27548" spans="41:41" x14ac:dyDescent="0.25">
      <c r="AO27548" s="165"/>
    </row>
    <row r="27549" spans="41:41" x14ac:dyDescent="0.25">
      <c r="AO27549" s="165"/>
    </row>
    <row r="27550" spans="41:41" x14ac:dyDescent="0.25">
      <c r="AO27550" s="165"/>
    </row>
    <row r="27551" spans="41:41" x14ac:dyDescent="0.25">
      <c r="AO27551" s="165"/>
    </row>
    <row r="27552" spans="41:41" x14ac:dyDescent="0.25">
      <c r="AO27552" s="165"/>
    </row>
    <row r="27553" spans="41:41" x14ac:dyDescent="0.25">
      <c r="AO27553" s="165"/>
    </row>
    <row r="27554" spans="41:41" x14ac:dyDescent="0.25">
      <c r="AO27554" s="165"/>
    </row>
    <row r="27555" spans="41:41" x14ac:dyDescent="0.25">
      <c r="AO27555" s="165"/>
    </row>
    <row r="27556" spans="41:41" x14ac:dyDescent="0.25">
      <c r="AO27556" s="165"/>
    </row>
    <row r="27557" spans="41:41" x14ac:dyDescent="0.25">
      <c r="AO27557" s="165"/>
    </row>
    <row r="27558" spans="41:41" x14ac:dyDescent="0.25">
      <c r="AO27558" s="165"/>
    </row>
    <row r="27559" spans="41:41" x14ac:dyDescent="0.25">
      <c r="AO27559" s="165"/>
    </row>
    <row r="27560" spans="41:41" x14ac:dyDescent="0.25">
      <c r="AO27560" s="165"/>
    </row>
    <row r="27561" spans="41:41" x14ac:dyDescent="0.25">
      <c r="AO27561" s="165"/>
    </row>
    <row r="27562" spans="41:41" x14ac:dyDescent="0.25">
      <c r="AO27562" s="165"/>
    </row>
    <row r="27563" spans="41:41" x14ac:dyDescent="0.25">
      <c r="AO27563" s="165"/>
    </row>
    <row r="27564" spans="41:41" x14ac:dyDescent="0.25">
      <c r="AO27564" s="165"/>
    </row>
    <row r="27565" spans="41:41" x14ac:dyDescent="0.25">
      <c r="AO27565" s="165"/>
    </row>
    <row r="27566" spans="41:41" x14ac:dyDescent="0.25">
      <c r="AO27566" s="165"/>
    </row>
    <row r="27567" spans="41:41" x14ac:dyDescent="0.25">
      <c r="AO27567" s="165"/>
    </row>
    <row r="27568" spans="41:41" x14ac:dyDescent="0.25">
      <c r="AO27568" s="165"/>
    </row>
    <row r="27569" spans="41:41" x14ac:dyDescent="0.25">
      <c r="AO27569" s="165"/>
    </row>
    <row r="27570" spans="41:41" x14ac:dyDescent="0.25">
      <c r="AO27570" s="165"/>
    </row>
    <row r="27571" spans="41:41" x14ac:dyDescent="0.25">
      <c r="AO27571" s="165"/>
    </row>
    <row r="27572" spans="41:41" x14ac:dyDescent="0.25">
      <c r="AO27572" s="165"/>
    </row>
    <row r="27573" spans="41:41" x14ac:dyDescent="0.25">
      <c r="AO27573" s="165"/>
    </row>
    <row r="27574" spans="41:41" x14ac:dyDescent="0.25">
      <c r="AO27574" s="165"/>
    </row>
    <row r="27575" spans="41:41" x14ac:dyDescent="0.25">
      <c r="AO27575" s="165"/>
    </row>
    <row r="27576" spans="41:41" x14ac:dyDescent="0.25">
      <c r="AO27576" s="165"/>
    </row>
    <row r="27577" spans="41:41" x14ac:dyDescent="0.25">
      <c r="AO27577" s="165"/>
    </row>
    <row r="27578" spans="41:41" x14ac:dyDescent="0.25">
      <c r="AO27578" s="165"/>
    </row>
    <row r="27579" spans="41:41" x14ac:dyDescent="0.25">
      <c r="AO27579" s="165"/>
    </row>
    <row r="27580" spans="41:41" x14ac:dyDescent="0.25">
      <c r="AO27580" s="165"/>
    </row>
    <row r="27581" spans="41:41" x14ac:dyDescent="0.25">
      <c r="AO27581" s="165"/>
    </row>
    <row r="27582" spans="41:41" x14ac:dyDescent="0.25">
      <c r="AO27582" s="165"/>
    </row>
    <row r="27583" spans="41:41" x14ac:dyDescent="0.25">
      <c r="AO27583" s="165"/>
    </row>
    <row r="27584" spans="41:41" x14ac:dyDescent="0.25">
      <c r="AO27584" s="165"/>
    </row>
    <row r="27585" spans="41:41" x14ac:dyDescent="0.25">
      <c r="AO27585" s="165"/>
    </row>
    <row r="27586" spans="41:41" x14ac:dyDescent="0.25">
      <c r="AO27586" s="165"/>
    </row>
    <row r="27587" spans="41:41" x14ac:dyDescent="0.25">
      <c r="AO27587" s="165"/>
    </row>
    <row r="27588" spans="41:41" x14ac:dyDescent="0.25">
      <c r="AO27588" s="165"/>
    </row>
    <row r="27589" spans="41:41" x14ac:dyDescent="0.25">
      <c r="AO27589" s="165"/>
    </row>
    <row r="27590" spans="41:41" x14ac:dyDescent="0.25">
      <c r="AO27590" s="165"/>
    </row>
    <row r="27591" spans="41:41" x14ac:dyDescent="0.25">
      <c r="AO27591" s="165"/>
    </row>
    <row r="27592" spans="41:41" x14ac:dyDescent="0.25">
      <c r="AO27592" s="165"/>
    </row>
    <row r="27593" spans="41:41" x14ac:dyDescent="0.25">
      <c r="AO27593" s="165"/>
    </row>
    <row r="27594" spans="41:41" x14ac:dyDescent="0.25">
      <c r="AO27594" s="165"/>
    </row>
    <row r="27595" spans="41:41" x14ac:dyDescent="0.25">
      <c r="AO27595" s="165"/>
    </row>
    <row r="27596" spans="41:41" x14ac:dyDescent="0.25">
      <c r="AO27596" s="165"/>
    </row>
    <row r="27597" spans="41:41" x14ac:dyDescent="0.25">
      <c r="AO27597" s="165"/>
    </row>
    <row r="27598" spans="41:41" x14ac:dyDescent="0.25">
      <c r="AO27598" s="165"/>
    </row>
    <row r="27599" spans="41:41" x14ac:dyDescent="0.25">
      <c r="AO27599" s="165"/>
    </row>
    <row r="27600" spans="41:41" x14ac:dyDescent="0.25">
      <c r="AO27600" s="165"/>
    </row>
    <row r="27601" spans="41:41" x14ac:dyDescent="0.25">
      <c r="AO27601" s="165"/>
    </row>
    <row r="27602" spans="41:41" x14ac:dyDescent="0.25">
      <c r="AO27602" s="165"/>
    </row>
    <row r="27603" spans="41:41" x14ac:dyDescent="0.25">
      <c r="AO27603" s="165"/>
    </row>
    <row r="27604" spans="41:41" x14ac:dyDescent="0.25">
      <c r="AO27604" s="165"/>
    </row>
    <row r="27605" spans="41:41" x14ac:dyDescent="0.25">
      <c r="AO27605" s="165"/>
    </row>
    <row r="27606" spans="41:41" x14ac:dyDescent="0.25">
      <c r="AO27606" s="165"/>
    </row>
    <row r="27607" spans="41:41" x14ac:dyDescent="0.25">
      <c r="AO27607" s="165"/>
    </row>
    <row r="27608" spans="41:41" x14ac:dyDescent="0.25">
      <c r="AO27608" s="165"/>
    </row>
    <row r="27609" spans="41:41" x14ac:dyDescent="0.25">
      <c r="AO27609" s="165"/>
    </row>
    <row r="27610" spans="41:41" x14ac:dyDescent="0.25">
      <c r="AO27610" s="165"/>
    </row>
    <row r="27611" spans="41:41" x14ac:dyDescent="0.25">
      <c r="AO27611" s="165"/>
    </row>
    <row r="27612" spans="41:41" x14ac:dyDescent="0.25">
      <c r="AO27612" s="165"/>
    </row>
    <row r="27613" spans="41:41" x14ac:dyDescent="0.25">
      <c r="AO27613" s="165"/>
    </row>
    <row r="27614" spans="41:41" x14ac:dyDescent="0.25">
      <c r="AO27614" s="165"/>
    </row>
    <row r="27615" spans="41:41" x14ac:dyDescent="0.25">
      <c r="AO27615" s="165"/>
    </row>
    <row r="27616" spans="41:41" x14ac:dyDescent="0.25">
      <c r="AO27616" s="165"/>
    </row>
    <row r="27617" spans="41:41" x14ac:dyDescent="0.25">
      <c r="AO27617" s="165"/>
    </row>
    <row r="27618" spans="41:41" x14ac:dyDescent="0.25">
      <c r="AO27618" s="165"/>
    </row>
    <row r="27619" spans="41:41" x14ac:dyDescent="0.25">
      <c r="AO27619" s="165"/>
    </row>
    <row r="27620" spans="41:41" x14ac:dyDescent="0.25">
      <c r="AO27620" s="165"/>
    </row>
    <row r="27621" spans="41:41" x14ac:dyDescent="0.25">
      <c r="AO27621" s="165"/>
    </row>
    <row r="27622" spans="41:41" x14ac:dyDescent="0.25">
      <c r="AO27622" s="165"/>
    </row>
    <row r="27623" spans="41:41" x14ac:dyDescent="0.25">
      <c r="AO27623" s="165"/>
    </row>
    <row r="27624" spans="41:41" x14ac:dyDescent="0.25">
      <c r="AO27624" s="165"/>
    </row>
    <row r="27625" spans="41:41" x14ac:dyDescent="0.25">
      <c r="AO27625" s="165"/>
    </row>
    <row r="27626" spans="41:41" x14ac:dyDescent="0.25">
      <c r="AO27626" s="165"/>
    </row>
    <row r="27627" spans="41:41" x14ac:dyDescent="0.25">
      <c r="AO27627" s="165"/>
    </row>
    <row r="27628" spans="41:41" x14ac:dyDescent="0.25">
      <c r="AO27628" s="165"/>
    </row>
    <row r="27629" spans="41:41" x14ac:dyDescent="0.25">
      <c r="AO27629" s="165"/>
    </row>
    <row r="27630" spans="41:41" x14ac:dyDescent="0.25">
      <c r="AO27630" s="165"/>
    </row>
    <row r="27631" spans="41:41" x14ac:dyDescent="0.25">
      <c r="AO27631" s="165"/>
    </row>
    <row r="27632" spans="41:41" x14ac:dyDescent="0.25">
      <c r="AO27632" s="165"/>
    </row>
    <row r="27633" spans="41:41" x14ac:dyDescent="0.25">
      <c r="AO27633" s="165"/>
    </row>
    <row r="27634" spans="41:41" x14ac:dyDescent="0.25">
      <c r="AO27634" s="165"/>
    </row>
    <row r="27635" spans="41:41" x14ac:dyDescent="0.25">
      <c r="AO27635" s="165"/>
    </row>
    <row r="27636" spans="41:41" x14ac:dyDescent="0.25">
      <c r="AO27636" s="165"/>
    </row>
    <row r="27637" spans="41:41" x14ac:dyDescent="0.25">
      <c r="AO27637" s="165"/>
    </row>
    <row r="27638" spans="41:41" x14ac:dyDescent="0.25">
      <c r="AO27638" s="165"/>
    </row>
    <row r="27639" spans="41:41" x14ac:dyDescent="0.25">
      <c r="AO27639" s="165"/>
    </row>
    <row r="27640" spans="41:41" x14ac:dyDescent="0.25">
      <c r="AO27640" s="165"/>
    </row>
    <row r="27641" spans="41:41" x14ac:dyDescent="0.25">
      <c r="AO27641" s="165"/>
    </row>
    <row r="27642" spans="41:41" x14ac:dyDescent="0.25">
      <c r="AO27642" s="165"/>
    </row>
    <row r="27643" spans="41:41" x14ac:dyDescent="0.25">
      <c r="AO27643" s="165"/>
    </row>
    <row r="27644" spans="41:41" x14ac:dyDescent="0.25">
      <c r="AO27644" s="165"/>
    </row>
    <row r="27645" spans="41:41" x14ac:dyDescent="0.25">
      <c r="AO27645" s="165"/>
    </row>
    <row r="27646" spans="41:41" x14ac:dyDescent="0.25">
      <c r="AO27646" s="165"/>
    </row>
    <row r="27647" spans="41:41" x14ac:dyDescent="0.25">
      <c r="AO27647" s="165"/>
    </row>
    <row r="27648" spans="41:41" x14ac:dyDescent="0.25">
      <c r="AO27648" s="165"/>
    </row>
    <row r="27649" spans="41:41" x14ac:dyDescent="0.25">
      <c r="AO27649" s="165"/>
    </row>
    <row r="27650" spans="41:41" x14ac:dyDescent="0.25">
      <c r="AO27650" s="165"/>
    </row>
    <row r="27651" spans="41:41" x14ac:dyDescent="0.25">
      <c r="AO27651" s="165"/>
    </row>
    <row r="27652" spans="41:41" x14ac:dyDescent="0.25">
      <c r="AO27652" s="165"/>
    </row>
    <row r="27653" spans="41:41" x14ac:dyDescent="0.25">
      <c r="AO27653" s="165"/>
    </row>
    <row r="27654" spans="41:41" x14ac:dyDescent="0.25">
      <c r="AO27654" s="165"/>
    </row>
    <row r="27655" spans="41:41" x14ac:dyDescent="0.25">
      <c r="AO27655" s="165"/>
    </row>
    <row r="27656" spans="41:41" x14ac:dyDescent="0.25">
      <c r="AO27656" s="165"/>
    </row>
    <row r="27657" spans="41:41" x14ac:dyDescent="0.25">
      <c r="AO27657" s="165"/>
    </row>
    <row r="27658" spans="41:41" x14ac:dyDescent="0.25">
      <c r="AO27658" s="165"/>
    </row>
    <row r="27659" spans="41:41" x14ac:dyDescent="0.25">
      <c r="AO27659" s="165"/>
    </row>
    <row r="27660" spans="41:41" x14ac:dyDescent="0.25">
      <c r="AO27660" s="165"/>
    </row>
    <row r="27661" spans="41:41" x14ac:dyDescent="0.25">
      <c r="AO27661" s="165"/>
    </row>
    <row r="27662" spans="41:41" x14ac:dyDescent="0.25">
      <c r="AO27662" s="165"/>
    </row>
    <row r="27663" spans="41:41" x14ac:dyDescent="0.25">
      <c r="AO27663" s="165"/>
    </row>
    <row r="27664" spans="41:41" x14ac:dyDescent="0.25">
      <c r="AO27664" s="165"/>
    </row>
    <row r="27665" spans="41:41" x14ac:dyDescent="0.25">
      <c r="AO27665" s="165"/>
    </row>
    <row r="27666" spans="41:41" x14ac:dyDescent="0.25">
      <c r="AO27666" s="165"/>
    </row>
    <row r="27667" spans="41:41" x14ac:dyDescent="0.25">
      <c r="AO27667" s="165"/>
    </row>
    <row r="27668" spans="41:41" x14ac:dyDescent="0.25">
      <c r="AO27668" s="165"/>
    </row>
    <row r="27669" spans="41:41" x14ac:dyDescent="0.25">
      <c r="AO27669" s="165"/>
    </row>
    <row r="27670" spans="41:41" x14ac:dyDescent="0.25">
      <c r="AO27670" s="165"/>
    </row>
    <row r="27671" spans="41:41" x14ac:dyDescent="0.25">
      <c r="AO27671" s="165"/>
    </row>
    <row r="27672" spans="41:41" x14ac:dyDescent="0.25">
      <c r="AO27672" s="165"/>
    </row>
    <row r="27673" spans="41:41" x14ac:dyDescent="0.25">
      <c r="AO27673" s="165"/>
    </row>
    <row r="27674" spans="41:41" x14ac:dyDescent="0.25">
      <c r="AO27674" s="165"/>
    </row>
    <row r="27675" spans="41:41" x14ac:dyDescent="0.25">
      <c r="AO27675" s="165"/>
    </row>
    <row r="27676" spans="41:41" x14ac:dyDescent="0.25">
      <c r="AO27676" s="165"/>
    </row>
    <row r="27677" spans="41:41" x14ac:dyDescent="0.25">
      <c r="AO27677" s="165"/>
    </row>
    <row r="27678" spans="41:41" x14ac:dyDescent="0.25">
      <c r="AO27678" s="165"/>
    </row>
    <row r="27679" spans="41:41" x14ac:dyDescent="0.25">
      <c r="AO27679" s="165"/>
    </row>
    <row r="27680" spans="41:41" x14ac:dyDescent="0.25">
      <c r="AO27680" s="165"/>
    </row>
    <row r="27681" spans="41:41" x14ac:dyDescent="0.25">
      <c r="AO27681" s="165"/>
    </row>
    <row r="27682" spans="41:41" x14ac:dyDescent="0.25">
      <c r="AO27682" s="165"/>
    </row>
    <row r="27683" spans="41:41" x14ac:dyDescent="0.25">
      <c r="AO27683" s="165"/>
    </row>
    <row r="27684" spans="41:41" x14ac:dyDescent="0.25">
      <c r="AO27684" s="165"/>
    </row>
    <row r="27685" spans="41:41" x14ac:dyDescent="0.25">
      <c r="AO27685" s="165"/>
    </row>
    <row r="27686" spans="41:41" x14ac:dyDescent="0.25">
      <c r="AO27686" s="165"/>
    </row>
    <row r="27687" spans="41:41" x14ac:dyDescent="0.25">
      <c r="AO27687" s="165"/>
    </row>
    <row r="27688" spans="41:41" x14ac:dyDescent="0.25">
      <c r="AO27688" s="165"/>
    </row>
    <row r="27689" spans="41:41" x14ac:dyDescent="0.25">
      <c r="AO27689" s="165"/>
    </row>
    <row r="27690" spans="41:41" x14ac:dyDescent="0.25">
      <c r="AO27690" s="165"/>
    </row>
    <row r="27691" spans="41:41" x14ac:dyDescent="0.25">
      <c r="AO27691" s="165"/>
    </row>
    <row r="27692" spans="41:41" x14ac:dyDescent="0.25">
      <c r="AO27692" s="165"/>
    </row>
    <row r="27693" spans="41:41" x14ac:dyDescent="0.25">
      <c r="AO27693" s="165"/>
    </row>
    <row r="27694" spans="41:41" x14ac:dyDescent="0.25">
      <c r="AO27694" s="165"/>
    </row>
    <row r="27695" spans="41:41" x14ac:dyDescent="0.25">
      <c r="AO27695" s="165"/>
    </row>
    <row r="27696" spans="41:41" x14ac:dyDescent="0.25">
      <c r="AO27696" s="165"/>
    </row>
    <row r="27697" spans="41:41" x14ac:dyDescent="0.25">
      <c r="AO27697" s="165"/>
    </row>
    <row r="27698" spans="41:41" x14ac:dyDescent="0.25">
      <c r="AO27698" s="165"/>
    </row>
    <row r="27699" spans="41:41" x14ac:dyDescent="0.25">
      <c r="AO27699" s="165"/>
    </row>
    <row r="27700" spans="41:41" x14ac:dyDescent="0.25">
      <c r="AO27700" s="165"/>
    </row>
    <row r="27701" spans="41:41" x14ac:dyDescent="0.25">
      <c r="AO27701" s="165"/>
    </row>
    <row r="27702" spans="41:41" x14ac:dyDescent="0.25">
      <c r="AO27702" s="165"/>
    </row>
    <row r="27703" spans="41:41" x14ac:dyDescent="0.25">
      <c r="AO27703" s="165"/>
    </row>
    <row r="27704" spans="41:41" x14ac:dyDescent="0.25">
      <c r="AO27704" s="165"/>
    </row>
    <row r="27705" spans="41:41" x14ac:dyDescent="0.25">
      <c r="AO27705" s="165"/>
    </row>
    <row r="27706" spans="41:41" x14ac:dyDescent="0.25">
      <c r="AO27706" s="165"/>
    </row>
    <row r="27707" spans="41:41" x14ac:dyDescent="0.25">
      <c r="AO27707" s="165"/>
    </row>
    <row r="27708" spans="41:41" x14ac:dyDescent="0.25">
      <c r="AO27708" s="165"/>
    </row>
    <row r="27709" spans="41:41" x14ac:dyDescent="0.25">
      <c r="AO27709" s="165"/>
    </row>
    <row r="27710" spans="41:41" x14ac:dyDescent="0.25">
      <c r="AO27710" s="165"/>
    </row>
    <row r="27711" spans="41:41" x14ac:dyDescent="0.25">
      <c r="AO27711" s="165"/>
    </row>
    <row r="27712" spans="41:41" x14ac:dyDescent="0.25">
      <c r="AO27712" s="165"/>
    </row>
    <row r="27713" spans="41:41" x14ac:dyDescent="0.25">
      <c r="AO27713" s="165"/>
    </row>
    <row r="27714" spans="41:41" x14ac:dyDescent="0.25">
      <c r="AO27714" s="165"/>
    </row>
    <row r="27715" spans="41:41" x14ac:dyDescent="0.25">
      <c r="AO27715" s="165"/>
    </row>
    <row r="27716" spans="41:41" x14ac:dyDescent="0.25">
      <c r="AO27716" s="165"/>
    </row>
    <row r="27717" spans="41:41" x14ac:dyDescent="0.25">
      <c r="AO27717" s="165"/>
    </row>
    <row r="27718" spans="41:41" x14ac:dyDescent="0.25">
      <c r="AO27718" s="165"/>
    </row>
    <row r="27719" spans="41:41" x14ac:dyDescent="0.25">
      <c r="AO27719" s="165"/>
    </row>
    <row r="27720" spans="41:41" x14ac:dyDescent="0.25">
      <c r="AO27720" s="165"/>
    </row>
    <row r="27721" spans="41:41" x14ac:dyDescent="0.25">
      <c r="AO27721" s="165"/>
    </row>
    <row r="27722" spans="41:41" x14ac:dyDescent="0.25">
      <c r="AO27722" s="165"/>
    </row>
    <row r="27723" spans="41:41" x14ac:dyDescent="0.25">
      <c r="AO27723" s="165"/>
    </row>
    <row r="27724" spans="41:41" x14ac:dyDescent="0.25">
      <c r="AO27724" s="165"/>
    </row>
    <row r="27725" spans="41:41" x14ac:dyDescent="0.25">
      <c r="AO27725" s="165"/>
    </row>
    <row r="27726" spans="41:41" x14ac:dyDescent="0.25">
      <c r="AO27726" s="165"/>
    </row>
    <row r="27727" spans="41:41" x14ac:dyDescent="0.25">
      <c r="AO27727" s="165"/>
    </row>
    <row r="27728" spans="41:41" x14ac:dyDescent="0.25">
      <c r="AO27728" s="165"/>
    </row>
    <row r="27729" spans="41:41" x14ac:dyDescent="0.25">
      <c r="AO27729" s="165"/>
    </row>
    <row r="27730" spans="41:41" x14ac:dyDescent="0.25">
      <c r="AO27730" s="165"/>
    </row>
    <row r="27731" spans="41:41" x14ac:dyDescent="0.25">
      <c r="AO27731" s="165"/>
    </row>
    <row r="27732" spans="41:41" x14ac:dyDescent="0.25">
      <c r="AO27732" s="165"/>
    </row>
    <row r="27733" spans="41:41" x14ac:dyDescent="0.25">
      <c r="AO27733" s="165"/>
    </row>
    <row r="27734" spans="41:41" x14ac:dyDescent="0.25">
      <c r="AO27734" s="165"/>
    </row>
    <row r="27735" spans="41:41" x14ac:dyDescent="0.25">
      <c r="AO27735" s="165"/>
    </row>
    <row r="27736" spans="41:41" x14ac:dyDescent="0.25">
      <c r="AO27736" s="165"/>
    </row>
    <row r="27737" spans="41:41" x14ac:dyDescent="0.25">
      <c r="AO27737" s="165"/>
    </row>
    <row r="27738" spans="41:41" x14ac:dyDescent="0.25">
      <c r="AO27738" s="165"/>
    </row>
    <row r="27739" spans="41:41" x14ac:dyDescent="0.25">
      <c r="AO27739" s="165"/>
    </row>
    <row r="27740" spans="41:41" x14ac:dyDescent="0.25">
      <c r="AO27740" s="165"/>
    </row>
    <row r="27741" spans="41:41" x14ac:dyDescent="0.25">
      <c r="AO27741" s="165"/>
    </row>
    <row r="27742" spans="41:41" x14ac:dyDescent="0.25">
      <c r="AO27742" s="165"/>
    </row>
    <row r="27743" spans="41:41" x14ac:dyDescent="0.25">
      <c r="AO27743" s="165"/>
    </row>
    <row r="27744" spans="41:41" x14ac:dyDescent="0.25">
      <c r="AO27744" s="165"/>
    </row>
    <row r="27745" spans="41:41" x14ac:dyDescent="0.25">
      <c r="AO27745" s="165"/>
    </row>
    <row r="27746" spans="41:41" x14ac:dyDescent="0.25">
      <c r="AO27746" s="165"/>
    </row>
    <row r="27747" spans="41:41" x14ac:dyDescent="0.25">
      <c r="AO27747" s="165"/>
    </row>
    <row r="27748" spans="41:41" x14ac:dyDescent="0.25">
      <c r="AO27748" s="165"/>
    </row>
    <row r="27749" spans="41:41" x14ac:dyDescent="0.25">
      <c r="AO27749" s="165"/>
    </row>
    <row r="27750" spans="41:41" x14ac:dyDescent="0.25">
      <c r="AO27750" s="165"/>
    </row>
    <row r="27751" spans="41:41" x14ac:dyDescent="0.25">
      <c r="AO27751" s="165"/>
    </row>
    <row r="27752" spans="41:41" x14ac:dyDescent="0.25">
      <c r="AO27752" s="165"/>
    </row>
    <row r="27753" spans="41:41" x14ac:dyDescent="0.25">
      <c r="AO27753" s="165"/>
    </row>
    <row r="27754" spans="41:41" x14ac:dyDescent="0.25">
      <c r="AO27754" s="165"/>
    </row>
    <row r="27755" spans="41:41" x14ac:dyDescent="0.25">
      <c r="AO27755" s="165"/>
    </row>
    <row r="27756" spans="41:41" x14ac:dyDescent="0.25">
      <c r="AO27756" s="165"/>
    </row>
    <row r="27757" spans="41:41" x14ac:dyDescent="0.25">
      <c r="AO27757" s="165"/>
    </row>
    <row r="27758" spans="41:41" x14ac:dyDescent="0.25">
      <c r="AO27758" s="165"/>
    </row>
    <row r="27759" spans="41:41" x14ac:dyDescent="0.25">
      <c r="AO27759" s="165"/>
    </row>
    <row r="27760" spans="41:41" x14ac:dyDescent="0.25">
      <c r="AO27760" s="165"/>
    </row>
    <row r="27761" spans="41:41" x14ac:dyDescent="0.25">
      <c r="AO27761" s="165"/>
    </row>
    <row r="27762" spans="41:41" x14ac:dyDescent="0.25">
      <c r="AO27762" s="165"/>
    </row>
    <row r="27763" spans="41:41" x14ac:dyDescent="0.25">
      <c r="AO27763" s="165"/>
    </row>
    <row r="27764" spans="41:41" x14ac:dyDescent="0.25">
      <c r="AO27764" s="165"/>
    </row>
    <row r="27765" spans="41:41" x14ac:dyDescent="0.25">
      <c r="AO27765" s="165"/>
    </row>
    <row r="27766" spans="41:41" x14ac:dyDescent="0.25">
      <c r="AO27766" s="165"/>
    </row>
    <row r="27767" spans="41:41" x14ac:dyDescent="0.25">
      <c r="AO27767" s="165"/>
    </row>
    <row r="27768" spans="41:41" x14ac:dyDescent="0.25">
      <c r="AO27768" s="165"/>
    </row>
    <row r="27769" spans="41:41" x14ac:dyDescent="0.25">
      <c r="AO27769" s="165"/>
    </row>
    <row r="27770" spans="41:41" x14ac:dyDescent="0.25">
      <c r="AO27770" s="165"/>
    </row>
    <row r="27771" spans="41:41" x14ac:dyDescent="0.25">
      <c r="AO27771" s="165"/>
    </row>
    <row r="27772" spans="41:41" x14ac:dyDescent="0.25">
      <c r="AO27772" s="165"/>
    </row>
    <row r="27773" spans="41:41" x14ac:dyDescent="0.25">
      <c r="AO27773" s="165"/>
    </row>
    <row r="27774" spans="41:41" x14ac:dyDescent="0.25">
      <c r="AO27774" s="165"/>
    </row>
    <row r="27775" spans="41:41" x14ac:dyDescent="0.25">
      <c r="AO27775" s="165"/>
    </row>
    <row r="27776" spans="41:41" x14ac:dyDescent="0.25">
      <c r="AO27776" s="165"/>
    </row>
    <row r="27777" spans="41:41" x14ac:dyDescent="0.25">
      <c r="AO27777" s="165"/>
    </row>
    <row r="27778" spans="41:41" x14ac:dyDescent="0.25">
      <c r="AO27778" s="165"/>
    </row>
    <row r="27779" spans="41:41" x14ac:dyDescent="0.25">
      <c r="AO27779" s="165"/>
    </row>
    <row r="27780" spans="41:41" x14ac:dyDescent="0.25">
      <c r="AO27780" s="165"/>
    </row>
    <row r="27781" spans="41:41" x14ac:dyDescent="0.25">
      <c r="AO27781" s="165"/>
    </row>
    <row r="27782" spans="41:41" x14ac:dyDescent="0.25">
      <c r="AO27782" s="165"/>
    </row>
    <row r="27783" spans="41:41" x14ac:dyDescent="0.25">
      <c r="AO27783" s="165"/>
    </row>
    <row r="27784" spans="41:41" x14ac:dyDescent="0.25">
      <c r="AO27784" s="165"/>
    </row>
    <row r="27785" spans="41:41" x14ac:dyDescent="0.25">
      <c r="AO27785" s="165"/>
    </row>
    <row r="27786" spans="41:41" x14ac:dyDescent="0.25">
      <c r="AO27786" s="165"/>
    </row>
    <row r="27787" spans="41:41" x14ac:dyDescent="0.25">
      <c r="AO27787" s="165"/>
    </row>
    <row r="27788" spans="41:41" x14ac:dyDescent="0.25">
      <c r="AO27788" s="165"/>
    </row>
    <row r="27789" spans="41:41" x14ac:dyDescent="0.25">
      <c r="AO27789" s="165"/>
    </row>
    <row r="27790" spans="41:41" x14ac:dyDescent="0.25">
      <c r="AO27790" s="165"/>
    </row>
    <row r="27791" spans="41:41" x14ac:dyDescent="0.25">
      <c r="AO27791" s="165"/>
    </row>
    <row r="27792" spans="41:41" x14ac:dyDescent="0.25">
      <c r="AO27792" s="165"/>
    </row>
    <row r="27793" spans="41:41" x14ac:dyDescent="0.25">
      <c r="AO27793" s="165"/>
    </row>
    <row r="27794" spans="41:41" x14ac:dyDescent="0.25">
      <c r="AO27794" s="165"/>
    </row>
    <row r="27795" spans="41:41" x14ac:dyDescent="0.25">
      <c r="AO27795" s="165"/>
    </row>
    <row r="27796" spans="41:41" x14ac:dyDescent="0.25">
      <c r="AO27796" s="165"/>
    </row>
    <row r="27797" spans="41:41" x14ac:dyDescent="0.25">
      <c r="AO27797" s="165"/>
    </row>
    <row r="27798" spans="41:41" x14ac:dyDescent="0.25">
      <c r="AO27798" s="165"/>
    </row>
    <row r="27799" spans="41:41" x14ac:dyDescent="0.25">
      <c r="AO27799" s="165"/>
    </row>
    <row r="27800" spans="41:41" x14ac:dyDescent="0.25">
      <c r="AO27800" s="165"/>
    </row>
    <row r="27801" spans="41:41" x14ac:dyDescent="0.25">
      <c r="AO27801" s="165"/>
    </row>
    <row r="27802" spans="41:41" x14ac:dyDescent="0.25">
      <c r="AO27802" s="165"/>
    </row>
    <row r="27803" spans="41:41" x14ac:dyDescent="0.25">
      <c r="AO27803" s="165"/>
    </row>
    <row r="27804" spans="41:41" x14ac:dyDescent="0.25">
      <c r="AO27804" s="165"/>
    </row>
    <row r="27805" spans="41:41" x14ac:dyDescent="0.25">
      <c r="AO27805" s="165"/>
    </row>
    <row r="27806" spans="41:41" x14ac:dyDescent="0.25">
      <c r="AO27806" s="165"/>
    </row>
    <row r="27807" spans="41:41" x14ac:dyDescent="0.25">
      <c r="AO27807" s="165"/>
    </row>
    <row r="27808" spans="41:41" x14ac:dyDescent="0.25">
      <c r="AO27808" s="165"/>
    </row>
    <row r="27809" spans="41:41" x14ac:dyDescent="0.25">
      <c r="AO27809" s="165"/>
    </row>
    <row r="27810" spans="41:41" x14ac:dyDescent="0.25">
      <c r="AO27810" s="165"/>
    </row>
    <row r="27811" spans="41:41" x14ac:dyDescent="0.25">
      <c r="AO27811" s="165"/>
    </row>
    <row r="27812" spans="41:41" x14ac:dyDescent="0.25">
      <c r="AO27812" s="165"/>
    </row>
    <row r="27813" spans="41:41" x14ac:dyDescent="0.25">
      <c r="AO27813" s="165"/>
    </row>
    <row r="27814" spans="41:41" x14ac:dyDescent="0.25">
      <c r="AO27814" s="165"/>
    </row>
    <row r="27815" spans="41:41" x14ac:dyDescent="0.25">
      <c r="AO27815" s="165"/>
    </row>
    <row r="27816" spans="41:41" x14ac:dyDescent="0.25">
      <c r="AO27816" s="165"/>
    </row>
    <row r="27817" spans="41:41" x14ac:dyDescent="0.25">
      <c r="AO27817" s="165"/>
    </row>
    <row r="27818" spans="41:41" x14ac:dyDescent="0.25">
      <c r="AO27818" s="165"/>
    </row>
    <row r="27819" spans="41:41" x14ac:dyDescent="0.25">
      <c r="AO27819" s="165"/>
    </row>
    <row r="27820" spans="41:41" x14ac:dyDescent="0.25">
      <c r="AO27820" s="165"/>
    </row>
    <row r="27821" spans="41:41" x14ac:dyDescent="0.25">
      <c r="AO27821" s="165"/>
    </row>
    <row r="27822" spans="41:41" x14ac:dyDescent="0.25">
      <c r="AO27822" s="165"/>
    </row>
    <row r="27823" spans="41:41" x14ac:dyDescent="0.25">
      <c r="AO27823" s="165"/>
    </row>
    <row r="27824" spans="41:41" x14ac:dyDescent="0.25">
      <c r="AO27824" s="165"/>
    </row>
    <row r="27825" spans="41:41" x14ac:dyDescent="0.25">
      <c r="AO27825" s="165"/>
    </row>
    <row r="27826" spans="41:41" x14ac:dyDescent="0.25">
      <c r="AO27826" s="165"/>
    </row>
    <row r="27827" spans="41:41" x14ac:dyDescent="0.25">
      <c r="AO27827" s="165"/>
    </row>
    <row r="27828" spans="41:41" x14ac:dyDescent="0.25">
      <c r="AO27828" s="165"/>
    </row>
    <row r="27829" spans="41:41" x14ac:dyDescent="0.25">
      <c r="AO27829" s="165"/>
    </row>
    <row r="27830" spans="41:41" x14ac:dyDescent="0.25">
      <c r="AO27830" s="165"/>
    </row>
    <row r="27831" spans="41:41" x14ac:dyDescent="0.25">
      <c r="AO27831" s="165"/>
    </row>
    <row r="27832" spans="41:41" x14ac:dyDescent="0.25">
      <c r="AO27832" s="165"/>
    </row>
    <row r="27833" spans="41:41" x14ac:dyDescent="0.25">
      <c r="AO27833" s="165"/>
    </row>
    <row r="27834" spans="41:41" x14ac:dyDescent="0.25">
      <c r="AO27834" s="165"/>
    </row>
    <row r="27835" spans="41:41" x14ac:dyDescent="0.25">
      <c r="AO27835" s="165"/>
    </row>
    <row r="27836" spans="41:41" x14ac:dyDescent="0.25">
      <c r="AO27836" s="165"/>
    </row>
    <row r="27837" spans="41:41" x14ac:dyDescent="0.25">
      <c r="AO27837" s="165"/>
    </row>
    <row r="27838" spans="41:41" x14ac:dyDescent="0.25">
      <c r="AO27838" s="165"/>
    </row>
    <row r="27839" spans="41:41" x14ac:dyDescent="0.25">
      <c r="AO27839" s="165"/>
    </row>
    <row r="27840" spans="41:41" x14ac:dyDescent="0.25">
      <c r="AO27840" s="165"/>
    </row>
    <row r="27841" spans="41:41" x14ac:dyDescent="0.25">
      <c r="AO27841" s="165"/>
    </row>
    <row r="27842" spans="41:41" x14ac:dyDescent="0.25">
      <c r="AO27842" s="165"/>
    </row>
    <row r="27843" spans="41:41" x14ac:dyDescent="0.25">
      <c r="AO27843" s="165"/>
    </row>
    <row r="27844" spans="41:41" x14ac:dyDescent="0.25">
      <c r="AO27844" s="165"/>
    </row>
    <row r="27845" spans="41:41" x14ac:dyDescent="0.25">
      <c r="AO27845" s="165"/>
    </row>
    <row r="27846" spans="41:41" x14ac:dyDescent="0.25">
      <c r="AO27846" s="165"/>
    </row>
    <row r="27847" spans="41:41" x14ac:dyDescent="0.25">
      <c r="AO27847" s="165"/>
    </row>
    <row r="27848" spans="41:41" x14ac:dyDescent="0.25">
      <c r="AO27848" s="165"/>
    </row>
    <row r="27849" spans="41:41" x14ac:dyDescent="0.25">
      <c r="AO27849" s="165"/>
    </row>
    <row r="27850" spans="41:41" x14ac:dyDescent="0.25">
      <c r="AO27850" s="165"/>
    </row>
    <row r="27851" spans="41:41" x14ac:dyDescent="0.25">
      <c r="AO27851" s="165"/>
    </row>
    <row r="27852" spans="41:41" x14ac:dyDescent="0.25">
      <c r="AO27852" s="165"/>
    </row>
    <row r="27853" spans="41:41" x14ac:dyDescent="0.25">
      <c r="AO27853" s="165"/>
    </row>
    <row r="27854" spans="41:41" x14ac:dyDescent="0.25">
      <c r="AO27854" s="165"/>
    </row>
    <row r="27855" spans="41:41" x14ac:dyDescent="0.25">
      <c r="AO27855" s="165"/>
    </row>
    <row r="27856" spans="41:41" x14ac:dyDescent="0.25">
      <c r="AO27856" s="165"/>
    </row>
    <row r="27857" spans="41:41" x14ac:dyDescent="0.25">
      <c r="AO27857" s="165"/>
    </row>
    <row r="27858" spans="41:41" x14ac:dyDescent="0.25">
      <c r="AO27858" s="165"/>
    </row>
    <row r="27859" spans="41:41" x14ac:dyDescent="0.25">
      <c r="AO27859" s="165"/>
    </row>
    <row r="27860" spans="41:41" x14ac:dyDescent="0.25">
      <c r="AO27860" s="165"/>
    </row>
    <row r="27861" spans="41:41" x14ac:dyDescent="0.25">
      <c r="AO27861" s="165"/>
    </row>
    <row r="27862" spans="41:41" x14ac:dyDescent="0.25">
      <c r="AO27862" s="165"/>
    </row>
    <row r="27863" spans="41:41" x14ac:dyDescent="0.25">
      <c r="AO27863" s="165"/>
    </row>
    <row r="27864" spans="41:41" x14ac:dyDescent="0.25">
      <c r="AO27864" s="165"/>
    </row>
    <row r="27865" spans="41:41" x14ac:dyDescent="0.25">
      <c r="AO27865" s="165"/>
    </row>
    <row r="27866" spans="41:41" x14ac:dyDescent="0.25">
      <c r="AO27866" s="165"/>
    </row>
    <row r="27867" spans="41:41" x14ac:dyDescent="0.25">
      <c r="AO27867" s="165"/>
    </row>
    <row r="27868" spans="41:41" x14ac:dyDescent="0.25">
      <c r="AO27868" s="165"/>
    </row>
    <row r="27869" spans="41:41" x14ac:dyDescent="0.25">
      <c r="AO27869" s="165"/>
    </row>
    <row r="27870" spans="41:41" x14ac:dyDescent="0.25">
      <c r="AO27870" s="165"/>
    </row>
    <row r="27871" spans="41:41" x14ac:dyDescent="0.25">
      <c r="AO27871" s="165"/>
    </row>
    <row r="27872" spans="41:41" x14ac:dyDescent="0.25">
      <c r="AO27872" s="165"/>
    </row>
    <row r="27873" spans="41:41" x14ac:dyDescent="0.25">
      <c r="AO27873" s="165"/>
    </row>
    <row r="27874" spans="41:41" x14ac:dyDescent="0.25">
      <c r="AO27874" s="165"/>
    </row>
    <row r="27875" spans="41:41" x14ac:dyDescent="0.25">
      <c r="AO27875" s="165"/>
    </row>
    <row r="27876" spans="41:41" x14ac:dyDescent="0.25">
      <c r="AO27876" s="165"/>
    </row>
    <row r="27877" spans="41:41" x14ac:dyDescent="0.25">
      <c r="AO27877" s="165"/>
    </row>
    <row r="27878" spans="41:41" x14ac:dyDescent="0.25">
      <c r="AO27878" s="165"/>
    </row>
    <row r="27879" spans="41:41" x14ac:dyDescent="0.25">
      <c r="AO27879" s="165"/>
    </row>
    <row r="27880" spans="41:41" x14ac:dyDescent="0.25">
      <c r="AO27880" s="165"/>
    </row>
    <row r="27881" spans="41:41" x14ac:dyDescent="0.25">
      <c r="AO27881" s="165"/>
    </row>
    <row r="27882" spans="41:41" x14ac:dyDescent="0.25">
      <c r="AO27882" s="165"/>
    </row>
    <row r="27883" spans="41:41" x14ac:dyDescent="0.25">
      <c r="AO27883" s="165"/>
    </row>
    <row r="27884" spans="41:41" x14ac:dyDescent="0.25">
      <c r="AO27884" s="165"/>
    </row>
    <row r="27885" spans="41:41" x14ac:dyDescent="0.25">
      <c r="AO27885" s="165"/>
    </row>
    <row r="27886" spans="41:41" x14ac:dyDescent="0.25">
      <c r="AO27886" s="165"/>
    </row>
    <row r="27887" spans="41:41" x14ac:dyDescent="0.25">
      <c r="AO27887" s="165"/>
    </row>
    <row r="27888" spans="41:41" x14ac:dyDescent="0.25">
      <c r="AO27888" s="165"/>
    </row>
    <row r="27889" spans="41:41" x14ac:dyDescent="0.25">
      <c r="AO27889" s="165"/>
    </row>
    <row r="27890" spans="41:41" x14ac:dyDescent="0.25">
      <c r="AO27890" s="165"/>
    </row>
    <row r="27891" spans="41:41" x14ac:dyDescent="0.25">
      <c r="AO27891" s="165"/>
    </row>
    <row r="27892" spans="41:41" x14ac:dyDescent="0.25">
      <c r="AO27892" s="165"/>
    </row>
    <row r="27893" spans="41:41" x14ac:dyDescent="0.25">
      <c r="AO27893" s="165"/>
    </row>
    <row r="27894" spans="41:41" x14ac:dyDescent="0.25">
      <c r="AO27894" s="165"/>
    </row>
    <row r="27895" spans="41:41" x14ac:dyDescent="0.25">
      <c r="AO27895" s="165"/>
    </row>
    <row r="27896" spans="41:41" x14ac:dyDescent="0.25">
      <c r="AO27896" s="165"/>
    </row>
    <row r="27897" spans="41:41" x14ac:dyDescent="0.25">
      <c r="AO27897" s="165"/>
    </row>
    <row r="27898" spans="41:41" x14ac:dyDescent="0.25">
      <c r="AO27898" s="165"/>
    </row>
    <row r="27899" spans="41:41" x14ac:dyDescent="0.25">
      <c r="AO27899" s="165"/>
    </row>
    <row r="27900" spans="41:41" x14ac:dyDescent="0.25">
      <c r="AO27900" s="165"/>
    </row>
    <row r="27901" spans="41:41" x14ac:dyDescent="0.25">
      <c r="AO27901" s="165"/>
    </row>
    <row r="27902" spans="41:41" x14ac:dyDescent="0.25">
      <c r="AO27902" s="165"/>
    </row>
    <row r="27903" spans="41:41" x14ac:dyDescent="0.25">
      <c r="AO27903" s="165"/>
    </row>
    <row r="27904" spans="41:41" x14ac:dyDescent="0.25">
      <c r="AO27904" s="165"/>
    </row>
    <row r="27905" spans="41:41" x14ac:dyDescent="0.25">
      <c r="AO27905" s="165"/>
    </row>
    <row r="27906" spans="41:41" x14ac:dyDescent="0.25">
      <c r="AO27906" s="165"/>
    </row>
    <row r="27907" spans="41:41" x14ac:dyDescent="0.25">
      <c r="AO27907" s="165"/>
    </row>
    <row r="27908" spans="41:41" x14ac:dyDescent="0.25">
      <c r="AO27908" s="165"/>
    </row>
    <row r="27909" spans="41:41" x14ac:dyDescent="0.25">
      <c r="AO27909" s="165"/>
    </row>
    <row r="27910" spans="41:41" x14ac:dyDescent="0.25">
      <c r="AO27910" s="165"/>
    </row>
    <row r="27911" spans="41:41" x14ac:dyDescent="0.25">
      <c r="AO27911" s="165"/>
    </row>
    <row r="27912" spans="41:41" x14ac:dyDescent="0.25">
      <c r="AO27912" s="165"/>
    </row>
    <row r="27913" spans="41:41" x14ac:dyDescent="0.25">
      <c r="AO27913" s="165"/>
    </row>
    <row r="27914" spans="41:41" x14ac:dyDescent="0.25">
      <c r="AO27914" s="165"/>
    </row>
    <row r="27915" spans="41:41" x14ac:dyDescent="0.25">
      <c r="AO27915" s="165"/>
    </row>
    <row r="27916" spans="41:41" x14ac:dyDescent="0.25">
      <c r="AO27916" s="165"/>
    </row>
    <row r="27917" spans="41:41" x14ac:dyDescent="0.25">
      <c r="AO27917" s="165"/>
    </row>
    <row r="27918" spans="41:41" x14ac:dyDescent="0.25">
      <c r="AO27918" s="165"/>
    </row>
    <row r="27919" spans="41:41" x14ac:dyDescent="0.25">
      <c r="AO27919" s="165"/>
    </row>
    <row r="27920" spans="41:41" x14ac:dyDescent="0.25">
      <c r="AO27920" s="165"/>
    </row>
    <row r="27921" spans="41:41" x14ac:dyDescent="0.25">
      <c r="AO27921" s="165"/>
    </row>
    <row r="27922" spans="41:41" x14ac:dyDescent="0.25">
      <c r="AO27922" s="165"/>
    </row>
    <row r="27923" spans="41:41" x14ac:dyDescent="0.25">
      <c r="AO27923" s="165"/>
    </row>
    <row r="27924" spans="41:41" x14ac:dyDescent="0.25">
      <c r="AO27924" s="165"/>
    </row>
    <row r="27925" spans="41:41" x14ac:dyDescent="0.25">
      <c r="AO27925" s="165"/>
    </row>
    <row r="27926" spans="41:41" x14ac:dyDescent="0.25">
      <c r="AO27926" s="165"/>
    </row>
    <row r="27927" spans="41:41" x14ac:dyDescent="0.25">
      <c r="AO27927" s="165"/>
    </row>
    <row r="27928" spans="41:41" x14ac:dyDescent="0.25">
      <c r="AO27928" s="165"/>
    </row>
    <row r="27929" spans="41:41" x14ac:dyDescent="0.25">
      <c r="AO27929" s="165"/>
    </row>
    <row r="27930" spans="41:41" x14ac:dyDescent="0.25">
      <c r="AO27930" s="165"/>
    </row>
    <row r="27931" spans="41:41" x14ac:dyDescent="0.25">
      <c r="AO27931" s="165"/>
    </row>
    <row r="27932" spans="41:41" x14ac:dyDescent="0.25">
      <c r="AO27932" s="165"/>
    </row>
    <row r="27933" spans="41:41" x14ac:dyDescent="0.25">
      <c r="AO27933" s="165"/>
    </row>
    <row r="27934" spans="41:41" x14ac:dyDescent="0.25">
      <c r="AO27934" s="165"/>
    </row>
    <row r="27935" spans="41:41" x14ac:dyDescent="0.25">
      <c r="AO27935" s="165"/>
    </row>
    <row r="27936" spans="41:41" x14ac:dyDescent="0.25">
      <c r="AO27936" s="165"/>
    </row>
    <row r="27937" spans="41:41" x14ac:dyDescent="0.25">
      <c r="AO27937" s="165"/>
    </row>
    <row r="27938" spans="41:41" x14ac:dyDescent="0.25">
      <c r="AO27938" s="165"/>
    </row>
    <row r="27939" spans="41:41" x14ac:dyDescent="0.25">
      <c r="AO27939" s="165"/>
    </row>
    <row r="27940" spans="41:41" x14ac:dyDescent="0.25">
      <c r="AO27940" s="165"/>
    </row>
    <row r="27941" spans="41:41" x14ac:dyDescent="0.25">
      <c r="AO27941" s="165"/>
    </row>
    <row r="27942" spans="41:41" x14ac:dyDescent="0.25">
      <c r="AO27942" s="165"/>
    </row>
    <row r="27943" spans="41:41" x14ac:dyDescent="0.25">
      <c r="AO27943" s="165"/>
    </row>
    <row r="27944" spans="41:41" x14ac:dyDescent="0.25">
      <c r="AO27944" s="165"/>
    </row>
    <row r="27945" spans="41:41" x14ac:dyDescent="0.25">
      <c r="AO27945" s="165"/>
    </row>
    <row r="27946" spans="41:41" x14ac:dyDescent="0.25">
      <c r="AO27946" s="165"/>
    </row>
    <row r="27947" spans="41:41" x14ac:dyDescent="0.25">
      <c r="AO27947" s="165"/>
    </row>
    <row r="27948" spans="41:41" x14ac:dyDescent="0.25">
      <c r="AO27948" s="165"/>
    </row>
    <row r="27949" spans="41:41" x14ac:dyDescent="0.25">
      <c r="AO27949" s="165"/>
    </row>
    <row r="27950" spans="41:41" x14ac:dyDescent="0.25">
      <c r="AO27950" s="165"/>
    </row>
    <row r="27951" spans="41:41" x14ac:dyDescent="0.25">
      <c r="AO27951" s="165"/>
    </row>
    <row r="27952" spans="41:41" x14ac:dyDescent="0.25">
      <c r="AO27952" s="165"/>
    </row>
    <row r="27953" spans="41:41" x14ac:dyDescent="0.25">
      <c r="AO27953" s="165"/>
    </row>
    <row r="27954" spans="41:41" x14ac:dyDescent="0.25">
      <c r="AO27954" s="165"/>
    </row>
    <row r="27955" spans="41:41" x14ac:dyDescent="0.25">
      <c r="AO27955" s="165"/>
    </row>
    <row r="27956" spans="41:41" x14ac:dyDescent="0.25">
      <c r="AO27956" s="165"/>
    </row>
    <row r="27957" spans="41:41" x14ac:dyDescent="0.25">
      <c r="AO27957" s="165"/>
    </row>
    <row r="27958" spans="41:41" x14ac:dyDescent="0.25">
      <c r="AO27958" s="165"/>
    </row>
    <row r="27959" spans="41:41" x14ac:dyDescent="0.25">
      <c r="AO27959" s="165"/>
    </row>
    <row r="27960" spans="41:41" x14ac:dyDescent="0.25">
      <c r="AO27960" s="165"/>
    </row>
    <row r="27961" spans="41:41" x14ac:dyDescent="0.25">
      <c r="AO27961" s="165"/>
    </row>
    <row r="27962" spans="41:41" x14ac:dyDescent="0.25">
      <c r="AO27962" s="165"/>
    </row>
    <row r="27963" spans="41:41" x14ac:dyDescent="0.25">
      <c r="AO27963" s="165"/>
    </row>
    <row r="27964" spans="41:41" x14ac:dyDescent="0.25">
      <c r="AO27964" s="165"/>
    </row>
    <row r="27965" spans="41:41" x14ac:dyDescent="0.25">
      <c r="AO27965" s="165"/>
    </row>
    <row r="27966" spans="41:41" x14ac:dyDescent="0.25">
      <c r="AO27966" s="165"/>
    </row>
    <row r="27967" spans="41:41" x14ac:dyDescent="0.25">
      <c r="AO27967" s="165"/>
    </row>
    <row r="27968" spans="41:41" x14ac:dyDescent="0.25">
      <c r="AO27968" s="165"/>
    </row>
    <row r="27969" spans="41:41" x14ac:dyDescent="0.25">
      <c r="AO27969" s="165"/>
    </row>
    <row r="27970" spans="41:41" x14ac:dyDescent="0.25">
      <c r="AO27970" s="165"/>
    </row>
    <row r="27971" spans="41:41" x14ac:dyDescent="0.25">
      <c r="AO27971" s="165"/>
    </row>
    <row r="27972" spans="41:41" x14ac:dyDescent="0.25">
      <c r="AO27972" s="165"/>
    </row>
    <row r="27973" spans="41:41" x14ac:dyDescent="0.25">
      <c r="AO27973" s="165"/>
    </row>
    <row r="27974" spans="41:41" x14ac:dyDescent="0.25">
      <c r="AO27974" s="165"/>
    </row>
    <row r="27975" spans="41:41" x14ac:dyDescent="0.25">
      <c r="AO27975" s="165"/>
    </row>
    <row r="27976" spans="41:41" x14ac:dyDescent="0.25">
      <c r="AO27976" s="165"/>
    </row>
    <row r="27977" spans="41:41" x14ac:dyDescent="0.25">
      <c r="AO27977" s="165"/>
    </row>
    <row r="27978" spans="41:41" x14ac:dyDescent="0.25">
      <c r="AO27978" s="165"/>
    </row>
    <row r="27979" spans="41:41" x14ac:dyDescent="0.25">
      <c r="AO27979" s="165"/>
    </row>
    <row r="27980" spans="41:41" x14ac:dyDescent="0.25">
      <c r="AO27980" s="165"/>
    </row>
    <row r="27981" spans="41:41" x14ac:dyDescent="0.25">
      <c r="AO27981" s="165"/>
    </row>
    <row r="27982" spans="41:41" x14ac:dyDescent="0.25">
      <c r="AO27982" s="165"/>
    </row>
    <row r="27983" spans="41:41" x14ac:dyDescent="0.25">
      <c r="AO27983" s="165"/>
    </row>
    <row r="27984" spans="41:41" x14ac:dyDescent="0.25">
      <c r="AO27984" s="165"/>
    </row>
    <row r="27985" spans="41:41" x14ac:dyDescent="0.25">
      <c r="AO27985" s="165"/>
    </row>
    <row r="27986" spans="41:41" x14ac:dyDescent="0.25">
      <c r="AO27986" s="165"/>
    </row>
    <row r="27987" spans="41:41" x14ac:dyDescent="0.25">
      <c r="AO27987" s="165"/>
    </row>
    <row r="27988" spans="41:41" x14ac:dyDescent="0.25">
      <c r="AO27988" s="165"/>
    </row>
    <row r="27989" spans="41:41" x14ac:dyDescent="0.25">
      <c r="AO27989" s="165"/>
    </row>
    <row r="27990" spans="41:41" x14ac:dyDescent="0.25">
      <c r="AO27990" s="165"/>
    </row>
    <row r="27991" spans="41:41" x14ac:dyDescent="0.25">
      <c r="AO27991" s="165"/>
    </row>
    <row r="27992" spans="41:41" x14ac:dyDescent="0.25">
      <c r="AO27992" s="165"/>
    </row>
    <row r="27993" spans="41:41" x14ac:dyDescent="0.25">
      <c r="AO27993" s="165"/>
    </row>
    <row r="27994" spans="41:41" x14ac:dyDescent="0.25">
      <c r="AO27994" s="165"/>
    </row>
    <row r="27995" spans="41:41" x14ac:dyDescent="0.25">
      <c r="AO27995" s="165"/>
    </row>
    <row r="27996" spans="41:41" x14ac:dyDescent="0.25">
      <c r="AO27996" s="165"/>
    </row>
    <row r="27997" spans="41:41" x14ac:dyDescent="0.25">
      <c r="AO27997" s="165"/>
    </row>
    <row r="27998" spans="41:41" x14ac:dyDescent="0.25">
      <c r="AO27998" s="165"/>
    </row>
    <row r="27999" spans="41:41" x14ac:dyDescent="0.25">
      <c r="AO27999" s="165"/>
    </row>
    <row r="28000" spans="41:41" x14ac:dyDescent="0.25">
      <c r="AO28000" s="165"/>
    </row>
    <row r="28001" spans="41:41" x14ac:dyDescent="0.25">
      <c r="AO28001" s="165"/>
    </row>
    <row r="28002" spans="41:41" x14ac:dyDescent="0.25">
      <c r="AO28002" s="165"/>
    </row>
    <row r="28003" spans="41:41" x14ac:dyDescent="0.25">
      <c r="AO28003" s="165"/>
    </row>
    <row r="28004" spans="41:41" x14ac:dyDescent="0.25">
      <c r="AO28004" s="165"/>
    </row>
    <row r="28005" spans="41:41" x14ac:dyDescent="0.25">
      <c r="AO28005" s="165"/>
    </row>
    <row r="28006" spans="41:41" x14ac:dyDescent="0.25">
      <c r="AO28006" s="165"/>
    </row>
    <row r="28007" spans="41:41" x14ac:dyDescent="0.25">
      <c r="AO28007" s="165"/>
    </row>
    <row r="28008" spans="41:41" x14ac:dyDescent="0.25">
      <c r="AO28008" s="165"/>
    </row>
    <row r="28009" spans="41:41" x14ac:dyDescent="0.25">
      <c r="AO28009" s="165"/>
    </row>
    <row r="28010" spans="41:41" x14ac:dyDescent="0.25">
      <c r="AO28010" s="165"/>
    </row>
    <row r="28011" spans="41:41" x14ac:dyDescent="0.25">
      <c r="AO28011" s="165"/>
    </row>
    <row r="28012" spans="41:41" x14ac:dyDescent="0.25">
      <c r="AO28012" s="165"/>
    </row>
    <row r="28013" spans="41:41" x14ac:dyDescent="0.25">
      <c r="AO28013" s="165"/>
    </row>
    <row r="28014" spans="41:41" x14ac:dyDescent="0.25">
      <c r="AO28014" s="165"/>
    </row>
    <row r="28015" spans="41:41" x14ac:dyDescent="0.25">
      <c r="AO28015" s="165"/>
    </row>
    <row r="28016" spans="41:41" x14ac:dyDescent="0.25">
      <c r="AO28016" s="165"/>
    </row>
    <row r="28017" spans="41:41" x14ac:dyDescent="0.25">
      <c r="AO28017" s="165"/>
    </row>
    <row r="28018" spans="41:41" x14ac:dyDescent="0.25">
      <c r="AO28018" s="165"/>
    </row>
    <row r="28019" spans="41:41" x14ac:dyDescent="0.25">
      <c r="AO28019" s="165"/>
    </row>
    <row r="28020" spans="41:41" x14ac:dyDescent="0.25">
      <c r="AO28020" s="165"/>
    </row>
    <row r="28021" spans="41:41" x14ac:dyDescent="0.25">
      <c r="AO28021" s="165"/>
    </row>
    <row r="28022" spans="41:41" x14ac:dyDescent="0.25">
      <c r="AO28022" s="165"/>
    </row>
    <row r="28023" spans="41:41" x14ac:dyDescent="0.25">
      <c r="AO28023" s="165"/>
    </row>
    <row r="28024" spans="41:41" x14ac:dyDescent="0.25">
      <c r="AO28024" s="165"/>
    </row>
    <row r="28025" spans="41:41" x14ac:dyDescent="0.25">
      <c r="AO28025" s="165"/>
    </row>
    <row r="28026" spans="41:41" x14ac:dyDescent="0.25">
      <c r="AO28026" s="165"/>
    </row>
    <row r="28027" spans="41:41" x14ac:dyDescent="0.25">
      <c r="AO28027" s="165"/>
    </row>
    <row r="28028" spans="41:41" x14ac:dyDescent="0.25">
      <c r="AO28028" s="165"/>
    </row>
    <row r="28029" spans="41:41" x14ac:dyDescent="0.25">
      <c r="AO28029" s="165"/>
    </row>
    <row r="28030" spans="41:41" x14ac:dyDescent="0.25">
      <c r="AO28030" s="165"/>
    </row>
    <row r="28031" spans="41:41" x14ac:dyDescent="0.25">
      <c r="AO28031" s="165"/>
    </row>
    <row r="28032" spans="41:41" x14ac:dyDescent="0.25">
      <c r="AO28032" s="165"/>
    </row>
    <row r="28033" spans="41:41" x14ac:dyDescent="0.25">
      <c r="AO28033" s="165"/>
    </row>
    <row r="28034" spans="41:41" x14ac:dyDescent="0.25">
      <c r="AO28034" s="165"/>
    </row>
    <row r="28035" spans="41:41" x14ac:dyDescent="0.25">
      <c r="AO28035" s="165"/>
    </row>
    <row r="28036" spans="41:41" x14ac:dyDescent="0.25">
      <c r="AO28036" s="165"/>
    </row>
    <row r="28037" spans="41:41" x14ac:dyDescent="0.25">
      <c r="AO28037" s="165"/>
    </row>
    <row r="28038" spans="41:41" x14ac:dyDescent="0.25">
      <c r="AO28038" s="165"/>
    </row>
    <row r="28039" spans="41:41" x14ac:dyDescent="0.25">
      <c r="AO28039" s="165"/>
    </row>
    <row r="28040" spans="41:41" x14ac:dyDescent="0.25">
      <c r="AO28040" s="165"/>
    </row>
    <row r="28041" spans="41:41" x14ac:dyDescent="0.25">
      <c r="AO28041" s="165"/>
    </row>
    <row r="28042" spans="41:41" x14ac:dyDescent="0.25">
      <c r="AO28042" s="165"/>
    </row>
    <row r="28043" spans="41:41" x14ac:dyDescent="0.25">
      <c r="AO28043" s="165"/>
    </row>
    <row r="28044" spans="41:41" x14ac:dyDescent="0.25">
      <c r="AO28044" s="165"/>
    </row>
    <row r="28045" spans="41:41" x14ac:dyDescent="0.25">
      <c r="AO28045" s="165"/>
    </row>
    <row r="28046" spans="41:41" x14ac:dyDescent="0.25">
      <c r="AO28046" s="165"/>
    </row>
    <row r="28047" spans="41:41" x14ac:dyDescent="0.25">
      <c r="AO28047" s="165"/>
    </row>
    <row r="28048" spans="41:41" x14ac:dyDescent="0.25">
      <c r="AO28048" s="165"/>
    </row>
    <row r="28049" spans="41:41" x14ac:dyDescent="0.25">
      <c r="AO28049" s="165"/>
    </row>
    <row r="28050" spans="41:41" x14ac:dyDescent="0.25">
      <c r="AO28050" s="165"/>
    </row>
    <row r="28051" spans="41:41" x14ac:dyDescent="0.25">
      <c r="AO28051" s="165"/>
    </row>
    <row r="28052" spans="41:41" x14ac:dyDescent="0.25">
      <c r="AO28052" s="165"/>
    </row>
    <row r="28053" spans="41:41" x14ac:dyDescent="0.25">
      <c r="AO28053" s="165"/>
    </row>
    <row r="28054" spans="41:41" x14ac:dyDescent="0.25">
      <c r="AO28054" s="165"/>
    </row>
    <row r="28055" spans="41:41" x14ac:dyDescent="0.25">
      <c r="AO28055" s="165"/>
    </row>
    <row r="28056" spans="41:41" x14ac:dyDescent="0.25">
      <c r="AO28056" s="165"/>
    </row>
    <row r="28057" spans="41:41" x14ac:dyDescent="0.25">
      <c r="AO28057" s="165"/>
    </row>
    <row r="28058" spans="41:41" x14ac:dyDescent="0.25">
      <c r="AO28058" s="165"/>
    </row>
    <row r="28059" spans="41:41" x14ac:dyDescent="0.25">
      <c r="AO28059" s="165"/>
    </row>
    <row r="28060" spans="41:41" x14ac:dyDescent="0.25">
      <c r="AO28060" s="165"/>
    </row>
    <row r="28061" spans="41:41" x14ac:dyDescent="0.25">
      <c r="AO28061" s="165"/>
    </row>
    <row r="28062" spans="41:41" x14ac:dyDescent="0.25">
      <c r="AO28062" s="165"/>
    </row>
    <row r="28063" spans="41:41" x14ac:dyDescent="0.25">
      <c r="AO28063" s="165"/>
    </row>
    <row r="28064" spans="41:41" x14ac:dyDescent="0.25">
      <c r="AO28064" s="165"/>
    </row>
    <row r="28065" spans="41:41" x14ac:dyDescent="0.25">
      <c r="AO28065" s="165"/>
    </row>
    <row r="28066" spans="41:41" x14ac:dyDescent="0.25">
      <c r="AO28066" s="165"/>
    </row>
    <row r="28067" spans="41:41" x14ac:dyDescent="0.25">
      <c r="AO28067" s="165"/>
    </row>
    <row r="28068" spans="41:41" x14ac:dyDescent="0.25">
      <c r="AO28068" s="165"/>
    </row>
    <row r="28069" spans="41:41" x14ac:dyDescent="0.25">
      <c r="AO28069" s="165"/>
    </row>
    <row r="28070" spans="41:41" x14ac:dyDescent="0.25">
      <c r="AO28070" s="165"/>
    </row>
    <row r="28071" spans="41:41" x14ac:dyDescent="0.25">
      <c r="AO28071" s="165"/>
    </row>
    <row r="28072" spans="41:41" x14ac:dyDescent="0.25">
      <c r="AO28072" s="165"/>
    </row>
    <row r="28073" spans="41:41" x14ac:dyDescent="0.25">
      <c r="AO28073" s="165"/>
    </row>
    <row r="28074" spans="41:41" x14ac:dyDescent="0.25">
      <c r="AO28074" s="165"/>
    </row>
    <row r="28075" spans="41:41" x14ac:dyDescent="0.25">
      <c r="AO28075" s="165"/>
    </row>
    <row r="28076" spans="41:41" x14ac:dyDescent="0.25">
      <c r="AO28076" s="165"/>
    </row>
    <row r="28077" spans="41:41" x14ac:dyDescent="0.25">
      <c r="AO28077" s="165"/>
    </row>
    <row r="28078" spans="41:41" x14ac:dyDescent="0.25">
      <c r="AO28078" s="165"/>
    </row>
    <row r="28079" spans="41:41" x14ac:dyDescent="0.25">
      <c r="AO28079" s="165"/>
    </row>
    <row r="28080" spans="41:41" x14ac:dyDescent="0.25">
      <c r="AO28080" s="165"/>
    </row>
    <row r="28081" spans="41:41" x14ac:dyDescent="0.25">
      <c r="AO28081" s="165"/>
    </row>
    <row r="28082" spans="41:41" x14ac:dyDescent="0.25">
      <c r="AO28082" s="165"/>
    </row>
    <row r="28083" spans="41:41" x14ac:dyDescent="0.25">
      <c r="AO28083" s="165"/>
    </row>
    <row r="28084" spans="41:41" x14ac:dyDescent="0.25">
      <c r="AO28084" s="165"/>
    </row>
    <row r="28085" spans="41:41" x14ac:dyDescent="0.25">
      <c r="AO28085" s="165"/>
    </row>
    <row r="28086" spans="41:41" x14ac:dyDescent="0.25">
      <c r="AO28086" s="165"/>
    </row>
    <row r="28087" spans="41:41" x14ac:dyDescent="0.25">
      <c r="AO28087" s="165"/>
    </row>
    <row r="28088" spans="41:41" x14ac:dyDescent="0.25">
      <c r="AO28088" s="165"/>
    </row>
    <row r="28089" spans="41:41" x14ac:dyDescent="0.25">
      <c r="AO28089" s="165"/>
    </row>
    <row r="28090" spans="41:41" x14ac:dyDescent="0.25">
      <c r="AO28090" s="165"/>
    </row>
    <row r="28091" spans="41:41" x14ac:dyDescent="0.25">
      <c r="AO28091" s="165"/>
    </row>
    <row r="28092" spans="41:41" x14ac:dyDescent="0.25">
      <c r="AO28092" s="165"/>
    </row>
    <row r="28093" spans="41:41" x14ac:dyDescent="0.25">
      <c r="AO28093" s="165"/>
    </row>
    <row r="28094" spans="41:41" x14ac:dyDescent="0.25">
      <c r="AO28094" s="165"/>
    </row>
    <row r="28095" spans="41:41" x14ac:dyDescent="0.25">
      <c r="AO28095" s="165"/>
    </row>
    <row r="28096" spans="41:41" x14ac:dyDescent="0.25">
      <c r="AO28096" s="165"/>
    </row>
    <row r="28097" spans="41:41" x14ac:dyDescent="0.25">
      <c r="AO28097" s="165"/>
    </row>
    <row r="28098" spans="41:41" x14ac:dyDescent="0.25">
      <c r="AO28098" s="165"/>
    </row>
    <row r="28099" spans="41:41" x14ac:dyDescent="0.25">
      <c r="AO28099" s="165"/>
    </row>
    <row r="28100" spans="41:41" x14ac:dyDescent="0.25">
      <c r="AO28100" s="165"/>
    </row>
    <row r="28101" spans="41:41" x14ac:dyDescent="0.25">
      <c r="AO28101" s="165"/>
    </row>
    <row r="28102" spans="41:41" x14ac:dyDescent="0.25">
      <c r="AO28102" s="165"/>
    </row>
    <row r="28103" spans="41:41" x14ac:dyDescent="0.25">
      <c r="AO28103" s="165"/>
    </row>
    <row r="28104" spans="41:41" x14ac:dyDescent="0.25">
      <c r="AO28104" s="165"/>
    </row>
    <row r="28105" spans="41:41" x14ac:dyDescent="0.25">
      <c r="AO28105" s="165"/>
    </row>
    <row r="28106" spans="41:41" x14ac:dyDescent="0.25">
      <c r="AO28106" s="165"/>
    </row>
    <row r="28107" spans="41:41" x14ac:dyDescent="0.25">
      <c r="AO28107" s="165"/>
    </row>
    <row r="28108" spans="41:41" x14ac:dyDescent="0.25">
      <c r="AO28108" s="165"/>
    </row>
    <row r="28109" spans="41:41" x14ac:dyDescent="0.25">
      <c r="AO28109" s="165"/>
    </row>
    <row r="28110" spans="41:41" x14ac:dyDescent="0.25">
      <c r="AO28110" s="165"/>
    </row>
    <row r="28111" spans="41:41" x14ac:dyDescent="0.25">
      <c r="AO28111" s="165"/>
    </row>
    <row r="28112" spans="41:41" x14ac:dyDescent="0.25">
      <c r="AO28112" s="165"/>
    </row>
    <row r="28113" spans="41:41" x14ac:dyDescent="0.25">
      <c r="AO28113" s="165"/>
    </row>
    <row r="28114" spans="41:41" x14ac:dyDescent="0.25">
      <c r="AO28114" s="165"/>
    </row>
    <row r="28115" spans="41:41" x14ac:dyDescent="0.25">
      <c r="AO28115" s="165"/>
    </row>
    <row r="28116" spans="41:41" x14ac:dyDescent="0.25">
      <c r="AO28116" s="165"/>
    </row>
    <row r="28117" spans="41:41" x14ac:dyDescent="0.25">
      <c r="AO28117" s="165"/>
    </row>
    <row r="28118" spans="41:41" x14ac:dyDescent="0.25">
      <c r="AO28118" s="165"/>
    </row>
    <row r="28119" spans="41:41" x14ac:dyDescent="0.25">
      <c r="AO28119" s="165"/>
    </row>
    <row r="28120" spans="41:41" x14ac:dyDescent="0.25">
      <c r="AO28120" s="165"/>
    </row>
    <row r="28121" spans="41:41" x14ac:dyDescent="0.25">
      <c r="AO28121" s="165"/>
    </row>
    <row r="28122" spans="41:41" x14ac:dyDescent="0.25">
      <c r="AO28122" s="165"/>
    </row>
    <row r="28123" spans="41:41" x14ac:dyDescent="0.25">
      <c r="AO28123" s="165"/>
    </row>
    <row r="28124" spans="41:41" x14ac:dyDescent="0.25">
      <c r="AO28124" s="165"/>
    </row>
    <row r="28125" spans="41:41" x14ac:dyDescent="0.25">
      <c r="AO28125" s="165"/>
    </row>
    <row r="28126" spans="41:41" x14ac:dyDescent="0.25">
      <c r="AO28126" s="165"/>
    </row>
    <row r="28127" spans="41:41" x14ac:dyDescent="0.25">
      <c r="AO28127" s="165"/>
    </row>
    <row r="28128" spans="41:41" x14ac:dyDescent="0.25">
      <c r="AO28128" s="165"/>
    </row>
    <row r="28129" spans="41:41" x14ac:dyDescent="0.25">
      <c r="AO28129" s="165"/>
    </row>
    <row r="28130" spans="41:41" x14ac:dyDescent="0.25">
      <c r="AO28130" s="165"/>
    </row>
    <row r="28131" spans="41:41" x14ac:dyDescent="0.25">
      <c r="AO28131" s="165"/>
    </row>
    <row r="28132" spans="41:41" x14ac:dyDescent="0.25">
      <c r="AO28132" s="165"/>
    </row>
    <row r="28133" spans="41:41" x14ac:dyDescent="0.25">
      <c r="AO28133" s="165"/>
    </row>
    <row r="28134" spans="41:41" x14ac:dyDescent="0.25">
      <c r="AO28134" s="165"/>
    </row>
    <row r="28135" spans="41:41" x14ac:dyDescent="0.25">
      <c r="AO28135" s="165"/>
    </row>
    <row r="28136" spans="41:41" x14ac:dyDescent="0.25">
      <c r="AO28136" s="165"/>
    </row>
    <row r="28137" spans="41:41" x14ac:dyDescent="0.25">
      <c r="AO28137" s="165"/>
    </row>
    <row r="28138" spans="41:41" x14ac:dyDescent="0.25">
      <c r="AO28138" s="165"/>
    </row>
    <row r="28139" spans="41:41" x14ac:dyDescent="0.25">
      <c r="AO28139" s="165"/>
    </row>
    <row r="28140" spans="41:41" x14ac:dyDescent="0.25">
      <c r="AO28140" s="165"/>
    </row>
    <row r="28141" spans="41:41" x14ac:dyDescent="0.25">
      <c r="AO28141" s="165"/>
    </row>
    <row r="28142" spans="41:41" x14ac:dyDescent="0.25">
      <c r="AO28142" s="165"/>
    </row>
    <row r="28143" spans="41:41" x14ac:dyDescent="0.25">
      <c r="AO28143" s="165"/>
    </row>
    <row r="28144" spans="41:41" x14ac:dyDescent="0.25">
      <c r="AO28144" s="165"/>
    </row>
    <row r="28145" spans="41:41" x14ac:dyDescent="0.25">
      <c r="AO28145" s="165"/>
    </row>
    <row r="28146" spans="41:41" x14ac:dyDescent="0.25">
      <c r="AO28146" s="165"/>
    </row>
    <row r="28147" spans="41:41" x14ac:dyDescent="0.25">
      <c r="AO28147" s="165"/>
    </row>
    <row r="28148" spans="41:41" x14ac:dyDescent="0.25">
      <c r="AO28148" s="165"/>
    </row>
    <row r="28149" spans="41:41" x14ac:dyDescent="0.25">
      <c r="AO28149" s="165"/>
    </row>
    <row r="28150" spans="41:41" x14ac:dyDescent="0.25">
      <c r="AO28150" s="165"/>
    </row>
    <row r="28151" spans="41:41" x14ac:dyDescent="0.25">
      <c r="AO28151" s="165"/>
    </row>
    <row r="28152" spans="41:41" x14ac:dyDescent="0.25">
      <c r="AO28152" s="165"/>
    </row>
    <row r="28153" spans="41:41" x14ac:dyDescent="0.25">
      <c r="AO28153" s="165"/>
    </row>
    <row r="28154" spans="41:41" x14ac:dyDescent="0.25">
      <c r="AO28154" s="165"/>
    </row>
    <row r="28155" spans="41:41" x14ac:dyDescent="0.25">
      <c r="AO28155" s="165"/>
    </row>
    <row r="28156" spans="41:41" x14ac:dyDescent="0.25">
      <c r="AO28156" s="165"/>
    </row>
    <row r="28157" spans="41:41" x14ac:dyDescent="0.25">
      <c r="AO28157" s="165"/>
    </row>
    <row r="28158" spans="41:41" x14ac:dyDescent="0.25">
      <c r="AO28158" s="165"/>
    </row>
    <row r="28159" spans="41:41" x14ac:dyDescent="0.25">
      <c r="AO28159" s="165"/>
    </row>
    <row r="28160" spans="41:41" x14ac:dyDescent="0.25">
      <c r="AO28160" s="165"/>
    </row>
    <row r="28161" spans="41:41" x14ac:dyDescent="0.25">
      <c r="AO28161" s="165"/>
    </row>
    <row r="28162" spans="41:41" x14ac:dyDescent="0.25">
      <c r="AO28162" s="165"/>
    </row>
    <row r="28163" spans="41:41" x14ac:dyDescent="0.25">
      <c r="AO28163" s="165"/>
    </row>
    <row r="28164" spans="41:41" x14ac:dyDescent="0.25">
      <c r="AO28164" s="165"/>
    </row>
    <row r="28165" spans="41:41" x14ac:dyDescent="0.25">
      <c r="AO28165" s="165"/>
    </row>
    <row r="28166" spans="41:41" x14ac:dyDescent="0.25">
      <c r="AO28166" s="165"/>
    </row>
    <row r="28167" spans="41:41" x14ac:dyDescent="0.25">
      <c r="AO28167" s="165"/>
    </row>
    <row r="28168" spans="41:41" x14ac:dyDescent="0.25">
      <c r="AO28168" s="165"/>
    </row>
    <row r="28169" spans="41:41" x14ac:dyDescent="0.25">
      <c r="AO28169" s="165"/>
    </row>
    <row r="28170" spans="41:41" x14ac:dyDescent="0.25">
      <c r="AO28170" s="165"/>
    </row>
    <row r="28171" spans="41:41" x14ac:dyDescent="0.25">
      <c r="AO28171" s="165"/>
    </row>
    <row r="28172" spans="41:41" x14ac:dyDescent="0.25">
      <c r="AO28172" s="165"/>
    </row>
    <row r="28173" spans="41:41" x14ac:dyDescent="0.25">
      <c r="AO28173" s="165"/>
    </row>
    <row r="28174" spans="41:41" x14ac:dyDescent="0.25">
      <c r="AO28174" s="165"/>
    </row>
    <row r="28175" spans="41:41" x14ac:dyDescent="0.25">
      <c r="AO28175" s="165"/>
    </row>
    <row r="28176" spans="41:41" x14ac:dyDescent="0.25">
      <c r="AO28176" s="165"/>
    </row>
    <row r="28177" spans="41:41" x14ac:dyDescent="0.25">
      <c r="AO28177" s="165"/>
    </row>
    <row r="28178" spans="41:41" x14ac:dyDescent="0.25">
      <c r="AO28178" s="165"/>
    </row>
    <row r="28179" spans="41:41" x14ac:dyDescent="0.25">
      <c r="AO28179" s="165"/>
    </row>
    <row r="28180" spans="41:41" x14ac:dyDescent="0.25">
      <c r="AO28180" s="165"/>
    </row>
    <row r="28181" spans="41:41" x14ac:dyDescent="0.25">
      <c r="AO28181" s="165"/>
    </row>
    <row r="28182" spans="41:41" x14ac:dyDescent="0.25">
      <c r="AO28182" s="165"/>
    </row>
    <row r="28183" spans="41:41" x14ac:dyDescent="0.25">
      <c r="AO28183" s="165"/>
    </row>
    <row r="28184" spans="41:41" x14ac:dyDescent="0.25">
      <c r="AO28184" s="165"/>
    </row>
    <row r="28185" spans="41:41" x14ac:dyDescent="0.25">
      <c r="AO28185" s="165"/>
    </row>
    <row r="28186" spans="41:41" x14ac:dyDescent="0.25">
      <c r="AO28186" s="165"/>
    </row>
    <row r="28187" spans="41:41" x14ac:dyDescent="0.25">
      <c r="AO28187" s="165"/>
    </row>
    <row r="28188" spans="41:41" x14ac:dyDescent="0.25">
      <c r="AO28188" s="165"/>
    </row>
    <row r="28189" spans="41:41" x14ac:dyDescent="0.25">
      <c r="AO28189" s="165"/>
    </row>
    <row r="28190" spans="41:41" x14ac:dyDescent="0.25">
      <c r="AO28190" s="165"/>
    </row>
    <row r="28191" spans="41:41" x14ac:dyDescent="0.25">
      <c r="AO28191" s="165"/>
    </row>
    <row r="28192" spans="41:41" x14ac:dyDescent="0.25">
      <c r="AO28192" s="165"/>
    </row>
    <row r="28193" spans="41:41" x14ac:dyDescent="0.25">
      <c r="AO28193" s="165"/>
    </row>
    <row r="28194" spans="41:41" x14ac:dyDescent="0.25">
      <c r="AO28194" s="165"/>
    </row>
    <row r="28195" spans="41:41" x14ac:dyDescent="0.25">
      <c r="AO28195" s="165"/>
    </row>
    <row r="28196" spans="41:41" x14ac:dyDescent="0.25">
      <c r="AO28196" s="165"/>
    </row>
    <row r="28197" spans="41:41" x14ac:dyDescent="0.25">
      <c r="AO28197" s="165"/>
    </row>
    <row r="28198" spans="41:41" x14ac:dyDescent="0.25">
      <c r="AO28198" s="165"/>
    </row>
    <row r="28199" spans="41:41" x14ac:dyDescent="0.25">
      <c r="AO28199" s="165"/>
    </row>
    <row r="28200" spans="41:41" x14ac:dyDescent="0.25">
      <c r="AO28200" s="165"/>
    </row>
    <row r="28201" spans="41:41" x14ac:dyDescent="0.25">
      <c r="AO28201" s="165"/>
    </row>
    <row r="28202" spans="41:41" x14ac:dyDescent="0.25">
      <c r="AO28202" s="165"/>
    </row>
    <row r="28203" spans="41:41" x14ac:dyDescent="0.25">
      <c r="AO28203" s="165"/>
    </row>
    <row r="28204" spans="41:41" x14ac:dyDescent="0.25">
      <c r="AO28204" s="165"/>
    </row>
    <row r="28205" spans="41:41" x14ac:dyDescent="0.25">
      <c r="AO28205" s="165"/>
    </row>
    <row r="28206" spans="41:41" x14ac:dyDescent="0.25">
      <c r="AO28206" s="165"/>
    </row>
    <row r="28207" spans="41:41" x14ac:dyDescent="0.25">
      <c r="AO28207" s="165"/>
    </row>
    <row r="28208" spans="41:41" x14ac:dyDescent="0.25">
      <c r="AO28208" s="165"/>
    </row>
    <row r="28209" spans="41:41" x14ac:dyDescent="0.25">
      <c r="AO28209" s="165"/>
    </row>
    <row r="28210" spans="41:41" x14ac:dyDescent="0.25">
      <c r="AO28210" s="165"/>
    </row>
    <row r="28211" spans="41:41" x14ac:dyDescent="0.25">
      <c r="AO28211" s="165"/>
    </row>
    <row r="28212" spans="41:41" x14ac:dyDescent="0.25">
      <c r="AO28212" s="165"/>
    </row>
    <row r="28213" spans="41:41" x14ac:dyDescent="0.25">
      <c r="AO28213" s="165"/>
    </row>
    <row r="28214" spans="41:41" x14ac:dyDescent="0.25">
      <c r="AO28214" s="165"/>
    </row>
    <row r="28215" spans="41:41" x14ac:dyDescent="0.25">
      <c r="AO28215" s="165"/>
    </row>
    <row r="28216" spans="41:41" x14ac:dyDescent="0.25">
      <c r="AO28216" s="165"/>
    </row>
    <row r="28217" spans="41:41" x14ac:dyDescent="0.25">
      <c r="AO28217" s="165"/>
    </row>
    <row r="28218" spans="41:41" x14ac:dyDescent="0.25">
      <c r="AO28218" s="165"/>
    </row>
    <row r="28219" spans="41:41" x14ac:dyDescent="0.25">
      <c r="AO28219" s="165"/>
    </row>
    <row r="28220" spans="41:41" x14ac:dyDescent="0.25">
      <c r="AO28220" s="165"/>
    </row>
    <row r="28221" spans="41:41" x14ac:dyDescent="0.25">
      <c r="AO28221" s="165"/>
    </row>
    <row r="28222" spans="41:41" x14ac:dyDescent="0.25">
      <c r="AO28222" s="165"/>
    </row>
    <row r="28223" spans="41:41" x14ac:dyDescent="0.25">
      <c r="AO28223" s="165"/>
    </row>
    <row r="28224" spans="41:41" x14ac:dyDescent="0.25">
      <c r="AO28224" s="165"/>
    </row>
    <row r="28225" spans="41:41" x14ac:dyDescent="0.25">
      <c r="AO28225" s="165"/>
    </row>
    <row r="28226" spans="41:41" x14ac:dyDescent="0.25">
      <c r="AO28226" s="165"/>
    </row>
    <row r="28227" spans="41:41" x14ac:dyDescent="0.25">
      <c r="AO28227" s="165"/>
    </row>
    <row r="28228" spans="41:41" x14ac:dyDescent="0.25">
      <c r="AO28228" s="165"/>
    </row>
    <row r="28229" spans="41:41" x14ac:dyDescent="0.25">
      <c r="AO28229" s="165"/>
    </row>
    <row r="28230" spans="41:41" x14ac:dyDescent="0.25">
      <c r="AO28230" s="165"/>
    </row>
    <row r="28231" spans="41:41" x14ac:dyDescent="0.25">
      <c r="AO28231" s="165"/>
    </row>
    <row r="28232" spans="41:41" x14ac:dyDescent="0.25">
      <c r="AO28232" s="165"/>
    </row>
    <row r="28233" spans="41:41" x14ac:dyDescent="0.25">
      <c r="AO28233" s="165"/>
    </row>
    <row r="28234" spans="41:41" x14ac:dyDescent="0.25">
      <c r="AO28234" s="165"/>
    </row>
    <row r="28235" spans="41:41" x14ac:dyDescent="0.25">
      <c r="AO28235" s="165"/>
    </row>
    <row r="28236" spans="41:41" x14ac:dyDescent="0.25">
      <c r="AO28236" s="165"/>
    </row>
    <row r="28237" spans="41:41" x14ac:dyDescent="0.25">
      <c r="AO28237" s="165"/>
    </row>
    <row r="28238" spans="41:41" x14ac:dyDescent="0.25">
      <c r="AO28238" s="165"/>
    </row>
    <row r="28239" spans="41:41" x14ac:dyDescent="0.25">
      <c r="AO28239" s="165"/>
    </row>
    <row r="28240" spans="41:41" x14ac:dyDescent="0.25">
      <c r="AO28240" s="165"/>
    </row>
    <row r="28241" spans="41:41" x14ac:dyDescent="0.25">
      <c r="AO28241" s="165"/>
    </row>
    <row r="28242" spans="41:41" x14ac:dyDescent="0.25">
      <c r="AO28242" s="165"/>
    </row>
    <row r="28243" spans="41:41" x14ac:dyDescent="0.25">
      <c r="AO28243" s="165"/>
    </row>
    <row r="28244" spans="41:41" x14ac:dyDescent="0.25">
      <c r="AO28244" s="165"/>
    </row>
    <row r="28245" spans="41:41" x14ac:dyDescent="0.25">
      <c r="AO28245" s="165"/>
    </row>
    <row r="28246" spans="41:41" x14ac:dyDescent="0.25">
      <c r="AO28246" s="165"/>
    </row>
    <row r="28247" spans="41:41" x14ac:dyDescent="0.25">
      <c r="AO28247" s="165"/>
    </row>
    <row r="28248" spans="41:41" x14ac:dyDescent="0.25">
      <c r="AO28248" s="165"/>
    </row>
    <row r="28249" spans="41:41" x14ac:dyDescent="0.25">
      <c r="AO28249" s="165"/>
    </row>
    <row r="28250" spans="41:41" x14ac:dyDescent="0.25">
      <c r="AO28250" s="165"/>
    </row>
    <row r="28251" spans="41:41" x14ac:dyDescent="0.25">
      <c r="AO28251" s="165"/>
    </row>
    <row r="28252" spans="41:41" x14ac:dyDescent="0.25">
      <c r="AO28252" s="165"/>
    </row>
    <row r="28253" spans="41:41" x14ac:dyDescent="0.25">
      <c r="AO28253" s="165"/>
    </row>
    <row r="28254" spans="41:41" x14ac:dyDescent="0.25">
      <c r="AO28254" s="165"/>
    </row>
    <row r="28255" spans="41:41" x14ac:dyDescent="0.25">
      <c r="AO28255" s="165"/>
    </row>
    <row r="28256" spans="41:41" x14ac:dyDescent="0.25">
      <c r="AO28256" s="165"/>
    </row>
    <row r="28257" spans="41:41" x14ac:dyDescent="0.25">
      <c r="AO28257" s="165"/>
    </row>
    <row r="28258" spans="41:41" x14ac:dyDescent="0.25">
      <c r="AO28258" s="165"/>
    </row>
    <row r="28259" spans="41:41" x14ac:dyDescent="0.25">
      <c r="AO28259" s="165"/>
    </row>
    <row r="28260" spans="41:41" x14ac:dyDescent="0.25">
      <c r="AO28260" s="165"/>
    </row>
    <row r="28261" spans="41:41" x14ac:dyDescent="0.25">
      <c r="AO28261" s="165"/>
    </row>
    <row r="28262" spans="41:41" x14ac:dyDescent="0.25">
      <c r="AO28262" s="165"/>
    </row>
    <row r="28263" spans="41:41" x14ac:dyDescent="0.25">
      <c r="AO28263" s="165"/>
    </row>
    <row r="28264" spans="41:41" x14ac:dyDescent="0.25">
      <c r="AO28264" s="165"/>
    </row>
    <row r="28265" spans="41:41" x14ac:dyDescent="0.25">
      <c r="AO28265" s="165"/>
    </row>
    <row r="28266" spans="41:41" x14ac:dyDescent="0.25">
      <c r="AO28266" s="165"/>
    </row>
    <row r="28267" spans="41:41" x14ac:dyDescent="0.25">
      <c r="AO28267" s="165"/>
    </row>
    <row r="28268" spans="41:41" x14ac:dyDescent="0.25">
      <c r="AO28268" s="165"/>
    </row>
    <row r="28269" spans="41:41" x14ac:dyDescent="0.25">
      <c r="AO28269" s="165"/>
    </row>
    <row r="28270" spans="41:41" x14ac:dyDescent="0.25">
      <c r="AO28270" s="165"/>
    </row>
    <row r="28271" spans="41:41" x14ac:dyDescent="0.25">
      <c r="AO28271" s="165"/>
    </row>
    <row r="28272" spans="41:41" x14ac:dyDescent="0.25">
      <c r="AO28272" s="165"/>
    </row>
    <row r="28273" spans="41:41" x14ac:dyDescent="0.25">
      <c r="AO28273" s="165"/>
    </row>
    <row r="28274" spans="41:41" x14ac:dyDescent="0.25">
      <c r="AO28274" s="165"/>
    </row>
    <row r="28275" spans="41:41" x14ac:dyDescent="0.25">
      <c r="AO28275" s="165"/>
    </row>
    <row r="28276" spans="41:41" x14ac:dyDescent="0.25">
      <c r="AO28276" s="165"/>
    </row>
    <row r="28277" spans="41:41" x14ac:dyDescent="0.25">
      <c r="AO28277" s="165"/>
    </row>
    <row r="28278" spans="41:41" x14ac:dyDescent="0.25">
      <c r="AO28278" s="165"/>
    </row>
    <row r="28279" spans="41:41" x14ac:dyDescent="0.25">
      <c r="AO28279" s="165"/>
    </row>
    <row r="28280" spans="41:41" x14ac:dyDescent="0.25">
      <c r="AO28280" s="165"/>
    </row>
    <row r="28281" spans="41:41" x14ac:dyDescent="0.25">
      <c r="AO28281" s="165"/>
    </row>
    <row r="28282" spans="41:41" x14ac:dyDescent="0.25">
      <c r="AO28282" s="165"/>
    </row>
    <row r="28283" spans="41:41" x14ac:dyDescent="0.25">
      <c r="AO28283" s="165"/>
    </row>
    <row r="28284" spans="41:41" x14ac:dyDescent="0.25">
      <c r="AO28284" s="165"/>
    </row>
    <row r="28285" spans="41:41" x14ac:dyDescent="0.25">
      <c r="AO28285" s="165"/>
    </row>
    <row r="28286" spans="41:41" x14ac:dyDescent="0.25">
      <c r="AO28286" s="165"/>
    </row>
    <row r="28287" spans="41:41" x14ac:dyDescent="0.25">
      <c r="AO28287" s="165"/>
    </row>
    <row r="28288" spans="41:41" x14ac:dyDescent="0.25">
      <c r="AO28288" s="165"/>
    </row>
    <row r="28289" spans="41:41" x14ac:dyDescent="0.25">
      <c r="AO28289" s="165"/>
    </row>
    <row r="28290" spans="41:41" x14ac:dyDescent="0.25">
      <c r="AO28290" s="165"/>
    </row>
    <row r="28291" spans="41:41" x14ac:dyDescent="0.25">
      <c r="AO28291" s="165"/>
    </row>
    <row r="28292" spans="41:41" x14ac:dyDescent="0.25">
      <c r="AO28292" s="165"/>
    </row>
    <row r="28293" spans="41:41" x14ac:dyDescent="0.25">
      <c r="AO28293" s="165"/>
    </row>
    <row r="28294" spans="41:41" x14ac:dyDescent="0.25">
      <c r="AO28294" s="165"/>
    </row>
    <row r="28295" spans="41:41" x14ac:dyDescent="0.25">
      <c r="AO28295" s="165"/>
    </row>
    <row r="28296" spans="41:41" x14ac:dyDescent="0.25">
      <c r="AO28296" s="165"/>
    </row>
    <row r="28297" spans="41:41" x14ac:dyDescent="0.25">
      <c r="AO28297" s="165"/>
    </row>
    <row r="28298" spans="41:41" x14ac:dyDescent="0.25">
      <c r="AO28298" s="165"/>
    </row>
    <row r="28299" spans="41:41" x14ac:dyDescent="0.25">
      <c r="AO28299" s="165"/>
    </row>
    <row r="28300" spans="41:41" x14ac:dyDescent="0.25">
      <c r="AO28300" s="165"/>
    </row>
    <row r="28301" spans="41:41" x14ac:dyDescent="0.25">
      <c r="AO28301" s="165"/>
    </row>
    <row r="28302" spans="41:41" x14ac:dyDescent="0.25">
      <c r="AO28302" s="165"/>
    </row>
    <row r="28303" spans="41:41" x14ac:dyDescent="0.25">
      <c r="AO28303" s="165"/>
    </row>
    <row r="28304" spans="41:41" x14ac:dyDescent="0.25">
      <c r="AO28304" s="165"/>
    </row>
    <row r="28305" spans="41:41" x14ac:dyDescent="0.25">
      <c r="AO28305" s="165"/>
    </row>
    <row r="28306" spans="41:41" x14ac:dyDescent="0.25">
      <c r="AO28306" s="165"/>
    </row>
    <row r="28307" spans="41:41" x14ac:dyDescent="0.25">
      <c r="AO28307" s="165"/>
    </row>
    <row r="28308" spans="41:41" x14ac:dyDescent="0.25">
      <c r="AO28308" s="165"/>
    </row>
    <row r="28309" spans="41:41" x14ac:dyDescent="0.25">
      <c r="AO28309" s="165"/>
    </row>
    <row r="28310" spans="41:41" x14ac:dyDescent="0.25">
      <c r="AO28310" s="165"/>
    </row>
    <row r="28311" spans="41:41" x14ac:dyDescent="0.25">
      <c r="AO28311" s="165"/>
    </row>
    <row r="28312" spans="41:41" x14ac:dyDescent="0.25">
      <c r="AO28312" s="165"/>
    </row>
    <row r="28313" spans="41:41" x14ac:dyDescent="0.25">
      <c r="AO28313" s="165"/>
    </row>
    <row r="28314" spans="41:41" x14ac:dyDescent="0.25">
      <c r="AO28314" s="165"/>
    </row>
    <row r="28315" spans="41:41" x14ac:dyDescent="0.25">
      <c r="AO28315" s="165"/>
    </row>
    <row r="28316" spans="41:41" x14ac:dyDescent="0.25">
      <c r="AO28316" s="165"/>
    </row>
    <row r="28317" spans="41:41" x14ac:dyDescent="0.25">
      <c r="AO28317" s="165"/>
    </row>
    <row r="28318" spans="41:41" x14ac:dyDescent="0.25">
      <c r="AO28318" s="165"/>
    </row>
    <row r="28319" spans="41:41" x14ac:dyDescent="0.25">
      <c r="AO28319" s="165"/>
    </row>
    <row r="28320" spans="41:41" x14ac:dyDescent="0.25">
      <c r="AO28320" s="165"/>
    </row>
    <row r="28321" spans="41:41" x14ac:dyDescent="0.25">
      <c r="AO28321" s="165"/>
    </row>
    <row r="28322" spans="41:41" x14ac:dyDescent="0.25">
      <c r="AO28322" s="165"/>
    </row>
    <row r="28323" spans="41:41" x14ac:dyDescent="0.25">
      <c r="AO28323" s="165"/>
    </row>
    <row r="28324" spans="41:41" x14ac:dyDescent="0.25">
      <c r="AO28324" s="165"/>
    </row>
    <row r="28325" spans="41:41" x14ac:dyDescent="0.25">
      <c r="AO28325" s="165"/>
    </row>
    <row r="28326" spans="41:41" x14ac:dyDescent="0.25">
      <c r="AO28326" s="165"/>
    </row>
    <row r="28327" spans="41:41" x14ac:dyDescent="0.25">
      <c r="AO28327" s="165"/>
    </row>
    <row r="28328" spans="41:41" x14ac:dyDescent="0.25">
      <c r="AO28328" s="165"/>
    </row>
    <row r="28329" spans="41:41" x14ac:dyDescent="0.25">
      <c r="AO28329" s="165"/>
    </row>
    <row r="28330" spans="41:41" x14ac:dyDescent="0.25">
      <c r="AO28330" s="165"/>
    </row>
    <row r="28331" spans="41:41" x14ac:dyDescent="0.25">
      <c r="AO28331" s="165"/>
    </row>
    <row r="28332" spans="41:41" x14ac:dyDescent="0.25">
      <c r="AO28332" s="165"/>
    </row>
    <row r="28333" spans="41:41" x14ac:dyDescent="0.25">
      <c r="AO28333" s="165"/>
    </row>
    <row r="28334" spans="41:41" x14ac:dyDescent="0.25">
      <c r="AO28334" s="165"/>
    </row>
    <row r="28335" spans="41:41" x14ac:dyDescent="0.25">
      <c r="AO28335" s="165"/>
    </row>
    <row r="28336" spans="41:41" x14ac:dyDescent="0.25">
      <c r="AO28336" s="165"/>
    </row>
    <row r="28337" spans="41:41" x14ac:dyDescent="0.25">
      <c r="AO28337" s="165"/>
    </row>
    <row r="28338" spans="41:41" x14ac:dyDescent="0.25">
      <c r="AO28338" s="165"/>
    </row>
    <row r="28339" spans="41:41" x14ac:dyDescent="0.25">
      <c r="AO28339" s="165"/>
    </row>
    <row r="28340" spans="41:41" x14ac:dyDescent="0.25">
      <c r="AO28340" s="165"/>
    </row>
    <row r="28341" spans="41:41" x14ac:dyDescent="0.25">
      <c r="AO28341" s="165"/>
    </row>
    <row r="28342" spans="41:41" x14ac:dyDescent="0.25">
      <c r="AO28342" s="165"/>
    </row>
    <row r="28343" spans="41:41" x14ac:dyDescent="0.25">
      <c r="AO28343" s="165"/>
    </row>
    <row r="28344" spans="41:41" x14ac:dyDescent="0.25">
      <c r="AO28344" s="165"/>
    </row>
    <row r="28345" spans="41:41" x14ac:dyDescent="0.25">
      <c r="AO28345" s="165"/>
    </row>
    <row r="28346" spans="41:41" x14ac:dyDescent="0.25">
      <c r="AO28346" s="165"/>
    </row>
    <row r="28347" spans="41:41" x14ac:dyDescent="0.25">
      <c r="AO28347" s="165"/>
    </row>
    <row r="28348" spans="41:41" x14ac:dyDescent="0.25">
      <c r="AO28348" s="165"/>
    </row>
    <row r="28349" spans="41:41" x14ac:dyDescent="0.25">
      <c r="AO28349" s="165"/>
    </row>
    <row r="28350" spans="41:41" x14ac:dyDescent="0.25">
      <c r="AO28350" s="165"/>
    </row>
    <row r="28351" spans="41:41" x14ac:dyDescent="0.25">
      <c r="AO28351" s="165"/>
    </row>
    <row r="28352" spans="41:41" x14ac:dyDescent="0.25">
      <c r="AO28352" s="165"/>
    </row>
    <row r="28353" spans="41:41" x14ac:dyDescent="0.25">
      <c r="AO28353" s="165"/>
    </row>
    <row r="28354" spans="41:41" x14ac:dyDescent="0.25">
      <c r="AO28354" s="165"/>
    </row>
    <row r="28355" spans="41:41" x14ac:dyDescent="0.25">
      <c r="AO28355" s="165"/>
    </row>
    <row r="28356" spans="41:41" x14ac:dyDescent="0.25">
      <c r="AO28356" s="165"/>
    </row>
    <row r="28357" spans="41:41" x14ac:dyDescent="0.25">
      <c r="AO28357" s="165"/>
    </row>
    <row r="28358" spans="41:41" x14ac:dyDescent="0.25">
      <c r="AO28358" s="165"/>
    </row>
    <row r="28359" spans="41:41" x14ac:dyDescent="0.25">
      <c r="AO28359" s="165"/>
    </row>
    <row r="28360" spans="41:41" x14ac:dyDescent="0.25">
      <c r="AO28360" s="165"/>
    </row>
    <row r="28361" spans="41:41" x14ac:dyDescent="0.25">
      <c r="AO28361" s="165"/>
    </row>
    <row r="28362" spans="41:41" x14ac:dyDescent="0.25">
      <c r="AO28362" s="165"/>
    </row>
    <row r="28363" spans="41:41" x14ac:dyDescent="0.25">
      <c r="AO28363" s="165"/>
    </row>
    <row r="28364" spans="41:41" x14ac:dyDescent="0.25">
      <c r="AO28364" s="165"/>
    </row>
    <row r="28365" spans="41:41" x14ac:dyDescent="0.25">
      <c r="AO28365" s="165"/>
    </row>
    <row r="28366" spans="41:41" x14ac:dyDescent="0.25">
      <c r="AO28366" s="165"/>
    </row>
    <row r="28367" spans="41:41" x14ac:dyDescent="0.25">
      <c r="AO28367" s="165"/>
    </row>
    <row r="28368" spans="41:41" x14ac:dyDescent="0.25">
      <c r="AO28368" s="165"/>
    </row>
    <row r="28369" spans="41:41" x14ac:dyDescent="0.25">
      <c r="AO28369" s="165"/>
    </row>
    <row r="28370" spans="41:41" x14ac:dyDescent="0.25">
      <c r="AO28370" s="165"/>
    </row>
    <row r="28371" spans="41:41" x14ac:dyDescent="0.25">
      <c r="AO28371" s="165"/>
    </row>
    <row r="28372" spans="41:41" x14ac:dyDescent="0.25">
      <c r="AO28372" s="165"/>
    </row>
    <row r="28373" spans="41:41" x14ac:dyDescent="0.25">
      <c r="AO28373" s="165"/>
    </row>
    <row r="28374" spans="41:41" x14ac:dyDescent="0.25">
      <c r="AO28374" s="165"/>
    </row>
    <row r="28375" spans="41:41" x14ac:dyDescent="0.25">
      <c r="AO28375" s="165"/>
    </row>
    <row r="28376" spans="41:41" x14ac:dyDescent="0.25">
      <c r="AO28376" s="165"/>
    </row>
    <row r="28377" spans="41:41" x14ac:dyDescent="0.25">
      <c r="AO28377" s="165"/>
    </row>
    <row r="28378" spans="41:41" x14ac:dyDescent="0.25">
      <c r="AO28378" s="165"/>
    </row>
    <row r="28379" spans="41:41" x14ac:dyDescent="0.25">
      <c r="AO28379" s="165"/>
    </row>
    <row r="28380" spans="41:41" x14ac:dyDescent="0.25">
      <c r="AO28380" s="165"/>
    </row>
    <row r="28381" spans="41:41" x14ac:dyDescent="0.25">
      <c r="AO28381" s="165"/>
    </row>
    <row r="28382" spans="41:41" x14ac:dyDescent="0.25">
      <c r="AO28382" s="165"/>
    </row>
    <row r="28383" spans="41:41" x14ac:dyDescent="0.25">
      <c r="AO28383" s="165"/>
    </row>
    <row r="28384" spans="41:41" x14ac:dyDescent="0.25">
      <c r="AO28384" s="165"/>
    </row>
    <row r="28385" spans="41:41" x14ac:dyDescent="0.25">
      <c r="AO28385" s="165"/>
    </row>
    <row r="28386" spans="41:41" x14ac:dyDescent="0.25">
      <c r="AO28386" s="165"/>
    </row>
    <row r="28387" spans="41:41" x14ac:dyDescent="0.25">
      <c r="AO28387" s="165"/>
    </row>
    <row r="28388" spans="41:41" x14ac:dyDescent="0.25">
      <c r="AO28388" s="165"/>
    </row>
    <row r="28389" spans="41:41" x14ac:dyDescent="0.25">
      <c r="AO28389" s="165"/>
    </row>
    <row r="28390" spans="41:41" x14ac:dyDescent="0.25">
      <c r="AO28390" s="165"/>
    </row>
    <row r="28391" spans="41:41" x14ac:dyDescent="0.25">
      <c r="AO28391" s="165"/>
    </row>
    <row r="28392" spans="41:41" x14ac:dyDescent="0.25">
      <c r="AO28392" s="165"/>
    </row>
    <row r="28393" spans="41:41" x14ac:dyDescent="0.25">
      <c r="AO28393" s="165"/>
    </row>
    <row r="28394" spans="41:41" x14ac:dyDescent="0.25">
      <c r="AO28394" s="165"/>
    </row>
    <row r="28395" spans="41:41" x14ac:dyDescent="0.25">
      <c r="AO28395" s="165"/>
    </row>
    <row r="28396" spans="41:41" x14ac:dyDescent="0.25">
      <c r="AO28396" s="165"/>
    </row>
    <row r="28397" spans="41:41" x14ac:dyDescent="0.25">
      <c r="AO28397" s="165"/>
    </row>
    <row r="28398" spans="41:41" x14ac:dyDescent="0.25">
      <c r="AO28398" s="165"/>
    </row>
    <row r="28399" spans="41:41" x14ac:dyDescent="0.25">
      <c r="AO28399" s="165"/>
    </row>
    <row r="28400" spans="41:41" x14ac:dyDescent="0.25">
      <c r="AO28400" s="165"/>
    </row>
    <row r="28401" spans="41:41" x14ac:dyDescent="0.25">
      <c r="AO28401" s="165"/>
    </row>
    <row r="28402" spans="41:41" x14ac:dyDescent="0.25">
      <c r="AO28402" s="165"/>
    </row>
    <row r="28403" spans="41:41" x14ac:dyDescent="0.25">
      <c r="AO28403" s="165"/>
    </row>
    <row r="28404" spans="41:41" x14ac:dyDescent="0.25">
      <c r="AO28404" s="165"/>
    </row>
    <row r="28405" spans="41:41" x14ac:dyDescent="0.25">
      <c r="AO28405" s="165"/>
    </row>
    <row r="28406" spans="41:41" x14ac:dyDescent="0.25">
      <c r="AO28406" s="165"/>
    </row>
    <row r="28407" spans="41:41" x14ac:dyDescent="0.25">
      <c r="AO28407" s="165"/>
    </row>
    <row r="28408" spans="41:41" x14ac:dyDescent="0.25">
      <c r="AO28408" s="165"/>
    </row>
    <row r="28409" spans="41:41" x14ac:dyDescent="0.25">
      <c r="AO28409" s="165"/>
    </row>
    <row r="28410" spans="41:41" x14ac:dyDescent="0.25">
      <c r="AO28410" s="165"/>
    </row>
    <row r="28411" spans="41:41" x14ac:dyDescent="0.25">
      <c r="AO28411" s="165"/>
    </row>
    <row r="28412" spans="41:41" x14ac:dyDescent="0.25">
      <c r="AO28412" s="165"/>
    </row>
    <row r="28413" spans="41:41" x14ac:dyDescent="0.25">
      <c r="AO28413" s="165"/>
    </row>
    <row r="28414" spans="41:41" x14ac:dyDescent="0.25">
      <c r="AO28414" s="165"/>
    </row>
    <row r="28415" spans="41:41" x14ac:dyDescent="0.25">
      <c r="AO28415" s="165"/>
    </row>
    <row r="28416" spans="41:41" x14ac:dyDescent="0.25">
      <c r="AO28416" s="165"/>
    </row>
    <row r="28417" spans="41:41" x14ac:dyDescent="0.25">
      <c r="AO28417" s="165"/>
    </row>
    <row r="28418" spans="41:41" x14ac:dyDescent="0.25">
      <c r="AO28418" s="165"/>
    </row>
    <row r="28419" spans="41:41" x14ac:dyDescent="0.25">
      <c r="AO28419" s="165"/>
    </row>
    <row r="28420" spans="41:41" x14ac:dyDescent="0.25">
      <c r="AO28420" s="165"/>
    </row>
    <row r="28421" spans="41:41" x14ac:dyDescent="0.25">
      <c r="AO28421" s="165"/>
    </row>
    <row r="28422" spans="41:41" x14ac:dyDescent="0.25">
      <c r="AO28422" s="165"/>
    </row>
    <row r="28423" spans="41:41" x14ac:dyDescent="0.25">
      <c r="AO28423" s="165"/>
    </row>
    <row r="28424" spans="41:41" x14ac:dyDescent="0.25">
      <c r="AO28424" s="165"/>
    </row>
    <row r="28425" spans="41:41" x14ac:dyDescent="0.25">
      <c r="AO28425" s="165"/>
    </row>
    <row r="28426" spans="41:41" x14ac:dyDescent="0.25">
      <c r="AO28426" s="165"/>
    </row>
    <row r="28427" spans="41:41" x14ac:dyDescent="0.25">
      <c r="AO28427" s="165"/>
    </row>
    <row r="28428" spans="41:41" x14ac:dyDescent="0.25">
      <c r="AO28428" s="165"/>
    </row>
    <row r="28429" spans="41:41" x14ac:dyDescent="0.25">
      <c r="AO28429" s="165"/>
    </row>
    <row r="28430" spans="41:41" x14ac:dyDescent="0.25">
      <c r="AO28430" s="165"/>
    </row>
    <row r="28431" spans="41:41" x14ac:dyDescent="0.25">
      <c r="AO28431" s="165"/>
    </row>
    <row r="28432" spans="41:41" x14ac:dyDescent="0.25">
      <c r="AO28432" s="165"/>
    </row>
    <row r="28433" spans="41:41" x14ac:dyDescent="0.25">
      <c r="AO28433" s="165"/>
    </row>
    <row r="28434" spans="41:41" x14ac:dyDescent="0.25">
      <c r="AO28434" s="165"/>
    </row>
    <row r="28435" spans="41:41" x14ac:dyDescent="0.25">
      <c r="AO28435" s="165"/>
    </row>
    <row r="28436" spans="41:41" x14ac:dyDescent="0.25">
      <c r="AO28436" s="165"/>
    </row>
    <row r="28437" spans="41:41" x14ac:dyDescent="0.25">
      <c r="AO28437" s="165"/>
    </row>
    <row r="28438" spans="41:41" x14ac:dyDescent="0.25">
      <c r="AO28438" s="165"/>
    </row>
    <row r="28439" spans="41:41" x14ac:dyDescent="0.25">
      <c r="AO28439" s="165"/>
    </row>
    <row r="28440" spans="41:41" x14ac:dyDescent="0.25">
      <c r="AO28440" s="165"/>
    </row>
    <row r="28441" spans="41:41" x14ac:dyDescent="0.25">
      <c r="AO28441" s="165"/>
    </row>
    <row r="28442" spans="41:41" x14ac:dyDescent="0.25">
      <c r="AO28442" s="165"/>
    </row>
    <row r="28443" spans="41:41" x14ac:dyDescent="0.25">
      <c r="AO28443" s="165"/>
    </row>
    <row r="28444" spans="41:41" x14ac:dyDescent="0.25">
      <c r="AO28444" s="165"/>
    </row>
    <row r="28445" spans="41:41" x14ac:dyDescent="0.25">
      <c r="AO28445" s="165"/>
    </row>
    <row r="28446" spans="41:41" x14ac:dyDescent="0.25">
      <c r="AO28446" s="165"/>
    </row>
    <row r="28447" spans="41:41" x14ac:dyDescent="0.25">
      <c r="AO28447" s="165"/>
    </row>
    <row r="28448" spans="41:41" x14ac:dyDescent="0.25">
      <c r="AO28448" s="165"/>
    </row>
    <row r="28449" spans="41:41" x14ac:dyDescent="0.25">
      <c r="AO28449" s="165"/>
    </row>
    <row r="28450" spans="41:41" x14ac:dyDescent="0.25">
      <c r="AO28450" s="165"/>
    </row>
    <row r="28451" spans="41:41" x14ac:dyDescent="0.25">
      <c r="AO28451" s="165"/>
    </row>
    <row r="28452" spans="41:41" x14ac:dyDescent="0.25">
      <c r="AO28452" s="165"/>
    </row>
    <row r="28453" spans="41:41" x14ac:dyDescent="0.25">
      <c r="AO28453" s="165"/>
    </row>
    <row r="28454" spans="41:41" x14ac:dyDescent="0.25">
      <c r="AO28454" s="165"/>
    </row>
    <row r="28455" spans="41:41" x14ac:dyDescent="0.25">
      <c r="AO28455" s="165"/>
    </row>
    <row r="28456" spans="41:41" x14ac:dyDescent="0.25">
      <c r="AO28456" s="165"/>
    </row>
    <row r="28457" spans="41:41" x14ac:dyDescent="0.25">
      <c r="AO28457" s="165"/>
    </row>
    <row r="28458" spans="41:41" x14ac:dyDescent="0.25">
      <c r="AO28458" s="165"/>
    </row>
    <row r="28459" spans="41:41" x14ac:dyDescent="0.25">
      <c r="AO28459" s="165"/>
    </row>
    <row r="28460" spans="41:41" x14ac:dyDescent="0.25">
      <c r="AO28460" s="165"/>
    </row>
    <row r="28461" spans="41:41" x14ac:dyDescent="0.25">
      <c r="AO28461" s="165"/>
    </row>
    <row r="28462" spans="41:41" x14ac:dyDescent="0.25">
      <c r="AO28462" s="165"/>
    </row>
    <row r="28463" spans="41:41" x14ac:dyDescent="0.25">
      <c r="AO28463" s="165"/>
    </row>
    <row r="28464" spans="41:41" x14ac:dyDescent="0.25">
      <c r="AO28464" s="165"/>
    </row>
    <row r="28465" spans="41:41" x14ac:dyDescent="0.25">
      <c r="AO28465" s="165"/>
    </row>
    <row r="28466" spans="41:41" x14ac:dyDescent="0.25">
      <c r="AO28466" s="165"/>
    </row>
    <row r="28467" spans="41:41" x14ac:dyDescent="0.25">
      <c r="AO28467" s="165"/>
    </row>
    <row r="28468" spans="41:41" x14ac:dyDescent="0.25">
      <c r="AO28468" s="165"/>
    </row>
    <row r="28469" spans="41:41" x14ac:dyDescent="0.25">
      <c r="AO28469" s="165"/>
    </row>
    <row r="28470" spans="41:41" x14ac:dyDescent="0.25">
      <c r="AO28470" s="165"/>
    </row>
    <row r="28471" spans="41:41" x14ac:dyDescent="0.25">
      <c r="AO28471" s="165"/>
    </row>
    <row r="28472" spans="41:41" x14ac:dyDescent="0.25">
      <c r="AO28472" s="165"/>
    </row>
    <row r="28473" spans="41:41" x14ac:dyDescent="0.25">
      <c r="AO28473" s="165"/>
    </row>
    <row r="28474" spans="41:41" x14ac:dyDescent="0.25">
      <c r="AO28474" s="165"/>
    </row>
    <row r="28475" spans="41:41" x14ac:dyDescent="0.25">
      <c r="AO28475" s="165"/>
    </row>
    <row r="28476" spans="41:41" x14ac:dyDescent="0.25">
      <c r="AO28476" s="165"/>
    </row>
    <row r="28477" spans="41:41" x14ac:dyDescent="0.25">
      <c r="AO28477" s="165"/>
    </row>
    <row r="28478" spans="41:41" x14ac:dyDescent="0.25">
      <c r="AO28478" s="165"/>
    </row>
    <row r="28479" spans="41:41" x14ac:dyDescent="0.25">
      <c r="AO28479" s="165"/>
    </row>
    <row r="28480" spans="41:41" x14ac:dyDescent="0.25">
      <c r="AO28480" s="165"/>
    </row>
    <row r="28481" spans="41:41" x14ac:dyDescent="0.25">
      <c r="AO28481" s="165"/>
    </row>
    <row r="28482" spans="41:41" x14ac:dyDescent="0.25">
      <c r="AO28482" s="165"/>
    </row>
    <row r="28483" spans="41:41" x14ac:dyDescent="0.25">
      <c r="AO28483" s="165"/>
    </row>
    <row r="28484" spans="41:41" x14ac:dyDescent="0.25">
      <c r="AO28484" s="165"/>
    </row>
    <row r="28485" spans="41:41" x14ac:dyDescent="0.25">
      <c r="AO28485" s="165"/>
    </row>
    <row r="28486" spans="41:41" x14ac:dyDescent="0.25">
      <c r="AO28486" s="165"/>
    </row>
    <row r="28487" spans="41:41" x14ac:dyDescent="0.25">
      <c r="AO28487" s="165"/>
    </row>
    <row r="28488" spans="41:41" x14ac:dyDescent="0.25">
      <c r="AO28488" s="165"/>
    </row>
    <row r="28489" spans="41:41" x14ac:dyDescent="0.25">
      <c r="AO28489" s="165"/>
    </row>
    <row r="28490" spans="41:41" x14ac:dyDescent="0.25">
      <c r="AO28490" s="165"/>
    </row>
    <row r="28491" spans="41:41" x14ac:dyDescent="0.25">
      <c r="AO28491" s="165"/>
    </row>
    <row r="28492" spans="41:41" x14ac:dyDescent="0.25">
      <c r="AO28492" s="165"/>
    </row>
    <row r="28493" spans="41:41" x14ac:dyDescent="0.25">
      <c r="AO28493" s="165"/>
    </row>
    <row r="28494" spans="41:41" x14ac:dyDescent="0.25">
      <c r="AO28494" s="165"/>
    </row>
    <row r="28495" spans="41:41" x14ac:dyDescent="0.25">
      <c r="AO28495" s="165"/>
    </row>
    <row r="28496" spans="41:41" x14ac:dyDescent="0.25">
      <c r="AO28496" s="165"/>
    </row>
    <row r="28497" spans="41:41" x14ac:dyDescent="0.25">
      <c r="AO28497" s="165"/>
    </row>
    <row r="28498" spans="41:41" x14ac:dyDescent="0.25">
      <c r="AO28498" s="165"/>
    </row>
    <row r="28499" spans="41:41" x14ac:dyDescent="0.25">
      <c r="AO28499" s="165"/>
    </row>
    <row r="28500" spans="41:41" x14ac:dyDescent="0.25">
      <c r="AO28500" s="165"/>
    </row>
    <row r="28501" spans="41:41" x14ac:dyDescent="0.25">
      <c r="AO28501" s="165"/>
    </row>
    <row r="28502" spans="41:41" x14ac:dyDescent="0.25">
      <c r="AO28502" s="165"/>
    </row>
    <row r="28503" spans="41:41" x14ac:dyDescent="0.25">
      <c r="AO28503" s="165"/>
    </row>
    <row r="28504" spans="41:41" x14ac:dyDescent="0.25">
      <c r="AO28504" s="165"/>
    </row>
    <row r="28505" spans="41:41" x14ac:dyDescent="0.25">
      <c r="AO28505" s="165"/>
    </row>
    <row r="28506" spans="41:41" x14ac:dyDescent="0.25">
      <c r="AO28506" s="165"/>
    </row>
    <row r="28507" spans="41:41" x14ac:dyDescent="0.25">
      <c r="AO28507" s="165"/>
    </row>
    <row r="28508" spans="41:41" x14ac:dyDescent="0.25">
      <c r="AO28508" s="165"/>
    </row>
    <row r="28509" spans="41:41" x14ac:dyDescent="0.25">
      <c r="AO28509" s="165"/>
    </row>
    <row r="28510" spans="41:41" x14ac:dyDescent="0.25">
      <c r="AO28510" s="165"/>
    </row>
    <row r="28511" spans="41:41" x14ac:dyDescent="0.25">
      <c r="AO28511" s="165"/>
    </row>
    <row r="28512" spans="41:41" x14ac:dyDescent="0.25">
      <c r="AO28512" s="165"/>
    </row>
    <row r="28513" spans="41:41" x14ac:dyDescent="0.25">
      <c r="AO28513" s="165"/>
    </row>
    <row r="28514" spans="41:41" x14ac:dyDescent="0.25">
      <c r="AO28514" s="165"/>
    </row>
    <row r="28515" spans="41:41" x14ac:dyDescent="0.25">
      <c r="AO28515" s="165"/>
    </row>
    <row r="28516" spans="41:41" x14ac:dyDescent="0.25">
      <c r="AO28516" s="165"/>
    </row>
    <row r="28517" spans="41:41" x14ac:dyDescent="0.25">
      <c r="AO28517" s="165"/>
    </row>
    <row r="28518" spans="41:41" x14ac:dyDescent="0.25">
      <c r="AO28518" s="165"/>
    </row>
    <row r="28519" spans="41:41" x14ac:dyDescent="0.25">
      <c r="AO28519" s="165"/>
    </row>
    <row r="28520" spans="41:41" x14ac:dyDescent="0.25">
      <c r="AO28520" s="165"/>
    </row>
    <row r="28521" spans="41:41" x14ac:dyDescent="0.25">
      <c r="AO28521" s="165"/>
    </row>
    <row r="28522" spans="41:41" x14ac:dyDescent="0.25">
      <c r="AO28522" s="165"/>
    </row>
    <row r="28523" spans="41:41" x14ac:dyDescent="0.25">
      <c r="AO28523" s="165"/>
    </row>
    <row r="28524" spans="41:41" x14ac:dyDescent="0.25">
      <c r="AO28524" s="165"/>
    </row>
    <row r="28525" spans="41:41" x14ac:dyDescent="0.25">
      <c r="AO28525" s="165"/>
    </row>
    <row r="28526" spans="41:41" x14ac:dyDescent="0.25">
      <c r="AO28526" s="165"/>
    </row>
    <row r="28527" spans="41:41" x14ac:dyDescent="0.25">
      <c r="AO28527" s="165"/>
    </row>
    <row r="28528" spans="41:41" x14ac:dyDescent="0.25">
      <c r="AO28528" s="165"/>
    </row>
    <row r="28529" spans="41:41" x14ac:dyDescent="0.25">
      <c r="AO28529" s="165"/>
    </row>
    <row r="28530" spans="41:41" x14ac:dyDescent="0.25">
      <c r="AO28530" s="165"/>
    </row>
    <row r="28531" spans="41:41" x14ac:dyDescent="0.25">
      <c r="AO28531" s="165"/>
    </row>
    <row r="28532" spans="41:41" x14ac:dyDescent="0.25">
      <c r="AO28532" s="165"/>
    </row>
    <row r="28533" spans="41:41" x14ac:dyDescent="0.25">
      <c r="AO28533" s="165"/>
    </row>
    <row r="28534" spans="41:41" x14ac:dyDescent="0.25">
      <c r="AO28534" s="165"/>
    </row>
    <row r="28535" spans="41:41" x14ac:dyDescent="0.25">
      <c r="AO28535" s="165"/>
    </row>
    <row r="28536" spans="41:41" x14ac:dyDescent="0.25">
      <c r="AO28536" s="165"/>
    </row>
    <row r="28537" spans="41:41" x14ac:dyDescent="0.25">
      <c r="AO28537" s="165"/>
    </row>
    <row r="28538" spans="41:41" x14ac:dyDescent="0.25">
      <c r="AO28538" s="165"/>
    </row>
    <row r="28539" spans="41:41" x14ac:dyDescent="0.25">
      <c r="AO28539" s="165"/>
    </row>
    <row r="28540" spans="41:41" x14ac:dyDescent="0.25">
      <c r="AO28540" s="165"/>
    </row>
    <row r="28541" spans="41:41" x14ac:dyDescent="0.25">
      <c r="AO28541" s="165"/>
    </row>
    <row r="28542" spans="41:41" x14ac:dyDescent="0.25">
      <c r="AO28542" s="165"/>
    </row>
    <row r="28543" spans="41:41" x14ac:dyDescent="0.25">
      <c r="AO28543" s="165"/>
    </row>
    <row r="28544" spans="41:41" x14ac:dyDescent="0.25">
      <c r="AO28544" s="165"/>
    </row>
    <row r="28545" spans="41:41" x14ac:dyDescent="0.25">
      <c r="AO28545" s="165"/>
    </row>
    <row r="28546" spans="41:41" x14ac:dyDescent="0.25">
      <c r="AO28546" s="165"/>
    </row>
    <row r="28547" spans="41:41" x14ac:dyDescent="0.25">
      <c r="AO28547" s="165"/>
    </row>
    <row r="28548" spans="41:41" x14ac:dyDescent="0.25">
      <c r="AO28548" s="165"/>
    </row>
    <row r="28549" spans="41:41" x14ac:dyDescent="0.25">
      <c r="AO28549" s="165"/>
    </row>
    <row r="28550" spans="41:41" x14ac:dyDescent="0.25">
      <c r="AO28550" s="165"/>
    </row>
    <row r="28551" spans="41:41" x14ac:dyDescent="0.25">
      <c r="AO28551" s="165"/>
    </row>
    <row r="28552" spans="41:41" x14ac:dyDescent="0.25">
      <c r="AO28552" s="165"/>
    </row>
    <row r="28553" spans="41:41" x14ac:dyDescent="0.25">
      <c r="AO28553" s="165"/>
    </row>
    <row r="28554" spans="41:41" x14ac:dyDescent="0.25">
      <c r="AO28554" s="165"/>
    </row>
    <row r="28555" spans="41:41" x14ac:dyDescent="0.25">
      <c r="AO28555" s="165"/>
    </row>
    <row r="28556" spans="41:41" x14ac:dyDescent="0.25">
      <c r="AO28556" s="165"/>
    </row>
    <row r="28557" spans="41:41" x14ac:dyDescent="0.25">
      <c r="AO28557" s="165"/>
    </row>
    <row r="28558" spans="41:41" x14ac:dyDescent="0.25">
      <c r="AO28558" s="165"/>
    </row>
    <row r="28559" spans="41:41" x14ac:dyDescent="0.25">
      <c r="AO28559" s="165"/>
    </row>
    <row r="28560" spans="41:41" x14ac:dyDescent="0.25">
      <c r="AO28560" s="165"/>
    </row>
    <row r="28561" spans="41:41" x14ac:dyDescent="0.25">
      <c r="AO28561" s="165"/>
    </row>
    <row r="28562" spans="41:41" x14ac:dyDescent="0.25">
      <c r="AO28562" s="165"/>
    </row>
    <row r="28563" spans="41:41" x14ac:dyDescent="0.25">
      <c r="AO28563" s="165"/>
    </row>
    <row r="28564" spans="41:41" x14ac:dyDescent="0.25">
      <c r="AO28564" s="165"/>
    </row>
    <row r="28565" spans="41:41" x14ac:dyDescent="0.25">
      <c r="AO28565" s="165"/>
    </row>
    <row r="28566" spans="41:41" x14ac:dyDescent="0.25">
      <c r="AO28566" s="165"/>
    </row>
    <row r="28567" spans="41:41" x14ac:dyDescent="0.25">
      <c r="AO28567" s="165"/>
    </row>
    <row r="28568" spans="41:41" x14ac:dyDescent="0.25">
      <c r="AO28568" s="165"/>
    </row>
    <row r="28569" spans="41:41" x14ac:dyDescent="0.25">
      <c r="AO28569" s="165"/>
    </row>
    <row r="28570" spans="41:41" x14ac:dyDescent="0.25">
      <c r="AO28570" s="165"/>
    </row>
    <row r="28571" spans="41:41" x14ac:dyDescent="0.25">
      <c r="AO28571" s="165"/>
    </row>
    <row r="28572" spans="41:41" x14ac:dyDescent="0.25">
      <c r="AO28572" s="165"/>
    </row>
    <row r="28573" spans="41:41" x14ac:dyDescent="0.25">
      <c r="AO28573" s="165"/>
    </row>
    <row r="28574" spans="41:41" x14ac:dyDescent="0.25">
      <c r="AO28574" s="165"/>
    </row>
    <row r="28575" spans="41:41" x14ac:dyDescent="0.25">
      <c r="AO28575" s="165"/>
    </row>
    <row r="28576" spans="41:41" x14ac:dyDescent="0.25">
      <c r="AO28576" s="165"/>
    </row>
    <row r="28577" spans="41:41" x14ac:dyDescent="0.25">
      <c r="AO28577" s="165"/>
    </row>
    <row r="28578" spans="41:41" x14ac:dyDescent="0.25">
      <c r="AO28578" s="165"/>
    </row>
    <row r="28579" spans="41:41" x14ac:dyDescent="0.25">
      <c r="AO28579" s="165"/>
    </row>
    <row r="28580" spans="41:41" x14ac:dyDescent="0.25">
      <c r="AO28580" s="165"/>
    </row>
    <row r="28581" spans="41:41" x14ac:dyDescent="0.25">
      <c r="AO28581" s="165"/>
    </row>
    <row r="28582" spans="41:41" x14ac:dyDescent="0.25">
      <c r="AO28582" s="165"/>
    </row>
    <row r="28583" spans="41:41" x14ac:dyDescent="0.25">
      <c r="AO28583" s="165"/>
    </row>
    <row r="28584" spans="41:41" x14ac:dyDescent="0.25">
      <c r="AO28584" s="165"/>
    </row>
    <row r="28585" spans="41:41" x14ac:dyDescent="0.25">
      <c r="AO28585" s="165"/>
    </row>
    <row r="28586" spans="41:41" x14ac:dyDescent="0.25">
      <c r="AO28586" s="165"/>
    </row>
    <row r="28587" spans="41:41" x14ac:dyDescent="0.25">
      <c r="AO28587" s="165"/>
    </row>
    <row r="28588" spans="41:41" x14ac:dyDescent="0.25">
      <c r="AO28588" s="165"/>
    </row>
    <row r="28589" spans="41:41" x14ac:dyDescent="0.25">
      <c r="AO28589" s="165"/>
    </row>
    <row r="28590" spans="41:41" x14ac:dyDescent="0.25">
      <c r="AO28590" s="165"/>
    </row>
    <row r="28591" spans="41:41" x14ac:dyDescent="0.25">
      <c r="AO28591" s="165"/>
    </row>
    <row r="28592" spans="41:41" x14ac:dyDescent="0.25">
      <c r="AO28592" s="165"/>
    </row>
    <row r="28593" spans="41:41" x14ac:dyDescent="0.25">
      <c r="AO28593" s="165"/>
    </row>
    <row r="28594" spans="41:41" x14ac:dyDescent="0.25">
      <c r="AO28594" s="165"/>
    </row>
    <row r="28595" spans="41:41" x14ac:dyDescent="0.25">
      <c r="AO28595" s="165"/>
    </row>
    <row r="28596" spans="41:41" x14ac:dyDescent="0.25">
      <c r="AO28596" s="165"/>
    </row>
    <row r="28597" spans="41:41" x14ac:dyDescent="0.25">
      <c r="AO28597" s="165"/>
    </row>
    <row r="28598" spans="41:41" x14ac:dyDescent="0.25">
      <c r="AO28598" s="165"/>
    </row>
    <row r="28599" spans="41:41" x14ac:dyDescent="0.25">
      <c r="AO28599" s="165"/>
    </row>
    <row r="28600" spans="41:41" x14ac:dyDescent="0.25">
      <c r="AO28600" s="165"/>
    </row>
    <row r="28601" spans="41:41" x14ac:dyDescent="0.25">
      <c r="AO28601" s="165"/>
    </row>
    <row r="28602" spans="41:41" x14ac:dyDescent="0.25">
      <c r="AO28602" s="165"/>
    </row>
    <row r="28603" spans="41:41" x14ac:dyDescent="0.25">
      <c r="AO28603" s="165"/>
    </row>
    <row r="28604" spans="41:41" x14ac:dyDescent="0.25">
      <c r="AO28604" s="165"/>
    </row>
    <row r="28605" spans="41:41" x14ac:dyDescent="0.25">
      <c r="AO28605" s="165"/>
    </row>
    <row r="28606" spans="41:41" x14ac:dyDescent="0.25">
      <c r="AO28606" s="165"/>
    </row>
    <row r="28607" spans="41:41" x14ac:dyDescent="0.25">
      <c r="AO28607" s="165"/>
    </row>
    <row r="28608" spans="41:41" x14ac:dyDescent="0.25">
      <c r="AO28608" s="165"/>
    </row>
    <row r="28609" spans="41:41" x14ac:dyDescent="0.25">
      <c r="AO28609" s="165"/>
    </row>
    <row r="28610" spans="41:41" x14ac:dyDescent="0.25">
      <c r="AO28610" s="165"/>
    </row>
    <row r="28611" spans="41:41" x14ac:dyDescent="0.25">
      <c r="AO28611" s="165"/>
    </row>
    <row r="28612" spans="41:41" x14ac:dyDescent="0.25">
      <c r="AO28612" s="165"/>
    </row>
    <row r="28613" spans="41:41" x14ac:dyDescent="0.25">
      <c r="AO28613" s="165"/>
    </row>
    <row r="28614" spans="41:41" x14ac:dyDescent="0.25">
      <c r="AO28614" s="165"/>
    </row>
    <row r="28615" spans="41:41" x14ac:dyDescent="0.25">
      <c r="AO28615" s="165"/>
    </row>
    <row r="28616" spans="41:41" x14ac:dyDescent="0.25">
      <c r="AO28616" s="165"/>
    </row>
    <row r="28617" spans="41:41" x14ac:dyDescent="0.25">
      <c r="AO28617" s="165"/>
    </row>
    <row r="28618" spans="41:41" x14ac:dyDescent="0.25">
      <c r="AO28618" s="165"/>
    </row>
    <row r="28619" spans="41:41" x14ac:dyDescent="0.25">
      <c r="AO28619" s="165"/>
    </row>
    <row r="28620" spans="41:41" x14ac:dyDescent="0.25">
      <c r="AO28620" s="165"/>
    </row>
    <row r="28621" spans="41:41" x14ac:dyDescent="0.25">
      <c r="AO28621" s="165"/>
    </row>
    <row r="28622" spans="41:41" x14ac:dyDescent="0.25">
      <c r="AO28622" s="165"/>
    </row>
    <row r="28623" spans="41:41" x14ac:dyDescent="0.25">
      <c r="AO28623" s="165"/>
    </row>
    <row r="28624" spans="41:41" x14ac:dyDescent="0.25">
      <c r="AO28624" s="165"/>
    </row>
    <row r="28625" spans="41:41" x14ac:dyDescent="0.25">
      <c r="AO28625" s="165"/>
    </row>
    <row r="28626" spans="41:41" x14ac:dyDescent="0.25">
      <c r="AO28626" s="165"/>
    </row>
    <row r="28627" spans="41:41" x14ac:dyDescent="0.25">
      <c r="AO28627" s="165"/>
    </row>
    <row r="28628" spans="41:41" x14ac:dyDescent="0.25">
      <c r="AO28628" s="165"/>
    </row>
    <row r="28629" spans="41:41" x14ac:dyDescent="0.25">
      <c r="AO28629" s="165"/>
    </row>
    <row r="28630" spans="41:41" x14ac:dyDescent="0.25">
      <c r="AO28630" s="165"/>
    </row>
    <row r="28631" spans="41:41" x14ac:dyDescent="0.25">
      <c r="AO28631" s="165"/>
    </row>
    <row r="28632" spans="41:41" x14ac:dyDescent="0.25">
      <c r="AO28632" s="165"/>
    </row>
    <row r="28633" spans="41:41" x14ac:dyDescent="0.25">
      <c r="AO28633" s="165"/>
    </row>
    <row r="28634" spans="41:41" x14ac:dyDescent="0.25">
      <c r="AO28634" s="165"/>
    </row>
    <row r="28635" spans="41:41" x14ac:dyDescent="0.25">
      <c r="AO28635" s="165"/>
    </row>
    <row r="28636" spans="41:41" x14ac:dyDescent="0.25">
      <c r="AO28636" s="165"/>
    </row>
    <row r="28637" spans="41:41" x14ac:dyDescent="0.25">
      <c r="AO28637" s="165"/>
    </row>
    <row r="28638" spans="41:41" x14ac:dyDescent="0.25">
      <c r="AO28638" s="165"/>
    </row>
    <row r="28639" spans="41:41" x14ac:dyDescent="0.25">
      <c r="AO28639" s="165"/>
    </row>
    <row r="28640" spans="41:41" x14ac:dyDescent="0.25">
      <c r="AO28640" s="165"/>
    </row>
    <row r="28641" spans="41:41" x14ac:dyDescent="0.25">
      <c r="AO28641" s="165"/>
    </row>
    <row r="28642" spans="41:41" x14ac:dyDescent="0.25">
      <c r="AO28642" s="165"/>
    </row>
    <row r="28643" spans="41:41" x14ac:dyDescent="0.25">
      <c r="AO28643" s="165"/>
    </row>
    <row r="28644" spans="41:41" x14ac:dyDescent="0.25">
      <c r="AO28644" s="165"/>
    </row>
    <row r="28645" spans="41:41" x14ac:dyDescent="0.25">
      <c r="AO28645" s="165"/>
    </row>
    <row r="28646" spans="41:41" x14ac:dyDescent="0.25">
      <c r="AO28646" s="165"/>
    </row>
    <row r="28647" spans="41:41" x14ac:dyDescent="0.25">
      <c r="AO28647" s="165"/>
    </row>
    <row r="28648" spans="41:41" x14ac:dyDescent="0.25">
      <c r="AO28648" s="165"/>
    </row>
    <row r="28649" spans="41:41" x14ac:dyDescent="0.25">
      <c r="AO28649" s="165"/>
    </row>
    <row r="28650" spans="41:41" x14ac:dyDescent="0.25">
      <c r="AO28650" s="165"/>
    </row>
    <row r="28651" spans="41:41" x14ac:dyDescent="0.25">
      <c r="AO28651" s="165"/>
    </row>
    <row r="28652" spans="41:41" x14ac:dyDescent="0.25">
      <c r="AO28652" s="165"/>
    </row>
    <row r="28653" spans="41:41" x14ac:dyDescent="0.25">
      <c r="AO28653" s="165"/>
    </row>
    <row r="28654" spans="41:41" x14ac:dyDescent="0.25">
      <c r="AO28654" s="165"/>
    </row>
    <row r="28655" spans="41:41" x14ac:dyDescent="0.25">
      <c r="AO28655" s="165"/>
    </row>
    <row r="28656" spans="41:41" x14ac:dyDescent="0.25">
      <c r="AO28656" s="165"/>
    </row>
    <row r="28657" spans="41:41" x14ac:dyDescent="0.25">
      <c r="AO28657" s="165"/>
    </row>
    <row r="28658" spans="41:41" x14ac:dyDescent="0.25">
      <c r="AO28658" s="165"/>
    </row>
    <row r="28659" spans="41:41" x14ac:dyDescent="0.25">
      <c r="AO28659" s="165"/>
    </row>
    <row r="28660" spans="41:41" x14ac:dyDescent="0.25">
      <c r="AO28660" s="165"/>
    </row>
    <row r="28661" spans="41:41" x14ac:dyDescent="0.25">
      <c r="AO28661" s="165"/>
    </row>
    <row r="28662" spans="41:41" x14ac:dyDescent="0.25">
      <c r="AO28662" s="165"/>
    </row>
    <row r="28663" spans="41:41" x14ac:dyDescent="0.25">
      <c r="AO28663" s="165"/>
    </row>
    <row r="28664" spans="41:41" x14ac:dyDescent="0.25">
      <c r="AO28664" s="165"/>
    </row>
    <row r="28665" spans="41:41" x14ac:dyDescent="0.25">
      <c r="AO28665" s="165"/>
    </row>
    <row r="28666" spans="41:41" x14ac:dyDescent="0.25">
      <c r="AO28666" s="165"/>
    </row>
    <row r="28667" spans="41:41" x14ac:dyDescent="0.25">
      <c r="AO28667" s="165"/>
    </row>
    <row r="28668" spans="41:41" x14ac:dyDescent="0.25">
      <c r="AO28668" s="165"/>
    </row>
    <row r="28669" spans="41:41" x14ac:dyDescent="0.25">
      <c r="AO28669" s="165"/>
    </row>
    <row r="28670" spans="41:41" x14ac:dyDescent="0.25">
      <c r="AO28670" s="165"/>
    </row>
    <row r="28671" spans="41:41" x14ac:dyDescent="0.25">
      <c r="AO28671" s="165"/>
    </row>
    <row r="28672" spans="41:41" x14ac:dyDescent="0.25">
      <c r="AO28672" s="165"/>
    </row>
    <row r="28673" spans="41:41" x14ac:dyDescent="0.25">
      <c r="AO28673" s="165"/>
    </row>
    <row r="28674" spans="41:41" x14ac:dyDescent="0.25">
      <c r="AO28674" s="165"/>
    </row>
    <row r="28675" spans="41:41" x14ac:dyDescent="0.25">
      <c r="AO28675" s="165"/>
    </row>
    <row r="28676" spans="41:41" x14ac:dyDescent="0.25">
      <c r="AO28676" s="165"/>
    </row>
    <row r="28677" spans="41:41" x14ac:dyDescent="0.25">
      <c r="AO28677" s="165"/>
    </row>
    <row r="28678" spans="41:41" x14ac:dyDescent="0.25">
      <c r="AO28678" s="165"/>
    </row>
    <row r="28679" spans="41:41" x14ac:dyDescent="0.25">
      <c r="AO28679" s="165"/>
    </row>
    <row r="28680" spans="41:41" x14ac:dyDescent="0.25">
      <c r="AO28680" s="165"/>
    </row>
    <row r="28681" spans="41:41" x14ac:dyDescent="0.25">
      <c r="AO28681" s="165"/>
    </row>
    <row r="28682" spans="41:41" x14ac:dyDescent="0.25">
      <c r="AO28682" s="165"/>
    </row>
    <row r="28683" spans="41:41" x14ac:dyDescent="0.25">
      <c r="AO28683" s="165"/>
    </row>
    <row r="28684" spans="41:41" x14ac:dyDescent="0.25">
      <c r="AO28684" s="165"/>
    </row>
    <row r="28685" spans="41:41" x14ac:dyDescent="0.25">
      <c r="AO28685" s="165"/>
    </row>
    <row r="28686" spans="41:41" x14ac:dyDescent="0.25">
      <c r="AO28686" s="165"/>
    </row>
    <row r="28687" spans="41:41" x14ac:dyDescent="0.25">
      <c r="AO28687" s="165"/>
    </row>
    <row r="28688" spans="41:41" x14ac:dyDescent="0.25">
      <c r="AO28688" s="165"/>
    </row>
    <row r="28689" spans="41:41" x14ac:dyDescent="0.25">
      <c r="AO28689" s="165"/>
    </row>
    <row r="28690" spans="41:41" x14ac:dyDescent="0.25">
      <c r="AO28690" s="165"/>
    </row>
    <row r="28691" spans="41:41" x14ac:dyDescent="0.25">
      <c r="AO28691" s="165"/>
    </row>
    <row r="28692" spans="41:41" x14ac:dyDescent="0.25">
      <c r="AO28692" s="165"/>
    </row>
    <row r="28693" spans="41:41" x14ac:dyDescent="0.25">
      <c r="AO28693" s="165"/>
    </row>
    <row r="28694" spans="41:41" x14ac:dyDescent="0.25">
      <c r="AO28694" s="165"/>
    </row>
    <row r="28695" spans="41:41" x14ac:dyDescent="0.25">
      <c r="AO28695" s="165"/>
    </row>
    <row r="28696" spans="41:41" x14ac:dyDescent="0.25">
      <c r="AO28696" s="165"/>
    </row>
    <row r="28697" spans="41:41" x14ac:dyDescent="0.25">
      <c r="AO28697" s="165"/>
    </row>
    <row r="28698" spans="41:41" x14ac:dyDescent="0.25">
      <c r="AO28698" s="165"/>
    </row>
    <row r="28699" spans="41:41" x14ac:dyDescent="0.25">
      <c r="AO28699" s="165"/>
    </row>
    <row r="28700" spans="41:41" x14ac:dyDescent="0.25">
      <c r="AO28700" s="165"/>
    </row>
    <row r="28701" spans="41:41" x14ac:dyDescent="0.25">
      <c r="AO28701" s="165"/>
    </row>
    <row r="28702" spans="41:41" x14ac:dyDescent="0.25">
      <c r="AO28702" s="165"/>
    </row>
    <row r="28703" spans="41:41" x14ac:dyDescent="0.25">
      <c r="AO28703" s="165"/>
    </row>
    <row r="28704" spans="41:41" x14ac:dyDescent="0.25">
      <c r="AO28704" s="165"/>
    </row>
    <row r="28705" spans="41:41" x14ac:dyDescent="0.25">
      <c r="AO28705" s="165"/>
    </row>
    <row r="28706" spans="41:41" x14ac:dyDescent="0.25">
      <c r="AO28706" s="165"/>
    </row>
    <row r="28707" spans="41:41" x14ac:dyDescent="0.25">
      <c r="AO28707" s="165"/>
    </row>
    <row r="28708" spans="41:41" x14ac:dyDescent="0.25">
      <c r="AO28708" s="165"/>
    </row>
    <row r="28709" spans="41:41" x14ac:dyDescent="0.25">
      <c r="AO28709" s="165"/>
    </row>
    <row r="28710" spans="41:41" x14ac:dyDescent="0.25">
      <c r="AO28710" s="165"/>
    </row>
    <row r="28711" spans="41:41" x14ac:dyDescent="0.25">
      <c r="AO28711" s="165"/>
    </row>
    <row r="28712" spans="41:41" x14ac:dyDescent="0.25">
      <c r="AO28712" s="165"/>
    </row>
    <row r="28713" spans="41:41" x14ac:dyDescent="0.25">
      <c r="AO28713" s="165"/>
    </row>
    <row r="28714" spans="41:41" x14ac:dyDescent="0.25">
      <c r="AO28714" s="165"/>
    </row>
    <row r="28715" spans="41:41" x14ac:dyDescent="0.25">
      <c r="AO28715" s="165"/>
    </row>
    <row r="28716" spans="41:41" x14ac:dyDescent="0.25">
      <c r="AO28716" s="165"/>
    </row>
    <row r="28717" spans="41:41" x14ac:dyDescent="0.25">
      <c r="AO28717" s="165"/>
    </row>
    <row r="28718" spans="41:41" x14ac:dyDescent="0.25">
      <c r="AO28718" s="165"/>
    </row>
    <row r="28719" spans="41:41" x14ac:dyDescent="0.25">
      <c r="AO28719" s="165"/>
    </row>
    <row r="28720" spans="41:41" x14ac:dyDescent="0.25">
      <c r="AO28720" s="165"/>
    </row>
    <row r="28721" spans="41:41" x14ac:dyDescent="0.25">
      <c r="AO28721" s="165"/>
    </row>
    <row r="28722" spans="41:41" x14ac:dyDescent="0.25">
      <c r="AO28722" s="165"/>
    </row>
    <row r="28723" spans="41:41" x14ac:dyDescent="0.25">
      <c r="AO28723" s="165"/>
    </row>
    <row r="28724" spans="41:41" x14ac:dyDescent="0.25">
      <c r="AO28724" s="165"/>
    </row>
    <row r="28725" spans="41:41" x14ac:dyDescent="0.25">
      <c r="AO28725" s="165"/>
    </row>
    <row r="28726" spans="41:41" x14ac:dyDescent="0.25">
      <c r="AO28726" s="165"/>
    </row>
    <row r="28727" spans="41:41" x14ac:dyDescent="0.25">
      <c r="AO28727" s="165"/>
    </row>
    <row r="28728" spans="41:41" x14ac:dyDescent="0.25">
      <c r="AO28728" s="165"/>
    </row>
    <row r="28729" spans="41:41" x14ac:dyDescent="0.25">
      <c r="AO28729" s="165"/>
    </row>
    <row r="28730" spans="41:41" x14ac:dyDescent="0.25">
      <c r="AO28730" s="165"/>
    </row>
    <row r="28731" spans="41:41" x14ac:dyDescent="0.25">
      <c r="AO28731" s="165"/>
    </row>
    <row r="28732" spans="41:41" x14ac:dyDescent="0.25">
      <c r="AO28732" s="165"/>
    </row>
    <row r="28733" spans="41:41" x14ac:dyDescent="0.25">
      <c r="AO28733" s="165"/>
    </row>
    <row r="28734" spans="41:41" x14ac:dyDescent="0.25">
      <c r="AO28734" s="165"/>
    </row>
    <row r="28735" spans="41:41" x14ac:dyDescent="0.25">
      <c r="AO28735" s="165"/>
    </row>
    <row r="28736" spans="41:41" x14ac:dyDescent="0.25">
      <c r="AO28736" s="165"/>
    </row>
    <row r="28737" spans="41:41" x14ac:dyDescent="0.25">
      <c r="AO28737" s="165"/>
    </row>
    <row r="28738" spans="41:41" x14ac:dyDescent="0.25">
      <c r="AO28738" s="165"/>
    </row>
    <row r="28739" spans="41:41" x14ac:dyDescent="0.25">
      <c r="AO28739" s="165"/>
    </row>
    <row r="28740" spans="41:41" x14ac:dyDescent="0.25">
      <c r="AO28740" s="165"/>
    </row>
    <row r="28741" spans="41:41" x14ac:dyDescent="0.25">
      <c r="AO28741" s="165"/>
    </row>
    <row r="28742" spans="41:41" x14ac:dyDescent="0.25">
      <c r="AO28742" s="165"/>
    </row>
    <row r="28743" spans="41:41" x14ac:dyDescent="0.25">
      <c r="AO28743" s="165"/>
    </row>
    <row r="28744" spans="41:41" x14ac:dyDescent="0.25">
      <c r="AO28744" s="165"/>
    </row>
    <row r="28745" spans="41:41" x14ac:dyDescent="0.25">
      <c r="AO28745" s="165"/>
    </row>
    <row r="28746" spans="41:41" x14ac:dyDescent="0.25">
      <c r="AO28746" s="165"/>
    </row>
    <row r="28747" spans="41:41" x14ac:dyDescent="0.25">
      <c r="AO28747" s="165"/>
    </row>
    <row r="28748" spans="41:41" x14ac:dyDescent="0.25">
      <c r="AO28748" s="165"/>
    </row>
    <row r="28749" spans="41:41" x14ac:dyDescent="0.25">
      <c r="AO28749" s="165"/>
    </row>
    <row r="28750" spans="41:41" x14ac:dyDescent="0.25">
      <c r="AO28750" s="165"/>
    </row>
    <row r="28751" spans="41:41" x14ac:dyDescent="0.25">
      <c r="AO28751" s="165"/>
    </row>
    <row r="28752" spans="41:41" x14ac:dyDescent="0.25">
      <c r="AO28752" s="165"/>
    </row>
    <row r="28753" spans="41:41" x14ac:dyDescent="0.25">
      <c r="AO28753" s="165"/>
    </row>
    <row r="28754" spans="41:41" x14ac:dyDescent="0.25">
      <c r="AO28754" s="165"/>
    </row>
    <row r="28755" spans="41:41" x14ac:dyDescent="0.25">
      <c r="AO28755" s="165"/>
    </row>
    <row r="28756" spans="41:41" x14ac:dyDescent="0.25">
      <c r="AO28756" s="165"/>
    </row>
    <row r="28757" spans="41:41" x14ac:dyDescent="0.25">
      <c r="AO28757" s="165"/>
    </row>
    <row r="28758" spans="41:41" x14ac:dyDescent="0.25">
      <c r="AO28758" s="165"/>
    </row>
    <row r="28759" spans="41:41" x14ac:dyDescent="0.25">
      <c r="AO28759" s="165"/>
    </row>
    <row r="28760" spans="41:41" x14ac:dyDescent="0.25">
      <c r="AO28760" s="165"/>
    </row>
    <row r="28761" spans="41:41" x14ac:dyDescent="0.25">
      <c r="AO28761" s="165"/>
    </row>
    <row r="28762" spans="41:41" x14ac:dyDescent="0.25">
      <c r="AO28762" s="165"/>
    </row>
    <row r="28763" spans="41:41" x14ac:dyDescent="0.25">
      <c r="AO28763" s="165"/>
    </row>
    <row r="28764" spans="41:41" x14ac:dyDescent="0.25">
      <c r="AO28764" s="165"/>
    </row>
    <row r="28765" spans="41:41" x14ac:dyDescent="0.25">
      <c r="AO28765" s="165"/>
    </row>
    <row r="28766" spans="41:41" x14ac:dyDescent="0.25">
      <c r="AO28766" s="165"/>
    </row>
    <row r="28767" spans="41:41" x14ac:dyDescent="0.25">
      <c r="AO28767" s="165"/>
    </row>
    <row r="28768" spans="41:41" x14ac:dyDescent="0.25">
      <c r="AO28768" s="165"/>
    </row>
    <row r="28769" spans="41:41" x14ac:dyDescent="0.25">
      <c r="AO28769" s="165"/>
    </row>
    <row r="28770" spans="41:41" x14ac:dyDescent="0.25">
      <c r="AO28770" s="165"/>
    </row>
    <row r="28771" spans="41:41" x14ac:dyDescent="0.25">
      <c r="AO28771" s="165"/>
    </row>
    <row r="28772" spans="41:41" x14ac:dyDescent="0.25">
      <c r="AO28772" s="165"/>
    </row>
    <row r="28773" spans="41:41" x14ac:dyDescent="0.25">
      <c r="AO28773" s="165"/>
    </row>
    <row r="28774" spans="41:41" x14ac:dyDescent="0.25">
      <c r="AO28774" s="165"/>
    </row>
    <row r="28775" spans="41:41" x14ac:dyDescent="0.25">
      <c r="AO28775" s="165"/>
    </row>
    <row r="28776" spans="41:41" x14ac:dyDescent="0.25">
      <c r="AO28776" s="165"/>
    </row>
    <row r="28777" spans="41:41" x14ac:dyDescent="0.25">
      <c r="AO28777" s="165"/>
    </row>
    <row r="28778" spans="41:41" x14ac:dyDescent="0.25">
      <c r="AO28778" s="165"/>
    </row>
    <row r="28779" spans="41:41" x14ac:dyDescent="0.25">
      <c r="AO28779" s="165"/>
    </row>
    <row r="28780" spans="41:41" x14ac:dyDescent="0.25">
      <c r="AO28780" s="165"/>
    </row>
    <row r="28781" spans="41:41" x14ac:dyDescent="0.25">
      <c r="AO28781" s="165"/>
    </row>
    <row r="28782" spans="41:41" x14ac:dyDescent="0.25">
      <c r="AO28782" s="165"/>
    </row>
    <row r="28783" spans="41:41" x14ac:dyDescent="0.25">
      <c r="AO28783" s="165"/>
    </row>
    <row r="28784" spans="41:41" x14ac:dyDescent="0.25">
      <c r="AO28784" s="165"/>
    </row>
    <row r="28785" spans="41:41" x14ac:dyDescent="0.25">
      <c r="AO28785" s="165"/>
    </row>
    <row r="28786" spans="41:41" x14ac:dyDescent="0.25">
      <c r="AO28786" s="165"/>
    </row>
    <row r="28787" spans="41:41" x14ac:dyDescent="0.25">
      <c r="AO28787" s="165"/>
    </row>
    <row r="28788" spans="41:41" x14ac:dyDescent="0.25">
      <c r="AO28788" s="165"/>
    </row>
    <row r="28789" spans="41:41" x14ac:dyDescent="0.25">
      <c r="AO28789" s="165"/>
    </row>
    <row r="28790" spans="41:41" x14ac:dyDescent="0.25">
      <c r="AO28790" s="165"/>
    </row>
    <row r="28791" spans="41:41" x14ac:dyDescent="0.25">
      <c r="AO28791" s="165"/>
    </row>
    <row r="28792" spans="41:41" x14ac:dyDescent="0.25">
      <c r="AO28792" s="165"/>
    </row>
    <row r="28793" spans="41:41" x14ac:dyDescent="0.25">
      <c r="AO28793" s="165"/>
    </row>
    <row r="28794" spans="41:41" x14ac:dyDescent="0.25">
      <c r="AO28794" s="165"/>
    </row>
    <row r="28795" spans="41:41" x14ac:dyDescent="0.25">
      <c r="AO28795" s="165"/>
    </row>
    <row r="28796" spans="41:41" x14ac:dyDescent="0.25">
      <c r="AO28796" s="165"/>
    </row>
    <row r="28797" spans="41:41" x14ac:dyDescent="0.25">
      <c r="AO28797" s="165"/>
    </row>
    <row r="28798" spans="41:41" x14ac:dyDescent="0.25">
      <c r="AO28798" s="165"/>
    </row>
    <row r="28799" spans="41:41" x14ac:dyDescent="0.25">
      <c r="AO28799" s="165"/>
    </row>
    <row r="28800" spans="41:41" x14ac:dyDescent="0.25">
      <c r="AO28800" s="165"/>
    </row>
    <row r="28801" spans="41:41" x14ac:dyDescent="0.25">
      <c r="AO28801" s="165"/>
    </row>
    <row r="28802" spans="41:41" x14ac:dyDescent="0.25">
      <c r="AO28802" s="165"/>
    </row>
    <row r="28803" spans="41:41" x14ac:dyDescent="0.25">
      <c r="AO28803" s="165"/>
    </row>
    <row r="28804" spans="41:41" x14ac:dyDescent="0.25">
      <c r="AO28804" s="165"/>
    </row>
    <row r="28805" spans="41:41" x14ac:dyDescent="0.25">
      <c r="AO28805" s="165"/>
    </row>
    <row r="28806" spans="41:41" x14ac:dyDescent="0.25">
      <c r="AO28806" s="165"/>
    </row>
    <row r="28807" spans="41:41" x14ac:dyDescent="0.25">
      <c r="AO28807" s="165"/>
    </row>
    <row r="28808" spans="41:41" x14ac:dyDescent="0.25">
      <c r="AO28808" s="165"/>
    </row>
    <row r="28809" spans="41:41" x14ac:dyDescent="0.25">
      <c r="AO28809" s="165"/>
    </row>
    <row r="28810" spans="41:41" x14ac:dyDescent="0.25">
      <c r="AO28810" s="165"/>
    </row>
    <row r="28811" spans="41:41" x14ac:dyDescent="0.25">
      <c r="AO28811" s="165"/>
    </row>
    <row r="28812" spans="41:41" x14ac:dyDescent="0.25">
      <c r="AO28812" s="165"/>
    </row>
    <row r="28813" spans="41:41" x14ac:dyDescent="0.25">
      <c r="AO28813" s="165"/>
    </row>
    <row r="28814" spans="41:41" x14ac:dyDescent="0.25">
      <c r="AO28814" s="165"/>
    </row>
    <row r="28815" spans="41:41" x14ac:dyDescent="0.25">
      <c r="AO28815" s="165"/>
    </row>
    <row r="28816" spans="41:41" x14ac:dyDescent="0.25">
      <c r="AO28816" s="165"/>
    </row>
    <row r="28817" spans="41:41" x14ac:dyDescent="0.25">
      <c r="AO28817" s="165"/>
    </row>
    <row r="28818" spans="41:41" x14ac:dyDescent="0.25">
      <c r="AO28818" s="165"/>
    </row>
    <row r="28819" spans="41:41" x14ac:dyDescent="0.25">
      <c r="AO28819" s="165"/>
    </row>
    <row r="28820" spans="41:41" x14ac:dyDescent="0.25">
      <c r="AO28820" s="165"/>
    </row>
    <row r="28821" spans="41:41" x14ac:dyDescent="0.25">
      <c r="AO28821" s="165"/>
    </row>
    <row r="28822" spans="41:41" x14ac:dyDescent="0.25">
      <c r="AO28822" s="165"/>
    </row>
    <row r="28823" spans="41:41" x14ac:dyDescent="0.25">
      <c r="AO28823" s="165"/>
    </row>
    <row r="28824" spans="41:41" x14ac:dyDescent="0.25">
      <c r="AO28824" s="165"/>
    </row>
    <row r="28825" spans="41:41" x14ac:dyDescent="0.25">
      <c r="AO28825" s="165"/>
    </row>
    <row r="28826" spans="41:41" x14ac:dyDescent="0.25">
      <c r="AO28826" s="165"/>
    </row>
    <row r="28827" spans="41:41" x14ac:dyDescent="0.25">
      <c r="AO28827" s="165"/>
    </row>
    <row r="28828" spans="41:41" x14ac:dyDescent="0.25">
      <c r="AO28828" s="165"/>
    </row>
    <row r="28829" spans="41:41" x14ac:dyDescent="0.25">
      <c r="AO28829" s="165"/>
    </row>
    <row r="28830" spans="41:41" x14ac:dyDescent="0.25">
      <c r="AO28830" s="165"/>
    </row>
    <row r="28831" spans="41:41" x14ac:dyDescent="0.25">
      <c r="AO28831" s="165"/>
    </row>
    <row r="28832" spans="41:41" x14ac:dyDescent="0.25">
      <c r="AO28832" s="165"/>
    </row>
    <row r="28833" spans="41:41" x14ac:dyDescent="0.25">
      <c r="AO28833" s="165"/>
    </row>
    <row r="28834" spans="41:41" x14ac:dyDescent="0.25">
      <c r="AO28834" s="165"/>
    </row>
    <row r="28835" spans="41:41" x14ac:dyDescent="0.25">
      <c r="AO28835" s="165"/>
    </row>
    <row r="28836" spans="41:41" x14ac:dyDescent="0.25">
      <c r="AO28836" s="165"/>
    </row>
    <row r="28837" spans="41:41" x14ac:dyDescent="0.25">
      <c r="AO28837" s="165"/>
    </row>
    <row r="28838" spans="41:41" x14ac:dyDescent="0.25">
      <c r="AO28838" s="165"/>
    </row>
    <row r="28839" spans="41:41" x14ac:dyDescent="0.25">
      <c r="AO28839" s="165"/>
    </row>
    <row r="28840" spans="41:41" x14ac:dyDescent="0.25">
      <c r="AO28840" s="165"/>
    </row>
    <row r="28841" spans="41:41" x14ac:dyDescent="0.25">
      <c r="AO28841" s="165"/>
    </row>
    <row r="28842" spans="41:41" x14ac:dyDescent="0.25">
      <c r="AO28842" s="165"/>
    </row>
    <row r="28843" spans="41:41" x14ac:dyDescent="0.25">
      <c r="AO28843" s="165"/>
    </row>
    <row r="28844" spans="41:41" x14ac:dyDescent="0.25">
      <c r="AO28844" s="165"/>
    </row>
    <row r="28845" spans="41:41" x14ac:dyDescent="0.25">
      <c r="AO28845" s="165"/>
    </row>
    <row r="28846" spans="41:41" x14ac:dyDescent="0.25">
      <c r="AO28846" s="165"/>
    </row>
    <row r="28847" spans="41:41" x14ac:dyDescent="0.25">
      <c r="AO28847" s="165"/>
    </row>
    <row r="28848" spans="41:41" x14ac:dyDescent="0.25">
      <c r="AO28848" s="165"/>
    </row>
    <row r="28849" spans="41:41" x14ac:dyDescent="0.25">
      <c r="AO28849" s="165"/>
    </row>
    <row r="28850" spans="41:41" x14ac:dyDescent="0.25">
      <c r="AO28850" s="165"/>
    </row>
    <row r="28851" spans="41:41" x14ac:dyDescent="0.25">
      <c r="AO28851" s="165"/>
    </row>
    <row r="28852" spans="41:41" x14ac:dyDescent="0.25">
      <c r="AO28852" s="165"/>
    </row>
    <row r="28853" spans="41:41" x14ac:dyDescent="0.25">
      <c r="AO28853" s="165"/>
    </row>
    <row r="28854" spans="41:41" x14ac:dyDescent="0.25">
      <c r="AO28854" s="165"/>
    </row>
    <row r="28855" spans="41:41" x14ac:dyDescent="0.25">
      <c r="AO28855" s="165"/>
    </row>
    <row r="28856" spans="41:41" x14ac:dyDescent="0.25">
      <c r="AO28856" s="165"/>
    </row>
    <row r="28857" spans="41:41" x14ac:dyDescent="0.25">
      <c r="AO28857" s="165"/>
    </row>
    <row r="28858" spans="41:41" x14ac:dyDescent="0.25">
      <c r="AO28858" s="165"/>
    </row>
    <row r="28859" spans="41:41" x14ac:dyDescent="0.25">
      <c r="AO28859" s="165"/>
    </row>
    <row r="28860" spans="41:41" x14ac:dyDescent="0.25">
      <c r="AO28860" s="165"/>
    </row>
    <row r="28861" spans="41:41" x14ac:dyDescent="0.25">
      <c r="AO28861" s="165"/>
    </row>
    <row r="28862" spans="41:41" x14ac:dyDescent="0.25">
      <c r="AO28862" s="165"/>
    </row>
    <row r="28863" spans="41:41" x14ac:dyDescent="0.25">
      <c r="AO28863" s="165"/>
    </row>
    <row r="28864" spans="41:41" x14ac:dyDescent="0.25">
      <c r="AO28864" s="165"/>
    </row>
    <row r="28865" spans="41:41" x14ac:dyDescent="0.25">
      <c r="AO28865" s="165"/>
    </row>
    <row r="28866" spans="41:41" x14ac:dyDescent="0.25">
      <c r="AO28866" s="165"/>
    </row>
    <row r="28867" spans="41:41" x14ac:dyDescent="0.25">
      <c r="AO28867" s="165"/>
    </row>
    <row r="28868" spans="41:41" x14ac:dyDescent="0.25">
      <c r="AO28868" s="165"/>
    </row>
    <row r="28869" spans="41:41" x14ac:dyDescent="0.25">
      <c r="AO28869" s="165"/>
    </row>
    <row r="28870" spans="41:41" x14ac:dyDescent="0.25">
      <c r="AO28870" s="165"/>
    </row>
    <row r="28871" spans="41:41" x14ac:dyDescent="0.25">
      <c r="AO28871" s="165"/>
    </row>
    <row r="28872" spans="41:41" x14ac:dyDescent="0.25">
      <c r="AO28872" s="165"/>
    </row>
    <row r="28873" spans="41:41" x14ac:dyDescent="0.25">
      <c r="AO28873" s="165"/>
    </row>
    <row r="28874" spans="41:41" x14ac:dyDescent="0.25">
      <c r="AO28874" s="165"/>
    </row>
    <row r="28875" spans="41:41" x14ac:dyDescent="0.25">
      <c r="AO28875" s="165"/>
    </row>
    <row r="28876" spans="41:41" x14ac:dyDescent="0.25">
      <c r="AO28876" s="165"/>
    </row>
    <row r="28877" spans="41:41" x14ac:dyDescent="0.25">
      <c r="AO28877" s="165"/>
    </row>
    <row r="28878" spans="41:41" x14ac:dyDescent="0.25">
      <c r="AO28878" s="165"/>
    </row>
    <row r="28879" spans="41:41" x14ac:dyDescent="0.25">
      <c r="AO28879" s="165"/>
    </row>
    <row r="28880" spans="41:41" x14ac:dyDescent="0.25">
      <c r="AO28880" s="165"/>
    </row>
    <row r="28881" spans="41:41" x14ac:dyDescent="0.25">
      <c r="AO28881" s="165"/>
    </row>
    <row r="28882" spans="41:41" x14ac:dyDescent="0.25">
      <c r="AO28882" s="165"/>
    </row>
    <row r="28883" spans="41:41" x14ac:dyDescent="0.25">
      <c r="AO28883" s="165"/>
    </row>
    <row r="28884" spans="41:41" x14ac:dyDescent="0.25">
      <c r="AO28884" s="165"/>
    </row>
    <row r="28885" spans="41:41" x14ac:dyDescent="0.25">
      <c r="AO28885" s="165"/>
    </row>
    <row r="28886" spans="41:41" x14ac:dyDescent="0.25">
      <c r="AO28886" s="165"/>
    </row>
    <row r="28887" spans="41:41" x14ac:dyDescent="0.25">
      <c r="AO28887" s="165"/>
    </row>
    <row r="28888" spans="41:41" x14ac:dyDescent="0.25">
      <c r="AO28888" s="165"/>
    </row>
    <row r="28889" spans="41:41" x14ac:dyDescent="0.25">
      <c r="AO28889" s="165"/>
    </row>
    <row r="28890" spans="41:41" x14ac:dyDescent="0.25">
      <c r="AO28890" s="165"/>
    </row>
    <row r="28891" spans="41:41" x14ac:dyDescent="0.25">
      <c r="AO28891" s="165"/>
    </row>
    <row r="28892" spans="41:41" x14ac:dyDescent="0.25">
      <c r="AO28892" s="165"/>
    </row>
    <row r="28893" spans="41:41" x14ac:dyDescent="0.25">
      <c r="AO28893" s="165"/>
    </row>
    <row r="28894" spans="41:41" x14ac:dyDescent="0.25">
      <c r="AO28894" s="165"/>
    </row>
    <row r="28895" spans="41:41" x14ac:dyDescent="0.25">
      <c r="AO28895" s="165"/>
    </row>
    <row r="28896" spans="41:41" x14ac:dyDescent="0.25">
      <c r="AO28896" s="165"/>
    </row>
    <row r="28897" spans="41:41" x14ac:dyDescent="0.25">
      <c r="AO28897" s="165"/>
    </row>
    <row r="28898" spans="41:41" x14ac:dyDescent="0.25">
      <c r="AO28898" s="165"/>
    </row>
    <row r="28899" spans="41:41" x14ac:dyDescent="0.25">
      <c r="AO28899" s="165"/>
    </row>
    <row r="28900" spans="41:41" x14ac:dyDescent="0.25">
      <c r="AO28900" s="165"/>
    </row>
    <row r="28901" spans="41:41" x14ac:dyDescent="0.25">
      <c r="AO28901" s="165"/>
    </row>
    <row r="28902" spans="41:41" x14ac:dyDescent="0.25">
      <c r="AO28902" s="165"/>
    </row>
    <row r="28903" spans="41:41" x14ac:dyDescent="0.25">
      <c r="AO28903" s="165"/>
    </row>
    <row r="28904" spans="41:41" x14ac:dyDescent="0.25">
      <c r="AO28904" s="165"/>
    </row>
    <row r="28905" spans="41:41" x14ac:dyDescent="0.25">
      <c r="AO28905" s="165"/>
    </row>
    <row r="28906" spans="41:41" x14ac:dyDescent="0.25">
      <c r="AO28906" s="165"/>
    </row>
    <row r="28907" spans="41:41" x14ac:dyDescent="0.25">
      <c r="AO28907" s="165"/>
    </row>
    <row r="28908" spans="41:41" x14ac:dyDescent="0.25">
      <c r="AO28908" s="165"/>
    </row>
    <row r="28909" spans="41:41" x14ac:dyDescent="0.25">
      <c r="AO28909" s="165"/>
    </row>
    <row r="28910" spans="41:41" x14ac:dyDescent="0.25">
      <c r="AO28910" s="165"/>
    </row>
    <row r="28911" spans="41:41" x14ac:dyDescent="0.25">
      <c r="AO28911" s="165"/>
    </row>
    <row r="28912" spans="41:41" x14ac:dyDescent="0.25">
      <c r="AO28912" s="165"/>
    </row>
    <row r="28913" spans="41:41" x14ac:dyDescent="0.25">
      <c r="AO28913" s="165"/>
    </row>
    <row r="28914" spans="41:41" x14ac:dyDescent="0.25">
      <c r="AO28914" s="165"/>
    </row>
    <row r="28915" spans="41:41" x14ac:dyDescent="0.25">
      <c r="AO28915" s="165"/>
    </row>
    <row r="28916" spans="41:41" x14ac:dyDescent="0.25">
      <c r="AO28916" s="165"/>
    </row>
    <row r="28917" spans="41:41" x14ac:dyDescent="0.25">
      <c r="AO28917" s="165"/>
    </row>
    <row r="28918" spans="41:41" x14ac:dyDescent="0.25">
      <c r="AO28918" s="165"/>
    </row>
    <row r="28919" spans="41:41" x14ac:dyDescent="0.25">
      <c r="AO28919" s="165"/>
    </row>
    <row r="28920" spans="41:41" x14ac:dyDescent="0.25">
      <c r="AO28920" s="165"/>
    </row>
    <row r="28921" spans="41:41" x14ac:dyDescent="0.25">
      <c r="AO28921" s="165"/>
    </row>
    <row r="28922" spans="41:41" x14ac:dyDescent="0.25">
      <c r="AO28922" s="165"/>
    </row>
    <row r="28923" spans="41:41" x14ac:dyDescent="0.25">
      <c r="AO28923" s="165"/>
    </row>
    <row r="28924" spans="41:41" x14ac:dyDescent="0.25">
      <c r="AO28924" s="165"/>
    </row>
    <row r="28925" spans="41:41" x14ac:dyDescent="0.25">
      <c r="AO28925" s="165"/>
    </row>
    <row r="28926" spans="41:41" x14ac:dyDescent="0.25">
      <c r="AO28926" s="165"/>
    </row>
    <row r="28927" spans="41:41" x14ac:dyDescent="0.25">
      <c r="AO28927" s="165"/>
    </row>
    <row r="28928" spans="41:41" x14ac:dyDescent="0.25">
      <c r="AO28928" s="165"/>
    </row>
    <row r="28929" spans="41:41" x14ac:dyDescent="0.25">
      <c r="AO28929" s="165"/>
    </row>
    <row r="28930" spans="41:41" x14ac:dyDescent="0.25">
      <c r="AO28930" s="165"/>
    </row>
    <row r="28931" spans="41:41" x14ac:dyDescent="0.25">
      <c r="AO28931" s="165"/>
    </row>
    <row r="28932" spans="41:41" x14ac:dyDescent="0.25">
      <c r="AO28932" s="165"/>
    </row>
    <row r="28933" spans="41:41" x14ac:dyDescent="0.25">
      <c r="AO28933" s="165"/>
    </row>
    <row r="28934" spans="41:41" x14ac:dyDescent="0.25">
      <c r="AO28934" s="165"/>
    </row>
    <row r="28935" spans="41:41" x14ac:dyDescent="0.25">
      <c r="AO28935" s="165"/>
    </row>
    <row r="28936" spans="41:41" x14ac:dyDescent="0.25">
      <c r="AO28936" s="165"/>
    </row>
    <row r="28937" spans="41:41" x14ac:dyDescent="0.25">
      <c r="AO28937" s="165"/>
    </row>
    <row r="28938" spans="41:41" x14ac:dyDescent="0.25">
      <c r="AO28938" s="165"/>
    </row>
    <row r="28939" spans="41:41" x14ac:dyDescent="0.25">
      <c r="AO28939" s="165"/>
    </row>
    <row r="28940" spans="41:41" x14ac:dyDescent="0.25">
      <c r="AO28940" s="165"/>
    </row>
    <row r="28941" spans="41:41" x14ac:dyDescent="0.25">
      <c r="AO28941" s="165"/>
    </row>
    <row r="28942" spans="41:41" x14ac:dyDescent="0.25">
      <c r="AO28942" s="165"/>
    </row>
    <row r="28943" spans="41:41" x14ac:dyDescent="0.25">
      <c r="AO28943" s="165"/>
    </row>
    <row r="28944" spans="41:41" x14ac:dyDescent="0.25">
      <c r="AO28944" s="165"/>
    </row>
    <row r="28945" spans="41:41" x14ac:dyDescent="0.25">
      <c r="AO28945" s="165"/>
    </row>
    <row r="28946" spans="41:41" x14ac:dyDescent="0.25">
      <c r="AO28946" s="165"/>
    </row>
    <row r="28947" spans="41:41" x14ac:dyDescent="0.25">
      <c r="AO28947" s="165"/>
    </row>
    <row r="28948" spans="41:41" x14ac:dyDescent="0.25">
      <c r="AO28948" s="165"/>
    </row>
    <row r="28949" spans="41:41" x14ac:dyDescent="0.25">
      <c r="AO28949" s="165"/>
    </row>
    <row r="28950" spans="41:41" x14ac:dyDescent="0.25">
      <c r="AO28950" s="165"/>
    </row>
    <row r="28951" spans="41:41" x14ac:dyDescent="0.25">
      <c r="AO28951" s="165"/>
    </row>
    <row r="28952" spans="41:41" x14ac:dyDescent="0.25">
      <c r="AO28952" s="165"/>
    </row>
    <row r="28953" spans="41:41" x14ac:dyDescent="0.25">
      <c r="AO28953" s="165"/>
    </row>
    <row r="28954" spans="41:41" x14ac:dyDescent="0.25">
      <c r="AO28954" s="165"/>
    </row>
    <row r="28955" spans="41:41" x14ac:dyDescent="0.25">
      <c r="AO28955" s="165"/>
    </row>
    <row r="28956" spans="41:41" x14ac:dyDescent="0.25">
      <c r="AO28956" s="165"/>
    </row>
    <row r="28957" spans="41:41" x14ac:dyDescent="0.25">
      <c r="AO28957" s="165"/>
    </row>
    <row r="28958" spans="41:41" x14ac:dyDescent="0.25">
      <c r="AO28958" s="165"/>
    </row>
    <row r="28959" spans="41:41" x14ac:dyDescent="0.25">
      <c r="AO28959" s="165"/>
    </row>
    <row r="28960" spans="41:41" x14ac:dyDescent="0.25">
      <c r="AO28960" s="165"/>
    </row>
    <row r="28961" spans="41:41" x14ac:dyDescent="0.25">
      <c r="AO28961" s="165"/>
    </row>
    <row r="28962" spans="41:41" x14ac:dyDescent="0.25">
      <c r="AO28962" s="165"/>
    </row>
    <row r="28963" spans="41:41" x14ac:dyDescent="0.25">
      <c r="AO28963" s="165"/>
    </row>
    <row r="28964" spans="41:41" x14ac:dyDescent="0.25">
      <c r="AO28964" s="165"/>
    </row>
    <row r="28965" spans="41:41" x14ac:dyDescent="0.25">
      <c r="AO28965" s="165"/>
    </row>
    <row r="28966" spans="41:41" x14ac:dyDescent="0.25">
      <c r="AO28966" s="165"/>
    </row>
    <row r="28967" spans="41:41" x14ac:dyDescent="0.25">
      <c r="AO28967" s="165"/>
    </row>
    <row r="28968" spans="41:41" x14ac:dyDescent="0.25">
      <c r="AO28968" s="165"/>
    </row>
    <row r="28969" spans="41:41" x14ac:dyDescent="0.25">
      <c r="AO28969" s="165"/>
    </row>
    <row r="28970" spans="41:41" x14ac:dyDescent="0.25">
      <c r="AO28970" s="165"/>
    </row>
    <row r="28971" spans="41:41" x14ac:dyDescent="0.25">
      <c r="AO28971" s="165"/>
    </row>
    <row r="28972" spans="41:41" x14ac:dyDescent="0.25">
      <c r="AO28972" s="165"/>
    </row>
    <row r="28973" spans="41:41" x14ac:dyDescent="0.25">
      <c r="AO28973" s="165"/>
    </row>
    <row r="28974" spans="41:41" x14ac:dyDescent="0.25">
      <c r="AO28974" s="165"/>
    </row>
    <row r="28975" spans="41:41" x14ac:dyDescent="0.25">
      <c r="AO28975" s="165"/>
    </row>
    <row r="28976" spans="41:41" x14ac:dyDescent="0.25">
      <c r="AO28976" s="165"/>
    </row>
    <row r="28977" spans="41:41" x14ac:dyDescent="0.25">
      <c r="AO28977" s="165"/>
    </row>
    <row r="28978" spans="41:41" x14ac:dyDescent="0.25">
      <c r="AO28978" s="165"/>
    </row>
    <row r="28979" spans="41:41" x14ac:dyDescent="0.25">
      <c r="AO28979" s="165"/>
    </row>
    <row r="28980" spans="41:41" x14ac:dyDescent="0.25">
      <c r="AO28980" s="165"/>
    </row>
    <row r="28981" spans="41:41" x14ac:dyDescent="0.25">
      <c r="AO28981" s="165"/>
    </row>
    <row r="28982" spans="41:41" x14ac:dyDescent="0.25">
      <c r="AO28982" s="165"/>
    </row>
    <row r="28983" spans="41:41" x14ac:dyDescent="0.25">
      <c r="AO28983" s="165"/>
    </row>
    <row r="28984" spans="41:41" x14ac:dyDescent="0.25">
      <c r="AO28984" s="165"/>
    </row>
    <row r="28985" spans="41:41" x14ac:dyDescent="0.25">
      <c r="AO28985" s="165"/>
    </row>
    <row r="28986" spans="41:41" x14ac:dyDescent="0.25">
      <c r="AO28986" s="165"/>
    </row>
    <row r="28987" spans="41:41" x14ac:dyDescent="0.25">
      <c r="AO28987" s="165"/>
    </row>
    <row r="28988" spans="41:41" x14ac:dyDescent="0.25">
      <c r="AO28988" s="165"/>
    </row>
    <row r="28989" spans="41:41" x14ac:dyDescent="0.25">
      <c r="AO28989" s="165"/>
    </row>
    <row r="28990" spans="41:41" x14ac:dyDescent="0.25">
      <c r="AO28990" s="165"/>
    </row>
    <row r="28991" spans="41:41" x14ac:dyDescent="0.25">
      <c r="AO28991" s="165"/>
    </row>
    <row r="28992" spans="41:41" x14ac:dyDescent="0.25">
      <c r="AO28992" s="165"/>
    </row>
    <row r="28993" spans="41:41" x14ac:dyDescent="0.25">
      <c r="AO28993" s="165"/>
    </row>
    <row r="28994" spans="41:41" x14ac:dyDescent="0.25">
      <c r="AO28994" s="165"/>
    </row>
    <row r="28995" spans="41:41" x14ac:dyDescent="0.25">
      <c r="AO28995" s="165"/>
    </row>
    <row r="28996" spans="41:41" x14ac:dyDescent="0.25">
      <c r="AO28996" s="165"/>
    </row>
    <row r="28997" spans="41:41" x14ac:dyDescent="0.25">
      <c r="AO28997" s="165"/>
    </row>
    <row r="28998" spans="41:41" x14ac:dyDescent="0.25">
      <c r="AO28998" s="165"/>
    </row>
    <row r="28999" spans="41:41" x14ac:dyDescent="0.25">
      <c r="AO28999" s="165"/>
    </row>
    <row r="29000" spans="41:41" x14ac:dyDescent="0.25">
      <c r="AO29000" s="165"/>
    </row>
    <row r="29001" spans="41:41" x14ac:dyDescent="0.25">
      <c r="AO29001" s="165"/>
    </row>
    <row r="29002" spans="41:41" x14ac:dyDescent="0.25">
      <c r="AO29002" s="165"/>
    </row>
    <row r="29003" spans="41:41" x14ac:dyDescent="0.25">
      <c r="AO29003" s="165"/>
    </row>
    <row r="29004" spans="41:41" x14ac:dyDescent="0.25">
      <c r="AO29004" s="165"/>
    </row>
    <row r="29005" spans="41:41" x14ac:dyDescent="0.25">
      <c r="AO29005" s="165"/>
    </row>
    <row r="29006" spans="41:41" x14ac:dyDescent="0.25">
      <c r="AO29006" s="165"/>
    </row>
    <row r="29007" spans="41:41" x14ac:dyDescent="0.25">
      <c r="AO29007" s="165"/>
    </row>
    <row r="29008" spans="41:41" x14ac:dyDescent="0.25">
      <c r="AO29008" s="165"/>
    </row>
    <row r="29009" spans="41:41" x14ac:dyDescent="0.25">
      <c r="AO29009" s="165"/>
    </row>
    <row r="29010" spans="41:41" x14ac:dyDescent="0.25">
      <c r="AO29010" s="165"/>
    </row>
    <row r="29011" spans="41:41" x14ac:dyDescent="0.25">
      <c r="AO29011" s="165"/>
    </row>
    <row r="29012" spans="41:41" x14ac:dyDescent="0.25">
      <c r="AO29012" s="165"/>
    </row>
    <row r="29013" spans="41:41" x14ac:dyDescent="0.25">
      <c r="AO29013" s="165"/>
    </row>
    <row r="29014" spans="41:41" x14ac:dyDescent="0.25">
      <c r="AO29014" s="165"/>
    </row>
    <row r="29015" spans="41:41" x14ac:dyDescent="0.25">
      <c r="AO29015" s="165"/>
    </row>
    <row r="29016" spans="41:41" x14ac:dyDescent="0.25">
      <c r="AO29016" s="165"/>
    </row>
    <row r="29017" spans="41:41" x14ac:dyDescent="0.25">
      <c r="AO29017" s="165"/>
    </row>
    <row r="29018" spans="41:41" x14ac:dyDescent="0.25">
      <c r="AO29018" s="165"/>
    </row>
    <row r="29019" spans="41:41" x14ac:dyDescent="0.25">
      <c r="AO29019" s="165"/>
    </row>
    <row r="29020" spans="41:41" x14ac:dyDescent="0.25">
      <c r="AO29020" s="165"/>
    </row>
    <row r="29021" spans="41:41" x14ac:dyDescent="0.25">
      <c r="AO29021" s="165"/>
    </row>
    <row r="29022" spans="41:41" x14ac:dyDescent="0.25">
      <c r="AO29022" s="165"/>
    </row>
    <row r="29023" spans="41:41" x14ac:dyDescent="0.25">
      <c r="AO29023" s="165"/>
    </row>
    <row r="29024" spans="41:41" x14ac:dyDescent="0.25">
      <c r="AO29024" s="165"/>
    </row>
    <row r="29025" spans="41:41" x14ac:dyDescent="0.25">
      <c r="AO29025" s="165"/>
    </row>
    <row r="29026" spans="41:41" x14ac:dyDescent="0.25">
      <c r="AO29026" s="165"/>
    </row>
    <row r="29027" spans="41:41" x14ac:dyDescent="0.25">
      <c r="AO29027" s="165"/>
    </row>
    <row r="29028" spans="41:41" x14ac:dyDescent="0.25">
      <c r="AO29028" s="165"/>
    </row>
    <row r="29029" spans="41:41" x14ac:dyDescent="0.25">
      <c r="AO29029" s="165"/>
    </row>
    <row r="29030" spans="41:41" x14ac:dyDescent="0.25">
      <c r="AO29030" s="165"/>
    </row>
    <row r="29031" spans="41:41" x14ac:dyDescent="0.25">
      <c r="AO29031" s="165"/>
    </row>
    <row r="29032" spans="41:41" x14ac:dyDescent="0.25">
      <c r="AO29032" s="165"/>
    </row>
    <row r="29033" spans="41:41" x14ac:dyDescent="0.25">
      <c r="AO29033" s="165"/>
    </row>
    <row r="29034" spans="41:41" x14ac:dyDescent="0.25">
      <c r="AO29034" s="165"/>
    </row>
    <row r="29035" spans="41:41" x14ac:dyDescent="0.25">
      <c r="AO29035" s="165"/>
    </row>
    <row r="29036" spans="41:41" x14ac:dyDescent="0.25">
      <c r="AO29036" s="165"/>
    </row>
    <row r="29037" spans="41:41" x14ac:dyDescent="0.25">
      <c r="AO29037" s="165"/>
    </row>
    <row r="29038" spans="41:41" x14ac:dyDescent="0.25">
      <c r="AO29038" s="165"/>
    </row>
    <row r="29039" spans="41:41" x14ac:dyDescent="0.25">
      <c r="AO29039" s="165"/>
    </row>
    <row r="29040" spans="41:41" x14ac:dyDescent="0.25">
      <c r="AO29040" s="165"/>
    </row>
    <row r="29041" spans="41:41" x14ac:dyDescent="0.25">
      <c r="AO29041" s="165"/>
    </row>
    <row r="29042" spans="41:41" x14ac:dyDescent="0.25">
      <c r="AO29042" s="165"/>
    </row>
    <row r="29043" spans="41:41" x14ac:dyDescent="0.25">
      <c r="AO29043" s="165"/>
    </row>
    <row r="29044" spans="41:41" x14ac:dyDescent="0.25">
      <c r="AO29044" s="165"/>
    </row>
    <row r="29045" spans="41:41" x14ac:dyDescent="0.25">
      <c r="AO29045" s="165"/>
    </row>
    <row r="29046" spans="41:41" x14ac:dyDescent="0.25">
      <c r="AO29046" s="165"/>
    </row>
    <row r="29047" spans="41:41" x14ac:dyDescent="0.25">
      <c r="AO29047" s="165"/>
    </row>
    <row r="29048" spans="41:41" x14ac:dyDescent="0.25">
      <c r="AO29048" s="165"/>
    </row>
    <row r="29049" spans="41:41" x14ac:dyDescent="0.25">
      <c r="AO29049" s="165"/>
    </row>
    <row r="29050" spans="41:41" x14ac:dyDescent="0.25">
      <c r="AO29050" s="165"/>
    </row>
    <row r="29051" spans="41:41" x14ac:dyDescent="0.25">
      <c r="AO29051" s="165"/>
    </row>
    <row r="29052" spans="41:41" x14ac:dyDescent="0.25">
      <c r="AO29052" s="165"/>
    </row>
    <row r="29053" spans="41:41" x14ac:dyDescent="0.25">
      <c r="AO29053" s="165"/>
    </row>
    <row r="29054" spans="41:41" x14ac:dyDescent="0.25">
      <c r="AO29054" s="165"/>
    </row>
    <row r="29055" spans="41:41" x14ac:dyDescent="0.25">
      <c r="AO29055" s="165"/>
    </row>
    <row r="29056" spans="41:41" x14ac:dyDescent="0.25">
      <c r="AO29056" s="165"/>
    </row>
    <row r="29057" spans="41:41" x14ac:dyDescent="0.25">
      <c r="AO29057" s="165"/>
    </row>
    <row r="29058" spans="41:41" x14ac:dyDescent="0.25">
      <c r="AO29058" s="165"/>
    </row>
    <row r="29059" spans="41:41" x14ac:dyDescent="0.25">
      <c r="AO29059" s="165"/>
    </row>
    <row r="29060" spans="41:41" x14ac:dyDescent="0.25">
      <c r="AO29060" s="165"/>
    </row>
    <row r="29061" spans="41:41" x14ac:dyDescent="0.25">
      <c r="AO29061" s="165"/>
    </row>
    <row r="29062" spans="41:41" x14ac:dyDescent="0.25">
      <c r="AO29062" s="165"/>
    </row>
    <row r="29063" spans="41:41" x14ac:dyDescent="0.25">
      <c r="AO29063" s="165"/>
    </row>
    <row r="29064" spans="41:41" x14ac:dyDescent="0.25">
      <c r="AO29064" s="165"/>
    </row>
    <row r="29065" spans="41:41" x14ac:dyDescent="0.25">
      <c r="AO29065" s="165"/>
    </row>
    <row r="29066" spans="41:41" x14ac:dyDescent="0.25">
      <c r="AO29066" s="165"/>
    </row>
    <row r="29067" spans="41:41" x14ac:dyDescent="0.25">
      <c r="AO29067" s="165"/>
    </row>
    <row r="29068" spans="41:41" x14ac:dyDescent="0.25">
      <c r="AO29068" s="165"/>
    </row>
    <row r="29069" spans="41:41" x14ac:dyDescent="0.25">
      <c r="AO29069" s="165"/>
    </row>
    <row r="29070" spans="41:41" x14ac:dyDescent="0.25">
      <c r="AO29070" s="165"/>
    </row>
    <row r="29071" spans="41:41" x14ac:dyDescent="0.25">
      <c r="AO29071" s="165"/>
    </row>
    <row r="29072" spans="41:41" x14ac:dyDescent="0.25">
      <c r="AO29072" s="165"/>
    </row>
    <row r="29073" spans="41:41" x14ac:dyDescent="0.25">
      <c r="AO29073" s="165"/>
    </row>
    <row r="29074" spans="41:41" x14ac:dyDescent="0.25">
      <c r="AO29074" s="165"/>
    </row>
    <row r="29075" spans="41:41" x14ac:dyDescent="0.25">
      <c r="AO29075" s="165"/>
    </row>
    <row r="29076" spans="41:41" x14ac:dyDescent="0.25">
      <c r="AO29076" s="165"/>
    </row>
    <row r="29077" spans="41:41" x14ac:dyDescent="0.25">
      <c r="AO29077" s="165"/>
    </row>
    <row r="29078" spans="41:41" x14ac:dyDescent="0.25">
      <c r="AO29078" s="165"/>
    </row>
    <row r="29079" spans="41:41" x14ac:dyDescent="0.25">
      <c r="AO29079" s="165"/>
    </row>
    <row r="29080" spans="41:41" x14ac:dyDescent="0.25">
      <c r="AO29080" s="165"/>
    </row>
    <row r="29081" spans="41:41" x14ac:dyDescent="0.25">
      <c r="AO29081" s="165"/>
    </row>
    <row r="29082" spans="41:41" x14ac:dyDescent="0.25">
      <c r="AO29082" s="165"/>
    </row>
    <row r="29083" spans="41:41" x14ac:dyDescent="0.25">
      <c r="AO29083" s="165"/>
    </row>
    <row r="29084" spans="41:41" x14ac:dyDescent="0.25">
      <c r="AO29084" s="165"/>
    </row>
    <row r="29085" spans="41:41" x14ac:dyDescent="0.25">
      <c r="AO29085" s="165"/>
    </row>
    <row r="29086" spans="41:41" x14ac:dyDescent="0.25">
      <c r="AO29086" s="165"/>
    </row>
    <row r="29087" spans="41:41" x14ac:dyDescent="0.25">
      <c r="AO29087" s="165"/>
    </row>
    <row r="29088" spans="41:41" x14ac:dyDescent="0.25">
      <c r="AO29088" s="165"/>
    </row>
    <row r="29089" spans="41:41" x14ac:dyDescent="0.25">
      <c r="AO29089" s="165"/>
    </row>
    <row r="29090" spans="41:41" x14ac:dyDescent="0.25">
      <c r="AO29090" s="165"/>
    </row>
    <row r="29091" spans="41:41" x14ac:dyDescent="0.25">
      <c r="AO29091" s="165"/>
    </row>
    <row r="29092" spans="41:41" x14ac:dyDescent="0.25">
      <c r="AO29092" s="165"/>
    </row>
    <row r="29093" spans="41:41" x14ac:dyDescent="0.25">
      <c r="AO29093" s="165"/>
    </row>
    <row r="29094" spans="41:41" x14ac:dyDescent="0.25">
      <c r="AO29094" s="165"/>
    </row>
    <row r="29095" spans="41:41" x14ac:dyDescent="0.25">
      <c r="AO29095" s="165"/>
    </row>
    <row r="29096" spans="41:41" x14ac:dyDescent="0.25">
      <c r="AO29096" s="165"/>
    </row>
    <row r="29097" spans="41:41" x14ac:dyDescent="0.25">
      <c r="AO29097" s="165"/>
    </row>
    <row r="29098" spans="41:41" x14ac:dyDescent="0.25">
      <c r="AO29098" s="165"/>
    </row>
    <row r="29099" spans="41:41" x14ac:dyDescent="0.25">
      <c r="AO29099" s="165"/>
    </row>
    <row r="29100" spans="41:41" x14ac:dyDescent="0.25">
      <c r="AO29100" s="165"/>
    </row>
    <row r="29101" spans="41:41" x14ac:dyDescent="0.25">
      <c r="AO29101" s="165"/>
    </row>
    <row r="29102" spans="41:41" x14ac:dyDescent="0.25">
      <c r="AO29102" s="165"/>
    </row>
    <row r="29103" spans="41:41" x14ac:dyDescent="0.25">
      <c r="AO29103" s="165"/>
    </row>
    <row r="29104" spans="41:41" x14ac:dyDescent="0.25">
      <c r="AO29104" s="165"/>
    </row>
    <row r="29105" spans="41:41" x14ac:dyDescent="0.25">
      <c r="AO29105" s="165"/>
    </row>
    <row r="29106" spans="41:41" x14ac:dyDescent="0.25">
      <c r="AO29106" s="165"/>
    </row>
    <row r="29107" spans="41:41" x14ac:dyDescent="0.25">
      <c r="AO29107" s="165"/>
    </row>
    <row r="29108" spans="41:41" x14ac:dyDescent="0.25">
      <c r="AO29108" s="165"/>
    </row>
    <row r="29109" spans="41:41" x14ac:dyDescent="0.25">
      <c r="AO29109" s="165"/>
    </row>
    <row r="29110" spans="41:41" x14ac:dyDescent="0.25">
      <c r="AO29110" s="165"/>
    </row>
    <row r="29111" spans="41:41" x14ac:dyDescent="0.25">
      <c r="AO29111" s="165"/>
    </row>
    <row r="29112" spans="41:41" x14ac:dyDescent="0.25">
      <c r="AO29112" s="165"/>
    </row>
    <row r="29113" spans="41:41" x14ac:dyDescent="0.25">
      <c r="AO29113" s="165"/>
    </row>
    <row r="29114" spans="41:41" x14ac:dyDescent="0.25">
      <c r="AO29114" s="165"/>
    </row>
    <row r="29115" spans="41:41" x14ac:dyDescent="0.25">
      <c r="AO29115" s="165"/>
    </row>
    <row r="29116" spans="41:41" x14ac:dyDescent="0.25">
      <c r="AO29116" s="165"/>
    </row>
    <row r="29117" spans="41:41" x14ac:dyDescent="0.25">
      <c r="AO29117" s="165"/>
    </row>
    <row r="29118" spans="41:41" x14ac:dyDescent="0.25">
      <c r="AO29118" s="165"/>
    </row>
    <row r="29119" spans="41:41" x14ac:dyDescent="0.25">
      <c r="AO29119" s="165"/>
    </row>
    <row r="29120" spans="41:41" x14ac:dyDescent="0.25">
      <c r="AO29120" s="165"/>
    </row>
    <row r="29121" spans="41:41" x14ac:dyDescent="0.25">
      <c r="AO29121" s="165"/>
    </row>
    <row r="29122" spans="41:41" x14ac:dyDescent="0.25">
      <c r="AO29122" s="165"/>
    </row>
    <row r="29123" spans="41:41" x14ac:dyDescent="0.25">
      <c r="AO29123" s="165"/>
    </row>
    <row r="29124" spans="41:41" x14ac:dyDescent="0.25">
      <c r="AO29124" s="165"/>
    </row>
    <row r="29125" spans="41:41" x14ac:dyDescent="0.25">
      <c r="AO29125" s="165"/>
    </row>
    <row r="29126" spans="41:41" x14ac:dyDescent="0.25">
      <c r="AO29126" s="165"/>
    </row>
    <row r="29127" spans="41:41" x14ac:dyDescent="0.25">
      <c r="AO29127" s="165"/>
    </row>
    <row r="29128" spans="41:41" x14ac:dyDescent="0.25">
      <c r="AO29128" s="165"/>
    </row>
    <row r="29129" spans="41:41" x14ac:dyDescent="0.25">
      <c r="AO29129" s="165"/>
    </row>
    <row r="29130" spans="41:41" x14ac:dyDescent="0.25">
      <c r="AO29130" s="165"/>
    </row>
    <row r="29131" spans="41:41" x14ac:dyDescent="0.25">
      <c r="AO29131" s="165"/>
    </row>
    <row r="29132" spans="41:41" x14ac:dyDescent="0.25">
      <c r="AO29132" s="165"/>
    </row>
    <row r="29133" spans="41:41" x14ac:dyDescent="0.25">
      <c r="AO29133" s="165"/>
    </row>
    <row r="29134" spans="41:41" x14ac:dyDescent="0.25">
      <c r="AO29134" s="165"/>
    </row>
    <row r="29135" spans="41:41" x14ac:dyDescent="0.25">
      <c r="AO29135" s="165"/>
    </row>
    <row r="29136" spans="41:41" x14ac:dyDescent="0.25">
      <c r="AO29136" s="165"/>
    </row>
    <row r="29137" spans="41:41" x14ac:dyDescent="0.25">
      <c r="AO29137" s="165"/>
    </row>
    <row r="29138" spans="41:41" x14ac:dyDescent="0.25">
      <c r="AO29138" s="165"/>
    </row>
    <row r="29139" spans="41:41" x14ac:dyDescent="0.25">
      <c r="AO29139" s="165"/>
    </row>
    <row r="29140" spans="41:41" x14ac:dyDescent="0.25">
      <c r="AO29140" s="165"/>
    </row>
    <row r="29141" spans="41:41" x14ac:dyDescent="0.25">
      <c r="AO29141" s="165"/>
    </row>
    <row r="29142" spans="41:41" x14ac:dyDescent="0.25">
      <c r="AO29142" s="165"/>
    </row>
    <row r="29143" spans="41:41" x14ac:dyDescent="0.25">
      <c r="AO29143" s="165"/>
    </row>
    <row r="29144" spans="41:41" x14ac:dyDescent="0.25">
      <c r="AO29144" s="165"/>
    </row>
    <row r="29145" spans="41:41" x14ac:dyDescent="0.25">
      <c r="AO29145" s="165"/>
    </row>
    <row r="29146" spans="41:41" x14ac:dyDescent="0.25">
      <c r="AO29146" s="165"/>
    </row>
    <row r="29147" spans="41:41" x14ac:dyDescent="0.25">
      <c r="AO29147" s="165"/>
    </row>
    <row r="29148" spans="41:41" x14ac:dyDescent="0.25">
      <c r="AO29148" s="165"/>
    </row>
    <row r="29149" spans="41:41" x14ac:dyDescent="0.25">
      <c r="AO29149" s="165"/>
    </row>
    <row r="29150" spans="41:41" x14ac:dyDescent="0.25">
      <c r="AO29150" s="165"/>
    </row>
    <row r="29151" spans="41:41" x14ac:dyDescent="0.25">
      <c r="AO29151" s="165"/>
    </row>
    <row r="29152" spans="41:41" x14ac:dyDescent="0.25">
      <c r="AO29152" s="165"/>
    </row>
    <row r="29153" spans="41:41" x14ac:dyDescent="0.25">
      <c r="AO29153" s="165"/>
    </row>
    <row r="29154" spans="41:41" x14ac:dyDescent="0.25">
      <c r="AO29154" s="165"/>
    </row>
    <row r="29155" spans="41:41" x14ac:dyDescent="0.25">
      <c r="AO29155" s="165"/>
    </row>
    <row r="29156" spans="41:41" x14ac:dyDescent="0.25">
      <c r="AO29156" s="165"/>
    </row>
    <row r="29157" spans="41:41" x14ac:dyDescent="0.25">
      <c r="AO29157" s="165"/>
    </row>
    <row r="29158" spans="41:41" x14ac:dyDescent="0.25">
      <c r="AO29158" s="165"/>
    </row>
    <row r="29159" spans="41:41" x14ac:dyDescent="0.25">
      <c r="AO29159" s="165"/>
    </row>
    <row r="29160" spans="41:41" x14ac:dyDescent="0.25">
      <c r="AO29160" s="165"/>
    </row>
    <row r="29161" spans="41:41" x14ac:dyDescent="0.25">
      <c r="AO29161" s="165"/>
    </row>
    <row r="29162" spans="41:41" x14ac:dyDescent="0.25">
      <c r="AO29162" s="165"/>
    </row>
    <row r="29163" spans="41:41" x14ac:dyDescent="0.25">
      <c r="AO29163" s="165"/>
    </row>
    <row r="29164" spans="41:41" x14ac:dyDescent="0.25">
      <c r="AO29164" s="165"/>
    </row>
    <row r="29165" spans="41:41" x14ac:dyDescent="0.25">
      <c r="AO29165" s="165"/>
    </row>
    <row r="29166" spans="41:41" x14ac:dyDescent="0.25">
      <c r="AO29166" s="165"/>
    </row>
    <row r="29167" spans="41:41" x14ac:dyDescent="0.25">
      <c r="AO29167" s="165"/>
    </row>
    <row r="29168" spans="41:41" x14ac:dyDescent="0.25">
      <c r="AO29168" s="165"/>
    </row>
    <row r="29169" spans="41:41" x14ac:dyDescent="0.25">
      <c r="AO29169" s="165"/>
    </row>
    <row r="29170" spans="41:41" x14ac:dyDescent="0.25">
      <c r="AO29170" s="165"/>
    </row>
    <row r="29171" spans="41:41" x14ac:dyDescent="0.25">
      <c r="AO29171" s="165"/>
    </row>
    <row r="29172" spans="41:41" x14ac:dyDescent="0.25">
      <c r="AO29172" s="165"/>
    </row>
    <row r="29173" spans="41:41" x14ac:dyDescent="0.25">
      <c r="AO29173" s="165"/>
    </row>
    <row r="29174" spans="41:41" x14ac:dyDescent="0.25">
      <c r="AO29174" s="165"/>
    </row>
    <row r="29175" spans="41:41" x14ac:dyDescent="0.25">
      <c r="AO29175" s="165"/>
    </row>
    <row r="29176" spans="41:41" x14ac:dyDescent="0.25">
      <c r="AO29176" s="165"/>
    </row>
    <row r="29177" spans="41:41" x14ac:dyDescent="0.25">
      <c r="AO29177" s="165"/>
    </row>
    <row r="29178" spans="41:41" x14ac:dyDescent="0.25">
      <c r="AO29178" s="165"/>
    </row>
    <row r="29179" spans="41:41" x14ac:dyDescent="0.25">
      <c r="AO29179" s="165"/>
    </row>
    <row r="29180" spans="41:41" x14ac:dyDescent="0.25">
      <c r="AO29180" s="165"/>
    </row>
    <row r="29181" spans="41:41" x14ac:dyDescent="0.25">
      <c r="AO29181" s="165"/>
    </row>
    <row r="29182" spans="41:41" x14ac:dyDescent="0.25">
      <c r="AO29182" s="165"/>
    </row>
    <row r="29183" spans="41:41" x14ac:dyDescent="0.25">
      <c r="AO29183" s="165"/>
    </row>
    <row r="29184" spans="41:41" x14ac:dyDescent="0.25">
      <c r="AO29184" s="165"/>
    </row>
    <row r="29185" spans="41:41" x14ac:dyDescent="0.25">
      <c r="AO29185" s="165"/>
    </row>
    <row r="29186" spans="41:41" x14ac:dyDescent="0.25">
      <c r="AO29186" s="165"/>
    </row>
    <row r="29187" spans="41:41" x14ac:dyDescent="0.25">
      <c r="AO29187" s="165"/>
    </row>
    <row r="29188" spans="41:41" x14ac:dyDescent="0.25">
      <c r="AO29188" s="165"/>
    </row>
    <row r="29189" spans="41:41" x14ac:dyDescent="0.25">
      <c r="AO29189" s="165"/>
    </row>
    <row r="29190" spans="41:41" x14ac:dyDescent="0.25">
      <c r="AO29190" s="165"/>
    </row>
    <row r="29191" spans="41:41" x14ac:dyDescent="0.25">
      <c r="AO29191" s="165"/>
    </row>
    <row r="29192" spans="41:41" x14ac:dyDescent="0.25">
      <c r="AO29192" s="165"/>
    </row>
    <row r="29193" spans="41:41" x14ac:dyDescent="0.25">
      <c r="AO29193" s="165"/>
    </row>
    <row r="29194" spans="41:41" x14ac:dyDescent="0.25">
      <c r="AO29194" s="165"/>
    </row>
    <row r="29195" spans="41:41" x14ac:dyDescent="0.25">
      <c r="AO29195" s="165"/>
    </row>
    <row r="29196" spans="41:41" x14ac:dyDescent="0.25">
      <c r="AO29196" s="165"/>
    </row>
    <row r="29197" spans="41:41" x14ac:dyDescent="0.25">
      <c r="AO29197" s="165"/>
    </row>
    <row r="29198" spans="41:41" x14ac:dyDescent="0.25">
      <c r="AO29198" s="165"/>
    </row>
    <row r="29199" spans="41:41" x14ac:dyDescent="0.25">
      <c r="AO29199" s="165"/>
    </row>
    <row r="29200" spans="41:41" x14ac:dyDescent="0.25">
      <c r="AO29200" s="165"/>
    </row>
    <row r="29201" spans="41:41" x14ac:dyDescent="0.25">
      <c r="AO29201" s="165"/>
    </row>
    <row r="29202" spans="41:41" x14ac:dyDescent="0.25">
      <c r="AO29202" s="165"/>
    </row>
    <row r="29203" spans="41:41" x14ac:dyDescent="0.25">
      <c r="AO29203" s="165"/>
    </row>
    <row r="29204" spans="41:41" x14ac:dyDescent="0.25">
      <c r="AO29204" s="165"/>
    </row>
    <row r="29205" spans="41:41" x14ac:dyDescent="0.25">
      <c r="AO29205" s="165"/>
    </row>
    <row r="29206" spans="41:41" x14ac:dyDescent="0.25">
      <c r="AO29206" s="165"/>
    </row>
    <row r="29207" spans="41:41" x14ac:dyDescent="0.25">
      <c r="AO29207" s="165"/>
    </row>
    <row r="29208" spans="41:41" x14ac:dyDescent="0.25">
      <c r="AO29208" s="165"/>
    </row>
    <row r="29209" spans="41:41" x14ac:dyDescent="0.25">
      <c r="AO29209" s="165"/>
    </row>
    <row r="29210" spans="41:41" x14ac:dyDescent="0.25">
      <c r="AO29210" s="165"/>
    </row>
    <row r="29211" spans="41:41" x14ac:dyDescent="0.25">
      <c r="AO29211" s="165"/>
    </row>
    <row r="29212" spans="41:41" x14ac:dyDescent="0.25">
      <c r="AO29212" s="165"/>
    </row>
    <row r="29213" spans="41:41" x14ac:dyDescent="0.25">
      <c r="AO29213" s="165"/>
    </row>
    <row r="29214" spans="41:41" x14ac:dyDescent="0.25">
      <c r="AO29214" s="165"/>
    </row>
    <row r="29215" spans="41:41" x14ac:dyDescent="0.25">
      <c r="AO29215" s="165"/>
    </row>
    <row r="29216" spans="41:41" x14ac:dyDescent="0.25">
      <c r="AO29216" s="165"/>
    </row>
    <row r="29217" spans="41:41" x14ac:dyDescent="0.25">
      <c r="AO29217" s="165"/>
    </row>
    <row r="29218" spans="41:41" x14ac:dyDescent="0.25">
      <c r="AO29218" s="165"/>
    </row>
    <row r="29219" spans="41:41" x14ac:dyDescent="0.25">
      <c r="AO29219" s="165"/>
    </row>
    <row r="29220" spans="41:41" x14ac:dyDescent="0.25">
      <c r="AO29220" s="165"/>
    </row>
    <row r="29221" spans="41:41" x14ac:dyDescent="0.25">
      <c r="AO29221" s="165"/>
    </row>
    <row r="29222" spans="41:41" x14ac:dyDescent="0.25">
      <c r="AO29222" s="165"/>
    </row>
    <row r="29223" spans="41:41" x14ac:dyDescent="0.25">
      <c r="AO29223" s="165"/>
    </row>
    <row r="29224" spans="41:41" x14ac:dyDescent="0.25">
      <c r="AO29224" s="165"/>
    </row>
    <row r="29225" spans="41:41" x14ac:dyDescent="0.25">
      <c r="AO29225" s="165"/>
    </row>
    <row r="29226" spans="41:41" x14ac:dyDescent="0.25">
      <c r="AO29226" s="165"/>
    </row>
    <row r="29227" spans="41:41" x14ac:dyDescent="0.25">
      <c r="AO29227" s="165"/>
    </row>
    <row r="29228" spans="41:41" x14ac:dyDescent="0.25">
      <c r="AO29228" s="165"/>
    </row>
    <row r="29229" spans="41:41" x14ac:dyDescent="0.25">
      <c r="AO29229" s="165"/>
    </row>
    <row r="29230" spans="41:41" x14ac:dyDescent="0.25">
      <c r="AO29230" s="165"/>
    </row>
    <row r="29231" spans="41:41" x14ac:dyDescent="0.25">
      <c r="AO29231" s="165"/>
    </row>
    <row r="29232" spans="41:41" x14ac:dyDescent="0.25">
      <c r="AO29232" s="165"/>
    </row>
    <row r="29233" spans="41:41" x14ac:dyDescent="0.25">
      <c r="AO29233" s="165"/>
    </row>
    <row r="29234" spans="41:41" x14ac:dyDescent="0.25">
      <c r="AO29234" s="165"/>
    </row>
    <row r="29235" spans="41:41" x14ac:dyDescent="0.25">
      <c r="AO29235" s="165"/>
    </row>
    <row r="29236" spans="41:41" x14ac:dyDescent="0.25">
      <c r="AO29236" s="165"/>
    </row>
    <row r="29237" spans="41:41" x14ac:dyDescent="0.25">
      <c r="AO29237" s="165"/>
    </row>
    <row r="29238" spans="41:41" x14ac:dyDescent="0.25">
      <c r="AO29238" s="165"/>
    </row>
    <row r="29239" spans="41:41" x14ac:dyDescent="0.25">
      <c r="AO29239" s="165"/>
    </row>
    <row r="29240" spans="41:41" x14ac:dyDescent="0.25">
      <c r="AO29240" s="165"/>
    </row>
    <row r="29241" spans="41:41" x14ac:dyDescent="0.25">
      <c r="AO29241" s="165"/>
    </row>
    <row r="29242" spans="41:41" x14ac:dyDescent="0.25">
      <c r="AO29242" s="165"/>
    </row>
    <row r="29243" spans="41:41" x14ac:dyDescent="0.25">
      <c r="AO29243" s="165"/>
    </row>
    <row r="29244" spans="41:41" x14ac:dyDescent="0.25">
      <c r="AO29244" s="165"/>
    </row>
    <row r="29245" spans="41:41" x14ac:dyDescent="0.25">
      <c r="AO29245" s="165"/>
    </row>
    <row r="29246" spans="41:41" x14ac:dyDescent="0.25">
      <c r="AO29246" s="165"/>
    </row>
    <row r="29247" spans="41:41" x14ac:dyDescent="0.25">
      <c r="AO29247" s="165"/>
    </row>
    <row r="29248" spans="41:41" x14ac:dyDescent="0.25">
      <c r="AO29248" s="165"/>
    </row>
    <row r="29249" spans="41:41" x14ac:dyDescent="0.25">
      <c r="AO29249" s="165"/>
    </row>
    <row r="29250" spans="41:41" x14ac:dyDescent="0.25">
      <c r="AO29250" s="165"/>
    </row>
    <row r="29251" spans="41:41" x14ac:dyDescent="0.25">
      <c r="AO29251" s="165"/>
    </row>
    <row r="29252" spans="41:41" x14ac:dyDescent="0.25">
      <c r="AO29252" s="165"/>
    </row>
    <row r="29253" spans="41:41" x14ac:dyDescent="0.25">
      <c r="AO29253" s="165"/>
    </row>
    <row r="29254" spans="41:41" x14ac:dyDescent="0.25">
      <c r="AO29254" s="165"/>
    </row>
    <row r="29255" spans="41:41" x14ac:dyDescent="0.25">
      <c r="AO29255" s="165"/>
    </row>
    <row r="29256" spans="41:41" x14ac:dyDescent="0.25">
      <c r="AO29256" s="165"/>
    </row>
    <row r="29257" spans="41:41" x14ac:dyDescent="0.25">
      <c r="AO29257" s="165"/>
    </row>
    <row r="29258" spans="41:41" x14ac:dyDescent="0.25">
      <c r="AO29258" s="165"/>
    </row>
    <row r="29259" spans="41:41" x14ac:dyDescent="0.25">
      <c r="AO29259" s="165"/>
    </row>
    <row r="29260" spans="41:41" x14ac:dyDescent="0.25">
      <c r="AO29260" s="165"/>
    </row>
    <row r="29261" spans="41:41" x14ac:dyDescent="0.25">
      <c r="AO29261" s="165"/>
    </row>
    <row r="29262" spans="41:41" x14ac:dyDescent="0.25">
      <c r="AO29262" s="165"/>
    </row>
    <row r="29263" spans="41:41" x14ac:dyDescent="0.25">
      <c r="AO29263" s="165"/>
    </row>
    <row r="29264" spans="41:41" x14ac:dyDescent="0.25">
      <c r="AO29264" s="165"/>
    </row>
    <row r="29265" spans="41:41" x14ac:dyDescent="0.25">
      <c r="AO29265" s="165"/>
    </row>
    <row r="29266" spans="41:41" x14ac:dyDescent="0.25">
      <c r="AO29266" s="165"/>
    </row>
    <row r="29267" spans="41:41" x14ac:dyDescent="0.25">
      <c r="AO29267" s="165"/>
    </row>
    <row r="29268" spans="41:41" x14ac:dyDescent="0.25">
      <c r="AO29268" s="165"/>
    </row>
    <row r="29269" spans="41:41" x14ac:dyDescent="0.25">
      <c r="AO29269" s="165"/>
    </row>
    <row r="29270" spans="41:41" x14ac:dyDescent="0.25">
      <c r="AO29270" s="165"/>
    </row>
    <row r="29271" spans="41:41" x14ac:dyDescent="0.25">
      <c r="AO29271" s="165"/>
    </row>
    <row r="29272" spans="41:41" x14ac:dyDescent="0.25">
      <c r="AO29272" s="165"/>
    </row>
    <row r="29273" spans="41:41" x14ac:dyDescent="0.25">
      <c r="AO29273" s="165"/>
    </row>
    <row r="29274" spans="41:41" x14ac:dyDescent="0.25">
      <c r="AO29274" s="165"/>
    </row>
    <row r="29275" spans="41:41" x14ac:dyDescent="0.25">
      <c r="AO29275" s="165"/>
    </row>
    <row r="29276" spans="41:41" x14ac:dyDescent="0.25">
      <c r="AO29276" s="165"/>
    </row>
    <row r="29277" spans="41:41" x14ac:dyDescent="0.25">
      <c r="AO29277" s="165"/>
    </row>
    <row r="29278" spans="41:41" x14ac:dyDescent="0.25">
      <c r="AO29278" s="165"/>
    </row>
    <row r="29279" spans="41:41" x14ac:dyDescent="0.25">
      <c r="AO29279" s="165"/>
    </row>
    <row r="29280" spans="41:41" x14ac:dyDescent="0.25">
      <c r="AO29280" s="165"/>
    </row>
    <row r="29281" spans="41:41" x14ac:dyDescent="0.25">
      <c r="AO29281" s="165"/>
    </row>
    <row r="29282" spans="41:41" x14ac:dyDescent="0.25">
      <c r="AO29282" s="165"/>
    </row>
    <row r="29283" spans="41:41" x14ac:dyDescent="0.25">
      <c r="AO29283" s="165"/>
    </row>
    <row r="29284" spans="41:41" x14ac:dyDescent="0.25">
      <c r="AO29284" s="165"/>
    </row>
    <row r="29285" spans="41:41" x14ac:dyDescent="0.25">
      <c r="AO29285" s="165"/>
    </row>
    <row r="29286" spans="41:41" x14ac:dyDescent="0.25">
      <c r="AO29286" s="165"/>
    </row>
    <row r="29287" spans="41:41" x14ac:dyDescent="0.25">
      <c r="AO29287" s="165"/>
    </row>
    <row r="29288" spans="41:41" x14ac:dyDescent="0.25">
      <c r="AO29288" s="165"/>
    </row>
    <row r="29289" spans="41:41" x14ac:dyDescent="0.25">
      <c r="AO29289" s="165"/>
    </row>
    <row r="29290" spans="41:41" x14ac:dyDescent="0.25">
      <c r="AO29290" s="165"/>
    </row>
    <row r="29291" spans="41:41" x14ac:dyDescent="0.25">
      <c r="AO29291" s="165"/>
    </row>
    <row r="29292" spans="41:41" x14ac:dyDescent="0.25">
      <c r="AO29292" s="165"/>
    </row>
    <row r="29293" spans="41:41" x14ac:dyDescent="0.25">
      <c r="AO29293" s="165"/>
    </row>
    <row r="29294" spans="41:41" x14ac:dyDescent="0.25">
      <c r="AO29294" s="165"/>
    </row>
    <row r="29295" spans="41:41" x14ac:dyDescent="0.25">
      <c r="AO29295" s="165"/>
    </row>
    <row r="29296" spans="41:41" x14ac:dyDescent="0.25">
      <c r="AO29296" s="165"/>
    </row>
    <row r="29297" spans="41:41" x14ac:dyDescent="0.25">
      <c r="AO29297" s="165"/>
    </row>
    <row r="29298" spans="41:41" x14ac:dyDescent="0.25">
      <c r="AO29298" s="165"/>
    </row>
    <row r="29299" spans="41:41" x14ac:dyDescent="0.25">
      <c r="AO29299" s="165"/>
    </row>
    <row r="29300" spans="41:41" x14ac:dyDescent="0.25">
      <c r="AO29300" s="165"/>
    </row>
    <row r="29301" spans="41:41" x14ac:dyDescent="0.25">
      <c r="AO29301" s="165"/>
    </row>
    <row r="29302" spans="41:41" x14ac:dyDescent="0.25">
      <c r="AO29302" s="165"/>
    </row>
    <row r="29303" spans="41:41" x14ac:dyDescent="0.25">
      <c r="AO29303" s="165"/>
    </row>
    <row r="29304" spans="41:41" x14ac:dyDescent="0.25">
      <c r="AO29304" s="165"/>
    </row>
    <row r="29305" spans="41:41" x14ac:dyDescent="0.25">
      <c r="AO29305" s="165"/>
    </row>
    <row r="29306" spans="41:41" x14ac:dyDescent="0.25">
      <c r="AO29306" s="165"/>
    </row>
    <row r="29307" spans="41:41" x14ac:dyDescent="0.25">
      <c r="AO29307" s="165"/>
    </row>
    <row r="29308" spans="41:41" x14ac:dyDescent="0.25">
      <c r="AO29308" s="165"/>
    </row>
    <row r="29309" spans="41:41" x14ac:dyDescent="0.25">
      <c r="AO29309" s="165"/>
    </row>
    <row r="29310" spans="41:41" x14ac:dyDescent="0.25">
      <c r="AO29310" s="165"/>
    </row>
    <row r="29311" spans="41:41" x14ac:dyDescent="0.25">
      <c r="AO29311" s="165"/>
    </row>
    <row r="29312" spans="41:41" x14ac:dyDescent="0.25">
      <c r="AO29312" s="165"/>
    </row>
    <row r="29313" spans="41:41" x14ac:dyDescent="0.25">
      <c r="AO29313" s="165"/>
    </row>
    <row r="29314" spans="41:41" x14ac:dyDescent="0.25">
      <c r="AO29314" s="165"/>
    </row>
    <row r="29315" spans="41:41" x14ac:dyDescent="0.25">
      <c r="AO29315" s="165"/>
    </row>
    <row r="29316" spans="41:41" x14ac:dyDescent="0.25">
      <c r="AO29316" s="165"/>
    </row>
    <row r="29317" spans="41:41" x14ac:dyDescent="0.25">
      <c r="AO29317" s="165"/>
    </row>
    <row r="29318" spans="41:41" x14ac:dyDescent="0.25">
      <c r="AO29318" s="165"/>
    </row>
    <row r="29319" spans="41:41" x14ac:dyDescent="0.25">
      <c r="AO29319" s="165"/>
    </row>
    <row r="29320" spans="41:41" x14ac:dyDescent="0.25">
      <c r="AO29320" s="165"/>
    </row>
    <row r="29321" spans="41:41" x14ac:dyDescent="0.25">
      <c r="AO29321" s="165"/>
    </row>
    <row r="29322" spans="41:41" x14ac:dyDescent="0.25">
      <c r="AO29322" s="165"/>
    </row>
    <row r="29323" spans="41:41" x14ac:dyDescent="0.25">
      <c r="AO29323" s="165"/>
    </row>
    <row r="29324" spans="41:41" x14ac:dyDescent="0.25">
      <c r="AO29324" s="165"/>
    </row>
    <row r="29325" spans="41:41" x14ac:dyDescent="0.25">
      <c r="AO29325" s="165"/>
    </row>
    <row r="29326" spans="41:41" x14ac:dyDescent="0.25">
      <c r="AO29326" s="165"/>
    </row>
    <row r="29327" spans="41:41" x14ac:dyDescent="0.25">
      <c r="AO29327" s="165"/>
    </row>
    <row r="29328" spans="41:41" x14ac:dyDescent="0.25">
      <c r="AO29328" s="165"/>
    </row>
    <row r="29329" spans="41:41" x14ac:dyDescent="0.25">
      <c r="AO29329" s="165"/>
    </row>
    <row r="29330" spans="41:41" x14ac:dyDescent="0.25">
      <c r="AO29330" s="165"/>
    </row>
    <row r="29331" spans="41:41" x14ac:dyDescent="0.25">
      <c r="AO29331" s="165"/>
    </row>
    <row r="29332" spans="41:41" x14ac:dyDescent="0.25">
      <c r="AO29332" s="165"/>
    </row>
    <row r="29333" spans="41:41" x14ac:dyDescent="0.25">
      <c r="AO29333" s="165"/>
    </row>
    <row r="29334" spans="41:41" x14ac:dyDescent="0.25">
      <c r="AO29334" s="165"/>
    </row>
    <row r="29335" spans="41:41" x14ac:dyDescent="0.25">
      <c r="AO29335" s="165"/>
    </row>
    <row r="29336" spans="41:41" x14ac:dyDescent="0.25">
      <c r="AO29336" s="165"/>
    </row>
    <row r="29337" spans="41:41" x14ac:dyDescent="0.25">
      <c r="AO29337" s="165"/>
    </row>
    <row r="29338" spans="41:41" x14ac:dyDescent="0.25">
      <c r="AO29338" s="165"/>
    </row>
    <row r="29339" spans="41:41" x14ac:dyDescent="0.25">
      <c r="AO29339" s="165"/>
    </row>
    <row r="29340" spans="41:41" x14ac:dyDescent="0.25">
      <c r="AO29340" s="165"/>
    </row>
    <row r="29341" spans="41:41" x14ac:dyDescent="0.25">
      <c r="AO29341" s="165"/>
    </row>
    <row r="29342" spans="41:41" x14ac:dyDescent="0.25">
      <c r="AO29342" s="165"/>
    </row>
    <row r="29343" spans="41:41" x14ac:dyDescent="0.25">
      <c r="AO29343" s="165"/>
    </row>
    <row r="29344" spans="41:41" x14ac:dyDescent="0.25">
      <c r="AO29344" s="165"/>
    </row>
    <row r="29345" spans="41:41" x14ac:dyDescent="0.25">
      <c r="AO29345" s="165"/>
    </row>
    <row r="29346" spans="41:41" x14ac:dyDescent="0.25">
      <c r="AO29346" s="165"/>
    </row>
    <row r="29347" spans="41:41" x14ac:dyDescent="0.25">
      <c r="AO29347" s="165"/>
    </row>
    <row r="29348" spans="41:41" x14ac:dyDescent="0.25">
      <c r="AO29348" s="165"/>
    </row>
    <row r="29349" spans="41:41" x14ac:dyDescent="0.25">
      <c r="AO29349" s="165"/>
    </row>
    <row r="29350" spans="41:41" x14ac:dyDescent="0.25">
      <c r="AO29350" s="165"/>
    </row>
    <row r="29351" spans="41:41" x14ac:dyDescent="0.25">
      <c r="AO29351" s="165"/>
    </row>
    <row r="29352" spans="41:41" x14ac:dyDescent="0.25">
      <c r="AO29352" s="165"/>
    </row>
    <row r="29353" spans="41:41" x14ac:dyDescent="0.25">
      <c r="AO29353" s="165"/>
    </row>
    <row r="29354" spans="41:41" x14ac:dyDescent="0.25">
      <c r="AO29354" s="165"/>
    </row>
    <row r="29355" spans="41:41" x14ac:dyDescent="0.25">
      <c r="AO29355" s="165"/>
    </row>
    <row r="29356" spans="41:41" x14ac:dyDescent="0.25">
      <c r="AO29356" s="165"/>
    </row>
    <row r="29357" spans="41:41" x14ac:dyDescent="0.25">
      <c r="AO29357" s="165"/>
    </row>
    <row r="29358" spans="41:41" x14ac:dyDescent="0.25">
      <c r="AO29358" s="165"/>
    </row>
    <row r="29359" spans="41:41" x14ac:dyDescent="0.25">
      <c r="AO29359" s="165"/>
    </row>
    <row r="29360" spans="41:41" x14ac:dyDescent="0.25">
      <c r="AO29360" s="165"/>
    </row>
    <row r="29361" spans="41:41" x14ac:dyDescent="0.25">
      <c r="AO29361" s="165"/>
    </row>
    <row r="29362" spans="41:41" x14ac:dyDescent="0.25">
      <c r="AO29362" s="165"/>
    </row>
    <row r="29363" spans="41:41" x14ac:dyDescent="0.25">
      <c r="AO29363" s="165"/>
    </row>
    <row r="29364" spans="41:41" x14ac:dyDescent="0.25">
      <c r="AO29364" s="165"/>
    </row>
    <row r="29365" spans="41:41" x14ac:dyDescent="0.25">
      <c r="AO29365" s="165"/>
    </row>
    <row r="29366" spans="41:41" x14ac:dyDescent="0.25">
      <c r="AO29366" s="165"/>
    </row>
    <row r="29367" spans="41:41" x14ac:dyDescent="0.25">
      <c r="AO29367" s="165"/>
    </row>
    <row r="29368" spans="41:41" x14ac:dyDescent="0.25">
      <c r="AO29368" s="165"/>
    </row>
    <row r="29369" spans="41:41" x14ac:dyDescent="0.25">
      <c r="AO29369" s="165"/>
    </row>
    <row r="29370" spans="41:41" x14ac:dyDescent="0.25">
      <c r="AO29370" s="165"/>
    </row>
    <row r="29371" spans="41:41" x14ac:dyDescent="0.25">
      <c r="AO29371" s="165"/>
    </row>
    <row r="29372" spans="41:41" x14ac:dyDescent="0.25">
      <c r="AO29372" s="165"/>
    </row>
    <row r="29373" spans="41:41" x14ac:dyDescent="0.25">
      <c r="AO29373" s="165"/>
    </row>
    <row r="29374" spans="41:41" x14ac:dyDescent="0.25">
      <c r="AO29374" s="165"/>
    </row>
    <row r="29375" spans="41:41" x14ac:dyDescent="0.25">
      <c r="AO29375" s="165"/>
    </row>
    <row r="29376" spans="41:41" x14ac:dyDescent="0.25">
      <c r="AO29376" s="165"/>
    </row>
    <row r="29377" spans="41:41" x14ac:dyDescent="0.25">
      <c r="AO29377" s="165"/>
    </row>
    <row r="29378" spans="41:41" x14ac:dyDescent="0.25">
      <c r="AO29378" s="165"/>
    </row>
    <row r="29379" spans="41:41" x14ac:dyDescent="0.25">
      <c r="AO29379" s="165"/>
    </row>
    <row r="29380" spans="41:41" x14ac:dyDescent="0.25">
      <c r="AO29380" s="165"/>
    </row>
    <row r="29381" spans="41:41" x14ac:dyDescent="0.25">
      <c r="AO29381" s="165"/>
    </row>
    <row r="29382" spans="41:41" x14ac:dyDescent="0.25">
      <c r="AO29382" s="165"/>
    </row>
    <row r="29383" spans="41:41" x14ac:dyDescent="0.25">
      <c r="AO29383" s="165"/>
    </row>
    <row r="29384" spans="41:41" x14ac:dyDescent="0.25">
      <c r="AO29384" s="165"/>
    </row>
    <row r="29385" spans="41:41" x14ac:dyDescent="0.25">
      <c r="AO29385" s="165"/>
    </row>
    <row r="29386" spans="41:41" x14ac:dyDescent="0.25">
      <c r="AO29386" s="165"/>
    </row>
    <row r="29387" spans="41:41" x14ac:dyDescent="0.25">
      <c r="AO29387" s="165"/>
    </row>
    <row r="29388" spans="41:41" x14ac:dyDescent="0.25">
      <c r="AO29388" s="165"/>
    </row>
    <row r="29389" spans="41:41" x14ac:dyDescent="0.25">
      <c r="AO29389" s="165"/>
    </row>
    <row r="29390" spans="41:41" x14ac:dyDescent="0.25">
      <c r="AO29390" s="165"/>
    </row>
    <row r="29391" spans="41:41" x14ac:dyDescent="0.25">
      <c r="AO29391" s="165"/>
    </row>
    <row r="29392" spans="41:41" x14ac:dyDescent="0.25">
      <c r="AO29392" s="165"/>
    </row>
    <row r="29393" spans="41:41" x14ac:dyDescent="0.25">
      <c r="AO29393" s="165"/>
    </row>
    <row r="29394" spans="41:41" x14ac:dyDescent="0.25">
      <c r="AO29394" s="165"/>
    </row>
    <row r="29395" spans="41:41" x14ac:dyDescent="0.25">
      <c r="AO29395" s="165"/>
    </row>
    <row r="29396" spans="41:41" x14ac:dyDescent="0.25">
      <c r="AO29396" s="165"/>
    </row>
    <row r="29397" spans="41:41" x14ac:dyDescent="0.25">
      <c r="AO29397" s="165"/>
    </row>
    <row r="29398" spans="41:41" x14ac:dyDescent="0.25">
      <c r="AO29398" s="165"/>
    </row>
    <row r="29399" spans="41:41" x14ac:dyDescent="0.25">
      <c r="AO29399" s="165"/>
    </row>
    <row r="29400" spans="41:41" x14ac:dyDescent="0.25">
      <c r="AO29400" s="165"/>
    </row>
    <row r="29401" spans="41:41" x14ac:dyDescent="0.25">
      <c r="AO29401" s="165"/>
    </row>
    <row r="29402" spans="41:41" x14ac:dyDescent="0.25">
      <c r="AO29402" s="165"/>
    </row>
    <row r="29403" spans="41:41" x14ac:dyDescent="0.25">
      <c r="AO29403" s="165"/>
    </row>
    <row r="29404" spans="41:41" x14ac:dyDescent="0.25">
      <c r="AO29404" s="165"/>
    </row>
    <row r="29405" spans="41:41" x14ac:dyDescent="0.25">
      <c r="AO29405" s="165"/>
    </row>
    <row r="29406" spans="41:41" x14ac:dyDescent="0.25">
      <c r="AO29406" s="165"/>
    </row>
    <row r="29407" spans="41:41" x14ac:dyDescent="0.25">
      <c r="AO29407" s="165"/>
    </row>
    <row r="29408" spans="41:41" x14ac:dyDescent="0.25">
      <c r="AO29408" s="165"/>
    </row>
    <row r="29409" spans="41:41" x14ac:dyDescent="0.25">
      <c r="AO29409" s="165"/>
    </row>
    <row r="29410" spans="41:41" x14ac:dyDescent="0.25">
      <c r="AO29410" s="165"/>
    </row>
    <row r="29411" spans="41:41" x14ac:dyDescent="0.25">
      <c r="AO29411" s="165"/>
    </row>
    <row r="29412" spans="41:41" x14ac:dyDescent="0.25">
      <c r="AO29412" s="165"/>
    </row>
    <row r="29413" spans="41:41" x14ac:dyDescent="0.25">
      <c r="AO29413" s="165"/>
    </row>
    <row r="29414" spans="41:41" x14ac:dyDescent="0.25">
      <c r="AO29414" s="165"/>
    </row>
    <row r="29415" spans="41:41" x14ac:dyDescent="0.25">
      <c r="AO29415" s="165"/>
    </row>
    <row r="29416" spans="41:41" x14ac:dyDescent="0.25">
      <c r="AO29416" s="165"/>
    </row>
    <row r="29417" spans="41:41" x14ac:dyDescent="0.25">
      <c r="AO29417" s="165"/>
    </row>
    <row r="29418" spans="41:41" x14ac:dyDescent="0.25">
      <c r="AO29418" s="165"/>
    </row>
    <row r="29419" spans="41:41" x14ac:dyDescent="0.25">
      <c r="AO29419" s="165"/>
    </row>
    <row r="29420" spans="41:41" x14ac:dyDescent="0.25">
      <c r="AO29420" s="165"/>
    </row>
    <row r="29421" spans="41:41" x14ac:dyDescent="0.25">
      <c r="AO29421" s="165"/>
    </row>
    <row r="29422" spans="41:41" x14ac:dyDescent="0.25">
      <c r="AO29422" s="165"/>
    </row>
    <row r="29423" spans="41:41" x14ac:dyDescent="0.25">
      <c r="AO29423" s="165"/>
    </row>
    <row r="29424" spans="41:41" x14ac:dyDescent="0.25">
      <c r="AO29424" s="165"/>
    </row>
    <row r="29425" spans="41:41" x14ac:dyDescent="0.25">
      <c r="AO29425" s="165"/>
    </row>
    <row r="29426" spans="41:41" x14ac:dyDescent="0.25">
      <c r="AO29426" s="165"/>
    </row>
    <row r="29427" spans="41:41" x14ac:dyDescent="0.25">
      <c r="AO29427" s="165"/>
    </row>
    <row r="29428" spans="41:41" x14ac:dyDescent="0.25">
      <c r="AO29428" s="165"/>
    </row>
    <row r="29429" spans="41:41" x14ac:dyDescent="0.25">
      <c r="AO29429" s="165"/>
    </row>
    <row r="29430" spans="41:41" x14ac:dyDescent="0.25">
      <c r="AO29430" s="165"/>
    </row>
    <row r="29431" spans="41:41" x14ac:dyDescent="0.25">
      <c r="AO29431" s="165"/>
    </row>
    <row r="29432" spans="41:41" x14ac:dyDescent="0.25">
      <c r="AO29432" s="165"/>
    </row>
    <row r="29433" spans="41:41" x14ac:dyDescent="0.25">
      <c r="AO29433" s="165"/>
    </row>
    <row r="29434" spans="41:41" x14ac:dyDescent="0.25">
      <c r="AO29434" s="165"/>
    </row>
    <row r="29435" spans="41:41" x14ac:dyDescent="0.25">
      <c r="AO29435" s="165"/>
    </row>
    <row r="29436" spans="41:41" x14ac:dyDescent="0.25">
      <c r="AO29436" s="165"/>
    </row>
    <row r="29437" spans="41:41" x14ac:dyDescent="0.25">
      <c r="AO29437" s="165"/>
    </row>
    <row r="29438" spans="41:41" x14ac:dyDescent="0.25">
      <c r="AO29438" s="165"/>
    </row>
    <row r="29439" spans="41:41" x14ac:dyDescent="0.25">
      <c r="AO29439" s="165"/>
    </row>
    <row r="29440" spans="41:41" x14ac:dyDescent="0.25">
      <c r="AO29440" s="165"/>
    </row>
    <row r="29441" spans="41:41" x14ac:dyDescent="0.25">
      <c r="AO29441" s="165"/>
    </row>
    <row r="29442" spans="41:41" x14ac:dyDescent="0.25">
      <c r="AO29442" s="165"/>
    </row>
    <row r="29443" spans="41:41" x14ac:dyDescent="0.25">
      <c r="AO29443" s="165"/>
    </row>
    <row r="29444" spans="41:41" x14ac:dyDescent="0.25">
      <c r="AO29444" s="165"/>
    </row>
    <row r="29445" spans="41:41" x14ac:dyDescent="0.25">
      <c r="AO29445" s="165"/>
    </row>
    <row r="29446" spans="41:41" x14ac:dyDescent="0.25">
      <c r="AO29446" s="165"/>
    </row>
    <row r="29447" spans="41:41" x14ac:dyDescent="0.25">
      <c r="AO29447" s="165"/>
    </row>
    <row r="29448" spans="41:41" x14ac:dyDescent="0.25">
      <c r="AO29448" s="165"/>
    </row>
    <row r="29449" spans="41:41" x14ac:dyDescent="0.25">
      <c r="AO29449" s="165"/>
    </row>
    <row r="29450" spans="41:41" x14ac:dyDescent="0.25">
      <c r="AO29450" s="165"/>
    </row>
    <row r="29451" spans="41:41" x14ac:dyDescent="0.25">
      <c r="AO29451" s="165"/>
    </row>
    <row r="29452" spans="41:41" x14ac:dyDescent="0.25">
      <c r="AO29452" s="165"/>
    </row>
    <row r="29453" spans="41:41" x14ac:dyDescent="0.25">
      <c r="AO29453" s="165"/>
    </row>
    <row r="29454" spans="41:41" x14ac:dyDescent="0.25">
      <c r="AO29454" s="165"/>
    </row>
    <row r="29455" spans="41:41" x14ac:dyDescent="0.25">
      <c r="AO29455" s="165"/>
    </row>
    <row r="29456" spans="41:41" x14ac:dyDescent="0.25">
      <c r="AO29456" s="165"/>
    </row>
    <row r="29457" spans="41:41" x14ac:dyDescent="0.25">
      <c r="AO29457" s="165"/>
    </row>
    <row r="29458" spans="41:41" x14ac:dyDescent="0.25">
      <c r="AO29458" s="165"/>
    </row>
    <row r="29459" spans="41:41" x14ac:dyDescent="0.25">
      <c r="AO29459" s="165"/>
    </row>
    <row r="29460" spans="41:41" x14ac:dyDescent="0.25">
      <c r="AO29460" s="165"/>
    </row>
    <row r="29461" spans="41:41" x14ac:dyDescent="0.25">
      <c r="AO29461" s="165"/>
    </row>
    <row r="29462" spans="41:41" x14ac:dyDescent="0.25">
      <c r="AO29462" s="165"/>
    </row>
    <row r="29463" spans="41:41" x14ac:dyDescent="0.25">
      <c r="AO29463" s="165"/>
    </row>
    <row r="29464" spans="41:41" x14ac:dyDescent="0.25">
      <c r="AO29464" s="165"/>
    </row>
    <row r="29465" spans="41:41" x14ac:dyDescent="0.25">
      <c r="AO29465" s="165"/>
    </row>
    <row r="29466" spans="41:41" x14ac:dyDescent="0.25">
      <c r="AO29466" s="165"/>
    </row>
    <row r="29467" spans="41:41" x14ac:dyDescent="0.25">
      <c r="AO29467" s="165"/>
    </row>
    <row r="29468" spans="41:41" x14ac:dyDescent="0.25">
      <c r="AO29468" s="165"/>
    </row>
    <row r="29469" spans="41:41" x14ac:dyDescent="0.25">
      <c r="AO29469" s="165"/>
    </row>
    <row r="29470" spans="41:41" x14ac:dyDescent="0.25">
      <c r="AO29470" s="165"/>
    </row>
    <row r="29471" spans="41:41" x14ac:dyDescent="0.25">
      <c r="AO29471" s="165"/>
    </row>
    <row r="29472" spans="41:41" x14ac:dyDescent="0.25">
      <c r="AO29472" s="165"/>
    </row>
    <row r="29473" spans="41:41" x14ac:dyDescent="0.25">
      <c r="AO29473" s="165"/>
    </row>
    <row r="29474" spans="41:41" x14ac:dyDescent="0.25">
      <c r="AO29474" s="165"/>
    </row>
    <row r="29475" spans="41:41" x14ac:dyDescent="0.25">
      <c r="AO29475" s="165"/>
    </row>
    <row r="29476" spans="41:41" x14ac:dyDescent="0.25">
      <c r="AO29476" s="165"/>
    </row>
    <row r="29477" spans="41:41" x14ac:dyDescent="0.25">
      <c r="AO29477" s="165"/>
    </row>
    <row r="29478" spans="41:41" x14ac:dyDescent="0.25">
      <c r="AO29478" s="165"/>
    </row>
    <row r="29479" spans="41:41" x14ac:dyDescent="0.25">
      <c r="AO29479" s="165"/>
    </row>
    <row r="29480" spans="41:41" x14ac:dyDescent="0.25">
      <c r="AO29480" s="165"/>
    </row>
    <row r="29481" spans="41:41" x14ac:dyDescent="0.25">
      <c r="AO29481" s="165"/>
    </row>
    <row r="29482" spans="41:41" x14ac:dyDescent="0.25">
      <c r="AO29482" s="165"/>
    </row>
    <row r="29483" spans="41:41" x14ac:dyDescent="0.25">
      <c r="AO29483" s="165"/>
    </row>
    <row r="29484" spans="41:41" x14ac:dyDescent="0.25">
      <c r="AO29484" s="165"/>
    </row>
    <row r="29485" spans="41:41" x14ac:dyDescent="0.25">
      <c r="AO29485" s="165"/>
    </row>
    <row r="29486" spans="41:41" x14ac:dyDescent="0.25">
      <c r="AO29486" s="165"/>
    </row>
    <row r="29487" spans="41:41" x14ac:dyDescent="0.25">
      <c r="AO29487" s="165"/>
    </row>
    <row r="29488" spans="41:41" x14ac:dyDescent="0.25">
      <c r="AO29488" s="165"/>
    </row>
    <row r="29489" spans="41:41" x14ac:dyDescent="0.25">
      <c r="AO29489" s="165"/>
    </row>
    <row r="29490" spans="41:41" x14ac:dyDescent="0.25">
      <c r="AO29490" s="165"/>
    </row>
    <row r="29491" spans="41:41" x14ac:dyDescent="0.25">
      <c r="AO29491" s="165"/>
    </row>
    <row r="29492" spans="41:41" x14ac:dyDescent="0.25">
      <c r="AO29492" s="165"/>
    </row>
    <row r="29493" spans="41:41" x14ac:dyDescent="0.25">
      <c r="AO29493" s="165"/>
    </row>
    <row r="29494" spans="41:41" x14ac:dyDescent="0.25">
      <c r="AO29494" s="165"/>
    </row>
    <row r="29495" spans="41:41" x14ac:dyDescent="0.25">
      <c r="AO29495" s="165"/>
    </row>
    <row r="29496" spans="41:41" x14ac:dyDescent="0.25">
      <c r="AO29496" s="165"/>
    </row>
    <row r="29497" spans="41:41" x14ac:dyDescent="0.25">
      <c r="AO29497" s="165"/>
    </row>
    <row r="29498" spans="41:41" x14ac:dyDescent="0.25">
      <c r="AO29498" s="165"/>
    </row>
    <row r="29499" spans="41:41" x14ac:dyDescent="0.25">
      <c r="AO29499" s="165"/>
    </row>
    <row r="29500" spans="41:41" x14ac:dyDescent="0.25">
      <c r="AO29500" s="165"/>
    </row>
    <row r="29501" spans="41:41" x14ac:dyDescent="0.25">
      <c r="AO29501" s="165"/>
    </row>
    <row r="29502" spans="41:41" x14ac:dyDescent="0.25">
      <c r="AO29502" s="165"/>
    </row>
    <row r="29503" spans="41:41" x14ac:dyDescent="0.25">
      <c r="AO29503" s="165"/>
    </row>
    <row r="29504" spans="41:41" x14ac:dyDescent="0.25">
      <c r="AO29504" s="165"/>
    </row>
    <row r="29505" spans="41:41" x14ac:dyDescent="0.25">
      <c r="AO29505" s="165"/>
    </row>
    <row r="29506" spans="41:41" x14ac:dyDescent="0.25">
      <c r="AO29506" s="165"/>
    </row>
    <row r="29507" spans="41:41" x14ac:dyDescent="0.25">
      <c r="AO29507" s="165"/>
    </row>
    <row r="29508" spans="41:41" x14ac:dyDescent="0.25">
      <c r="AO29508" s="165"/>
    </row>
    <row r="29509" spans="41:41" x14ac:dyDescent="0.25">
      <c r="AO29509" s="165"/>
    </row>
    <row r="29510" spans="41:41" x14ac:dyDescent="0.25">
      <c r="AO29510" s="165"/>
    </row>
    <row r="29511" spans="41:41" x14ac:dyDescent="0.25">
      <c r="AO29511" s="165"/>
    </row>
    <row r="29512" spans="41:41" x14ac:dyDescent="0.25">
      <c r="AO29512" s="165"/>
    </row>
    <row r="29513" spans="41:41" x14ac:dyDescent="0.25">
      <c r="AO29513" s="165"/>
    </row>
    <row r="29514" spans="41:41" x14ac:dyDescent="0.25">
      <c r="AO29514" s="165"/>
    </row>
    <row r="29515" spans="41:41" x14ac:dyDescent="0.25">
      <c r="AO29515" s="165"/>
    </row>
    <row r="29516" spans="41:41" x14ac:dyDescent="0.25">
      <c r="AO29516" s="165"/>
    </row>
    <row r="29517" spans="41:41" x14ac:dyDescent="0.25">
      <c r="AO29517" s="165"/>
    </row>
    <row r="29518" spans="41:41" x14ac:dyDescent="0.25">
      <c r="AO29518" s="165"/>
    </row>
    <row r="29519" spans="41:41" x14ac:dyDescent="0.25">
      <c r="AO29519" s="165"/>
    </row>
    <row r="29520" spans="41:41" x14ac:dyDescent="0.25">
      <c r="AO29520" s="165"/>
    </row>
    <row r="29521" spans="41:41" x14ac:dyDescent="0.25">
      <c r="AO29521" s="165"/>
    </row>
    <row r="29522" spans="41:41" x14ac:dyDescent="0.25">
      <c r="AO29522" s="165"/>
    </row>
    <row r="29523" spans="41:41" x14ac:dyDescent="0.25">
      <c r="AO29523" s="165"/>
    </row>
    <row r="29524" spans="41:41" x14ac:dyDescent="0.25">
      <c r="AO29524" s="165"/>
    </row>
    <row r="29525" spans="41:41" x14ac:dyDescent="0.25">
      <c r="AO29525" s="165"/>
    </row>
    <row r="29526" spans="41:41" x14ac:dyDescent="0.25">
      <c r="AO29526" s="165"/>
    </row>
    <row r="29527" spans="41:41" x14ac:dyDescent="0.25">
      <c r="AO29527" s="165"/>
    </row>
    <row r="29528" spans="41:41" x14ac:dyDescent="0.25">
      <c r="AO29528" s="165"/>
    </row>
    <row r="29529" spans="41:41" x14ac:dyDescent="0.25">
      <c r="AO29529" s="165"/>
    </row>
    <row r="29530" spans="41:41" x14ac:dyDescent="0.25">
      <c r="AO29530" s="165"/>
    </row>
    <row r="29531" spans="41:41" x14ac:dyDescent="0.25">
      <c r="AO29531" s="165"/>
    </row>
    <row r="29532" spans="41:41" x14ac:dyDescent="0.25">
      <c r="AO29532" s="165"/>
    </row>
    <row r="29533" spans="41:41" x14ac:dyDescent="0.25">
      <c r="AO29533" s="165"/>
    </row>
    <row r="29534" spans="41:41" x14ac:dyDescent="0.25">
      <c r="AO29534" s="165"/>
    </row>
    <row r="29535" spans="41:41" x14ac:dyDescent="0.25">
      <c r="AO29535" s="165"/>
    </row>
    <row r="29536" spans="41:41" x14ac:dyDescent="0.25">
      <c r="AO29536" s="165"/>
    </row>
    <row r="29537" spans="41:41" x14ac:dyDescent="0.25">
      <c r="AO29537" s="165"/>
    </row>
    <row r="29538" spans="41:41" x14ac:dyDescent="0.25">
      <c r="AO29538" s="165"/>
    </row>
    <row r="29539" spans="41:41" x14ac:dyDescent="0.25">
      <c r="AO29539" s="165"/>
    </row>
    <row r="29540" spans="41:41" x14ac:dyDescent="0.25">
      <c r="AO29540" s="165"/>
    </row>
    <row r="29541" spans="41:41" x14ac:dyDescent="0.25">
      <c r="AO29541" s="165"/>
    </row>
    <row r="29542" spans="41:41" x14ac:dyDescent="0.25">
      <c r="AO29542" s="165"/>
    </row>
    <row r="29543" spans="41:41" x14ac:dyDescent="0.25">
      <c r="AO29543" s="165"/>
    </row>
    <row r="29544" spans="41:41" x14ac:dyDescent="0.25">
      <c r="AO29544" s="165"/>
    </row>
    <row r="29545" spans="41:41" x14ac:dyDescent="0.25">
      <c r="AO29545" s="165"/>
    </row>
    <row r="29546" spans="41:41" x14ac:dyDescent="0.25">
      <c r="AO29546" s="165"/>
    </row>
    <row r="29547" spans="41:41" x14ac:dyDescent="0.25">
      <c r="AO29547" s="165"/>
    </row>
    <row r="29548" spans="41:41" x14ac:dyDescent="0.25">
      <c r="AO29548" s="165"/>
    </row>
    <row r="29549" spans="41:41" x14ac:dyDescent="0.25">
      <c r="AO29549" s="165"/>
    </row>
    <row r="29550" spans="41:41" x14ac:dyDescent="0.25">
      <c r="AO29550" s="165"/>
    </row>
    <row r="29551" spans="41:41" x14ac:dyDescent="0.25">
      <c r="AO29551" s="165"/>
    </row>
    <row r="29552" spans="41:41" x14ac:dyDescent="0.25">
      <c r="AO29552" s="165"/>
    </row>
    <row r="29553" spans="41:41" x14ac:dyDescent="0.25">
      <c r="AO29553" s="165"/>
    </row>
    <row r="29554" spans="41:41" x14ac:dyDescent="0.25">
      <c r="AO29554" s="165"/>
    </row>
    <row r="29555" spans="41:41" x14ac:dyDescent="0.25">
      <c r="AO29555" s="165"/>
    </row>
    <row r="29556" spans="41:41" x14ac:dyDescent="0.25">
      <c r="AO29556" s="165"/>
    </row>
    <row r="29557" spans="41:41" x14ac:dyDescent="0.25">
      <c r="AO29557" s="165"/>
    </row>
    <row r="29558" spans="41:41" x14ac:dyDescent="0.25">
      <c r="AO29558" s="165"/>
    </row>
    <row r="29559" spans="41:41" x14ac:dyDescent="0.25">
      <c r="AO29559" s="165"/>
    </row>
    <row r="29560" spans="41:41" x14ac:dyDescent="0.25">
      <c r="AO29560" s="165"/>
    </row>
    <row r="29561" spans="41:41" x14ac:dyDescent="0.25">
      <c r="AO29561" s="165"/>
    </row>
    <row r="29562" spans="41:41" x14ac:dyDescent="0.25">
      <c r="AO29562" s="165"/>
    </row>
    <row r="29563" spans="41:41" x14ac:dyDescent="0.25">
      <c r="AO29563" s="165"/>
    </row>
    <row r="29564" spans="41:41" x14ac:dyDescent="0.25">
      <c r="AO29564" s="165"/>
    </row>
    <row r="29565" spans="41:41" x14ac:dyDescent="0.25">
      <c r="AO29565" s="165"/>
    </row>
    <row r="29566" spans="41:41" x14ac:dyDescent="0.25">
      <c r="AO29566" s="165"/>
    </row>
    <row r="29567" spans="41:41" x14ac:dyDescent="0.25">
      <c r="AO29567" s="165"/>
    </row>
    <row r="29568" spans="41:41" x14ac:dyDescent="0.25">
      <c r="AO29568" s="165"/>
    </row>
    <row r="29569" spans="41:41" x14ac:dyDescent="0.25">
      <c r="AO29569" s="165"/>
    </row>
    <row r="29570" spans="41:41" x14ac:dyDescent="0.25">
      <c r="AO29570" s="165"/>
    </row>
    <row r="29571" spans="41:41" x14ac:dyDescent="0.25">
      <c r="AO29571" s="165"/>
    </row>
    <row r="29572" spans="41:41" x14ac:dyDescent="0.25">
      <c r="AO29572" s="165"/>
    </row>
    <row r="29573" spans="41:41" x14ac:dyDescent="0.25">
      <c r="AO29573" s="165"/>
    </row>
    <row r="29574" spans="41:41" x14ac:dyDescent="0.25">
      <c r="AO29574" s="165"/>
    </row>
    <row r="29575" spans="41:41" x14ac:dyDescent="0.25">
      <c r="AO29575" s="165"/>
    </row>
    <row r="29576" spans="41:41" x14ac:dyDescent="0.25">
      <c r="AO29576" s="165"/>
    </row>
    <row r="29577" spans="41:41" x14ac:dyDescent="0.25">
      <c r="AO29577" s="165"/>
    </row>
    <row r="29578" spans="41:41" x14ac:dyDescent="0.25">
      <c r="AO29578" s="165"/>
    </row>
    <row r="29579" spans="41:41" x14ac:dyDescent="0.25">
      <c r="AO29579" s="165"/>
    </row>
    <row r="29580" spans="41:41" x14ac:dyDescent="0.25">
      <c r="AO29580" s="165"/>
    </row>
    <row r="29581" spans="41:41" x14ac:dyDescent="0.25">
      <c r="AO29581" s="165"/>
    </row>
    <row r="29582" spans="41:41" x14ac:dyDescent="0.25">
      <c r="AO29582" s="165"/>
    </row>
    <row r="29583" spans="41:41" x14ac:dyDescent="0.25">
      <c r="AO29583" s="165"/>
    </row>
    <row r="29584" spans="41:41" x14ac:dyDescent="0.25">
      <c r="AO29584" s="165"/>
    </row>
    <row r="29585" spans="41:41" x14ac:dyDescent="0.25">
      <c r="AO29585" s="165"/>
    </row>
    <row r="29586" spans="41:41" x14ac:dyDescent="0.25">
      <c r="AO29586" s="165"/>
    </row>
    <row r="29587" spans="41:41" x14ac:dyDescent="0.25">
      <c r="AO29587" s="165"/>
    </row>
    <row r="29588" spans="41:41" x14ac:dyDescent="0.25">
      <c r="AO29588" s="165"/>
    </row>
    <row r="29589" spans="41:41" x14ac:dyDescent="0.25">
      <c r="AO29589" s="165"/>
    </row>
    <row r="29590" spans="41:41" x14ac:dyDescent="0.25">
      <c r="AO29590" s="165"/>
    </row>
    <row r="29591" spans="41:41" x14ac:dyDescent="0.25">
      <c r="AO29591" s="165"/>
    </row>
    <row r="29592" spans="41:41" x14ac:dyDescent="0.25">
      <c r="AO29592" s="165"/>
    </row>
    <row r="29593" spans="41:41" x14ac:dyDescent="0.25">
      <c r="AO29593" s="165"/>
    </row>
    <row r="29594" spans="41:41" x14ac:dyDescent="0.25">
      <c r="AO29594" s="165"/>
    </row>
    <row r="29595" spans="41:41" x14ac:dyDescent="0.25">
      <c r="AO29595" s="165"/>
    </row>
    <row r="29596" spans="41:41" x14ac:dyDescent="0.25">
      <c r="AO29596" s="165"/>
    </row>
    <row r="29597" spans="41:41" x14ac:dyDescent="0.25">
      <c r="AO29597" s="165"/>
    </row>
    <row r="29598" spans="41:41" x14ac:dyDescent="0.25">
      <c r="AO29598" s="165"/>
    </row>
    <row r="29599" spans="41:41" x14ac:dyDescent="0.25">
      <c r="AO29599" s="165"/>
    </row>
    <row r="29600" spans="41:41" x14ac:dyDescent="0.25">
      <c r="AO29600" s="165"/>
    </row>
    <row r="29601" spans="41:41" x14ac:dyDescent="0.25">
      <c r="AO29601" s="165"/>
    </row>
    <row r="29602" spans="41:41" x14ac:dyDescent="0.25">
      <c r="AO29602" s="165"/>
    </row>
    <row r="29603" spans="41:41" x14ac:dyDescent="0.25">
      <c r="AO29603" s="165"/>
    </row>
    <row r="29604" spans="41:41" x14ac:dyDescent="0.25">
      <c r="AO29604" s="165"/>
    </row>
    <row r="29605" spans="41:41" x14ac:dyDescent="0.25">
      <c r="AO29605" s="165"/>
    </row>
    <row r="29606" spans="41:41" x14ac:dyDescent="0.25">
      <c r="AO29606" s="165"/>
    </row>
    <row r="29607" spans="41:41" x14ac:dyDescent="0.25">
      <c r="AO29607" s="165"/>
    </row>
    <row r="29608" spans="41:41" x14ac:dyDescent="0.25">
      <c r="AO29608" s="165"/>
    </row>
    <row r="29609" spans="41:41" x14ac:dyDescent="0.25">
      <c r="AO29609" s="165"/>
    </row>
    <row r="29610" spans="41:41" x14ac:dyDescent="0.25">
      <c r="AO29610" s="165"/>
    </row>
    <row r="29611" spans="41:41" x14ac:dyDescent="0.25">
      <c r="AO29611" s="165"/>
    </row>
    <row r="29612" spans="41:41" x14ac:dyDescent="0.25">
      <c r="AO29612" s="165"/>
    </row>
    <row r="29613" spans="41:41" x14ac:dyDescent="0.25">
      <c r="AO29613" s="165"/>
    </row>
    <row r="29614" spans="41:41" x14ac:dyDescent="0.25">
      <c r="AO29614" s="165"/>
    </row>
    <row r="29615" spans="41:41" x14ac:dyDescent="0.25">
      <c r="AO29615" s="165"/>
    </row>
    <row r="29616" spans="41:41" x14ac:dyDescent="0.25">
      <c r="AO29616" s="165"/>
    </row>
    <row r="29617" spans="41:41" x14ac:dyDescent="0.25">
      <c r="AO29617" s="165"/>
    </row>
    <row r="29618" spans="41:41" x14ac:dyDescent="0.25">
      <c r="AO29618" s="165"/>
    </row>
    <row r="29619" spans="41:41" x14ac:dyDescent="0.25">
      <c r="AO29619" s="165"/>
    </row>
    <row r="29620" spans="41:41" x14ac:dyDescent="0.25">
      <c r="AO29620" s="165"/>
    </row>
    <row r="29621" spans="41:41" x14ac:dyDescent="0.25">
      <c r="AO29621" s="165"/>
    </row>
    <row r="29622" spans="41:41" x14ac:dyDescent="0.25">
      <c r="AO29622" s="165"/>
    </row>
    <row r="29623" spans="41:41" x14ac:dyDescent="0.25">
      <c r="AO29623" s="165"/>
    </row>
    <row r="29624" spans="41:41" x14ac:dyDescent="0.25">
      <c r="AO29624" s="165"/>
    </row>
    <row r="29625" spans="41:41" x14ac:dyDescent="0.25">
      <c r="AO29625" s="165"/>
    </row>
    <row r="29626" spans="41:41" x14ac:dyDescent="0.25">
      <c r="AO29626" s="165"/>
    </row>
    <row r="29627" spans="41:41" x14ac:dyDescent="0.25">
      <c r="AO29627" s="165"/>
    </row>
    <row r="29628" spans="41:41" x14ac:dyDescent="0.25">
      <c r="AO29628" s="165"/>
    </row>
    <row r="29629" spans="41:41" x14ac:dyDescent="0.25">
      <c r="AO29629" s="165"/>
    </row>
    <row r="29630" spans="41:41" x14ac:dyDescent="0.25">
      <c r="AO29630" s="165"/>
    </row>
    <row r="29631" spans="41:41" x14ac:dyDescent="0.25">
      <c r="AO29631" s="165"/>
    </row>
    <row r="29632" spans="41:41" x14ac:dyDescent="0.25">
      <c r="AO29632" s="165"/>
    </row>
    <row r="29633" spans="41:41" x14ac:dyDescent="0.25">
      <c r="AO29633" s="165"/>
    </row>
    <row r="29634" spans="41:41" x14ac:dyDescent="0.25">
      <c r="AO29634" s="165"/>
    </row>
    <row r="29635" spans="41:41" x14ac:dyDescent="0.25">
      <c r="AO29635" s="165"/>
    </row>
    <row r="29636" spans="41:41" x14ac:dyDescent="0.25">
      <c r="AO29636" s="165"/>
    </row>
    <row r="29637" spans="41:41" x14ac:dyDescent="0.25">
      <c r="AO29637" s="165"/>
    </row>
    <row r="29638" spans="41:41" x14ac:dyDescent="0.25">
      <c r="AO29638" s="165"/>
    </row>
    <row r="29639" spans="41:41" x14ac:dyDescent="0.25">
      <c r="AO29639" s="165"/>
    </row>
    <row r="29640" spans="41:41" x14ac:dyDescent="0.25">
      <c r="AO29640" s="165"/>
    </row>
    <row r="29641" spans="41:41" x14ac:dyDescent="0.25">
      <c r="AO29641" s="165"/>
    </row>
    <row r="29642" spans="41:41" x14ac:dyDescent="0.25">
      <c r="AO29642" s="165"/>
    </row>
    <row r="29643" spans="41:41" x14ac:dyDescent="0.25">
      <c r="AO29643" s="165"/>
    </row>
    <row r="29644" spans="41:41" x14ac:dyDescent="0.25">
      <c r="AO29644" s="165"/>
    </row>
    <row r="29645" spans="41:41" x14ac:dyDescent="0.25">
      <c r="AO29645" s="165"/>
    </row>
    <row r="29646" spans="41:41" x14ac:dyDescent="0.25">
      <c r="AO29646" s="165"/>
    </row>
    <row r="29647" spans="41:41" x14ac:dyDescent="0.25">
      <c r="AO29647" s="165"/>
    </row>
    <row r="29648" spans="41:41" x14ac:dyDescent="0.25">
      <c r="AO29648" s="165"/>
    </row>
    <row r="29649" spans="41:41" x14ac:dyDescent="0.25">
      <c r="AO29649" s="165"/>
    </row>
    <row r="29650" spans="41:41" x14ac:dyDescent="0.25">
      <c r="AO29650" s="165"/>
    </row>
    <row r="29651" spans="41:41" x14ac:dyDescent="0.25">
      <c r="AO29651" s="165"/>
    </row>
    <row r="29652" spans="41:41" x14ac:dyDescent="0.25">
      <c r="AO29652" s="165"/>
    </row>
    <row r="29653" spans="41:41" x14ac:dyDescent="0.25">
      <c r="AO29653" s="165"/>
    </row>
    <row r="29654" spans="41:41" x14ac:dyDescent="0.25">
      <c r="AO29654" s="165"/>
    </row>
    <row r="29655" spans="41:41" x14ac:dyDescent="0.25">
      <c r="AO29655" s="165"/>
    </row>
    <row r="29656" spans="41:41" x14ac:dyDescent="0.25">
      <c r="AO29656" s="165"/>
    </row>
    <row r="29657" spans="41:41" x14ac:dyDescent="0.25">
      <c r="AO29657" s="165"/>
    </row>
    <row r="29658" spans="41:41" x14ac:dyDescent="0.25">
      <c r="AO29658" s="165"/>
    </row>
    <row r="29659" spans="41:41" x14ac:dyDescent="0.25">
      <c r="AO29659" s="165"/>
    </row>
    <row r="29660" spans="41:41" x14ac:dyDescent="0.25">
      <c r="AO29660" s="165"/>
    </row>
    <row r="29661" spans="41:41" x14ac:dyDescent="0.25">
      <c r="AO29661" s="165"/>
    </row>
    <row r="29662" spans="41:41" x14ac:dyDescent="0.25">
      <c r="AO29662" s="165"/>
    </row>
    <row r="29663" spans="41:41" x14ac:dyDescent="0.25">
      <c r="AO29663" s="165"/>
    </row>
    <row r="29664" spans="41:41" x14ac:dyDescent="0.25">
      <c r="AO29664" s="165"/>
    </row>
    <row r="29665" spans="41:41" x14ac:dyDescent="0.25">
      <c r="AO29665" s="165"/>
    </row>
    <row r="29666" spans="41:41" x14ac:dyDescent="0.25">
      <c r="AO29666" s="165"/>
    </row>
    <row r="29667" spans="41:41" x14ac:dyDescent="0.25">
      <c r="AO29667" s="165"/>
    </row>
    <row r="29668" spans="41:41" x14ac:dyDescent="0.25">
      <c r="AO29668" s="165"/>
    </row>
    <row r="29669" spans="41:41" x14ac:dyDescent="0.25">
      <c r="AO29669" s="165"/>
    </row>
    <row r="29670" spans="41:41" x14ac:dyDescent="0.25">
      <c r="AO29670" s="165"/>
    </row>
    <row r="29671" spans="41:41" x14ac:dyDescent="0.25">
      <c r="AO29671" s="165"/>
    </row>
    <row r="29672" spans="41:41" x14ac:dyDescent="0.25">
      <c r="AO29672" s="165"/>
    </row>
    <row r="29673" spans="41:41" x14ac:dyDescent="0.25">
      <c r="AO29673" s="165"/>
    </row>
    <row r="29674" spans="41:41" x14ac:dyDescent="0.25">
      <c r="AO29674" s="165"/>
    </row>
    <row r="29675" spans="41:41" x14ac:dyDescent="0.25">
      <c r="AO29675" s="165"/>
    </row>
    <row r="29676" spans="41:41" x14ac:dyDescent="0.25">
      <c r="AO29676" s="165"/>
    </row>
    <row r="29677" spans="41:41" x14ac:dyDescent="0.25">
      <c r="AO29677" s="165"/>
    </row>
    <row r="29678" spans="41:41" x14ac:dyDescent="0.25">
      <c r="AO29678" s="165"/>
    </row>
    <row r="29679" spans="41:41" x14ac:dyDescent="0.25">
      <c r="AO29679" s="165"/>
    </row>
    <row r="29680" spans="41:41" x14ac:dyDescent="0.25">
      <c r="AO29680" s="165"/>
    </row>
    <row r="29681" spans="41:41" x14ac:dyDescent="0.25">
      <c r="AO29681" s="165"/>
    </row>
    <row r="29682" spans="41:41" x14ac:dyDescent="0.25">
      <c r="AO29682" s="165"/>
    </row>
    <row r="29683" spans="41:41" x14ac:dyDescent="0.25">
      <c r="AO29683" s="165"/>
    </row>
    <row r="29684" spans="41:41" x14ac:dyDescent="0.25">
      <c r="AO29684" s="165"/>
    </row>
    <row r="29685" spans="41:41" x14ac:dyDescent="0.25">
      <c r="AO29685" s="165"/>
    </row>
    <row r="29686" spans="41:41" x14ac:dyDescent="0.25">
      <c r="AO29686" s="165"/>
    </row>
    <row r="29687" spans="41:41" x14ac:dyDescent="0.25">
      <c r="AO29687" s="165"/>
    </row>
    <row r="29688" spans="41:41" x14ac:dyDescent="0.25">
      <c r="AO29688" s="165"/>
    </row>
    <row r="29689" spans="41:41" x14ac:dyDescent="0.25">
      <c r="AO29689" s="165"/>
    </row>
    <row r="29690" spans="41:41" x14ac:dyDescent="0.25">
      <c r="AO29690" s="165"/>
    </row>
    <row r="29691" spans="41:41" x14ac:dyDescent="0.25">
      <c r="AO29691" s="165"/>
    </row>
    <row r="29692" spans="41:41" x14ac:dyDescent="0.25">
      <c r="AO29692" s="165"/>
    </row>
    <row r="29693" spans="41:41" x14ac:dyDescent="0.25">
      <c r="AO29693" s="165"/>
    </row>
    <row r="29694" spans="41:41" x14ac:dyDescent="0.25">
      <c r="AO29694" s="165"/>
    </row>
    <row r="29695" spans="41:41" x14ac:dyDescent="0.25">
      <c r="AO29695" s="165"/>
    </row>
    <row r="29696" spans="41:41" x14ac:dyDescent="0.25">
      <c r="AO29696" s="165"/>
    </row>
    <row r="29697" spans="41:41" x14ac:dyDescent="0.25">
      <c r="AO29697" s="165"/>
    </row>
    <row r="29698" spans="41:41" x14ac:dyDescent="0.25">
      <c r="AO29698" s="165"/>
    </row>
    <row r="29699" spans="41:41" x14ac:dyDescent="0.25">
      <c r="AO29699" s="165"/>
    </row>
    <row r="29700" spans="41:41" x14ac:dyDescent="0.25">
      <c r="AO29700" s="165"/>
    </row>
    <row r="29701" spans="41:41" x14ac:dyDescent="0.25">
      <c r="AO29701" s="165"/>
    </row>
    <row r="29702" spans="41:41" x14ac:dyDescent="0.25">
      <c r="AO29702" s="165"/>
    </row>
    <row r="29703" spans="41:41" x14ac:dyDescent="0.25">
      <c r="AO29703" s="165"/>
    </row>
    <row r="29704" spans="41:41" x14ac:dyDescent="0.25">
      <c r="AO29704" s="165"/>
    </row>
    <row r="29705" spans="41:41" x14ac:dyDescent="0.25">
      <c r="AO29705" s="165"/>
    </row>
    <row r="29706" spans="41:41" x14ac:dyDescent="0.25">
      <c r="AO29706" s="165"/>
    </row>
    <row r="29707" spans="41:41" x14ac:dyDescent="0.25">
      <c r="AO29707" s="165"/>
    </row>
    <row r="29708" spans="41:41" x14ac:dyDescent="0.25">
      <c r="AO29708" s="165"/>
    </row>
    <row r="29709" spans="41:41" x14ac:dyDescent="0.25">
      <c r="AO29709" s="165"/>
    </row>
    <row r="29710" spans="41:41" x14ac:dyDescent="0.25">
      <c r="AO29710" s="165"/>
    </row>
    <row r="29711" spans="41:41" x14ac:dyDescent="0.25">
      <c r="AO29711" s="165"/>
    </row>
    <row r="29712" spans="41:41" x14ac:dyDescent="0.25">
      <c r="AO29712" s="165"/>
    </row>
    <row r="29713" spans="41:41" x14ac:dyDescent="0.25">
      <c r="AO29713" s="165"/>
    </row>
    <row r="29714" spans="41:41" x14ac:dyDescent="0.25">
      <c r="AO29714" s="165"/>
    </row>
    <row r="29715" spans="41:41" x14ac:dyDescent="0.25">
      <c r="AO29715" s="165"/>
    </row>
    <row r="29716" spans="41:41" x14ac:dyDescent="0.25">
      <c r="AO29716" s="165"/>
    </row>
    <row r="29717" spans="41:41" x14ac:dyDescent="0.25">
      <c r="AO29717" s="165"/>
    </row>
    <row r="29718" spans="41:41" x14ac:dyDescent="0.25">
      <c r="AO29718" s="165"/>
    </row>
    <row r="29719" spans="41:41" x14ac:dyDescent="0.25">
      <c r="AO29719" s="165"/>
    </row>
    <row r="29720" spans="41:41" x14ac:dyDescent="0.25">
      <c r="AO29720" s="165"/>
    </row>
    <row r="29721" spans="41:41" x14ac:dyDescent="0.25">
      <c r="AO29721" s="165"/>
    </row>
    <row r="29722" spans="41:41" x14ac:dyDescent="0.25">
      <c r="AO29722" s="165"/>
    </row>
    <row r="29723" spans="41:41" x14ac:dyDescent="0.25">
      <c r="AO29723" s="165"/>
    </row>
    <row r="29724" spans="41:41" x14ac:dyDescent="0.25">
      <c r="AO29724" s="165"/>
    </row>
    <row r="29725" spans="41:41" x14ac:dyDescent="0.25">
      <c r="AO29725" s="165"/>
    </row>
    <row r="29726" spans="41:41" x14ac:dyDescent="0.25">
      <c r="AO29726" s="165"/>
    </row>
    <row r="29727" spans="41:41" x14ac:dyDescent="0.25">
      <c r="AO29727" s="165"/>
    </row>
    <row r="29728" spans="41:41" x14ac:dyDescent="0.25">
      <c r="AO29728" s="165"/>
    </row>
    <row r="29729" spans="41:41" x14ac:dyDescent="0.25">
      <c r="AO29729" s="165"/>
    </row>
    <row r="29730" spans="41:41" x14ac:dyDescent="0.25">
      <c r="AO29730" s="165"/>
    </row>
    <row r="29731" spans="41:41" x14ac:dyDescent="0.25">
      <c r="AO29731" s="165"/>
    </row>
    <row r="29732" spans="41:41" x14ac:dyDescent="0.25">
      <c r="AO29732" s="165"/>
    </row>
    <row r="29733" spans="41:41" x14ac:dyDescent="0.25">
      <c r="AO29733" s="165"/>
    </row>
    <row r="29734" spans="41:41" x14ac:dyDescent="0.25">
      <c r="AO29734" s="165"/>
    </row>
    <row r="29735" spans="41:41" x14ac:dyDescent="0.25">
      <c r="AO29735" s="165"/>
    </row>
    <row r="29736" spans="41:41" x14ac:dyDescent="0.25">
      <c r="AO29736" s="165"/>
    </row>
    <row r="29737" spans="41:41" x14ac:dyDescent="0.25">
      <c r="AO29737" s="165"/>
    </row>
    <row r="29738" spans="41:41" x14ac:dyDescent="0.25">
      <c r="AO29738" s="165"/>
    </row>
    <row r="29739" spans="41:41" x14ac:dyDescent="0.25">
      <c r="AO29739" s="165"/>
    </row>
    <row r="29740" spans="41:41" x14ac:dyDescent="0.25">
      <c r="AO29740" s="165"/>
    </row>
    <row r="29741" spans="41:41" x14ac:dyDescent="0.25">
      <c r="AO29741" s="165"/>
    </row>
    <row r="29742" spans="41:41" x14ac:dyDescent="0.25">
      <c r="AO29742" s="165"/>
    </row>
    <row r="29743" spans="41:41" x14ac:dyDescent="0.25">
      <c r="AO29743" s="165"/>
    </row>
    <row r="29744" spans="41:41" x14ac:dyDescent="0.25">
      <c r="AO29744" s="165"/>
    </row>
    <row r="29745" spans="41:41" x14ac:dyDescent="0.25">
      <c r="AO29745" s="165"/>
    </row>
    <row r="29746" spans="41:41" x14ac:dyDescent="0.25">
      <c r="AO29746" s="165"/>
    </row>
    <row r="29747" spans="41:41" x14ac:dyDescent="0.25">
      <c r="AO29747" s="165"/>
    </row>
    <row r="29748" spans="41:41" x14ac:dyDescent="0.25">
      <c r="AO29748" s="165"/>
    </row>
    <row r="29749" spans="41:41" x14ac:dyDescent="0.25">
      <c r="AO29749" s="165"/>
    </row>
    <row r="29750" spans="41:41" x14ac:dyDescent="0.25">
      <c r="AO29750" s="165"/>
    </row>
    <row r="29751" spans="41:41" x14ac:dyDescent="0.25">
      <c r="AO29751" s="165"/>
    </row>
    <row r="29752" spans="41:41" x14ac:dyDescent="0.25">
      <c r="AO29752" s="165"/>
    </row>
    <row r="29753" spans="41:41" x14ac:dyDescent="0.25">
      <c r="AO29753" s="165"/>
    </row>
    <row r="29754" spans="41:41" x14ac:dyDescent="0.25">
      <c r="AO29754" s="165"/>
    </row>
    <row r="29755" spans="41:41" x14ac:dyDescent="0.25">
      <c r="AO29755" s="165"/>
    </row>
    <row r="29756" spans="41:41" x14ac:dyDescent="0.25">
      <c r="AO29756" s="165"/>
    </row>
    <row r="29757" spans="41:41" x14ac:dyDescent="0.25">
      <c r="AO29757" s="165"/>
    </row>
    <row r="29758" spans="41:41" x14ac:dyDescent="0.25">
      <c r="AO29758" s="165"/>
    </row>
    <row r="29759" spans="41:41" x14ac:dyDescent="0.25">
      <c r="AO29759" s="165"/>
    </row>
    <row r="29760" spans="41:41" x14ac:dyDescent="0.25">
      <c r="AO29760" s="165"/>
    </row>
    <row r="29761" spans="41:41" x14ac:dyDescent="0.25">
      <c r="AO29761" s="165"/>
    </row>
    <row r="29762" spans="41:41" x14ac:dyDescent="0.25">
      <c r="AO29762" s="165"/>
    </row>
    <row r="29763" spans="41:41" x14ac:dyDescent="0.25">
      <c r="AO29763" s="165"/>
    </row>
    <row r="29764" spans="41:41" x14ac:dyDescent="0.25">
      <c r="AO29764" s="165"/>
    </row>
    <row r="29765" spans="41:41" x14ac:dyDescent="0.25">
      <c r="AO29765" s="165"/>
    </row>
    <row r="29766" spans="41:41" x14ac:dyDescent="0.25">
      <c r="AO29766" s="165"/>
    </row>
    <row r="29767" spans="41:41" x14ac:dyDescent="0.25">
      <c r="AO29767" s="165"/>
    </row>
    <row r="29768" spans="41:41" x14ac:dyDescent="0.25">
      <c r="AO29768" s="165"/>
    </row>
    <row r="29769" spans="41:41" x14ac:dyDescent="0.25">
      <c r="AO29769" s="165"/>
    </row>
    <row r="29770" spans="41:41" x14ac:dyDescent="0.25">
      <c r="AO29770" s="165"/>
    </row>
    <row r="29771" spans="41:41" x14ac:dyDescent="0.25">
      <c r="AO29771" s="165"/>
    </row>
    <row r="29772" spans="41:41" x14ac:dyDescent="0.25">
      <c r="AO29772" s="165"/>
    </row>
    <row r="29773" spans="41:41" x14ac:dyDescent="0.25">
      <c r="AO29773" s="165"/>
    </row>
    <row r="29774" spans="41:41" x14ac:dyDescent="0.25">
      <c r="AO29774" s="165"/>
    </row>
    <row r="29775" spans="41:41" x14ac:dyDescent="0.25">
      <c r="AO29775" s="165"/>
    </row>
    <row r="29776" spans="41:41" x14ac:dyDescent="0.25">
      <c r="AO29776" s="165"/>
    </row>
    <row r="29777" spans="41:41" x14ac:dyDescent="0.25">
      <c r="AO29777" s="165"/>
    </row>
    <row r="29778" spans="41:41" x14ac:dyDescent="0.25">
      <c r="AO29778" s="165"/>
    </row>
    <row r="29779" spans="41:41" x14ac:dyDescent="0.25">
      <c r="AO29779" s="165"/>
    </row>
    <row r="29780" spans="41:41" x14ac:dyDescent="0.25">
      <c r="AO29780" s="165"/>
    </row>
    <row r="29781" spans="41:41" x14ac:dyDescent="0.25">
      <c r="AO29781" s="165"/>
    </row>
    <row r="29782" spans="41:41" x14ac:dyDescent="0.25">
      <c r="AO29782" s="165"/>
    </row>
    <row r="29783" spans="41:41" x14ac:dyDescent="0.25">
      <c r="AO29783" s="165"/>
    </row>
    <row r="29784" spans="41:41" x14ac:dyDescent="0.25">
      <c r="AO29784" s="165"/>
    </row>
    <row r="29785" spans="41:41" x14ac:dyDescent="0.25">
      <c r="AO29785" s="165"/>
    </row>
    <row r="29786" spans="41:41" x14ac:dyDescent="0.25">
      <c r="AO29786" s="165"/>
    </row>
    <row r="29787" spans="41:41" x14ac:dyDescent="0.25">
      <c r="AO29787" s="165"/>
    </row>
    <row r="29788" spans="41:41" x14ac:dyDescent="0.25">
      <c r="AO29788" s="165"/>
    </row>
    <row r="29789" spans="41:41" x14ac:dyDescent="0.25">
      <c r="AO29789" s="165"/>
    </row>
    <row r="29790" spans="41:41" x14ac:dyDescent="0.25">
      <c r="AO29790" s="165"/>
    </row>
    <row r="29791" spans="41:41" x14ac:dyDescent="0.25">
      <c r="AO29791" s="165"/>
    </row>
    <row r="29792" spans="41:41" x14ac:dyDescent="0.25">
      <c r="AO29792" s="165"/>
    </row>
    <row r="29793" spans="41:41" x14ac:dyDescent="0.25">
      <c r="AO29793" s="165"/>
    </row>
    <row r="29794" spans="41:41" x14ac:dyDescent="0.25">
      <c r="AO29794" s="165"/>
    </row>
    <row r="29795" spans="41:41" x14ac:dyDescent="0.25">
      <c r="AO29795" s="165"/>
    </row>
    <row r="29796" spans="41:41" x14ac:dyDescent="0.25">
      <c r="AO29796" s="165"/>
    </row>
    <row r="29797" spans="41:41" x14ac:dyDescent="0.25">
      <c r="AO29797" s="165"/>
    </row>
    <row r="29798" spans="41:41" x14ac:dyDescent="0.25">
      <c r="AO29798" s="165"/>
    </row>
    <row r="29799" spans="41:41" x14ac:dyDescent="0.25">
      <c r="AO29799" s="165"/>
    </row>
    <row r="29800" spans="41:41" x14ac:dyDescent="0.25">
      <c r="AO29800" s="165"/>
    </row>
    <row r="29801" spans="41:41" x14ac:dyDescent="0.25">
      <c r="AO29801" s="165"/>
    </row>
    <row r="29802" spans="41:41" x14ac:dyDescent="0.25">
      <c r="AO29802" s="165"/>
    </row>
    <row r="29803" spans="41:41" x14ac:dyDescent="0.25">
      <c r="AO29803" s="165"/>
    </row>
    <row r="29804" spans="41:41" x14ac:dyDescent="0.25">
      <c r="AO29804" s="165"/>
    </row>
    <row r="29805" spans="41:41" x14ac:dyDescent="0.25">
      <c r="AO29805" s="165"/>
    </row>
    <row r="29806" spans="41:41" x14ac:dyDescent="0.25">
      <c r="AO29806" s="165"/>
    </row>
    <row r="29807" spans="41:41" x14ac:dyDescent="0.25">
      <c r="AO29807" s="165"/>
    </row>
    <row r="29808" spans="41:41" x14ac:dyDescent="0.25">
      <c r="AO29808" s="165"/>
    </row>
    <row r="29809" spans="41:41" x14ac:dyDescent="0.25">
      <c r="AO29809" s="165"/>
    </row>
    <row r="29810" spans="41:41" x14ac:dyDescent="0.25">
      <c r="AO29810" s="165"/>
    </row>
    <row r="29811" spans="41:41" x14ac:dyDescent="0.25">
      <c r="AO29811" s="165"/>
    </row>
    <row r="29812" spans="41:41" x14ac:dyDescent="0.25">
      <c r="AO29812" s="165"/>
    </row>
    <row r="29813" spans="41:41" x14ac:dyDescent="0.25">
      <c r="AO29813" s="165"/>
    </row>
    <row r="29814" spans="41:41" x14ac:dyDescent="0.25">
      <c r="AO29814" s="165"/>
    </row>
    <row r="29815" spans="41:41" x14ac:dyDescent="0.25">
      <c r="AO29815" s="165"/>
    </row>
    <row r="29816" spans="41:41" x14ac:dyDescent="0.25">
      <c r="AO29816" s="165"/>
    </row>
    <row r="29817" spans="41:41" x14ac:dyDescent="0.25">
      <c r="AO29817" s="165"/>
    </row>
    <row r="29818" spans="41:41" x14ac:dyDescent="0.25">
      <c r="AO29818" s="165"/>
    </row>
    <row r="29819" spans="41:41" x14ac:dyDescent="0.25">
      <c r="AO29819" s="165"/>
    </row>
    <row r="29820" spans="41:41" x14ac:dyDescent="0.25">
      <c r="AO29820" s="165"/>
    </row>
    <row r="29821" spans="41:41" x14ac:dyDescent="0.25">
      <c r="AO29821" s="165"/>
    </row>
    <row r="29822" spans="41:41" x14ac:dyDescent="0.25">
      <c r="AO29822" s="165"/>
    </row>
    <row r="29823" spans="41:41" x14ac:dyDescent="0.25">
      <c r="AO29823" s="165"/>
    </row>
    <row r="29824" spans="41:41" x14ac:dyDescent="0.25">
      <c r="AO29824" s="165"/>
    </row>
    <row r="29825" spans="41:41" x14ac:dyDescent="0.25">
      <c r="AO29825" s="165"/>
    </row>
    <row r="29826" spans="41:41" x14ac:dyDescent="0.25">
      <c r="AO29826" s="165"/>
    </row>
    <row r="29827" spans="41:41" x14ac:dyDescent="0.25">
      <c r="AO29827" s="165"/>
    </row>
    <row r="29828" spans="41:41" x14ac:dyDescent="0.25">
      <c r="AO29828" s="165"/>
    </row>
    <row r="29829" spans="41:41" x14ac:dyDescent="0.25">
      <c r="AO29829" s="165"/>
    </row>
    <row r="29830" spans="41:41" x14ac:dyDescent="0.25">
      <c r="AO29830" s="165"/>
    </row>
    <row r="29831" spans="41:41" x14ac:dyDescent="0.25">
      <c r="AO29831" s="165"/>
    </row>
    <row r="29832" spans="41:41" x14ac:dyDescent="0.25">
      <c r="AO29832" s="165"/>
    </row>
    <row r="29833" spans="41:41" x14ac:dyDescent="0.25">
      <c r="AO29833" s="165"/>
    </row>
    <row r="29834" spans="41:41" x14ac:dyDescent="0.25">
      <c r="AO29834" s="165"/>
    </row>
    <row r="29835" spans="41:41" x14ac:dyDescent="0.25">
      <c r="AO29835" s="165"/>
    </row>
    <row r="29836" spans="41:41" x14ac:dyDescent="0.25">
      <c r="AO29836" s="165"/>
    </row>
    <row r="29837" spans="41:41" x14ac:dyDescent="0.25">
      <c r="AO29837" s="165"/>
    </row>
    <row r="29838" spans="41:41" x14ac:dyDescent="0.25">
      <c r="AO29838" s="165"/>
    </row>
    <row r="29839" spans="41:41" x14ac:dyDescent="0.25">
      <c r="AO29839" s="165"/>
    </row>
    <row r="29840" spans="41:41" x14ac:dyDescent="0.25">
      <c r="AO29840" s="165"/>
    </row>
    <row r="29841" spans="41:41" x14ac:dyDescent="0.25">
      <c r="AO29841" s="165"/>
    </row>
    <row r="29842" spans="41:41" x14ac:dyDescent="0.25">
      <c r="AO29842" s="165"/>
    </row>
    <row r="29843" spans="41:41" x14ac:dyDescent="0.25">
      <c r="AO29843" s="165"/>
    </row>
    <row r="29844" spans="41:41" x14ac:dyDescent="0.25">
      <c r="AO29844" s="165"/>
    </row>
    <row r="29845" spans="41:41" x14ac:dyDescent="0.25">
      <c r="AO29845" s="165"/>
    </row>
    <row r="29846" spans="41:41" x14ac:dyDescent="0.25">
      <c r="AO29846" s="165"/>
    </row>
    <row r="29847" spans="41:41" x14ac:dyDescent="0.25">
      <c r="AO29847" s="165"/>
    </row>
    <row r="29848" spans="41:41" x14ac:dyDescent="0.25">
      <c r="AO29848" s="165"/>
    </row>
    <row r="29849" spans="41:41" x14ac:dyDescent="0.25">
      <c r="AO29849" s="165"/>
    </row>
    <row r="29850" spans="41:41" x14ac:dyDescent="0.25">
      <c r="AO29850" s="165"/>
    </row>
    <row r="29851" spans="41:41" x14ac:dyDescent="0.25">
      <c r="AO29851" s="165"/>
    </row>
    <row r="29852" spans="41:41" x14ac:dyDescent="0.25">
      <c r="AO29852" s="165"/>
    </row>
    <row r="29853" spans="41:41" x14ac:dyDescent="0.25">
      <c r="AO29853" s="165"/>
    </row>
    <row r="29854" spans="41:41" x14ac:dyDescent="0.25">
      <c r="AO29854" s="165"/>
    </row>
    <row r="29855" spans="41:41" x14ac:dyDescent="0.25">
      <c r="AO29855" s="165"/>
    </row>
    <row r="29856" spans="41:41" x14ac:dyDescent="0.25">
      <c r="AO29856" s="165"/>
    </row>
    <row r="29857" spans="41:41" x14ac:dyDescent="0.25">
      <c r="AO29857" s="165"/>
    </row>
    <row r="29858" spans="41:41" x14ac:dyDescent="0.25">
      <c r="AO29858" s="165"/>
    </row>
    <row r="29859" spans="41:41" x14ac:dyDescent="0.25">
      <c r="AO29859" s="165"/>
    </row>
    <row r="29860" spans="41:41" x14ac:dyDescent="0.25">
      <c r="AO29860" s="165"/>
    </row>
    <row r="29861" spans="41:41" x14ac:dyDescent="0.25">
      <c r="AO29861" s="165"/>
    </row>
    <row r="29862" spans="41:41" x14ac:dyDescent="0.25">
      <c r="AO29862" s="165"/>
    </row>
    <row r="29863" spans="41:41" x14ac:dyDescent="0.25">
      <c r="AO29863" s="165"/>
    </row>
    <row r="29864" spans="41:41" x14ac:dyDescent="0.25">
      <c r="AO29864" s="165"/>
    </row>
    <row r="29865" spans="41:41" x14ac:dyDescent="0.25">
      <c r="AO29865" s="165"/>
    </row>
    <row r="29866" spans="41:41" x14ac:dyDescent="0.25">
      <c r="AO29866" s="165"/>
    </row>
    <row r="29867" spans="41:41" x14ac:dyDescent="0.25">
      <c r="AO29867" s="165"/>
    </row>
    <row r="29868" spans="41:41" x14ac:dyDescent="0.25">
      <c r="AO29868" s="165"/>
    </row>
    <row r="29869" spans="41:41" x14ac:dyDescent="0.25">
      <c r="AO29869" s="165"/>
    </row>
    <row r="29870" spans="41:41" x14ac:dyDescent="0.25">
      <c r="AO29870" s="165"/>
    </row>
    <row r="29871" spans="41:41" x14ac:dyDescent="0.25">
      <c r="AO29871" s="165"/>
    </row>
    <row r="29872" spans="41:41" x14ac:dyDescent="0.25">
      <c r="AO29872" s="165"/>
    </row>
    <row r="29873" spans="41:41" x14ac:dyDescent="0.25">
      <c r="AO29873" s="165"/>
    </row>
    <row r="29874" spans="41:41" x14ac:dyDescent="0.25">
      <c r="AO29874" s="165"/>
    </row>
    <row r="29875" spans="41:41" x14ac:dyDescent="0.25">
      <c r="AO29875" s="165"/>
    </row>
    <row r="29876" spans="41:41" x14ac:dyDescent="0.25">
      <c r="AO29876" s="165"/>
    </row>
    <row r="29877" spans="41:41" x14ac:dyDescent="0.25">
      <c r="AO29877" s="165"/>
    </row>
    <row r="29878" spans="41:41" x14ac:dyDescent="0.25">
      <c r="AO29878" s="165"/>
    </row>
    <row r="29879" spans="41:41" x14ac:dyDescent="0.25">
      <c r="AO29879" s="165"/>
    </row>
    <row r="29880" spans="41:41" x14ac:dyDescent="0.25">
      <c r="AO29880" s="165"/>
    </row>
    <row r="29881" spans="41:41" x14ac:dyDescent="0.25">
      <c r="AO29881" s="165"/>
    </row>
    <row r="29882" spans="41:41" x14ac:dyDescent="0.25">
      <c r="AO29882" s="165"/>
    </row>
    <row r="29883" spans="41:41" x14ac:dyDescent="0.25">
      <c r="AO29883" s="165"/>
    </row>
    <row r="29884" spans="41:41" x14ac:dyDescent="0.25">
      <c r="AO29884" s="165"/>
    </row>
    <row r="29885" spans="41:41" x14ac:dyDescent="0.25">
      <c r="AO29885" s="165"/>
    </row>
    <row r="29886" spans="41:41" x14ac:dyDescent="0.25">
      <c r="AO29886" s="165"/>
    </row>
    <row r="29887" spans="41:41" x14ac:dyDescent="0.25">
      <c r="AO29887" s="165"/>
    </row>
    <row r="29888" spans="41:41" x14ac:dyDescent="0.25">
      <c r="AO29888" s="165"/>
    </row>
    <row r="29889" spans="41:41" x14ac:dyDescent="0.25">
      <c r="AO29889" s="165"/>
    </row>
    <row r="29890" spans="41:41" x14ac:dyDescent="0.25">
      <c r="AO29890" s="165"/>
    </row>
    <row r="29891" spans="41:41" x14ac:dyDescent="0.25">
      <c r="AO29891" s="165"/>
    </row>
    <row r="29892" spans="41:41" x14ac:dyDescent="0.25">
      <c r="AO29892" s="165"/>
    </row>
    <row r="29893" spans="41:41" x14ac:dyDescent="0.25">
      <c r="AO29893" s="165"/>
    </row>
    <row r="29894" spans="41:41" x14ac:dyDescent="0.25">
      <c r="AO29894" s="165"/>
    </row>
    <row r="29895" spans="41:41" x14ac:dyDescent="0.25">
      <c r="AO29895" s="165"/>
    </row>
    <row r="29896" spans="41:41" x14ac:dyDescent="0.25">
      <c r="AO29896" s="165"/>
    </row>
    <row r="29897" spans="41:41" x14ac:dyDescent="0.25">
      <c r="AO29897" s="165"/>
    </row>
    <row r="29898" spans="41:41" x14ac:dyDescent="0.25">
      <c r="AO29898" s="165"/>
    </row>
    <row r="29899" spans="41:41" x14ac:dyDescent="0.25">
      <c r="AO29899" s="165"/>
    </row>
    <row r="29900" spans="41:41" x14ac:dyDescent="0.25">
      <c r="AO29900" s="165"/>
    </row>
    <row r="29901" spans="41:41" x14ac:dyDescent="0.25">
      <c r="AO29901" s="165"/>
    </row>
    <row r="29902" spans="41:41" x14ac:dyDescent="0.25">
      <c r="AO29902" s="165"/>
    </row>
    <row r="29903" spans="41:41" x14ac:dyDescent="0.25">
      <c r="AO29903" s="165"/>
    </row>
    <row r="29904" spans="41:41" x14ac:dyDescent="0.25">
      <c r="AO29904" s="165"/>
    </row>
    <row r="29905" spans="41:41" x14ac:dyDescent="0.25">
      <c r="AO29905" s="165"/>
    </row>
    <row r="29906" spans="41:41" x14ac:dyDescent="0.25">
      <c r="AO29906" s="165"/>
    </row>
    <row r="29907" spans="41:41" x14ac:dyDescent="0.25">
      <c r="AO29907" s="165"/>
    </row>
    <row r="29908" spans="41:41" x14ac:dyDescent="0.25">
      <c r="AO29908" s="165"/>
    </row>
    <row r="29909" spans="41:41" x14ac:dyDescent="0.25">
      <c r="AO29909" s="165"/>
    </row>
    <row r="29910" spans="41:41" x14ac:dyDescent="0.25">
      <c r="AO29910" s="165"/>
    </row>
    <row r="29911" spans="41:41" x14ac:dyDescent="0.25">
      <c r="AO29911" s="165"/>
    </row>
    <row r="29912" spans="41:41" x14ac:dyDescent="0.25">
      <c r="AO29912" s="165"/>
    </row>
    <row r="29913" spans="41:41" x14ac:dyDescent="0.25">
      <c r="AO29913" s="165"/>
    </row>
    <row r="29914" spans="41:41" x14ac:dyDescent="0.25">
      <c r="AO29914" s="165"/>
    </row>
    <row r="29915" spans="41:41" x14ac:dyDescent="0.25">
      <c r="AO29915" s="165"/>
    </row>
    <row r="29916" spans="41:41" x14ac:dyDescent="0.25">
      <c r="AO29916" s="165"/>
    </row>
    <row r="29917" spans="41:41" x14ac:dyDescent="0.25">
      <c r="AO29917" s="165"/>
    </row>
    <row r="29918" spans="41:41" x14ac:dyDescent="0.25">
      <c r="AO29918" s="165"/>
    </row>
    <row r="29919" spans="41:41" x14ac:dyDescent="0.25">
      <c r="AO29919" s="165"/>
    </row>
    <row r="29920" spans="41:41" x14ac:dyDescent="0.25">
      <c r="AO29920" s="165"/>
    </row>
    <row r="29921" spans="41:41" x14ac:dyDescent="0.25">
      <c r="AO29921" s="165"/>
    </row>
    <row r="29922" spans="41:41" x14ac:dyDescent="0.25">
      <c r="AO29922" s="165"/>
    </row>
    <row r="29923" spans="41:41" x14ac:dyDescent="0.25">
      <c r="AO29923" s="165"/>
    </row>
    <row r="29924" spans="41:41" x14ac:dyDescent="0.25">
      <c r="AO29924" s="165"/>
    </row>
    <row r="29925" spans="41:41" x14ac:dyDescent="0.25">
      <c r="AO29925" s="165"/>
    </row>
    <row r="29926" spans="41:41" x14ac:dyDescent="0.25">
      <c r="AO29926" s="165"/>
    </row>
    <row r="29927" spans="41:41" x14ac:dyDescent="0.25">
      <c r="AO29927" s="165"/>
    </row>
    <row r="29928" spans="41:41" x14ac:dyDescent="0.25">
      <c r="AO29928" s="165"/>
    </row>
    <row r="29929" spans="41:41" x14ac:dyDescent="0.25">
      <c r="AO29929" s="165"/>
    </row>
    <row r="29930" spans="41:41" x14ac:dyDescent="0.25">
      <c r="AO29930" s="165"/>
    </row>
    <row r="29931" spans="41:41" x14ac:dyDescent="0.25">
      <c r="AO29931" s="165"/>
    </row>
    <row r="29932" spans="41:41" x14ac:dyDescent="0.25">
      <c r="AO29932" s="165"/>
    </row>
    <row r="29933" spans="41:41" x14ac:dyDescent="0.25">
      <c r="AO29933" s="165"/>
    </row>
    <row r="29934" spans="41:41" x14ac:dyDescent="0.25">
      <c r="AO29934" s="165"/>
    </row>
    <row r="29935" spans="41:41" x14ac:dyDescent="0.25">
      <c r="AO29935" s="165"/>
    </row>
    <row r="29936" spans="41:41" x14ac:dyDescent="0.25">
      <c r="AO29936" s="165"/>
    </row>
    <row r="29937" spans="41:41" x14ac:dyDescent="0.25">
      <c r="AO29937" s="165"/>
    </row>
    <row r="29938" spans="41:41" x14ac:dyDescent="0.25">
      <c r="AO29938" s="165"/>
    </row>
    <row r="29939" spans="41:41" x14ac:dyDescent="0.25">
      <c r="AO29939" s="165"/>
    </row>
    <row r="29940" spans="41:41" x14ac:dyDescent="0.25">
      <c r="AO29940" s="165"/>
    </row>
    <row r="29941" spans="41:41" x14ac:dyDescent="0.25">
      <c r="AO29941" s="165"/>
    </row>
    <row r="29942" spans="41:41" x14ac:dyDescent="0.25">
      <c r="AO29942" s="165"/>
    </row>
    <row r="29943" spans="41:41" x14ac:dyDescent="0.25">
      <c r="AO29943" s="165"/>
    </row>
    <row r="29944" spans="41:41" x14ac:dyDescent="0.25">
      <c r="AO29944" s="165"/>
    </row>
    <row r="29945" spans="41:41" x14ac:dyDescent="0.25">
      <c r="AO29945" s="165"/>
    </row>
    <row r="29946" spans="41:41" x14ac:dyDescent="0.25">
      <c r="AO29946" s="165"/>
    </row>
    <row r="29947" spans="41:41" x14ac:dyDescent="0.25">
      <c r="AO29947" s="165"/>
    </row>
    <row r="29948" spans="41:41" x14ac:dyDescent="0.25">
      <c r="AO29948" s="165"/>
    </row>
    <row r="29949" spans="41:41" x14ac:dyDescent="0.25">
      <c r="AO29949" s="165"/>
    </row>
    <row r="29950" spans="41:41" x14ac:dyDescent="0.25">
      <c r="AO29950" s="165"/>
    </row>
    <row r="29951" spans="41:41" x14ac:dyDescent="0.25">
      <c r="AO29951" s="165"/>
    </row>
    <row r="29952" spans="41:41" x14ac:dyDescent="0.25">
      <c r="AO29952" s="165"/>
    </row>
    <row r="29953" spans="41:41" x14ac:dyDescent="0.25">
      <c r="AO29953" s="165"/>
    </row>
    <row r="29954" spans="41:41" x14ac:dyDescent="0.25">
      <c r="AO29954" s="165"/>
    </row>
    <row r="29955" spans="41:41" x14ac:dyDescent="0.25">
      <c r="AO29955" s="165"/>
    </row>
    <row r="29956" spans="41:41" x14ac:dyDescent="0.25">
      <c r="AO29956" s="165"/>
    </row>
    <row r="29957" spans="41:41" x14ac:dyDescent="0.25">
      <c r="AO29957" s="165"/>
    </row>
    <row r="29958" spans="41:41" x14ac:dyDescent="0.25">
      <c r="AO29958" s="165"/>
    </row>
    <row r="29959" spans="41:41" x14ac:dyDescent="0.25">
      <c r="AO29959" s="165"/>
    </row>
    <row r="29960" spans="41:41" x14ac:dyDescent="0.25">
      <c r="AO29960" s="165"/>
    </row>
    <row r="29961" spans="41:41" x14ac:dyDescent="0.25">
      <c r="AO29961" s="165"/>
    </row>
    <row r="29962" spans="41:41" x14ac:dyDescent="0.25">
      <c r="AO29962" s="165"/>
    </row>
    <row r="29963" spans="41:41" x14ac:dyDescent="0.25">
      <c r="AO29963" s="165"/>
    </row>
    <row r="29964" spans="41:41" x14ac:dyDescent="0.25">
      <c r="AO29964" s="165"/>
    </row>
    <row r="29965" spans="41:41" x14ac:dyDescent="0.25">
      <c r="AO29965" s="165"/>
    </row>
    <row r="29966" spans="41:41" x14ac:dyDescent="0.25">
      <c r="AO29966" s="165"/>
    </row>
    <row r="29967" spans="41:41" x14ac:dyDescent="0.25">
      <c r="AO29967" s="165"/>
    </row>
    <row r="29968" spans="41:41" x14ac:dyDescent="0.25">
      <c r="AO29968" s="165"/>
    </row>
    <row r="29969" spans="41:41" x14ac:dyDescent="0.25">
      <c r="AO29969" s="165"/>
    </row>
    <row r="29970" spans="41:41" x14ac:dyDescent="0.25">
      <c r="AO29970" s="165"/>
    </row>
    <row r="29971" spans="41:41" x14ac:dyDescent="0.25">
      <c r="AO29971" s="165"/>
    </row>
    <row r="29972" spans="41:41" x14ac:dyDescent="0.25">
      <c r="AO29972" s="165"/>
    </row>
    <row r="29973" spans="41:41" x14ac:dyDescent="0.25">
      <c r="AO29973" s="165"/>
    </row>
    <row r="29974" spans="41:41" x14ac:dyDescent="0.25">
      <c r="AO29974" s="165"/>
    </row>
    <row r="29975" spans="41:41" x14ac:dyDescent="0.25">
      <c r="AO29975" s="165"/>
    </row>
    <row r="29976" spans="41:41" x14ac:dyDescent="0.25">
      <c r="AO29976" s="165"/>
    </row>
    <row r="29977" spans="41:41" x14ac:dyDescent="0.25">
      <c r="AO29977" s="165"/>
    </row>
    <row r="29978" spans="41:41" x14ac:dyDescent="0.25">
      <c r="AO29978" s="165"/>
    </row>
    <row r="29979" spans="41:41" x14ac:dyDescent="0.25">
      <c r="AO29979" s="165"/>
    </row>
    <row r="29980" spans="41:41" x14ac:dyDescent="0.25">
      <c r="AO29980" s="165"/>
    </row>
    <row r="29981" spans="41:41" x14ac:dyDescent="0.25">
      <c r="AO29981" s="165"/>
    </row>
    <row r="29982" spans="41:41" x14ac:dyDescent="0.25">
      <c r="AO29982" s="165"/>
    </row>
    <row r="29983" spans="41:41" x14ac:dyDescent="0.25">
      <c r="AO29983" s="165"/>
    </row>
    <row r="29984" spans="41:41" x14ac:dyDescent="0.25">
      <c r="AO29984" s="165"/>
    </row>
    <row r="29985" spans="41:41" x14ac:dyDescent="0.25">
      <c r="AO29985" s="165"/>
    </row>
    <row r="29986" spans="41:41" x14ac:dyDescent="0.25">
      <c r="AO29986" s="165"/>
    </row>
    <row r="29987" spans="41:41" x14ac:dyDescent="0.25">
      <c r="AO29987" s="165"/>
    </row>
    <row r="29988" spans="41:41" x14ac:dyDescent="0.25">
      <c r="AO29988" s="165"/>
    </row>
    <row r="29989" spans="41:41" x14ac:dyDescent="0.25">
      <c r="AO29989" s="165"/>
    </row>
    <row r="29990" spans="41:41" x14ac:dyDescent="0.25">
      <c r="AO29990" s="165"/>
    </row>
    <row r="29991" spans="41:41" x14ac:dyDescent="0.25">
      <c r="AO29991" s="165"/>
    </row>
    <row r="29992" spans="41:41" x14ac:dyDescent="0.25">
      <c r="AO29992" s="165"/>
    </row>
    <row r="29993" spans="41:41" x14ac:dyDescent="0.25">
      <c r="AO29993" s="165"/>
    </row>
    <row r="29994" spans="41:41" x14ac:dyDescent="0.25">
      <c r="AO29994" s="165"/>
    </row>
    <row r="29995" spans="41:41" x14ac:dyDescent="0.25">
      <c r="AO29995" s="165"/>
    </row>
    <row r="29996" spans="41:41" x14ac:dyDescent="0.25">
      <c r="AO29996" s="165"/>
    </row>
    <row r="29997" spans="41:41" x14ac:dyDescent="0.25">
      <c r="AO29997" s="165"/>
    </row>
    <row r="29998" spans="41:41" x14ac:dyDescent="0.25">
      <c r="AO29998" s="165"/>
    </row>
    <row r="29999" spans="41:41" x14ac:dyDescent="0.25">
      <c r="AO29999" s="165"/>
    </row>
    <row r="30000" spans="41:41" x14ac:dyDescent="0.25">
      <c r="AO30000" s="165"/>
    </row>
    <row r="30001" spans="41:41" x14ac:dyDescent="0.25">
      <c r="AO30001" s="165"/>
    </row>
    <row r="30002" spans="41:41" x14ac:dyDescent="0.25">
      <c r="AO30002" s="165"/>
    </row>
    <row r="30003" spans="41:41" x14ac:dyDescent="0.25">
      <c r="AO30003" s="165"/>
    </row>
    <row r="30004" spans="41:41" x14ac:dyDescent="0.25">
      <c r="AO30004" s="165"/>
    </row>
    <row r="30005" spans="41:41" x14ac:dyDescent="0.25">
      <c r="AO30005" s="165"/>
    </row>
    <row r="30006" spans="41:41" x14ac:dyDescent="0.25">
      <c r="AO30006" s="165"/>
    </row>
    <row r="30007" spans="41:41" x14ac:dyDescent="0.25">
      <c r="AO30007" s="165"/>
    </row>
    <row r="30008" spans="41:41" x14ac:dyDescent="0.25">
      <c r="AO30008" s="165"/>
    </row>
    <row r="30009" spans="41:41" x14ac:dyDescent="0.25">
      <c r="AO30009" s="165"/>
    </row>
    <row r="30010" spans="41:41" x14ac:dyDescent="0.25">
      <c r="AO30010" s="165"/>
    </row>
    <row r="30011" spans="41:41" x14ac:dyDescent="0.25">
      <c r="AO30011" s="165"/>
    </row>
    <row r="30012" spans="41:41" x14ac:dyDescent="0.25">
      <c r="AO30012" s="165"/>
    </row>
    <row r="30013" spans="41:41" x14ac:dyDescent="0.25">
      <c r="AO30013" s="165"/>
    </row>
    <row r="30014" spans="41:41" x14ac:dyDescent="0.25">
      <c r="AO30014" s="165"/>
    </row>
    <row r="30015" spans="41:41" x14ac:dyDescent="0.25">
      <c r="AO30015" s="165"/>
    </row>
    <row r="30016" spans="41:41" x14ac:dyDescent="0.25">
      <c r="AO30016" s="165"/>
    </row>
    <row r="30017" spans="41:41" x14ac:dyDescent="0.25">
      <c r="AO30017" s="165"/>
    </row>
    <row r="30018" spans="41:41" x14ac:dyDescent="0.25">
      <c r="AO30018" s="165"/>
    </row>
    <row r="30019" spans="41:41" x14ac:dyDescent="0.25">
      <c r="AO30019" s="165"/>
    </row>
    <row r="30020" spans="41:41" x14ac:dyDescent="0.25">
      <c r="AO30020" s="165"/>
    </row>
    <row r="30021" spans="41:41" x14ac:dyDescent="0.25">
      <c r="AO30021" s="165"/>
    </row>
    <row r="30022" spans="41:41" x14ac:dyDescent="0.25">
      <c r="AO30022" s="165"/>
    </row>
    <row r="30023" spans="41:41" x14ac:dyDescent="0.25">
      <c r="AO30023" s="165"/>
    </row>
    <row r="30024" spans="41:41" x14ac:dyDescent="0.25">
      <c r="AO30024" s="165"/>
    </row>
    <row r="30025" spans="41:41" x14ac:dyDescent="0.25">
      <c r="AO30025" s="165"/>
    </row>
    <row r="30026" spans="41:41" x14ac:dyDescent="0.25">
      <c r="AO30026" s="165"/>
    </row>
    <row r="30027" spans="41:41" x14ac:dyDescent="0.25">
      <c r="AO30027" s="165"/>
    </row>
    <row r="30028" spans="41:41" x14ac:dyDescent="0.25">
      <c r="AO30028" s="165"/>
    </row>
    <row r="30029" spans="41:41" x14ac:dyDescent="0.25">
      <c r="AO30029" s="165"/>
    </row>
    <row r="30030" spans="41:41" x14ac:dyDescent="0.25">
      <c r="AO30030" s="165"/>
    </row>
    <row r="30031" spans="41:41" x14ac:dyDescent="0.25">
      <c r="AO30031" s="165"/>
    </row>
    <row r="30032" spans="41:41" x14ac:dyDescent="0.25">
      <c r="AO30032" s="165"/>
    </row>
    <row r="30033" spans="41:41" x14ac:dyDescent="0.25">
      <c r="AO30033" s="165"/>
    </row>
    <row r="30034" spans="41:41" x14ac:dyDescent="0.25">
      <c r="AO30034" s="165"/>
    </row>
    <row r="30035" spans="41:41" x14ac:dyDescent="0.25">
      <c r="AO30035" s="165"/>
    </row>
    <row r="30036" spans="41:41" x14ac:dyDescent="0.25">
      <c r="AO30036" s="165"/>
    </row>
    <row r="30037" spans="41:41" x14ac:dyDescent="0.25">
      <c r="AO30037" s="165"/>
    </row>
    <row r="30038" spans="41:41" x14ac:dyDescent="0.25">
      <c r="AO30038" s="165"/>
    </row>
    <row r="30039" spans="41:41" x14ac:dyDescent="0.25">
      <c r="AO30039" s="165"/>
    </row>
    <row r="30040" spans="41:41" x14ac:dyDescent="0.25">
      <c r="AO30040" s="165"/>
    </row>
    <row r="30041" spans="41:41" x14ac:dyDescent="0.25">
      <c r="AO30041" s="165"/>
    </row>
    <row r="30042" spans="41:41" x14ac:dyDescent="0.25">
      <c r="AO30042" s="165"/>
    </row>
    <row r="30043" spans="41:41" x14ac:dyDescent="0.25">
      <c r="AO30043" s="165"/>
    </row>
    <row r="30044" spans="41:41" x14ac:dyDescent="0.25">
      <c r="AO30044" s="165"/>
    </row>
    <row r="30045" spans="41:41" x14ac:dyDescent="0.25">
      <c r="AO30045" s="165"/>
    </row>
    <row r="30046" spans="41:41" x14ac:dyDescent="0.25">
      <c r="AO30046" s="165"/>
    </row>
    <row r="30047" spans="41:41" x14ac:dyDescent="0.25">
      <c r="AO30047" s="165"/>
    </row>
    <row r="30048" spans="41:41" x14ac:dyDescent="0.25">
      <c r="AO30048" s="165"/>
    </row>
    <row r="30049" spans="41:41" x14ac:dyDescent="0.25">
      <c r="AO30049" s="165"/>
    </row>
    <row r="30050" spans="41:41" x14ac:dyDescent="0.25">
      <c r="AO30050" s="165"/>
    </row>
    <row r="30051" spans="41:41" x14ac:dyDescent="0.25">
      <c r="AO30051" s="165"/>
    </row>
    <row r="30052" spans="41:41" x14ac:dyDescent="0.25">
      <c r="AO30052" s="165"/>
    </row>
    <row r="30053" spans="41:41" x14ac:dyDescent="0.25">
      <c r="AO30053" s="165"/>
    </row>
    <row r="30054" spans="41:41" x14ac:dyDescent="0.25">
      <c r="AO30054" s="165"/>
    </row>
    <row r="30055" spans="41:41" x14ac:dyDescent="0.25">
      <c r="AO30055" s="165"/>
    </row>
    <row r="30056" spans="41:41" x14ac:dyDescent="0.25">
      <c r="AO30056" s="165"/>
    </row>
    <row r="30057" spans="41:41" x14ac:dyDescent="0.25">
      <c r="AO30057" s="165"/>
    </row>
    <row r="30058" spans="41:41" x14ac:dyDescent="0.25">
      <c r="AO30058" s="165"/>
    </row>
    <row r="30059" spans="41:41" x14ac:dyDescent="0.25">
      <c r="AO30059" s="165"/>
    </row>
    <row r="30060" spans="41:41" x14ac:dyDescent="0.25">
      <c r="AO30060" s="165"/>
    </row>
    <row r="30061" spans="41:41" x14ac:dyDescent="0.25">
      <c r="AO30061" s="165"/>
    </row>
    <row r="30062" spans="41:41" x14ac:dyDescent="0.25">
      <c r="AO30062" s="165"/>
    </row>
    <row r="30063" spans="41:41" x14ac:dyDescent="0.25">
      <c r="AO30063" s="165"/>
    </row>
    <row r="30064" spans="41:41" x14ac:dyDescent="0.25">
      <c r="AO30064" s="165"/>
    </row>
    <row r="30065" spans="41:41" x14ac:dyDescent="0.25">
      <c r="AO30065" s="165"/>
    </row>
    <row r="30066" spans="41:41" x14ac:dyDescent="0.25">
      <c r="AO30066" s="165"/>
    </row>
    <row r="30067" spans="41:41" x14ac:dyDescent="0.25">
      <c r="AO30067" s="165"/>
    </row>
    <row r="30068" spans="41:41" x14ac:dyDescent="0.25">
      <c r="AO30068" s="165"/>
    </row>
    <row r="30069" spans="41:41" x14ac:dyDescent="0.25">
      <c r="AO30069" s="165"/>
    </row>
    <row r="30070" spans="41:41" x14ac:dyDescent="0.25">
      <c r="AO30070" s="165"/>
    </row>
    <row r="30071" spans="41:41" x14ac:dyDescent="0.25">
      <c r="AO30071" s="165"/>
    </row>
    <row r="30072" spans="41:41" x14ac:dyDescent="0.25">
      <c r="AO30072" s="165"/>
    </row>
    <row r="30073" spans="41:41" x14ac:dyDescent="0.25">
      <c r="AO30073" s="165"/>
    </row>
    <row r="30074" spans="41:41" x14ac:dyDescent="0.25">
      <c r="AO30074" s="165"/>
    </row>
    <row r="30075" spans="41:41" x14ac:dyDescent="0.25">
      <c r="AO30075" s="165"/>
    </row>
    <row r="30076" spans="41:41" x14ac:dyDescent="0.25">
      <c r="AO30076" s="165"/>
    </row>
    <row r="30077" spans="41:41" x14ac:dyDescent="0.25">
      <c r="AO30077" s="165"/>
    </row>
    <row r="30078" spans="41:41" x14ac:dyDescent="0.25">
      <c r="AO30078" s="165"/>
    </row>
    <row r="30079" spans="41:41" x14ac:dyDescent="0.25">
      <c r="AO30079" s="165"/>
    </row>
    <row r="30080" spans="41:41" x14ac:dyDescent="0.25">
      <c r="AO30080" s="165"/>
    </row>
    <row r="30081" spans="41:41" x14ac:dyDescent="0.25">
      <c r="AO30081" s="165"/>
    </row>
    <row r="30082" spans="41:41" x14ac:dyDescent="0.25">
      <c r="AO30082" s="165"/>
    </row>
    <row r="30083" spans="41:41" x14ac:dyDescent="0.25">
      <c r="AO30083" s="165"/>
    </row>
    <row r="30084" spans="41:41" x14ac:dyDescent="0.25">
      <c r="AO30084" s="165"/>
    </row>
    <row r="30085" spans="41:41" x14ac:dyDescent="0.25">
      <c r="AO30085" s="165"/>
    </row>
    <row r="30086" spans="41:41" x14ac:dyDescent="0.25">
      <c r="AO30086" s="165"/>
    </row>
    <row r="30087" spans="41:41" x14ac:dyDescent="0.25">
      <c r="AO30087" s="165"/>
    </row>
    <row r="30088" spans="41:41" x14ac:dyDescent="0.25">
      <c r="AO30088" s="165"/>
    </row>
    <row r="30089" spans="41:41" x14ac:dyDescent="0.25">
      <c r="AO30089" s="165"/>
    </row>
    <row r="30090" spans="41:41" x14ac:dyDescent="0.25">
      <c r="AO30090" s="165"/>
    </row>
    <row r="30091" spans="41:41" x14ac:dyDescent="0.25">
      <c r="AO30091" s="165"/>
    </row>
    <row r="30092" spans="41:41" x14ac:dyDescent="0.25">
      <c r="AO30092" s="165"/>
    </row>
    <row r="30093" spans="41:41" x14ac:dyDescent="0.25">
      <c r="AO30093" s="165"/>
    </row>
    <row r="30094" spans="41:41" x14ac:dyDescent="0.25">
      <c r="AO30094" s="165"/>
    </row>
    <row r="30095" spans="41:41" x14ac:dyDescent="0.25">
      <c r="AO30095" s="165"/>
    </row>
    <row r="30096" spans="41:41" x14ac:dyDescent="0.25">
      <c r="AO30096" s="165"/>
    </row>
    <row r="30097" spans="41:41" x14ac:dyDescent="0.25">
      <c r="AO30097" s="165"/>
    </row>
    <row r="30098" spans="41:41" x14ac:dyDescent="0.25">
      <c r="AO30098" s="165"/>
    </row>
    <row r="30099" spans="41:41" x14ac:dyDescent="0.25">
      <c r="AO30099" s="165"/>
    </row>
    <row r="30100" spans="41:41" x14ac:dyDescent="0.25">
      <c r="AO30100" s="165"/>
    </row>
    <row r="30101" spans="41:41" x14ac:dyDescent="0.25">
      <c r="AO30101" s="165"/>
    </row>
    <row r="30102" spans="41:41" x14ac:dyDescent="0.25">
      <c r="AO30102" s="165"/>
    </row>
    <row r="30103" spans="41:41" x14ac:dyDescent="0.25">
      <c r="AO30103" s="165"/>
    </row>
    <row r="30104" spans="41:41" x14ac:dyDescent="0.25">
      <c r="AO30104" s="165"/>
    </row>
    <row r="30105" spans="41:41" x14ac:dyDescent="0.25">
      <c r="AO30105" s="165"/>
    </row>
    <row r="30106" spans="41:41" x14ac:dyDescent="0.25">
      <c r="AO30106" s="165"/>
    </row>
    <row r="30107" spans="41:41" x14ac:dyDescent="0.25">
      <c r="AO30107" s="165"/>
    </row>
    <row r="30108" spans="41:41" x14ac:dyDescent="0.25">
      <c r="AO30108" s="165"/>
    </row>
    <row r="30109" spans="41:41" x14ac:dyDescent="0.25">
      <c r="AO30109" s="165"/>
    </row>
    <row r="30110" spans="41:41" x14ac:dyDescent="0.25">
      <c r="AO30110" s="165"/>
    </row>
    <row r="30111" spans="41:41" x14ac:dyDescent="0.25">
      <c r="AO30111" s="165"/>
    </row>
    <row r="30112" spans="41:41" x14ac:dyDescent="0.25">
      <c r="AO30112" s="165"/>
    </row>
    <row r="30113" spans="41:41" x14ac:dyDescent="0.25">
      <c r="AO30113" s="165"/>
    </row>
    <row r="30114" spans="41:41" x14ac:dyDescent="0.25">
      <c r="AO30114" s="165"/>
    </row>
    <row r="30115" spans="41:41" x14ac:dyDescent="0.25">
      <c r="AO30115" s="165"/>
    </row>
    <row r="30116" spans="41:41" x14ac:dyDescent="0.25">
      <c r="AO30116" s="165"/>
    </row>
    <row r="30117" spans="41:41" x14ac:dyDescent="0.25">
      <c r="AO30117" s="165"/>
    </row>
    <row r="30118" spans="41:41" x14ac:dyDescent="0.25">
      <c r="AO30118" s="165"/>
    </row>
    <row r="30119" spans="41:41" x14ac:dyDescent="0.25">
      <c r="AO30119" s="165"/>
    </row>
    <row r="30120" spans="41:41" x14ac:dyDescent="0.25">
      <c r="AO30120" s="165"/>
    </row>
    <row r="30121" spans="41:41" x14ac:dyDescent="0.25">
      <c r="AO30121" s="165"/>
    </row>
    <row r="30122" spans="41:41" x14ac:dyDescent="0.25">
      <c r="AO30122" s="165"/>
    </row>
    <row r="30123" spans="41:41" x14ac:dyDescent="0.25">
      <c r="AO30123" s="165"/>
    </row>
    <row r="30124" spans="41:41" x14ac:dyDescent="0.25">
      <c r="AO30124" s="165"/>
    </row>
    <row r="30125" spans="41:41" x14ac:dyDescent="0.25">
      <c r="AO30125" s="165"/>
    </row>
  </sheetData>
  <mergeCells count="509">
    <mergeCell ref="Z589:AA589"/>
    <mergeCell ref="AB589:AC589"/>
    <mergeCell ref="AD589:AE589"/>
    <mergeCell ref="AF589:AG589"/>
    <mergeCell ref="B590:C590"/>
    <mergeCell ref="D590:E590"/>
    <mergeCell ref="F590:G590"/>
    <mergeCell ref="H590:I590"/>
    <mergeCell ref="B612:E612"/>
    <mergeCell ref="F612:I612"/>
    <mergeCell ref="L612:L613"/>
    <mergeCell ref="M612:N612"/>
    <mergeCell ref="R612:S612"/>
    <mergeCell ref="T612:U612"/>
    <mergeCell ref="V612:W612"/>
    <mergeCell ref="X612:Y612"/>
    <mergeCell ref="Z612:AA612"/>
    <mergeCell ref="AB612:AC612"/>
    <mergeCell ref="AD612:AE612"/>
    <mergeCell ref="AF612:AG612"/>
    <mergeCell ref="B613:C613"/>
    <mergeCell ref="D613:E613"/>
    <mergeCell ref="F613:G613"/>
    <mergeCell ref="H613:I613"/>
    <mergeCell ref="A589:A591"/>
    <mergeCell ref="B589:E589"/>
    <mergeCell ref="F589:I589"/>
    <mergeCell ref="L589:L590"/>
    <mergeCell ref="M589:N589"/>
    <mergeCell ref="R589:S589"/>
    <mergeCell ref="T589:U589"/>
    <mergeCell ref="V589:W589"/>
    <mergeCell ref="X589:Y589"/>
    <mergeCell ref="X566:Y566"/>
    <mergeCell ref="Z566:AA566"/>
    <mergeCell ref="AB566:AC566"/>
    <mergeCell ref="AD566:AE566"/>
    <mergeCell ref="AF566:AG566"/>
    <mergeCell ref="B567:C567"/>
    <mergeCell ref="D567:E567"/>
    <mergeCell ref="F567:G567"/>
    <mergeCell ref="H567:I567"/>
    <mergeCell ref="H544:I544"/>
    <mergeCell ref="A566:A568"/>
    <mergeCell ref="B566:E566"/>
    <mergeCell ref="F566:I566"/>
    <mergeCell ref="L566:L567"/>
    <mergeCell ref="M566:N566"/>
    <mergeCell ref="R566:S566"/>
    <mergeCell ref="T566:U566"/>
    <mergeCell ref="V566:W566"/>
    <mergeCell ref="Z520:AA520"/>
    <mergeCell ref="AB520:AC520"/>
    <mergeCell ref="AD520:AE520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R543:S543"/>
    <mergeCell ref="T543:U543"/>
    <mergeCell ref="V543:W543"/>
    <mergeCell ref="X543:Y543"/>
    <mergeCell ref="Z543:AA543"/>
    <mergeCell ref="AB543:AC543"/>
    <mergeCell ref="AD543:AE543"/>
    <mergeCell ref="AF543:AG543"/>
    <mergeCell ref="B544:C544"/>
    <mergeCell ref="D544:E544"/>
    <mergeCell ref="F544:G544"/>
    <mergeCell ref="A520:A522"/>
    <mergeCell ref="B520:E520"/>
    <mergeCell ref="F520:I520"/>
    <mergeCell ref="L520:L521"/>
    <mergeCell ref="M520:N520"/>
    <mergeCell ref="R520:S520"/>
    <mergeCell ref="T520:U520"/>
    <mergeCell ref="V520:W520"/>
    <mergeCell ref="X520:Y520"/>
    <mergeCell ref="Z474:AA474"/>
    <mergeCell ref="AB474:AC474"/>
    <mergeCell ref="AD474:AE474"/>
    <mergeCell ref="AF474:AG474"/>
    <mergeCell ref="B475:C475"/>
    <mergeCell ref="D475:E475"/>
    <mergeCell ref="F475:G475"/>
    <mergeCell ref="H475:I475"/>
    <mergeCell ref="B497:E497"/>
    <mergeCell ref="F497:I497"/>
    <mergeCell ref="L497:L498"/>
    <mergeCell ref="M497:N497"/>
    <mergeCell ref="R497:S497"/>
    <mergeCell ref="T497:U497"/>
    <mergeCell ref="V497:W497"/>
    <mergeCell ref="X497:Y497"/>
    <mergeCell ref="Z497:AA497"/>
    <mergeCell ref="AB497:AC497"/>
    <mergeCell ref="AD497:AE497"/>
    <mergeCell ref="AF497:AG497"/>
    <mergeCell ref="B498:C498"/>
    <mergeCell ref="D498:E498"/>
    <mergeCell ref="F498:G498"/>
    <mergeCell ref="H498:I498"/>
    <mergeCell ref="H452:I452"/>
    <mergeCell ref="B474:E474"/>
    <mergeCell ref="F474:I474"/>
    <mergeCell ref="L474:L475"/>
    <mergeCell ref="M474:N474"/>
    <mergeCell ref="R474:S474"/>
    <mergeCell ref="T474:U474"/>
    <mergeCell ref="V474:W474"/>
    <mergeCell ref="X474:Y474"/>
    <mergeCell ref="Z428:AA428"/>
    <mergeCell ref="AB428:AC428"/>
    <mergeCell ref="AD428:AE428"/>
    <mergeCell ref="AF428:AG428"/>
    <mergeCell ref="B429:C429"/>
    <mergeCell ref="D429:E429"/>
    <mergeCell ref="F429:G429"/>
    <mergeCell ref="H429:I429"/>
    <mergeCell ref="A451:A453"/>
    <mergeCell ref="B451:E451"/>
    <mergeCell ref="F451:I451"/>
    <mergeCell ref="L451:L452"/>
    <mergeCell ref="M451:N451"/>
    <mergeCell ref="R451:S451"/>
    <mergeCell ref="T451:U451"/>
    <mergeCell ref="V451:W451"/>
    <mergeCell ref="X451:Y451"/>
    <mergeCell ref="Z451:AA451"/>
    <mergeCell ref="AB451:AC451"/>
    <mergeCell ref="AD451:AE451"/>
    <mergeCell ref="AF451:AG451"/>
    <mergeCell ref="B452:C452"/>
    <mergeCell ref="D452:E452"/>
    <mergeCell ref="F452:G452"/>
    <mergeCell ref="A428:A430"/>
    <mergeCell ref="B428:E428"/>
    <mergeCell ref="F428:I428"/>
    <mergeCell ref="L428:L429"/>
    <mergeCell ref="M428:N428"/>
    <mergeCell ref="R428:S428"/>
    <mergeCell ref="T428:U428"/>
    <mergeCell ref="V428:W428"/>
    <mergeCell ref="X428:Y428"/>
    <mergeCell ref="AR143:AS143"/>
    <mergeCell ref="AT143:AU143"/>
    <mergeCell ref="AV143:AW143"/>
    <mergeCell ref="AX143:AY143"/>
    <mergeCell ref="AZ143:BA143"/>
    <mergeCell ref="BB143:BC143"/>
    <mergeCell ref="BD143:BE143"/>
    <mergeCell ref="BF143:BG143"/>
    <mergeCell ref="AR109:AS109"/>
    <mergeCell ref="AT109:AU109"/>
    <mergeCell ref="AV109:AW109"/>
    <mergeCell ref="AX109:AY109"/>
    <mergeCell ref="AZ109:BA109"/>
    <mergeCell ref="BB109:BC109"/>
    <mergeCell ref="BD109:BE109"/>
    <mergeCell ref="BF109:BG109"/>
    <mergeCell ref="AR126:AS126"/>
    <mergeCell ref="AT126:AU126"/>
    <mergeCell ref="AV126:AW126"/>
    <mergeCell ref="AX126:AY126"/>
    <mergeCell ref="AZ126:BA126"/>
    <mergeCell ref="BB126:BC126"/>
    <mergeCell ref="BD126:BE126"/>
    <mergeCell ref="BF126:BG126"/>
    <mergeCell ref="AR75:AS75"/>
    <mergeCell ref="AT75:AU75"/>
    <mergeCell ref="AV75:AW75"/>
    <mergeCell ref="AX75:AY75"/>
    <mergeCell ref="AZ75:BA75"/>
    <mergeCell ref="BB75:BC75"/>
    <mergeCell ref="BD75:BE75"/>
    <mergeCell ref="BF75:BG75"/>
    <mergeCell ref="AR92:AS92"/>
    <mergeCell ref="AT92:AU92"/>
    <mergeCell ref="AV92:AW92"/>
    <mergeCell ref="AX92:AY92"/>
    <mergeCell ref="AZ92:BA92"/>
    <mergeCell ref="BB92:BC92"/>
    <mergeCell ref="BD92:BE92"/>
    <mergeCell ref="BF92:BG92"/>
    <mergeCell ref="AR41:AS41"/>
    <mergeCell ref="AT41:AU41"/>
    <mergeCell ref="AV41:AW41"/>
    <mergeCell ref="AX41:AY41"/>
    <mergeCell ref="AZ41:BA41"/>
    <mergeCell ref="BB41:BC41"/>
    <mergeCell ref="BD41:BE41"/>
    <mergeCell ref="BF41:BG41"/>
    <mergeCell ref="AR58:AS58"/>
    <mergeCell ref="AT58:AU58"/>
    <mergeCell ref="AV58:AW58"/>
    <mergeCell ref="AX58:AY58"/>
    <mergeCell ref="AZ58:BA58"/>
    <mergeCell ref="BB58:BC58"/>
    <mergeCell ref="BD58:BE58"/>
    <mergeCell ref="BF58:BG58"/>
    <mergeCell ref="AR7:AS7"/>
    <mergeCell ref="AV7:AW7"/>
    <mergeCell ref="AX7:AY7"/>
    <mergeCell ref="AZ7:BA7"/>
    <mergeCell ref="BB7:BC7"/>
    <mergeCell ref="BD7:BE7"/>
    <mergeCell ref="BF7:BG7"/>
    <mergeCell ref="AR24:AS24"/>
    <mergeCell ref="AV24:AW24"/>
    <mergeCell ref="AX24:AY24"/>
    <mergeCell ref="AZ24:BA24"/>
    <mergeCell ref="BB24:BC24"/>
    <mergeCell ref="BD24:BE24"/>
    <mergeCell ref="BF24:BG24"/>
    <mergeCell ref="AT7:AU7"/>
    <mergeCell ref="AT24:AU24"/>
    <mergeCell ref="AI126:AI127"/>
    <mergeCell ref="AJ126:AK126"/>
    <mergeCell ref="AI143:AI144"/>
    <mergeCell ref="AJ143:AK143"/>
    <mergeCell ref="X59:X60"/>
    <mergeCell ref="AI58:AI59"/>
    <mergeCell ref="AJ58:AK58"/>
    <mergeCell ref="AI41:AI42"/>
    <mergeCell ref="AJ41:AK41"/>
    <mergeCell ref="X143:X145"/>
    <mergeCell ref="X41:X43"/>
    <mergeCell ref="AC42:AD42"/>
    <mergeCell ref="AE42:AF42"/>
    <mergeCell ref="X126:X128"/>
    <mergeCell ref="Y126:AB126"/>
    <mergeCell ref="AC126:AF126"/>
    <mergeCell ref="Y127:Z127"/>
    <mergeCell ref="AA127:AB127"/>
    <mergeCell ref="AC127:AD127"/>
    <mergeCell ref="AE127:AF127"/>
    <mergeCell ref="Y143:AB143"/>
    <mergeCell ref="Y144:Z144"/>
    <mergeCell ref="AA144:AB144"/>
    <mergeCell ref="AC143:AF143"/>
    <mergeCell ref="AJ7:AK7"/>
    <mergeCell ref="AI7:AI8"/>
    <mergeCell ref="AI24:AI25"/>
    <mergeCell ref="AJ24:AK24"/>
    <mergeCell ref="AI75:AI76"/>
    <mergeCell ref="AJ75:AK75"/>
    <mergeCell ref="AI92:AI93"/>
    <mergeCell ref="AJ92:AK92"/>
    <mergeCell ref="AI109:AI110"/>
    <mergeCell ref="AJ109:AK109"/>
    <mergeCell ref="AC144:AD144"/>
    <mergeCell ref="AE144:AF144"/>
    <mergeCell ref="X92:X94"/>
    <mergeCell ref="Y92:AB92"/>
    <mergeCell ref="AC92:AF92"/>
    <mergeCell ref="Y93:Z93"/>
    <mergeCell ref="AA93:AB93"/>
    <mergeCell ref="AC93:AD93"/>
    <mergeCell ref="AE93:AF93"/>
    <mergeCell ref="X109:X111"/>
    <mergeCell ref="Y109:AB109"/>
    <mergeCell ref="AC109:AF109"/>
    <mergeCell ref="Y110:Z110"/>
    <mergeCell ref="AA110:AB110"/>
    <mergeCell ref="AC110:AD110"/>
    <mergeCell ref="AE110:AF110"/>
    <mergeCell ref="X24:X26"/>
    <mergeCell ref="Y24:AB24"/>
    <mergeCell ref="AC24:AF24"/>
    <mergeCell ref="Y25:Z25"/>
    <mergeCell ref="AA25:AB25"/>
    <mergeCell ref="AC25:AD25"/>
    <mergeCell ref="AE25:AF25"/>
    <mergeCell ref="X75:X77"/>
    <mergeCell ref="Y75:AB75"/>
    <mergeCell ref="AC75:AF75"/>
    <mergeCell ref="Y76:Z76"/>
    <mergeCell ref="AA76:AB76"/>
    <mergeCell ref="AC76:AD76"/>
    <mergeCell ref="AE76:AF76"/>
    <mergeCell ref="Y58:AB58"/>
    <mergeCell ref="AC58:AF58"/>
    <mergeCell ref="Y59:Z59"/>
    <mergeCell ref="AA59:AB59"/>
    <mergeCell ref="AC59:AD59"/>
    <mergeCell ref="AE59:AF59"/>
    <mergeCell ref="Y41:AB41"/>
    <mergeCell ref="AC41:AF41"/>
    <mergeCell ref="Y42:Z42"/>
    <mergeCell ref="AA42:AB42"/>
    <mergeCell ref="Y8:Z8"/>
    <mergeCell ref="Y7:AB7"/>
    <mergeCell ref="AA8:AB8"/>
    <mergeCell ref="AC8:AD8"/>
    <mergeCell ref="AE8:AF8"/>
    <mergeCell ref="AC7:AF7"/>
    <mergeCell ref="D7:E7"/>
    <mergeCell ref="B409:C409"/>
    <mergeCell ref="D409:E409"/>
    <mergeCell ref="F409:G409"/>
    <mergeCell ref="H409:I409"/>
    <mergeCell ref="B145:C145"/>
    <mergeCell ref="D145:E145"/>
    <mergeCell ref="B72:C72"/>
    <mergeCell ref="B59:C59"/>
    <mergeCell ref="B46:C46"/>
    <mergeCell ref="B33:C33"/>
    <mergeCell ref="B20:C20"/>
    <mergeCell ref="B7:C7"/>
    <mergeCell ref="B85:C85"/>
    <mergeCell ref="B98:C98"/>
    <mergeCell ref="B111:C111"/>
    <mergeCell ref="B373:C373"/>
    <mergeCell ref="D373:E373"/>
    <mergeCell ref="F373:G373"/>
    <mergeCell ref="H373:I373"/>
    <mergeCell ref="B337:C337"/>
    <mergeCell ref="D337:E337"/>
    <mergeCell ref="F337:G337"/>
    <mergeCell ref="H337:I337"/>
    <mergeCell ref="B349:C349"/>
    <mergeCell ref="D349:E349"/>
    <mergeCell ref="F349:G349"/>
    <mergeCell ref="H349:I349"/>
    <mergeCell ref="B361:C361"/>
    <mergeCell ref="D361:E361"/>
    <mergeCell ref="F361:G361"/>
    <mergeCell ref="H361:I361"/>
    <mergeCell ref="B301:C301"/>
    <mergeCell ref="D301:E301"/>
    <mergeCell ref="F301:G301"/>
    <mergeCell ref="H301:I301"/>
    <mergeCell ref="B313:C313"/>
    <mergeCell ref="D313:E313"/>
    <mergeCell ref="F313:G313"/>
    <mergeCell ref="H313:I313"/>
    <mergeCell ref="B325:C325"/>
    <mergeCell ref="D325:E325"/>
    <mergeCell ref="F325:G325"/>
    <mergeCell ref="H325:I325"/>
    <mergeCell ref="B277:C277"/>
    <mergeCell ref="D277:E277"/>
    <mergeCell ref="F277:G277"/>
    <mergeCell ref="F167:G167"/>
    <mergeCell ref="F159:G159"/>
    <mergeCell ref="H277:I277"/>
    <mergeCell ref="B289:C289"/>
    <mergeCell ref="D289:E289"/>
    <mergeCell ref="F289:G289"/>
    <mergeCell ref="H289:I289"/>
    <mergeCell ref="B175:C175"/>
    <mergeCell ref="D175:E175"/>
    <mergeCell ref="F175:G175"/>
    <mergeCell ref="B183:C183"/>
    <mergeCell ref="D183:E183"/>
    <mergeCell ref="F183:G183"/>
    <mergeCell ref="B199:C199"/>
    <mergeCell ref="D199:E199"/>
    <mergeCell ref="F199:G199"/>
    <mergeCell ref="F191:G191"/>
    <mergeCell ref="B167:C167"/>
    <mergeCell ref="D167:E167"/>
    <mergeCell ref="B191:C191"/>
    <mergeCell ref="D191:E191"/>
    <mergeCell ref="Q98:R98"/>
    <mergeCell ref="S98:T98"/>
    <mergeCell ref="Q111:R111"/>
    <mergeCell ref="S111:T111"/>
    <mergeCell ref="I7:J7"/>
    <mergeCell ref="K7:L7"/>
    <mergeCell ref="K20:L20"/>
    <mergeCell ref="I20:J20"/>
    <mergeCell ref="I33:J33"/>
    <mergeCell ref="K33:L33"/>
    <mergeCell ref="Q7:R7"/>
    <mergeCell ref="S7:T7"/>
    <mergeCell ref="Q20:R20"/>
    <mergeCell ref="S20:T20"/>
    <mergeCell ref="Q33:R33"/>
    <mergeCell ref="S33:T33"/>
    <mergeCell ref="Q46:R46"/>
    <mergeCell ref="S46:T46"/>
    <mergeCell ref="Q59:R59"/>
    <mergeCell ref="S59:T59"/>
    <mergeCell ref="I111:J111"/>
    <mergeCell ref="B159:C159"/>
    <mergeCell ref="D159:E159"/>
    <mergeCell ref="J207:K207"/>
    <mergeCell ref="L207:M207"/>
    <mergeCell ref="N207:O207"/>
    <mergeCell ref="J183:K183"/>
    <mergeCell ref="J223:K223"/>
    <mergeCell ref="L223:M223"/>
    <mergeCell ref="N223:O223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  <mergeCell ref="L183:M183"/>
    <mergeCell ref="N183:O183"/>
    <mergeCell ref="J191:K191"/>
    <mergeCell ref="L191:M191"/>
    <mergeCell ref="N191:O191"/>
    <mergeCell ref="J159:K159"/>
    <mergeCell ref="Z159:AA159"/>
    <mergeCell ref="AB159:AC159"/>
    <mergeCell ref="R207:S207"/>
    <mergeCell ref="T207:U207"/>
    <mergeCell ref="R159:S159"/>
    <mergeCell ref="T159:U159"/>
    <mergeCell ref="R167:S167"/>
    <mergeCell ref="T167:U167"/>
    <mergeCell ref="R175:S175"/>
    <mergeCell ref="T175:U175"/>
    <mergeCell ref="R215:S215"/>
    <mergeCell ref="T215:U215"/>
    <mergeCell ref="R223:S223"/>
    <mergeCell ref="T223:U223"/>
    <mergeCell ref="R183:S183"/>
    <mergeCell ref="T183:U183"/>
    <mergeCell ref="R191:S191"/>
    <mergeCell ref="T191:U191"/>
    <mergeCell ref="R199:S199"/>
    <mergeCell ref="T199:U199"/>
    <mergeCell ref="P277:Q277"/>
    <mergeCell ref="R277:S277"/>
    <mergeCell ref="T277:U277"/>
    <mergeCell ref="N289:O289"/>
    <mergeCell ref="P289:Q289"/>
    <mergeCell ref="R289:S289"/>
    <mergeCell ref="T289:U289"/>
    <mergeCell ref="N301:O301"/>
    <mergeCell ref="P301:Q301"/>
    <mergeCell ref="R301:S301"/>
    <mergeCell ref="T301:U301"/>
    <mergeCell ref="N277:O277"/>
    <mergeCell ref="P313:Q313"/>
    <mergeCell ref="R313:S313"/>
    <mergeCell ref="T313:U313"/>
    <mergeCell ref="N325:O325"/>
    <mergeCell ref="P325:Q325"/>
    <mergeCell ref="R325:S325"/>
    <mergeCell ref="T325:U325"/>
    <mergeCell ref="N337:O337"/>
    <mergeCell ref="P337:Q337"/>
    <mergeCell ref="R337:S337"/>
    <mergeCell ref="T337:U337"/>
    <mergeCell ref="N313:O313"/>
    <mergeCell ref="P349:Q349"/>
    <mergeCell ref="R349:S349"/>
    <mergeCell ref="T349:U349"/>
    <mergeCell ref="N361:O361"/>
    <mergeCell ref="P361:Q361"/>
    <mergeCell ref="R361:S361"/>
    <mergeCell ref="T361:U361"/>
    <mergeCell ref="N373:O373"/>
    <mergeCell ref="P373:Q373"/>
    <mergeCell ref="R373:S373"/>
    <mergeCell ref="T373:U373"/>
    <mergeCell ref="N349:O349"/>
    <mergeCell ref="N159:O159"/>
    <mergeCell ref="J167:K167"/>
    <mergeCell ref="L167:M167"/>
    <mergeCell ref="N167:O167"/>
    <mergeCell ref="J175:K175"/>
    <mergeCell ref="L175:M175"/>
    <mergeCell ref="N175:O175"/>
    <mergeCell ref="J215:K215"/>
    <mergeCell ref="L215:M215"/>
    <mergeCell ref="N215:O215"/>
    <mergeCell ref="J199:K199"/>
    <mergeCell ref="L199:M199"/>
    <mergeCell ref="N199:O199"/>
    <mergeCell ref="L159:M159"/>
    <mergeCell ref="X7:X9"/>
    <mergeCell ref="D111:E111"/>
    <mergeCell ref="D98:E98"/>
    <mergeCell ref="D72:E72"/>
    <mergeCell ref="D59:E59"/>
    <mergeCell ref="D46:E46"/>
    <mergeCell ref="D33:E33"/>
    <mergeCell ref="D20:E20"/>
    <mergeCell ref="D85:E85"/>
    <mergeCell ref="K111:L111"/>
    <mergeCell ref="I46:J46"/>
    <mergeCell ref="K46:L46"/>
    <mergeCell ref="I59:J59"/>
    <mergeCell ref="K59:L59"/>
    <mergeCell ref="I72:J72"/>
    <mergeCell ref="K72:L72"/>
    <mergeCell ref="Q72:R72"/>
    <mergeCell ref="I85:J85"/>
    <mergeCell ref="K85:L85"/>
    <mergeCell ref="I98:J98"/>
    <mergeCell ref="K98:L98"/>
    <mergeCell ref="S72:T72"/>
    <mergeCell ref="Q85:R85"/>
    <mergeCell ref="S85:T85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0"/>
  <sheetViews>
    <sheetView topLeftCell="A386" workbookViewId="0">
      <selection activeCell="L455" sqref="L455:L460"/>
    </sheetView>
  </sheetViews>
  <sheetFormatPr defaultColWidth="11.42578125" defaultRowHeight="15" x14ac:dyDescent="0.25"/>
  <cols>
    <col min="2" max="2" width="10.85546875" style="164" customWidth="1"/>
    <col min="3" max="3" width="15.42578125" style="164" bestFit="1" customWidth="1"/>
    <col min="5" max="5" width="15.42578125" style="164" bestFit="1" customWidth="1"/>
    <col min="24" max="24" width="15.42578125" style="164" bestFit="1" customWidth="1"/>
    <col min="26" max="26" width="15.42578125" style="164" bestFit="1" customWidth="1"/>
  </cols>
  <sheetData>
    <row r="1" spans="1:40" x14ac:dyDescent="0.25">
      <c r="A1" s="165" t="s">
        <v>0</v>
      </c>
      <c r="B1" s="2" t="s">
        <v>1</v>
      </c>
      <c r="C1" s="165" t="s">
        <v>182</v>
      </c>
      <c r="D1" s="2">
        <v>160</v>
      </c>
    </row>
    <row r="2" spans="1:40" x14ac:dyDescent="0.25">
      <c r="A2" s="165" t="s">
        <v>2</v>
      </c>
      <c r="B2" s="2">
        <v>53</v>
      </c>
      <c r="C2" s="165" t="s">
        <v>183</v>
      </c>
      <c r="D2" s="2">
        <v>67</v>
      </c>
    </row>
    <row r="3" spans="1:40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40" x14ac:dyDescent="0.25">
      <c r="A4" s="165" t="s">
        <v>186</v>
      </c>
      <c r="B4" s="2" t="s">
        <v>6</v>
      </c>
    </row>
    <row r="6" spans="1:40" x14ac:dyDescent="0.25">
      <c r="B6" s="165" t="s">
        <v>7</v>
      </c>
      <c r="H6" s="165" t="s">
        <v>8</v>
      </c>
      <c r="P6" s="165" t="s">
        <v>9</v>
      </c>
      <c r="V6" s="165" t="s">
        <v>128</v>
      </c>
      <c r="AF6" s="165" t="s">
        <v>129</v>
      </c>
    </row>
    <row r="7" spans="1:40" x14ac:dyDescent="0.25">
      <c r="A7" s="165"/>
      <c r="B7" s="165" t="s">
        <v>11</v>
      </c>
      <c r="C7" s="165" t="s">
        <v>6</v>
      </c>
      <c r="H7" s="7"/>
      <c r="I7" s="7" t="s">
        <v>12</v>
      </c>
      <c r="J7" s="7" t="s">
        <v>13</v>
      </c>
      <c r="P7" s="7"/>
      <c r="Q7" s="7" t="s">
        <v>12</v>
      </c>
      <c r="R7" s="7" t="s">
        <v>13</v>
      </c>
      <c r="V7" s="137"/>
      <c r="W7" s="216" t="s">
        <v>12</v>
      </c>
      <c r="X7" s="216"/>
      <c r="Y7" s="216" t="s">
        <v>105</v>
      </c>
      <c r="Z7" s="216"/>
      <c r="AB7" s="137"/>
      <c r="AC7" s="137" t="s">
        <v>130</v>
      </c>
      <c r="AF7" s="138"/>
      <c r="AG7" s="138" t="s">
        <v>131</v>
      </c>
      <c r="AH7" s="138" t="s">
        <v>132</v>
      </c>
      <c r="AI7" s="138" t="s">
        <v>133</v>
      </c>
      <c r="AJ7" s="138" t="s">
        <v>134</v>
      </c>
      <c r="AK7" s="138" t="s">
        <v>135</v>
      </c>
      <c r="AL7" s="138" t="s">
        <v>136</v>
      </c>
      <c r="AM7" s="138" t="s">
        <v>137</v>
      </c>
      <c r="AN7" s="138" t="s">
        <v>138</v>
      </c>
    </row>
    <row r="8" spans="1:40" x14ac:dyDescent="0.25">
      <c r="A8" s="165" t="s">
        <v>14</v>
      </c>
      <c r="B8">
        <v>9.216857223275813</v>
      </c>
      <c r="C8">
        <v>6.2924842216583841</v>
      </c>
      <c r="H8" s="7" t="s">
        <v>15</v>
      </c>
      <c r="I8">
        <v>6.3765775384388448E-2</v>
      </c>
      <c r="J8">
        <v>4.3682638713870167E-2</v>
      </c>
      <c r="P8" s="7" t="s">
        <v>16</v>
      </c>
      <c r="Q8">
        <v>0.13912656789858041</v>
      </c>
      <c r="R8">
        <v>-0.98846673965150578</v>
      </c>
      <c r="V8" s="137"/>
      <c r="W8" s="137" t="s">
        <v>139</v>
      </c>
      <c r="X8" s="137" t="s">
        <v>140</v>
      </c>
      <c r="Y8" s="137" t="s">
        <v>139</v>
      </c>
      <c r="Z8" s="137" t="s">
        <v>140</v>
      </c>
      <c r="AB8" s="137" t="s">
        <v>141</v>
      </c>
      <c r="AF8" s="138" t="s">
        <v>141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165" t="s">
        <v>17</v>
      </c>
      <c r="B9">
        <v>28.78063235512964</v>
      </c>
      <c r="C9">
        <v>50.879232485521811</v>
      </c>
      <c r="H9" s="7" t="s">
        <v>18</v>
      </c>
      <c r="I9">
        <v>6.6084299825569404E-2</v>
      </c>
      <c r="J9">
        <v>4.0889979946339472E-2</v>
      </c>
      <c r="P9" s="7" t="s">
        <v>19</v>
      </c>
      <c r="Q9">
        <v>5.766409571188186</v>
      </c>
      <c r="R9">
        <v>8.1715554803009205</v>
      </c>
      <c r="V9" s="137" t="s">
        <v>141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137" t="s">
        <v>142</v>
      </c>
      <c r="AF9" s="138" t="s">
        <v>142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165" t="s">
        <v>20</v>
      </c>
      <c r="B10">
        <v>12.36210552570313</v>
      </c>
      <c r="C10">
        <v>9.4519656294305214</v>
      </c>
      <c r="H10" s="7" t="s">
        <v>21</v>
      </c>
      <c r="I10">
        <v>0.20549914234131539</v>
      </c>
      <c r="J10">
        <v>0.1607682894024838</v>
      </c>
      <c r="P10" s="7" t="s">
        <v>22</v>
      </c>
      <c r="Q10">
        <v>31.830347588184619</v>
      </c>
      <c r="R10">
        <v>53.768797223509587</v>
      </c>
      <c r="V10" s="137" t="s">
        <v>142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137" t="s">
        <v>143</v>
      </c>
      <c r="AF10" s="138" t="s">
        <v>143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165" t="s">
        <v>23</v>
      </c>
      <c r="B11">
        <v>15.345189676419031</v>
      </c>
      <c r="C11">
        <v>9.0869546893305788</v>
      </c>
      <c r="H11" s="7" t="s">
        <v>24</v>
      </c>
      <c r="I11">
        <v>0.20657317017545851</v>
      </c>
      <c r="J11">
        <v>0.15873306710297519</v>
      </c>
      <c r="V11" s="137" t="s">
        <v>143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137" t="s">
        <v>144</v>
      </c>
      <c r="AF11" s="138" t="s">
        <v>144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7" t="s">
        <v>25</v>
      </c>
      <c r="I12">
        <v>5.0927173213519868E-2</v>
      </c>
      <c r="J12">
        <v>3.9032777595041167E-2</v>
      </c>
      <c r="V12" s="137" t="s">
        <v>144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137" t="s">
        <v>145</v>
      </c>
      <c r="AF12" s="138" t="s">
        <v>145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7" t="s">
        <v>26</v>
      </c>
      <c r="I13">
        <v>8.5128018769533367E-2</v>
      </c>
      <c r="J13">
        <v>5.001238777725367E-2</v>
      </c>
      <c r="P13" s="7" t="s">
        <v>27</v>
      </c>
      <c r="Q13">
        <v>788.1739590324554</v>
      </c>
      <c r="V13" s="137" t="s">
        <v>145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137" t="s">
        <v>146</v>
      </c>
      <c r="AF13" s="138" t="s">
        <v>146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7" t="s">
        <v>28</v>
      </c>
      <c r="I14">
        <v>0.23780997201840409</v>
      </c>
      <c r="J14">
        <v>0.21488176026010261</v>
      </c>
      <c r="V14" s="137" t="s">
        <v>146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137" t="s">
        <v>147</v>
      </c>
      <c r="AF14" s="138" t="s">
        <v>147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7" t="s">
        <v>29</v>
      </c>
      <c r="I15">
        <v>0.21789934658680141</v>
      </c>
      <c r="J15">
        <v>0.15034417403262909</v>
      </c>
      <c r="V15" s="137" t="s">
        <v>147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137" t="s">
        <v>148</v>
      </c>
      <c r="AF15" s="138" t="s">
        <v>148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137" t="s">
        <v>148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137" t="s">
        <v>149</v>
      </c>
      <c r="AF16" s="138" t="s">
        <v>149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137" t="s">
        <v>149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137" t="s">
        <v>150</v>
      </c>
      <c r="AF17" s="138" t="s">
        <v>150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137" t="s">
        <v>150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137" t="s">
        <v>151</v>
      </c>
      <c r="AF18" s="138" t="s">
        <v>151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165" t="s">
        <v>30</v>
      </c>
      <c r="H19" s="165" t="s">
        <v>31</v>
      </c>
      <c r="P19" s="165" t="s">
        <v>32</v>
      </c>
      <c r="V19" s="137" t="s">
        <v>151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137" t="s">
        <v>152</v>
      </c>
      <c r="AF19" s="138" t="s">
        <v>152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165"/>
      <c r="B20" s="165" t="s">
        <v>11</v>
      </c>
      <c r="C20" s="165" t="s">
        <v>6</v>
      </c>
      <c r="H20" s="7"/>
      <c r="I20" s="7" t="s">
        <v>12</v>
      </c>
      <c r="J20" s="7" t="s">
        <v>13</v>
      </c>
      <c r="P20" s="7"/>
      <c r="Q20" s="7" t="s">
        <v>12</v>
      </c>
      <c r="R20" s="7" t="s">
        <v>13</v>
      </c>
      <c r="V20" s="137" t="s">
        <v>152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137" t="s">
        <v>191</v>
      </c>
      <c r="AF20" s="138" t="s">
        <v>191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165" t="s">
        <v>14</v>
      </c>
      <c r="B21">
        <v>9.6597346621265867</v>
      </c>
      <c r="C21">
        <v>6.5900217211051757</v>
      </c>
      <c r="H21" s="7" t="s">
        <v>15</v>
      </c>
      <c r="I21">
        <v>0.99647071254918829</v>
      </c>
      <c r="J21">
        <v>0.97095790061528831</v>
      </c>
      <c r="P21" s="7" t="s">
        <v>16</v>
      </c>
      <c r="Q21">
        <v>-7.4969735233615095E-2</v>
      </c>
      <c r="R21">
        <v>0.11534088103390951</v>
      </c>
      <c r="V21" s="137" t="s">
        <v>191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137" t="s">
        <v>242</v>
      </c>
      <c r="AF21" s="138" t="s">
        <v>242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165" t="s">
        <v>17</v>
      </c>
      <c r="B22">
        <v>31.704181439419589</v>
      </c>
      <c r="C22">
        <v>48.113703439315529</v>
      </c>
      <c r="H22" s="7" t="s">
        <v>18</v>
      </c>
      <c r="I22">
        <v>0.99758477438144888</v>
      </c>
      <c r="J22">
        <v>0.9899733580707728</v>
      </c>
      <c r="P22" s="7" t="s">
        <v>19</v>
      </c>
      <c r="Q22">
        <v>2.0824825626418679</v>
      </c>
      <c r="R22">
        <v>3.5183956525129281</v>
      </c>
      <c r="V22" s="137" t="s">
        <v>242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165" t="s">
        <v>20</v>
      </c>
      <c r="B23">
        <v>5.4792894294525221</v>
      </c>
      <c r="C23">
        <v>6.3578192270362361</v>
      </c>
      <c r="H23" s="7" t="s">
        <v>21</v>
      </c>
      <c r="I23">
        <v>0.98269230621517745</v>
      </c>
      <c r="J23">
        <v>0.96244580814449343</v>
      </c>
      <c r="P23" s="7" t="s">
        <v>22</v>
      </c>
      <c r="Q23">
        <v>10.8584332780853</v>
      </c>
      <c r="R23">
        <v>21.456874988719761</v>
      </c>
      <c r="V23" s="165" t="s">
        <v>153</v>
      </c>
      <c r="AF23" s="165" t="s">
        <v>154</v>
      </c>
    </row>
    <row r="24" spans="1:40" x14ac:dyDescent="0.25">
      <c r="A24" s="165" t="s">
        <v>23</v>
      </c>
      <c r="B24">
        <v>7.5446694757866357</v>
      </c>
      <c r="C24">
        <v>7.3471477288341456</v>
      </c>
      <c r="H24" s="7" t="s">
        <v>24</v>
      </c>
      <c r="I24">
        <v>0.98294299826009512</v>
      </c>
      <c r="J24">
        <v>0.96134823746000264</v>
      </c>
      <c r="V24" s="137"/>
      <c r="W24" s="137" t="s">
        <v>12</v>
      </c>
      <c r="Y24" s="137" t="s">
        <v>105</v>
      </c>
      <c r="AB24" s="137"/>
      <c r="AC24" s="137" t="s">
        <v>130</v>
      </c>
      <c r="AF24" s="138"/>
      <c r="AG24" s="138" t="s">
        <v>131</v>
      </c>
      <c r="AH24" s="138" t="s">
        <v>132</v>
      </c>
      <c r="AI24" s="138" t="s">
        <v>133</v>
      </c>
      <c r="AJ24" s="138" t="s">
        <v>134</v>
      </c>
      <c r="AK24" s="138" t="s">
        <v>135</v>
      </c>
      <c r="AL24" s="138" t="s">
        <v>136</v>
      </c>
      <c r="AM24" s="138" t="s">
        <v>137</v>
      </c>
      <c r="AN24" s="138" t="s">
        <v>138</v>
      </c>
    </row>
    <row r="25" spans="1:40" x14ac:dyDescent="0.25">
      <c r="H25" s="7" t="s">
        <v>25</v>
      </c>
      <c r="I25">
        <v>0.99776566167530545</v>
      </c>
      <c r="J25">
        <v>0.91340660623685621</v>
      </c>
      <c r="V25" s="137"/>
      <c r="W25" s="137" t="s">
        <v>139</v>
      </c>
      <c r="X25" s="137" t="s">
        <v>140</v>
      </c>
      <c r="Y25" s="137" t="s">
        <v>139</v>
      </c>
      <c r="Z25" s="137" t="s">
        <v>140</v>
      </c>
      <c r="AB25" s="137" t="s">
        <v>141</v>
      </c>
    </row>
    <row r="26" spans="1:40" x14ac:dyDescent="0.25">
      <c r="H26" s="7" t="s">
        <v>26</v>
      </c>
      <c r="I26">
        <v>0.99763477531101985</v>
      </c>
      <c r="J26">
        <v>0.9705421000879596</v>
      </c>
      <c r="P26" s="7" t="s">
        <v>27</v>
      </c>
      <c r="Q26">
        <v>75.51076641290453</v>
      </c>
      <c r="V26" s="137" t="s">
        <v>141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137" t="s">
        <v>142</v>
      </c>
    </row>
    <row r="27" spans="1:40" x14ac:dyDescent="0.25">
      <c r="H27" s="7" t="s">
        <v>28</v>
      </c>
      <c r="I27">
        <v>0.98111297515691553</v>
      </c>
      <c r="J27">
        <v>0.98922451223032992</v>
      </c>
      <c r="V27" s="137" t="s">
        <v>142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137" t="s">
        <v>143</v>
      </c>
    </row>
    <row r="28" spans="1:40" x14ac:dyDescent="0.25">
      <c r="H28" s="7" t="s">
        <v>29</v>
      </c>
      <c r="I28">
        <v>0.99179797694286054</v>
      </c>
      <c r="J28">
        <v>0.96670928394405153</v>
      </c>
      <c r="V28" s="137" t="s">
        <v>143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137" t="s">
        <v>144</v>
      </c>
    </row>
    <row r="29" spans="1:40" x14ac:dyDescent="0.25">
      <c r="V29" s="137" t="s">
        <v>144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137" t="s">
        <v>145</v>
      </c>
    </row>
    <row r="30" spans="1:40" x14ac:dyDescent="0.25">
      <c r="V30" s="137" t="s">
        <v>145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137" t="s">
        <v>146</v>
      </c>
    </row>
    <row r="31" spans="1:40" x14ac:dyDescent="0.25">
      <c r="V31" s="137" t="s">
        <v>146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137" t="s">
        <v>147</v>
      </c>
    </row>
    <row r="32" spans="1:40" x14ac:dyDescent="0.25">
      <c r="B32" s="165" t="s">
        <v>33</v>
      </c>
      <c r="H32" s="165" t="s">
        <v>34</v>
      </c>
      <c r="P32" s="165" t="s">
        <v>35</v>
      </c>
      <c r="V32" s="137" t="s">
        <v>147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137" t="s">
        <v>148</v>
      </c>
    </row>
    <row r="33" spans="1:40" x14ac:dyDescent="0.25">
      <c r="A33" s="165"/>
      <c r="B33" s="165" t="s">
        <v>11</v>
      </c>
      <c r="C33" s="165" t="s">
        <v>6</v>
      </c>
      <c r="H33" s="7"/>
      <c r="I33" s="7" t="s">
        <v>12</v>
      </c>
      <c r="J33" s="7" t="s">
        <v>13</v>
      </c>
      <c r="P33" s="7"/>
      <c r="Q33" s="7" t="s">
        <v>12</v>
      </c>
      <c r="R33" s="7" t="s">
        <v>13</v>
      </c>
      <c r="V33" s="137" t="s">
        <v>148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137" t="s">
        <v>149</v>
      </c>
    </row>
    <row r="34" spans="1:40" x14ac:dyDescent="0.25">
      <c r="A34" s="165" t="s">
        <v>14</v>
      </c>
      <c r="B34">
        <v>8.4761526045140414</v>
      </c>
      <c r="C34">
        <v>11.208686179320139</v>
      </c>
      <c r="H34" s="7" t="s">
        <v>15</v>
      </c>
      <c r="I34">
        <v>0.36370664923977869</v>
      </c>
      <c r="J34">
        <v>0.26329221722017981</v>
      </c>
      <c r="P34" s="7" t="s">
        <v>16</v>
      </c>
      <c r="Q34">
        <v>-14.20929122569437</v>
      </c>
      <c r="R34">
        <v>18.798794572145781</v>
      </c>
      <c r="V34" s="137" t="s">
        <v>149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137" t="s">
        <v>150</v>
      </c>
    </row>
    <row r="35" spans="1:40" x14ac:dyDescent="0.25">
      <c r="A35" s="165" t="s">
        <v>17</v>
      </c>
      <c r="B35">
        <v>34.356479693561248</v>
      </c>
      <c r="C35">
        <v>294.71509741787759</v>
      </c>
      <c r="H35" s="7" t="s">
        <v>18</v>
      </c>
      <c r="I35">
        <v>0.31799148552144851</v>
      </c>
      <c r="J35">
        <v>0.38762219959887739</v>
      </c>
      <c r="P35" s="7" t="s">
        <v>19</v>
      </c>
      <c r="Q35">
        <v>11.23603280813416</v>
      </c>
      <c r="R35">
        <v>16.10568928596895</v>
      </c>
      <c r="V35" s="137" t="s">
        <v>150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137" t="s">
        <v>151</v>
      </c>
    </row>
    <row r="36" spans="1:40" x14ac:dyDescent="0.25">
      <c r="A36" s="165" t="s">
        <v>20</v>
      </c>
      <c r="B36">
        <v>30.558098967636791</v>
      </c>
      <c r="C36">
        <v>28.975559346927319</v>
      </c>
      <c r="H36" s="7" t="s">
        <v>21</v>
      </c>
      <c r="I36">
        <v>0.70544746821325832</v>
      </c>
      <c r="J36">
        <v>0.30718571421289748</v>
      </c>
      <c r="P36" s="7" t="s">
        <v>22</v>
      </c>
      <c r="Q36">
        <v>49.278120272445122</v>
      </c>
      <c r="R36">
        <v>60.507466429135057</v>
      </c>
      <c r="V36" s="137" t="s">
        <v>151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137" t="s">
        <v>152</v>
      </c>
    </row>
    <row r="37" spans="1:40" x14ac:dyDescent="0.25">
      <c r="A37" s="165" t="s">
        <v>23</v>
      </c>
      <c r="B37">
        <v>30.15297218802446</v>
      </c>
      <c r="C37">
        <v>72.714462488202287</v>
      </c>
      <c r="H37" s="7" t="s">
        <v>24</v>
      </c>
      <c r="I37">
        <v>0.44198419506287018</v>
      </c>
      <c r="J37">
        <v>0.54037393947209345</v>
      </c>
      <c r="V37" s="137" t="s">
        <v>152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137" t="s">
        <v>191</v>
      </c>
    </row>
    <row r="38" spans="1:40" x14ac:dyDescent="0.25">
      <c r="H38" s="7" t="s">
        <v>25</v>
      </c>
      <c r="I38">
        <v>0.35617062144957368</v>
      </c>
      <c r="J38">
        <v>0.49275966781710129</v>
      </c>
      <c r="V38" s="137" t="s">
        <v>191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7" t="s">
        <v>26</v>
      </c>
      <c r="I39">
        <v>0.26039839777746843</v>
      </c>
      <c r="J39">
        <v>0.42461312771576598</v>
      </c>
      <c r="P39" s="7" t="s">
        <v>27</v>
      </c>
      <c r="Q39">
        <v>752.19196096912731</v>
      </c>
    </row>
    <row r="40" spans="1:40" x14ac:dyDescent="0.25">
      <c r="H40" s="7" t="s">
        <v>28</v>
      </c>
      <c r="I40">
        <v>0.49404704858374587</v>
      </c>
      <c r="J40">
        <v>0.48759681271759853</v>
      </c>
      <c r="V40" s="165" t="s">
        <v>161</v>
      </c>
      <c r="AF40" s="165" t="s">
        <v>162</v>
      </c>
    </row>
    <row r="41" spans="1:40" x14ac:dyDescent="0.25">
      <c r="H41" s="7" t="s">
        <v>29</v>
      </c>
      <c r="I41">
        <v>0.51653232073578181</v>
      </c>
      <c r="J41">
        <v>0.46975292324162748</v>
      </c>
      <c r="V41" s="137"/>
      <c r="W41" s="137" t="s">
        <v>12</v>
      </c>
      <c r="Y41" s="137" t="s">
        <v>105</v>
      </c>
      <c r="AB41" s="137"/>
      <c r="AC41" s="137" t="s">
        <v>130</v>
      </c>
      <c r="AF41" s="138"/>
      <c r="AG41" s="138" t="s">
        <v>131</v>
      </c>
      <c r="AH41" s="138" t="s">
        <v>132</v>
      </c>
      <c r="AI41" s="138" t="s">
        <v>133</v>
      </c>
      <c r="AJ41" s="138" t="s">
        <v>134</v>
      </c>
      <c r="AK41" s="138" t="s">
        <v>135</v>
      </c>
      <c r="AL41" s="138" t="s">
        <v>136</v>
      </c>
      <c r="AM41" s="138" t="s">
        <v>137</v>
      </c>
      <c r="AN41" s="138" t="s">
        <v>138</v>
      </c>
    </row>
    <row r="42" spans="1:40" x14ac:dyDescent="0.25">
      <c r="V42" s="137"/>
      <c r="W42" s="137" t="s">
        <v>139</v>
      </c>
      <c r="X42" s="137" t="s">
        <v>140</v>
      </c>
      <c r="Y42" s="137" t="s">
        <v>139</v>
      </c>
      <c r="Z42" s="137" t="s">
        <v>140</v>
      </c>
      <c r="AF42" s="138" t="s">
        <v>141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138" t="s">
        <v>142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165" t="s">
        <v>36</v>
      </c>
      <c r="H45" s="165" t="s">
        <v>40</v>
      </c>
      <c r="P45" s="165" t="s">
        <v>38</v>
      </c>
    </row>
    <row r="46" spans="1:40" x14ac:dyDescent="0.25">
      <c r="A46" s="165"/>
      <c r="B46" s="165" t="s">
        <v>11</v>
      </c>
      <c r="C46" s="165" t="s">
        <v>6</v>
      </c>
      <c r="H46" s="7"/>
      <c r="I46" s="7" t="s">
        <v>12</v>
      </c>
      <c r="J46" s="7" t="s">
        <v>13</v>
      </c>
      <c r="P46" s="7"/>
      <c r="Q46" s="7" t="s">
        <v>12</v>
      </c>
      <c r="R46" s="7" t="s">
        <v>13</v>
      </c>
    </row>
    <row r="47" spans="1:40" x14ac:dyDescent="0.25">
      <c r="A47" s="165" t="s">
        <v>14</v>
      </c>
      <c r="B47">
        <v>8.8456338967095256</v>
      </c>
      <c r="C47">
        <v>7.4484188209036448</v>
      </c>
      <c r="H47" s="7" t="s">
        <v>15</v>
      </c>
      <c r="I47">
        <v>7.9940252291912289E-2</v>
      </c>
      <c r="J47">
        <v>8.344201994863637E-2</v>
      </c>
      <c r="P47" s="7" t="s">
        <v>16</v>
      </c>
      <c r="Q47">
        <v>-0.58740685695775463</v>
      </c>
      <c r="R47">
        <v>2.6188367596540698</v>
      </c>
    </row>
    <row r="48" spans="1:40" x14ac:dyDescent="0.25">
      <c r="A48" s="165" t="s">
        <v>17</v>
      </c>
      <c r="B48">
        <v>29.509129326356909</v>
      </c>
      <c r="C48">
        <v>70.252903667604031</v>
      </c>
      <c r="H48" s="7" t="s">
        <v>18</v>
      </c>
      <c r="I48">
        <v>0.16017101426973801</v>
      </c>
      <c r="J48">
        <v>9.4542840520604757E-2</v>
      </c>
      <c r="P48" s="7" t="s">
        <v>19</v>
      </c>
      <c r="Q48">
        <v>7.170207892772237</v>
      </c>
      <c r="R48">
        <v>22.429031552764179</v>
      </c>
    </row>
    <row r="49" spans="1:40" x14ac:dyDescent="0.25">
      <c r="A49" s="165" t="s">
        <v>20</v>
      </c>
      <c r="B49">
        <v>23.412196251138699</v>
      </c>
      <c r="C49">
        <v>12.31283057278001</v>
      </c>
      <c r="H49" s="7" t="s">
        <v>21</v>
      </c>
      <c r="I49">
        <v>0.11054387986060291</v>
      </c>
      <c r="J49">
        <v>0.19860388678519031</v>
      </c>
      <c r="P49" s="7" t="s">
        <v>22</v>
      </c>
      <c r="Q49">
        <v>33.587358098057003</v>
      </c>
      <c r="R49">
        <v>101.342944825434</v>
      </c>
    </row>
    <row r="50" spans="1:40" x14ac:dyDescent="0.25">
      <c r="A50" s="165" t="s">
        <v>23</v>
      </c>
      <c r="B50">
        <v>30.705493849847091</v>
      </c>
      <c r="C50">
        <v>14.371543163724979</v>
      </c>
      <c r="H50" s="7" t="s">
        <v>24</v>
      </c>
      <c r="I50">
        <v>0.13235344708629271</v>
      </c>
      <c r="J50">
        <v>0.12139652166248691</v>
      </c>
    </row>
    <row r="51" spans="1:40" x14ac:dyDescent="0.25">
      <c r="H51" s="7" t="s">
        <v>25</v>
      </c>
      <c r="I51">
        <v>9.3640086446884513E-2</v>
      </c>
      <c r="J51">
        <v>9.5125283388735701E-2</v>
      </c>
    </row>
    <row r="52" spans="1:40" x14ac:dyDescent="0.25">
      <c r="H52" s="7" t="s">
        <v>26</v>
      </c>
      <c r="I52">
        <v>0.11358973025308371</v>
      </c>
      <c r="J52">
        <v>8.1379334418635971E-2</v>
      </c>
      <c r="P52" s="7" t="s">
        <v>27</v>
      </c>
      <c r="Q52">
        <v>1005.421182129781</v>
      </c>
    </row>
    <row r="53" spans="1:40" x14ac:dyDescent="0.25">
      <c r="H53" s="7" t="s">
        <v>28</v>
      </c>
      <c r="I53">
        <v>0.23666803632545649</v>
      </c>
      <c r="J53">
        <v>0.19824035539620999</v>
      </c>
    </row>
    <row r="54" spans="1:40" x14ac:dyDescent="0.25">
      <c r="H54" s="7" t="s">
        <v>29</v>
      </c>
      <c r="I54">
        <v>0.20523128693860701</v>
      </c>
      <c r="J54">
        <v>0.1272463550399148</v>
      </c>
    </row>
    <row r="57" spans="1:40" x14ac:dyDescent="0.25">
      <c r="V57" s="165"/>
      <c r="AF57" s="165"/>
    </row>
    <row r="58" spans="1:40" x14ac:dyDescent="0.25">
      <c r="B58" s="165" t="s">
        <v>42</v>
      </c>
      <c r="H58" s="165" t="s">
        <v>43</v>
      </c>
      <c r="P58" s="165" t="s">
        <v>44</v>
      </c>
      <c r="V58" s="165"/>
      <c r="W58" s="165"/>
      <c r="Y58" s="165"/>
      <c r="AB58" s="165"/>
      <c r="AC58" s="165"/>
      <c r="AF58" s="165"/>
      <c r="AG58" s="165"/>
      <c r="AH58" s="165"/>
      <c r="AI58" s="165"/>
      <c r="AJ58" s="165"/>
      <c r="AK58" s="165"/>
      <c r="AL58" s="165"/>
      <c r="AM58" s="165"/>
      <c r="AN58" s="165"/>
    </row>
    <row r="59" spans="1:40" x14ac:dyDescent="0.25">
      <c r="A59" s="165"/>
      <c r="B59" s="165" t="s">
        <v>11</v>
      </c>
      <c r="C59" s="165" t="s">
        <v>6</v>
      </c>
      <c r="H59" s="7"/>
      <c r="I59" s="7" t="s">
        <v>12</v>
      </c>
      <c r="J59" s="7" t="s">
        <v>13</v>
      </c>
      <c r="P59" s="7"/>
      <c r="Q59" s="7" t="s">
        <v>12</v>
      </c>
      <c r="R59" s="7" t="s">
        <v>13</v>
      </c>
      <c r="V59" s="165"/>
      <c r="W59" s="165"/>
      <c r="X59" s="165"/>
      <c r="Y59" s="165"/>
      <c r="Z59" s="165"/>
      <c r="AB59" s="165"/>
      <c r="AF59" s="165"/>
    </row>
    <row r="60" spans="1:40" x14ac:dyDescent="0.25">
      <c r="A60" s="165" t="s">
        <v>14</v>
      </c>
      <c r="B60">
        <v>9.5705353274180869</v>
      </c>
      <c r="C60">
        <v>6.9736113720405388</v>
      </c>
      <c r="H60" s="7" t="s">
        <v>15</v>
      </c>
      <c r="I60">
        <v>3.4339119989017862E-2</v>
      </c>
      <c r="J60">
        <v>4.8809648636960613E-2</v>
      </c>
      <c r="P60" s="7" t="s">
        <v>16</v>
      </c>
      <c r="Q60">
        <v>0.58381022947462125</v>
      </c>
      <c r="R60">
        <v>0.1561092249985426</v>
      </c>
      <c r="V60" s="165"/>
      <c r="AB60" s="165"/>
      <c r="AF60" s="165"/>
    </row>
    <row r="61" spans="1:40" x14ac:dyDescent="0.25">
      <c r="A61" s="165" t="s">
        <v>17</v>
      </c>
      <c r="B61">
        <v>37.546233311709138</v>
      </c>
      <c r="C61">
        <v>87.296723408857275</v>
      </c>
      <c r="H61" s="7" t="s">
        <v>18</v>
      </c>
      <c r="I61">
        <v>3.8105468457600968E-2</v>
      </c>
      <c r="J61">
        <v>4.9422080460985923E-2</v>
      </c>
      <c r="P61" s="7" t="s">
        <v>19</v>
      </c>
      <c r="Q61">
        <v>9.6328826209561438</v>
      </c>
      <c r="R61">
        <v>14.077475261950211</v>
      </c>
      <c r="V61" s="165"/>
      <c r="AF61" s="165"/>
    </row>
    <row r="62" spans="1:40" x14ac:dyDescent="0.25">
      <c r="A62" s="165" t="s">
        <v>20</v>
      </c>
      <c r="B62">
        <v>10.99788972156677</v>
      </c>
      <c r="C62">
        <v>16.035325565683468</v>
      </c>
      <c r="H62" s="7" t="s">
        <v>21</v>
      </c>
      <c r="I62">
        <v>0.24766297477383101</v>
      </c>
      <c r="J62">
        <v>0.13693135290543951</v>
      </c>
      <c r="P62" s="7" t="s">
        <v>22</v>
      </c>
      <c r="Q62">
        <v>45.94969699940193</v>
      </c>
      <c r="R62">
        <v>83.050356457756635</v>
      </c>
      <c r="AF62" s="165"/>
    </row>
    <row r="63" spans="1:40" x14ac:dyDescent="0.25">
      <c r="A63" s="165" t="s">
        <v>23</v>
      </c>
      <c r="B63">
        <v>20.236685002597991</v>
      </c>
      <c r="C63">
        <v>12.55954151344735</v>
      </c>
      <c r="H63" s="7" t="s">
        <v>24</v>
      </c>
      <c r="I63">
        <v>0.2238825422169152</v>
      </c>
      <c r="J63">
        <v>0.2095587254130386</v>
      </c>
      <c r="AF63" s="165"/>
    </row>
    <row r="64" spans="1:40" x14ac:dyDescent="0.25">
      <c r="H64" s="7" t="s">
        <v>25</v>
      </c>
      <c r="I64">
        <v>4.2103711916789237E-2</v>
      </c>
      <c r="J64">
        <v>3.665225573934898E-2</v>
      </c>
      <c r="AF64" s="165"/>
    </row>
    <row r="65" spans="1:40" x14ac:dyDescent="0.25">
      <c r="H65" s="7" t="s">
        <v>26</v>
      </c>
      <c r="I65">
        <v>3.7015445239025099E-2</v>
      </c>
      <c r="J65">
        <v>5.5264842620097121E-2</v>
      </c>
      <c r="P65" s="7" t="s">
        <v>27</v>
      </c>
      <c r="Q65">
        <v>2185.121954623326</v>
      </c>
      <c r="AF65" s="165"/>
    </row>
    <row r="66" spans="1:40" x14ac:dyDescent="0.25">
      <c r="H66" s="7" t="s">
        <v>28</v>
      </c>
      <c r="I66">
        <v>0.1108215607587614</v>
      </c>
      <c r="J66">
        <v>0.16946956046968331</v>
      </c>
      <c r="AF66" s="165"/>
    </row>
    <row r="67" spans="1:40" x14ac:dyDescent="0.25">
      <c r="H67" s="7" t="s">
        <v>29</v>
      </c>
      <c r="I67">
        <v>9.2519108841038283E-2</v>
      </c>
      <c r="J67">
        <v>0.1584924174697554</v>
      </c>
      <c r="AF67" s="165"/>
    </row>
    <row r="68" spans="1:40" x14ac:dyDescent="0.25">
      <c r="AF68" s="165"/>
    </row>
    <row r="69" spans="1:40" x14ac:dyDescent="0.25">
      <c r="AF69" s="165"/>
    </row>
    <row r="70" spans="1:40" x14ac:dyDescent="0.25">
      <c r="AF70" s="165"/>
    </row>
    <row r="71" spans="1:40" x14ac:dyDescent="0.25">
      <c r="B71" s="165" t="s">
        <v>45</v>
      </c>
      <c r="H71" s="165" t="s">
        <v>46</v>
      </c>
      <c r="P71" s="165" t="s">
        <v>47</v>
      </c>
    </row>
    <row r="72" spans="1:40" x14ac:dyDescent="0.25">
      <c r="A72" s="165"/>
      <c r="B72" s="165" t="s">
        <v>11</v>
      </c>
      <c r="C72" s="165" t="s">
        <v>6</v>
      </c>
      <c r="H72" s="7"/>
      <c r="I72" s="7" t="s">
        <v>12</v>
      </c>
      <c r="J72" s="7" t="s">
        <v>13</v>
      </c>
      <c r="P72" s="7"/>
      <c r="Q72" s="7" t="s">
        <v>12</v>
      </c>
      <c r="R72" s="7" t="s">
        <v>13</v>
      </c>
    </row>
    <row r="73" spans="1:40" x14ac:dyDescent="0.25">
      <c r="A73" s="165" t="s">
        <v>14</v>
      </c>
      <c r="B73">
        <v>9.9729558338188369</v>
      </c>
      <c r="C73">
        <v>7.20165996914392</v>
      </c>
      <c r="H73" s="7" t="s">
        <v>15</v>
      </c>
      <c r="I73">
        <v>0.14398242974885511</v>
      </c>
      <c r="J73">
        <v>0.15275239688126011</v>
      </c>
      <c r="P73" s="7" t="s">
        <v>16</v>
      </c>
      <c r="Q73">
        <v>0.37810620188969529</v>
      </c>
      <c r="R73">
        <v>-0.54101297722009078</v>
      </c>
    </row>
    <row r="74" spans="1:40" x14ac:dyDescent="0.25">
      <c r="A74" s="165" t="s">
        <v>17</v>
      </c>
      <c r="B74">
        <v>35.15405569076016</v>
      </c>
      <c r="C74">
        <v>66.029781878661382</v>
      </c>
      <c r="H74" s="7" t="s">
        <v>18</v>
      </c>
      <c r="I74">
        <v>0.15386381648451669</v>
      </c>
      <c r="J74">
        <v>0.14131709312937821</v>
      </c>
      <c r="P74" s="7" t="s">
        <v>19</v>
      </c>
      <c r="Q74">
        <v>4.0117284953761461</v>
      </c>
      <c r="R74">
        <v>4.7710572032991756</v>
      </c>
      <c r="V74" s="165"/>
      <c r="AF74" s="165"/>
    </row>
    <row r="75" spans="1:40" x14ac:dyDescent="0.25">
      <c r="A75" s="165" t="s">
        <v>20</v>
      </c>
      <c r="B75">
        <v>5.1631851307843721</v>
      </c>
      <c r="C75">
        <v>6.7058849188732239</v>
      </c>
      <c r="H75" s="7" t="s">
        <v>21</v>
      </c>
      <c r="I75">
        <v>8.1844656765491616E-2</v>
      </c>
      <c r="J75">
        <v>5.4813906088752459E-2</v>
      </c>
      <c r="P75" s="7" t="s">
        <v>22</v>
      </c>
      <c r="Q75">
        <v>20.03402817294252</v>
      </c>
      <c r="R75">
        <v>23.522281524119919</v>
      </c>
      <c r="V75" s="165"/>
      <c r="W75" s="165"/>
      <c r="Y75" s="165"/>
      <c r="AB75" s="165"/>
      <c r="AC75" s="165"/>
      <c r="AF75" s="165"/>
      <c r="AG75" s="165"/>
      <c r="AH75" s="165"/>
      <c r="AI75" s="165"/>
      <c r="AJ75" s="165"/>
      <c r="AK75" s="165"/>
      <c r="AL75" s="165"/>
      <c r="AM75" s="165"/>
      <c r="AN75" s="165"/>
    </row>
    <row r="76" spans="1:40" x14ac:dyDescent="0.25">
      <c r="A76" s="165" t="s">
        <v>23</v>
      </c>
      <c r="B76">
        <v>7.6382173010040564</v>
      </c>
      <c r="C76">
        <v>7.4277025932440841</v>
      </c>
      <c r="H76" s="7" t="s">
        <v>24</v>
      </c>
      <c r="I76">
        <v>9.2452601355744304E-2</v>
      </c>
      <c r="J76">
        <v>0.1907423174703507</v>
      </c>
      <c r="V76" s="165"/>
      <c r="W76" s="165"/>
      <c r="X76" s="165"/>
      <c r="Y76" s="165"/>
      <c r="Z76" s="165"/>
      <c r="AB76" s="165"/>
      <c r="AF76" s="165"/>
    </row>
    <row r="77" spans="1:40" x14ac:dyDescent="0.25">
      <c r="H77" s="7" t="s">
        <v>25</v>
      </c>
      <c r="I77">
        <v>0.1551759899748158</v>
      </c>
      <c r="J77">
        <v>0.16672142400874301</v>
      </c>
      <c r="V77" s="165"/>
      <c r="AB77" s="165"/>
      <c r="AF77" s="165"/>
    </row>
    <row r="78" spans="1:40" x14ac:dyDescent="0.25">
      <c r="H78" s="7" t="s">
        <v>26</v>
      </c>
      <c r="I78">
        <v>0.15451744151102789</v>
      </c>
      <c r="J78">
        <v>0.1240473715414591</v>
      </c>
      <c r="P78" s="7" t="s">
        <v>27</v>
      </c>
      <c r="Q78">
        <v>369.50731398552858</v>
      </c>
      <c r="V78" s="165"/>
      <c r="AB78" s="165"/>
      <c r="AF78" s="165"/>
    </row>
    <row r="79" spans="1:40" x14ac:dyDescent="0.25">
      <c r="H79" s="7" t="s">
        <v>28</v>
      </c>
      <c r="I79">
        <v>0.1275985447751829</v>
      </c>
      <c r="J79">
        <v>0.14730731466878139</v>
      </c>
      <c r="V79" s="165"/>
      <c r="AB79" s="165"/>
      <c r="AF79" s="165"/>
    </row>
    <row r="80" spans="1:40" x14ac:dyDescent="0.25">
      <c r="H80" s="7" t="s">
        <v>29</v>
      </c>
      <c r="I80">
        <v>0.16820557945645709</v>
      </c>
      <c r="J80">
        <v>0.13160284539125169</v>
      </c>
      <c r="V80" s="165"/>
      <c r="AB80" s="165"/>
      <c r="AF80" s="165"/>
    </row>
    <row r="81" spans="1:40" x14ac:dyDescent="0.25">
      <c r="V81" s="165"/>
      <c r="AB81" s="165"/>
      <c r="AF81" s="165"/>
    </row>
    <row r="82" spans="1:40" x14ac:dyDescent="0.25">
      <c r="V82" s="165"/>
      <c r="AB82" s="165"/>
      <c r="AF82" s="165"/>
    </row>
    <row r="83" spans="1:40" x14ac:dyDescent="0.25">
      <c r="V83" s="165"/>
      <c r="AB83" s="165"/>
      <c r="AF83" s="165"/>
    </row>
    <row r="84" spans="1:40" x14ac:dyDescent="0.25">
      <c r="B84" s="165" t="s">
        <v>48</v>
      </c>
      <c r="H84" s="165" t="s">
        <v>52</v>
      </c>
      <c r="P84" s="165" t="s">
        <v>50</v>
      </c>
      <c r="V84" s="165"/>
      <c r="AB84" s="165"/>
      <c r="AF84" s="165"/>
    </row>
    <row r="85" spans="1:40" x14ac:dyDescent="0.25">
      <c r="A85" s="165"/>
      <c r="B85" s="165" t="s">
        <v>11</v>
      </c>
      <c r="C85" s="165" t="s">
        <v>6</v>
      </c>
      <c r="H85" s="7"/>
      <c r="I85" s="7" t="s">
        <v>12</v>
      </c>
      <c r="J85" s="7" t="s">
        <v>13</v>
      </c>
      <c r="P85" s="7"/>
      <c r="Q85" s="7" t="s">
        <v>12</v>
      </c>
      <c r="R85" s="7" t="s">
        <v>13</v>
      </c>
      <c r="V85" s="165"/>
      <c r="AB85" s="165"/>
      <c r="AF85" s="165"/>
    </row>
    <row r="86" spans="1:40" x14ac:dyDescent="0.25">
      <c r="A86" s="165" t="s">
        <v>14</v>
      </c>
      <c r="B86">
        <v>12.818956418720941</v>
      </c>
      <c r="C86">
        <v>7.6767765777590196</v>
      </c>
      <c r="H86" s="7" t="s">
        <v>15</v>
      </c>
      <c r="I86">
        <v>0.50728803002060519</v>
      </c>
      <c r="J86">
        <v>0.48105657258194362</v>
      </c>
      <c r="P86" s="7" t="s">
        <v>16</v>
      </c>
      <c r="Q86">
        <v>0.7396810456125511</v>
      </c>
      <c r="R86">
        <v>-0.97368994937277697</v>
      </c>
      <c r="V86" s="165"/>
      <c r="AB86" s="165"/>
      <c r="AF86" s="165"/>
    </row>
    <row r="87" spans="1:40" x14ac:dyDescent="0.25">
      <c r="A87" s="165" t="s">
        <v>17</v>
      </c>
      <c r="B87">
        <v>116.6112886202004</v>
      </c>
      <c r="C87">
        <v>100.8056734715741</v>
      </c>
      <c r="H87" s="7" t="s">
        <v>18</v>
      </c>
      <c r="I87">
        <v>0.53638828375403269</v>
      </c>
      <c r="J87">
        <v>0.60570015764723273</v>
      </c>
      <c r="P87" s="7" t="s">
        <v>19</v>
      </c>
      <c r="Q87">
        <v>14.283899308400731</v>
      </c>
      <c r="R87">
        <v>18.151274549135831</v>
      </c>
      <c r="V87" s="165"/>
      <c r="AB87" s="165"/>
      <c r="AF87" s="165"/>
    </row>
    <row r="88" spans="1:40" x14ac:dyDescent="0.25">
      <c r="A88" s="165" t="s">
        <v>20</v>
      </c>
      <c r="B88">
        <v>27.5017337528712</v>
      </c>
      <c r="C88">
        <v>24.91406947842756</v>
      </c>
      <c r="H88" s="7" t="s">
        <v>21</v>
      </c>
      <c r="I88">
        <v>0.50978183440633118</v>
      </c>
      <c r="J88">
        <v>0.43768297887121987</v>
      </c>
      <c r="P88" s="7" t="s">
        <v>22</v>
      </c>
      <c r="Q88">
        <v>88.85585356377419</v>
      </c>
      <c r="R88">
        <v>122.11212174930451</v>
      </c>
      <c r="V88" s="165"/>
      <c r="AF88" s="165"/>
    </row>
    <row r="89" spans="1:40" x14ac:dyDescent="0.25">
      <c r="A89" s="165" t="s">
        <v>23</v>
      </c>
      <c r="B89">
        <v>49.02538879745353</v>
      </c>
      <c r="C89">
        <v>14.877060708444031</v>
      </c>
      <c r="H89" s="7" t="s">
        <v>24</v>
      </c>
      <c r="I89">
        <v>0.34133745056294801</v>
      </c>
      <c r="J89">
        <v>0.51207954048933324</v>
      </c>
      <c r="AF89" s="165"/>
    </row>
    <row r="90" spans="1:40" x14ac:dyDescent="0.25">
      <c r="H90" s="7" t="s">
        <v>25</v>
      </c>
      <c r="I90">
        <v>0.55338752903667066</v>
      </c>
      <c r="J90">
        <v>0.63345544529143205</v>
      </c>
      <c r="AF90" s="165"/>
    </row>
    <row r="91" spans="1:40" x14ac:dyDescent="0.25">
      <c r="H91" s="7" t="s">
        <v>26</v>
      </c>
      <c r="I91">
        <v>0.37842046305991978</v>
      </c>
      <c r="J91">
        <v>0.59854607584995134</v>
      </c>
      <c r="P91" s="7" t="s">
        <v>27</v>
      </c>
      <c r="Q91">
        <v>2549.9461317023301</v>
      </c>
      <c r="V91" s="165"/>
      <c r="AF91" s="165"/>
    </row>
    <row r="92" spans="1:40" x14ac:dyDescent="0.25">
      <c r="H92" s="7" t="s">
        <v>28</v>
      </c>
      <c r="I92">
        <v>0.39019480647813432</v>
      </c>
      <c r="J92">
        <v>0.52256751451157779</v>
      </c>
      <c r="V92" s="165"/>
      <c r="W92" s="165"/>
      <c r="Y92" s="165"/>
      <c r="AB92" s="165"/>
      <c r="AC92" s="165"/>
      <c r="AF92" s="165"/>
      <c r="AG92" s="165"/>
      <c r="AH92" s="165"/>
      <c r="AI92" s="165"/>
      <c r="AJ92" s="165"/>
      <c r="AK92" s="165"/>
      <c r="AL92" s="165"/>
      <c r="AM92" s="165"/>
      <c r="AN92" s="165"/>
    </row>
    <row r="93" spans="1:40" x14ac:dyDescent="0.25">
      <c r="H93" s="7" t="s">
        <v>29</v>
      </c>
      <c r="I93">
        <v>0.42394032848454649</v>
      </c>
      <c r="J93">
        <v>0.41105800285561328</v>
      </c>
      <c r="V93" s="165"/>
      <c r="W93" s="165"/>
      <c r="X93" s="165"/>
      <c r="Y93" s="165"/>
      <c r="Z93" s="165"/>
      <c r="AB93" s="165"/>
      <c r="AF93" s="165"/>
    </row>
    <row r="94" spans="1:40" x14ac:dyDescent="0.25">
      <c r="V94" s="165"/>
      <c r="AB94" s="165"/>
      <c r="AF94" s="165"/>
    </row>
    <row r="95" spans="1:40" x14ac:dyDescent="0.25">
      <c r="V95" s="165"/>
      <c r="AB95" s="165"/>
      <c r="AF95" s="165"/>
    </row>
    <row r="96" spans="1:40" x14ac:dyDescent="0.25">
      <c r="V96" s="165"/>
      <c r="AB96" s="165"/>
      <c r="AF96" s="165"/>
    </row>
    <row r="97" spans="1:40" x14ac:dyDescent="0.25">
      <c r="B97" s="165" t="s">
        <v>54</v>
      </c>
      <c r="H97" s="165" t="s">
        <v>55</v>
      </c>
      <c r="P97" s="165" t="s">
        <v>56</v>
      </c>
      <c r="V97" s="165"/>
      <c r="AB97" s="165"/>
      <c r="AF97" s="165"/>
    </row>
    <row r="98" spans="1:40" x14ac:dyDescent="0.25">
      <c r="A98" s="165"/>
      <c r="B98" s="165" t="s">
        <v>11</v>
      </c>
      <c r="C98" s="165" t="s">
        <v>6</v>
      </c>
      <c r="H98" s="7"/>
      <c r="I98" s="7" t="s">
        <v>12</v>
      </c>
      <c r="J98" s="7" t="s">
        <v>13</v>
      </c>
      <c r="P98" s="7"/>
      <c r="Q98" s="7" t="s">
        <v>12</v>
      </c>
      <c r="R98" s="7" t="s">
        <v>13</v>
      </c>
      <c r="V98" s="165"/>
      <c r="AB98" s="165"/>
      <c r="AF98" s="165"/>
    </row>
    <row r="99" spans="1:40" x14ac:dyDescent="0.25">
      <c r="A99" s="165" t="s">
        <v>14</v>
      </c>
      <c r="B99">
        <v>11.455025053937581</v>
      </c>
      <c r="C99">
        <v>6.9217561744079132</v>
      </c>
      <c r="H99" s="7" t="s">
        <v>15</v>
      </c>
      <c r="I99">
        <v>7.536647343931388E-2</v>
      </c>
      <c r="J99">
        <v>7.3911242768791643E-2</v>
      </c>
      <c r="P99" s="7" t="s">
        <v>16</v>
      </c>
      <c r="Q99">
        <v>1.301925959972702E-2</v>
      </c>
      <c r="R99">
        <v>-0.10222118222449279</v>
      </c>
      <c r="V99" s="165"/>
      <c r="AB99" s="165"/>
      <c r="AF99" s="165"/>
    </row>
    <row r="100" spans="1:40" x14ac:dyDescent="0.25">
      <c r="A100" s="165" t="s">
        <v>17</v>
      </c>
      <c r="B100">
        <v>37.679395804571399</v>
      </c>
      <c r="C100">
        <v>63.749774918843983</v>
      </c>
      <c r="H100" s="7" t="s">
        <v>18</v>
      </c>
      <c r="I100">
        <v>8.1120627973574444E-2</v>
      </c>
      <c r="J100">
        <v>7.6177606173004717E-2</v>
      </c>
      <c r="P100" s="7" t="s">
        <v>19</v>
      </c>
      <c r="Q100">
        <v>6.4773585066333492</v>
      </c>
      <c r="R100">
        <v>8.7828800301791912</v>
      </c>
      <c r="V100" s="165"/>
      <c r="AB100" s="165"/>
      <c r="AF100" s="165"/>
    </row>
    <row r="101" spans="1:40" x14ac:dyDescent="0.25">
      <c r="A101" s="165" t="s">
        <v>20</v>
      </c>
      <c r="B101">
        <v>11.630127162849901</v>
      </c>
      <c r="C101">
        <v>24.074913223447751</v>
      </c>
      <c r="H101" s="7" t="s">
        <v>21</v>
      </c>
      <c r="I101">
        <v>8.1643507316727551E-2</v>
      </c>
      <c r="J101">
        <v>0.27718062173268498</v>
      </c>
      <c r="P101" s="7" t="s">
        <v>22</v>
      </c>
      <c r="Q101">
        <v>40.896362779041738</v>
      </c>
      <c r="R101">
        <v>54.252485888939617</v>
      </c>
      <c r="V101" s="165"/>
      <c r="AB101" s="165"/>
      <c r="AF101" s="165"/>
    </row>
    <row r="102" spans="1:40" x14ac:dyDescent="0.25">
      <c r="A102" s="165" t="s">
        <v>23</v>
      </c>
      <c r="B102">
        <v>22.16567245857761</v>
      </c>
      <c r="C102">
        <v>18.796241418302309</v>
      </c>
      <c r="H102" s="7" t="s">
        <v>24</v>
      </c>
      <c r="I102">
        <v>7.0484633802372271E-2</v>
      </c>
      <c r="J102">
        <v>8.6454397065909863E-2</v>
      </c>
      <c r="V102" s="165"/>
      <c r="AB102" s="165"/>
      <c r="AF102" s="165"/>
    </row>
    <row r="103" spans="1:40" x14ac:dyDescent="0.25">
      <c r="H103" s="7" t="s">
        <v>25</v>
      </c>
      <c r="I103">
        <v>8.5445074394944767E-2</v>
      </c>
      <c r="J103">
        <v>8.8721514166737042E-2</v>
      </c>
      <c r="V103" s="165"/>
      <c r="AB103" s="165"/>
      <c r="AF103" s="165"/>
    </row>
    <row r="104" spans="1:40" x14ac:dyDescent="0.25">
      <c r="H104" s="7" t="s">
        <v>26</v>
      </c>
      <c r="I104">
        <v>6.3585339492070597E-2</v>
      </c>
      <c r="J104">
        <v>8.6513427282740155E-2</v>
      </c>
      <c r="P104" s="7" t="s">
        <v>27</v>
      </c>
      <c r="Q104">
        <v>853.7011183600971</v>
      </c>
      <c r="V104" s="165"/>
      <c r="AB104" s="165"/>
      <c r="AF104" s="165"/>
    </row>
    <row r="105" spans="1:40" x14ac:dyDescent="0.25">
      <c r="H105" s="7" t="s">
        <v>28</v>
      </c>
      <c r="I105">
        <v>0.1087856562368949</v>
      </c>
      <c r="J105">
        <v>6.6629426915339907E-2</v>
      </c>
      <c r="V105" s="165"/>
      <c r="AF105" s="165"/>
    </row>
    <row r="106" spans="1:40" x14ac:dyDescent="0.25">
      <c r="H106" s="7" t="s">
        <v>29</v>
      </c>
      <c r="I106">
        <v>6.9668763533159331E-2</v>
      </c>
      <c r="J106">
        <v>6.4720901926647034E-2</v>
      </c>
    </row>
    <row r="108" spans="1:40" x14ac:dyDescent="0.25">
      <c r="V108" s="165"/>
      <c r="AF108" s="165"/>
    </row>
    <row r="109" spans="1:40" x14ac:dyDescent="0.25">
      <c r="V109" s="165"/>
      <c r="W109" s="165"/>
      <c r="Y109" s="165"/>
      <c r="AB109" s="165"/>
      <c r="AC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</row>
    <row r="110" spans="1:40" x14ac:dyDescent="0.25">
      <c r="B110" s="165" t="s">
        <v>57</v>
      </c>
      <c r="H110" s="165" t="s">
        <v>58</v>
      </c>
      <c r="P110" s="165" t="s">
        <v>59</v>
      </c>
      <c r="V110" s="165"/>
      <c r="W110" s="165"/>
      <c r="X110" s="165"/>
      <c r="Y110" s="165"/>
      <c r="Z110" s="165"/>
      <c r="AB110" s="165"/>
      <c r="AF110" s="165"/>
    </row>
    <row r="111" spans="1:40" x14ac:dyDescent="0.25">
      <c r="A111" s="165"/>
      <c r="B111" s="165" t="s">
        <v>11</v>
      </c>
      <c r="C111" s="165" t="s">
        <v>6</v>
      </c>
      <c r="H111" s="7"/>
      <c r="I111" s="7" t="s">
        <v>12</v>
      </c>
      <c r="J111" s="7" t="s">
        <v>13</v>
      </c>
      <c r="P111" s="7"/>
      <c r="Q111" s="7" t="s">
        <v>12</v>
      </c>
      <c r="R111" s="7" t="s">
        <v>13</v>
      </c>
      <c r="V111" s="165"/>
      <c r="AB111" s="165"/>
      <c r="AF111" s="165"/>
    </row>
    <row r="112" spans="1:40" x14ac:dyDescent="0.25">
      <c r="A112" s="165" t="s">
        <v>14</v>
      </c>
      <c r="B112">
        <v>16.54074653202527</v>
      </c>
      <c r="C112">
        <v>32.635507652795972</v>
      </c>
      <c r="H112" s="7" t="s">
        <v>15</v>
      </c>
      <c r="I112">
        <v>0.21887768447571671</v>
      </c>
      <c r="J112">
        <v>0.21231914966964671</v>
      </c>
      <c r="P112" s="7" t="s">
        <v>16</v>
      </c>
      <c r="Q112">
        <v>-0.70064747179281828</v>
      </c>
      <c r="R112">
        <v>3.4085435031147782</v>
      </c>
      <c r="V112" s="165"/>
      <c r="AB112" s="165"/>
    </row>
    <row r="113" spans="1:40" x14ac:dyDescent="0.25">
      <c r="A113" s="165" t="s">
        <v>17</v>
      </c>
      <c r="B113">
        <v>116.8652939763431</v>
      </c>
      <c r="C113">
        <v>51.315201254922329</v>
      </c>
      <c r="H113" s="7" t="s">
        <v>18</v>
      </c>
      <c r="I113">
        <v>0.20258843956624201</v>
      </c>
      <c r="J113">
        <v>0.155114219706706</v>
      </c>
      <c r="P113" s="7" t="s">
        <v>19</v>
      </c>
      <c r="Q113">
        <v>4.4302601742551673</v>
      </c>
      <c r="R113">
        <v>20.78659490111988</v>
      </c>
      <c r="V113" s="165"/>
      <c r="AB113" s="165"/>
    </row>
    <row r="114" spans="1:40" x14ac:dyDescent="0.25">
      <c r="A114" s="165" t="s">
        <v>20</v>
      </c>
      <c r="B114">
        <v>17.106136478202451</v>
      </c>
      <c r="C114">
        <v>36.150804121374698</v>
      </c>
      <c r="H114" s="7" t="s">
        <v>21</v>
      </c>
      <c r="I114">
        <v>0.1962522599104585</v>
      </c>
      <c r="J114">
        <v>0.26261536955739451</v>
      </c>
      <c r="P114" s="7" t="s">
        <v>22</v>
      </c>
      <c r="Q114">
        <v>18.644193606825279</v>
      </c>
      <c r="R114">
        <v>68.421047509990501</v>
      </c>
      <c r="V114" s="165"/>
      <c r="AB114" s="165"/>
    </row>
    <row r="115" spans="1:40" x14ac:dyDescent="0.25">
      <c r="A115" s="165" t="s">
        <v>23</v>
      </c>
      <c r="B115">
        <v>21.02318189192961</v>
      </c>
      <c r="C115">
        <v>17.06477763571889</v>
      </c>
      <c r="H115" s="7" t="s">
        <v>24</v>
      </c>
      <c r="I115">
        <v>0.2312727333477341</v>
      </c>
      <c r="J115">
        <v>0.20537426674259629</v>
      </c>
      <c r="V115" s="165"/>
      <c r="AB115" s="165"/>
    </row>
    <row r="116" spans="1:40" x14ac:dyDescent="0.25">
      <c r="H116" s="7" t="s">
        <v>25</v>
      </c>
      <c r="I116">
        <v>9.0853024074514399E-2</v>
      </c>
      <c r="J116">
        <v>0.11356776781071461</v>
      </c>
      <c r="V116" s="165"/>
      <c r="AB116" s="165"/>
    </row>
    <row r="117" spans="1:40" x14ac:dyDescent="0.25">
      <c r="H117" s="7" t="s">
        <v>26</v>
      </c>
      <c r="I117">
        <v>0.24080024392225741</v>
      </c>
      <c r="J117">
        <v>0.20392532310091591</v>
      </c>
      <c r="P117" s="7" t="s">
        <v>27</v>
      </c>
      <c r="Q117">
        <v>683.48728365428269</v>
      </c>
      <c r="V117" s="165"/>
      <c r="AB117" s="165"/>
    </row>
    <row r="118" spans="1:40" x14ac:dyDescent="0.25">
      <c r="H118" s="7" t="s">
        <v>28</v>
      </c>
      <c r="I118">
        <v>0.1401522808622403</v>
      </c>
      <c r="J118">
        <v>0.15717877238902389</v>
      </c>
      <c r="V118" s="165"/>
    </row>
    <row r="119" spans="1:40" x14ac:dyDescent="0.25">
      <c r="H119" s="7" t="s">
        <v>29</v>
      </c>
      <c r="I119">
        <v>0.11472351451788659</v>
      </c>
      <c r="J119">
        <v>0.25057407966326128</v>
      </c>
    </row>
    <row r="125" spans="1:40" x14ac:dyDescent="0.25">
      <c r="V125" s="165"/>
      <c r="AF125" s="165"/>
    </row>
    <row r="126" spans="1:40" x14ac:dyDescent="0.25">
      <c r="V126" s="165"/>
      <c r="W126" s="165"/>
      <c r="Y126" s="165"/>
      <c r="AB126" s="165"/>
      <c r="AC126" s="165"/>
      <c r="AF126" s="165"/>
      <c r="AG126" s="165"/>
      <c r="AH126" s="165"/>
      <c r="AI126" s="165"/>
      <c r="AJ126" s="165"/>
      <c r="AK126" s="165"/>
      <c r="AL126" s="165"/>
      <c r="AM126" s="165"/>
      <c r="AN126" s="165"/>
    </row>
    <row r="127" spans="1:40" x14ac:dyDescent="0.25">
      <c r="V127" s="165"/>
      <c r="W127" s="165"/>
      <c r="X127" s="165"/>
      <c r="Y127" s="165"/>
      <c r="Z127" s="165"/>
      <c r="AB127" s="165"/>
      <c r="AF127" s="165"/>
    </row>
    <row r="128" spans="1:40" x14ac:dyDescent="0.25">
      <c r="V128" s="165"/>
      <c r="AB128" s="165"/>
      <c r="AF128" s="165"/>
    </row>
    <row r="129" spans="2:40" x14ac:dyDescent="0.25">
      <c r="V129" s="165"/>
      <c r="AB129" s="165"/>
      <c r="AF129" s="165"/>
    </row>
    <row r="130" spans="2:40" x14ac:dyDescent="0.25">
      <c r="V130" s="165"/>
      <c r="AB130" s="165"/>
      <c r="AF130" s="165"/>
    </row>
    <row r="131" spans="2:40" x14ac:dyDescent="0.25">
      <c r="V131" s="165"/>
      <c r="AB131" s="165"/>
      <c r="AF131" s="165"/>
    </row>
    <row r="132" spans="2:40" x14ac:dyDescent="0.25">
      <c r="V132" s="165"/>
      <c r="AB132" s="165"/>
      <c r="AF132" s="165"/>
    </row>
    <row r="133" spans="2:40" x14ac:dyDescent="0.25">
      <c r="V133" s="165"/>
      <c r="AB133" s="165"/>
      <c r="AF133" s="165"/>
    </row>
    <row r="134" spans="2:40" x14ac:dyDescent="0.25">
      <c r="V134" s="165"/>
      <c r="AB134" s="165"/>
      <c r="AF134" s="165"/>
    </row>
    <row r="135" spans="2:40" x14ac:dyDescent="0.25">
      <c r="V135" s="165"/>
      <c r="AB135" s="165"/>
      <c r="AF135" s="165"/>
    </row>
    <row r="136" spans="2:40" x14ac:dyDescent="0.25">
      <c r="V136" s="165"/>
      <c r="AB136" s="165"/>
      <c r="AF136" s="165"/>
    </row>
    <row r="137" spans="2:40" x14ac:dyDescent="0.25">
      <c r="V137" s="165"/>
      <c r="AB137" s="165"/>
      <c r="AF137" s="165"/>
    </row>
    <row r="138" spans="2:40" x14ac:dyDescent="0.25">
      <c r="V138" s="165"/>
      <c r="AB138" s="165"/>
      <c r="AF138" s="165"/>
    </row>
    <row r="139" spans="2:40" x14ac:dyDescent="0.25">
      <c r="V139" s="165"/>
      <c r="AB139" s="165"/>
    </row>
    <row r="140" spans="2:40" x14ac:dyDescent="0.25">
      <c r="V140" s="165"/>
      <c r="AB140" s="165"/>
    </row>
    <row r="141" spans="2:40" x14ac:dyDescent="0.25">
      <c r="V141" s="165"/>
      <c r="AB141" s="165"/>
    </row>
    <row r="142" spans="2:40" x14ac:dyDescent="0.25">
      <c r="V142" s="165"/>
      <c r="AB142" s="165"/>
      <c r="AF142" s="165"/>
    </row>
    <row r="143" spans="2:40" x14ac:dyDescent="0.25">
      <c r="V143" s="165"/>
      <c r="W143" s="165"/>
      <c r="Y143" s="165"/>
      <c r="AB143" s="165"/>
      <c r="AC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</row>
    <row r="144" spans="2:40" x14ac:dyDescent="0.25">
      <c r="B144" s="165" t="s">
        <v>179</v>
      </c>
      <c r="V144" s="165"/>
      <c r="W144" s="165"/>
      <c r="X144" s="165"/>
      <c r="Y144" s="165"/>
      <c r="Z144" s="165"/>
      <c r="AB144" s="165"/>
      <c r="AF144" s="165"/>
    </row>
    <row r="145" spans="1:32" x14ac:dyDescent="0.25">
      <c r="A145" s="165"/>
      <c r="B145" s="165" t="s">
        <v>11</v>
      </c>
      <c r="C145" s="165" t="s">
        <v>6</v>
      </c>
      <c r="V145" s="165"/>
      <c r="AB145" s="165"/>
      <c r="AF145" s="165"/>
    </row>
    <row r="146" spans="1:32" x14ac:dyDescent="0.25">
      <c r="A146" s="165" t="s">
        <v>14</v>
      </c>
      <c r="B146">
        <v>10.7128173105306</v>
      </c>
      <c r="C146">
        <v>6.4892999155475541</v>
      </c>
      <c r="V146" s="165"/>
      <c r="AF146" s="165"/>
    </row>
    <row r="147" spans="1:32" x14ac:dyDescent="0.25">
      <c r="A147" s="165" t="s">
        <v>17</v>
      </c>
      <c r="B147">
        <v>31.998595098355569</v>
      </c>
      <c r="C147">
        <v>36.594163109053731</v>
      </c>
      <c r="AF147" s="165"/>
    </row>
    <row r="148" spans="1:32" x14ac:dyDescent="0.25">
      <c r="A148" s="165" t="s">
        <v>20</v>
      </c>
      <c r="B148">
        <v>3.8470290121747568</v>
      </c>
      <c r="C148">
        <v>5.5094652904275021</v>
      </c>
      <c r="AF148" s="165"/>
    </row>
    <row r="149" spans="1:32" x14ac:dyDescent="0.25">
      <c r="A149" s="165" t="s">
        <v>23</v>
      </c>
      <c r="B149">
        <v>4.4384295717500777</v>
      </c>
      <c r="C149">
        <v>5.3943892282223764</v>
      </c>
      <c r="AF149" s="165"/>
    </row>
    <row r="150" spans="1:32" x14ac:dyDescent="0.25">
      <c r="AF150" s="165"/>
    </row>
    <row r="151" spans="1:32" x14ac:dyDescent="0.25">
      <c r="A151" s="165" t="s">
        <v>60</v>
      </c>
      <c r="AF151" s="165"/>
    </row>
    <row r="154" spans="1:32" x14ac:dyDescent="0.25">
      <c r="A154" t="s">
        <v>61</v>
      </c>
      <c r="H154" t="s">
        <v>62</v>
      </c>
      <c r="O154" t="s">
        <v>63</v>
      </c>
    </row>
    <row r="155" spans="1:32" x14ac:dyDescent="0.25">
      <c r="A155" t="s">
        <v>64</v>
      </c>
      <c r="H155" t="s">
        <v>65</v>
      </c>
      <c r="O155" t="s">
        <v>65</v>
      </c>
    </row>
    <row r="158" spans="1:32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32" x14ac:dyDescent="0.25">
      <c r="A159" s="8"/>
      <c r="B159" s="8" t="s">
        <v>12</v>
      </c>
      <c r="C159" s="8" t="s">
        <v>68</v>
      </c>
      <c r="D159" s="8" t="s">
        <v>69</v>
      </c>
      <c r="H159" s="8"/>
      <c r="I159" s="8" t="s">
        <v>13</v>
      </c>
      <c r="J159" s="8" t="s">
        <v>70</v>
      </c>
      <c r="K159" s="8" t="s">
        <v>71</v>
      </c>
      <c r="O159" s="8"/>
      <c r="P159" s="8" t="s">
        <v>12</v>
      </c>
      <c r="Q159" s="8" t="s">
        <v>13</v>
      </c>
      <c r="W159" s="8"/>
      <c r="X159" s="8" t="s">
        <v>12</v>
      </c>
      <c r="Y159" s="8" t="s">
        <v>13</v>
      </c>
    </row>
    <row r="160" spans="1:32" x14ac:dyDescent="0.25">
      <c r="A160" s="8" t="s">
        <v>14</v>
      </c>
      <c r="B160">
        <v>-9.344906074023078E-2</v>
      </c>
      <c r="C160">
        <v>-0.1067542097283159</v>
      </c>
      <c r="D160">
        <v>-0.1052065383656384</v>
      </c>
      <c r="H160" s="8" t="s">
        <v>72</v>
      </c>
      <c r="I160">
        <v>4.6616549334518691E-3</v>
      </c>
      <c r="J160">
        <v>8.7491538592161605E-2</v>
      </c>
      <c r="K160">
        <v>8.1440823609938512E-2</v>
      </c>
      <c r="O160" s="8" t="s">
        <v>73</v>
      </c>
      <c r="P160">
        <v>0.15734596937784329</v>
      </c>
      <c r="Q160">
        <v>9.6951911936175736E-2</v>
      </c>
      <c r="W160" s="8" t="s">
        <v>15</v>
      </c>
      <c r="X160">
        <v>-5.2048097880800823E-2</v>
      </c>
      <c r="Y160">
        <v>2.3418117925620621E-2</v>
      </c>
    </row>
    <row r="161" spans="1:25" x14ac:dyDescent="0.25">
      <c r="A161" s="8" t="s">
        <v>17</v>
      </c>
      <c r="B161">
        <v>-5.2006334420042218E-2</v>
      </c>
      <c r="C161">
        <v>1.550998930925707E-2</v>
      </c>
      <c r="D161">
        <v>3.5408447939015071E-3</v>
      </c>
      <c r="H161" s="8" t="s">
        <v>74</v>
      </c>
      <c r="I161">
        <v>0.1071841373704448</v>
      </c>
      <c r="J161">
        <v>-4.1839026891214351E-4</v>
      </c>
      <c r="K161">
        <v>5.9047803785214721E-3</v>
      </c>
      <c r="O161" s="8" t="s">
        <v>75</v>
      </c>
      <c r="P161">
        <v>7.7303304397001088E-2</v>
      </c>
      <c r="Q161">
        <v>3.3353782398017798E-2</v>
      </c>
      <c r="W161" s="8" t="s">
        <v>18</v>
      </c>
      <c r="X161">
        <v>-2.4078953236273449E-2</v>
      </c>
      <c r="Y161">
        <v>3.0371811836886781E-2</v>
      </c>
    </row>
    <row r="162" spans="1:25" x14ac:dyDescent="0.25">
      <c r="A162" s="8" t="s">
        <v>20</v>
      </c>
      <c r="B162">
        <v>3.479693583824766E-2</v>
      </c>
      <c r="C162">
        <v>2.1109746416028041E-2</v>
      </c>
      <c r="D162">
        <v>3.1828970727221999E-3</v>
      </c>
      <c r="H162" s="8" t="s">
        <v>76</v>
      </c>
      <c r="I162">
        <v>-1.065378919836313E-2</v>
      </c>
      <c r="J162">
        <v>-0.1108058296627496</v>
      </c>
      <c r="K162">
        <v>-0.10715422047379369</v>
      </c>
      <c r="O162" s="8" t="s">
        <v>77</v>
      </c>
      <c r="P162">
        <v>-3.4826969172989018E-2</v>
      </c>
      <c r="Q162">
        <v>2.3243753928958381E-2</v>
      </c>
      <c r="W162" s="8" t="s">
        <v>21</v>
      </c>
      <c r="X162">
        <v>5.460256138255333E-2</v>
      </c>
      <c r="Y162">
        <v>0.1862294109122489</v>
      </c>
    </row>
    <row r="163" spans="1:25" x14ac:dyDescent="0.25">
      <c r="A163" s="8" t="s">
        <v>23</v>
      </c>
      <c r="B163">
        <v>6.0694410202750432E-2</v>
      </c>
      <c r="C163">
        <v>1.6885118265029048E-2</v>
      </c>
      <c r="D163">
        <v>-1.2514141060154969E-3</v>
      </c>
      <c r="H163" s="8" t="s">
        <v>78</v>
      </c>
      <c r="I163">
        <v>-1.4451169868011961E-2</v>
      </c>
      <c r="J163">
        <v>-0.12804567047451129</v>
      </c>
      <c r="K163">
        <v>-0.1298136397869756</v>
      </c>
      <c r="O163" s="8" t="s">
        <v>79</v>
      </c>
      <c r="P163">
        <v>-6.4067591786255623E-2</v>
      </c>
      <c r="Q163">
        <v>-4.1389311449020152E-2</v>
      </c>
      <c r="W163" s="8" t="s">
        <v>24</v>
      </c>
      <c r="X163">
        <v>6.1725572837101339E-2</v>
      </c>
      <c r="Y163">
        <v>3.4639687271196179E-2</v>
      </c>
    </row>
    <row r="164" spans="1:25" x14ac:dyDescent="0.25">
      <c r="W164" s="8" t="s">
        <v>25</v>
      </c>
      <c r="X164">
        <v>-2.16325564278338E-2</v>
      </c>
      <c r="Y164">
        <v>6.8608747802111018E-3</v>
      </c>
    </row>
    <row r="165" spans="1:25" x14ac:dyDescent="0.25">
      <c r="W165" s="8" t="s">
        <v>26</v>
      </c>
      <c r="X165">
        <v>-4.648740972394938E-2</v>
      </c>
      <c r="Y165">
        <v>-3.3103736694721259E-3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8" t="s">
        <v>28</v>
      </c>
      <c r="X166">
        <v>8.4671236523192195E-3</v>
      </c>
      <c r="Y166">
        <v>4.9289011182557428E-2</v>
      </c>
    </row>
    <row r="167" spans="1:25" x14ac:dyDescent="0.25">
      <c r="A167" s="8"/>
      <c r="B167" s="8" t="s">
        <v>12</v>
      </c>
      <c r="C167" s="8" t="s">
        <v>68</v>
      </c>
      <c r="D167" s="8" t="s">
        <v>69</v>
      </c>
      <c r="H167" s="8"/>
      <c r="I167" s="8" t="s">
        <v>13</v>
      </c>
      <c r="J167" s="8" t="s">
        <v>70</v>
      </c>
      <c r="K167" s="8" t="s">
        <v>71</v>
      </c>
      <c r="O167" s="8"/>
      <c r="P167" s="8" t="s">
        <v>12</v>
      </c>
      <c r="Q167" s="8" t="s">
        <v>13</v>
      </c>
      <c r="W167" s="8" t="s">
        <v>29</v>
      </c>
      <c r="X167">
        <v>2.4224454909003271E-2</v>
      </c>
      <c r="Y167">
        <v>7.790774954083575E-2</v>
      </c>
    </row>
    <row r="168" spans="1:25" x14ac:dyDescent="0.25">
      <c r="A168" s="8" t="s">
        <v>14</v>
      </c>
      <c r="B168">
        <v>2.911539892613297E-2</v>
      </c>
      <c r="C168">
        <v>4.8584311398222682E-2</v>
      </c>
      <c r="D168">
        <v>1.03667679578311E-2</v>
      </c>
      <c r="H168" s="8" t="s">
        <v>72</v>
      </c>
      <c r="I168">
        <v>-0.30071014671575602</v>
      </c>
      <c r="J168">
        <v>0.1874233118502813</v>
      </c>
      <c r="K168">
        <v>0.17726065783140729</v>
      </c>
      <c r="O168" s="8" t="s">
        <v>73</v>
      </c>
      <c r="P168">
        <v>-9.7068659697327961E-2</v>
      </c>
      <c r="Q168">
        <v>-0.23042125016807399</v>
      </c>
    </row>
    <row r="169" spans="1:25" x14ac:dyDescent="0.25">
      <c r="A169" s="8" t="s">
        <v>17</v>
      </c>
      <c r="B169">
        <v>-0.31538474708229919</v>
      </c>
      <c r="C169">
        <v>0.32717658824313101</v>
      </c>
      <c r="D169">
        <v>0.28849681424967061</v>
      </c>
      <c r="H169" s="8" t="s">
        <v>74</v>
      </c>
      <c r="I169">
        <v>-0.18689315132385809</v>
      </c>
      <c r="J169">
        <v>0.15886162617151961</v>
      </c>
      <c r="K169">
        <v>0.13990125914820431</v>
      </c>
      <c r="O169" s="8" t="s">
        <v>75</v>
      </c>
      <c r="P169">
        <v>-0.17888982139360349</v>
      </c>
      <c r="Q169">
        <v>-0.19467988848028531</v>
      </c>
    </row>
    <row r="170" spans="1:25" x14ac:dyDescent="0.25">
      <c r="A170" s="8" t="s">
        <v>20</v>
      </c>
      <c r="B170">
        <v>-0.25930240649604341</v>
      </c>
      <c r="C170">
        <v>0.41438093112130991</v>
      </c>
      <c r="D170">
        <v>0.35750721278010827</v>
      </c>
      <c r="H170" s="8" t="s">
        <v>76</v>
      </c>
      <c r="I170">
        <v>8.0542266945768159E-2</v>
      </c>
      <c r="J170">
        <v>0.18857109372384351</v>
      </c>
      <c r="K170">
        <v>0.1459332121857306</v>
      </c>
      <c r="O170" s="8" t="s">
        <v>77</v>
      </c>
      <c r="P170">
        <v>-0.27876286727934119</v>
      </c>
      <c r="Q170">
        <v>-0.17924740826046309</v>
      </c>
      <c r="W170" s="165" t="s">
        <v>81</v>
      </c>
    </row>
    <row r="171" spans="1:25" x14ac:dyDescent="0.25">
      <c r="A171" s="8" t="s">
        <v>23</v>
      </c>
      <c r="B171">
        <v>-7.0495927683293214E-2</v>
      </c>
      <c r="C171">
        <v>0.45797075843513158</v>
      </c>
      <c r="D171">
        <v>0.49554222379613683</v>
      </c>
      <c r="H171" s="8" t="s">
        <v>78</v>
      </c>
      <c r="I171">
        <v>-0.42259343765143659</v>
      </c>
      <c r="J171">
        <v>0.227130985699633</v>
      </c>
      <c r="K171">
        <v>0.2597607384335584</v>
      </c>
      <c r="O171" s="8" t="s">
        <v>79</v>
      </c>
      <c r="P171">
        <v>-0.30557961254654192</v>
      </c>
      <c r="Q171">
        <v>-0.42766023674281189</v>
      </c>
      <c r="W171" s="8"/>
      <c r="X171" s="8" t="s">
        <v>12</v>
      </c>
      <c r="Y171" s="8" t="s">
        <v>13</v>
      </c>
    </row>
    <row r="172" spans="1:25" x14ac:dyDescent="0.25">
      <c r="W172" s="8" t="s">
        <v>15</v>
      </c>
      <c r="X172">
        <v>-0.196341232432068</v>
      </c>
      <c r="Y172">
        <v>-4.5278630224235422E-2</v>
      </c>
    </row>
    <row r="173" spans="1:25" x14ac:dyDescent="0.25">
      <c r="W173" s="8" t="s">
        <v>18</v>
      </c>
      <c r="X173">
        <v>-0.26361557939205438</v>
      </c>
      <c r="Y173">
        <v>-0.2229526733026331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8" t="s">
        <v>21</v>
      </c>
      <c r="X174">
        <v>-0.37187212264731279</v>
      </c>
      <c r="Y174">
        <v>-0.32048355573807252</v>
      </c>
    </row>
    <row r="175" spans="1:25" x14ac:dyDescent="0.25">
      <c r="A175" s="8"/>
      <c r="B175" s="8" t="s">
        <v>12</v>
      </c>
      <c r="C175" s="8" t="s">
        <v>68</v>
      </c>
      <c r="D175" s="8" t="s">
        <v>69</v>
      </c>
      <c r="H175" s="8"/>
      <c r="I175" s="8" t="s">
        <v>13</v>
      </c>
      <c r="J175" s="8" t="s">
        <v>70</v>
      </c>
      <c r="K175" s="8" t="s">
        <v>71</v>
      </c>
      <c r="O175" s="8"/>
      <c r="P175" s="8" t="s">
        <v>12</v>
      </c>
      <c r="Q175" s="8" t="s">
        <v>13</v>
      </c>
      <c r="W175" s="8" t="s">
        <v>24</v>
      </c>
      <c r="X175">
        <v>-0.2408932745949591</v>
      </c>
      <c r="Y175">
        <v>-0.27470654797711141</v>
      </c>
    </row>
    <row r="176" spans="1:25" x14ac:dyDescent="0.25">
      <c r="A176" s="8" t="s">
        <v>14</v>
      </c>
      <c r="B176">
        <v>-7.2281494936137558E-2</v>
      </c>
      <c r="C176">
        <v>-0.16464057005641669</v>
      </c>
      <c r="D176">
        <v>-0.18268076318972981</v>
      </c>
      <c r="H176" s="8" t="s">
        <v>72</v>
      </c>
      <c r="I176">
        <v>0.15096280972222539</v>
      </c>
      <c r="J176">
        <v>0.1724276964609632</v>
      </c>
      <c r="K176">
        <v>0.1219124110434064</v>
      </c>
      <c r="O176" s="8" t="s">
        <v>73</v>
      </c>
      <c r="P176">
        <v>0.1965182058459177</v>
      </c>
      <c r="Q176">
        <v>0.24408293016264279</v>
      </c>
      <c r="W176" s="8" t="s">
        <v>25</v>
      </c>
      <c r="X176">
        <v>-0.30362638688366678</v>
      </c>
      <c r="Y176">
        <v>-0.34985884026169711</v>
      </c>
    </row>
    <row r="177" spans="1:25" x14ac:dyDescent="0.25">
      <c r="A177" s="8" t="s">
        <v>17</v>
      </c>
      <c r="B177">
        <v>0.36367439807351892</v>
      </c>
      <c r="C177">
        <v>0.34317629296666913</v>
      </c>
      <c r="D177">
        <v>0.26420665411733202</v>
      </c>
      <c r="H177" s="8" t="s">
        <v>74</v>
      </c>
      <c r="I177">
        <v>0.20729969365924389</v>
      </c>
      <c r="J177">
        <v>0.14393711083005631</v>
      </c>
      <c r="K177">
        <v>0.10840612750746451</v>
      </c>
      <c r="O177" s="8" t="s">
        <v>75</v>
      </c>
      <c r="P177">
        <v>9.3466425161938538E-2</v>
      </c>
      <c r="Q177">
        <v>0.1591109216434968</v>
      </c>
      <c r="W177" s="8" t="s">
        <v>26</v>
      </c>
      <c r="X177">
        <v>-0.30920881422023189</v>
      </c>
      <c r="Y177">
        <v>-0.42211050642770059</v>
      </c>
    </row>
    <row r="178" spans="1:25" x14ac:dyDescent="0.25">
      <c r="A178" s="8" t="s">
        <v>20</v>
      </c>
      <c r="B178">
        <v>0.1047873863258566</v>
      </c>
      <c r="C178">
        <v>0.1019876524915994</v>
      </c>
      <c r="D178">
        <v>5.9105419653334108E-2</v>
      </c>
      <c r="H178" s="8" t="s">
        <v>76</v>
      </c>
      <c r="I178">
        <v>-6.5304558750806485E-2</v>
      </c>
      <c r="J178">
        <v>4.5199840767728879E-2</v>
      </c>
      <c r="K178">
        <v>-7.3354839498791843E-3</v>
      </c>
      <c r="O178" s="8" t="s">
        <v>77</v>
      </c>
      <c r="P178">
        <v>0.18264387584780439</v>
      </c>
      <c r="Q178">
        <v>9.3538977317667429E-2</v>
      </c>
      <c r="W178" s="8" t="s">
        <v>28</v>
      </c>
      <c r="X178">
        <v>-0.40770230017475212</v>
      </c>
      <c r="Y178">
        <v>-0.28463037979653971</v>
      </c>
    </row>
    <row r="179" spans="1:25" x14ac:dyDescent="0.25">
      <c r="A179" s="8" t="s">
        <v>23</v>
      </c>
      <c r="B179">
        <v>8.0023756326171286E-2</v>
      </c>
      <c r="C179">
        <v>0.1165692537260677</v>
      </c>
      <c r="D179">
        <v>0.1007006305923073</v>
      </c>
      <c r="H179" s="8" t="s">
        <v>78</v>
      </c>
      <c r="I179">
        <v>0.50140889620636675</v>
      </c>
      <c r="J179">
        <v>0.45849929506784898</v>
      </c>
      <c r="K179">
        <v>0.30901976979230289</v>
      </c>
      <c r="O179" s="8" t="s">
        <v>79</v>
      </c>
      <c r="P179">
        <v>0.40025305463772909</v>
      </c>
      <c r="Q179">
        <v>0.45211896046012578</v>
      </c>
      <c r="W179" s="8" t="s">
        <v>29</v>
      </c>
      <c r="X179">
        <v>-0.1048858358135879</v>
      </c>
      <c r="Y179">
        <v>-0.21663260983907379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8"/>
      <c r="B183" s="8" t="s">
        <v>12</v>
      </c>
      <c r="C183" s="8" t="s">
        <v>68</v>
      </c>
      <c r="D183" s="8" t="s">
        <v>69</v>
      </c>
      <c r="H183" s="8"/>
      <c r="I183" s="8" t="s">
        <v>13</v>
      </c>
      <c r="J183" s="8" t="s">
        <v>70</v>
      </c>
      <c r="K183" s="8" t="s">
        <v>71</v>
      </c>
      <c r="O183" s="8"/>
      <c r="P183" s="8" t="s">
        <v>12</v>
      </c>
      <c r="Q183" s="8" t="s">
        <v>13</v>
      </c>
      <c r="W183" s="8"/>
      <c r="X183" s="8" t="s">
        <v>12</v>
      </c>
      <c r="Y183" s="8" t="s">
        <v>13</v>
      </c>
    </row>
    <row r="184" spans="1:25" x14ac:dyDescent="0.25">
      <c r="A184" s="8" t="s">
        <v>14</v>
      </c>
      <c r="B184">
        <v>2.8227555396256151E-2</v>
      </c>
      <c r="C184">
        <v>2.0271458075224881E-2</v>
      </c>
      <c r="D184">
        <v>2.0814076248002491E-2</v>
      </c>
      <c r="H184" s="8" t="s">
        <v>72</v>
      </c>
      <c r="I184">
        <v>4.6942645534018293E-2</v>
      </c>
      <c r="J184">
        <v>1.031274868432305E-2</v>
      </c>
      <c r="K184">
        <v>-3.5171049018079201E-3</v>
      </c>
      <c r="O184" s="8" t="s">
        <v>73</v>
      </c>
      <c r="P184">
        <v>0.15300881974336161</v>
      </c>
      <c r="Q184">
        <v>0.1237046262327386</v>
      </c>
      <c r="W184" s="8" t="s">
        <v>15</v>
      </c>
      <c r="X184">
        <v>0.13735016932117919</v>
      </c>
      <c r="Y184">
        <v>0.1271029996589049</v>
      </c>
    </row>
    <row r="185" spans="1:25" x14ac:dyDescent="0.25">
      <c r="A185" s="8" t="s">
        <v>17</v>
      </c>
      <c r="B185">
        <v>2.8571101591379131E-2</v>
      </c>
      <c r="C185">
        <v>-0.1195852988825253</v>
      </c>
      <c r="D185">
        <v>-0.14504204866931741</v>
      </c>
      <c r="H185" s="8" t="s">
        <v>74</v>
      </c>
      <c r="I185">
        <v>0.1196817594095826</v>
      </c>
      <c r="J185">
        <v>-6.7221251169524926E-4</v>
      </c>
      <c r="K185">
        <v>-4.2560269242263471E-4</v>
      </c>
      <c r="O185" s="8" t="s">
        <v>75</v>
      </c>
      <c r="P185">
        <v>5.2230792155927457E-2</v>
      </c>
      <c r="Q185">
        <v>4.0193215352617703E-2</v>
      </c>
      <c r="W185" s="8" t="s">
        <v>18</v>
      </c>
      <c r="X185">
        <v>0.2482253805243404</v>
      </c>
      <c r="Y185">
        <v>0.1755671148510996</v>
      </c>
    </row>
    <row r="186" spans="1:25" x14ac:dyDescent="0.25">
      <c r="A186" s="8" t="s">
        <v>20</v>
      </c>
      <c r="B186">
        <v>7.4030701477952057E-2</v>
      </c>
      <c r="C186">
        <v>1.3386756435368611E-2</v>
      </c>
      <c r="D186">
        <v>4.2302509856939723E-3</v>
      </c>
      <c r="H186" s="8" t="s">
        <v>76</v>
      </c>
      <c r="I186">
        <v>6.9384776751711966E-2</v>
      </c>
      <c r="J186">
        <v>6.0231230057024493E-2</v>
      </c>
      <c r="K186">
        <v>5.0636656053241302E-2</v>
      </c>
      <c r="O186" s="8" t="s">
        <v>77</v>
      </c>
      <c r="P186">
        <v>2.645640869787437E-2</v>
      </c>
      <c r="Q186">
        <v>5.062785415901299E-2</v>
      </c>
      <c r="W186" s="8" t="s">
        <v>21</v>
      </c>
      <c r="X186">
        <v>0.1916736658297547</v>
      </c>
      <c r="Y186">
        <v>0.33190293295916001</v>
      </c>
    </row>
    <row r="187" spans="1:25" x14ac:dyDescent="0.25">
      <c r="A187" s="8" t="s">
        <v>23</v>
      </c>
      <c r="B187">
        <v>6.8712465813836582E-2</v>
      </c>
      <c r="C187">
        <v>-2.2937386455853619E-2</v>
      </c>
      <c r="D187">
        <v>-3.0046725033862881E-2</v>
      </c>
      <c r="H187" s="8" t="s">
        <v>78</v>
      </c>
      <c r="I187">
        <v>4.2525969193061418E-2</v>
      </c>
      <c r="J187">
        <v>-8.6473076716247252E-2</v>
      </c>
      <c r="K187">
        <v>-9.1134151889834675E-2</v>
      </c>
      <c r="O187" s="8" t="s">
        <v>79</v>
      </c>
      <c r="P187">
        <v>3.4122206850777853E-2</v>
      </c>
      <c r="Q187">
        <v>6.7426343773122066E-2</v>
      </c>
      <c r="W187" s="8" t="s">
        <v>24</v>
      </c>
      <c r="X187">
        <v>0.120580864840111</v>
      </c>
      <c r="Y187">
        <v>0.18212987917617501</v>
      </c>
    </row>
    <row r="188" spans="1:25" x14ac:dyDescent="0.25">
      <c r="W188" s="8" t="s">
        <v>25</v>
      </c>
      <c r="X188">
        <v>0.25296991496161891</v>
      </c>
      <c r="Y188">
        <v>0.23884427320531301</v>
      </c>
    </row>
    <row r="189" spans="1:25" x14ac:dyDescent="0.25">
      <c r="W189" s="8" t="s">
        <v>26</v>
      </c>
      <c r="X189">
        <v>0.38113196442950359</v>
      </c>
      <c r="Y189">
        <v>0.48755695435518531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8" t="s">
        <v>28</v>
      </c>
      <c r="X190">
        <v>0.39503759435965807</v>
      </c>
      <c r="Y190">
        <v>0.34793383974299502</v>
      </c>
    </row>
    <row r="191" spans="1:25" x14ac:dyDescent="0.25">
      <c r="A191" s="8"/>
      <c r="B191" s="8" t="s">
        <v>12</v>
      </c>
      <c r="C191" s="8" t="s">
        <v>68</v>
      </c>
      <c r="D191" s="8" t="s">
        <v>69</v>
      </c>
      <c r="H191" s="8"/>
      <c r="I191" s="8" t="s">
        <v>13</v>
      </c>
      <c r="J191" s="8" t="s">
        <v>70</v>
      </c>
      <c r="K191" s="8" t="s">
        <v>71</v>
      </c>
      <c r="O191" s="8"/>
      <c r="P191" s="8" t="s">
        <v>12</v>
      </c>
      <c r="Q191" s="8" t="s">
        <v>13</v>
      </c>
      <c r="W191" s="8" t="s">
        <v>29</v>
      </c>
      <c r="X191">
        <v>0.28022890174966297</v>
      </c>
      <c r="Y191">
        <v>0.28485782042610519</v>
      </c>
    </row>
    <row r="192" spans="1:25" x14ac:dyDescent="0.25">
      <c r="A192" s="8" t="s">
        <v>14</v>
      </c>
      <c r="B192">
        <v>5.2715413179686817E-2</v>
      </c>
      <c r="C192">
        <v>7.4306416187922811E-4</v>
      </c>
      <c r="D192">
        <v>-6.8921425949475257E-3</v>
      </c>
      <c r="H192" s="8" t="s">
        <v>72</v>
      </c>
      <c r="I192">
        <v>1.139514749239021E-2</v>
      </c>
      <c r="J192">
        <v>2.0588382196811729E-2</v>
      </c>
      <c r="K192">
        <v>6.1634281066788232E-3</v>
      </c>
      <c r="O192" s="8" t="s">
        <v>73</v>
      </c>
      <c r="P192">
        <v>4.2504349683614009E-2</v>
      </c>
      <c r="Q192">
        <v>6.2695348326284872E-2</v>
      </c>
    </row>
    <row r="193" spans="1:25" x14ac:dyDescent="0.25">
      <c r="A193" s="8" t="s">
        <v>17</v>
      </c>
      <c r="B193">
        <v>0.15922453785555971</v>
      </c>
      <c r="C193">
        <v>0.1571682241869346</v>
      </c>
      <c r="D193">
        <v>0.13765905314255841</v>
      </c>
      <c r="H193" s="8" t="s">
        <v>74</v>
      </c>
      <c r="I193">
        <v>0.1071055881591266</v>
      </c>
      <c r="J193">
        <v>8.147514661859169E-2</v>
      </c>
      <c r="K193">
        <v>6.2932775801740809E-2</v>
      </c>
      <c r="O193" s="8" t="s">
        <v>75</v>
      </c>
      <c r="P193">
        <v>-4.624314683977955E-3</v>
      </c>
      <c r="Q193">
        <v>2.255290490202121E-2</v>
      </c>
    </row>
    <row r="194" spans="1:25" x14ac:dyDescent="0.25">
      <c r="A194" s="8" t="s">
        <v>20</v>
      </c>
      <c r="B194">
        <v>0.15781121520981001</v>
      </c>
      <c r="C194">
        <v>0.18575294854192451</v>
      </c>
      <c r="D194">
        <v>0.1414135415011292</v>
      </c>
      <c r="H194" s="8" t="s">
        <v>76</v>
      </c>
      <c r="I194">
        <v>6.6464322699629888E-2</v>
      </c>
      <c r="J194">
        <v>2.2627969175642339E-2</v>
      </c>
      <c r="K194">
        <v>1.7122699735972201E-2</v>
      </c>
      <c r="O194" s="8" t="s">
        <v>77</v>
      </c>
      <c r="P194">
        <v>-1.0657115358371241E-2</v>
      </c>
      <c r="Q194">
        <v>2.632598544649499E-2</v>
      </c>
      <c r="W194" s="165" t="s">
        <v>89</v>
      </c>
    </row>
    <row r="195" spans="1:25" x14ac:dyDescent="0.25">
      <c r="A195" s="8" t="s">
        <v>23</v>
      </c>
      <c r="B195">
        <v>1.300069192084931E-2</v>
      </c>
      <c r="C195">
        <v>4.6181958517259411E-2</v>
      </c>
      <c r="D195">
        <v>1.988733757023425E-2</v>
      </c>
      <c r="H195" s="8" t="s">
        <v>78</v>
      </c>
      <c r="I195">
        <v>5.8633229871264202E-2</v>
      </c>
      <c r="J195">
        <v>4.1237007403368373E-2</v>
      </c>
      <c r="K195">
        <v>3.1887548082709931E-2</v>
      </c>
      <c r="O195" s="8" t="s">
        <v>79</v>
      </c>
      <c r="P195">
        <v>0.1148302990072293</v>
      </c>
      <c r="Q195">
        <v>9.0899574838829586E-2</v>
      </c>
      <c r="W195" s="8"/>
      <c r="X195" s="8" t="s">
        <v>12</v>
      </c>
      <c r="Y195" s="8" t="s">
        <v>13</v>
      </c>
    </row>
    <row r="196" spans="1:25" x14ac:dyDescent="0.25">
      <c r="W196" s="8" t="s">
        <v>15</v>
      </c>
      <c r="X196">
        <v>-1.7192901281237561E-2</v>
      </c>
      <c r="Y196">
        <v>-2.5814959014321109E-2</v>
      </c>
    </row>
    <row r="197" spans="1:25" x14ac:dyDescent="0.25">
      <c r="W197" s="8" t="s">
        <v>18</v>
      </c>
      <c r="X197">
        <v>4.9453333964838253E-2</v>
      </c>
      <c r="Y197">
        <v>5.2881438636017783E-2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8" t="s">
        <v>21</v>
      </c>
      <c r="X198">
        <v>6.0561433453803708E-2</v>
      </c>
      <c r="Y198">
        <v>1.6853897372627429E-2</v>
      </c>
    </row>
    <row r="199" spans="1:25" x14ac:dyDescent="0.25">
      <c r="A199" s="8"/>
      <c r="B199" s="8" t="s">
        <v>12</v>
      </c>
      <c r="C199" s="8" t="s">
        <v>68</v>
      </c>
      <c r="D199" s="8" t="s">
        <v>69</v>
      </c>
      <c r="H199" s="8"/>
      <c r="I199" s="8" t="s">
        <v>13</v>
      </c>
      <c r="J199" s="8" t="s">
        <v>70</v>
      </c>
      <c r="K199" s="8" t="s">
        <v>71</v>
      </c>
      <c r="O199" s="8"/>
      <c r="P199" s="8" t="s">
        <v>12</v>
      </c>
      <c r="Q199" s="8" t="s">
        <v>13</v>
      </c>
      <c r="W199" s="8" t="s">
        <v>24</v>
      </c>
      <c r="X199">
        <v>1.5443008820192479E-2</v>
      </c>
      <c r="Y199">
        <v>4.0865204462991423E-3</v>
      </c>
    </row>
    <row r="200" spans="1:25" x14ac:dyDescent="0.25">
      <c r="A200" s="8" t="s">
        <v>14</v>
      </c>
      <c r="B200">
        <v>-5.6651358345991831E-3</v>
      </c>
      <c r="C200">
        <v>3.9395240853713903E-2</v>
      </c>
      <c r="D200">
        <v>2.068091412266675E-2</v>
      </c>
      <c r="H200" s="8" t="s">
        <v>72</v>
      </c>
      <c r="I200">
        <v>-1.303957868926759E-3</v>
      </c>
      <c r="J200">
        <v>-2.9684518807151939E-2</v>
      </c>
      <c r="K200">
        <v>-3.6557688728208561E-2</v>
      </c>
      <c r="O200" s="8" t="s">
        <v>73</v>
      </c>
      <c r="P200">
        <v>-4.3185627230888278E-2</v>
      </c>
      <c r="Q200">
        <v>2.607889126718204E-3</v>
      </c>
      <c r="W200" s="8" t="s">
        <v>25</v>
      </c>
      <c r="X200">
        <v>-5.8867524038364108E-2</v>
      </c>
      <c r="Y200">
        <v>-2.958764189110711E-2</v>
      </c>
    </row>
    <row r="201" spans="1:25" x14ac:dyDescent="0.25">
      <c r="A201" s="8" t="s">
        <v>17</v>
      </c>
      <c r="B201">
        <v>0.13439744331328871</v>
      </c>
      <c r="C201">
        <v>-1.6111879696698809E-2</v>
      </c>
      <c r="D201">
        <v>-9.4683948305217518E-3</v>
      </c>
      <c r="H201" s="8" t="s">
        <v>74</v>
      </c>
      <c r="I201">
        <v>-1.4820068545708951E-2</v>
      </c>
      <c r="J201">
        <v>4.4020298391887022E-2</v>
      </c>
      <c r="K201">
        <v>4.9505466470475178E-2</v>
      </c>
      <c r="O201" s="8" t="s">
        <v>75</v>
      </c>
      <c r="P201">
        <v>4.7354658600283261E-2</v>
      </c>
      <c r="Q201">
        <v>2.9900429827013599E-2</v>
      </c>
      <c r="W201" s="8" t="s">
        <v>26</v>
      </c>
      <c r="X201">
        <v>3.3454919781567692E-2</v>
      </c>
      <c r="Y201">
        <v>5.4133364442796601E-2</v>
      </c>
    </row>
    <row r="202" spans="1:25" x14ac:dyDescent="0.25">
      <c r="A202" s="8" t="s">
        <v>20</v>
      </c>
      <c r="B202">
        <v>3.7660943614462317E-2</v>
      </c>
      <c r="C202">
        <v>-5.9141038747697102E-3</v>
      </c>
      <c r="D202">
        <v>-2.933245827237705E-2</v>
      </c>
      <c r="H202" s="8" t="s">
        <v>76</v>
      </c>
      <c r="I202">
        <v>4.6778683730535888E-3</v>
      </c>
      <c r="J202">
        <v>-5.6020770656837479E-3</v>
      </c>
      <c r="K202">
        <v>-9.4676615532141972E-3</v>
      </c>
      <c r="O202" s="8" t="s">
        <v>77</v>
      </c>
      <c r="P202">
        <v>-5.6443409387967637E-3</v>
      </c>
      <c r="Q202">
        <v>-3.0621610185800389E-3</v>
      </c>
      <c r="W202" s="8" t="s">
        <v>28</v>
      </c>
      <c r="X202">
        <v>6.1090684582568153E-2</v>
      </c>
      <c r="Y202">
        <v>8.7567157584140048E-2</v>
      </c>
    </row>
    <row r="203" spans="1:25" x14ac:dyDescent="0.25">
      <c r="A203" s="8" t="s">
        <v>23</v>
      </c>
      <c r="B203">
        <v>0.17609476757872641</v>
      </c>
      <c r="C203">
        <v>5.6659058808527583E-2</v>
      </c>
      <c r="D203">
        <v>6.2139719152157963E-2</v>
      </c>
      <c r="H203" s="8" t="s">
        <v>78</v>
      </c>
      <c r="I203">
        <v>3.5981833340720228E-2</v>
      </c>
      <c r="J203">
        <v>-1.8153788676431651E-2</v>
      </c>
      <c r="K203">
        <v>-2.3470813742841521E-2</v>
      </c>
      <c r="O203" s="8" t="s">
        <v>79</v>
      </c>
      <c r="P203">
        <v>4.7770052730709778E-2</v>
      </c>
      <c r="Q203">
        <v>4.0247825181670603E-2</v>
      </c>
      <c r="W203" s="8" t="s">
        <v>29</v>
      </c>
      <c r="X203">
        <v>9.8578075228816994E-2</v>
      </c>
      <c r="Y203">
        <v>6.3784063007079631E-2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8"/>
      <c r="B207" s="8" t="s">
        <v>12</v>
      </c>
      <c r="C207" s="8" t="s">
        <v>68</v>
      </c>
      <c r="D207" s="8" t="s">
        <v>69</v>
      </c>
      <c r="H207" s="8"/>
      <c r="I207" s="8" t="s">
        <v>13</v>
      </c>
      <c r="J207" s="8" t="s">
        <v>70</v>
      </c>
      <c r="K207" s="8" t="s">
        <v>71</v>
      </c>
      <c r="O207" s="8"/>
      <c r="P207" s="8" t="s">
        <v>12</v>
      </c>
      <c r="Q207" s="8" t="s">
        <v>13</v>
      </c>
      <c r="W207" s="8"/>
      <c r="X207" s="8" t="s">
        <v>12</v>
      </c>
      <c r="Y207" s="8" t="s">
        <v>13</v>
      </c>
    </row>
    <row r="208" spans="1:25" x14ac:dyDescent="0.25">
      <c r="A208" s="8" t="s">
        <v>14</v>
      </c>
      <c r="B208">
        <v>2.1870989407423502E-2</v>
      </c>
      <c r="C208">
        <v>0.19614551084999271</v>
      </c>
      <c r="D208">
        <v>0.17426816274728449</v>
      </c>
      <c r="H208" s="8" t="s">
        <v>72</v>
      </c>
      <c r="I208">
        <v>-8.2791562516358802E-2</v>
      </c>
      <c r="J208">
        <v>0.18962924536824721</v>
      </c>
      <c r="K208">
        <v>9.7426360397946304E-2</v>
      </c>
      <c r="O208" s="8" t="s">
        <v>73</v>
      </c>
      <c r="P208">
        <v>-3.8114508049887197E-2</v>
      </c>
      <c r="Q208">
        <v>-6.6700009128829743E-2</v>
      </c>
      <c r="W208" s="8" t="s">
        <v>15</v>
      </c>
      <c r="X208">
        <v>4.332535035896299E-2</v>
      </c>
      <c r="Y208">
        <v>8.7170762159130041E-2</v>
      </c>
    </row>
    <row r="209" spans="1:25" x14ac:dyDescent="0.25">
      <c r="A209" s="8" t="s">
        <v>17</v>
      </c>
      <c r="B209">
        <v>-9.2337527335205186E-2</v>
      </c>
      <c r="C209">
        <v>0.234364150184806</v>
      </c>
      <c r="D209">
        <v>0.21355612390927561</v>
      </c>
      <c r="H209" s="8" t="s">
        <v>74</v>
      </c>
      <c r="I209">
        <v>0.1031095949120158</v>
      </c>
      <c r="J209">
        <v>0.39491379304887908</v>
      </c>
      <c r="K209">
        <v>0.31442879188322259</v>
      </c>
      <c r="O209" s="8" t="s">
        <v>75</v>
      </c>
      <c r="P209">
        <v>-0.17229609800091519</v>
      </c>
      <c r="Q209">
        <v>2.6371287744971991E-2</v>
      </c>
      <c r="W209" s="8" t="s">
        <v>18</v>
      </c>
      <c r="X209">
        <v>3.2383231240030542E-2</v>
      </c>
      <c r="Y209">
        <v>7.135599142026211E-2</v>
      </c>
    </row>
    <row r="210" spans="1:25" x14ac:dyDescent="0.25">
      <c r="A210" s="8" t="s">
        <v>20</v>
      </c>
      <c r="B210">
        <v>-0.23181411246806749</v>
      </c>
      <c r="C210">
        <v>0.31252322999915749</v>
      </c>
      <c r="D210">
        <v>0.2819144246656704</v>
      </c>
      <c r="H210" s="8" t="s">
        <v>76</v>
      </c>
      <c r="I210">
        <v>0.30379740822067552</v>
      </c>
      <c r="J210">
        <v>0.47600620543715588</v>
      </c>
      <c r="K210">
        <v>0.4433535657787932</v>
      </c>
      <c r="O210" s="8" t="s">
        <v>77</v>
      </c>
      <c r="P210">
        <v>-2.6225156531076481E-2</v>
      </c>
      <c r="Q210">
        <v>0.29390039033278348</v>
      </c>
      <c r="W210" s="8" t="s">
        <v>21</v>
      </c>
      <c r="X210">
        <v>3.23983486218265E-2</v>
      </c>
      <c r="Y210">
        <v>8.8039097755149023E-2</v>
      </c>
    </row>
    <row r="211" spans="1:25" x14ac:dyDescent="0.25">
      <c r="A211" s="8" t="s">
        <v>23</v>
      </c>
      <c r="B211">
        <v>-1.814449432990102E-2</v>
      </c>
      <c r="C211">
        <v>0.14035882539260949</v>
      </c>
      <c r="D211">
        <v>7.8311754114608612E-2</v>
      </c>
      <c r="H211" s="8" t="s">
        <v>78</v>
      </c>
      <c r="I211">
        <v>-0.1869410272340454</v>
      </c>
      <c r="J211">
        <v>-0.27438641287974158</v>
      </c>
      <c r="K211">
        <v>-0.1982853271114399</v>
      </c>
      <c r="O211" s="8" t="s">
        <v>79</v>
      </c>
      <c r="P211">
        <v>2.6189308846540742E-2</v>
      </c>
      <c r="Q211">
        <v>-2.4994899286520329E-2</v>
      </c>
      <c r="W211" s="8" t="s">
        <v>24</v>
      </c>
      <c r="X211">
        <v>6.8395026040690239E-3</v>
      </c>
      <c r="Y211">
        <v>3.8094061351035748E-2</v>
      </c>
    </row>
    <row r="212" spans="1:25" x14ac:dyDescent="0.25">
      <c r="W212" s="8" t="s">
        <v>25</v>
      </c>
      <c r="X212">
        <v>3.0964508960767009E-2</v>
      </c>
      <c r="Y212">
        <v>5.153852743005688E-2</v>
      </c>
    </row>
    <row r="213" spans="1:25" x14ac:dyDescent="0.25">
      <c r="W213" s="8" t="s">
        <v>26</v>
      </c>
      <c r="X213">
        <v>0.102362711452162</v>
      </c>
      <c r="Y213">
        <v>8.4784248051500255E-2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8" t="s">
        <v>28</v>
      </c>
      <c r="X214">
        <v>0.1396938288219936</v>
      </c>
      <c r="Y214">
        <v>0.16540515244114981</v>
      </c>
    </row>
    <row r="215" spans="1:25" x14ac:dyDescent="0.25">
      <c r="A215" s="8"/>
      <c r="B215" s="8" t="s">
        <v>12</v>
      </c>
      <c r="C215" s="8" t="s">
        <v>68</v>
      </c>
      <c r="D215" s="8" t="s">
        <v>69</v>
      </c>
      <c r="H215" s="8"/>
      <c r="I215" s="8" t="s">
        <v>13</v>
      </c>
      <c r="J215" s="8" t="s">
        <v>70</v>
      </c>
      <c r="K215" s="8" t="s">
        <v>71</v>
      </c>
      <c r="O215" s="8"/>
      <c r="P215" s="8" t="s">
        <v>12</v>
      </c>
      <c r="Q215" s="8" t="s">
        <v>13</v>
      </c>
      <c r="W215" s="8" t="s">
        <v>29</v>
      </c>
      <c r="X215">
        <v>8.6476335169573454E-2</v>
      </c>
      <c r="Y215">
        <v>0.1236489182128228</v>
      </c>
    </row>
    <row r="216" spans="1:25" x14ac:dyDescent="0.25">
      <c r="A216" s="8" t="s">
        <v>14</v>
      </c>
      <c r="B216">
        <v>1.445603985548574E-2</v>
      </c>
      <c r="C216">
        <v>0.107008278662283</v>
      </c>
      <c r="D216">
        <v>0.1103536625503501</v>
      </c>
      <c r="H216" s="8" t="s">
        <v>72</v>
      </c>
      <c r="I216">
        <v>-4.8339424608800079E-2</v>
      </c>
      <c r="J216">
        <v>-7.2512589208199698E-3</v>
      </c>
      <c r="K216">
        <v>-1.157940142032818E-2</v>
      </c>
      <c r="O216" s="8" t="s">
        <v>73</v>
      </c>
      <c r="P216">
        <v>-5.1767221063567258E-2</v>
      </c>
      <c r="Q216">
        <v>-2.0961268903493129E-2</v>
      </c>
    </row>
    <row r="217" spans="1:25" x14ac:dyDescent="0.25">
      <c r="A217" s="8" t="s">
        <v>17</v>
      </c>
      <c r="B217">
        <v>0.1862199564272039</v>
      </c>
      <c r="C217">
        <v>7.081438050146642E-2</v>
      </c>
      <c r="D217">
        <v>7.2693776770965612E-2</v>
      </c>
      <c r="H217" s="8" t="s">
        <v>74</v>
      </c>
      <c r="I217">
        <v>-8.0082645551535048E-2</v>
      </c>
      <c r="J217">
        <v>-0.1225930895537498</v>
      </c>
      <c r="K217">
        <v>-0.12626980079554839</v>
      </c>
      <c r="O217" s="8" t="s">
        <v>75</v>
      </c>
      <c r="P217">
        <v>-0.1072498036418856</v>
      </c>
      <c r="Q217">
        <v>-1.475027058858543E-2</v>
      </c>
    </row>
    <row r="218" spans="1:25" x14ac:dyDescent="0.25">
      <c r="A218" s="8" t="s">
        <v>20</v>
      </c>
      <c r="B218">
        <v>0.17760675114830751</v>
      </c>
      <c r="C218">
        <v>7.3213012878696068E-2</v>
      </c>
      <c r="D218">
        <v>6.4016828415066951E-2</v>
      </c>
      <c r="H218" s="8" t="s">
        <v>76</v>
      </c>
      <c r="I218">
        <v>3.1734966552656091E-2</v>
      </c>
      <c r="J218">
        <v>0.14111287279871801</v>
      </c>
      <c r="K218">
        <v>0.13884796176149949</v>
      </c>
      <c r="O218" s="8" t="s">
        <v>77</v>
      </c>
      <c r="P218">
        <v>2.954291392701467E-2</v>
      </c>
      <c r="Q218">
        <v>4.1394247419353401E-2</v>
      </c>
      <c r="W218" s="165" t="s">
        <v>94</v>
      </c>
    </row>
    <row r="219" spans="1:25" x14ac:dyDescent="0.25">
      <c r="A219" s="8" t="s">
        <v>23</v>
      </c>
      <c r="B219">
        <v>7.676921647503189E-2</v>
      </c>
      <c r="C219">
        <v>-3.3739311254627057E-2</v>
      </c>
      <c r="D219">
        <v>-3.8035455195979867E-2</v>
      </c>
      <c r="H219" s="8" t="s">
        <v>78</v>
      </c>
      <c r="I219">
        <v>4.202046957950502E-3</v>
      </c>
      <c r="J219">
        <v>0.1369973184366908</v>
      </c>
      <c r="K219">
        <v>0.13656620916487569</v>
      </c>
      <c r="O219" s="8" t="s">
        <v>79</v>
      </c>
      <c r="P219">
        <v>0.1096335464986609</v>
      </c>
      <c r="Q219">
        <v>-3.8138839242970071E-3</v>
      </c>
      <c r="W219" s="8"/>
      <c r="X219" s="8" t="s">
        <v>12</v>
      </c>
      <c r="Y219" s="8" t="s">
        <v>13</v>
      </c>
    </row>
    <row r="220" spans="1:25" x14ac:dyDescent="0.25">
      <c r="W220" s="8" t="s">
        <v>15</v>
      </c>
      <c r="X220">
        <v>1.9483072149873201E-3</v>
      </c>
      <c r="Y220">
        <v>-9.8480001336383235E-3</v>
      </c>
    </row>
    <row r="221" spans="1:25" x14ac:dyDescent="0.25">
      <c r="W221" s="8" t="s">
        <v>18</v>
      </c>
      <c r="X221">
        <v>9.7903788577791335E-4</v>
      </c>
      <c r="Y221">
        <v>4.1364445148616086E-3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8" t="s">
        <v>21</v>
      </c>
      <c r="X222">
        <v>-7.5015131089992845E-2</v>
      </c>
      <c r="Y222">
        <v>-2.3758133946210978E-2</v>
      </c>
    </row>
    <row r="223" spans="1:25" x14ac:dyDescent="0.25">
      <c r="A223" s="8"/>
      <c r="B223" s="8" t="s">
        <v>12</v>
      </c>
      <c r="C223" s="8" t="s">
        <v>68</v>
      </c>
      <c r="D223" s="8" t="s">
        <v>69</v>
      </c>
      <c r="H223" s="8"/>
      <c r="I223" s="8" t="s">
        <v>13</v>
      </c>
      <c r="J223" s="8" t="s">
        <v>70</v>
      </c>
      <c r="K223" s="8" t="s">
        <v>71</v>
      </c>
      <c r="O223" s="8"/>
      <c r="P223" s="8" t="s">
        <v>12</v>
      </c>
      <c r="Q223" s="8" t="s">
        <v>13</v>
      </c>
      <c r="W223" s="8" t="s">
        <v>24</v>
      </c>
      <c r="X223">
        <v>6.2270090711599557E-2</v>
      </c>
      <c r="Y223">
        <v>4.0348238285391178E-2</v>
      </c>
    </row>
    <row r="224" spans="1:25" x14ac:dyDescent="0.25">
      <c r="A224" s="8" t="s">
        <v>14</v>
      </c>
      <c r="B224">
        <v>0.2668252841014776</v>
      </c>
      <c r="C224">
        <v>-0.1175354033212359</v>
      </c>
      <c r="D224">
        <v>-0.13084284219031739</v>
      </c>
      <c r="H224" s="8" t="s">
        <v>72</v>
      </c>
      <c r="I224">
        <v>0.39272701865736043</v>
      </c>
      <c r="J224">
        <v>-7.7829285254285086E-3</v>
      </c>
      <c r="K224">
        <v>-2.2933530815510451E-2</v>
      </c>
      <c r="O224" s="8" t="s">
        <v>73</v>
      </c>
      <c r="P224">
        <v>0.26728912717868492</v>
      </c>
      <c r="Q224">
        <v>0.26390566735444793</v>
      </c>
      <c r="W224" s="8" t="s">
        <v>25</v>
      </c>
      <c r="X224">
        <v>4.6337306183072734E-3</v>
      </c>
      <c r="Y224">
        <v>-2.6642384347366761E-3</v>
      </c>
    </row>
    <row r="225" spans="1:25" x14ac:dyDescent="0.25">
      <c r="A225" s="8" t="s">
        <v>17</v>
      </c>
      <c r="B225">
        <v>0.11165160411214831</v>
      </c>
      <c r="C225">
        <v>-3.4045541836566183E-2</v>
      </c>
      <c r="D225">
        <v>-5.5704247079460152E-2</v>
      </c>
      <c r="H225" s="8" t="s">
        <v>74</v>
      </c>
      <c r="I225">
        <v>0.44965970323563498</v>
      </c>
      <c r="J225">
        <v>8.7309201229973432E-2</v>
      </c>
      <c r="K225">
        <v>1.9629694808195208E-2</v>
      </c>
      <c r="O225" s="8" t="s">
        <v>75</v>
      </c>
      <c r="P225">
        <v>0.29446031237530967</v>
      </c>
      <c r="Q225">
        <v>0.42237882487097139</v>
      </c>
      <c r="W225" s="8" t="s">
        <v>26</v>
      </c>
      <c r="X225">
        <v>3.8578148987236112E-2</v>
      </c>
      <c r="Y225">
        <v>3.4601945507112541E-2</v>
      </c>
    </row>
    <row r="226" spans="1:25" x14ac:dyDescent="0.25">
      <c r="A226" s="8" t="s">
        <v>20</v>
      </c>
      <c r="B226">
        <v>0.32057562589118199</v>
      </c>
      <c r="C226">
        <v>-4.699360072685918E-2</v>
      </c>
      <c r="D226">
        <v>-7.0538477851887896E-2</v>
      </c>
      <c r="H226" s="8" t="s">
        <v>76</v>
      </c>
      <c r="I226">
        <v>0.43518136424803489</v>
      </c>
      <c r="J226">
        <v>-1.069520428046338E-2</v>
      </c>
      <c r="K226">
        <v>-3.058049487978878E-2</v>
      </c>
      <c r="O226" s="8" t="s">
        <v>77</v>
      </c>
      <c r="P226">
        <v>0.29640826072127652</v>
      </c>
      <c r="Q226">
        <v>0.43035179895143721</v>
      </c>
      <c r="W226" s="8" t="s">
        <v>28</v>
      </c>
      <c r="X226">
        <v>2.835897106410078E-2</v>
      </c>
      <c r="Y226">
        <v>3.8115854225859211E-2</v>
      </c>
    </row>
    <row r="227" spans="1:25" x14ac:dyDescent="0.25">
      <c r="A227" s="8" t="s">
        <v>23</v>
      </c>
      <c r="B227">
        <v>0.2560759447743795</v>
      </c>
      <c r="C227">
        <v>-0.13360812143538389</v>
      </c>
      <c r="D227">
        <v>-0.14524712861248601</v>
      </c>
      <c r="H227" s="8" t="s">
        <v>78</v>
      </c>
      <c r="I227">
        <v>0.4010322430744071</v>
      </c>
      <c r="J227">
        <v>-6.5780089500713738E-3</v>
      </c>
      <c r="K227">
        <v>-2.8696720778495478E-2</v>
      </c>
      <c r="O227" s="8" t="s">
        <v>79</v>
      </c>
      <c r="P227">
        <v>0.26782819449939382</v>
      </c>
      <c r="Q227">
        <v>0.41255259690085799</v>
      </c>
      <c r="W227" s="8" t="s">
        <v>29</v>
      </c>
      <c r="X227">
        <v>-4.8777366039117649E-2</v>
      </c>
      <c r="Y227">
        <v>-1.292800234652686E-2</v>
      </c>
    </row>
    <row r="230" spans="1:25" x14ac:dyDescent="0.25">
      <c r="W230" s="165" t="s">
        <v>98</v>
      </c>
    </row>
    <row r="231" spans="1:25" x14ac:dyDescent="0.25">
      <c r="W231" s="8"/>
      <c r="X231" s="8" t="s">
        <v>12</v>
      </c>
      <c r="Y231" s="8" t="s">
        <v>13</v>
      </c>
    </row>
    <row r="232" spans="1:25" x14ac:dyDescent="0.25">
      <c r="W232" s="8" t="s">
        <v>15</v>
      </c>
      <c r="X232">
        <v>-3.0398967100244579E-2</v>
      </c>
      <c r="Y232">
        <v>0.28363050715662241</v>
      </c>
    </row>
    <row r="233" spans="1:25" x14ac:dyDescent="0.25">
      <c r="W233" s="8" t="s">
        <v>18</v>
      </c>
      <c r="X233">
        <v>-9.6950995282251651E-2</v>
      </c>
      <c r="Y233">
        <v>0.27118813290669969</v>
      </c>
    </row>
    <row r="234" spans="1:25" x14ac:dyDescent="0.25">
      <c r="W234" s="8" t="s">
        <v>21</v>
      </c>
      <c r="X234">
        <v>-0.18421067597935609</v>
      </c>
      <c r="Y234">
        <v>4.6056651127539773E-3</v>
      </c>
    </row>
    <row r="235" spans="1:25" x14ac:dyDescent="0.25">
      <c r="W235" s="8" t="s">
        <v>24</v>
      </c>
      <c r="X235">
        <v>-0.15764154887150891</v>
      </c>
      <c r="Y235">
        <v>8.5177072784051344E-2</v>
      </c>
    </row>
    <row r="236" spans="1:25" x14ac:dyDescent="0.25">
      <c r="W236" s="8" t="s">
        <v>25</v>
      </c>
      <c r="X236">
        <v>6.82296598489847E-2</v>
      </c>
      <c r="Y236">
        <v>0.31078912267727282</v>
      </c>
    </row>
    <row r="237" spans="1:25" x14ac:dyDescent="0.25">
      <c r="W237" s="8" t="s">
        <v>26</v>
      </c>
      <c r="X237">
        <v>-5.0661377806714383E-2</v>
      </c>
      <c r="Y237">
        <v>-1.160183646870748E-2</v>
      </c>
    </row>
    <row r="238" spans="1:25" x14ac:dyDescent="0.25">
      <c r="W238" s="8" t="s">
        <v>28</v>
      </c>
      <c r="X238">
        <v>-0.22275643203348219</v>
      </c>
      <c r="Y238">
        <v>0.16295958116833589</v>
      </c>
    </row>
    <row r="239" spans="1:25" x14ac:dyDescent="0.25">
      <c r="W239" s="8" t="s">
        <v>29</v>
      </c>
      <c r="X239">
        <v>-0.1865386643761123</v>
      </c>
      <c r="Y239">
        <v>1.9970700041175859E-2</v>
      </c>
    </row>
    <row r="242" spans="1:25" x14ac:dyDescent="0.25">
      <c r="W242" s="165" t="s">
        <v>106</v>
      </c>
    </row>
    <row r="243" spans="1:25" x14ac:dyDescent="0.25">
      <c r="W243" s="8"/>
      <c r="X243" s="8" t="s">
        <v>12</v>
      </c>
      <c r="Y243" s="8" t="s">
        <v>13</v>
      </c>
    </row>
    <row r="244" spans="1:25" x14ac:dyDescent="0.25">
      <c r="W244" s="8" t="s">
        <v>15</v>
      </c>
      <c r="X244">
        <v>1.4727646235734511E-2</v>
      </c>
      <c r="Y244">
        <v>1.2399077543372741E-2</v>
      </c>
    </row>
    <row r="245" spans="1:25" x14ac:dyDescent="0.25">
      <c r="W245" s="8" t="s">
        <v>18</v>
      </c>
      <c r="X245">
        <v>1.9751114997616909E-2</v>
      </c>
      <c r="Y245">
        <v>2.3969477974477651E-2</v>
      </c>
    </row>
    <row r="246" spans="1:25" x14ac:dyDescent="0.25">
      <c r="W246" s="8" t="s">
        <v>21</v>
      </c>
      <c r="X246">
        <v>-0.13728344873821019</v>
      </c>
      <c r="Y246">
        <v>1.73119094556736E-2</v>
      </c>
    </row>
    <row r="247" spans="1:25" x14ac:dyDescent="0.25">
      <c r="W247" s="8" t="s">
        <v>24</v>
      </c>
      <c r="X247">
        <v>-8.6462508819561829E-2</v>
      </c>
      <c r="Y247">
        <v>5.9914317896214474E-3</v>
      </c>
    </row>
    <row r="248" spans="1:25" x14ac:dyDescent="0.25">
      <c r="W248" s="8" t="s">
        <v>25</v>
      </c>
      <c r="X248">
        <v>1.1662123392688861E-2</v>
      </c>
      <c r="Y248">
        <v>1.3382609152727031E-2</v>
      </c>
    </row>
    <row r="249" spans="1:25" x14ac:dyDescent="0.25">
      <c r="W249" s="8" t="s">
        <v>26</v>
      </c>
      <c r="X249">
        <v>8.4118514550151055E-2</v>
      </c>
      <c r="Y249">
        <v>-4.823949221422744E-3</v>
      </c>
    </row>
    <row r="250" spans="1:25" x14ac:dyDescent="0.25">
      <c r="W250" s="8" t="s">
        <v>28</v>
      </c>
      <c r="X250">
        <v>-1.52700400613214E-2</v>
      </c>
      <c r="Y250">
        <v>-5.6780024714182822E-2</v>
      </c>
    </row>
    <row r="251" spans="1:25" x14ac:dyDescent="0.25">
      <c r="W251" s="8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8"/>
      <c r="X255" s="8" t="s">
        <v>12</v>
      </c>
      <c r="Y255" s="8" t="s">
        <v>13</v>
      </c>
    </row>
    <row r="256" spans="1:25" x14ac:dyDescent="0.25">
      <c r="W256" s="8" t="s">
        <v>15</v>
      </c>
      <c r="X256">
        <v>0.23753244439688009</v>
      </c>
      <c r="Y256">
        <v>0.30618937343307129</v>
      </c>
    </row>
    <row r="257" spans="1:25" x14ac:dyDescent="0.25">
      <c r="W257" s="8" t="s">
        <v>18</v>
      </c>
      <c r="X257">
        <v>0.32237118849871033</v>
      </c>
      <c r="Y257">
        <v>0.45399606218564281</v>
      </c>
    </row>
    <row r="258" spans="1:25" x14ac:dyDescent="0.25">
      <c r="A258" s="165" t="s">
        <v>223</v>
      </c>
      <c r="J258" s="165" t="s">
        <v>100</v>
      </c>
      <c r="W258" s="8" t="s">
        <v>21</v>
      </c>
      <c r="X258">
        <v>0.28339784379851762</v>
      </c>
      <c r="Y258">
        <v>0.37590393502177311</v>
      </c>
    </row>
    <row r="259" spans="1:25" x14ac:dyDescent="0.25">
      <c r="A259" s="6"/>
      <c r="B259" s="6" t="s">
        <v>101</v>
      </c>
      <c r="C259" s="6" t="s">
        <v>102</v>
      </c>
      <c r="D259" s="6" t="s">
        <v>103</v>
      </c>
      <c r="E259" s="6" t="s">
        <v>104</v>
      </c>
      <c r="J259" s="6"/>
      <c r="K259" s="6" t="s">
        <v>101</v>
      </c>
      <c r="L259" s="6" t="s">
        <v>102</v>
      </c>
      <c r="M259" s="6" t="s">
        <v>103</v>
      </c>
      <c r="N259" s="6" t="s">
        <v>104</v>
      </c>
      <c r="W259" s="8" t="s">
        <v>24</v>
      </c>
      <c r="X259">
        <v>0.2771204584979246</v>
      </c>
      <c r="Y259">
        <v>0.39401933314025711</v>
      </c>
    </row>
    <row r="260" spans="1:25" x14ac:dyDescent="0.25">
      <c r="A260" s="6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6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8" t="s">
        <v>25</v>
      </c>
      <c r="X260">
        <v>0.1646272292240655</v>
      </c>
      <c r="Y260">
        <v>0.19121924997768819</v>
      </c>
    </row>
    <row r="261" spans="1:25" x14ac:dyDescent="0.25">
      <c r="A261" s="6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6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8" t="s">
        <v>26</v>
      </c>
      <c r="X261">
        <v>0.29396670230256838</v>
      </c>
      <c r="Y261">
        <v>0.43848079632323878</v>
      </c>
    </row>
    <row r="262" spans="1:25" x14ac:dyDescent="0.25">
      <c r="A262" s="6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8" t="s">
        <v>28</v>
      </c>
      <c r="X262">
        <v>0.36409094274299969</v>
      </c>
      <c r="Y262">
        <v>0.46580179246134751</v>
      </c>
    </row>
    <row r="263" spans="1:25" x14ac:dyDescent="0.25">
      <c r="A263" s="6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8" t="s">
        <v>29</v>
      </c>
      <c r="X263">
        <v>0.38075409564052398</v>
      </c>
      <c r="Y263">
        <v>0.46699289142639527</v>
      </c>
    </row>
    <row r="264" spans="1:25" x14ac:dyDescent="0.25">
      <c r="A264" s="6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6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6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6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165" t="s">
        <v>107</v>
      </c>
      <c r="J270" s="165" t="s">
        <v>108</v>
      </c>
    </row>
    <row r="271" spans="1:25" x14ac:dyDescent="0.25">
      <c r="A271" s="6"/>
      <c r="B271" s="6" t="s">
        <v>101</v>
      </c>
      <c r="C271" s="6" t="s">
        <v>102</v>
      </c>
      <c r="D271" s="6" t="s">
        <v>103</v>
      </c>
      <c r="E271" s="6" t="s">
        <v>104</v>
      </c>
      <c r="J271" s="6"/>
      <c r="K271" s="6" t="s">
        <v>101</v>
      </c>
      <c r="L271" s="6" t="s">
        <v>102</v>
      </c>
      <c r="M271" s="6" t="s">
        <v>103</v>
      </c>
      <c r="N271" s="6" t="s">
        <v>104</v>
      </c>
    </row>
    <row r="272" spans="1:25" x14ac:dyDescent="0.25">
      <c r="A272" s="6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6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6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6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6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6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6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6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6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6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165" t="s">
        <v>110</v>
      </c>
      <c r="J282" s="165" t="s">
        <v>111</v>
      </c>
    </row>
    <row r="283" spans="1:14" x14ac:dyDescent="0.25">
      <c r="A283" s="6"/>
      <c r="B283" s="6" t="s">
        <v>101</v>
      </c>
      <c r="C283" s="6" t="s">
        <v>102</v>
      </c>
      <c r="D283" s="6" t="s">
        <v>103</v>
      </c>
      <c r="E283" s="6" t="s">
        <v>104</v>
      </c>
      <c r="J283" s="6"/>
      <c r="K283" s="6" t="s">
        <v>101</v>
      </c>
      <c r="L283" s="6" t="s">
        <v>102</v>
      </c>
      <c r="M283" s="6" t="s">
        <v>103</v>
      </c>
      <c r="N283" s="6" t="s">
        <v>104</v>
      </c>
    </row>
    <row r="284" spans="1:14" x14ac:dyDescent="0.25">
      <c r="A284" s="6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6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6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6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6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6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6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6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6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6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165" t="s">
        <v>112</v>
      </c>
      <c r="J294" s="165" t="s">
        <v>115</v>
      </c>
    </row>
    <row r="295" spans="1:14" x14ac:dyDescent="0.25">
      <c r="A295" s="6"/>
      <c r="B295" s="6" t="s">
        <v>101</v>
      </c>
      <c r="C295" s="6" t="s">
        <v>102</v>
      </c>
      <c r="D295" s="6" t="s">
        <v>103</v>
      </c>
      <c r="E295" s="6" t="s">
        <v>104</v>
      </c>
      <c r="J295" s="6"/>
      <c r="K295" s="6" t="s">
        <v>101</v>
      </c>
      <c r="L295" s="6" t="s">
        <v>102</v>
      </c>
      <c r="M295" s="6" t="s">
        <v>103</v>
      </c>
      <c r="N295" s="6" t="s">
        <v>104</v>
      </c>
    </row>
    <row r="296" spans="1:14" x14ac:dyDescent="0.25">
      <c r="A296" s="6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6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6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6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6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6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6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6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6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6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165" t="s">
        <v>116</v>
      </c>
      <c r="J306" s="165" t="s">
        <v>91</v>
      </c>
    </row>
    <row r="307" spans="1:14" x14ac:dyDescent="0.25">
      <c r="A307" s="6"/>
      <c r="B307" s="6" t="s">
        <v>101</v>
      </c>
      <c r="C307" s="6" t="s">
        <v>102</v>
      </c>
      <c r="D307" s="6" t="s">
        <v>103</v>
      </c>
      <c r="E307" s="6" t="s">
        <v>104</v>
      </c>
      <c r="J307" s="6"/>
      <c r="K307" s="6" t="s">
        <v>101</v>
      </c>
      <c r="L307" s="6" t="s">
        <v>102</v>
      </c>
      <c r="M307" s="6" t="s">
        <v>103</v>
      </c>
      <c r="N307" s="6" t="s">
        <v>104</v>
      </c>
    </row>
    <row r="308" spans="1:14" x14ac:dyDescent="0.25">
      <c r="A308" s="6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6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6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6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6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6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6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6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6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6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165" t="s">
        <v>118</v>
      </c>
      <c r="J318" s="165" t="s">
        <v>119</v>
      </c>
    </row>
    <row r="319" spans="1:14" x14ac:dyDescent="0.25">
      <c r="A319" s="6"/>
      <c r="B319" s="6" t="s">
        <v>101</v>
      </c>
      <c r="C319" s="6" t="s">
        <v>102</v>
      </c>
      <c r="D319" s="6" t="s">
        <v>103</v>
      </c>
      <c r="E319" s="6" t="s">
        <v>104</v>
      </c>
      <c r="J319" s="6"/>
      <c r="K319" s="6" t="s">
        <v>101</v>
      </c>
      <c r="L319" s="6" t="s">
        <v>102</v>
      </c>
      <c r="M319" s="6" t="s">
        <v>103</v>
      </c>
      <c r="N319" s="6" t="s">
        <v>104</v>
      </c>
    </row>
    <row r="320" spans="1:14" x14ac:dyDescent="0.25">
      <c r="A320" s="6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6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6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6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6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6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6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6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6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6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165" t="s">
        <v>120</v>
      </c>
      <c r="J330" s="165" t="s">
        <v>123</v>
      </c>
    </row>
    <row r="331" spans="1:14" x14ac:dyDescent="0.25">
      <c r="A331" s="6"/>
      <c r="B331" s="6" t="s">
        <v>101</v>
      </c>
      <c r="C331" s="6" t="s">
        <v>102</v>
      </c>
      <c r="D331" s="6" t="s">
        <v>103</v>
      </c>
      <c r="E331" s="6" t="s">
        <v>104</v>
      </c>
      <c r="J331" s="6"/>
      <c r="K331" s="6" t="s">
        <v>101</v>
      </c>
      <c r="L331" s="6" t="s">
        <v>102</v>
      </c>
      <c r="M331" s="6" t="s">
        <v>103</v>
      </c>
      <c r="N331" s="6" t="s">
        <v>104</v>
      </c>
    </row>
    <row r="332" spans="1:14" x14ac:dyDescent="0.25">
      <c r="A332" s="6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6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6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6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6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6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6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6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6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6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165" t="s">
        <v>124</v>
      </c>
      <c r="J342" s="165" t="s">
        <v>125</v>
      </c>
    </row>
    <row r="343" spans="1:14" x14ac:dyDescent="0.25">
      <c r="A343" s="6"/>
      <c r="B343" s="6" t="s">
        <v>101</v>
      </c>
      <c r="C343" s="6" t="s">
        <v>102</v>
      </c>
      <c r="D343" s="6" t="s">
        <v>103</v>
      </c>
      <c r="E343" s="6" t="s">
        <v>104</v>
      </c>
      <c r="J343" s="6"/>
      <c r="K343" s="6" t="s">
        <v>101</v>
      </c>
      <c r="L343" s="6" t="s">
        <v>102</v>
      </c>
      <c r="M343" s="6" t="s">
        <v>103</v>
      </c>
      <c r="N343" s="6" t="s">
        <v>104</v>
      </c>
    </row>
    <row r="344" spans="1:14" x14ac:dyDescent="0.25">
      <c r="A344" s="6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6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6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6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6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6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6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6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6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6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165" t="s">
        <v>126</v>
      </c>
      <c r="J354" s="165" t="s">
        <v>127</v>
      </c>
    </row>
    <row r="355" spans="1:14" x14ac:dyDescent="0.25">
      <c r="A355" s="6"/>
      <c r="B355" s="6" t="s">
        <v>101</v>
      </c>
      <c r="C355" s="6" t="s">
        <v>102</v>
      </c>
      <c r="D355" s="6" t="s">
        <v>103</v>
      </c>
      <c r="E355" s="6" t="s">
        <v>104</v>
      </c>
      <c r="J355" s="6"/>
      <c r="K355" s="6" t="s">
        <v>101</v>
      </c>
      <c r="L355" s="6" t="s">
        <v>102</v>
      </c>
      <c r="M355" s="6" t="s">
        <v>103</v>
      </c>
      <c r="N355" s="6" t="s">
        <v>104</v>
      </c>
    </row>
    <row r="356" spans="1:14" x14ac:dyDescent="0.25">
      <c r="A356" s="6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6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6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6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6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6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6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6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6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6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165" t="s">
        <v>180</v>
      </c>
    </row>
    <row r="391" spans="1:5" x14ac:dyDescent="0.25">
      <c r="A391" s="38"/>
      <c r="B391" s="38" t="s">
        <v>101</v>
      </c>
      <c r="C391" s="38" t="s">
        <v>102</v>
      </c>
      <c r="D391" s="38" t="s">
        <v>103</v>
      </c>
      <c r="E391" s="38" t="s">
        <v>104</v>
      </c>
    </row>
    <row r="392" spans="1:5" x14ac:dyDescent="0.25">
      <c r="A392" s="38" t="s">
        <v>15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38" t="s">
        <v>25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38" t="s">
        <v>18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38" t="s">
        <v>26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38" t="s">
        <v>21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38" t="s">
        <v>28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38" t="s">
        <v>24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38" t="s">
        <v>29</v>
      </c>
      <c r="B399">
        <v>0.9765625</v>
      </c>
      <c r="C399">
        <v>3.6392844271604781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44"/>
      <c r="B408" s="215" t="s">
        <v>12</v>
      </c>
      <c r="C408" s="180"/>
      <c r="D408" s="215" t="s">
        <v>105</v>
      </c>
      <c r="E408" s="180"/>
      <c r="G408" s="144"/>
      <c r="H408" s="144" t="s">
        <v>130</v>
      </c>
      <c r="L408" s="145"/>
      <c r="M408" s="145" t="s">
        <v>131</v>
      </c>
      <c r="N408" s="145" t="s">
        <v>132</v>
      </c>
      <c r="O408" s="145" t="s">
        <v>133</v>
      </c>
      <c r="P408" s="145" t="s">
        <v>134</v>
      </c>
      <c r="Q408" s="145" t="s">
        <v>135</v>
      </c>
      <c r="R408" s="145" t="s">
        <v>136</v>
      </c>
      <c r="S408" s="145" t="s">
        <v>137</v>
      </c>
      <c r="T408" s="145" t="s">
        <v>138</v>
      </c>
    </row>
    <row r="409" spans="1:20" x14ac:dyDescent="0.25">
      <c r="A409" s="144"/>
      <c r="B409" s="144" t="s">
        <v>139</v>
      </c>
      <c r="C409" s="144" t="s">
        <v>140</v>
      </c>
      <c r="D409" s="144" t="s">
        <v>139</v>
      </c>
      <c r="E409" s="144" t="s">
        <v>140</v>
      </c>
      <c r="G409" s="144" t="s">
        <v>141</v>
      </c>
      <c r="H409">
        <v>258.60294738695109</v>
      </c>
      <c r="L409" s="145" t="s">
        <v>141</v>
      </c>
      <c r="M409">
        <v>0.73469621295335852</v>
      </c>
      <c r="N409">
        <v>0.91431715966796179</v>
      </c>
      <c r="O409">
        <v>0.88575031877153132</v>
      </c>
      <c r="P409">
        <v>0.75624881039368275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144" t="s">
        <v>141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144" t="s">
        <v>142</v>
      </c>
      <c r="H410">
        <v>209.2833706136324</v>
      </c>
      <c r="L410" s="145" t="s">
        <v>142</v>
      </c>
      <c r="M410">
        <v>0.73679116004177259</v>
      </c>
      <c r="N410">
        <v>0.85973554907760963</v>
      </c>
      <c r="O410">
        <v>0.8846017669028936</v>
      </c>
      <c r="P410">
        <v>0.66071184970587826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144" t="s">
        <v>142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144" t="s">
        <v>143</v>
      </c>
      <c r="H411">
        <v>193.3046855601211</v>
      </c>
      <c r="L411" s="145" t="s">
        <v>143</v>
      </c>
      <c r="M411">
        <v>0.81317279257425534</v>
      </c>
      <c r="N411">
        <v>0.91183570937929115</v>
      </c>
      <c r="O411">
        <v>0.9872415425506611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144" t="s">
        <v>143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144" t="s">
        <v>144</v>
      </c>
      <c r="H412">
        <v>170.13733666854651</v>
      </c>
      <c r="L412" s="145" t="s">
        <v>144</v>
      </c>
      <c r="M412">
        <v>0.77143882391442364</v>
      </c>
      <c r="N412">
        <v>0.83870644033245023</v>
      </c>
      <c r="O412">
        <v>0.75570763227470228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144" t="s">
        <v>144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144" t="s">
        <v>145</v>
      </c>
      <c r="H413">
        <v>129.87863750930359</v>
      </c>
      <c r="L413" s="145" t="s">
        <v>145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144" t="s">
        <v>145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144" t="s">
        <v>146</v>
      </c>
      <c r="H414">
        <v>188.0593204945483</v>
      </c>
      <c r="L414" s="145" t="s">
        <v>146</v>
      </c>
      <c r="M414">
        <v>0.86003248035004842</v>
      </c>
      <c r="N414">
        <v>0.93005176840565851</v>
      </c>
      <c r="O414">
        <v>0.88291556449750597</v>
      </c>
      <c r="P414">
        <v>0.73681077201965695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144" t="s">
        <v>146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144" t="s">
        <v>147</v>
      </c>
      <c r="H415">
        <v>136.8184102769699</v>
      </c>
      <c r="L415" s="145" t="s">
        <v>147</v>
      </c>
      <c r="M415">
        <v>0.88273486436173632</v>
      </c>
      <c r="N415">
        <v>0.99820630407339384</v>
      </c>
      <c r="O415">
        <v>0.97016347340912312</v>
      </c>
      <c r="P415">
        <v>0.86107038256021062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144" t="s">
        <v>147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144" t="s">
        <v>148</v>
      </c>
      <c r="H416">
        <v>174.62468010331881</v>
      </c>
      <c r="L416" s="145" t="s">
        <v>148</v>
      </c>
      <c r="M416">
        <v>0.81166254919789205</v>
      </c>
      <c r="N416">
        <v>0.85443466615548491</v>
      </c>
      <c r="O416">
        <v>0.90434669946418722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144" t="s">
        <v>148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144" t="s">
        <v>149</v>
      </c>
      <c r="H417">
        <v>140.45208810205409</v>
      </c>
      <c r="L417" s="145" t="s">
        <v>149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144" t="s">
        <v>149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144" t="s">
        <v>150</v>
      </c>
      <c r="H418">
        <v>228.07500360054419</v>
      </c>
      <c r="L418" s="145" t="s">
        <v>150</v>
      </c>
      <c r="M418">
        <v>0.92894740677693044</v>
      </c>
      <c r="N418">
        <v>0.96279986641500426</v>
      </c>
      <c r="O418">
        <v>0.86510689028388399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144" t="s">
        <v>150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144" t="s">
        <v>151</v>
      </c>
      <c r="H419">
        <v>212.43970362088149</v>
      </c>
      <c r="L419" s="145" t="s">
        <v>151</v>
      </c>
      <c r="M419">
        <v>0.9749709743937941</v>
      </c>
      <c r="N419">
        <v>0.96297567778100923</v>
      </c>
      <c r="O419">
        <v>0.98365133821523476</v>
      </c>
      <c r="P419">
        <v>0.81325110156583325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144" t="s">
        <v>151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144" t="s">
        <v>152</v>
      </c>
      <c r="H420">
        <v>118.30886384143631</v>
      </c>
      <c r="L420" s="145" t="s">
        <v>152</v>
      </c>
      <c r="M420">
        <v>1</v>
      </c>
      <c r="N420">
        <v>1</v>
      </c>
      <c r="O420">
        <v>0.85601674506829983</v>
      </c>
      <c r="P420">
        <v>0.75072147838831282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144" t="s">
        <v>152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144" t="s">
        <v>191</v>
      </c>
      <c r="H421">
        <v>170.39005359926159</v>
      </c>
      <c r="L421" s="145" t="s">
        <v>191</v>
      </c>
      <c r="M421">
        <v>0.97697129726770815</v>
      </c>
      <c r="N421">
        <v>0.98695278071797876</v>
      </c>
      <c r="O421">
        <v>0.9294697351131791</v>
      </c>
      <c r="P421">
        <v>0.7717344844703885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144" t="s">
        <v>191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144" t="s">
        <v>242</v>
      </c>
      <c r="H422">
        <v>117.60811239074501</v>
      </c>
      <c r="L422" s="145" t="s">
        <v>242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144" t="s">
        <v>242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44"/>
      <c r="B431" s="215" t="s">
        <v>12</v>
      </c>
      <c r="C431" s="180"/>
      <c r="D431" s="215" t="s">
        <v>105</v>
      </c>
      <c r="E431" s="180"/>
      <c r="G431" s="144"/>
      <c r="H431" s="144" t="s">
        <v>130</v>
      </c>
      <c r="L431" s="145"/>
      <c r="M431" s="145" t="s">
        <v>131</v>
      </c>
      <c r="N431" s="145" t="s">
        <v>132</v>
      </c>
      <c r="O431" s="145" t="s">
        <v>133</v>
      </c>
      <c r="P431" s="145" t="s">
        <v>134</v>
      </c>
      <c r="Q431" s="145" t="s">
        <v>135</v>
      </c>
      <c r="R431" s="145" t="s">
        <v>136</v>
      </c>
      <c r="S431" s="145" t="s">
        <v>137</v>
      </c>
      <c r="T431" s="145" t="s">
        <v>138</v>
      </c>
    </row>
    <row r="432" spans="1:20" x14ac:dyDescent="0.25">
      <c r="A432" s="144"/>
      <c r="B432" s="144" t="s">
        <v>139</v>
      </c>
      <c r="C432" s="144" t="s">
        <v>140</v>
      </c>
      <c r="D432" s="144" t="s">
        <v>139</v>
      </c>
      <c r="E432" s="144" t="s">
        <v>140</v>
      </c>
      <c r="G432" s="144" t="s">
        <v>141</v>
      </c>
      <c r="H432">
        <v>17.47834233265063</v>
      </c>
      <c r="L432" s="145" t="s">
        <v>155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144" t="s">
        <v>141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144" t="s">
        <v>142</v>
      </c>
      <c r="H433">
        <v>23.330923341280911</v>
      </c>
      <c r="L433" s="145" t="s">
        <v>156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144" t="s">
        <v>142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144" t="s">
        <v>143</v>
      </c>
      <c r="H434">
        <v>19.753442442484499</v>
      </c>
    </row>
    <row r="435" spans="1:20" x14ac:dyDescent="0.25">
      <c r="A435" s="144" t="s">
        <v>143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144" t="s">
        <v>144</v>
      </c>
      <c r="H435">
        <v>20.442689652160649</v>
      </c>
    </row>
    <row r="436" spans="1:20" x14ac:dyDescent="0.25">
      <c r="A436" s="144" t="s">
        <v>144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144" t="s">
        <v>145</v>
      </c>
      <c r="H436">
        <v>13.98410963767601</v>
      </c>
    </row>
    <row r="437" spans="1:20" x14ac:dyDescent="0.25">
      <c r="A437" s="144" t="s">
        <v>145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144" t="s">
        <v>146</v>
      </c>
      <c r="H437">
        <v>18.283375396297409</v>
      </c>
    </row>
    <row r="438" spans="1:20" x14ac:dyDescent="0.25">
      <c r="A438" s="144" t="s">
        <v>146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144" t="s">
        <v>147</v>
      </c>
      <c r="H438">
        <v>15.94160819660809</v>
      </c>
    </row>
    <row r="439" spans="1:20" x14ac:dyDescent="0.25">
      <c r="A439" s="144" t="s">
        <v>147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144" t="s">
        <v>148</v>
      </c>
      <c r="H439">
        <v>26.842046443888648</v>
      </c>
    </row>
    <row r="440" spans="1:20" x14ac:dyDescent="0.25">
      <c r="A440" s="144" t="s">
        <v>148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144" t="s">
        <v>149</v>
      </c>
      <c r="H440">
        <v>18.500039576582431</v>
      </c>
    </row>
    <row r="441" spans="1:20" x14ac:dyDescent="0.25">
      <c r="A441" s="144" t="s">
        <v>149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144" t="s">
        <v>150</v>
      </c>
      <c r="H441">
        <v>19.839670972643621</v>
      </c>
    </row>
    <row r="442" spans="1:20" x14ac:dyDescent="0.25">
      <c r="A442" s="144" t="s">
        <v>150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144" t="s">
        <v>151</v>
      </c>
      <c r="H442">
        <v>11.93577030006292</v>
      </c>
    </row>
    <row r="443" spans="1:20" x14ac:dyDescent="0.25">
      <c r="A443" s="144" t="s">
        <v>151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144" t="s">
        <v>152</v>
      </c>
      <c r="H443">
        <v>10.33766512586547</v>
      </c>
    </row>
    <row r="444" spans="1:20" x14ac:dyDescent="0.25">
      <c r="A444" s="144" t="s">
        <v>152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144" t="s">
        <v>191</v>
      </c>
      <c r="H444">
        <v>49.1966030583784</v>
      </c>
    </row>
    <row r="445" spans="1:20" x14ac:dyDescent="0.25">
      <c r="A445" s="144" t="s">
        <v>191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44"/>
      <c r="B454" s="215" t="s">
        <v>12</v>
      </c>
      <c r="C454" s="180"/>
      <c r="D454" s="215" t="s">
        <v>105</v>
      </c>
      <c r="E454" s="180"/>
      <c r="G454" s="144"/>
      <c r="H454" s="144" t="s">
        <v>130</v>
      </c>
      <c r="L454" s="145"/>
      <c r="M454" s="145" t="s">
        <v>131</v>
      </c>
      <c r="N454" s="145" t="s">
        <v>132</v>
      </c>
      <c r="O454" s="145" t="s">
        <v>133</v>
      </c>
      <c r="P454" s="145" t="s">
        <v>134</v>
      </c>
      <c r="Q454" s="145" t="s">
        <v>135</v>
      </c>
      <c r="R454" s="145" t="s">
        <v>136</v>
      </c>
      <c r="S454" s="145" t="s">
        <v>137</v>
      </c>
      <c r="T454" s="145" t="s">
        <v>138</v>
      </c>
    </row>
    <row r="455" spans="1:20" x14ac:dyDescent="0.25">
      <c r="A455" s="144"/>
      <c r="B455" s="144" t="s">
        <v>139</v>
      </c>
      <c r="C455" s="144" t="s">
        <v>140</v>
      </c>
      <c r="D455" s="144" t="s">
        <v>139</v>
      </c>
      <c r="E455" s="144" t="s">
        <v>140</v>
      </c>
      <c r="G455" s="144" t="s">
        <v>155</v>
      </c>
      <c r="H455">
        <v>260.19172826506963</v>
      </c>
      <c r="L455" s="145" t="s">
        <v>155</v>
      </c>
      <c r="M455">
        <v>0.99930019802649506</v>
      </c>
      <c r="N455">
        <v>0.7815116431166681</v>
      </c>
      <c r="O455">
        <v>0.93530485426314358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144" t="s">
        <v>155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144" t="s">
        <v>156</v>
      </c>
      <c r="H456">
        <v>402.6027107754349</v>
      </c>
      <c r="L456" s="145" t="s">
        <v>156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144" t="s">
        <v>156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145" t="s">
        <v>157</v>
      </c>
      <c r="M457">
        <v>0.99096058832404321</v>
      </c>
      <c r="N457">
        <v>0.85118466592917863</v>
      </c>
      <c r="O457">
        <v>0.89737061205309687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145" t="s">
        <v>158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145" t="s">
        <v>159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145" t="s">
        <v>160</v>
      </c>
      <c r="M460">
        <v>0.84333894514587449</v>
      </c>
      <c r="N460">
        <v>0.76431811999109955</v>
      </c>
      <c r="O460">
        <v>0.72059484584134725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44"/>
      <c r="B477" s="215" t="s">
        <v>12</v>
      </c>
      <c r="C477" s="180"/>
      <c r="D477" s="215" t="s">
        <v>105</v>
      </c>
      <c r="E477" s="180"/>
      <c r="G477" s="144"/>
      <c r="H477" s="144" t="s">
        <v>130</v>
      </c>
      <c r="L477" s="145"/>
      <c r="M477" s="145" t="s">
        <v>131</v>
      </c>
      <c r="N477" s="145" t="s">
        <v>132</v>
      </c>
      <c r="O477" s="145" t="s">
        <v>133</v>
      </c>
      <c r="P477" s="145" t="s">
        <v>134</v>
      </c>
      <c r="Q477" s="145" t="s">
        <v>135</v>
      </c>
      <c r="R477" s="145" t="s">
        <v>136</v>
      </c>
      <c r="S477" s="145" t="s">
        <v>137</v>
      </c>
      <c r="T477" s="145" t="s">
        <v>138</v>
      </c>
    </row>
    <row r="478" spans="1:20" x14ac:dyDescent="0.25">
      <c r="A478" s="144"/>
      <c r="B478" s="144" t="s">
        <v>139</v>
      </c>
      <c r="C478" s="144" t="s">
        <v>140</v>
      </c>
      <c r="D478" s="144" t="s">
        <v>139</v>
      </c>
      <c r="E478" s="144" t="s">
        <v>140</v>
      </c>
      <c r="G478" s="144" t="s">
        <v>155</v>
      </c>
      <c r="H478">
        <v>9.8375144340485505</v>
      </c>
      <c r="L478" s="145" t="s">
        <v>141</v>
      </c>
      <c r="M478">
        <v>0.79255626111724431</v>
      </c>
      <c r="N478">
        <v>0.76920795187849433</v>
      </c>
      <c r="O478">
        <v>0.70244388261039736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144" t="s">
        <v>155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144" t="s">
        <v>156</v>
      </c>
      <c r="H479">
        <v>17.07535449981593</v>
      </c>
      <c r="L479" s="145" t="s">
        <v>142</v>
      </c>
      <c r="M479">
        <v>0.84442109382154762</v>
      </c>
      <c r="N479">
        <v>0.78745907395692916</v>
      </c>
      <c r="O479">
        <v>0.74124736155954418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144" t="s">
        <v>156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144" t="s">
        <v>157</v>
      </c>
      <c r="H480">
        <v>788.54025942970156</v>
      </c>
      <c r="L480" s="145" t="s">
        <v>143</v>
      </c>
      <c r="M480">
        <v>0.86547160654601774</v>
      </c>
      <c r="N480">
        <v>0.8796731800725599</v>
      </c>
      <c r="O480">
        <v>0.75030562161154857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144" t="s">
        <v>157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144" t="s">
        <v>158</v>
      </c>
      <c r="H481">
        <v>575.25481660380888</v>
      </c>
      <c r="L481" s="145" t="s">
        <v>144</v>
      </c>
      <c r="M481">
        <v>0.88423897287117637</v>
      </c>
      <c r="N481">
        <v>0.79607959286792063</v>
      </c>
      <c r="O481">
        <v>0.71924403963238726</v>
      </c>
      <c r="P481">
        <v>0.45798972508132391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144" t="s">
        <v>158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144" t="s">
        <v>159</v>
      </c>
      <c r="H482">
        <v>62.714129987739128</v>
      </c>
      <c r="L482" s="145" t="s">
        <v>145</v>
      </c>
      <c r="M482">
        <v>1</v>
      </c>
      <c r="N482">
        <v>0.89876097251869913</v>
      </c>
      <c r="O482">
        <v>0.81853197353540519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144" t="s">
        <v>159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144" t="s">
        <v>160</v>
      </c>
      <c r="H483">
        <v>12.374237025557891</v>
      </c>
      <c r="L483" s="145" t="s">
        <v>146</v>
      </c>
      <c r="M483">
        <v>0.93718068485291761</v>
      </c>
      <c r="N483">
        <v>0.82635586851249354</v>
      </c>
      <c r="O483">
        <v>0.78817196250966637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144" t="s">
        <v>160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145" t="s">
        <v>147</v>
      </c>
      <c r="M484">
        <v>0.93827639165129462</v>
      </c>
      <c r="N484">
        <v>0.95070295181045661</v>
      </c>
      <c r="O484">
        <v>0.81229108816856033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145" t="s">
        <v>148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145" t="s">
        <v>149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145" t="s">
        <v>150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145" t="s">
        <v>151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145" t="s">
        <v>152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44"/>
      <c r="B500" s="215" t="s">
        <v>12</v>
      </c>
      <c r="C500" s="180"/>
      <c r="D500" s="215" t="s">
        <v>105</v>
      </c>
      <c r="E500" s="180"/>
      <c r="G500" s="144"/>
      <c r="H500" s="144" t="s">
        <v>130</v>
      </c>
      <c r="L500" s="145"/>
      <c r="M500" s="145" t="s">
        <v>131</v>
      </c>
      <c r="N500" s="145" t="s">
        <v>132</v>
      </c>
      <c r="O500" s="145" t="s">
        <v>133</v>
      </c>
      <c r="P500" s="145" t="s">
        <v>134</v>
      </c>
      <c r="Q500" s="145" t="s">
        <v>135</v>
      </c>
      <c r="R500" s="145" t="s">
        <v>136</v>
      </c>
      <c r="S500" s="145" t="s">
        <v>137</v>
      </c>
      <c r="T500" s="145" t="s">
        <v>138</v>
      </c>
    </row>
    <row r="501" spans="1:20" x14ac:dyDescent="0.25">
      <c r="A501" s="144"/>
      <c r="B501" s="144" t="s">
        <v>139</v>
      </c>
      <c r="C501" s="144" t="s">
        <v>140</v>
      </c>
      <c r="D501" s="144" t="s">
        <v>139</v>
      </c>
      <c r="E501" s="144" t="s">
        <v>140</v>
      </c>
      <c r="G501" s="144" t="s">
        <v>141</v>
      </c>
      <c r="H501">
        <v>956.28867432589004</v>
      </c>
      <c r="L501" s="145" t="s">
        <v>141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144" t="s">
        <v>141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144" t="s">
        <v>142</v>
      </c>
      <c r="H502">
        <v>470.49380476917952</v>
      </c>
      <c r="L502" s="145" t="s">
        <v>142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144" t="s">
        <v>142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144" t="s">
        <v>143</v>
      </c>
      <c r="H503">
        <v>690.98057871603828</v>
      </c>
      <c r="L503" s="145" t="s">
        <v>143</v>
      </c>
      <c r="M503">
        <v>0.66513848436142697</v>
      </c>
      <c r="N503">
        <v>0.83243634189625937</v>
      </c>
      <c r="O503">
        <v>0.67654219867280163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144" t="s">
        <v>143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144" t="s">
        <v>144</v>
      </c>
      <c r="H504">
        <v>221.49707563918361</v>
      </c>
      <c r="L504" s="145" t="s">
        <v>144</v>
      </c>
      <c r="M504">
        <v>0.69755350011429873</v>
      </c>
      <c r="N504">
        <v>0.78511767633816598</v>
      </c>
      <c r="O504">
        <v>0.6265304466885433</v>
      </c>
      <c r="P504">
        <v>0.57001166755122434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144" t="s">
        <v>144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144" t="s">
        <v>145</v>
      </c>
      <c r="H505">
        <v>773.60242426232514</v>
      </c>
      <c r="L505" s="145" t="s">
        <v>145</v>
      </c>
      <c r="M505">
        <v>0.7438841103697138</v>
      </c>
      <c r="N505">
        <v>0.84105561512538873</v>
      </c>
      <c r="O505">
        <v>0.75343991326881699</v>
      </c>
      <c r="P505">
        <v>0.62702608679697902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144" t="s">
        <v>145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144" t="s">
        <v>146</v>
      </c>
      <c r="H506">
        <v>355.23926195123641</v>
      </c>
      <c r="L506" s="145" t="s">
        <v>146</v>
      </c>
      <c r="M506">
        <v>0.68459698330161711</v>
      </c>
      <c r="N506">
        <v>0.85554968868112713</v>
      </c>
      <c r="O506">
        <v>0.71306227879846951</v>
      </c>
      <c r="P506">
        <v>0.62244685596821925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144" t="s">
        <v>146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144" t="s">
        <v>147</v>
      </c>
      <c r="H507">
        <v>170.039673091824</v>
      </c>
      <c r="L507" s="145" t="s">
        <v>147</v>
      </c>
      <c r="M507">
        <v>0.79614582442658122</v>
      </c>
      <c r="N507">
        <v>0.96520449195558011</v>
      </c>
      <c r="O507">
        <v>0.88554979903958297</v>
      </c>
      <c r="P507">
        <v>0.64632430039870847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144" t="s">
        <v>147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144" t="s">
        <v>148</v>
      </c>
      <c r="H508">
        <v>397.93798821870172</v>
      </c>
      <c r="L508" s="145" t="s">
        <v>148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144" t="s">
        <v>148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144" t="s">
        <v>149</v>
      </c>
      <c r="H509">
        <v>714.65466625637373</v>
      </c>
      <c r="L509" s="145" t="s">
        <v>149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144" t="s">
        <v>149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144" t="s">
        <v>150</v>
      </c>
      <c r="H510">
        <v>323.5485064778801</v>
      </c>
      <c r="L510" s="145" t="s">
        <v>150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144" t="s">
        <v>150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144" t="s">
        <v>151</v>
      </c>
      <c r="H511">
        <v>472.52620240842549</v>
      </c>
      <c r="L511" s="145" t="s">
        <v>151</v>
      </c>
      <c r="M511">
        <v>0.73869861931713232</v>
      </c>
      <c r="N511">
        <v>0.84507588314044224</v>
      </c>
      <c r="O511">
        <v>0.79062096801687487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144" t="s">
        <v>151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144" t="s">
        <v>152</v>
      </c>
      <c r="H512">
        <v>276.76003936457357</v>
      </c>
      <c r="L512" s="145" t="s">
        <v>152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144" t="s">
        <v>152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145" t="s">
        <v>191</v>
      </c>
      <c r="M513">
        <v>0.72234158579024399</v>
      </c>
      <c r="N513">
        <v>0.83593311951116522</v>
      </c>
      <c r="O513">
        <v>0.7562829285538597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145" t="s">
        <v>242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145" t="s">
        <v>243</v>
      </c>
      <c r="M515">
        <v>0.75620902029128212</v>
      </c>
      <c r="N515">
        <v>0.90078863022497213</v>
      </c>
      <c r="O515">
        <v>0.90895925154521851</v>
      </c>
      <c r="P515">
        <v>0.70921404214973705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145" t="s">
        <v>244</v>
      </c>
      <c r="M516">
        <v>0.75566592898692708</v>
      </c>
      <c r="N516">
        <v>0.8183554718533308</v>
      </c>
      <c r="O516">
        <v>0.77024970691023742</v>
      </c>
      <c r="P516">
        <v>0.64171197395089108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44"/>
      <c r="B523" s="215" t="s">
        <v>12</v>
      </c>
      <c r="C523" s="180"/>
      <c r="D523" s="215" t="s">
        <v>105</v>
      </c>
      <c r="E523" s="180"/>
      <c r="G523" s="144"/>
      <c r="H523" s="144" t="s">
        <v>130</v>
      </c>
      <c r="L523" s="145"/>
      <c r="M523" s="145" t="s">
        <v>131</v>
      </c>
      <c r="N523" s="145" t="s">
        <v>132</v>
      </c>
      <c r="O523" s="145" t="s">
        <v>133</v>
      </c>
      <c r="P523" s="145" t="s">
        <v>134</v>
      </c>
      <c r="Q523" s="145" t="s">
        <v>135</v>
      </c>
      <c r="R523" s="145" t="s">
        <v>136</v>
      </c>
      <c r="S523" s="145" t="s">
        <v>137</v>
      </c>
      <c r="T523" s="145" t="s">
        <v>138</v>
      </c>
    </row>
    <row r="524" spans="1:20" x14ac:dyDescent="0.25">
      <c r="A524" s="144"/>
      <c r="B524" s="144" t="s">
        <v>139</v>
      </c>
      <c r="C524" s="144" t="s">
        <v>140</v>
      </c>
      <c r="D524" s="144" t="s">
        <v>139</v>
      </c>
      <c r="E524" s="144" t="s">
        <v>140</v>
      </c>
      <c r="G524" s="144" t="s">
        <v>141</v>
      </c>
      <c r="H524">
        <v>122.08346254398251</v>
      </c>
      <c r="L524" s="145" t="s">
        <v>141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144" t="s">
        <v>141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144" t="s">
        <v>142</v>
      </c>
      <c r="H525">
        <v>37.070760965120307</v>
      </c>
      <c r="L525" s="145" t="s">
        <v>142</v>
      </c>
      <c r="M525">
        <v>0.89391896571021345</v>
      </c>
      <c r="N525">
        <v>0.87513083614251097</v>
      </c>
      <c r="O525">
        <v>0.80717624052354642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144" t="s">
        <v>142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144" t="s">
        <v>143</v>
      </c>
      <c r="H526">
        <v>20.54307795298055</v>
      </c>
      <c r="L526" s="145" t="s">
        <v>143</v>
      </c>
      <c r="M526">
        <v>0.96472831680130122</v>
      </c>
      <c r="N526">
        <v>0.94961471656306984</v>
      </c>
      <c r="O526">
        <v>0.91022720705771343</v>
      </c>
      <c r="P526">
        <v>0.8463594973449009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144" t="s">
        <v>143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144" t="s">
        <v>144</v>
      </c>
      <c r="H527">
        <v>35.356044880282717</v>
      </c>
      <c r="L527" s="145" t="s">
        <v>144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144" t="s">
        <v>144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144" t="s">
        <v>145</v>
      </c>
      <c r="H528">
        <v>11.49014324308907</v>
      </c>
      <c r="L528" s="145" t="s">
        <v>145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144" t="s">
        <v>145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144" t="s">
        <v>146</v>
      </c>
      <c r="H529">
        <v>38.183235794719543</v>
      </c>
      <c r="L529" s="145" t="s">
        <v>146</v>
      </c>
      <c r="M529">
        <v>0.91231520409463351</v>
      </c>
      <c r="N529">
        <v>0.89024875055235875</v>
      </c>
      <c r="O529">
        <v>0.91295881643426169</v>
      </c>
      <c r="P529">
        <v>0.88347792558248073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144" t="s">
        <v>146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144" t="s">
        <v>147</v>
      </c>
      <c r="H530">
        <v>39.901516390977328</v>
      </c>
      <c r="L530" s="145" t="s">
        <v>147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144" t="s">
        <v>147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144" t="s">
        <v>148</v>
      </c>
      <c r="H531">
        <v>27.419966663208239</v>
      </c>
      <c r="L531" s="145" t="s">
        <v>148</v>
      </c>
      <c r="M531">
        <v>0.98048614135709067</v>
      </c>
      <c r="N531">
        <v>1</v>
      </c>
      <c r="O531">
        <v>0.95076108387410641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144" t="s">
        <v>148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144" t="s">
        <v>149</v>
      </c>
      <c r="H532">
        <v>41.323897618839538</v>
      </c>
      <c r="L532" s="145" t="s">
        <v>149</v>
      </c>
      <c r="M532">
        <v>0.93374386362436779</v>
      </c>
      <c r="N532">
        <v>0.86774321973775614</v>
      </c>
      <c r="O532">
        <v>1</v>
      </c>
      <c r="P532">
        <v>0.86341374212753474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144" t="s">
        <v>149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144" t="s">
        <v>150</v>
      </c>
      <c r="H533">
        <v>40.957921495448907</v>
      </c>
      <c r="L533" s="145" t="s">
        <v>150</v>
      </c>
      <c r="M533">
        <v>1</v>
      </c>
      <c r="N533">
        <v>0.92056771662063219</v>
      </c>
      <c r="O533">
        <v>0.94219276209457659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144" t="s">
        <v>150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144" t="s">
        <v>151</v>
      </c>
      <c r="H534">
        <v>47.410546399909798</v>
      </c>
      <c r="L534" s="145" t="s">
        <v>151</v>
      </c>
      <c r="M534">
        <v>0.98908664305395133</v>
      </c>
      <c r="N534">
        <v>0.93942292166841501</v>
      </c>
      <c r="O534">
        <v>0.85056933220290631</v>
      </c>
      <c r="P534">
        <v>0.89389153639443453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144" t="s">
        <v>151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144" t="s">
        <v>152</v>
      </c>
      <c r="H535">
        <v>42.366606165404747</v>
      </c>
      <c r="L535" s="145" t="s">
        <v>152</v>
      </c>
      <c r="M535">
        <v>0.95325231464441951</v>
      </c>
      <c r="N535">
        <v>0.90985144800005169</v>
      </c>
      <c r="O535">
        <v>0.91355457471635482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144" t="s">
        <v>152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145" t="s">
        <v>191</v>
      </c>
      <c r="M536">
        <v>0.97096767626208613</v>
      </c>
      <c r="N536">
        <v>0.92883716366517544</v>
      </c>
      <c r="O536">
        <v>0.8953756972913528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44"/>
      <c r="B546" s="215" t="s">
        <v>12</v>
      </c>
      <c r="C546" s="180"/>
      <c r="D546" s="215" t="s">
        <v>105</v>
      </c>
      <c r="E546" s="180"/>
      <c r="G546" s="144"/>
      <c r="H546" s="144" t="s">
        <v>130</v>
      </c>
      <c r="L546" s="145"/>
      <c r="M546" s="145" t="s">
        <v>131</v>
      </c>
      <c r="N546" s="145" t="s">
        <v>132</v>
      </c>
      <c r="O546" s="145" t="s">
        <v>133</v>
      </c>
      <c r="P546" s="145" t="s">
        <v>134</v>
      </c>
      <c r="Q546" s="145" t="s">
        <v>135</v>
      </c>
      <c r="R546" s="145" t="s">
        <v>136</v>
      </c>
      <c r="S546" s="145" t="s">
        <v>137</v>
      </c>
      <c r="T546" s="145" t="s">
        <v>138</v>
      </c>
    </row>
    <row r="547" spans="1:20" x14ac:dyDescent="0.25">
      <c r="A547" s="144"/>
      <c r="B547" s="144" t="s">
        <v>139</v>
      </c>
      <c r="C547" s="144" t="s">
        <v>140</v>
      </c>
      <c r="D547" s="144" t="s">
        <v>139</v>
      </c>
      <c r="E547" s="144" t="s">
        <v>140</v>
      </c>
      <c r="G547" s="144" t="s">
        <v>141</v>
      </c>
      <c r="H547">
        <v>810.51352133535647</v>
      </c>
      <c r="L547" s="145" t="s">
        <v>155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144" t="s">
        <v>141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144" t="s">
        <v>142</v>
      </c>
      <c r="H548">
        <v>926.61701406286204</v>
      </c>
      <c r="L548" s="145" t="s">
        <v>156</v>
      </c>
      <c r="M548">
        <v>0.5222179071840346</v>
      </c>
      <c r="N548">
        <v>0.18985599110135731</v>
      </c>
      <c r="O548">
        <v>0.2088498043205505</v>
      </c>
      <c r="P548">
        <v>0.82975316296307156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144" t="s">
        <v>142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144" t="s">
        <v>143</v>
      </c>
      <c r="H549">
        <v>441.825452698422</v>
      </c>
      <c r="L549" s="145" t="s">
        <v>157</v>
      </c>
      <c r="M549">
        <v>0.5213555051446831</v>
      </c>
      <c r="N549">
        <v>0.17413464954191599</v>
      </c>
      <c r="O549">
        <v>0.26665808554691978</v>
      </c>
      <c r="P549">
        <v>0.87802145462415015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144" t="s">
        <v>143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144" t="s">
        <v>144</v>
      </c>
      <c r="H550">
        <v>818.11318879613304</v>
      </c>
      <c r="L550" s="145" t="s">
        <v>158</v>
      </c>
      <c r="M550">
        <v>0.99999999999999989</v>
      </c>
      <c r="N550">
        <v>1</v>
      </c>
      <c r="O550">
        <v>1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144" t="s">
        <v>144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144" t="s">
        <v>145</v>
      </c>
      <c r="H551">
        <v>291.39629733516409</v>
      </c>
      <c r="L551" s="145" t="s">
        <v>159</v>
      </c>
      <c r="M551">
        <v>0.74649753090735094</v>
      </c>
      <c r="N551">
        <v>0.30566060252897598</v>
      </c>
      <c r="O551">
        <v>0.76791805962062953</v>
      </c>
      <c r="P551">
        <v>0.89730745942015777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144" t="s">
        <v>145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144" t="s">
        <v>146</v>
      </c>
      <c r="H552">
        <v>263.12774156143161</v>
      </c>
      <c r="L552" s="145" t="s">
        <v>160</v>
      </c>
      <c r="M552">
        <v>0.61234811168405534</v>
      </c>
      <c r="N552">
        <v>0.21084207483593989</v>
      </c>
      <c r="O552">
        <v>0.55430105033819588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144" t="s">
        <v>146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144" t="s">
        <v>147</v>
      </c>
      <c r="H553">
        <v>449.68231331857942</v>
      </c>
    </row>
    <row r="554" spans="1:20" x14ac:dyDescent="0.25">
      <c r="A554" s="144" t="s">
        <v>147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144" t="s">
        <v>148</v>
      </c>
      <c r="H554">
        <v>1859.0866196503241</v>
      </c>
    </row>
    <row r="555" spans="1:20" x14ac:dyDescent="0.25">
      <c r="A555" s="144" t="s">
        <v>148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44"/>
      <c r="B569" s="215" t="s">
        <v>12</v>
      </c>
      <c r="C569" s="180"/>
      <c r="D569" s="215" t="s">
        <v>105</v>
      </c>
      <c r="E569" s="180"/>
      <c r="G569" s="144"/>
      <c r="H569" s="144" t="s">
        <v>130</v>
      </c>
      <c r="L569" s="145"/>
      <c r="M569" s="145" t="s">
        <v>131</v>
      </c>
      <c r="N569" s="145" t="s">
        <v>132</v>
      </c>
      <c r="O569" s="145" t="s">
        <v>133</v>
      </c>
      <c r="P569" s="145" t="s">
        <v>134</v>
      </c>
      <c r="Q569" s="145" t="s">
        <v>135</v>
      </c>
      <c r="R569" s="145" t="s">
        <v>136</v>
      </c>
      <c r="S569" s="145" t="s">
        <v>137</v>
      </c>
      <c r="T569" s="145" t="s">
        <v>138</v>
      </c>
    </row>
    <row r="570" spans="1:20" x14ac:dyDescent="0.25">
      <c r="A570" s="144"/>
      <c r="B570" s="144" t="s">
        <v>139</v>
      </c>
      <c r="C570" s="144" t="s">
        <v>140</v>
      </c>
      <c r="D570" s="144" t="s">
        <v>139</v>
      </c>
      <c r="E570" s="144" t="s">
        <v>140</v>
      </c>
      <c r="G570" s="144" t="s">
        <v>141</v>
      </c>
      <c r="H570">
        <v>660.96691736956041</v>
      </c>
      <c r="L570" s="145" t="s">
        <v>141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144" t="s">
        <v>141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144" t="s">
        <v>142</v>
      </c>
      <c r="H571">
        <v>160.78137999026791</v>
      </c>
      <c r="L571" s="145" t="s">
        <v>142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144" t="s">
        <v>142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144" t="s">
        <v>143</v>
      </c>
      <c r="H572">
        <v>243.84673975068159</v>
      </c>
      <c r="L572" s="145" t="s">
        <v>143</v>
      </c>
      <c r="M572">
        <v>0.88134143812627541</v>
      </c>
      <c r="N572">
        <v>0.79606546283081092</v>
      </c>
      <c r="O572">
        <v>0.75391353513621451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144" t="s">
        <v>143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144" t="s">
        <v>144</v>
      </c>
      <c r="H573">
        <v>43.1756878400207</v>
      </c>
      <c r="L573" s="145" t="s">
        <v>144</v>
      </c>
      <c r="M573">
        <v>0.86835518269977263</v>
      </c>
      <c r="N573">
        <v>0.77927403060456335</v>
      </c>
      <c r="O573">
        <v>0.7944579465526761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144" t="s">
        <v>144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144" t="s">
        <v>145</v>
      </c>
      <c r="H574">
        <v>116.36956173833239</v>
      </c>
      <c r="L574" s="145" t="s">
        <v>145</v>
      </c>
      <c r="M574">
        <v>0.89442015948797637</v>
      </c>
      <c r="N574">
        <v>0.80304251424718687</v>
      </c>
      <c r="O574">
        <v>0.8879147307062365</v>
      </c>
      <c r="P574">
        <v>0.67245160070380294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144" t="s">
        <v>145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144" t="s">
        <v>146</v>
      </c>
      <c r="H575">
        <v>100.19637103801929</v>
      </c>
      <c r="L575" s="145" t="s">
        <v>146</v>
      </c>
      <c r="M575">
        <v>0.87867915561232957</v>
      </c>
      <c r="N575">
        <v>0.81460736200790451</v>
      </c>
      <c r="O575">
        <v>0.79018065976450347</v>
      </c>
      <c r="P575">
        <v>0.58207312263815625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144" t="s">
        <v>146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144" t="s">
        <v>147</v>
      </c>
      <c r="H576">
        <v>136.44731518120639</v>
      </c>
      <c r="L576" s="145" t="s">
        <v>147</v>
      </c>
      <c r="M576">
        <v>0.95873123332022203</v>
      </c>
      <c r="N576">
        <v>0.82491378611501909</v>
      </c>
      <c r="O576">
        <v>0.8230396355587104</v>
      </c>
      <c r="P576">
        <v>0.61879594643399771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144" t="s">
        <v>147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144" t="s">
        <v>148</v>
      </c>
      <c r="H577">
        <v>101.30410967542549</v>
      </c>
      <c r="L577" s="145" t="s">
        <v>148</v>
      </c>
      <c r="M577">
        <v>0.82908280641669341</v>
      </c>
      <c r="N577">
        <v>0.77241796224246284</v>
      </c>
      <c r="O577">
        <v>0.78184336100959184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144" t="s">
        <v>148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144" t="s">
        <v>149</v>
      </c>
      <c r="H578">
        <v>239.27967320800039</v>
      </c>
      <c r="L578" s="145" t="s">
        <v>149</v>
      </c>
      <c r="M578">
        <v>0.87679333748319366</v>
      </c>
      <c r="N578">
        <v>0.9207660163836402</v>
      </c>
      <c r="O578">
        <v>0.80391531707065556</v>
      </c>
      <c r="P578">
        <v>0.6376271847076127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144" t="s">
        <v>149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144" t="s">
        <v>150</v>
      </c>
      <c r="H579">
        <v>242.92245729970929</v>
      </c>
      <c r="L579" s="145" t="s">
        <v>150</v>
      </c>
      <c r="M579">
        <v>0.91282371012246355</v>
      </c>
      <c r="N579">
        <v>0.82086863657623055</v>
      </c>
      <c r="O579">
        <v>0.77466733049327385</v>
      </c>
      <c r="P579">
        <v>0.56804242143268313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144" t="s">
        <v>150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144" t="s">
        <v>151</v>
      </c>
      <c r="H580">
        <v>69.913165099815473</v>
      </c>
      <c r="L580" s="145" t="s">
        <v>151</v>
      </c>
      <c r="M580">
        <v>0.95975135397117894</v>
      </c>
      <c r="N580">
        <v>0.85217556589674959</v>
      </c>
      <c r="O580">
        <v>0.88639469159485407</v>
      </c>
      <c r="P580">
        <v>0.61744272412778922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144" t="s">
        <v>151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144" t="s">
        <v>152</v>
      </c>
      <c r="H581">
        <v>100.3255431114552</v>
      </c>
      <c r="L581" s="145" t="s">
        <v>152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144" t="s">
        <v>152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144" t="s">
        <v>191</v>
      </c>
      <c r="H582">
        <v>106.5712571574057</v>
      </c>
    </row>
    <row r="583" spans="1:20" x14ac:dyDescent="0.25">
      <c r="A583" s="144" t="s">
        <v>191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144" t="s">
        <v>242</v>
      </c>
      <c r="H583">
        <v>113.0676930984108</v>
      </c>
    </row>
    <row r="584" spans="1:20" x14ac:dyDescent="0.25">
      <c r="A584" s="144" t="s">
        <v>242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144" t="s">
        <v>243</v>
      </c>
      <c r="H584">
        <v>77.653120638292577</v>
      </c>
    </row>
    <row r="585" spans="1:20" x14ac:dyDescent="0.25">
      <c r="A585" s="144" t="s">
        <v>243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144" t="s">
        <v>244</v>
      </c>
      <c r="H585">
        <v>176.90992900171119</v>
      </c>
    </row>
    <row r="586" spans="1:20" x14ac:dyDescent="0.25">
      <c r="A586" s="144" t="s">
        <v>244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44"/>
      <c r="B592" s="215" t="s">
        <v>12</v>
      </c>
      <c r="C592" s="180"/>
      <c r="D592" s="215" t="s">
        <v>105</v>
      </c>
      <c r="E592" s="180"/>
      <c r="G592" s="144"/>
      <c r="H592" s="144" t="s">
        <v>130</v>
      </c>
      <c r="L592" s="145"/>
      <c r="M592" s="145" t="s">
        <v>131</v>
      </c>
      <c r="N592" s="145" t="s">
        <v>132</v>
      </c>
      <c r="O592" s="145" t="s">
        <v>133</v>
      </c>
      <c r="P592" s="145" t="s">
        <v>134</v>
      </c>
      <c r="Q592" s="145" t="s">
        <v>135</v>
      </c>
      <c r="R592" s="145" t="s">
        <v>136</v>
      </c>
      <c r="S592" s="145" t="s">
        <v>137</v>
      </c>
      <c r="T592" s="145" t="s">
        <v>138</v>
      </c>
    </row>
    <row r="593" spans="1:20" x14ac:dyDescent="0.25">
      <c r="A593" s="144"/>
      <c r="B593" s="144" t="s">
        <v>139</v>
      </c>
      <c r="C593" s="144" t="s">
        <v>140</v>
      </c>
      <c r="D593" s="144" t="s">
        <v>139</v>
      </c>
      <c r="E593" s="144" t="s">
        <v>140</v>
      </c>
      <c r="G593" s="144" t="s">
        <v>155</v>
      </c>
      <c r="H593">
        <v>10.270608538998459</v>
      </c>
      <c r="L593" s="145" t="s">
        <v>141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144" t="s">
        <v>155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144" t="s">
        <v>156</v>
      </c>
      <c r="H594">
        <v>50.835808531052827</v>
      </c>
      <c r="L594" s="145" t="s">
        <v>142</v>
      </c>
      <c r="M594">
        <v>0.59922222755007548</v>
      </c>
      <c r="N594">
        <v>0.74259737585124608</v>
      </c>
      <c r="O594">
        <v>0.2497184072656323</v>
      </c>
      <c r="P594">
        <v>0.41578007877705581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144" t="s">
        <v>156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144" t="s">
        <v>157</v>
      </c>
      <c r="H595">
        <v>128.5117590713148</v>
      </c>
      <c r="L595" s="145" t="s">
        <v>143</v>
      </c>
      <c r="M595">
        <v>0.68002524389233177</v>
      </c>
      <c r="N595">
        <v>0.75818698366889781</v>
      </c>
      <c r="O595">
        <v>0.25059423072224762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144" t="s">
        <v>157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144" t="s">
        <v>158</v>
      </c>
      <c r="H596">
        <v>212.36246773488321</v>
      </c>
      <c r="L596" s="145" t="s">
        <v>144</v>
      </c>
      <c r="M596">
        <v>0.64473470254771259</v>
      </c>
      <c r="N596">
        <v>0.78164266885105205</v>
      </c>
      <c r="O596">
        <v>0.24459906587227881</v>
      </c>
      <c r="P596">
        <v>0.39426406406395892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144" t="s">
        <v>158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144" t="s">
        <v>159</v>
      </c>
      <c r="H597">
        <v>37.760514782528183</v>
      </c>
      <c r="L597" s="145" t="s">
        <v>145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144" t="s">
        <v>159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144" t="s">
        <v>160</v>
      </c>
      <c r="H598">
        <v>251.53003679043741</v>
      </c>
      <c r="L598" s="145" t="s">
        <v>146</v>
      </c>
      <c r="M598">
        <v>0.6408426565385682</v>
      </c>
      <c r="N598">
        <v>0.87803194556169917</v>
      </c>
      <c r="O598">
        <v>0.27908624658972347</v>
      </c>
      <c r="P598">
        <v>0.37999832596130961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144" t="s">
        <v>160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145" t="s">
        <v>147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145" t="s">
        <v>148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</sheetData>
  <mergeCells count="20">
    <mergeCell ref="W7:X7"/>
    <mergeCell ref="Y7:Z7"/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92:C592"/>
    <mergeCell ref="D592:E592"/>
    <mergeCell ref="B523:C523"/>
    <mergeCell ref="D523:E523"/>
    <mergeCell ref="B546:C546"/>
    <mergeCell ref="D546:E546"/>
    <mergeCell ref="B569:C569"/>
    <mergeCell ref="D569:E569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2"/>
  <sheetViews>
    <sheetView topLeftCell="G442"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183</v>
      </c>
    </row>
    <row r="2" spans="1:18" x14ac:dyDescent="0.25">
      <c r="A2" s="165" t="s">
        <v>2</v>
      </c>
      <c r="B2" s="2">
        <v>34</v>
      </c>
      <c r="C2" s="165" t="s">
        <v>183</v>
      </c>
      <c r="D2" s="2">
        <v>83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65" t="s">
        <v>14</v>
      </c>
      <c r="B8">
        <v>4.4379216732254392</v>
      </c>
      <c r="C8">
        <v>3.9046491210391081</v>
      </c>
      <c r="H8" s="9" t="s">
        <v>15</v>
      </c>
      <c r="I8">
        <v>8.9108053537892057E-2</v>
      </c>
      <c r="J8">
        <v>9.8598245762481163E-2</v>
      </c>
      <c r="P8" s="9" t="s">
        <v>16</v>
      </c>
      <c r="Q8">
        <v>-0.51194343451236202</v>
      </c>
      <c r="R8">
        <v>0.99127371593177249</v>
      </c>
    </row>
    <row r="9" spans="1:18" x14ac:dyDescent="0.25">
      <c r="A9" s="165" t="s">
        <v>17</v>
      </c>
      <c r="B9">
        <v>25.34976637521239</v>
      </c>
      <c r="C9">
        <v>16.576907844806431</v>
      </c>
      <c r="H9" s="9" t="s">
        <v>18</v>
      </c>
      <c r="I9">
        <v>5.5304200860512159E-2</v>
      </c>
      <c r="J9">
        <v>6.6720914670338749E-2</v>
      </c>
      <c r="P9" s="9" t="s">
        <v>19</v>
      </c>
      <c r="Q9">
        <v>8.5533715502111995</v>
      </c>
      <c r="R9">
        <v>14.29748548164304</v>
      </c>
    </row>
    <row r="10" spans="1:18" x14ac:dyDescent="0.25">
      <c r="A10" s="165" t="s">
        <v>20</v>
      </c>
      <c r="B10">
        <v>13.53753752399134</v>
      </c>
      <c r="C10">
        <v>4.3763142383272946</v>
      </c>
      <c r="H10" s="9" t="s">
        <v>21</v>
      </c>
      <c r="I10">
        <v>0.1454737683171588</v>
      </c>
      <c r="J10">
        <v>7.0933588077974633E-2</v>
      </c>
      <c r="P10" s="9" t="s">
        <v>22</v>
      </c>
      <c r="Q10">
        <v>36.694172928850278</v>
      </c>
      <c r="R10">
        <v>58.525276992240251</v>
      </c>
    </row>
    <row r="11" spans="1:18" x14ac:dyDescent="0.25">
      <c r="A11" s="165" t="s">
        <v>23</v>
      </c>
      <c r="B11">
        <v>10.079026065273871</v>
      </c>
      <c r="C11">
        <v>13.829465115036211</v>
      </c>
      <c r="H11" s="9" t="s">
        <v>24</v>
      </c>
      <c r="I11">
        <v>5.6704899081364411E-2</v>
      </c>
      <c r="J11">
        <v>0.1128418007447229</v>
      </c>
    </row>
    <row r="12" spans="1:18" x14ac:dyDescent="0.25">
      <c r="H12" s="9" t="s">
        <v>25</v>
      </c>
      <c r="I12">
        <v>0.11371685028663089</v>
      </c>
      <c r="J12">
        <v>7.1335689567923105E-2</v>
      </c>
    </row>
    <row r="13" spans="1:18" x14ac:dyDescent="0.25">
      <c r="H13" s="9" t="s">
        <v>26</v>
      </c>
      <c r="I13">
        <v>9.1806731187939208E-2</v>
      </c>
      <c r="J13">
        <v>6.3002300774954126E-2</v>
      </c>
      <c r="P13" s="9" t="s">
        <v>27</v>
      </c>
      <c r="Q13">
        <v>960.77036079571189</v>
      </c>
    </row>
    <row r="14" spans="1:18" x14ac:dyDescent="0.25">
      <c r="H14" s="9" t="s">
        <v>28</v>
      </c>
      <c r="I14">
        <v>4.3680460172991722E-2</v>
      </c>
      <c r="J14">
        <v>7.6521556159917167E-2</v>
      </c>
    </row>
    <row r="15" spans="1:18" x14ac:dyDescent="0.25">
      <c r="H15" s="9" t="s">
        <v>29</v>
      </c>
      <c r="I15">
        <v>5.485598432897041E-2</v>
      </c>
      <c r="J15">
        <v>5.3720047574799833E-2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65" t="s">
        <v>14</v>
      </c>
      <c r="B21">
        <v>4.5351794216114936</v>
      </c>
      <c r="C21">
        <v>3.04118749667178</v>
      </c>
      <c r="H21" s="9" t="s">
        <v>15</v>
      </c>
      <c r="I21">
        <v>0.42744009060229893</v>
      </c>
      <c r="J21">
        <v>0.52106785650726017</v>
      </c>
      <c r="P21" s="9" t="s">
        <v>16</v>
      </c>
      <c r="Q21">
        <v>0.29675733830518081</v>
      </c>
      <c r="R21">
        <v>-0.87628328174502823</v>
      </c>
    </row>
    <row r="22" spans="1:18" x14ac:dyDescent="0.25">
      <c r="A22" s="165" t="s">
        <v>17</v>
      </c>
      <c r="B22">
        <v>23.51298513968775</v>
      </c>
      <c r="C22">
        <v>13.988493676031281</v>
      </c>
      <c r="H22" s="9" t="s">
        <v>18</v>
      </c>
      <c r="I22">
        <v>0.52160190901352022</v>
      </c>
      <c r="J22">
        <v>0.40908601755179119</v>
      </c>
      <c r="P22" s="9" t="s">
        <v>19</v>
      </c>
      <c r="Q22">
        <v>3.5037370738137321</v>
      </c>
      <c r="R22">
        <v>5.9865786823968037</v>
      </c>
    </row>
    <row r="23" spans="1:18" x14ac:dyDescent="0.25">
      <c r="A23" s="165" t="s">
        <v>20</v>
      </c>
      <c r="B23">
        <v>5.5848102844853882</v>
      </c>
      <c r="C23">
        <v>4.992776288373765</v>
      </c>
      <c r="H23" s="9" t="s">
        <v>21</v>
      </c>
      <c r="I23">
        <v>0.56603595264192186</v>
      </c>
      <c r="J23">
        <v>0.56371386791427724</v>
      </c>
      <c r="P23" s="9" t="s">
        <v>22</v>
      </c>
      <c r="Q23">
        <v>16.090769982053182</v>
      </c>
      <c r="R23">
        <v>30.624091995789581</v>
      </c>
    </row>
    <row r="24" spans="1:18" x14ac:dyDescent="0.25">
      <c r="A24" s="165" t="s">
        <v>23</v>
      </c>
      <c r="B24">
        <v>6.06631946332738</v>
      </c>
      <c r="C24">
        <v>3.6951660836105811</v>
      </c>
      <c r="H24" s="9" t="s">
        <v>24</v>
      </c>
      <c r="I24">
        <v>0.64672307938512474</v>
      </c>
      <c r="J24">
        <v>0.54715973597459933</v>
      </c>
    </row>
    <row r="25" spans="1:18" x14ac:dyDescent="0.25">
      <c r="H25" s="9" t="s">
        <v>25</v>
      </c>
      <c r="I25">
        <v>0.63611140452214776</v>
      </c>
      <c r="J25">
        <v>0.55273276587780473</v>
      </c>
    </row>
    <row r="26" spans="1:18" x14ac:dyDescent="0.25">
      <c r="H26" s="9" t="s">
        <v>26</v>
      </c>
      <c r="I26">
        <v>0.42738356269398042</v>
      </c>
      <c r="J26">
        <v>0.4401725507108743</v>
      </c>
      <c r="P26" s="9" t="s">
        <v>27</v>
      </c>
      <c r="Q26">
        <v>219.38786804230239</v>
      </c>
    </row>
    <row r="27" spans="1:18" x14ac:dyDescent="0.25">
      <c r="H27" s="9" t="s">
        <v>28</v>
      </c>
      <c r="I27">
        <v>0.76357623782936868</v>
      </c>
      <c r="J27">
        <v>0.72794481768478014</v>
      </c>
    </row>
    <row r="28" spans="1:18" x14ac:dyDescent="0.25">
      <c r="H28" s="9" t="s">
        <v>29</v>
      </c>
      <c r="I28">
        <v>0.80985798513094498</v>
      </c>
      <c r="J28">
        <v>0.66142810206031721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65" t="s">
        <v>14</v>
      </c>
      <c r="B34">
        <v>11.50647593599134</v>
      </c>
      <c r="C34">
        <v>4.0546373785062437</v>
      </c>
      <c r="H34" s="9" t="s">
        <v>15</v>
      </c>
      <c r="I34">
        <v>0.73529850834691268</v>
      </c>
      <c r="J34">
        <v>0.86412979937531276</v>
      </c>
      <c r="P34" s="9" t="s">
        <v>16</v>
      </c>
      <c r="Q34">
        <v>-1.175807700525523</v>
      </c>
      <c r="R34">
        <v>9.704193559711058</v>
      </c>
    </row>
    <row r="35" spans="1:18" x14ac:dyDescent="0.25">
      <c r="A35" s="165" t="s">
        <v>17</v>
      </c>
      <c r="B35">
        <v>28.360724604543812</v>
      </c>
      <c r="C35">
        <v>29.027837750472418</v>
      </c>
      <c r="H35" s="9" t="s">
        <v>18</v>
      </c>
      <c r="I35">
        <v>0.83312144743380268</v>
      </c>
      <c r="J35">
        <v>0.83732090798255554</v>
      </c>
      <c r="P35" s="9" t="s">
        <v>19</v>
      </c>
      <c r="Q35">
        <v>55.157925693252068</v>
      </c>
      <c r="R35">
        <v>44.775685523373816</v>
      </c>
    </row>
    <row r="36" spans="1:18" x14ac:dyDescent="0.25">
      <c r="A36" s="165" t="s">
        <v>20</v>
      </c>
      <c r="B36">
        <v>68.194699563578112</v>
      </c>
      <c r="C36">
        <v>30.149891111100128</v>
      </c>
      <c r="H36" s="9" t="s">
        <v>21</v>
      </c>
      <c r="I36">
        <v>0.90227991637159699</v>
      </c>
      <c r="J36">
        <v>0.86430922891294915</v>
      </c>
      <c r="P36" s="9" t="s">
        <v>22</v>
      </c>
      <c r="Q36">
        <v>178.90867894805689</v>
      </c>
      <c r="R36">
        <v>149.7637539526099</v>
      </c>
    </row>
    <row r="37" spans="1:18" x14ac:dyDescent="0.25">
      <c r="A37" s="165" t="s">
        <v>23</v>
      </c>
      <c r="B37">
        <v>27.476072568308609</v>
      </c>
      <c r="C37">
        <v>27.813551162464162</v>
      </c>
      <c r="H37" s="9" t="s">
        <v>24</v>
      </c>
      <c r="I37">
        <v>0.79606745261106371</v>
      </c>
      <c r="J37">
        <v>0.87677648513284168</v>
      </c>
    </row>
    <row r="38" spans="1:18" x14ac:dyDescent="0.25">
      <c r="H38" s="9" t="s">
        <v>25</v>
      </c>
      <c r="I38">
        <v>0.61095224970159467</v>
      </c>
      <c r="J38">
        <v>0.71344255914958499</v>
      </c>
    </row>
    <row r="39" spans="1:18" x14ac:dyDescent="0.25">
      <c r="H39" s="9" t="s">
        <v>26</v>
      </c>
      <c r="I39">
        <v>0.56973690890231521</v>
      </c>
      <c r="J39">
        <v>0.66556295339831673</v>
      </c>
      <c r="P39" s="9" t="s">
        <v>27</v>
      </c>
      <c r="Q39">
        <v>6835.5198365351071</v>
      </c>
    </row>
    <row r="40" spans="1:18" x14ac:dyDescent="0.25">
      <c r="H40" s="9" t="s">
        <v>28</v>
      </c>
      <c r="I40">
        <v>0.73100297732556807</v>
      </c>
      <c r="J40">
        <v>0.68231720242992944</v>
      </c>
    </row>
    <row r="41" spans="1:18" x14ac:dyDescent="0.25">
      <c r="H41" s="9" t="s">
        <v>29</v>
      </c>
      <c r="I41">
        <v>0.83090887626908883</v>
      </c>
      <c r="J41">
        <v>0.75477480078276882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65" t="s">
        <v>14</v>
      </c>
      <c r="B47">
        <v>4.3356017256893438</v>
      </c>
      <c r="C47">
        <v>3.6517762674214151</v>
      </c>
      <c r="H47" s="9" t="s">
        <v>15</v>
      </c>
      <c r="I47">
        <v>7.9482971333555794E-2</v>
      </c>
      <c r="J47">
        <v>6.6963058560920191E-2</v>
      </c>
      <c r="P47" s="9" t="s">
        <v>16</v>
      </c>
      <c r="Q47">
        <v>3.9503246273110491</v>
      </c>
      <c r="R47">
        <v>-2.749456817239134</v>
      </c>
    </row>
    <row r="48" spans="1:18" x14ac:dyDescent="0.25">
      <c r="A48" s="165" t="s">
        <v>17</v>
      </c>
      <c r="B48">
        <v>30.933876864072491</v>
      </c>
      <c r="C48">
        <v>19.707923063124891</v>
      </c>
      <c r="H48" s="9" t="s">
        <v>18</v>
      </c>
      <c r="I48">
        <v>6.7086970136875895E-2</v>
      </c>
      <c r="J48">
        <v>5.8771614748903071E-2</v>
      </c>
      <c r="P48" s="9" t="s">
        <v>19</v>
      </c>
      <c r="Q48">
        <v>25.13497935135333</v>
      </c>
      <c r="R48">
        <v>51.399007303211931</v>
      </c>
    </row>
    <row r="49" spans="1:18" x14ac:dyDescent="0.25">
      <c r="A49" s="165" t="s">
        <v>20</v>
      </c>
      <c r="B49">
        <v>385.54082159210282</v>
      </c>
      <c r="C49">
        <v>26.396615178543911</v>
      </c>
      <c r="H49" s="9" t="s">
        <v>21</v>
      </c>
      <c r="I49">
        <v>0.1200142769674072</v>
      </c>
      <c r="J49">
        <v>0.1240314184929337</v>
      </c>
      <c r="P49" s="9" t="s">
        <v>22</v>
      </c>
      <c r="Q49">
        <v>74.082760654490983</v>
      </c>
      <c r="R49">
        <v>141.36119952805021</v>
      </c>
    </row>
    <row r="50" spans="1:18" x14ac:dyDescent="0.25">
      <c r="A50" s="165" t="s">
        <v>23</v>
      </c>
      <c r="B50">
        <v>35.222043221090459</v>
      </c>
      <c r="C50">
        <v>12.438851908763381</v>
      </c>
      <c r="H50" s="9" t="s">
        <v>24</v>
      </c>
      <c r="I50">
        <v>0.1020905001757899</v>
      </c>
      <c r="J50">
        <v>7.4379450256079185E-2</v>
      </c>
    </row>
    <row r="51" spans="1:18" x14ac:dyDescent="0.25">
      <c r="H51" s="9" t="s">
        <v>25</v>
      </c>
      <c r="I51">
        <v>0.1126148076741126</v>
      </c>
      <c r="J51">
        <v>9.4748797132513635E-2</v>
      </c>
    </row>
    <row r="52" spans="1:18" x14ac:dyDescent="0.25">
      <c r="H52" s="9" t="s">
        <v>26</v>
      </c>
      <c r="I52">
        <v>4.5571593049239703E-2</v>
      </c>
      <c r="J52">
        <v>6.4839721332892619E-2</v>
      </c>
      <c r="P52" s="9" t="s">
        <v>27</v>
      </c>
      <c r="Q52">
        <v>3708.2045207974429</v>
      </c>
    </row>
    <row r="53" spans="1:18" x14ac:dyDescent="0.25">
      <c r="H53" s="9" t="s">
        <v>28</v>
      </c>
      <c r="I53">
        <v>0.16820071097081349</v>
      </c>
      <c r="J53">
        <v>8.0189516676086231E-2</v>
      </c>
    </row>
    <row r="54" spans="1:18" x14ac:dyDescent="0.25">
      <c r="H54" s="9" t="s">
        <v>29</v>
      </c>
      <c r="I54">
        <v>8.700787226384353E-2</v>
      </c>
      <c r="J54">
        <v>9.7104530174323453E-2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65" t="s">
        <v>14</v>
      </c>
      <c r="B60">
        <v>5.4588465639693471</v>
      </c>
      <c r="C60">
        <v>3.7600328817193351</v>
      </c>
      <c r="H60" s="9" t="s">
        <v>15</v>
      </c>
      <c r="I60">
        <v>3.5355299448789283E-2</v>
      </c>
      <c r="J60">
        <v>4.8615960790229597E-2</v>
      </c>
      <c r="P60" s="9" t="s">
        <v>16</v>
      </c>
      <c r="Q60">
        <v>-0.41895630482238161</v>
      </c>
      <c r="R60">
        <v>0.54594762615396275</v>
      </c>
    </row>
    <row r="61" spans="1:18" x14ac:dyDescent="0.25">
      <c r="A61" s="165" t="s">
        <v>17</v>
      </c>
      <c r="B61">
        <v>29.247339808734349</v>
      </c>
      <c r="C61">
        <v>19.268929865821441</v>
      </c>
      <c r="H61" s="9" t="s">
        <v>18</v>
      </c>
      <c r="I61">
        <v>4.9778557373445761E-2</v>
      </c>
      <c r="J61">
        <v>6.1915250027305448E-2</v>
      </c>
      <c r="P61" s="9" t="s">
        <v>19</v>
      </c>
      <c r="Q61">
        <v>9.8356971218913927</v>
      </c>
      <c r="R61">
        <v>15.7011290104317</v>
      </c>
    </row>
    <row r="62" spans="1:18" x14ac:dyDescent="0.25">
      <c r="A62" s="165" t="s">
        <v>20</v>
      </c>
      <c r="B62">
        <v>11.636379571272609</v>
      </c>
      <c r="C62">
        <v>6.5543075977581076</v>
      </c>
      <c r="H62" s="9" t="s">
        <v>21</v>
      </c>
      <c r="I62">
        <v>3.6015990968894122E-2</v>
      </c>
      <c r="J62">
        <v>3.7796372404189392E-2</v>
      </c>
      <c r="P62" s="9" t="s">
        <v>22</v>
      </c>
      <c r="Q62">
        <v>53.915664797079657</v>
      </c>
      <c r="R62">
        <v>90.022042829611934</v>
      </c>
    </row>
    <row r="63" spans="1:18" x14ac:dyDescent="0.25">
      <c r="A63" s="165" t="s">
        <v>23</v>
      </c>
      <c r="B63">
        <v>9.8891266423430313</v>
      </c>
      <c r="C63">
        <v>6.3610365811905876</v>
      </c>
      <c r="H63" s="9" t="s">
        <v>24</v>
      </c>
      <c r="I63">
        <v>4.8191990604076813E-2</v>
      </c>
      <c r="J63">
        <v>5.6784525935866428E-2</v>
      </c>
    </row>
    <row r="64" spans="1:18" x14ac:dyDescent="0.25">
      <c r="H64" s="9" t="s">
        <v>25</v>
      </c>
      <c r="I64">
        <v>5.4515783264431232E-2</v>
      </c>
      <c r="J64">
        <v>7.0201403085958916E-2</v>
      </c>
    </row>
    <row r="65" spans="1:18" x14ac:dyDescent="0.25">
      <c r="H65" s="9" t="s">
        <v>26</v>
      </c>
      <c r="I65">
        <v>6.1762236195336682E-2</v>
      </c>
      <c r="J65">
        <v>4.2451204844170282E-2</v>
      </c>
      <c r="P65" s="9" t="s">
        <v>27</v>
      </c>
      <c r="Q65">
        <v>1791.6212170153381</v>
      </c>
    </row>
    <row r="66" spans="1:18" x14ac:dyDescent="0.25">
      <c r="H66" s="9" t="s">
        <v>28</v>
      </c>
      <c r="I66">
        <v>0.2615174745002245</v>
      </c>
      <c r="J66">
        <v>8.8186592092358615E-2</v>
      </c>
    </row>
    <row r="67" spans="1:18" x14ac:dyDescent="0.25">
      <c r="H67" s="9" t="s">
        <v>29</v>
      </c>
      <c r="I67">
        <v>0.1169197160893819</v>
      </c>
      <c r="J67">
        <v>6.6296841645581583E-2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65" t="s">
        <v>14</v>
      </c>
      <c r="B73">
        <v>4.4968883046011259</v>
      </c>
      <c r="C73">
        <v>2.880935853488976</v>
      </c>
      <c r="H73" s="9" t="s">
        <v>15</v>
      </c>
      <c r="I73">
        <v>0.28167396430416519</v>
      </c>
      <c r="J73">
        <v>0.22115841892065941</v>
      </c>
      <c r="P73" s="9" t="s">
        <v>16</v>
      </c>
      <c r="Q73">
        <v>-0.16177796363736141</v>
      </c>
      <c r="R73">
        <v>-0.1209668244353693</v>
      </c>
    </row>
    <row r="74" spans="1:18" x14ac:dyDescent="0.25">
      <c r="A74" s="165" t="s">
        <v>17</v>
      </c>
      <c r="B74">
        <v>23.907035098686961</v>
      </c>
      <c r="C74">
        <v>14.46975231878127</v>
      </c>
      <c r="H74" s="9" t="s">
        <v>18</v>
      </c>
      <c r="I74">
        <v>0.27091659603623952</v>
      </c>
      <c r="J74">
        <v>0.2010489437306579</v>
      </c>
      <c r="P74" s="9" t="s">
        <v>19</v>
      </c>
      <c r="Q74">
        <v>2.511268641398877</v>
      </c>
      <c r="R74">
        <v>5.012886036049645</v>
      </c>
    </row>
    <row r="75" spans="1:18" x14ac:dyDescent="0.25">
      <c r="A75" s="165" t="s">
        <v>20</v>
      </c>
      <c r="B75">
        <v>5.1286510156387353</v>
      </c>
      <c r="C75">
        <v>4.2329456861977244</v>
      </c>
      <c r="H75" s="9" t="s">
        <v>21</v>
      </c>
      <c r="I75">
        <v>0.19231752475223959</v>
      </c>
      <c r="J75">
        <v>0.11795633362393131</v>
      </c>
      <c r="P75" s="9" t="s">
        <v>22</v>
      </c>
      <c r="Q75">
        <v>15.202162722580271</v>
      </c>
      <c r="R75">
        <v>43.204242201431377</v>
      </c>
    </row>
    <row r="76" spans="1:18" x14ac:dyDescent="0.25">
      <c r="A76" s="165" t="s">
        <v>23</v>
      </c>
      <c r="B76">
        <v>6.4723271525127783</v>
      </c>
      <c r="C76">
        <v>3.4358775334810541</v>
      </c>
      <c r="H76" s="9" t="s">
        <v>24</v>
      </c>
      <c r="I76">
        <v>0.25031620103866092</v>
      </c>
      <c r="J76">
        <v>0.20268021823951621</v>
      </c>
    </row>
    <row r="77" spans="1:18" x14ac:dyDescent="0.25">
      <c r="H77" s="9" t="s">
        <v>25</v>
      </c>
      <c r="I77">
        <v>0.20247500808735289</v>
      </c>
      <c r="J77">
        <v>0.15880016585364759</v>
      </c>
    </row>
    <row r="78" spans="1:18" x14ac:dyDescent="0.25">
      <c r="H78" s="9" t="s">
        <v>26</v>
      </c>
      <c r="I78">
        <v>0.18937534741841999</v>
      </c>
      <c r="J78">
        <v>0.1537850810219441</v>
      </c>
      <c r="P78" s="9" t="s">
        <v>27</v>
      </c>
      <c r="Q78">
        <v>264.20609658796201</v>
      </c>
    </row>
    <row r="79" spans="1:18" x14ac:dyDescent="0.25">
      <c r="H79" s="9" t="s">
        <v>28</v>
      </c>
      <c r="I79">
        <v>0.12053394043389801</v>
      </c>
      <c r="J79">
        <v>0.12662038133438949</v>
      </c>
    </row>
    <row r="80" spans="1:18" x14ac:dyDescent="0.25">
      <c r="H80" s="9" t="s">
        <v>29</v>
      </c>
      <c r="I80">
        <v>0.25218618251871983</v>
      </c>
      <c r="J80">
        <v>0.2130663326190374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65" t="s">
        <v>14</v>
      </c>
      <c r="B86">
        <v>8.7830890758937787</v>
      </c>
      <c r="C86">
        <v>14.816086788182711</v>
      </c>
      <c r="H86" s="9" t="s">
        <v>15</v>
      </c>
      <c r="I86">
        <v>0.99327478126113478</v>
      </c>
      <c r="J86">
        <v>0.9912739844654227</v>
      </c>
      <c r="P86" s="9" t="s">
        <v>16</v>
      </c>
      <c r="Q86">
        <v>-0.37388152822697579</v>
      </c>
      <c r="R86">
        <v>1.647832982217424</v>
      </c>
    </row>
    <row r="87" spans="1:18" x14ac:dyDescent="0.25">
      <c r="A87" s="165" t="s">
        <v>17</v>
      </c>
      <c r="B87">
        <v>56.240018539521458</v>
      </c>
      <c r="C87">
        <v>67.48141421120387</v>
      </c>
      <c r="H87" s="9" t="s">
        <v>18</v>
      </c>
      <c r="I87">
        <v>0.99909172996249784</v>
      </c>
      <c r="J87">
        <v>0.99611967778306731</v>
      </c>
      <c r="P87" s="9" t="s">
        <v>19</v>
      </c>
      <c r="Q87">
        <v>10.158921396926811</v>
      </c>
      <c r="R87">
        <v>17.175173635336481</v>
      </c>
    </row>
    <row r="88" spans="1:18" x14ac:dyDescent="0.25">
      <c r="A88" s="165" t="s">
        <v>20</v>
      </c>
      <c r="B88">
        <v>11.546059782866619</v>
      </c>
      <c r="C88">
        <v>22.663649672469589</v>
      </c>
      <c r="H88" s="9" t="s">
        <v>21</v>
      </c>
      <c r="I88">
        <v>0.99259762046123967</v>
      </c>
      <c r="J88">
        <v>0.97875394532896809</v>
      </c>
      <c r="P88" s="9" t="s">
        <v>22</v>
      </c>
      <c r="Q88">
        <v>60.427546867362203</v>
      </c>
      <c r="R88">
        <v>94.790645401497329</v>
      </c>
    </row>
    <row r="89" spans="1:18" x14ac:dyDescent="0.25">
      <c r="A89" s="165" t="s">
        <v>23</v>
      </c>
      <c r="B89">
        <v>13.01978830093166</v>
      </c>
      <c r="C89">
        <v>6.2375665214787954</v>
      </c>
      <c r="H89" s="9" t="s">
        <v>24</v>
      </c>
      <c r="I89">
        <v>0.98624302945211284</v>
      </c>
      <c r="J89">
        <v>0.98312539652981046</v>
      </c>
    </row>
    <row r="90" spans="1:18" x14ac:dyDescent="0.25">
      <c r="H90" s="9" t="s">
        <v>25</v>
      </c>
      <c r="I90">
        <v>0.94844544046589563</v>
      </c>
      <c r="J90">
        <v>0.9970475219389725</v>
      </c>
    </row>
    <row r="91" spans="1:18" x14ac:dyDescent="0.25">
      <c r="H91" s="9" t="s">
        <v>26</v>
      </c>
      <c r="I91">
        <v>0.98522787729777983</v>
      </c>
      <c r="J91">
        <v>0.93604614712403356</v>
      </c>
      <c r="P91" s="9" t="s">
        <v>27</v>
      </c>
      <c r="Q91">
        <v>2110.1307514437372</v>
      </c>
    </row>
    <row r="92" spans="1:18" x14ac:dyDescent="0.25">
      <c r="H92" s="9" t="s">
        <v>28</v>
      </c>
      <c r="I92">
        <v>0.981228571541779</v>
      </c>
      <c r="J92">
        <v>0.93427326703769298</v>
      </c>
    </row>
    <row r="93" spans="1:18" x14ac:dyDescent="0.25">
      <c r="H93" s="9" t="s">
        <v>29</v>
      </c>
      <c r="I93">
        <v>0.99668760191938721</v>
      </c>
      <c r="J93">
        <v>0.99662385595688818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65" t="s">
        <v>14</v>
      </c>
      <c r="B99">
        <v>4.928521090662028</v>
      </c>
      <c r="C99">
        <v>3.4743875941587179</v>
      </c>
      <c r="H99" s="9" t="s">
        <v>15</v>
      </c>
      <c r="I99">
        <v>0.20129782428127199</v>
      </c>
      <c r="J99">
        <v>0.15362512140428861</v>
      </c>
      <c r="P99" s="9" t="s">
        <v>16</v>
      </c>
      <c r="Q99">
        <v>-0.34907898994168229</v>
      </c>
      <c r="R99">
        <v>0.74144049624150898</v>
      </c>
    </row>
    <row r="100" spans="1:18" x14ac:dyDescent="0.25">
      <c r="A100" s="165" t="s">
        <v>17</v>
      </c>
      <c r="B100">
        <v>27.068298197746451</v>
      </c>
      <c r="C100">
        <v>16.26565467357381</v>
      </c>
      <c r="H100" s="9" t="s">
        <v>18</v>
      </c>
      <c r="I100">
        <v>0.1755647836646872</v>
      </c>
      <c r="J100">
        <v>0.15396494490737311</v>
      </c>
      <c r="P100" s="9" t="s">
        <v>19</v>
      </c>
      <c r="Q100">
        <v>7.229398058145609</v>
      </c>
      <c r="R100">
        <v>11.936163105145191</v>
      </c>
    </row>
    <row r="101" spans="1:18" x14ac:dyDescent="0.25">
      <c r="A101" s="165" t="s">
        <v>20</v>
      </c>
      <c r="B101">
        <v>4.4783539166351627</v>
      </c>
      <c r="C101">
        <v>12.45717974948688</v>
      </c>
      <c r="H101" s="9" t="s">
        <v>21</v>
      </c>
      <c r="I101">
        <v>7.8644158054657576E-2</v>
      </c>
      <c r="J101">
        <v>9.568211685965626E-2</v>
      </c>
      <c r="P101" s="9" t="s">
        <v>22</v>
      </c>
      <c r="Q101">
        <v>34.974811577142127</v>
      </c>
      <c r="R101">
        <v>50.661500916813047</v>
      </c>
    </row>
    <row r="102" spans="1:18" x14ac:dyDescent="0.25">
      <c r="A102" s="165" t="s">
        <v>23</v>
      </c>
      <c r="B102">
        <v>7.1147541488702979</v>
      </c>
      <c r="C102">
        <v>4.7886924359150171</v>
      </c>
      <c r="H102" s="9" t="s">
        <v>24</v>
      </c>
      <c r="I102">
        <v>0.14653779473878259</v>
      </c>
      <c r="J102">
        <v>0.1102330388126752</v>
      </c>
    </row>
    <row r="103" spans="1:18" x14ac:dyDescent="0.25">
      <c r="H103" s="9" t="s">
        <v>25</v>
      </c>
      <c r="I103">
        <v>0.17265231067907569</v>
      </c>
      <c r="J103">
        <v>0.12480837092641781</v>
      </c>
    </row>
    <row r="104" spans="1:18" x14ac:dyDescent="0.25">
      <c r="H104" s="9" t="s">
        <v>26</v>
      </c>
      <c r="I104">
        <v>0.19765700564580649</v>
      </c>
      <c r="J104">
        <v>0.14670305859066721</v>
      </c>
      <c r="P104" s="9" t="s">
        <v>27</v>
      </c>
      <c r="Q104">
        <v>822.66112230882845</v>
      </c>
    </row>
    <row r="105" spans="1:18" x14ac:dyDescent="0.25">
      <c r="H105" s="9" t="s">
        <v>28</v>
      </c>
      <c r="I105">
        <v>0.21326905819510911</v>
      </c>
      <c r="J105">
        <v>0.14290958564319739</v>
      </c>
    </row>
    <row r="106" spans="1:18" x14ac:dyDescent="0.25">
      <c r="H106" s="9" t="s">
        <v>29</v>
      </c>
      <c r="I106">
        <v>0.17106182202377301</v>
      </c>
      <c r="J106">
        <v>0.14483381731551609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65" t="s">
        <v>14</v>
      </c>
      <c r="B112">
        <v>5.6807372253494206</v>
      </c>
      <c r="C112">
        <v>4.5767375246257247</v>
      </c>
      <c r="H112" s="9" t="s">
        <v>15</v>
      </c>
      <c r="I112">
        <v>8.1649257193656205E-2</v>
      </c>
      <c r="J112">
        <v>0.1068888573468072</v>
      </c>
      <c r="P112" s="9" t="s">
        <v>16</v>
      </c>
      <c r="Q112">
        <v>15.899580777386349</v>
      </c>
      <c r="R112">
        <v>51.757997434344311</v>
      </c>
    </row>
    <row r="113" spans="1:18" x14ac:dyDescent="0.25">
      <c r="A113" s="165" t="s">
        <v>17</v>
      </c>
      <c r="B113">
        <v>36.576892076819888</v>
      </c>
      <c r="C113">
        <v>20.589632481342349</v>
      </c>
      <c r="H113" s="9" t="s">
        <v>18</v>
      </c>
      <c r="I113">
        <v>8.6413673640210034E-2</v>
      </c>
      <c r="J113">
        <v>0.1206855486741258</v>
      </c>
      <c r="P113" s="9" t="s">
        <v>19</v>
      </c>
      <c r="Q113">
        <v>17.089175934852239</v>
      </c>
      <c r="R113">
        <v>41.569867395055411</v>
      </c>
    </row>
    <row r="114" spans="1:18" x14ac:dyDescent="0.25">
      <c r="A114" s="165" t="s">
        <v>20</v>
      </c>
      <c r="B114">
        <v>19.128736681880721</v>
      </c>
      <c r="C114">
        <v>30.44331188056373</v>
      </c>
      <c r="H114" s="9" t="s">
        <v>21</v>
      </c>
      <c r="I114">
        <v>0.1043375907492898</v>
      </c>
      <c r="J114">
        <v>0.20620161205014531</v>
      </c>
      <c r="P114" s="9" t="s">
        <v>22</v>
      </c>
      <c r="Q114">
        <v>44.934371396284433</v>
      </c>
      <c r="R114">
        <v>131.75906501833759</v>
      </c>
    </row>
    <row r="115" spans="1:18" x14ac:dyDescent="0.25">
      <c r="A115" s="165" t="s">
        <v>23</v>
      </c>
      <c r="B115">
        <v>27.704213121219841</v>
      </c>
      <c r="C115">
        <v>33.71183915307931</v>
      </c>
      <c r="H115" s="9" t="s">
        <v>24</v>
      </c>
      <c r="I115">
        <v>7.2956268987627054E-2</v>
      </c>
      <c r="J115">
        <v>0.1399166778820044</v>
      </c>
    </row>
    <row r="116" spans="1:18" x14ac:dyDescent="0.25">
      <c r="H116" s="9" t="s">
        <v>25</v>
      </c>
      <c r="I116">
        <v>0.1196211083761065</v>
      </c>
      <c r="J116">
        <v>0.14401004490939051</v>
      </c>
    </row>
    <row r="117" spans="1:18" x14ac:dyDescent="0.25">
      <c r="H117" s="9" t="s">
        <v>26</v>
      </c>
      <c r="I117">
        <v>0.15432677806541489</v>
      </c>
      <c r="J117">
        <v>0.15279884637023269</v>
      </c>
      <c r="P117" s="9" t="s">
        <v>27</v>
      </c>
      <c r="Q117">
        <v>1765.262258178821</v>
      </c>
    </row>
    <row r="118" spans="1:18" x14ac:dyDescent="0.25">
      <c r="H118" s="9" t="s">
        <v>28</v>
      </c>
      <c r="I118">
        <v>0.31172828797498903</v>
      </c>
      <c r="J118">
        <v>0.19427603256163131</v>
      </c>
    </row>
    <row r="119" spans="1:18" x14ac:dyDescent="0.25">
      <c r="H119" s="9" t="s">
        <v>29</v>
      </c>
      <c r="I119">
        <v>0.10496341912382361</v>
      </c>
      <c r="J119">
        <v>0.28169563821747351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13.708284549876961</v>
      </c>
      <c r="C146">
        <v>10.22007878820367</v>
      </c>
    </row>
    <row r="147" spans="1:25" x14ac:dyDescent="0.25">
      <c r="A147" s="165" t="s">
        <v>17</v>
      </c>
      <c r="B147">
        <v>18.236652524447742</v>
      </c>
      <c r="C147">
        <v>12.183722738685381</v>
      </c>
    </row>
    <row r="148" spans="1:25" x14ac:dyDescent="0.25">
      <c r="A148" s="165" t="s">
        <v>20</v>
      </c>
      <c r="B148">
        <v>5.0534277676790893</v>
      </c>
      <c r="C148">
        <v>6.026993391463602</v>
      </c>
    </row>
    <row r="149" spans="1:25" x14ac:dyDescent="0.25">
      <c r="A149" s="165" t="s">
        <v>23</v>
      </c>
      <c r="B149">
        <v>6.1176097711502608</v>
      </c>
      <c r="C149">
        <v>42.071376432291387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9.1071128623936112E-2</v>
      </c>
      <c r="C160">
        <v>-6.4271715539133231E-2</v>
      </c>
      <c r="D160">
        <v>-7.0044563507551671E-2</v>
      </c>
      <c r="H160" s="10" t="s">
        <v>72</v>
      </c>
      <c r="I160">
        <v>6.4461036494633542E-2</v>
      </c>
      <c r="J160">
        <v>6.8688154158681389E-2</v>
      </c>
      <c r="K160">
        <v>7.9513628801175434E-2</v>
      </c>
      <c r="O160" s="10" t="s">
        <v>73</v>
      </c>
      <c r="P160">
        <v>-0.26847310670499708</v>
      </c>
      <c r="Q160">
        <v>-9.1760059232765007E-2</v>
      </c>
      <c r="W160" s="10" t="s">
        <v>15</v>
      </c>
      <c r="X160">
        <v>2.185683876198545E-2</v>
      </c>
      <c r="Y160">
        <v>4.8101509333715507E-2</v>
      </c>
    </row>
    <row r="161" spans="1:25" x14ac:dyDescent="0.25">
      <c r="A161" s="10" t="s">
        <v>17</v>
      </c>
      <c r="B161">
        <v>8.9328058573585792E-2</v>
      </c>
      <c r="C161">
        <v>3.324738576191665E-3</v>
      </c>
      <c r="D161">
        <v>-3.4829134912385288E-3</v>
      </c>
      <c r="H161" s="10" t="s">
        <v>74</v>
      </c>
      <c r="I161">
        <v>-9.410586246031781E-2</v>
      </c>
      <c r="J161">
        <v>-0.1096761261882605</v>
      </c>
      <c r="K161">
        <v>-0.12430706997511171</v>
      </c>
      <c r="O161" s="10" t="s">
        <v>75</v>
      </c>
      <c r="P161">
        <v>7.652499997591182E-2</v>
      </c>
      <c r="Q161">
        <v>5.8745887908767613E-2</v>
      </c>
      <c r="W161" s="10" t="s">
        <v>18</v>
      </c>
      <c r="X161">
        <v>3.820722707522186E-2</v>
      </c>
      <c r="Y161">
        <v>9.9047082358648779E-3</v>
      </c>
    </row>
    <row r="162" spans="1:25" x14ac:dyDescent="0.25">
      <c r="A162" s="10" t="s">
        <v>20</v>
      </c>
      <c r="B162">
        <v>2.5196824845593602E-2</v>
      </c>
      <c r="C162">
        <v>2.5921266558394291E-2</v>
      </c>
      <c r="D162">
        <v>1.3019693639486419E-2</v>
      </c>
      <c r="H162" s="10" t="s">
        <v>76</v>
      </c>
      <c r="I162">
        <v>8.1639452132605903E-3</v>
      </c>
      <c r="J162">
        <v>-4.9370711717259458E-2</v>
      </c>
      <c r="K162">
        <v>-6.0887593908849333E-2</v>
      </c>
      <c r="O162" s="10" t="s">
        <v>77</v>
      </c>
      <c r="P162">
        <v>3.7981574337145059E-2</v>
      </c>
      <c r="Q162">
        <v>5.4240601886396307E-4</v>
      </c>
      <c r="W162" s="10" t="s">
        <v>21</v>
      </c>
      <c r="X162">
        <v>5.6052046015889541E-2</v>
      </c>
      <c r="Y162">
        <v>8.317677898874952E-2</v>
      </c>
    </row>
    <row r="163" spans="1:25" x14ac:dyDescent="0.25">
      <c r="A163" s="10" t="s">
        <v>23</v>
      </c>
      <c r="B163">
        <v>-0.24303662632233969</v>
      </c>
      <c r="C163">
        <v>0.13299993462003151</v>
      </c>
      <c r="D163">
        <v>0.1051503271619445</v>
      </c>
      <c r="H163" s="10" t="s">
        <v>78</v>
      </c>
      <c r="I163">
        <v>-7.9402497418583795E-2</v>
      </c>
      <c r="J163">
        <v>5.4066320664292879E-2</v>
      </c>
      <c r="K163">
        <v>3.5476849532027212E-2</v>
      </c>
      <c r="O163" s="10" t="s">
        <v>79</v>
      </c>
      <c r="P163">
        <v>4.7807421695360293E-2</v>
      </c>
      <c r="Q163">
        <v>-6.3197702706448408E-2</v>
      </c>
      <c r="W163" s="10" t="s">
        <v>24</v>
      </c>
      <c r="X163">
        <v>8.7459395118024183E-2</v>
      </c>
      <c r="Y163">
        <v>8.7967058236162021E-2</v>
      </c>
    </row>
    <row r="164" spans="1:25" x14ac:dyDescent="0.25">
      <c r="W164" s="10" t="s">
        <v>25</v>
      </c>
      <c r="X164">
        <v>7.5908547335166443E-2</v>
      </c>
      <c r="Y164">
        <v>0.1137446462568753</v>
      </c>
    </row>
    <row r="165" spans="1:25" x14ac:dyDescent="0.25">
      <c r="W165" s="10" t="s">
        <v>26</v>
      </c>
      <c r="X165">
        <v>6.5746393480160384E-2</v>
      </c>
      <c r="Y165">
        <v>-1.8608470803457691E-2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10" t="s">
        <v>28</v>
      </c>
      <c r="X166">
        <v>7.2853945595016747E-2</v>
      </c>
      <c r="Y166">
        <v>0.1004627382306524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-0.25803294731886223</v>
      </c>
      <c r="Y167">
        <v>-8.1052637478156997E-2</v>
      </c>
    </row>
    <row r="168" spans="1:25" x14ac:dyDescent="0.25">
      <c r="A168" s="10" t="s">
        <v>14</v>
      </c>
      <c r="B168">
        <v>0.2773794305898053</v>
      </c>
      <c r="C168">
        <v>0.19291170209532679</v>
      </c>
      <c r="D168">
        <v>0.25183919142239591</v>
      </c>
      <c r="H168" s="10" t="s">
        <v>72</v>
      </c>
      <c r="I168">
        <v>0.46555618436440099</v>
      </c>
      <c r="J168">
        <v>0.55380538897383658</v>
      </c>
      <c r="K168">
        <v>0.4726483965725885</v>
      </c>
      <c r="O168" s="10" t="s">
        <v>73</v>
      </c>
      <c r="P168">
        <v>0.68587844608283377</v>
      </c>
      <c r="Q168">
        <v>0.55481121215248874</v>
      </c>
    </row>
    <row r="169" spans="1:25" x14ac:dyDescent="0.25">
      <c r="A169" s="10" t="s">
        <v>17</v>
      </c>
      <c r="B169">
        <v>0.28468584878770209</v>
      </c>
      <c r="C169">
        <v>0.23128144308977569</v>
      </c>
      <c r="D169">
        <v>0.34326954656498382</v>
      </c>
      <c r="H169" s="10" t="s">
        <v>74</v>
      </c>
      <c r="I169">
        <v>0.58471996489620848</v>
      </c>
      <c r="J169">
        <v>0.59004622834053477</v>
      </c>
      <c r="K169">
        <v>0.49555295471839672</v>
      </c>
      <c r="O169" s="10" t="s">
        <v>75</v>
      </c>
      <c r="P169">
        <v>0.65090666865774782</v>
      </c>
      <c r="Q169">
        <v>0.49628357197316481</v>
      </c>
    </row>
    <row r="170" spans="1:25" x14ac:dyDescent="0.25">
      <c r="A170" s="10" t="s">
        <v>20</v>
      </c>
      <c r="B170">
        <v>0.35588972803727709</v>
      </c>
      <c r="C170">
        <v>0.19165000390866291</v>
      </c>
      <c r="D170">
        <v>0.12079359508846051</v>
      </c>
      <c r="H170" s="10" t="s">
        <v>76</v>
      </c>
      <c r="I170">
        <v>0.28686102770013361</v>
      </c>
      <c r="J170">
        <v>0.34827345425868861</v>
      </c>
      <c r="K170">
        <v>0.26790548719877277</v>
      </c>
      <c r="O170" s="10" t="s">
        <v>77</v>
      </c>
      <c r="P170">
        <v>0.2360286891466114</v>
      </c>
      <c r="Q170">
        <v>0.31918467760689101</v>
      </c>
      <c r="W170" s="165" t="s">
        <v>81</v>
      </c>
    </row>
    <row r="171" spans="1:25" x14ac:dyDescent="0.25">
      <c r="A171" s="10" t="s">
        <v>23</v>
      </c>
      <c r="B171">
        <v>0.2203784427559829</v>
      </c>
      <c r="C171">
        <v>0.19780110359219749</v>
      </c>
      <c r="D171">
        <v>0.27184489730997308</v>
      </c>
      <c r="H171" s="10" t="s">
        <v>78</v>
      </c>
      <c r="I171">
        <v>0.4227085700321917</v>
      </c>
      <c r="J171">
        <v>0.42546345982598832</v>
      </c>
      <c r="K171">
        <v>0.34265096496910857</v>
      </c>
      <c r="O171" s="10" t="s">
        <v>79</v>
      </c>
      <c r="P171">
        <v>0.61926922605690948</v>
      </c>
      <c r="Q171">
        <v>0.33473183201639339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0.29549160678658248</v>
      </c>
      <c r="Y172">
        <v>0.29327418931773619</v>
      </c>
    </row>
    <row r="173" spans="1:25" x14ac:dyDescent="0.25">
      <c r="W173" s="10" t="s">
        <v>18</v>
      </c>
      <c r="X173">
        <v>0.23104586581753289</v>
      </c>
      <c r="Y173">
        <v>0.20671223683849951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10" t="s">
        <v>21</v>
      </c>
      <c r="X174">
        <v>0.61140677857744741</v>
      </c>
      <c r="Y174">
        <v>0.29888017055549659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0.64104708825649237</v>
      </c>
      <c r="Y175">
        <v>0.48579122124067481</v>
      </c>
    </row>
    <row r="176" spans="1:25" x14ac:dyDescent="0.25">
      <c r="A176" s="10" t="s">
        <v>14</v>
      </c>
      <c r="B176">
        <v>-0.24564337109924911</v>
      </c>
      <c r="C176">
        <v>3.9824052299868927E-2</v>
      </c>
      <c r="D176">
        <v>7.0343328905185763E-3</v>
      </c>
      <c r="H176" s="10" t="s">
        <v>72</v>
      </c>
      <c r="I176">
        <v>0.35567047589270168</v>
      </c>
      <c r="J176">
        <v>0.64304808914100919</v>
      </c>
      <c r="K176">
        <v>0.58281562802005948</v>
      </c>
      <c r="O176" s="10" t="s">
        <v>73</v>
      </c>
      <c r="P176">
        <v>-2.6792902536182679E-2</v>
      </c>
      <c r="Q176">
        <v>3.500429881635273E-4</v>
      </c>
      <c r="W176" s="10" t="s">
        <v>25</v>
      </c>
      <c r="X176">
        <v>0.37798051669675209</v>
      </c>
      <c r="Y176">
        <v>0.25338896594160509</v>
      </c>
    </row>
    <row r="177" spans="1:25" x14ac:dyDescent="0.25">
      <c r="A177" s="10" t="s">
        <v>17</v>
      </c>
      <c r="B177">
        <v>-0.1280466797058549</v>
      </c>
      <c r="C177">
        <v>8.1389219607586771E-2</v>
      </c>
      <c r="D177">
        <v>6.324747571777313E-2</v>
      </c>
      <c r="H177" s="10" t="s">
        <v>74</v>
      </c>
      <c r="I177">
        <v>6.6788765267906504E-3</v>
      </c>
      <c r="J177">
        <v>0.51026571257342412</v>
      </c>
      <c r="K177">
        <v>0.43901678028207147</v>
      </c>
      <c r="O177" s="10" t="s">
        <v>75</v>
      </c>
      <c r="P177">
        <v>0.29277043667328517</v>
      </c>
      <c r="Q177">
        <v>0.36011150047391299</v>
      </c>
      <c r="W177" s="10" t="s">
        <v>26</v>
      </c>
      <c r="X177">
        <v>5.2597689490483789E-2</v>
      </c>
      <c r="Y177">
        <v>3.6072409627461048E-2</v>
      </c>
    </row>
    <row r="178" spans="1:25" x14ac:dyDescent="0.25">
      <c r="A178" s="10" t="s">
        <v>20</v>
      </c>
      <c r="B178">
        <v>-4.174036731827762E-2</v>
      </c>
      <c r="C178">
        <v>0.44453201790463909</v>
      </c>
      <c r="D178">
        <v>0.29965789853310448</v>
      </c>
      <c r="H178" s="10" t="s">
        <v>76</v>
      </c>
      <c r="I178">
        <v>1.8307597961938059E-2</v>
      </c>
      <c r="J178">
        <v>0.48787254796477919</v>
      </c>
      <c r="K178">
        <v>0.44974139027346149</v>
      </c>
      <c r="O178" s="10" t="s">
        <v>77</v>
      </c>
      <c r="P178">
        <v>0.38630391084124249</v>
      </c>
      <c r="Q178">
        <v>0.125269069894757</v>
      </c>
      <c r="W178" s="10" t="s">
        <v>28</v>
      </c>
      <c r="X178">
        <v>0.61492844758593812</v>
      </c>
      <c r="Y178">
        <v>0.4561389413360476</v>
      </c>
    </row>
    <row r="179" spans="1:25" x14ac:dyDescent="0.25">
      <c r="A179" s="10" t="s">
        <v>23</v>
      </c>
      <c r="B179">
        <v>0.39187315417205021</v>
      </c>
      <c r="C179">
        <v>0.46707122234075349</v>
      </c>
      <c r="D179">
        <v>0.35181075603463741</v>
      </c>
      <c r="H179" s="10" t="s">
        <v>78</v>
      </c>
      <c r="I179">
        <v>-0.43370222766406419</v>
      </c>
      <c r="J179">
        <v>-0.20420315192870661</v>
      </c>
      <c r="K179">
        <v>-0.27275692229623433</v>
      </c>
      <c r="O179" s="10" t="s">
        <v>79</v>
      </c>
      <c r="P179">
        <v>-4.9100381447873258E-2</v>
      </c>
      <c r="Q179">
        <v>8.8044768293150596E-3</v>
      </c>
      <c r="W179" s="10" t="s">
        <v>29</v>
      </c>
      <c r="X179">
        <v>0.69955617331048703</v>
      </c>
      <c r="Y179">
        <v>0.56930739896802762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-1.0976386261975359E-2</v>
      </c>
      <c r="C184">
        <v>1.452768567383475E-2</v>
      </c>
      <c r="D184">
        <v>1.9667074740754999E-2</v>
      </c>
      <c r="H184" s="10" t="s">
        <v>72</v>
      </c>
      <c r="I184">
        <v>0.10625543771309549</v>
      </c>
      <c r="J184">
        <v>6.9170315776634461E-2</v>
      </c>
      <c r="K184">
        <v>7.8536237799427797E-2</v>
      </c>
      <c r="O184" s="10" t="s">
        <v>73</v>
      </c>
      <c r="P184">
        <v>0.13372464377241511</v>
      </c>
      <c r="Q184">
        <v>0.15360107634455669</v>
      </c>
      <c r="W184" s="10" t="s">
        <v>15</v>
      </c>
      <c r="X184">
        <v>-0.1077048403437682</v>
      </c>
      <c r="Y184">
        <v>-0.10269335019539889</v>
      </c>
    </row>
    <row r="185" spans="1:25" x14ac:dyDescent="0.25">
      <c r="A185" s="10" t="s">
        <v>17</v>
      </c>
      <c r="B185">
        <v>-3.9419234812463162E-3</v>
      </c>
      <c r="C185">
        <v>-1.556561627611428E-2</v>
      </c>
      <c r="D185">
        <v>-8.3661995197677145E-3</v>
      </c>
      <c r="H185" s="10" t="s">
        <v>74</v>
      </c>
      <c r="I185">
        <v>0.14157640227015469</v>
      </c>
      <c r="J185">
        <v>9.2125016085368189E-2</v>
      </c>
      <c r="K185">
        <v>9.0790306129453768E-2</v>
      </c>
      <c r="O185" s="10" t="s">
        <v>75</v>
      </c>
      <c r="P185">
        <v>0.13518083696990579</v>
      </c>
      <c r="Q185">
        <v>6.0921205501301041E-2</v>
      </c>
      <c r="W185" s="10" t="s">
        <v>18</v>
      </c>
      <c r="X185">
        <v>-1.9194306271480902E-2</v>
      </c>
      <c r="Y185">
        <v>-5.9567226983112287E-2</v>
      </c>
    </row>
    <row r="186" spans="1:25" x14ac:dyDescent="0.25">
      <c r="A186" s="10" t="s">
        <v>20</v>
      </c>
      <c r="B186">
        <v>0.11930281307534379</v>
      </c>
      <c r="C186">
        <v>1.0986960296440839E-2</v>
      </c>
      <c r="D186">
        <v>1.6549023460039329E-2</v>
      </c>
      <c r="H186" s="10" t="s">
        <v>76</v>
      </c>
      <c r="I186">
        <v>-5.4485425593939762E-2</v>
      </c>
      <c r="J186">
        <v>-5.0145529728472818E-2</v>
      </c>
      <c r="K186">
        <v>-4.4698683341973383E-2</v>
      </c>
      <c r="O186" s="10" t="s">
        <v>77</v>
      </c>
      <c r="P186">
        <v>-5.4709321528747502E-2</v>
      </c>
      <c r="Q186">
        <v>-5.6002186264658048E-2</v>
      </c>
      <c r="W186" s="10" t="s">
        <v>21</v>
      </c>
      <c r="X186">
        <v>-3.0253147235550538E-2</v>
      </c>
      <c r="Y186">
        <v>2.2632171875999699E-2</v>
      </c>
    </row>
    <row r="187" spans="1:25" x14ac:dyDescent="0.25">
      <c r="A187" s="10" t="s">
        <v>23</v>
      </c>
      <c r="B187">
        <v>9.3388461764224925E-2</v>
      </c>
      <c r="C187">
        <v>1.9471038001234741E-2</v>
      </c>
      <c r="D187">
        <v>4.4347930080918092E-2</v>
      </c>
      <c r="H187" s="10" t="s">
        <v>78</v>
      </c>
      <c r="I187">
        <v>-0.15136031053096341</v>
      </c>
      <c r="J187">
        <v>-5.6274036677853183E-2</v>
      </c>
      <c r="K187">
        <v>-3.078440166380448E-2</v>
      </c>
      <c r="O187" s="10" t="s">
        <v>79</v>
      </c>
      <c r="P187">
        <v>-0.14918792600428579</v>
      </c>
      <c r="Q187">
        <v>-0.13168794129365091</v>
      </c>
      <c r="W187" s="10" t="s">
        <v>24</v>
      </c>
      <c r="X187">
        <v>0.27783027898741958</v>
      </c>
      <c r="Y187">
        <v>0.33779377091669249</v>
      </c>
    </row>
    <row r="188" spans="1:25" x14ac:dyDescent="0.25">
      <c r="W188" s="10" t="s">
        <v>25</v>
      </c>
      <c r="X188">
        <v>-0.19143116475170119</v>
      </c>
      <c r="Y188">
        <v>-0.24575222750374509</v>
      </c>
    </row>
    <row r="189" spans="1:25" x14ac:dyDescent="0.25">
      <c r="W189" s="10" t="s">
        <v>26</v>
      </c>
      <c r="X189">
        <v>-0.33581297220984863</v>
      </c>
      <c r="Y189">
        <v>7.9437053432274363E-2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10" t="s">
        <v>28</v>
      </c>
      <c r="X190">
        <v>1.072810283222349E-2</v>
      </c>
      <c r="Y190">
        <v>-0.23611572666067901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-5.3855827233013943E-2</v>
      </c>
      <c r="Y191">
        <v>-2.8222329521970589E-2</v>
      </c>
    </row>
    <row r="192" spans="1:25" x14ac:dyDescent="0.25">
      <c r="A192" s="10" t="s">
        <v>14</v>
      </c>
      <c r="B192">
        <v>-4.5147791338630821E-3</v>
      </c>
      <c r="C192">
        <v>1.055871637557807E-2</v>
      </c>
      <c r="D192">
        <v>1.085751817424423E-2</v>
      </c>
      <c r="H192" s="10" t="s">
        <v>72</v>
      </c>
      <c r="I192">
        <v>1.498393246545182E-3</v>
      </c>
      <c r="J192">
        <v>-3.6859338961945903E-2</v>
      </c>
      <c r="K192">
        <v>-5.7819171288744843E-2</v>
      </c>
      <c r="O192" s="10" t="s">
        <v>73</v>
      </c>
      <c r="P192">
        <v>3.6413045992475752E-2</v>
      </c>
      <c r="Q192">
        <v>7.0081415630741911E-2</v>
      </c>
    </row>
    <row r="193" spans="1:25" x14ac:dyDescent="0.25">
      <c r="A193" s="10" t="s">
        <v>17</v>
      </c>
      <c r="B193">
        <v>-2.6599326906928299E-2</v>
      </c>
      <c r="C193">
        <v>3.8851852681099912E-2</v>
      </c>
      <c r="D193">
        <v>3.0861302946377851E-2</v>
      </c>
      <c r="H193" s="10" t="s">
        <v>74</v>
      </c>
      <c r="I193">
        <v>-2.5310058595487839E-2</v>
      </c>
      <c r="J193">
        <v>0.1046153040068174</v>
      </c>
      <c r="K193">
        <v>9.3160824088148297E-2</v>
      </c>
      <c r="O193" s="10" t="s">
        <v>75</v>
      </c>
      <c r="P193">
        <v>-0.11524524642610449</v>
      </c>
      <c r="Q193">
        <v>-2.8691259921958489E-2</v>
      </c>
    </row>
    <row r="194" spans="1:25" x14ac:dyDescent="0.25">
      <c r="A194" s="10" t="s">
        <v>20</v>
      </c>
      <c r="B194">
        <v>-7.6112758232448952E-2</v>
      </c>
      <c r="C194">
        <v>8.108079999291438E-4</v>
      </c>
      <c r="D194">
        <v>-1.12016234878933E-2</v>
      </c>
      <c r="H194" s="10" t="s">
        <v>76</v>
      </c>
      <c r="I194">
        <v>-8.3058259310800891E-3</v>
      </c>
      <c r="J194">
        <v>-5.9320850862548229E-3</v>
      </c>
      <c r="K194">
        <v>6.5778066331070454E-3</v>
      </c>
      <c r="O194" s="10" t="s">
        <v>77</v>
      </c>
      <c r="P194">
        <v>-3.014991215601464E-2</v>
      </c>
      <c r="Q194">
        <v>-1.0111658098553701E-2</v>
      </c>
      <c r="W194" s="165" t="s">
        <v>89</v>
      </c>
    </row>
    <row r="195" spans="1:25" x14ac:dyDescent="0.25">
      <c r="A195" s="10" t="s">
        <v>23</v>
      </c>
      <c r="B195">
        <v>-3.2719062338767632E-2</v>
      </c>
      <c r="C195">
        <v>-6.9373649165881859E-2</v>
      </c>
      <c r="D195">
        <v>-5.8310854698746931E-2</v>
      </c>
      <c r="H195" s="10" t="s">
        <v>78</v>
      </c>
      <c r="I195">
        <v>-5.4832461698557357E-2</v>
      </c>
      <c r="J195">
        <v>-3.784050516026261E-3</v>
      </c>
      <c r="K195">
        <v>1.5433636502580599E-2</v>
      </c>
      <c r="O195" s="10" t="s">
        <v>79</v>
      </c>
      <c r="P195">
        <v>-6.8859375094088487E-2</v>
      </c>
      <c r="Q195">
        <v>-9.8891124570025898E-2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-6.3368668094847716E-2</v>
      </c>
      <c r="Y196">
        <v>-3.7843455737409701E-2</v>
      </c>
    </row>
    <row r="197" spans="1:25" x14ac:dyDescent="0.25">
      <c r="W197" s="10" t="s">
        <v>18</v>
      </c>
      <c r="X197">
        <v>-2.6601800111069159E-2</v>
      </c>
      <c r="Y197">
        <v>-2.34174334827329E-2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10" t="s">
        <v>21</v>
      </c>
      <c r="X198">
        <v>0.16274744365873711</v>
      </c>
      <c r="Y198">
        <v>0.11829409866766399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0.1149249785809926</v>
      </c>
      <c r="Y199">
        <v>5.7870262844306929E-2</v>
      </c>
    </row>
    <row r="200" spans="1:25" x14ac:dyDescent="0.25">
      <c r="A200" s="10" t="s">
        <v>14</v>
      </c>
      <c r="B200">
        <v>-6.5322186559704952E-3</v>
      </c>
      <c r="C200">
        <v>-9.9917840015520148E-2</v>
      </c>
      <c r="D200">
        <v>-8.1954442853750503E-2</v>
      </c>
      <c r="H200" s="10" t="s">
        <v>72</v>
      </c>
      <c r="I200">
        <v>0.1185402467631943</v>
      </c>
      <c r="J200">
        <v>-3.4467177316457223E-2</v>
      </c>
      <c r="K200">
        <v>-1.6158249853442299E-2</v>
      </c>
      <c r="O200" s="10" t="s">
        <v>73</v>
      </c>
      <c r="P200">
        <v>-2.7839341581820061E-2</v>
      </c>
      <c r="Q200">
        <v>8.1175885295968767E-2</v>
      </c>
      <c r="W200" s="10" t="s">
        <v>25</v>
      </c>
      <c r="X200">
        <v>1.008235248635329E-2</v>
      </c>
      <c r="Y200">
        <v>2.9887811902285118E-2</v>
      </c>
    </row>
    <row r="201" spans="1:25" x14ac:dyDescent="0.25">
      <c r="A201" s="10" t="s">
        <v>17</v>
      </c>
      <c r="B201">
        <v>3.894503601870619E-3</v>
      </c>
      <c r="C201">
        <v>-7.7057076309279493E-2</v>
      </c>
      <c r="D201">
        <v>-5.7395807869587277E-2</v>
      </c>
      <c r="H201" s="10" t="s">
        <v>74</v>
      </c>
      <c r="I201">
        <v>0.14865601577989981</v>
      </c>
      <c r="J201">
        <v>-5.2833221960136137E-2</v>
      </c>
      <c r="K201">
        <v>-6.191738431349552E-2</v>
      </c>
      <c r="O201" s="10" t="s">
        <v>75</v>
      </c>
      <c r="P201">
        <v>-2.7601043319028219E-2</v>
      </c>
      <c r="Q201">
        <v>4.7558113999920763E-2</v>
      </c>
      <c r="W201" s="10" t="s">
        <v>26</v>
      </c>
      <c r="X201">
        <v>-3.6137943980765447E-2</v>
      </c>
      <c r="Y201">
        <v>-4.8779102720317727E-2</v>
      </c>
    </row>
    <row r="202" spans="1:25" x14ac:dyDescent="0.25">
      <c r="A202" s="10" t="s">
        <v>20</v>
      </c>
      <c r="B202">
        <v>-7.7862013528406715E-2</v>
      </c>
      <c r="C202">
        <v>-7.1505464417062653E-2</v>
      </c>
      <c r="D202">
        <v>-6.7967431129251493E-2</v>
      </c>
      <c r="H202" s="10" t="s">
        <v>76</v>
      </c>
      <c r="I202">
        <v>4.5769454388849391E-2</v>
      </c>
      <c r="J202">
        <v>-2.7030364404110951E-2</v>
      </c>
      <c r="K202">
        <v>-2.7705934919343009E-2</v>
      </c>
      <c r="O202" s="10" t="s">
        <v>77</v>
      </c>
      <c r="P202">
        <v>-3.2896844364272627E-2</v>
      </c>
      <c r="Q202">
        <v>0.1022755643670462</v>
      </c>
      <c r="W202" s="10" t="s">
        <v>28</v>
      </c>
      <c r="X202">
        <v>0.1277480656914729</v>
      </c>
      <c r="Y202">
        <v>0.18756118406320851</v>
      </c>
    </row>
    <row r="203" spans="1:25" x14ac:dyDescent="0.25">
      <c r="A203" s="10" t="s">
        <v>23</v>
      </c>
      <c r="B203">
        <v>-4.5573691730043123E-2</v>
      </c>
      <c r="C203">
        <v>-0.1092231727244711</v>
      </c>
      <c r="D203">
        <v>-8.7715425468325975E-2</v>
      </c>
      <c r="H203" s="10" t="s">
        <v>78</v>
      </c>
      <c r="I203">
        <v>0.15364090363982311</v>
      </c>
      <c r="J203">
        <v>-6.6031401722942057E-2</v>
      </c>
      <c r="K203">
        <v>-7.5886643606673854E-2</v>
      </c>
      <c r="O203" s="10" t="s">
        <v>79</v>
      </c>
      <c r="P203">
        <v>-0.1055792197525191</v>
      </c>
      <c r="Q203">
        <v>-1.7178898161650798E-2</v>
      </c>
      <c r="W203" s="10" t="s">
        <v>29</v>
      </c>
      <c r="X203">
        <v>5.8187788252624197E-2</v>
      </c>
      <c r="Y203">
        <v>0.1026721509807112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-5.8821183802117628E-2</v>
      </c>
      <c r="C208">
        <v>-5.5607460668137078E-2</v>
      </c>
      <c r="D208">
        <v>-7.1542958871785231E-2</v>
      </c>
      <c r="H208" s="10" t="s">
        <v>72</v>
      </c>
      <c r="I208">
        <v>0.3355271576648175</v>
      </c>
      <c r="J208">
        <v>0.77350885534208036</v>
      </c>
      <c r="K208">
        <v>0.78566764722857085</v>
      </c>
      <c r="O208" s="10" t="s">
        <v>73</v>
      </c>
      <c r="P208">
        <v>0.2234033759865339</v>
      </c>
      <c r="Q208">
        <v>0.30190861323105378</v>
      </c>
      <c r="W208" s="10" t="s">
        <v>15</v>
      </c>
      <c r="X208">
        <v>-7.1561515558475244E-2</v>
      </c>
      <c r="Y208">
        <v>-1.055205416431799E-2</v>
      </c>
    </row>
    <row r="209" spans="1:25" x14ac:dyDescent="0.25">
      <c r="A209" s="10" t="s">
        <v>17</v>
      </c>
      <c r="B209">
        <v>-0.28845677392862479</v>
      </c>
      <c r="C209">
        <v>-0.18665874541832911</v>
      </c>
      <c r="D209">
        <v>-0.19798406445435771</v>
      </c>
      <c r="H209" s="10" t="s">
        <v>74</v>
      </c>
      <c r="I209">
        <v>0.33916831963343769</v>
      </c>
      <c r="J209">
        <v>0.70777226896715129</v>
      </c>
      <c r="K209">
        <v>0.72160272989131991</v>
      </c>
      <c r="O209" s="10" t="s">
        <v>75</v>
      </c>
      <c r="P209">
        <v>0.27061799426097177</v>
      </c>
      <c r="Q209">
        <v>0.3568741638333901</v>
      </c>
      <c r="W209" s="10" t="s">
        <v>18</v>
      </c>
      <c r="X209">
        <v>-4.6066649037343622E-2</v>
      </c>
      <c r="Y209">
        <v>3.6592485691859452E-4</v>
      </c>
    </row>
    <row r="210" spans="1:25" x14ac:dyDescent="0.25">
      <c r="A210" s="10" t="s">
        <v>20</v>
      </c>
      <c r="B210">
        <v>0.40323694488013301</v>
      </c>
      <c r="C210">
        <v>0.34985981827134738</v>
      </c>
      <c r="D210">
        <v>0.36150286724002312</v>
      </c>
      <c r="H210" s="10" t="s">
        <v>76</v>
      </c>
      <c r="I210">
        <v>0.13779558669279299</v>
      </c>
      <c r="J210">
        <v>-3.0508476539840641E-2</v>
      </c>
      <c r="K210">
        <v>-5.2992572984157701E-2</v>
      </c>
      <c r="O210" s="10" t="s">
        <v>77</v>
      </c>
      <c r="P210">
        <v>-0.15257951708666631</v>
      </c>
      <c r="Q210">
        <v>0.16674121558672481</v>
      </c>
      <c r="W210" s="10" t="s">
        <v>21</v>
      </c>
      <c r="X210">
        <v>-1.3287736953723249E-2</v>
      </c>
      <c r="Y210">
        <v>5.8401767374367773E-2</v>
      </c>
    </row>
    <row r="211" spans="1:25" x14ac:dyDescent="0.25">
      <c r="A211" s="10" t="s">
        <v>23</v>
      </c>
      <c r="B211">
        <v>0.2496835574238761</v>
      </c>
      <c r="C211">
        <v>0.41233836841638749</v>
      </c>
      <c r="D211">
        <v>0.43281012635175559</v>
      </c>
      <c r="H211" s="10" t="s">
        <v>78</v>
      </c>
      <c r="I211">
        <v>0.5551198533618843</v>
      </c>
      <c r="J211">
        <v>0.72105230975401113</v>
      </c>
      <c r="K211">
        <v>0.74856434731861721</v>
      </c>
      <c r="O211" s="10" t="s">
        <v>79</v>
      </c>
      <c r="P211">
        <v>0.53795232387440683</v>
      </c>
      <c r="Q211">
        <v>6.522841476484148E-2</v>
      </c>
      <c r="W211" s="10" t="s">
        <v>24</v>
      </c>
      <c r="X211">
        <v>-0.10103924084360801</v>
      </c>
      <c r="Y211">
        <v>-1.5101340627651781E-2</v>
      </c>
    </row>
    <row r="212" spans="1:25" x14ac:dyDescent="0.25">
      <c r="W212" s="10" t="s">
        <v>25</v>
      </c>
      <c r="X212">
        <v>-4.3851858550227142E-2</v>
      </c>
      <c r="Y212">
        <v>1.363744403162421E-2</v>
      </c>
    </row>
    <row r="213" spans="1:25" x14ac:dyDescent="0.25">
      <c r="W213" s="10" t="s">
        <v>26</v>
      </c>
      <c r="X213">
        <v>-5.4184876545559348E-2</v>
      </c>
      <c r="Y213">
        <v>-4.1024911564042962E-2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0" t="s">
        <v>28</v>
      </c>
      <c r="X214">
        <v>-7.3840516000107423E-2</v>
      </c>
      <c r="Y214">
        <v>-1.452567913814911E-2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-9.342910698937569E-2</v>
      </c>
      <c r="Y215">
        <v>1.290494323273121E-2</v>
      </c>
    </row>
    <row r="216" spans="1:25" x14ac:dyDescent="0.25">
      <c r="A216" s="10" t="s">
        <v>14</v>
      </c>
      <c r="B216">
        <v>-6.1640256734011793E-2</v>
      </c>
      <c r="C216">
        <v>-3.1457322262753051E-2</v>
      </c>
      <c r="D216">
        <v>-3.4956982369953302E-2</v>
      </c>
      <c r="H216" s="10" t="s">
        <v>72</v>
      </c>
      <c r="I216">
        <v>0.15000153205303091</v>
      </c>
      <c r="J216">
        <v>3.8441069085202083E-2</v>
      </c>
      <c r="K216">
        <v>2.905163605484852E-2</v>
      </c>
      <c r="O216" s="10" t="s">
        <v>73</v>
      </c>
      <c r="P216">
        <v>-2.0742769418081682E-2</v>
      </c>
      <c r="Q216">
        <v>7.8530605052661573E-3</v>
      </c>
    </row>
    <row r="217" spans="1:25" x14ac:dyDescent="0.25">
      <c r="A217" s="10" t="s">
        <v>17</v>
      </c>
      <c r="B217">
        <v>3.847068995177168E-3</v>
      </c>
      <c r="C217">
        <v>-1.6435815377668452E-2</v>
      </c>
      <c r="D217">
        <v>-2.1115258569163971E-2</v>
      </c>
      <c r="H217" s="10" t="s">
        <v>74</v>
      </c>
      <c r="I217">
        <v>0.1042638284676216</v>
      </c>
      <c r="J217">
        <v>2.9775700318919371E-3</v>
      </c>
      <c r="K217">
        <v>-1.3074362881340481E-2</v>
      </c>
      <c r="O217" s="10" t="s">
        <v>75</v>
      </c>
      <c r="P217">
        <v>8.9145800057085459E-2</v>
      </c>
      <c r="Q217">
        <v>7.1419772035854687E-2</v>
      </c>
    </row>
    <row r="218" spans="1:25" x14ac:dyDescent="0.25">
      <c r="A218" s="10" t="s">
        <v>20</v>
      </c>
      <c r="B218">
        <v>0.1745652904097047</v>
      </c>
      <c r="C218">
        <v>5.0091828214911982E-2</v>
      </c>
      <c r="D218">
        <v>3.809161346364677E-2</v>
      </c>
      <c r="H218" s="10" t="s">
        <v>76</v>
      </c>
      <c r="I218">
        <v>3.870126628917795E-2</v>
      </c>
      <c r="J218">
        <v>-2.1235059258475981E-2</v>
      </c>
      <c r="K218">
        <v>-3.7869515016703117E-2</v>
      </c>
      <c r="O218" s="10" t="s">
        <v>77</v>
      </c>
      <c r="P218">
        <v>3.6521907307654908E-2</v>
      </c>
      <c r="Q218">
        <v>5.108397509371234E-2</v>
      </c>
      <c r="W218" s="165" t="s">
        <v>94</v>
      </c>
    </row>
    <row r="219" spans="1:25" x14ac:dyDescent="0.25">
      <c r="A219" s="10" t="s">
        <v>23</v>
      </c>
      <c r="B219">
        <v>0.12674333821779751</v>
      </c>
      <c r="C219">
        <v>0.1056398250697862</v>
      </c>
      <c r="D219">
        <v>0.1052487417351157</v>
      </c>
      <c r="H219" s="10" t="s">
        <v>78</v>
      </c>
      <c r="I219">
        <v>0.1048472889078654</v>
      </c>
      <c r="J219">
        <v>4.2918721385317639E-2</v>
      </c>
      <c r="K219">
        <v>1.126315232245342E-2</v>
      </c>
      <c r="O219" s="10" t="s">
        <v>79</v>
      </c>
      <c r="P219">
        <v>2.6639544211319002E-2</v>
      </c>
      <c r="Q219">
        <v>5.6947320421706971E-2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-3.6089052346225418E-3</v>
      </c>
      <c r="Y220">
        <v>-6.3371849119818685E-4</v>
      </c>
    </row>
    <row r="221" spans="1:25" x14ac:dyDescent="0.25">
      <c r="W221" s="10" t="s">
        <v>18</v>
      </c>
      <c r="X221">
        <v>-2.0913932733507092E-2</v>
      </c>
      <c r="Y221">
        <v>8.2937354168245908E-2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0" t="s">
        <v>21</v>
      </c>
      <c r="X222">
        <v>8.6385053837676445E-2</v>
      </c>
      <c r="Y222">
        <v>0.23100650587929569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-1.130179762469692E-2</v>
      </c>
      <c r="Y223">
        <v>4.2777257660718278E-2</v>
      </c>
    </row>
    <row r="224" spans="1:25" x14ac:dyDescent="0.25">
      <c r="A224" s="10" t="s">
        <v>14</v>
      </c>
      <c r="B224">
        <v>-2.0925796668274019E-2</v>
      </c>
      <c r="C224">
        <v>5.2845693808207743E-2</v>
      </c>
      <c r="D224">
        <v>5.5494505379998949E-2</v>
      </c>
      <c r="H224" s="10" t="s">
        <v>72</v>
      </c>
      <c r="I224">
        <v>0.35932381330470903</v>
      </c>
      <c r="J224">
        <v>-1.367830591916131E-2</v>
      </c>
      <c r="K224">
        <v>-2.3602463446724418E-2</v>
      </c>
      <c r="O224" s="10" t="s">
        <v>73</v>
      </c>
      <c r="P224">
        <v>0.17152792542499859</v>
      </c>
      <c r="Q224">
        <v>0.25748054466649523</v>
      </c>
      <c r="W224" s="10" t="s">
        <v>25</v>
      </c>
      <c r="X224">
        <v>1.250195469390279E-2</v>
      </c>
      <c r="Y224">
        <v>3.1549839601016073E-2</v>
      </c>
    </row>
    <row r="225" spans="1:25" x14ac:dyDescent="0.25">
      <c r="A225" s="10" t="s">
        <v>17</v>
      </c>
      <c r="B225">
        <v>9.207514352883911E-2</v>
      </c>
      <c r="C225">
        <v>9.2952412567963688E-2</v>
      </c>
      <c r="D225">
        <v>9.8239290756998277E-2</v>
      </c>
      <c r="H225" s="10" t="s">
        <v>74</v>
      </c>
      <c r="I225">
        <v>0.17189703185424249</v>
      </c>
      <c r="J225">
        <v>0.11600921161678091</v>
      </c>
      <c r="K225">
        <v>0.1013538403318781</v>
      </c>
      <c r="O225" s="10" t="s">
        <v>75</v>
      </c>
      <c r="P225">
        <v>0.21131147173787049</v>
      </c>
      <c r="Q225">
        <v>0.31925074553486188</v>
      </c>
      <c r="W225" s="10" t="s">
        <v>26</v>
      </c>
      <c r="X225">
        <v>-3.013382848583555E-2</v>
      </c>
      <c r="Y225">
        <v>0.1005938961464499</v>
      </c>
    </row>
    <row r="226" spans="1:25" x14ac:dyDescent="0.25">
      <c r="A226" s="10" t="s">
        <v>20</v>
      </c>
      <c r="B226">
        <v>0.28458182161665491</v>
      </c>
      <c r="C226">
        <v>2.2555109287782139E-2</v>
      </c>
      <c r="D226">
        <v>2.643982905178803E-2</v>
      </c>
      <c r="H226" s="10" t="s">
        <v>76</v>
      </c>
      <c r="I226">
        <v>1.744847426462063E-2</v>
      </c>
      <c r="J226">
        <v>6.8416633755539052E-2</v>
      </c>
      <c r="K226">
        <v>5.0553222358882363E-2</v>
      </c>
      <c r="O226" s="10" t="s">
        <v>77</v>
      </c>
      <c r="P226">
        <v>-3.515869992845063E-2</v>
      </c>
      <c r="Q226">
        <v>3.94856323073738E-2</v>
      </c>
      <c r="W226" s="10" t="s">
        <v>28</v>
      </c>
      <c r="X226">
        <v>5.0142912922227077E-2</v>
      </c>
      <c r="Y226">
        <v>-3.3950157220242021E-2</v>
      </c>
    </row>
    <row r="227" spans="1:25" x14ac:dyDescent="0.25">
      <c r="A227" s="10" t="s">
        <v>23</v>
      </c>
      <c r="B227">
        <v>0.13566469160489861</v>
      </c>
      <c r="C227">
        <v>-1.4447911763859751E-2</v>
      </c>
      <c r="D227">
        <v>-3.6055744944875137E-2</v>
      </c>
      <c r="H227" s="10" t="s">
        <v>78</v>
      </c>
      <c r="I227">
        <v>5.1154724298147658E-2</v>
      </c>
      <c r="J227">
        <v>0.11168668621838761</v>
      </c>
      <c r="K227">
        <v>8.4406992697430641E-2</v>
      </c>
      <c r="O227" s="10" t="s">
        <v>79</v>
      </c>
      <c r="P227">
        <v>5.4048485427128153E-2</v>
      </c>
      <c r="Q227">
        <v>0.1216309820364626</v>
      </c>
      <c r="W227" s="10" t="s">
        <v>29</v>
      </c>
      <c r="X227">
        <v>1.277647339255787E-2</v>
      </c>
      <c r="Y227">
        <v>-4.9881438244226632E-2</v>
      </c>
    </row>
    <row r="230" spans="1:25" x14ac:dyDescent="0.25">
      <c r="W230" s="165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-5.9334757844468421E-2</v>
      </c>
      <c r="Y232">
        <v>6.7629743957497282E-2</v>
      </c>
    </row>
    <row r="233" spans="1:25" x14ac:dyDescent="0.25">
      <c r="W233" s="10" t="s">
        <v>18</v>
      </c>
      <c r="X233">
        <v>-4.9919116900645218E-2</v>
      </c>
      <c r="Y233">
        <v>6.1492832729541938E-2</v>
      </c>
    </row>
    <row r="234" spans="1:25" x14ac:dyDescent="0.25">
      <c r="W234" s="10" t="s">
        <v>21</v>
      </c>
      <c r="X234">
        <v>-0.14551517701941169</v>
      </c>
      <c r="Y234">
        <v>4.3256762534507692E-2</v>
      </c>
    </row>
    <row r="235" spans="1:25" x14ac:dyDescent="0.25">
      <c r="W235" s="10" t="s">
        <v>24</v>
      </c>
      <c r="X235">
        <v>0.2195089315754078</v>
      </c>
      <c r="Y235">
        <v>0.3110136453150053</v>
      </c>
    </row>
    <row r="236" spans="1:25" x14ac:dyDescent="0.25">
      <c r="W236" s="10" t="s">
        <v>25</v>
      </c>
      <c r="X236">
        <v>-0.37490218605809011</v>
      </c>
      <c r="Y236">
        <v>-0.22324510643051529</v>
      </c>
    </row>
    <row r="237" spans="1:25" x14ac:dyDescent="0.25">
      <c r="W237" s="10" t="s">
        <v>26</v>
      </c>
      <c r="X237">
        <v>0.1604983578515454</v>
      </c>
      <c r="Y237">
        <v>5.115777202192396E-2</v>
      </c>
    </row>
    <row r="238" spans="1:25" x14ac:dyDescent="0.25">
      <c r="W238" s="10" t="s">
        <v>28</v>
      </c>
      <c r="X238">
        <v>0.117579172201121</v>
      </c>
      <c r="Y238">
        <v>0.27720047275413001</v>
      </c>
    </row>
    <row r="239" spans="1:25" x14ac:dyDescent="0.25">
      <c r="W239" s="10" t="s">
        <v>29</v>
      </c>
      <c r="X239">
        <v>0.18644465342384439</v>
      </c>
      <c r="Y239">
        <v>0.29400172046500639</v>
      </c>
    </row>
    <row r="242" spans="1:25" x14ac:dyDescent="0.25">
      <c r="W242" s="165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-1.127266290631064E-2</v>
      </c>
      <c r="Y244">
        <v>8.3137284794663926E-4</v>
      </c>
    </row>
    <row r="245" spans="1:25" x14ac:dyDescent="0.25">
      <c r="W245" s="10" t="s">
        <v>18</v>
      </c>
      <c r="X245">
        <v>3.255049849711409E-2</v>
      </c>
      <c r="Y245">
        <v>4.136633224681386E-2</v>
      </c>
    </row>
    <row r="246" spans="1:25" x14ac:dyDescent="0.25">
      <c r="W246" s="10" t="s">
        <v>21</v>
      </c>
      <c r="X246">
        <v>0.1031248367949881</v>
      </c>
      <c r="Y246">
        <v>5.7056185875025207E-2</v>
      </c>
    </row>
    <row r="247" spans="1:25" x14ac:dyDescent="0.25">
      <c r="W247" s="10" t="s">
        <v>24</v>
      </c>
      <c r="X247">
        <v>7.3371330793871023E-2</v>
      </c>
      <c r="Y247">
        <v>6.0180037074314567E-2</v>
      </c>
    </row>
    <row r="248" spans="1:25" x14ac:dyDescent="0.25">
      <c r="W248" s="10" t="s">
        <v>25</v>
      </c>
      <c r="X248">
        <v>3.9579584834355447E-2</v>
      </c>
      <c r="Y248">
        <v>4.162939398240216E-2</v>
      </c>
    </row>
    <row r="249" spans="1:25" x14ac:dyDescent="0.25">
      <c r="W249" s="10" t="s">
        <v>26</v>
      </c>
      <c r="X249">
        <v>5.7826950083689793E-2</v>
      </c>
      <c r="Y249">
        <v>5.8118515911268882E-2</v>
      </c>
    </row>
    <row r="250" spans="1:25" x14ac:dyDescent="0.25">
      <c r="W250" s="10" t="s">
        <v>28</v>
      </c>
      <c r="X250">
        <v>1.0590855019240409E-2</v>
      </c>
      <c r="Y250">
        <v>-1.374999640725446E-2</v>
      </c>
    </row>
    <row r="251" spans="1:25" x14ac:dyDescent="0.25">
      <c r="W251" s="10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5.3891994583956673E-2</v>
      </c>
      <c r="Y256">
        <v>6.5952092424215694E-2</v>
      </c>
    </row>
    <row r="257" spans="1:25" x14ac:dyDescent="0.25">
      <c r="W257" s="10" t="s">
        <v>18</v>
      </c>
      <c r="X257">
        <v>-3.7005623380003752E-2</v>
      </c>
      <c r="Y257">
        <v>5.3047292959259827E-2</v>
      </c>
    </row>
    <row r="258" spans="1:25" x14ac:dyDescent="0.25">
      <c r="A258" s="165" t="s">
        <v>99</v>
      </c>
      <c r="J258" s="165" t="s">
        <v>100</v>
      </c>
      <c r="W258" s="10" t="s">
        <v>21</v>
      </c>
      <c r="X258">
        <v>0.1092861792714333</v>
      </c>
      <c r="Y258">
        <v>0.1639439713649998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0.1553210030773618</v>
      </c>
      <c r="Y259">
        <v>0.27660664055929701</v>
      </c>
    </row>
    <row r="260" spans="1:25" x14ac:dyDescent="0.25">
      <c r="A260" s="11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1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0" t="s">
        <v>25</v>
      </c>
      <c r="X260">
        <v>8.1001767600126298E-3</v>
      </c>
      <c r="Y260">
        <v>8.7151041413406946E-2</v>
      </c>
    </row>
    <row r="261" spans="1:25" x14ac:dyDescent="0.25">
      <c r="A261" s="11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1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0" t="s">
        <v>26</v>
      </c>
      <c r="X261">
        <v>6.5802347519743148E-2</v>
      </c>
      <c r="Y261">
        <v>0.13945787439751101</v>
      </c>
    </row>
    <row r="262" spans="1:25" x14ac:dyDescent="0.25">
      <c r="A262" s="11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0" t="s">
        <v>28</v>
      </c>
      <c r="X262">
        <v>0.26507848665219241</v>
      </c>
      <c r="Y262">
        <v>0.26245753935905081</v>
      </c>
    </row>
    <row r="263" spans="1:25" x14ac:dyDescent="0.25">
      <c r="A263" s="11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0" t="s">
        <v>29</v>
      </c>
      <c r="X263">
        <v>0.13980409284390949</v>
      </c>
      <c r="Y263">
        <v>0.16748734447533009</v>
      </c>
    </row>
    <row r="264" spans="1:25" x14ac:dyDescent="0.25">
      <c r="A264" s="11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1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1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1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165" t="s">
        <v>107</v>
      </c>
      <c r="J270" s="165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1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1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1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1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1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1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1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1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1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165" t="s">
        <v>110</v>
      </c>
      <c r="J282" s="165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1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1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1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1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1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1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1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1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1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165" t="s">
        <v>112</v>
      </c>
      <c r="J294" s="165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1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1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1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1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1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1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1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1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1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165" t="s">
        <v>116</v>
      </c>
      <c r="J306" s="165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1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1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1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1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1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1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1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1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1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165" t="s">
        <v>118</v>
      </c>
      <c r="J318" s="165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1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1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1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1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1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1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1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1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1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165" t="s">
        <v>120</v>
      </c>
      <c r="J330" s="165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1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1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1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1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1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1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1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1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1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165" t="s">
        <v>124</v>
      </c>
      <c r="J342" s="165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1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1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1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1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1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1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1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1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1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165" t="s">
        <v>126</v>
      </c>
      <c r="J354" s="165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1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1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1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1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1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1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1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1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1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165" t="s">
        <v>180</v>
      </c>
    </row>
    <row r="391" spans="1:5" x14ac:dyDescent="0.25">
      <c r="A391" s="39"/>
      <c r="B391" s="39" t="s">
        <v>101</v>
      </c>
      <c r="C391" s="39" t="s">
        <v>102</v>
      </c>
      <c r="D391" s="39" t="s">
        <v>103</v>
      </c>
      <c r="E391" s="39" t="s">
        <v>104</v>
      </c>
    </row>
    <row r="392" spans="1:5" x14ac:dyDescent="0.25">
      <c r="A392" s="39" t="s">
        <v>15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39" t="s">
        <v>25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39" t="s">
        <v>18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39" t="s">
        <v>26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39" t="s">
        <v>21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39" t="s">
        <v>28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39" t="s">
        <v>24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39" t="s">
        <v>29</v>
      </c>
      <c r="B399">
        <v>0.9765625</v>
      </c>
      <c r="C399">
        <v>4.5040023873844062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46"/>
      <c r="B408" s="217" t="s">
        <v>12</v>
      </c>
      <c r="C408" s="180"/>
      <c r="D408" s="217" t="s">
        <v>105</v>
      </c>
      <c r="E408" s="180"/>
      <c r="G408" s="146"/>
      <c r="H408" s="146" t="s">
        <v>130</v>
      </c>
      <c r="L408" s="147"/>
      <c r="M408" s="147" t="s">
        <v>131</v>
      </c>
      <c r="N408" s="147" t="s">
        <v>132</v>
      </c>
      <c r="O408" s="147" t="s">
        <v>133</v>
      </c>
      <c r="P408" s="147" t="s">
        <v>134</v>
      </c>
      <c r="Q408" s="147" t="s">
        <v>135</v>
      </c>
      <c r="R408" s="147" t="s">
        <v>136</v>
      </c>
      <c r="S408" s="147" t="s">
        <v>137</v>
      </c>
      <c r="T408" s="147" t="s">
        <v>138</v>
      </c>
    </row>
    <row r="409" spans="1:20" x14ac:dyDescent="0.25">
      <c r="A409" s="146"/>
      <c r="B409" s="146" t="s">
        <v>139</v>
      </c>
      <c r="C409" s="146" t="s">
        <v>140</v>
      </c>
      <c r="D409" s="146" t="s">
        <v>139</v>
      </c>
      <c r="E409" s="146" t="s">
        <v>140</v>
      </c>
      <c r="G409" s="146" t="s">
        <v>141</v>
      </c>
      <c r="H409">
        <v>171.59386092093729</v>
      </c>
      <c r="L409" s="147" t="s">
        <v>141</v>
      </c>
      <c r="M409">
        <v>0.92798267250041766</v>
      </c>
      <c r="N409">
        <v>0.77929092209538231</v>
      </c>
      <c r="O409">
        <v>0.89870043172620129</v>
      </c>
      <c r="P409">
        <v>0.92360671685932683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146" t="s">
        <v>141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146" t="s">
        <v>142</v>
      </c>
      <c r="H410">
        <v>167.8516758741016</v>
      </c>
      <c r="L410" s="147" t="s">
        <v>142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146" t="s">
        <v>142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146" t="s">
        <v>143</v>
      </c>
      <c r="H411">
        <v>93.515087008525668</v>
      </c>
      <c r="L411" s="147" t="s">
        <v>143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146" t="s">
        <v>143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146" t="s">
        <v>144</v>
      </c>
      <c r="H412">
        <v>172.54918557671701</v>
      </c>
      <c r="L412" s="147" t="s">
        <v>144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146" t="s">
        <v>144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146" t="s">
        <v>145</v>
      </c>
      <c r="H413">
        <v>189.9210160564206</v>
      </c>
      <c r="L413" s="147" t="s">
        <v>145</v>
      </c>
      <c r="M413">
        <v>0.94234036998351178</v>
      </c>
      <c r="N413">
        <v>0.82016593054678666</v>
      </c>
      <c r="O413">
        <v>0.83502380872456394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146" t="s">
        <v>145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146" t="s">
        <v>146</v>
      </c>
      <c r="H414">
        <v>109.5003130137387</v>
      </c>
      <c r="L414" s="147" t="s">
        <v>146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146" t="s">
        <v>146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146" t="s">
        <v>147</v>
      </c>
      <c r="H415">
        <v>138.68181762814621</v>
      </c>
      <c r="L415" s="147" t="s">
        <v>147</v>
      </c>
      <c r="M415">
        <v>0.88216815142972205</v>
      </c>
      <c r="N415">
        <v>0.80943876755920474</v>
      </c>
      <c r="O415">
        <v>0.85151459109648309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146" t="s">
        <v>147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146" t="s">
        <v>148</v>
      </c>
      <c r="H416">
        <v>96.518174338498198</v>
      </c>
      <c r="L416" s="147" t="s">
        <v>148</v>
      </c>
      <c r="M416">
        <v>0.95995862311653557</v>
      </c>
      <c r="N416">
        <v>1</v>
      </c>
      <c r="O416">
        <v>0.94863492884064737</v>
      </c>
      <c r="P416">
        <v>0.88575181792228497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146" t="s">
        <v>148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146" t="s">
        <v>149</v>
      </c>
      <c r="H417">
        <v>115.87111360261081</v>
      </c>
      <c r="L417" s="147" t="s">
        <v>149</v>
      </c>
      <c r="M417">
        <v>0.94569062744646426</v>
      </c>
      <c r="N417">
        <v>0.89305182746892364</v>
      </c>
      <c r="O417">
        <v>1</v>
      </c>
      <c r="P417">
        <v>0.90438816004126732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146" t="s">
        <v>149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146" t="s">
        <v>150</v>
      </c>
      <c r="H418">
        <v>53.925899515272889</v>
      </c>
      <c r="L418" s="147" t="s">
        <v>150</v>
      </c>
      <c r="M418">
        <v>0.9164431597374505</v>
      </c>
      <c r="N418">
        <v>0.89365178742357221</v>
      </c>
      <c r="O418">
        <v>0.94601930437778792</v>
      </c>
      <c r="P418">
        <v>0.87350215778768581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146" t="s">
        <v>150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146" t="s">
        <v>151</v>
      </c>
      <c r="H419">
        <v>135.8289204864835</v>
      </c>
      <c r="L419" s="147" t="s">
        <v>151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146" t="s">
        <v>151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146" t="s">
        <v>152</v>
      </c>
      <c r="H420">
        <v>96.02558831656404</v>
      </c>
      <c r="L420" s="147" t="s">
        <v>152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146" t="s">
        <v>152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46"/>
      <c r="B431" s="217" t="s">
        <v>12</v>
      </c>
      <c r="C431" s="180"/>
      <c r="D431" s="217" t="s">
        <v>105</v>
      </c>
      <c r="E431" s="180"/>
      <c r="G431" s="146"/>
      <c r="H431" s="146" t="s">
        <v>130</v>
      </c>
      <c r="L431" s="147"/>
      <c r="M431" s="147" t="s">
        <v>131</v>
      </c>
      <c r="N431" s="147" t="s">
        <v>132</v>
      </c>
      <c r="O431" s="147" t="s">
        <v>133</v>
      </c>
      <c r="P431" s="147" t="s">
        <v>134</v>
      </c>
      <c r="Q431" s="147" t="s">
        <v>135</v>
      </c>
      <c r="R431" s="147" t="s">
        <v>136</v>
      </c>
      <c r="S431" s="147" t="s">
        <v>137</v>
      </c>
      <c r="T431" s="147" t="s">
        <v>138</v>
      </c>
    </row>
    <row r="432" spans="1:20" x14ac:dyDescent="0.25">
      <c r="A432" s="146"/>
      <c r="B432" s="146" t="s">
        <v>139</v>
      </c>
      <c r="C432" s="146" t="s">
        <v>140</v>
      </c>
      <c r="D432" s="146" t="s">
        <v>139</v>
      </c>
      <c r="E432" s="146" t="s">
        <v>140</v>
      </c>
      <c r="G432" s="146" t="s">
        <v>141</v>
      </c>
      <c r="H432">
        <v>73.796620285366629</v>
      </c>
      <c r="L432" s="147" t="s">
        <v>155</v>
      </c>
      <c r="M432">
        <v>0.37721513562646569</v>
      </c>
      <c r="N432">
        <v>0.83952683602384148</v>
      </c>
      <c r="O432">
        <v>0.81887527014347627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146" t="s">
        <v>141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146" t="s">
        <v>142</v>
      </c>
      <c r="H433">
        <v>28.99359897435529</v>
      </c>
      <c r="L433" s="147" t="s">
        <v>156</v>
      </c>
      <c r="M433">
        <v>0.37900013777200409</v>
      </c>
      <c r="N433">
        <v>1</v>
      </c>
      <c r="O433">
        <v>0.90930691692135468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146" t="s">
        <v>142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146" t="s">
        <v>143</v>
      </c>
      <c r="H434">
        <v>24.141268457984349</v>
      </c>
      <c r="L434" s="147" t="s">
        <v>157</v>
      </c>
      <c r="M434">
        <v>1</v>
      </c>
      <c r="N434">
        <v>0.96303646588238612</v>
      </c>
      <c r="O434">
        <v>1</v>
      </c>
      <c r="P434">
        <v>0.68183142416747777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146" t="s">
        <v>143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146" t="s">
        <v>144</v>
      </c>
      <c r="H435">
        <v>30.259089333758709</v>
      </c>
      <c r="L435" s="147" t="s">
        <v>158</v>
      </c>
      <c r="M435">
        <v>0.34339445076381842</v>
      </c>
      <c r="N435">
        <v>0.7939082122696931</v>
      </c>
      <c r="O435">
        <v>0.90090887215091164</v>
      </c>
      <c r="P435">
        <v>0.47721196510216612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146" t="s">
        <v>144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146" t="s">
        <v>145</v>
      </c>
      <c r="H436">
        <v>16.856903308510599</v>
      </c>
    </row>
    <row r="437" spans="1:20" x14ac:dyDescent="0.25">
      <c r="A437" s="146" t="s">
        <v>145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146" t="s">
        <v>146</v>
      </c>
      <c r="H437">
        <v>15.659285987435119</v>
      </c>
    </row>
    <row r="438" spans="1:20" x14ac:dyDescent="0.25">
      <c r="A438" s="146" t="s">
        <v>146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146" t="s">
        <v>147</v>
      </c>
      <c r="H438">
        <v>14.19698511490247</v>
      </c>
    </row>
    <row r="439" spans="1:20" x14ac:dyDescent="0.25">
      <c r="A439" s="146" t="s">
        <v>147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146" t="s">
        <v>148</v>
      </c>
      <c r="H439">
        <v>9.759760222831428</v>
      </c>
    </row>
    <row r="440" spans="1:20" x14ac:dyDescent="0.25">
      <c r="A440" s="146" t="s">
        <v>148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146" t="s">
        <v>149</v>
      </c>
      <c r="H440">
        <v>14.667818819075981</v>
      </c>
    </row>
    <row r="441" spans="1:20" x14ac:dyDescent="0.25">
      <c r="A441" s="146" t="s">
        <v>149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146" t="s">
        <v>150</v>
      </c>
      <c r="H441">
        <v>7.0592450316118764</v>
      </c>
    </row>
    <row r="442" spans="1:20" x14ac:dyDescent="0.25">
      <c r="A442" s="146" t="s">
        <v>150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146" t="s">
        <v>151</v>
      </c>
      <c r="H442">
        <v>16.32248899590375</v>
      </c>
    </row>
    <row r="443" spans="1:20" x14ac:dyDescent="0.25">
      <c r="A443" s="146" t="s">
        <v>151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146" t="s">
        <v>152</v>
      </c>
      <c r="H443">
        <v>12.7382828139663</v>
      </c>
    </row>
    <row r="444" spans="1:20" x14ac:dyDescent="0.25">
      <c r="A444" s="146" t="s">
        <v>152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46"/>
      <c r="B454" s="217" t="s">
        <v>12</v>
      </c>
      <c r="C454" s="180"/>
      <c r="D454" s="217" t="s">
        <v>105</v>
      </c>
      <c r="E454" s="180"/>
      <c r="G454" s="146"/>
      <c r="H454" s="146" t="s">
        <v>130</v>
      </c>
      <c r="L454" s="147"/>
      <c r="M454" s="147" t="s">
        <v>131</v>
      </c>
      <c r="N454" s="147" t="s">
        <v>132</v>
      </c>
      <c r="O454" s="147" t="s">
        <v>133</v>
      </c>
      <c r="P454" s="147" t="s">
        <v>134</v>
      </c>
      <c r="Q454" s="147" t="s">
        <v>135</v>
      </c>
      <c r="R454" s="147" t="s">
        <v>136</v>
      </c>
      <c r="S454" s="147" t="s">
        <v>137</v>
      </c>
      <c r="T454" s="147" t="s">
        <v>138</v>
      </c>
    </row>
    <row r="455" spans="1:20" x14ac:dyDescent="0.25">
      <c r="A455" s="146"/>
      <c r="B455" s="146" t="s">
        <v>139</v>
      </c>
      <c r="C455" s="146" t="s">
        <v>140</v>
      </c>
      <c r="D455" s="146" t="s">
        <v>139</v>
      </c>
      <c r="E455" s="146" t="s">
        <v>140</v>
      </c>
      <c r="G455" s="146" t="s">
        <v>155</v>
      </c>
      <c r="H455">
        <v>7.967344677135987</v>
      </c>
      <c r="L455" s="147" t="s">
        <v>155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146" t="s">
        <v>155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146" t="s">
        <v>156</v>
      </c>
      <c r="H456">
        <v>730.31970357696423</v>
      </c>
      <c r="L456" s="147" t="s">
        <v>156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146" t="s">
        <v>156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146" t="s">
        <v>157</v>
      </c>
      <c r="H457">
        <v>476.53298880369448</v>
      </c>
      <c r="L457" s="147" t="s">
        <v>157</v>
      </c>
      <c r="M457">
        <v>0.94097939241660122</v>
      </c>
      <c r="N457">
        <v>0.87280007384432867</v>
      </c>
      <c r="O457">
        <v>1</v>
      </c>
      <c r="P457">
        <v>0.76076496513851544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146" t="s">
        <v>157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146" t="s">
        <v>158</v>
      </c>
      <c r="H458">
        <v>4589.722770785439</v>
      </c>
    </row>
    <row r="459" spans="1:20" x14ac:dyDescent="0.25">
      <c r="A459" s="146" t="s">
        <v>158</v>
      </c>
      <c r="B459">
        <v>26.361879877639609</v>
      </c>
      <c r="C459">
        <v>58.719458502854053</v>
      </c>
      <c r="D459">
        <v>33.400514762730623</v>
      </c>
      <c r="E459">
        <v>-19.13995396326791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46"/>
      <c r="B477" s="217" t="s">
        <v>12</v>
      </c>
      <c r="C477" s="180"/>
      <c r="D477" s="217" t="s">
        <v>105</v>
      </c>
      <c r="E477" s="180"/>
      <c r="G477" s="146"/>
      <c r="H477" s="146" t="s">
        <v>130</v>
      </c>
      <c r="L477" s="147"/>
      <c r="M477" s="147" t="s">
        <v>131</v>
      </c>
      <c r="N477" s="147" t="s">
        <v>132</v>
      </c>
      <c r="O477" s="147" t="s">
        <v>133</v>
      </c>
      <c r="P477" s="147" t="s">
        <v>134</v>
      </c>
      <c r="Q477" s="147" t="s">
        <v>135</v>
      </c>
      <c r="R477" s="147" t="s">
        <v>136</v>
      </c>
      <c r="S477" s="147" t="s">
        <v>137</v>
      </c>
      <c r="T477" s="147" t="s">
        <v>138</v>
      </c>
    </row>
    <row r="478" spans="1:20" x14ac:dyDescent="0.25">
      <c r="A478" s="146"/>
      <c r="B478" s="146" t="s">
        <v>139</v>
      </c>
      <c r="C478" s="146" t="s">
        <v>140</v>
      </c>
      <c r="D478" s="146" t="s">
        <v>139</v>
      </c>
      <c r="E478" s="146" t="s">
        <v>140</v>
      </c>
      <c r="G478" s="146" t="s">
        <v>155</v>
      </c>
      <c r="H478">
        <v>1116.535351714469</v>
      </c>
      <c r="L478" s="147" t="s">
        <v>141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146" t="s">
        <v>155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146" t="s">
        <v>156</v>
      </c>
      <c r="H479">
        <v>1332.501012505991</v>
      </c>
      <c r="L479" s="147" t="s">
        <v>142</v>
      </c>
      <c r="M479">
        <v>0.94063059033261398</v>
      </c>
      <c r="N479">
        <v>0.9183598368166066</v>
      </c>
      <c r="O479">
        <v>0.94553173388869405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146" t="s">
        <v>156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146" t="s">
        <v>157</v>
      </c>
      <c r="H480">
        <v>488.07790879638111</v>
      </c>
      <c r="L480" s="147" t="s">
        <v>143</v>
      </c>
      <c r="M480">
        <v>0.9392688249755371</v>
      </c>
      <c r="N480">
        <v>0.94111575726930963</v>
      </c>
      <c r="O480">
        <v>0.90092072173233662</v>
      </c>
      <c r="P480">
        <v>0.9026762902646509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146" t="s">
        <v>157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L481" s="147" t="s">
        <v>144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L482" s="147" t="s">
        <v>145</v>
      </c>
      <c r="M482">
        <v>0.93813219600262199</v>
      </c>
      <c r="N482">
        <v>0.99116556824268354</v>
      </c>
      <c r="O482">
        <v>0.88193501590787404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L483" s="147" t="s">
        <v>146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L484" s="147" t="s">
        <v>147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L485" s="147" t="s">
        <v>148</v>
      </c>
      <c r="M485">
        <v>0.84371122301696977</v>
      </c>
      <c r="N485">
        <v>0.85341639022474181</v>
      </c>
      <c r="O485">
        <v>0.8715133023137166</v>
      </c>
      <c r="P485">
        <v>0.88399771716920827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L486" s="147" t="s">
        <v>149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147" t="s">
        <v>150</v>
      </c>
      <c r="M487">
        <v>0.79725202622050806</v>
      </c>
      <c r="N487">
        <v>0.89169092039293651</v>
      </c>
      <c r="O487">
        <v>0.82147949024995359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147" t="s">
        <v>151</v>
      </c>
      <c r="M488">
        <v>0.9216673638784092</v>
      </c>
      <c r="N488">
        <v>0.90308065620067124</v>
      </c>
      <c r="O488">
        <v>0.84555530724901085</v>
      </c>
      <c r="P488">
        <v>0.90785933717614009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147" t="s">
        <v>152</v>
      </c>
      <c r="M489">
        <v>0.82080973149606939</v>
      </c>
      <c r="N489">
        <v>0.89001035622728852</v>
      </c>
      <c r="O489">
        <v>0.85536638387259267</v>
      </c>
      <c r="P489">
        <v>0.84179571616373239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46"/>
      <c r="B500" s="217" t="s">
        <v>12</v>
      </c>
      <c r="C500" s="180"/>
      <c r="D500" s="217" t="s">
        <v>105</v>
      </c>
      <c r="E500" s="180"/>
      <c r="G500" s="146"/>
      <c r="H500" s="146" t="s">
        <v>130</v>
      </c>
      <c r="L500" s="147"/>
      <c r="M500" s="147" t="s">
        <v>131</v>
      </c>
      <c r="N500" s="147" t="s">
        <v>132</v>
      </c>
      <c r="O500" s="147" t="s">
        <v>133</v>
      </c>
      <c r="P500" s="147" t="s">
        <v>134</v>
      </c>
      <c r="Q500" s="147" t="s">
        <v>135</v>
      </c>
      <c r="R500" s="147" t="s">
        <v>136</v>
      </c>
      <c r="S500" s="147" t="s">
        <v>137</v>
      </c>
      <c r="T500" s="147" t="s">
        <v>138</v>
      </c>
    </row>
    <row r="501" spans="1:20" x14ac:dyDescent="0.25">
      <c r="A501" s="146"/>
      <c r="B501" s="146" t="s">
        <v>139</v>
      </c>
      <c r="C501" s="146" t="s">
        <v>140</v>
      </c>
      <c r="D501" s="146" t="s">
        <v>139</v>
      </c>
      <c r="E501" s="146" t="s">
        <v>140</v>
      </c>
      <c r="G501" s="146" t="s">
        <v>141</v>
      </c>
      <c r="H501">
        <v>1557.9925378142041</v>
      </c>
      <c r="L501" s="147" t="s">
        <v>141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146" t="s">
        <v>141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146" t="s">
        <v>142</v>
      </c>
      <c r="H502">
        <v>605.28894859734589</v>
      </c>
      <c r="L502" s="147" t="s">
        <v>142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146" t="s">
        <v>142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146" t="s">
        <v>143</v>
      </c>
      <c r="H503">
        <v>527.11222555913378</v>
      </c>
      <c r="L503" s="147" t="s">
        <v>143</v>
      </c>
      <c r="M503">
        <v>1</v>
      </c>
      <c r="N503">
        <v>0.89311751544265783</v>
      </c>
      <c r="O503">
        <v>1</v>
      </c>
      <c r="P503">
        <v>0.88739120910982539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146" t="s">
        <v>143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146" t="s">
        <v>144</v>
      </c>
      <c r="H504">
        <v>516.13950674137232</v>
      </c>
      <c r="L504" s="147" t="s">
        <v>144</v>
      </c>
      <c r="M504">
        <v>0.98373489894423161</v>
      </c>
      <c r="N504">
        <v>0.91182422722830903</v>
      </c>
      <c r="O504">
        <v>0.88810201261010946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146" t="s">
        <v>144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146" t="s">
        <v>145</v>
      </c>
      <c r="H505">
        <v>454.3771176699359</v>
      </c>
      <c r="L505" s="147" t="s">
        <v>145</v>
      </c>
      <c r="M505">
        <v>0.80798741374034888</v>
      </c>
      <c r="N505">
        <v>0.8896330459999815</v>
      </c>
      <c r="O505">
        <v>0.87853725401356231</v>
      </c>
      <c r="P505">
        <v>0.72520206458081637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146" t="s">
        <v>145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146" t="s">
        <v>146</v>
      </c>
      <c r="H506">
        <v>239.0797271485101</v>
      </c>
      <c r="L506" s="147" t="s">
        <v>146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146" t="s">
        <v>146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146" t="s">
        <v>147</v>
      </c>
      <c r="H507">
        <v>578.27290343895299</v>
      </c>
      <c r="L507" s="147" t="s">
        <v>147</v>
      </c>
      <c r="M507">
        <v>0.93782390062863452</v>
      </c>
      <c r="N507">
        <v>1</v>
      </c>
      <c r="O507">
        <v>0.86855096066705728</v>
      </c>
      <c r="P507">
        <v>0.80765953162723991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146" t="s">
        <v>147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146" t="s">
        <v>148</v>
      </c>
      <c r="H508">
        <v>367.4561850838104</v>
      </c>
      <c r="L508" s="147" t="s">
        <v>148</v>
      </c>
      <c r="M508">
        <v>0.86091724225648514</v>
      </c>
      <c r="N508">
        <v>0.89198397302606602</v>
      </c>
      <c r="O508">
        <v>0.9278356022179659</v>
      </c>
      <c r="P508">
        <v>0.8012025760686905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146" t="s">
        <v>148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146" t="s">
        <v>149</v>
      </c>
      <c r="H509">
        <v>229.5027789560736</v>
      </c>
      <c r="L509" s="147" t="s">
        <v>149</v>
      </c>
      <c r="M509">
        <v>0.88856893762249423</v>
      </c>
      <c r="N509">
        <v>0.91333429752587481</v>
      </c>
      <c r="O509">
        <v>0.86624124144160841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146" t="s">
        <v>149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146" t="s">
        <v>150</v>
      </c>
      <c r="H510">
        <v>654.65154871074321</v>
      </c>
      <c r="L510" s="147" t="s">
        <v>150</v>
      </c>
      <c r="M510">
        <v>0.8816488439240594</v>
      </c>
      <c r="N510">
        <v>0.89841072307286673</v>
      </c>
      <c r="O510">
        <v>0.95458651022613861</v>
      </c>
      <c r="P510">
        <v>0.7337911118488154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146" t="s">
        <v>150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146" t="s">
        <v>151</v>
      </c>
      <c r="H511">
        <v>237.63231799700071</v>
      </c>
      <c r="L511" s="147" t="s">
        <v>151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146" t="s">
        <v>151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146" t="s">
        <v>152</v>
      </c>
      <c r="H512">
        <v>113.86082901355439</v>
      </c>
      <c r="L512" s="147" t="s">
        <v>152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146" t="s">
        <v>152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147" t="s">
        <v>191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147" t="s">
        <v>242</v>
      </c>
      <c r="M514">
        <v>0.8995734744599202</v>
      </c>
      <c r="N514">
        <v>0.78477407323378034</v>
      </c>
      <c r="O514">
        <v>0.90723074107250368</v>
      </c>
      <c r="P514">
        <v>0.83995571081877363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46"/>
      <c r="B523" s="217" t="s">
        <v>12</v>
      </c>
      <c r="C523" s="180"/>
      <c r="D523" s="217" t="s">
        <v>105</v>
      </c>
      <c r="E523" s="180"/>
      <c r="G523" s="146"/>
      <c r="H523" s="146" t="s">
        <v>130</v>
      </c>
      <c r="L523" s="147"/>
      <c r="M523" s="147" t="s">
        <v>131</v>
      </c>
      <c r="N523" s="147" t="s">
        <v>132</v>
      </c>
      <c r="O523" s="147" t="s">
        <v>133</v>
      </c>
      <c r="P523" s="147" t="s">
        <v>134</v>
      </c>
      <c r="Q523" s="147" t="s">
        <v>135</v>
      </c>
      <c r="R523" s="147" t="s">
        <v>136</v>
      </c>
      <c r="S523" s="147" t="s">
        <v>137</v>
      </c>
      <c r="T523" s="147" t="s">
        <v>138</v>
      </c>
    </row>
    <row r="524" spans="1:20" x14ac:dyDescent="0.25">
      <c r="A524" s="146"/>
      <c r="B524" s="146" t="s">
        <v>139</v>
      </c>
      <c r="C524" s="146" t="s">
        <v>140</v>
      </c>
      <c r="D524" s="146" t="s">
        <v>139</v>
      </c>
      <c r="E524" s="146" t="s">
        <v>140</v>
      </c>
      <c r="G524" s="146" t="s">
        <v>141</v>
      </c>
      <c r="H524">
        <v>225.7520400251889</v>
      </c>
      <c r="L524" s="147" t="s">
        <v>141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146" t="s">
        <v>141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146" t="s">
        <v>142</v>
      </c>
      <c r="H525">
        <v>20.402219770137439</v>
      </c>
      <c r="L525" s="147" t="s">
        <v>142</v>
      </c>
      <c r="M525">
        <v>0.9137055194789252</v>
      </c>
      <c r="N525">
        <v>0.93597434184483808</v>
      </c>
      <c r="O525">
        <v>0.90914761897510754</v>
      </c>
      <c r="P525">
        <v>0.95634153165896596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146" t="s">
        <v>142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146" t="s">
        <v>143</v>
      </c>
      <c r="H526">
        <v>17.629417819240519</v>
      </c>
      <c r="L526" s="147" t="s">
        <v>143</v>
      </c>
      <c r="M526">
        <v>0.97814619905541755</v>
      </c>
      <c r="N526">
        <v>0.85012786704097232</v>
      </c>
      <c r="O526">
        <v>0.92103434210526836</v>
      </c>
      <c r="P526">
        <v>0.91559666385285876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146" t="s">
        <v>143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146" t="s">
        <v>144</v>
      </c>
      <c r="H527">
        <v>10.912237860814971</v>
      </c>
      <c r="L527" s="147" t="s">
        <v>144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146" t="s">
        <v>144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146" t="s">
        <v>145</v>
      </c>
      <c r="H528">
        <v>22.29767352168647</v>
      </c>
      <c r="L528" s="147" t="s">
        <v>145</v>
      </c>
      <c r="M528">
        <v>0.9688597086636922</v>
      </c>
      <c r="N528">
        <v>0.87340159738464318</v>
      </c>
      <c r="O528">
        <v>0.93175355073645483</v>
      </c>
      <c r="P528">
        <v>0.92136071985365831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146" t="s">
        <v>145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146" t="s">
        <v>146</v>
      </c>
      <c r="H529">
        <v>13.96365929070719</v>
      </c>
      <c r="L529" s="147" t="s">
        <v>146</v>
      </c>
      <c r="M529">
        <v>0.99881048484777424</v>
      </c>
      <c r="N529">
        <v>0.9400159354086588</v>
      </c>
      <c r="O529">
        <v>0.92437287029227599</v>
      </c>
      <c r="P529">
        <v>0.94328470073934712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146" t="s">
        <v>146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146" t="s">
        <v>147</v>
      </c>
      <c r="H530">
        <v>12.87781768254416</v>
      </c>
      <c r="L530" s="147" t="s">
        <v>147</v>
      </c>
      <c r="M530">
        <v>0.92565175584148762</v>
      </c>
      <c r="N530">
        <v>0.83949411497716508</v>
      </c>
      <c r="O530">
        <v>0.90172332102007535</v>
      </c>
      <c r="P530">
        <v>0.91778853090199941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146" t="s">
        <v>147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146" t="s">
        <v>148</v>
      </c>
      <c r="H531">
        <v>10.07761923740085</v>
      </c>
      <c r="L531" s="147" t="s">
        <v>148</v>
      </c>
      <c r="M531">
        <v>0.9523449201887203</v>
      </c>
      <c r="N531">
        <v>0.84602441048005261</v>
      </c>
      <c r="O531">
        <v>0.90649594436451353</v>
      </c>
      <c r="P531">
        <v>0.97730246979507807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146" t="s">
        <v>148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146" t="s">
        <v>149</v>
      </c>
      <c r="H532">
        <v>8.1404645861532536</v>
      </c>
      <c r="L532" s="147" t="s">
        <v>149</v>
      </c>
      <c r="M532">
        <v>0.9730419438608775</v>
      </c>
      <c r="N532">
        <v>0.87948547720903014</v>
      </c>
      <c r="O532">
        <v>0.90637824255594723</v>
      </c>
      <c r="P532">
        <v>0.86847708921193645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146" t="s">
        <v>149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146" t="s">
        <v>150</v>
      </c>
      <c r="H533">
        <v>5.4246112501690167</v>
      </c>
      <c r="L533" s="147" t="s">
        <v>150</v>
      </c>
      <c r="M533">
        <v>1</v>
      </c>
      <c r="N533">
        <v>0.93245375211958326</v>
      </c>
      <c r="O533">
        <v>0.89962166644636365</v>
      </c>
      <c r="P533">
        <v>0.95176016537674157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146" t="s">
        <v>150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146" t="s">
        <v>151</v>
      </c>
      <c r="H534">
        <v>9.249739025771845</v>
      </c>
      <c r="L534" s="147" t="s">
        <v>151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146" t="s">
        <v>151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146" t="s">
        <v>152</v>
      </c>
      <c r="H535">
        <v>14.296908301156201</v>
      </c>
      <c r="L535" s="147" t="s">
        <v>152</v>
      </c>
      <c r="M535">
        <v>0.90174823654155489</v>
      </c>
      <c r="N535">
        <v>0.87983321032962314</v>
      </c>
      <c r="O535">
        <v>0.93933058656985713</v>
      </c>
      <c r="P535">
        <v>0.93467887134047933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146" t="s">
        <v>152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46"/>
      <c r="B546" s="217" t="s">
        <v>12</v>
      </c>
      <c r="C546" s="180"/>
      <c r="D546" s="217" t="s">
        <v>105</v>
      </c>
      <c r="E546" s="180"/>
      <c r="G546" s="146"/>
      <c r="H546" s="146" t="s">
        <v>130</v>
      </c>
      <c r="L546" s="147"/>
      <c r="M546" s="147" t="s">
        <v>131</v>
      </c>
      <c r="N546" s="147" t="s">
        <v>132</v>
      </c>
      <c r="O546" s="147" t="s">
        <v>133</v>
      </c>
      <c r="P546" s="147" t="s">
        <v>134</v>
      </c>
      <c r="Q546" s="147" t="s">
        <v>135</v>
      </c>
      <c r="R546" s="147" t="s">
        <v>136</v>
      </c>
      <c r="S546" s="147" t="s">
        <v>137</v>
      </c>
      <c r="T546" s="147" t="s">
        <v>138</v>
      </c>
    </row>
    <row r="547" spans="1:20" x14ac:dyDescent="0.25">
      <c r="A547" s="146"/>
      <c r="B547" s="146" t="s">
        <v>139</v>
      </c>
      <c r="C547" s="146" t="s">
        <v>140</v>
      </c>
      <c r="D547" s="146" t="s">
        <v>139</v>
      </c>
      <c r="E547" s="146" t="s">
        <v>140</v>
      </c>
      <c r="G547" s="146" t="s">
        <v>141</v>
      </c>
      <c r="H547">
        <v>583.71275557033755</v>
      </c>
      <c r="L547" s="147" t="s">
        <v>155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146" t="s">
        <v>141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146" t="s">
        <v>142</v>
      </c>
      <c r="H548">
        <v>228.30524080591599</v>
      </c>
      <c r="L548" s="147" t="s">
        <v>156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146" t="s">
        <v>142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146" t="s">
        <v>143</v>
      </c>
      <c r="H549">
        <v>263.26759705510659</v>
      </c>
    </row>
    <row r="550" spans="1:20" x14ac:dyDescent="0.25">
      <c r="A550" s="146" t="s">
        <v>143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146" t="s">
        <v>144</v>
      </c>
      <c r="H550">
        <v>192.64152118539371</v>
      </c>
    </row>
    <row r="551" spans="1:20" x14ac:dyDescent="0.25">
      <c r="A551" s="146" t="s">
        <v>144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146" t="s">
        <v>145</v>
      </c>
      <c r="H551">
        <v>349.27854353777559</v>
      </c>
    </row>
    <row r="552" spans="1:20" x14ac:dyDescent="0.25">
      <c r="A552" s="146" t="s">
        <v>145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146" t="s">
        <v>146</v>
      </c>
      <c r="H552">
        <v>374.4157020341479</v>
      </c>
    </row>
    <row r="553" spans="1:20" x14ac:dyDescent="0.25">
      <c r="A553" s="146" t="s">
        <v>146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146" t="s">
        <v>147</v>
      </c>
      <c r="H553">
        <v>303.21970125418949</v>
      </c>
    </row>
    <row r="554" spans="1:20" x14ac:dyDescent="0.25">
      <c r="A554" s="146" t="s">
        <v>147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146" t="s">
        <v>148</v>
      </c>
      <c r="H554">
        <v>693.29940546773241</v>
      </c>
    </row>
    <row r="555" spans="1:20" x14ac:dyDescent="0.25">
      <c r="A555" s="146" t="s">
        <v>148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146" t="s">
        <v>149</v>
      </c>
      <c r="H555">
        <v>746.64986731288275</v>
      </c>
    </row>
    <row r="556" spans="1:20" x14ac:dyDescent="0.25">
      <c r="A556" s="146" t="s">
        <v>149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146" t="s">
        <v>150</v>
      </c>
      <c r="H556">
        <v>172.06729263879291</v>
      </c>
    </row>
    <row r="557" spans="1:20" x14ac:dyDescent="0.25">
      <c r="A557" s="146" t="s">
        <v>150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46"/>
      <c r="B569" s="217" t="s">
        <v>12</v>
      </c>
      <c r="C569" s="180"/>
      <c r="D569" s="217" t="s">
        <v>105</v>
      </c>
      <c r="E569" s="180"/>
      <c r="G569" s="146"/>
      <c r="H569" s="146" t="s">
        <v>130</v>
      </c>
      <c r="L569" s="147"/>
      <c r="M569" s="147" t="s">
        <v>131</v>
      </c>
      <c r="N569" s="147" t="s">
        <v>132</v>
      </c>
      <c r="O569" s="147" t="s">
        <v>133</v>
      </c>
      <c r="P569" s="147" t="s">
        <v>134</v>
      </c>
      <c r="Q569" s="147" t="s">
        <v>135</v>
      </c>
      <c r="R569" s="147" t="s">
        <v>136</v>
      </c>
      <c r="S569" s="147" t="s">
        <v>137</v>
      </c>
      <c r="T569" s="147" t="s">
        <v>138</v>
      </c>
    </row>
    <row r="570" spans="1:20" x14ac:dyDescent="0.25">
      <c r="A570" s="146"/>
      <c r="B570" s="146" t="s">
        <v>139</v>
      </c>
      <c r="C570" s="146" t="s">
        <v>140</v>
      </c>
      <c r="D570" s="146" t="s">
        <v>139</v>
      </c>
      <c r="E570" s="146" t="s">
        <v>140</v>
      </c>
      <c r="G570" s="146" t="s">
        <v>141</v>
      </c>
      <c r="H570">
        <v>88.896214493942281</v>
      </c>
      <c r="L570" s="147" t="s">
        <v>141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146" t="s">
        <v>141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146" t="s">
        <v>142</v>
      </c>
      <c r="H571">
        <v>83.484970121915296</v>
      </c>
      <c r="L571" s="147" t="s">
        <v>142</v>
      </c>
      <c r="M571">
        <v>0.94742816055512313</v>
      </c>
      <c r="N571">
        <v>0.9593903028235703</v>
      </c>
      <c r="O571">
        <v>0.90336720153202243</v>
      </c>
      <c r="P571">
        <v>0.85785946223061305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146" t="s">
        <v>142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146" t="s">
        <v>143</v>
      </c>
      <c r="H572">
        <v>118.19498385592389</v>
      </c>
      <c r="L572" s="147" t="s">
        <v>143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146" t="s">
        <v>143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146" t="s">
        <v>144</v>
      </c>
      <c r="H573">
        <v>125.69406869606971</v>
      </c>
      <c r="L573" s="147" t="s">
        <v>144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146" t="s">
        <v>144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146" t="s">
        <v>145</v>
      </c>
      <c r="H574">
        <v>235.21041982958309</v>
      </c>
      <c r="L574" s="147" t="s">
        <v>145</v>
      </c>
      <c r="M574">
        <v>0.94057258961984769</v>
      </c>
      <c r="N574">
        <v>0.93596671594116965</v>
      </c>
      <c r="O574">
        <v>0.91731267774461911</v>
      </c>
      <c r="P574">
        <v>0.87747021407897663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146" t="s">
        <v>145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146" t="s">
        <v>146</v>
      </c>
      <c r="H575">
        <v>79.886015757297983</v>
      </c>
      <c r="L575" s="147" t="s">
        <v>146</v>
      </c>
      <c r="M575">
        <v>0.96761562514719635</v>
      </c>
      <c r="N575">
        <v>0.95282204143585048</v>
      </c>
      <c r="O575">
        <v>0.99989835794109594</v>
      </c>
      <c r="P575">
        <v>0.89885047701871534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146" t="s">
        <v>146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146" t="s">
        <v>147</v>
      </c>
      <c r="H576">
        <v>60.59443283830948</v>
      </c>
      <c r="L576" s="147" t="s">
        <v>147</v>
      </c>
      <c r="M576">
        <v>0.94030690943619855</v>
      </c>
      <c r="N576">
        <v>0.99043040625958512</v>
      </c>
      <c r="O576">
        <v>0.94642583623450738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146" t="s">
        <v>147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146" t="s">
        <v>148</v>
      </c>
      <c r="H577">
        <v>30.376052844846921</v>
      </c>
      <c r="L577" s="147" t="s">
        <v>148</v>
      </c>
      <c r="M577">
        <v>1</v>
      </c>
      <c r="N577">
        <v>0.99249410552053907</v>
      </c>
      <c r="O577">
        <v>0.96228868290274416</v>
      </c>
      <c r="P577">
        <v>0.90621126081669601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146" t="s">
        <v>148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146" t="s">
        <v>149</v>
      </c>
      <c r="H578">
        <v>135.1149629959053</v>
      </c>
      <c r="L578" s="147" t="s">
        <v>149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146" t="s">
        <v>149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146" t="s">
        <v>150</v>
      </c>
      <c r="H579">
        <v>55.298742148662633</v>
      </c>
      <c r="L579" s="147" t="s">
        <v>150</v>
      </c>
      <c r="M579">
        <v>0.99997753892590979</v>
      </c>
      <c r="N579">
        <v>0.95958362974508293</v>
      </c>
      <c r="O579">
        <v>0.90660499527837712</v>
      </c>
      <c r="P579">
        <v>0.85094843221215821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146" t="s">
        <v>150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146" t="s">
        <v>151</v>
      </c>
      <c r="H580">
        <v>114.0185976627845</v>
      </c>
      <c r="L580" s="147" t="s">
        <v>151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146" t="s">
        <v>151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146" t="s">
        <v>152</v>
      </c>
      <c r="H581">
        <v>207.17704133876731</v>
      </c>
      <c r="L581" s="147" t="s">
        <v>152</v>
      </c>
      <c r="M581">
        <v>0.89789342780071291</v>
      </c>
      <c r="N581">
        <v>0.95017640472905662</v>
      </c>
      <c r="O581">
        <v>0.96680770655182513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146" t="s">
        <v>152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146" t="s">
        <v>191</v>
      </c>
      <c r="H582">
        <v>90.768180880542587</v>
      </c>
    </row>
    <row r="583" spans="1:20" x14ac:dyDescent="0.25">
      <c r="A583" s="146" t="s">
        <v>191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146" t="s">
        <v>242</v>
      </c>
      <c r="H583">
        <v>240.23770719978631</v>
      </c>
    </row>
    <row r="584" spans="1:20" x14ac:dyDescent="0.25">
      <c r="A584" s="146" t="s">
        <v>242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46"/>
      <c r="B592" s="217" t="s">
        <v>12</v>
      </c>
      <c r="C592" s="180"/>
      <c r="D592" s="217" t="s">
        <v>105</v>
      </c>
      <c r="E592" s="180"/>
      <c r="G592" s="146"/>
      <c r="H592" s="146" t="s">
        <v>130</v>
      </c>
      <c r="L592" s="147"/>
      <c r="M592" s="147" t="s">
        <v>131</v>
      </c>
      <c r="N592" s="147" t="s">
        <v>132</v>
      </c>
      <c r="O592" s="147" t="s">
        <v>133</v>
      </c>
      <c r="P592" s="147" t="s">
        <v>134</v>
      </c>
      <c r="Q592" s="147" t="s">
        <v>135</v>
      </c>
      <c r="R592" s="147" t="s">
        <v>136</v>
      </c>
      <c r="S592" s="147" t="s">
        <v>137</v>
      </c>
      <c r="T592" s="147" t="s">
        <v>138</v>
      </c>
    </row>
    <row r="593" spans="1:20" x14ac:dyDescent="0.25">
      <c r="A593" s="146"/>
      <c r="B593" s="146" t="s">
        <v>139</v>
      </c>
      <c r="C593" s="146" t="s">
        <v>140</v>
      </c>
      <c r="D593" s="146" t="s">
        <v>139</v>
      </c>
      <c r="E593" s="146" t="s">
        <v>140</v>
      </c>
      <c r="G593" s="146" t="s">
        <v>155</v>
      </c>
      <c r="H593">
        <v>410.66861104973083</v>
      </c>
      <c r="L593" s="147" t="s">
        <v>141</v>
      </c>
      <c r="M593">
        <v>0.48512225649669732</v>
      </c>
      <c r="N593">
        <v>0.23754838921496371</v>
      </c>
      <c r="O593">
        <v>0.43734554141483689</v>
      </c>
      <c r="P593">
        <v>0.29735333496417982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146" t="s">
        <v>155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146" t="s">
        <v>156</v>
      </c>
      <c r="H594">
        <v>561.79355525370681</v>
      </c>
      <c r="L594" s="147" t="s">
        <v>142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146" t="s">
        <v>156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L595" s="147" t="s">
        <v>143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L596" s="147" t="s">
        <v>144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L597" s="147" t="s">
        <v>145</v>
      </c>
      <c r="M597">
        <v>0.99006397790726686</v>
      </c>
      <c r="N597">
        <v>0.72646606288096793</v>
      </c>
      <c r="O597">
        <v>1</v>
      </c>
      <c r="P597">
        <v>0.76242421180267483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L598" s="147" t="s">
        <v>146</v>
      </c>
      <c r="M598">
        <v>1</v>
      </c>
      <c r="N598">
        <v>1</v>
      </c>
      <c r="O598">
        <v>0.76020135426219915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L599" s="147" t="s">
        <v>147</v>
      </c>
      <c r="M599">
        <v>0.52306199766589589</v>
      </c>
      <c r="N599">
        <v>0.26848509896307621</v>
      </c>
      <c r="O599">
        <v>0.43097525056380498</v>
      </c>
      <c r="P599">
        <v>0.26110920246111041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L600" s="147" t="s">
        <v>148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L601" s="147" t="s">
        <v>149</v>
      </c>
      <c r="M601">
        <v>0.58494777487377159</v>
      </c>
      <c r="N601">
        <v>0.21843789615947301</v>
      </c>
      <c r="O601">
        <v>0.41799211982558893</v>
      </c>
      <c r="P601">
        <v>0.29479981345088302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L602" s="147" t="s">
        <v>150</v>
      </c>
      <c r="M602">
        <v>0.5657033272380998</v>
      </c>
      <c r="N602">
        <v>0.21952208779942889</v>
      </c>
      <c r="O602">
        <v>0.45988171814131779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3"/>
  <sheetViews>
    <sheetView topLeftCell="G444" workbookViewId="0">
      <selection activeCell="L455" sqref="L455:L462"/>
    </sheetView>
  </sheetViews>
  <sheetFormatPr defaultColWidth="11.42578125" defaultRowHeight="15" x14ac:dyDescent="0.25"/>
  <cols>
    <col min="3" max="3" width="15.42578125" style="164" bestFit="1" customWidth="1"/>
    <col min="5" max="5" width="15.42578125" style="164" bestFit="1" customWidth="1"/>
  </cols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160</v>
      </c>
    </row>
    <row r="2" spans="1:18" x14ac:dyDescent="0.25">
      <c r="A2" s="165" t="s">
        <v>2</v>
      </c>
      <c r="B2" s="2">
        <v>44</v>
      </c>
      <c r="C2" s="165" t="s">
        <v>183</v>
      </c>
      <c r="D2" s="2">
        <v>74.8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42"/>
      <c r="I7" s="42" t="s">
        <v>12</v>
      </c>
      <c r="J7" s="42" t="s">
        <v>13</v>
      </c>
      <c r="P7" s="45"/>
      <c r="Q7" s="45" t="s">
        <v>12</v>
      </c>
      <c r="R7" s="45" t="s">
        <v>13</v>
      </c>
    </row>
    <row r="8" spans="1:18" x14ac:dyDescent="0.25">
      <c r="A8" s="165" t="s">
        <v>14</v>
      </c>
      <c r="B8">
        <v>7.9508916111119996</v>
      </c>
      <c r="C8">
        <v>19.255729427544789</v>
      </c>
      <c r="H8" s="42" t="s">
        <v>15</v>
      </c>
      <c r="I8">
        <v>7.8176748037693145E-2</v>
      </c>
      <c r="J8">
        <v>6.3412168229808108E-2</v>
      </c>
      <c r="P8" s="45" t="s">
        <v>16</v>
      </c>
      <c r="Q8">
        <v>0.30892298506132537</v>
      </c>
      <c r="R8">
        <v>0.1903424562788045</v>
      </c>
    </row>
    <row r="9" spans="1:18" x14ac:dyDescent="0.25">
      <c r="A9" s="165" t="s">
        <v>17</v>
      </c>
      <c r="B9">
        <v>27.903752350071411</v>
      </c>
      <c r="C9">
        <v>44.502745766970527</v>
      </c>
      <c r="H9" s="42" t="s">
        <v>18</v>
      </c>
      <c r="I9">
        <v>0.19810640361081039</v>
      </c>
      <c r="J9">
        <v>0.19103087595424609</v>
      </c>
      <c r="P9" s="45" t="s">
        <v>19</v>
      </c>
      <c r="Q9">
        <v>8.1058808501125128</v>
      </c>
      <c r="R9">
        <v>10.29711969539067</v>
      </c>
    </row>
    <row r="10" spans="1:18" x14ac:dyDescent="0.25">
      <c r="A10" s="165" t="s">
        <v>20</v>
      </c>
      <c r="B10">
        <v>18.7487368311483</v>
      </c>
      <c r="C10">
        <v>62.625362617307452</v>
      </c>
      <c r="H10" s="42" t="s">
        <v>21</v>
      </c>
      <c r="I10">
        <v>0.29622137431186357</v>
      </c>
      <c r="J10">
        <v>0.1775250489176286</v>
      </c>
      <c r="P10" s="45" t="s">
        <v>22</v>
      </c>
      <c r="Q10">
        <v>86.086098607174677</v>
      </c>
      <c r="R10">
        <v>91.87452841743476</v>
      </c>
    </row>
    <row r="11" spans="1:18" x14ac:dyDescent="0.25">
      <c r="A11" s="165" t="s">
        <v>23</v>
      </c>
      <c r="B11">
        <v>18.9394430508125</v>
      </c>
      <c r="C11">
        <v>34.624584201956409</v>
      </c>
      <c r="H11" s="42" t="s">
        <v>24</v>
      </c>
      <c r="I11">
        <v>0.28274877684095201</v>
      </c>
      <c r="J11">
        <v>0.2284673021465482</v>
      </c>
    </row>
    <row r="12" spans="1:18" x14ac:dyDescent="0.25">
      <c r="H12" s="42" t="s">
        <v>25</v>
      </c>
      <c r="I12">
        <v>5.885983665402441E-2</v>
      </c>
      <c r="J12">
        <v>0.1067813369728082</v>
      </c>
    </row>
    <row r="13" spans="1:18" x14ac:dyDescent="0.25">
      <c r="H13" s="42" t="s">
        <v>26</v>
      </c>
      <c r="I13">
        <v>0.37311014460957048</v>
      </c>
      <c r="J13">
        <v>0.26723133486782258</v>
      </c>
      <c r="P13" s="45" t="s">
        <v>27</v>
      </c>
      <c r="Q13">
        <v>3607.1249032165392</v>
      </c>
    </row>
    <row r="14" spans="1:18" x14ac:dyDescent="0.25">
      <c r="H14" s="42" t="s">
        <v>28</v>
      </c>
      <c r="I14">
        <v>0.48391513459830982</v>
      </c>
      <c r="J14">
        <v>0.37616527327811428</v>
      </c>
    </row>
    <row r="15" spans="1:18" x14ac:dyDescent="0.25">
      <c r="H15" s="42" t="s">
        <v>29</v>
      </c>
      <c r="I15">
        <v>0.52952346087505497</v>
      </c>
      <c r="J15">
        <v>0.34442671233003619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42"/>
      <c r="I20" s="42" t="s">
        <v>12</v>
      </c>
      <c r="J20" s="42" t="s">
        <v>13</v>
      </c>
      <c r="P20" s="45"/>
      <c r="Q20" s="45" t="s">
        <v>12</v>
      </c>
      <c r="R20" s="45" t="s">
        <v>13</v>
      </c>
    </row>
    <row r="21" spans="1:18" x14ac:dyDescent="0.25">
      <c r="A21" s="165" t="s">
        <v>14</v>
      </c>
      <c r="B21">
        <v>6.1330395038949197</v>
      </c>
      <c r="C21">
        <v>18.686310005623401</v>
      </c>
      <c r="H21" s="42" t="s">
        <v>15</v>
      </c>
      <c r="I21">
        <v>0.16278860961075131</v>
      </c>
      <c r="J21">
        <v>0.16936586089829711</v>
      </c>
      <c r="P21" s="45" t="s">
        <v>16</v>
      </c>
      <c r="Q21">
        <v>-9.2445137352377263E-2</v>
      </c>
      <c r="R21">
        <v>0.17762348452647039</v>
      </c>
    </row>
    <row r="22" spans="1:18" x14ac:dyDescent="0.25">
      <c r="A22" s="165" t="s">
        <v>17</v>
      </c>
      <c r="B22">
        <v>19.094006969437469</v>
      </c>
      <c r="C22">
        <v>15.737520010021431</v>
      </c>
      <c r="H22" s="42" t="s">
        <v>18</v>
      </c>
      <c r="I22">
        <v>0.26022292016809562</v>
      </c>
      <c r="J22">
        <v>0.2081541913365772</v>
      </c>
      <c r="P22" s="45" t="s">
        <v>19</v>
      </c>
      <c r="Q22">
        <v>3.1220115705014151</v>
      </c>
      <c r="R22">
        <v>6.4339750462506471</v>
      </c>
    </row>
    <row r="23" spans="1:18" x14ac:dyDescent="0.25">
      <c r="A23" s="165" t="s">
        <v>20</v>
      </c>
      <c r="B23">
        <v>15.119315917727031</v>
      </c>
      <c r="C23">
        <v>16.689089292389589</v>
      </c>
      <c r="H23" s="42" t="s">
        <v>21</v>
      </c>
      <c r="I23">
        <v>0.59840297064352954</v>
      </c>
      <c r="J23">
        <v>0.68979662855382662</v>
      </c>
      <c r="P23" s="45" t="s">
        <v>22</v>
      </c>
      <c r="Q23">
        <v>17.911197333932851</v>
      </c>
      <c r="R23">
        <v>31.80088939664012</v>
      </c>
    </row>
    <row r="24" spans="1:18" x14ac:dyDescent="0.25">
      <c r="A24" s="165" t="s">
        <v>23</v>
      </c>
      <c r="B24">
        <v>14.67294265418681</v>
      </c>
      <c r="C24">
        <v>9.2116577643794084</v>
      </c>
      <c r="H24" s="42" t="s">
        <v>24</v>
      </c>
      <c r="I24">
        <v>0.51010939352397644</v>
      </c>
      <c r="J24">
        <v>0.43038586827118658</v>
      </c>
    </row>
    <row r="25" spans="1:18" x14ac:dyDescent="0.25">
      <c r="H25" s="42" t="s">
        <v>25</v>
      </c>
      <c r="I25">
        <v>0.19404512739740931</v>
      </c>
      <c r="J25">
        <v>0.24400624100998239</v>
      </c>
    </row>
    <row r="26" spans="1:18" x14ac:dyDescent="0.25">
      <c r="H26" s="42" t="s">
        <v>26</v>
      </c>
      <c r="I26">
        <v>0.67613570669405554</v>
      </c>
      <c r="J26">
        <v>0.62033369540370376</v>
      </c>
      <c r="P26" s="45" t="s">
        <v>27</v>
      </c>
      <c r="Q26">
        <v>134.82972411449271</v>
      </c>
    </row>
    <row r="27" spans="1:18" x14ac:dyDescent="0.25">
      <c r="H27" s="42" t="s">
        <v>28</v>
      </c>
      <c r="I27">
        <v>0.45716404895874613</v>
      </c>
      <c r="J27">
        <v>0.43099140445820788</v>
      </c>
    </row>
    <row r="28" spans="1:18" x14ac:dyDescent="0.25">
      <c r="H28" s="42" t="s">
        <v>29</v>
      </c>
      <c r="I28">
        <v>0.21694746058252329</v>
      </c>
      <c r="J28">
        <v>0.24242758265020309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42"/>
      <c r="I33" s="42" t="s">
        <v>12</v>
      </c>
      <c r="J33" s="42" t="s">
        <v>13</v>
      </c>
      <c r="P33" s="45"/>
      <c r="Q33" s="45" t="s">
        <v>12</v>
      </c>
      <c r="R33" s="45" t="s">
        <v>13</v>
      </c>
    </row>
    <row r="34" spans="1:18" x14ac:dyDescent="0.25">
      <c r="A34" s="165" t="s">
        <v>14</v>
      </c>
      <c r="B34">
        <v>8.2888254919237383</v>
      </c>
      <c r="C34">
        <v>23.730774339315879</v>
      </c>
      <c r="H34" s="42" t="s">
        <v>15</v>
      </c>
      <c r="I34">
        <v>0.37658988657441328</v>
      </c>
      <c r="J34">
        <v>0.29106151056496671</v>
      </c>
      <c r="P34" s="45" t="s">
        <v>16</v>
      </c>
      <c r="Q34">
        <v>1.4586572813230889</v>
      </c>
      <c r="R34">
        <v>-1.119021937984517</v>
      </c>
    </row>
    <row r="35" spans="1:18" x14ac:dyDescent="0.25">
      <c r="A35" s="165" t="s">
        <v>17</v>
      </c>
      <c r="B35">
        <v>22.951462754719639</v>
      </c>
      <c r="C35">
        <v>48.39049257042943</v>
      </c>
      <c r="H35" s="42" t="s">
        <v>18</v>
      </c>
      <c r="I35">
        <v>0.32446823964026589</v>
      </c>
      <c r="J35">
        <v>0.259951710025495</v>
      </c>
      <c r="P35" s="45" t="s">
        <v>19</v>
      </c>
      <c r="Q35">
        <v>43.751286824305843</v>
      </c>
      <c r="R35">
        <v>51.096735510189554</v>
      </c>
    </row>
    <row r="36" spans="1:18" x14ac:dyDescent="0.25">
      <c r="A36" s="165" t="s">
        <v>20</v>
      </c>
      <c r="B36">
        <v>48.788560184709517</v>
      </c>
      <c r="C36">
        <v>28.561191249035119</v>
      </c>
      <c r="H36" s="42" t="s">
        <v>21</v>
      </c>
      <c r="I36">
        <v>0.3512190750714429</v>
      </c>
      <c r="J36">
        <v>0.42045490125051771</v>
      </c>
      <c r="P36" s="45" t="s">
        <v>22</v>
      </c>
      <c r="Q36">
        <v>256.89531895557661</v>
      </c>
      <c r="R36">
        <v>272.08093574265149</v>
      </c>
    </row>
    <row r="37" spans="1:18" x14ac:dyDescent="0.25">
      <c r="A37" s="165" t="s">
        <v>23</v>
      </c>
      <c r="B37">
        <v>32.326972834816679</v>
      </c>
      <c r="C37">
        <v>55.285591264214709</v>
      </c>
      <c r="H37" s="42" t="s">
        <v>24</v>
      </c>
      <c r="I37">
        <v>0.53309440772392769</v>
      </c>
      <c r="J37">
        <v>0.58109360744144123</v>
      </c>
    </row>
    <row r="38" spans="1:18" x14ac:dyDescent="0.25">
      <c r="H38" s="42" t="s">
        <v>25</v>
      </c>
      <c r="I38">
        <v>0.35639720974490419</v>
      </c>
      <c r="J38">
        <v>0.21913209278493839</v>
      </c>
    </row>
    <row r="39" spans="1:18" x14ac:dyDescent="0.25">
      <c r="H39" s="42" t="s">
        <v>26</v>
      </c>
      <c r="I39">
        <v>0.38423916829207388</v>
      </c>
      <c r="J39">
        <v>0.22431960410394031</v>
      </c>
      <c r="P39" s="45" t="s">
        <v>27</v>
      </c>
      <c r="Q39">
        <v>12861.41226522374</v>
      </c>
    </row>
    <row r="40" spans="1:18" x14ac:dyDescent="0.25">
      <c r="H40" s="42" t="s">
        <v>28</v>
      </c>
      <c r="I40">
        <v>0.2602207234729273</v>
      </c>
      <c r="J40">
        <v>0.55711150000676513</v>
      </c>
    </row>
    <row r="41" spans="1:18" x14ac:dyDescent="0.25">
      <c r="H41" s="42" t="s">
        <v>29</v>
      </c>
      <c r="I41">
        <v>0.27563670600447232</v>
      </c>
      <c r="J41">
        <v>0.18052052969622739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42"/>
      <c r="I46" s="42" t="s">
        <v>12</v>
      </c>
      <c r="J46" s="42" t="s">
        <v>13</v>
      </c>
      <c r="P46" s="45"/>
      <c r="Q46" s="45" t="s">
        <v>12</v>
      </c>
      <c r="R46" s="45" t="s">
        <v>13</v>
      </c>
    </row>
    <row r="47" spans="1:18" x14ac:dyDescent="0.25">
      <c r="A47" s="165" t="s">
        <v>14</v>
      </c>
      <c r="B47">
        <v>5.7560827649227999</v>
      </c>
      <c r="C47">
        <v>19.275486294570531</v>
      </c>
      <c r="H47" s="42" t="s">
        <v>15</v>
      </c>
      <c r="I47">
        <v>0.68441642133627834</v>
      </c>
      <c r="J47">
        <v>0.68968517545340102</v>
      </c>
      <c r="P47" s="45" t="s">
        <v>16</v>
      </c>
      <c r="Q47">
        <v>-0.68290803220746055</v>
      </c>
      <c r="R47">
        <v>17.148490392723261</v>
      </c>
    </row>
    <row r="48" spans="1:18" x14ac:dyDescent="0.25">
      <c r="A48" s="165" t="s">
        <v>17</v>
      </c>
      <c r="B48">
        <v>27.801722582700361</v>
      </c>
      <c r="C48">
        <v>22.709170110537158</v>
      </c>
      <c r="H48" s="42" t="s">
        <v>18</v>
      </c>
      <c r="I48">
        <v>0.53131935530749963</v>
      </c>
      <c r="J48">
        <v>0.39128543082491901</v>
      </c>
      <c r="P48" s="45" t="s">
        <v>19</v>
      </c>
      <c r="Q48">
        <v>16.60720053889812</v>
      </c>
      <c r="R48">
        <v>30.240704574871359</v>
      </c>
    </row>
    <row r="49" spans="1:18" x14ac:dyDescent="0.25">
      <c r="A49" s="165" t="s">
        <v>20</v>
      </c>
      <c r="B49">
        <v>51.613037037246322</v>
      </c>
      <c r="C49">
        <v>37.984781120612602</v>
      </c>
      <c r="H49" s="42" t="s">
        <v>21</v>
      </c>
      <c r="I49">
        <v>0.71422046660943816</v>
      </c>
      <c r="J49">
        <v>0.64612017973398406</v>
      </c>
      <c r="P49" s="45" t="s">
        <v>22</v>
      </c>
      <c r="Q49">
        <v>89.451569641607989</v>
      </c>
      <c r="R49">
        <v>163.59145182900431</v>
      </c>
    </row>
    <row r="50" spans="1:18" x14ac:dyDescent="0.25">
      <c r="A50" s="165" t="s">
        <v>23</v>
      </c>
      <c r="B50">
        <v>39.625342206342189</v>
      </c>
      <c r="C50">
        <v>92.403149605860619</v>
      </c>
      <c r="H50" s="42" t="s">
        <v>24</v>
      </c>
      <c r="I50">
        <v>0.7905400703499792</v>
      </c>
      <c r="J50">
        <v>0.89192612230954493</v>
      </c>
    </row>
    <row r="51" spans="1:18" x14ac:dyDescent="0.25">
      <c r="H51" s="42" t="s">
        <v>25</v>
      </c>
      <c r="I51">
        <v>0.32441190593173708</v>
      </c>
      <c r="J51">
        <v>0.32768072201483822</v>
      </c>
    </row>
    <row r="52" spans="1:18" x14ac:dyDescent="0.25">
      <c r="H52" s="42" t="s">
        <v>26</v>
      </c>
      <c r="I52">
        <v>0.65892765584489787</v>
      </c>
      <c r="J52">
        <v>0.78172280213214729</v>
      </c>
      <c r="P52" s="45" t="s">
        <v>27</v>
      </c>
      <c r="Q52">
        <v>8340.3221577222503</v>
      </c>
    </row>
    <row r="53" spans="1:18" x14ac:dyDescent="0.25">
      <c r="H53" s="42" t="s">
        <v>28</v>
      </c>
      <c r="I53">
        <v>0.60540839570260818</v>
      </c>
      <c r="J53">
        <v>0.73957064965041974</v>
      </c>
    </row>
    <row r="54" spans="1:18" x14ac:dyDescent="0.25">
      <c r="H54" s="42" t="s">
        <v>29</v>
      </c>
      <c r="I54">
        <v>0.55462865914989112</v>
      </c>
      <c r="J54">
        <v>0.6288309232227961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42"/>
      <c r="I59" s="42" t="s">
        <v>12</v>
      </c>
      <c r="J59" s="42" t="s">
        <v>13</v>
      </c>
      <c r="P59" s="45"/>
      <c r="Q59" s="45" t="s">
        <v>12</v>
      </c>
      <c r="R59" s="45" t="s">
        <v>13</v>
      </c>
    </row>
    <row r="60" spans="1:18" x14ac:dyDescent="0.25">
      <c r="A60" s="165" t="s">
        <v>14</v>
      </c>
      <c r="B60">
        <v>25.613397414507052</v>
      </c>
      <c r="C60">
        <v>19.425708418394802</v>
      </c>
      <c r="H60" s="42" t="s">
        <v>15</v>
      </c>
      <c r="I60">
        <v>0.10374300158876951</v>
      </c>
      <c r="J60">
        <v>0.1189659425486613</v>
      </c>
      <c r="P60" s="45" t="s">
        <v>16</v>
      </c>
      <c r="Q60">
        <v>-5.5135759179905133</v>
      </c>
      <c r="R60">
        <v>-5.5039393904481182</v>
      </c>
    </row>
    <row r="61" spans="1:18" x14ac:dyDescent="0.25">
      <c r="A61" s="165" t="s">
        <v>17</v>
      </c>
      <c r="B61">
        <v>47.307656623070251</v>
      </c>
      <c r="C61">
        <v>90.931413962394785</v>
      </c>
      <c r="H61" s="42" t="s">
        <v>18</v>
      </c>
      <c r="I61">
        <v>0.1466962440640612</v>
      </c>
      <c r="J61">
        <v>0.1010908449157342</v>
      </c>
      <c r="P61" s="45" t="s">
        <v>19</v>
      </c>
      <c r="Q61">
        <v>16.933790093586381</v>
      </c>
      <c r="R61">
        <v>31.559341141557031</v>
      </c>
    </row>
    <row r="62" spans="1:18" x14ac:dyDescent="0.25">
      <c r="A62" s="165" t="s">
        <v>20</v>
      </c>
      <c r="B62">
        <v>34.353050126452843</v>
      </c>
      <c r="C62">
        <v>157.10493785261119</v>
      </c>
      <c r="H62" s="42" t="s">
        <v>21</v>
      </c>
      <c r="I62">
        <v>0.14449934001153411</v>
      </c>
      <c r="J62">
        <v>0.42009809007955901</v>
      </c>
      <c r="P62" s="45" t="s">
        <v>22</v>
      </c>
      <c r="Q62">
        <v>107.9146485028632</v>
      </c>
      <c r="R62">
        <v>188.9871442448719</v>
      </c>
    </row>
    <row r="63" spans="1:18" x14ac:dyDescent="0.25">
      <c r="A63" s="165" t="s">
        <v>23</v>
      </c>
      <c r="B63">
        <v>42.181293268505463</v>
      </c>
      <c r="C63">
        <v>250.5401148088975</v>
      </c>
      <c r="H63" s="42" t="s">
        <v>24</v>
      </c>
      <c r="I63">
        <v>0.18708837895333141</v>
      </c>
      <c r="J63">
        <v>0.49597703249070341</v>
      </c>
    </row>
    <row r="64" spans="1:18" x14ac:dyDescent="0.25">
      <c r="H64" s="42" t="s">
        <v>25</v>
      </c>
      <c r="I64">
        <v>0.1011173486104663</v>
      </c>
      <c r="J64">
        <v>7.3255240823893814E-2</v>
      </c>
    </row>
    <row r="65" spans="1:18" x14ac:dyDescent="0.25">
      <c r="H65" s="42" t="s">
        <v>26</v>
      </c>
      <c r="I65">
        <v>0.119432454292646</v>
      </c>
      <c r="J65">
        <v>0.37260775741205532</v>
      </c>
      <c r="P65" s="45" t="s">
        <v>27</v>
      </c>
      <c r="Q65">
        <v>10074.38177963049</v>
      </c>
    </row>
    <row r="66" spans="1:18" x14ac:dyDescent="0.25">
      <c r="H66" s="42" t="s">
        <v>28</v>
      </c>
      <c r="I66">
        <v>0.47145846986237161</v>
      </c>
      <c r="J66">
        <v>0.2519044755930388</v>
      </c>
    </row>
    <row r="67" spans="1:18" x14ac:dyDescent="0.25">
      <c r="H67" s="42" t="s">
        <v>29</v>
      </c>
      <c r="I67">
        <v>0.37562254420107272</v>
      </c>
      <c r="J67">
        <v>8.6152869168502219E-2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42"/>
      <c r="I72" s="42" t="s">
        <v>12</v>
      </c>
      <c r="J72" s="42" t="s">
        <v>13</v>
      </c>
      <c r="P72" s="45"/>
      <c r="Q72" s="45" t="s">
        <v>12</v>
      </c>
      <c r="R72" s="45" t="s">
        <v>13</v>
      </c>
    </row>
    <row r="73" spans="1:18" x14ac:dyDescent="0.25">
      <c r="A73" s="165" t="s">
        <v>14</v>
      </c>
      <c r="B73">
        <v>6.2956866481141498</v>
      </c>
      <c r="C73">
        <v>18.67847480904716</v>
      </c>
      <c r="H73" s="42" t="s">
        <v>15</v>
      </c>
      <c r="I73">
        <v>0.18433697493366549</v>
      </c>
      <c r="J73">
        <v>0.16658176812182959</v>
      </c>
      <c r="P73" s="45" t="s">
        <v>16</v>
      </c>
      <c r="Q73">
        <v>-2.724910501992522E-2</v>
      </c>
      <c r="R73">
        <v>1.4983746863884319E-2</v>
      </c>
    </row>
    <row r="74" spans="1:18" x14ac:dyDescent="0.25">
      <c r="A74" s="165" t="s">
        <v>17</v>
      </c>
      <c r="B74">
        <v>19.41549137158534</v>
      </c>
      <c r="C74">
        <v>16.387423667117961</v>
      </c>
      <c r="H74" s="42" t="s">
        <v>18</v>
      </c>
      <c r="I74">
        <v>9.8426958462014727E-2</v>
      </c>
      <c r="J74">
        <v>9.8483280965777575E-2</v>
      </c>
      <c r="P74" s="45" t="s">
        <v>19</v>
      </c>
      <c r="Q74">
        <v>2.503144742951493</v>
      </c>
      <c r="R74">
        <v>4.5799206369833279</v>
      </c>
    </row>
    <row r="75" spans="1:18" x14ac:dyDescent="0.25">
      <c r="A75" s="165" t="s">
        <v>20</v>
      </c>
      <c r="B75">
        <v>13.88334650336594</v>
      </c>
      <c r="C75">
        <v>15.53481647894033</v>
      </c>
      <c r="H75" s="42" t="s">
        <v>21</v>
      </c>
      <c r="I75">
        <v>0.12646243315626601</v>
      </c>
      <c r="J75">
        <v>0.110626350336509</v>
      </c>
      <c r="P75" s="45" t="s">
        <v>22</v>
      </c>
      <c r="Q75">
        <v>12.19860059809865</v>
      </c>
      <c r="R75">
        <v>23.697174808664641</v>
      </c>
    </row>
    <row r="76" spans="1:18" x14ac:dyDescent="0.25">
      <c r="A76" s="165" t="s">
        <v>23</v>
      </c>
      <c r="B76">
        <v>7.2734005142476521</v>
      </c>
      <c r="C76">
        <v>9.0467805335712637</v>
      </c>
      <c r="H76" s="42" t="s">
        <v>24</v>
      </c>
      <c r="I76">
        <v>0.1145740068241258</v>
      </c>
      <c r="J76">
        <v>7.4929479893066239E-2</v>
      </c>
    </row>
    <row r="77" spans="1:18" x14ac:dyDescent="0.25">
      <c r="H77" s="42" t="s">
        <v>25</v>
      </c>
      <c r="I77">
        <v>0.19052659098349331</v>
      </c>
      <c r="J77">
        <v>0.17337873387389419</v>
      </c>
    </row>
    <row r="78" spans="1:18" x14ac:dyDescent="0.25">
      <c r="H78" s="42" t="s">
        <v>26</v>
      </c>
      <c r="I78">
        <v>7.6276358131819932E-2</v>
      </c>
      <c r="J78">
        <v>8.4952657982445154E-2</v>
      </c>
      <c r="P78" s="45" t="s">
        <v>27</v>
      </c>
      <c r="Q78">
        <v>93.166716868684432</v>
      </c>
    </row>
    <row r="79" spans="1:18" x14ac:dyDescent="0.25">
      <c r="H79" s="42" t="s">
        <v>28</v>
      </c>
      <c r="I79">
        <v>7.3391531483803091E-2</v>
      </c>
      <c r="J79">
        <v>7.0187599792682742E-2</v>
      </c>
    </row>
    <row r="80" spans="1:18" x14ac:dyDescent="0.25">
      <c r="H80" s="42" t="s">
        <v>29</v>
      </c>
      <c r="I80">
        <v>6.4371783408809793E-2</v>
      </c>
      <c r="J80">
        <v>8.7230052304440087E-2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42"/>
      <c r="I85" s="42" t="s">
        <v>12</v>
      </c>
      <c r="J85" s="42" t="s">
        <v>13</v>
      </c>
      <c r="P85" s="45"/>
      <c r="Q85" s="45" t="s">
        <v>12</v>
      </c>
      <c r="R85" s="45" t="s">
        <v>13</v>
      </c>
    </row>
    <row r="86" spans="1:18" x14ac:dyDescent="0.25">
      <c r="A86" s="165" t="s">
        <v>14</v>
      </c>
      <c r="B86">
        <v>7.9595594085249219</v>
      </c>
      <c r="C86">
        <v>17.59818842375978</v>
      </c>
      <c r="H86" s="42" t="s">
        <v>15</v>
      </c>
      <c r="I86">
        <v>0.32764813379458591</v>
      </c>
      <c r="J86">
        <v>0.16229123546279511</v>
      </c>
      <c r="P86" s="45" t="s">
        <v>16</v>
      </c>
      <c r="Q86">
        <v>-2.0454287895903578</v>
      </c>
      <c r="R86">
        <v>3.3136361775923122</v>
      </c>
    </row>
    <row r="87" spans="1:18" x14ac:dyDescent="0.25">
      <c r="A87" s="165" t="s">
        <v>17</v>
      </c>
      <c r="B87">
        <v>71.542245883336591</v>
      </c>
      <c r="C87">
        <v>45.126324168124093</v>
      </c>
      <c r="H87" s="42" t="s">
        <v>18</v>
      </c>
      <c r="I87">
        <v>0.22092152571515461</v>
      </c>
      <c r="J87">
        <v>0.18914152043235449</v>
      </c>
      <c r="P87" s="45" t="s">
        <v>19</v>
      </c>
      <c r="Q87">
        <v>15.68072175611306</v>
      </c>
      <c r="R87">
        <v>20.54610136584748</v>
      </c>
    </row>
    <row r="88" spans="1:18" x14ac:dyDescent="0.25">
      <c r="A88" s="165" t="s">
        <v>20</v>
      </c>
      <c r="B88">
        <v>60.98700827871297</v>
      </c>
      <c r="C88">
        <v>20.411095007983072</v>
      </c>
      <c r="H88" s="42" t="s">
        <v>21</v>
      </c>
      <c r="I88">
        <v>0.2040082617680275</v>
      </c>
      <c r="J88">
        <v>0.34560685342086161</v>
      </c>
      <c r="P88" s="45" t="s">
        <v>22</v>
      </c>
      <c r="Q88">
        <v>60.733119536687497</v>
      </c>
      <c r="R88">
        <v>94.619912237541058</v>
      </c>
    </row>
    <row r="89" spans="1:18" x14ac:dyDescent="0.25">
      <c r="A89" s="165" t="s">
        <v>23</v>
      </c>
      <c r="B89">
        <v>53.470941159160972</v>
      </c>
      <c r="C89">
        <v>45.698353102414053</v>
      </c>
      <c r="H89" s="42" t="s">
        <v>24</v>
      </c>
      <c r="I89">
        <v>0.4290291593334073</v>
      </c>
      <c r="J89">
        <v>0.4803818589472274</v>
      </c>
    </row>
    <row r="90" spans="1:18" x14ac:dyDescent="0.25">
      <c r="H90" s="42" t="s">
        <v>25</v>
      </c>
      <c r="I90">
        <v>0.26730034893816801</v>
      </c>
      <c r="J90">
        <v>0.12563400726014379</v>
      </c>
    </row>
    <row r="91" spans="1:18" x14ac:dyDescent="0.25">
      <c r="H91" s="42" t="s">
        <v>26</v>
      </c>
      <c r="I91">
        <v>0.30832705177754738</v>
      </c>
      <c r="J91">
        <v>0.44553222254563968</v>
      </c>
      <c r="P91" s="45" t="s">
        <v>27</v>
      </c>
      <c r="Q91">
        <v>1895.989065309426</v>
      </c>
    </row>
    <row r="92" spans="1:18" x14ac:dyDescent="0.25">
      <c r="H92" s="42" t="s">
        <v>28</v>
      </c>
      <c r="I92">
        <v>0.49411632629446728</v>
      </c>
      <c r="J92">
        <v>0.82186543753893593</v>
      </c>
    </row>
    <row r="93" spans="1:18" x14ac:dyDescent="0.25">
      <c r="H93" s="42" t="s">
        <v>29</v>
      </c>
      <c r="I93">
        <v>0.55011250281860358</v>
      </c>
      <c r="J93">
        <v>0.84097906405442791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42"/>
      <c r="I98" s="42" t="s">
        <v>12</v>
      </c>
      <c r="J98" s="42" t="s">
        <v>13</v>
      </c>
      <c r="P98" s="45"/>
      <c r="Q98" s="45" t="s">
        <v>12</v>
      </c>
      <c r="R98" s="45" t="s">
        <v>13</v>
      </c>
    </row>
    <row r="99" spans="1:18" x14ac:dyDescent="0.25">
      <c r="A99" s="165" t="s">
        <v>14</v>
      </c>
      <c r="B99">
        <v>7.7289648452064821</v>
      </c>
      <c r="C99">
        <v>19.204913581113399</v>
      </c>
      <c r="H99" s="42" t="s">
        <v>15</v>
      </c>
      <c r="I99">
        <v>7.3856052579912304E-2</v>
      </c>
      <c r="J99">
        <v>9.9281436856789196E-2</v>
      </c>
      <c r="P99" s="45" t="s">
        <v>16</v>
      </c>
      <c r="Q99">
        <v>-7.9017727806691682E-2</v>
      </c>
      <c r="R99">
        <v>0.57132833429592311</v>
      </c>
    </row>
    <row r="100" spans="1:18" x14ac:dyDescent="0.25">
      <c r="A100" s="165" t="s">
        <v>17</v>
      </c>
      <c r="B100">
        <v>38.084176418439682</v>
      </c>
      <c r="C100">
        <v>31.358688593754859</v>
      </c>
      <c r="H100" s="42" t="s">
        <v>18</v>
      </c>
      <c r="I100">
        <v>5.5025308417419802E-2</v>
      </c>
      <c r="J100">
        <v>8.8129033435941168E-2</v>
      </c>
      <c r="P100" s="45" t="s">
        <v>19</v>
      </c>
      <c r="Q100">
        <v>19.71544923275292</v>
      </c>
      <c r="R100">
        <v>16.793832104980059</v>
      </c>
    </row>
    <row r="101" spans="1:18" x14ac:dyDescent="0.25">
      <c r="A101" s="165" t="s">
        <v>20</v>
      </c>
      <c r="B101">
        <v>53.697739837940262</v>
      </c>
      <c r="C101">
        <v>35.493092263895633</v>
      </c>
      <c r="H101" s="42" t="s">
        <v>21</v>
      </c>
      <c r="I101">
        <v>6.8198893812528749E-2</v>
      </c>
      <c r="J101">
        <v>6.8794666602905688E-2</v>
      </c>
      <c r="P101" s="45" t="s">
        <v>22</v>
      </c>
      <c r="Q101">
        <v>177.87064853001749</v>
      </c>
      <c r="R101">
        <v>129.0311332217689</v>
      </c>
    </row>
    <row r="102" spans="1:18" x14ac:dyDescent="0.25">
      <c r="A102" s="165" t="s">
        <v>23</v>
      </c>
      <c r="B102">
        <v>47.479353451554353</v>
      </c>
      <c r="C102">
        <v>28.85880759173352</v>
      </c>
      <c r="H102" s="42" t="s">
        <v>24</v>
      </c>
      <c r="I102">
        <v>7.5073588862967083E-2</v>
      </c>
      <c r="J102">
        <v>0.1336021161856383</v>
      </c>
    </row>
    <row r="103" spans="1:18" x14ac:dyDescent="0.25">
      <c r="H103" s="42" t="s">
        <v>25</v>
      </c>
      <c r="I103">
        <v>6.3009703734954556E-2</v>
      </c>
      <c r="J103">
        <v>7.5627045669766649E-2</v>
      </c>
    </row>
    <row r="104" spans="1:18" x14ac:dyDescent="0.25">
      <c r="H104" s="42" t="s">
        <v>26</v>
      </c>
      <c r="I104">
        <v>6.946241681647361E-2</v>
      </c>
      <c r="J104">
        <v>8.1423405899896106E-2</v>
      </c>
      <c r="P104" s="45" t="s">
        <v>27</v>
      </c>
      <c r="Q104">
        <v>6399.5567993721143</v>
      </c>
    </row>
    <row r="105" spans="1:18" x14ac:dyDescent="0.25">
      <c r="H105" s="42" t="s">
        <v>28</v>
      </c>
      <c r="I105">
        <v>9.8050104133723032E-2</v>
      </c>
      <c r="J105">
        <v>0.1453651559503881</v>
      </c>
    </row>
    <row r="106" spans="1:18" x14ac:dyDescent="0.25">
      <c r="H106" s="42" t="s">
        <v>29</v>
      </c>
      <c r="I106">
        <v>0.12216347202313479</v>
      </c>
      <c r="J106">
        <v>0.19331947142047939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42"/>
      <c r="I111" s="42" t="s">
        <v>12</v>
      </c>
      <c r="J111" s="42" t="s">
        <v>13</v>
      </c>
      <c r="P111" s="45"/>
      <c r="Q111" s="45" t="s">
        <v>12</v>
      </c>
      <c r="R111" s="45" t="s">
        <v>13</v>
      </c>
    </row>
    <row r="112" spans="1:18" x14ac:dyDescent="0.25">
      <c r="A112" s="165" t="s">
        <v>14</v>
      </c>
      <c r="B112">
        <v>8.9539044589501096</v>
      </c>
      <c r="C112">
        <v>19.623870718784719</v>
      </c>
      <c r="H112" s="42" t="s">
        <v>15</v>
      </c>
      <c r="I112">
        <v>0.26099483821754299</v>
      </c>
      <c r="J112">
        <v>0.33278924209919808</v>
      </c>
      <c r="P112" s="45" t="s">
        <v>16</v>
      </c>
      <c r="Q112">
        <v>0.15868322011293279</v>
      </c>
      <c r="R112">
        <v>0.43502283789780039</v>
      </c>
    </row>
    <row r="113" spans="1:18" x14ac:dyDescent="0.25">
      <c r="A113" s="165" t="s">
        <v>17</v>
      </c>
      <c r="B113">
        <v>35.704906472890933</v>
      </c>
      <c r="C113">
        <v>49.398835796394437</v>
      </c>
      <c r="H113" s="42" t="s">
        <v>18</v>
      </c>
      <c r="I113">
        <v>0.39722497795961897</v>
      </c>
      <c r="J113">
        <v>0.49310921811551528</v>
      </c>
      <c r="P113" s="45" t="s">
        <v>19</v>
      </c>
      <c r="Q113">
        <v>6.5957394608100266</v>
      </c>
      <c r="R113">
        <v>23.51502625486885</v>
      </c>
    </row>
    <row r="114" spans="1:18" x14ac:dyDescent="0.25">
      <c r="A114" s="165" t="s">
        <v>20</v>
      </c>
      <c r="B114">
        <v>32.676867794496943</v>
      </c>
      <c r="C114">
        <v>50.193880937055248</v>
      </c>
      <c r="H114" s="42" t="s">
        <v>21</v>
      </c>
      <c r="I114">
        <v>0.42065228379154002</v>
      </c>
      <c r="J114">
        <v>0.60155189155741207</v>
      </c>
      <c r="P114" s="45" t="s">
        <v>22</v>
      </c>
      <c r="Q114">
        <v>29.71707151039281</v>
      </c>
      <c r="R114">
        <v>125.7605053616726</v>
      </c>
    </row>
    <row r="115" spans="1:18" x14ac:dyDescent="0.25">
      <c r="A115" s="165" t="s">
        <v>23</v>
      </c>
      <c r="B115">
        <v>47.979769283667757</v>
      </c>
      <c r="C115">
        <v>59.51401461001452</v>
      </c>
      <c r="H115" s="42" t="s">
        <v>24</v>
      </c>
      <c r="I115">
        <v>0.42194038265753059</v>
      </c>
      <c r="J115">
        <v>0.5615293298810089</v>
      </c>
    </row>
    <row r="116" spans="1:18" x14ac:dyDescent="0.25">
      <c r="H116" s="42" t="s">
        <v>25</v>
      </c>
      <c r="I116">
        <v>0.28841344275868891</v>
      </c>
      <c r="J116">
        <v>0.39281242511518499</v>
      </c>
    </row>
    <row r="117" spans="1:18" x14ac:dyDescent="0.25">
      <c r="H117" s="42" t="s">
        <v>26</v>
      </c>
      <c r="I117">
        <v>0.40596393491515631</v>
      </c>
      <c r="J117">
        <v>0.40492577812330133</v>
      </c>
      <c r="P117" s="45" t="s">
        <v>27</v>
      </c>
      <c r="Q117">
        <v>1559.424888171998</v>
      </c>
    </row>
    <row r="118" spans="1:18" x14ac:dyDescent="0.25">
      <c r="H118" s="42" t="s">
        <v>28</v>
      </c>
      <c r="I118">
        <v>0.49796790092434162</v>
      </c>
      <c r="J118">
        <v>0.47013780826486762</v>
      </c>
    </row>
    <row r="119" spans="1:18" x14ac:dyDescent="0.25">
      <c r="H119" s="42" t="s">
        <v>29</v>
      </c>
      <c r="I119">
        <v>0.50872771690528107</v>
      </c>
      <c r="J119">
        <v>0.57758416824706738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12.778757635147411</v>
      </c>
      <c r="C146">
        <v>28.615208255507429</v>
      </c>
    </row>
    <row r="147" spans="1:25" x14ac:dyDescent="0.25">
      <c r="A147" s="165" t="s">
        <v>17</v>
      </c>
      <c r="B147">
        <v>9.8296470534862692</v>
      </c>
      <c r="C147">
        <v>8.4225710759315149</v>
      </c>
    </row>
    <row r="148" spans="1:25" x14ac:dyDescent="0.25">
      <c r="A148" s="165" t="s">
        <v>20</v>
      </c>
      <c r="B148">
        <v>4.6285311211319984</v>
      </c>
      <c r="C148">
        <v>6.1665957376399199</v>
      </c>
    </row>
    <row r="149" spans="1:25" x14ac:dyDescent="0.25">
      <c r="A149" s="165" t="s">
        <v>23</v>
      </c>
      <c r="B149">
        <v>3.7424443672892509</v>
      </c>
      <c r="C149">
        <v>3.926693231996421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43"/>
      <c r="B159" s="43" t="s">
        <v>12</v>
      </c>
      <c r="C159" s="43" t="s">
        <v>68</v>
      </c>
      <c r="D159" s="43" t="s">
        <v>69</v>
      </c>
      <c r="H159" s="43"/>
      <c r="I159" s="43" t="s">
        <v>13</v>
      </c>
      <c r="J159" s="43" t="s">
        <v>70</v>
      </c>
      <c r="K159" s="43" t="s">
        <v>71</v>
      </c>
      <c r="O159" s="43"/>
      <c r="P159" s="43" t="s">
        <v>12</v>
      </c>
      <c r="Q159" s="43" t="s">
        <v>13</v>
      </c>
      <c r="W159" s="43"/>
      <c r="X159" s="43" t="s">
        <v>12</v>
      </c>
      <c r="Y159" s="43" t="s">
        <v>13</v>
      </c>
    </row>
    <row r="160" spans="1:25" x14ac:dyDescent="0.25">
      <c r="A160" s="43" t="s">
        <v>14</v>
      </c>
      <c r="B160">
        <v>-6.283563561262401E-3</v>
      </c>
      <c r="C160">
        <v>-1.916931938436817E-2</v>
      </c>
      <c r="D160">
        <v>-2.3992200600831799E-2</v>
      </c>
      <c r="H160" s="43" t="s">
        <v>72</v>
      </c>
      <c r="I160">
        <v>3.6211838381018747E-2</v>
      </c>
      <c r="J160">
        <v>5.6498547826870513E-2</v>
      </c>
      <c r="K160">
        <v>3.3102917687817902E-2</v>
      </c>
      <c r="O160" s="43" t="s">
        <v>73</v>
      </c>
      <c r="P160">
        <v>8.6819273384407772E-2</v>
      </c>
      <c r="Q160">
        <v>7.4685487900111272E-2</v>
      </c>
      <c r="W160" s="43" t="s">
        <v>15</v>
      </c>
      <c r="X160">
        <v>3.5243632061040142E-2</v>
      </c>
      <c r="Y160">
        <v>4.1329482055679378E-2</v>
      </c>
    </row>
    <row r="161" spans="1:25" x14ac:dyDescent="0.25">
      <c r="A161" s="43" t="s">
        <v>17</v>
      </c>
      <c r="B161">
        <v>-0.18085971946996371</v>
      </c>
      <c r="C161">
        <v>9.776878623117799E-2</v>
      </c>
      <c r="D161">
        <v>9.0593548550330041E-2</v>
      </c>
      <c r="H161" s="43" t="s">
        <v>74</v>
      </c>
      <c r="I161">
        <v>5.0816437050940903E-2</v>
      </c>
      <c r="J161">
        <v>6.5604867289161997E-2</v>
      </c>
      <c r="K161">
        <v>4.2062440583147911E-2</v>
      </c>
      <c r="O161" s="43" t="s">
        <v>75</v>
      </c>
      <c r="P161">
        <v>9.4923724833023762E-3</v>
      </c>
      <c r="Q161">
        <v>-7.0147878693857732E-3</v>
      </c>
      <c r="W161" s="43" t="s">
        <v>18</v>
      </c>
      <c r="X161">
        <v>0.180279107717813</v>
      </c>
      <c r="Y161">
        <v>0.16756742066622299</v>
      </c>
    </row>
    <row r="162" spans="1:25" x14ac:dyDescent="0.25">
      <c r="A162" s="43" t="s">
        <v>20</v>
      </c>
      <c r="B162">
        <v>5.3621245210231858E-2</v>
      </c>
      <c r="C162">
        <v>-4.1623537750393293E-3</v>
      </c>
      <c r="D162">
        <v>-4.8063264584441483E-2</v>
      </c>
      <c r="H162" s="43" t="s">
        <v>76</v>
      </c>
      <c r="I162">
        <v>0.17938249034944129</v>
      </c>
      <c r="J162">
        <v>9.3725949742964734E-2</v>
      </c>
      <c r="K162">
        <v>6.5814504970986967E-2</v>
      </c>
      <c r="O162" s="43" t="s">
        <v>77</v>
      </c>
      <c r="P162">
        <v>-7.4939495943437563E-3</v>
      </c>
      <c r="Q162">
        <v>0.16529270399873619</v>
      </c>
      <c r="W162" s="43" t="s">
        <v>21</v>
      </c>
      <c r="X162">
        <v>8.4855830414686056E-2</v>
      </c>
      <c r="Y162">
        <v>5.3135760650955412E-2</v>
      </c>
    </row>
    <row r="163" spans="1:25" x14ac:dyDescent="0.25">
      <c r="A163" s="43" t="s">
        <v>23</v>
      </c>
      <c r="B163">
        <v>0.1159428320836698</v>
      </c>
      <c r="C163">
        <v>5.0767623654456737E-2</v>
      </c>
      <c r="D163">
        <v>3.8437052524782703E-2</v>
      </c>
      <c r="H163" s="43" t="s">
        <v>78</v>
      </c>
      <c r="I163">
        <v>0.22417521287465739</v>
      </c>
      <c r="J163">
        <v>-5.805035333055035E-2</v>
      </c>
      <c r="K163">
        <v>-7.2961156714606068E-2</v>
      </c>
      <c r="O163" s="43" t="s">
        <v>79</v>
      </c>
      <c r="P163">
        <v>-9.2990376442075584E-2</v>
      </c>
      <c r="Q163">
        <v>5.4127238737530198E-2</v>
      </c>
      <c r="W163" s="43" t="s">
        <v>24</v>
      </c>
      <c r="X163">
        <v>2.2380184486671749E-2</v>
      </c>
      <c r="Y163">
        <v>5.4015766858371332E-2</v>
      </c>
    </row>
    <row r="164" spans="1:25" x14ac:dyDescent="0.25">
      <c r="W164" s="43" t="s">
        <v>25</v>
      </c>
      <c r="X164">
        <v>1.054606211049007E-2</v>
      </c>
      <c r="Y164">
        <v>1.089409455281617E-2</v>
      </c>
    </row>
    <row r="165" spans="1:25" x14ac:dyDescent="0.25">
      <c r="W165" s="43" t="s">
        <v>26</v>
      </c>
      <c r="X165">
        <v>-5.4022026899039732E-2</v>
      </c>
      <c r="Y165">
        <v>5.7265741974032822E-2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43" t="s">
        <v>28</v>
      </c>
      <c r="X166">
        <v>5.3226989935582308E-2</v>
      </c>
      <c r="Y166">
        <v>0.1815010481622715</v>
      </c>
    </row>
    <row r="167" spans="1:25" x14ac:dyDescent="0.25">
      <c r="A167" s="43"/>
      <c r="B167" s="43" t="s">
        <v>12</v>
      </c>
      <c r="C167" s="43" t="s">
        <v>68</v>
      </c>
      <c r="D167" s="43" t="s">
        <v>69</v>
      </c>
      <c r="H167" s="43"/>
      <c r="I167" s="43" t="s">
        <v>13</v>
      </c>
      <c r="J167" s="43" t="s">
        <v>70</v>
      </c>
      <c r="K167" s="43" t="s">
        <v>71</v>
      </c>
      <c r="O167" s="43"/>
      <c r="P167" s="43" t="s">
        <v>12</v>
      </c>
      <c r="Q167" s="43" t="s">
        <v>13</v>
      </c>
      <c r="W167" s="43" t="s">
        <v>29</v>
      </c>
      <c r="X167">
        <v>8.552549854935694E-2</v>
      </c>
      <c r="Y167">
        <v>7.5961000809192533E-2</v>
      </c>
    </row>
    <row r="168" spans="1:25" x14ac:dyDescent="0.25">
      <c r="A168" s="43" t="s">
        <v>14</v>
      </c>
      <c r="B168">
        <v>-6.4542206848787226E-2</v>
      </c>
      <c r="C168">
        <v>0.18398568834237711</v>
      </c>
      <c r="D168">
        <v>-3.0331465583651809E-2</v>
      </c>
      <c r="H168" s="43" t="s">
        <v>72</v>
      </c>
      <c r="I168">
        <v>0.29753292802822928</v>
      </c>
      <c r="J168">
        <v>0.15459765597115999</v>
      </c>
      <c r="K168">
        <v>9.9576791819301319E-2</v>
      </c>
      <c r="O168" s="43" t="s">
        <v>73</v>
      </c>
      <c r="P168">
        <v>0.38923061484608862</v>
      </c>
      <c r="Q168">
        <v>0.37618943434939722</v>
      </c>
    </row>
    <row r="169" spans="1:25" x14ac:dyDescent="0.25">
      <c r="A169" s="43" t="s">
        <v>17</v>
      </c>
      <c r="B169">
        <v>0.38072381969942259</v>
      </c>
      <c r="C169">
        <v>0.54869897246474664</v>
      </c>
      <c r="D169">
        <v>0.17975990512264581</v>
      </c>
      <c r="H169" s="43" t="s">
        <v>74</v>
      </c>
      <c r="I169">
        <v>0.35023174256576067</v>
      </c>
      <c r="J169">
        <v>7.0774851476817738E-2</v>
      </c>
      <c r="K169">
        <v>0.11463713170312451</v>
      </c>
      <c r="O169" s="43" t="s">
        <v>75</v>
      </c>
      <c r="P169">
        <v>0.33441366805869449</v>
      </c>
      <c r="Q169">
        <v>0.20613431764048951</v>
      </c>
    </row>
    <row r="170" spans="1:25" x14ac:dyDescent="0.25">
      <c r="A170" s="43" t="s">
        <v>20</v>
      </c>
      <c r="B170">
        <v>0.50566234286167977</v>
      </c>
      <c r="C170">
        <v>0.34532267344520551</v>
      </c>
      <c r="D170">
        <v>0.27986976665185592</v>
      </c>
      <c r="H170" s="43" t="s">
        <v>76</v>
      </c>
      <c r="I170">
        <v>0.23495532092931329</v>
      </c>
      <c r="J170">
        <v>2.3503318539776129E-2</v>
      </c>
      <c r="K170">
        <v>7.4615649539893927E-2</v>
      </c>
      <c r="O170" s="43" t="s">
        <v>77</v>
      </c>
      <c r="P170">
        <v>0.111807229257294</v>
      </c>
      <c r="Q170">
        <v>9.5162172033636874E-3</v>
      </c>
      <c r="W170" s="165" t="s">
        <v>81</v>
      </c>
    </row>
    <row r="171" spans="1:25" x14ac:dyDescent="0.25">
      <c r="A171" s="43" t="s">
        <v>23</v>
      </c>
      <c r="B171">
        <v>0.32688519916421099</v>
      </c>
      <c r="C171">
        <v>0.23015211393602841</v>
      </c>
      <c r="D171">
        <v>0.15220443939739309</v>
      </c>
      <c r="H171" s="43" t="s">
        <v>78</v>
      </c>
      <c r="I171">
        <v>0.14470393042576871</v>
      </c>
      <c r="J171">
        <v>0.30835883267789749</v>
      </c>
      <c r="K171">
        <v>1.8446717434743021E-2</v>
      </c>
      <c r="O171" s="43" t="s">
        <v>79</v>
      </c>
      <c r="P171">
        <v>0.4158708697606272</v>
      </c>
      <c r="Q171">
        <v>0.2332056886868058</v>
      </c>
      <c r="W171" s="43"/>
      <c r="X171" s="43" t="s">
        <v>12</v>
      </c>
      <c r="Y171" s="43" t="s">
        <v>13</v>
      </c>
    </row>
    <row r="172" spans="1:25" x14ac:dyDescent="0.25">
      <c r="W172" s="43" t="s">
        <v>15</v>
      </c>
      <c r="X172">
        <v>1.841919805469986E-2</v>
      </c>
      <c r="Y172">
        <v>2.989588936826041E-2</v>
      </c>
    </row>
    <row r="173" spans="1:25" x14ac:dyDescent="0.25">
      <c r="W173" s="43" t="s">
        <v>18</v>
      </c>
      <c r="X173">
        <v>4.5113178696744478E-2</v>
      </c>
      <c r="Y173">
        <v>9.057049675648253E-2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43" t="s">
        <v>21</v>
      </c>
      <c r="X174">
        <v>0.23594421543832231</v>
      </c>
      <c r="Y174">
        <v>0.26415695948512907</v>
      </c>
    </row>
    <row r="175" spans="1:25" x14ac:dyDescent="0.25">
      <c r="A175" s="43"/>
      <c r="B175" s="43" t="s">
        <v>12</v>
      </c>
      <c r="C175" s="43" t="s">
        <v>68</v>
      </c>
      <c r="D175" s="43" t="s">
        <v>69</v>
      </c>
      <c r="H175" s="43"/>
      <c r="I175" s="43" t="s">
        <v>13</v>
      </c>
      <c r="J175" s="43" t="s">
        <v>70</v>
      </c>
      <c r="K175" s="43" t="s">
        <v>71</v>
      </c>
      <c r="O175" s="43"/>
      <c r="P175" s="43" t="s">
        <v>12</v>
      </c>
      <c r="Q175" s="43" t="s">
        <v>13</v>
      </c>
      <c r="W175" s="43" t="s">
        <v>24</v>
      </c>
      <c r="X175">
        <v>0.41402872328535212</v>
      </c>
      <c r="Y175">
        <v>0.27370979383137062</v>
      </c>
    </row>
    <row r="176" spans="1:25" x14ac:dyDescent="0.25">
      <c r="A176" s="43" t="s">
        <v>14</v>
      </c>
      <c r="B176">
        <v>8.6623929992726942E-4</v>
      </c>
      <c r="C176">
        <v>-1.6132177236690491E-2</v>
      </c>
      <c r="D176">
        <v>-2.7027809035302119E-2</v>
      </c>
      <c r="H176" s="43" t="s">
        <v>72</v>
      </c>
      <c r="I176">
        <v>4.8191162103935252E-2</v>
      </c>
      <c r="J176">
        <v>-0.24716657051991781</v>
      </c>
      <c r="K176">
        <v>-0.29309334415208532</v>
      </c>
      <c r="O176" s="43" t="s">
        <v>73</v>
      </c>
      <c r="P176">
        <v>-9.8393970013784485E-2</v>
      </c>
      <c r="Q176">
        <v>-7.9814738771701407E-2</v>
      </c>
      <c r="W176" s="43" t="s">
        <v>25</v>
      </c>
      <c r="X176">
        <v>-3.5250330989917027E-2</v>
      </c>
      <c r="Y176">
        <v>-1.342084794150375E-2</v>
      </c>
    </row>
    <row r="177" spans="1:25" x14ac:dyDescent="0.25">
      <c r="A177" s="43" t="s">
        <v>17</v>
      </c>
      <c r="B177">
        <v>8.9711241545642986E-2</v>
      </c>
      <c r="C177">
        <v>2.900334111179434E-2</v>
      </c>
      <c r="D177">
        <v>-2.657932923543771E-3</v>
      </c>
      <c r="H177" s="43" t="s">
        <v>74</v>
      </c>
      <c r="I177">
        <v>-9.4547168442997334E-2</v>
      </c>
      <c r="J177">
        <v>-9.5480634475519424E-2</v>
      </c>
      <c r="K177">
        <v>-0.1130444610153946</v>
      </c>
      <c r="O177" s="43" t="s">
        <v>75</v>
      </c>
      <c r="P177">
        <v>-0.16406968515503481</v>
      </c>
      <c r="Q177">
        <v>1.232472922941984E-2</v>
      </c>
      <c r="W177" s="43" t="s">
        <v>26</v>
      </c>
      <c r="X177">
        <v>0.4258209436829094</v>
      </c>
      <c r="Y177">
        <v>0.26757985166152409</v>
      </c>
    </row>
    <row r="178" spans="1:25" x14ac:dyDescent="0.25">
      <c r="A178" s="43" t="s">
        <v>20</v>
      </c>
      <c r="B178">
        <v>-0.1134669188640903</v>
      </c>
      <c r="C178">
        <v>-9.4607150287872921E-2</v>
      </c>
      <c r="D178">
        <v>-0.14736930070213181</v>
      </c>
      <c r="H178" s="43" t="s">
        <v>76</v>
      </c>
      <c r="I178">
        <v>0.16636726578060951</v>
      </c>
      <c r="J178">
        <v>-3.7664612252198228E-2</v>
      </c>
      <c r="K178">
        <v>-4.0757851479801557E-2</v>
      </c>
      <c r="O178" s="43" t="s">
        <v>77</v>
      </c>
      <c r="P178">
        <v>-2.213964899330504E-2</v>
      </c>
      <c r="Q178">
        <v>-5.5437031657442272E-2</v>
      </c>
      <c r="W178" s="43" t="s">
        <v>28</v>
      </c>
      <c r="X178">
        <v>0.35699000405660009</v>
      </c>
      <c r="Y178">
        <v>0.2306750596937075</v>
      </c>
    </row>
    <row r="179" spans="1:25" x14ac:dyDescent="0.25">
      <c r="A179" s="43" t="s">
        <v>23</v>
      </c>
      <c r="B179">
        <v>-0.10950299959647131</v>
      </c>
      <c r="C179">
        <v>1.3931433617736201E-2</v>
      </c>
      <c r="D179">
        <v>1.171953378929521E-2</v>
      </c>
      <c r="H179" s="43" t="s">
        <v>78</v>
      </c>
      <c r="I179">
        <v>6.6809288152530566E-2</v>
      </c>
      <c r="J179">
        <v>-0.1103924285781462</v>
      </c>
      <c r="K179">
        <v>-0.1364972751231727</v>
      </c>
      <c r="O179" s="43" t="s">
        <v>79</v>
      </c>
      <c r="P179">
        <v>-0.17799767897245999</v>
      </c>
      <c r="Q179">
        <v>2.9095262882128471E-2</v>
      </c>
      <c r="W179" s="43" t="s">
        <v>29</v>
      </c>
      <c r="X179">
        <v>0.36673184977092682</v>
      </c>
      <c r="Y179">
        <v>0.35818004420501698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43"/>
      <c r="B183" s="43" t="s">
        <v>12</v>
      </c>
      <c r="C183" s="43" t="s">
        <v>68</v>
      </c>
      <c r="D183" s="43" t="s">
        <v>69</v>
      </c>
      <c r="H183" s="43"/>
      <c r="I183" s="43" t="s">
        <v>13</v>
      </c>
      <c r="J183" s="43" t="s">
        <v>70</v>
      </c>
      <c r="K183" s="43" t="s">
        <v>71</v>
      </c>
      <c r="O183" s="43"/>
      <c r="P183" s="43" t="s">
        <v>12</v>
      </c>
      <c r="Q183" s="43" t="s">
        <v>13</v>
      </c>
      <c r="W183" s="43"/>
      <c r="X183" s="43" t="s">
        <v>12</v>
      </c>
      <c r="Y183" s="43" t="s">
        <v>13</v>
      </c>
    </row>
    <row r="184" spans="1:25" x14ac:dyDescent="0.25">
      <c r="A184" s="43" t="s">
        <v>14</v>
      </c>
      <c r="B184">
        <v>-9.9671642549047715E-2</v>
      </c>
      <c r="C184">
        <v>-6.9248991237635213E-2</v>
      </c>
      <c r="D184">
        <v>8.540526252615456E-3</v>
      </c>
      <c r="H184" s="43" t="s">
        <v>72</v>
      </c>
      <c r="I184">
        <v>0.71790807054481098</v>
      </c>
      <c r="J184">
        <v>0.72206712173413312</v>
      </c>
      <c r="K184">
        <v>9.3410061600018135E-2</v>
      </c>
      <c r="O184" s="43" t="s">
        <v>73</v>
      </c>
      <c r="P184">
        <v>0.27975338802459299</v>
      </c>
      <c r="Q184">
        <v>0.531941009876292</v>
      </c>
      <c r="W184" s="43" t="s">
        <v>15</v>
      </c>
      <c r="X184">
        <v>-4.8076097867285013E-2</v>
      </c>
      <c r="Y184">
        <v>-8.8168008705789849E-2</v>
      </c>
    </row>
    <row r="185" spans="1:25" x14ac:dyDescent="0.25">
      <c r="A185" s="43" t="s">
        <v>17</v>
      </c>
      <c r="B185">
        <v>0.2215079936152147</v>
      </c>
      <c r="C185">
        <v>0.25644803062327431</v>
      </c>
      <c r="D185">
        <v>6.9030033170787194E-2</v>
      </c>
      <c r="H185" s="43" t="s">
        <v>74</v>
      </c>
      <c r="I185">
        <v>0.54261207032656322</v>
      </c>
      <c r="J185">
        <v>0.24355737103879349</v>
      </c>
      <c r="K185">
        <v>7.776309280607091E-2</v>
      </c>
      <c r="O185" s="43" t="s">
        <v>75</v>
      </c>
      <c r="P185">
        <v>0.57846915709129354</v>
      </c>
      <c r="Q185">
        <v>0.61250905489245322</v>
      </c>
      <c r="W185" s="43" t="s">
        <v>18</v>
      </c>
      <c r="X185">
        <v>2.5214344741295969E-2</v>
      </c>
      <c r="Y185">
        <v>-0.17992827567768249</v>
      </c>
    </row>
    <row r="186" spans="1:25" x14ac:dyDescent="0.25">
      <c r="A186" s="43" t="s">
        <v>20</v>
      </c>
      <c r="B186">
        <v>0.58817865044011441</v>
      </c>
      <c r="C186">
        <v>0.5015566615123509</v>
      </c>
      <c r="D186">
        <v>0.1234022470491991</v>
      </c>
      <c r="H186" s="43" t="s">
        <v>76</v>
      </c>
      <c r="I186">
        <v>0.31809881513615662</v>
      </c>
      <c r="J186">
        <v>0.27947891129049318</v>
      </c>
      <c r="K186">
        <v>-5.5779413876722403E-2</v>
      </c>
      <c r="O186" s="43" t="s">
        <v>77</v>
      </c>
      <c r="P186">
        <v>0.5963445591644817</v>
      </c>
      <c r="Q186">
        <v>0.6725588562160989</v>
      </c>
      <c r="W186" s="43" t="s">
        <v>21</v>
      </c>
      <c r="X186">
        <v>-0.22601645654870231</v>
      </c>
      <c r="Y186">
        <v>-0.33426143374481693</v>
      </c>
    </row>
    <row r="187" spans="1:25" x14ac:dyDescent="0.25">
      <c r="A187" s="43" t="s">
        <v>23</v>
      </c>
      <c r="B187">
        <v>0.22207280488143691</v>
      </c>
      <c r="C187">
        <v>9.0908511778059739E-2</v>
      </c>
      <c r="D187">
        <v>4.8926070095607621E-2</v>
      </c>
      <c r="H187" s="43" t="s">
        <v>78</v>
      </c>
      <c r="I187">
        <v>0.53677431558648869</v>
      </c>
      <c r="J187">
        <v>0.47348733545701588</v>
      </c>
      <c r="K187">
        <v>7.4424014894512946E-2</v>
      </c>
      <c r="O187" s="43" t="s">
        <v>79</v>
      </c>
      <c r="P187">
        <v>0.20650983078571089</v>
      </c>
      <c r="Q187">
        <v>0.4591564532416948</v>
      </c>
      <c r="W187" s="43" t="s">
        <v>24</v>
      </c>
      <c r="X187">
        <v>-0.17258512431969281</v>
      </c>
      <c r="Y187">
        <v>3.2106947175219232E-2</v>
      </c>
    </row>
    <row r="188" spans="1:25" x14ac:dyDescent="0.25">
      <c r="W188" s="43" t="s">
        <v>25</v>
      </c>
      <c r="X188">
        <v>-1.8153353160123131E-2</v>
      </c>
      <c r="Y188">
        <v>-7.884675364940813E-2</v>
      </c>
    </row>
    <row r="189" spans="1:25" x14ac:dyDescent="0.25">
      <c r="W189" s="43" t="s">
        <v>26</v>
      </c>
      <c r="X189">
        <v>6.7585187515667167E-2</v>
      </c>
      <c r="Y189">
        <v>-0.1361449360900221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43" t="s">
        <v>28</v>
      </c>
      <c r="X190">
        <v>-0.15725496260365321</v>
      </c>
      <c r="Y190">
        <v>0.1685868520113139</v>
      </c>
    </row>
    <row r="191" spans="1:25" x14ac:dyDescent="0.25">
      <c r="A191" s="43"/>
      <c r="B191" s="43" t="s">
        <v>12</v>
      </c>
      <c r="C191" s="43" t="s">
        <v>68</v>
      </c>
      <c r="D191" s="43" t="s">
        <v>69</v>
      </c>
      <c r="H191" s="43"/>
      <c r="I191" s="43" t="s">
        <v>13</v>
      </c>
      <c r="J191" s="43" t="s">
        <v>70</v>
      </c>
      <c r="K191" s="43" t="s">
        <v>71</v>
      </c>
      <c r="O191" s="43"/>
      <c r="P191" s="43" t="s">
        <v>12</v>
      </c>
      <c r="Q191" s="43" t="s">
        <v>13</v>
      </c>
      <c r="W191" s="43" t="s">
        <v>29</v>
      </c>
      <c r="X191">
        <v>-8.382164109659028E-2</v>
      </c>
      <c r="Y191">
        <v>-7.0564672277764556E-2</v>
      </c>
    </row>
    <row r="192" spans="1:25" x14ac:dyDescent="0.25">
      <c r="A192" s="43" t="s">
        <v>14</v>
      </c>
      <c r="B192">
        <v>3.1469017524081988E-3</v>
      </c>
      <c r="C192">
        <v>-2.0257905306687311E-2</v>
      </c>
      <c r="D192">
        <v>3.046359158453079E-2</v>
      </c>
      <c r="H192" s="43" t="s">
        <v>72</v>
      </c>
      <c r="I192">
        <v>-7.6294662045743575E-2</v>
      </c>
      <c r="J192">
        <v>2.015823469948665E-2</v>
      </c>
      <c r="K192">
        <v>-2.709542696142813E-2</v>
      </c>
      <c r="O192" s="43" t="s">
        <v>73</v>
      </c>
      <c r="P192">
        <v>0.26868409888449152</v>
      </c>
      <c r="Q192">
        <v>0.26596925142407629</v>
      </c>
    </row>
    <row r="193" spans="1:25" x14ac:dyDescent="0.25">
      <c r="A193" s="43" t="s">
        <v>17</v>
      </c>
      <c r="B193">
        <v>0.33897786554276882</v>
      </c>
      <c r="C193">
        <v>0.23998486803082769</v>
      </c>
      <c r="D193">
        <v>0.1415647890601987</v>
      </c>
      <c r="H193" s="43" t="s">
        <v>74</v>
      </c>
      <c r="I193">
        <v>0.15845344291335059</v>
      </c>
      <c r="J193">
        <v>7.7032571499781613E-2</v>
      </c>
      <c r="K193">
        <v>4.8580444416751523E-2</v>
      </c>
      <c r="O193" s="43" t="s">
        <v>75</v>
      </c>
      <c r="P193">
        <v>-6.2057329723361372E-2</v>
      </c>
      <c r="Q193">
        <v>-3.3321581023191028E-2</v>
      </c>
    </row>
    <row r="194" spans="1:25" x14ac:dyDescent="0.25">
      <c r="A194" s="43" t="s">
        <v>20</v>
      </c>
      <c r="B194">
        <v>-0.13068416307600561</v>
      </c>
      <c r="C194">
        <v>-8.3223741063400594E-2</v>
      </c>
      <c r="D194">
        <v>-8.1375144113078626E-2</v>
      </c>
      <c r="H194" s="43" t="s">
        <v>76</v>
      </c>
      <c r="I194">
        <v>-0.13529647142231499</v>
      </c>
      <c r="J194">
        <v>-6.0620251175755653E-2</v>
      </c>
      <c r="K194">
        <v>-6.0788026226581797E-2</v>
      </c>
      <c r="O194" s="43" t="s">
        <v>77</v>
      </c>
      <c r="P194">
        <v>-5.5542035739757592E-2</v>
      </c>
      <c r="Q194">
        <v>-3.0698478730444921E-2</v>
      </c>
      <c r="W194" s="165" t="s">
        <v>89</v>
      </c>
    </row>
    <row r="195" spans="1:25" x14ac:dyDescent="0.25">
      <c r="A195" s="43" t="s">
        <v>23</v>
      </c>
      <c r="B195">
        <v>-0.16524069166768979</v>
      </c>
      <c r="C195">
        <v>-0.121223440009097</v>
      </c>
      <c r="D195">
        <v>-8.1354982296342526E-2</v>
      </c>
      <c r="H195" s="43" t="s">
        <v>78</v>
      </c>
      <c r="I195">
        <v>-8.1821098413453586E-2</v>
      </c>
      <c r="J195">
        <v>3.6842839391463609E-3</v>
      </c>
      <c r="K195">
        <v>6.2804915152531518E-2</v>
      </c>
      <c r="O195" s="43" t="s">
        <v>79</v>
      </c>
      <c r="P195">
        <v>5.9738760722024963E-2</v>
      </c>
      <c r="Q195">
        <v>5.808359126973444E-2</v>
      </c>
      <c r="W195" s="43"/>
      <c r="X195" s="43" t="s">
        <v>12</v>
      </c>
      <c r="Y195" s="43" t="s">
        <v>13</v>
      </c>
    </row>
    <row r="196" spans="1:25" x14ac:dyDescent="0.25">
      <c r="W196" s="43" t="s">
        <v>15</v>
      </c>
      <c r="X196">
        <v>0.76515164041826911</v>
      </c>
      <c r="Y196">
        <v>0.6813225239672438</v>
      </c>
    </row>
    <row r="197" spans="1:25" x14ac:dyDescent="0.25">
      <c r="W197" s="43" t="s">
        <v>18</v>
      </c>
      <c r="X197">
        <v>0.69639249787293844</v>
      </c>
      <c r="Y197">
        <v>0.64856843395301744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43" t="s">
        <v>21</v>
      </c>
      <c r="X198">
        <v>0.79873570361667812</v>
      </c>
      <c r="Y198">
        <v>0.75205031005199985</v>
      </c>
    </row>
    <row r="199" spans="1:25" x14ac:dyDescent="0.25">
      <c r="A199" s="43"/>
      <c r="B199" s="43" t="s">
        <v>12</v>
      </c>
      <c r="C199" s="43" t="s">
        <v>68</v>
      </c>
      <c r="D199" s="43" t="s">
        <v>69</v>
      </c>
      <c r="H199" s="43"/>
      <c r="I199" s="43" t="s">
        <v>13</v>
      </c>
      <c r="J199" s="43" t="s">
        <v>70</v>
      </c>
      <c r="K199" s="43" t="s">
        <v>71</v>
      </c>
      <c r="O199" s="43"/>
      <c r="P199" s="43" t="s">
        <v>12</v>
      </c>
      <c r="Q199" s="43" t="s">
        <v>13</v>
      </c>
      <c r="W199" s="43" t="s">
        <v>24</v>
      </c>
      <c r="X199">
        <v>0.68535604767091685</v>
      </c>
      <c r="Y199">
        <v>0.73266585239421567</v>
      </c>
    </row>
    <row r="200" spans="1:25" x14ac:dyDescent="0.25">
      <c r="A200" s="43" t="s">
        <v>14</v>
      </c>
      <c r="B200">
        <v>-2.240645115466891E-2</v>
      </c>
      <c r="C200">
        <v>2.7763198194588959E-2</v>
      </c>
      <c r="D200">
        <v>3.0445836311454842E-2</v>
      </c>
      <c r="H200" s="43" t="s">
        <v>72</v>
      </c>
      <c r="I200">
        <v>9.6875905135613047E-2</v>
      </c>
      <c r="J200">
        <v>-2.0635425302983169E-2</v>
      </c>
      <c r="K200">
        <v>5.9252931811492413E-3</v>
      </c>
      <c r="O200" s="43" t="s">
        <v>73</v>
      </c>
      <c r="P200">
        <v>5.9909523846701972E-2</v>
      </c>
      <c r="Q200">
        <v>-1.9644344093265181E-2</v>
      </c>
      <c r="W200" s="43" t="s">
        <v>25</v>
      </c>
      <c r="X200">
        <v>0.37570479990036759</v>
      </c>
      <c r="Y200">
        <v>0.36655814081511379</v>
      </c>
    </row>
    <row r="201" spans="1:25" x14ac:dyDescent="0.25">
      <c r="A201" s="43" t="s">
        <v>17</v>
      </c>
      <c r="B201">
        <v>-3.8781461259516363E-2</v>
      </c>
      <c r="C201">
        <v>-0.1069643805432029</v>
      </c>
      <c r="D201">
        <v>-0.1002437205714414</v>
      </c>
      <c r="H201" s="43" t="s">
        <v>74</v>
      </c>
      <c r="I201">
        <v>1.7104101437140449E-2</v>
      </c>
      <c r="J201">
        <v>-5.5885288125124458E-2</v>
      </c>
      <c r="K201">
        <v>-6.3187174980585292E-2</v>
      </c>
      <c r="O201" s="43" t="s">
        <v>75</v>
      </c>
      <c r="P201">
        <v>4.9815996955166744E-3</v>
      </c>
      <c r="Q201">
        <v>2.6353366623380309E-2</v>
      </c>
      <c r="W201" s="43" t="s">
        <v>26</v>
      </c>
      <c r="X201">
        <v>0.39217979271283698</v>
      </c>
      <c r="Y201">
        <v>0.59501230785232417</v>
      </c>
    </row>
    <row r="202" spans="1:25" x14ac:dyDescent="0.25">
      <c r="A202" s="43" t="s">
        <v>20</v>
      </c>
      <c r="B202">
        <v>-5.4513843750224722E-2</v>
      </c>
      <c r="C202">
        <v>3.0395688676270918E-2</v>
      </c>
      <c r="D202">
        <v>3.5635936525365952E-2</v>
      </c>
      <c r="H202" s="43" t="s">
        <v>76</v>
      </c>
      <c r="I202">
        <v>-5.2192820957362211E-2</v>
      </c>
      <c r="J202">
        <v>-3.2279188421237337E-2</v>
      </c>
      <c r="K202">
        <v>-3.4863237230693372E-2</v>
      </c>
      <c r="O202" s="43" t="s">
        <v>77</v>
      </c>
      <c r="P202">
        <v>-1.804076394261207E-2</v>
      </c>
      <c r="Q202">
        <v>4.7731119674033318E-2</v>
      </c>
      <c r="W202" s="43" t="s">
        <v>28</v>
      </c>
      <c r="X202">
        <v>0.54678557373749859</v>
      </c>
      <c r="Y202">
        <v>0.60026212381317334</v>
      </c>
    </row>
    <row r="203" spans="1:25" x14ac:dyDescent="0.25">
      <c r="A203" s="43" t="s">
        <v>23</v>
      </c>
      <c r="B203">
        <v>-4.4249430787327022E-2</v>
      </c>
      <c r="C203">
        <v>6.8392156066022336E-2</v>
      </c>
      <c r="D203">
        <v>8.6278285745815239E-2</v>
      </c>
      <c r="H203" s="43" t="s">
        <v>78</v>
      </c>
      <c r="I203">
        <v>2.286546046967641E-2</v>
      </c>
      <c r="J203">
        <v>2.9508286793268369E-2</v>
      </c>
      <c r="K203">
        <v>3.1036783536154019E-2</v>
      </c>
      <c r="O203" s="43" t="s">
        <v>79</v>
      </c>
      <c r="P203">
        <v>-3.2041858156863751E-2</v>
      </c>
      <c r="Q203">
        <v>-4.4691405932205303E-2</v>
      </c>
      <c r="W203" s="43" t="s">
        <v>29</v>
      </c>
      <c r="X203">
        <v>0.32347774591720091</v>
      </c>
      <c r="Y203">
        <v>0.5434656641357718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43"/>
      <c r="B207" s="43" t="s">
        <v>12</v>
      </c>
      <c r="C207" s="43" t="s">
        <v>68</v>
      </c>
      <c r="D207" s="43" t="s">
        <v>69</v>
      </c>
      <c r="H207" s="43"/>
      <c r="I207" s="43" t="s">
        <v>13</v>
      </c>
      <c r="J207" s="43" t="s">
        <v>70</v>
      </c>
      <c r="K207" s="43" t="s">
        <v>71</v>
      </c>
      <c r="O207" s="43"/>
      <c r="P207" s="43" t="s">
        <v>12</v>
      </c>
      <c r="Q207" s="43" t="s">
        <v>13</v>
      </c>
      <c r="W207" s="43"/>
      <c r="X207" s="43" t="s">
        <v>12</v>
      </c>
      <c r="Y207" s="43" t="s">
        <v>13</v>
      </c>
    </row>
    <row r="208" spans="1:25" x14ac:dyDescent="0.25">
      <c r="A208" s="43" t="s">
        <v>14</v>
      </c>
      <c r="B208">
        <v>-9.917481647742768E-2</v>
      </c>
      <c r="C208">
        <v>-7.2605350146558251E-2</v>
      </c>
      <c r="D208">
        <v>-4.8789577188161647E-2</v>
      </c>
      <c r="H208" s="43" t="s">
        <v>72</v>
      </c>
      <c r="I208">
        <v>0.7086821374082779</v>
      </c>
      <c r="J208">
        <v>9.0936046085826727E-2</v>
      </c>
      <c r="K208">
        <v>7.1169020417604104E-2</v>
      </c>
      <c r="O208" s="43" t="s">
        <v>73</v>
      </c>
      <c r="P208">
        <v>0.3625140915919976</v>
      </c>
      <c r="Q208">
        <v>0.79030661635853772</v>
      </c>
      <c r="W208" s="43" t="s">
        <v>15</v>
      </c>
      <c r="X208">
        <v>3.8572148540345227E-2</v>
      </c>
      <c r="Y208">
        <v>3.2542207139337739E-2</v>
      </c>
    </row>
    <row r="209" spans="1:25" x14ac:dyDescent="0.25">
      <c r="A209" s="43" t="s">
        <v>17</v>
      </c>
      <c r="B209">
        <v>0.39149510974746382</v>
      </c>
      <c r="C209">
        <v>-3.4057874584850857E-2</v>
      </c>
      <c r="D209">
        <v>-2.3716630158921531E-2</v>
      </c>
      <c r="H209" s="43" t="s">
        <v>74</v>
      </c>
      <c r="I209">
        <v>0.76598441940854367</v>
      </c>
      <c r="J209">
        <v>0.18341166822871391</v>
      </c>
      <c r="K209">
        <v>0.11183819901602959</v>
      </c>
      <c r="O209" s="43" t="s">
        <v>75</v>
      </c>
      <c r="P209">
        <v>0.40567388899710088</v>
      </c>
      <c r="Q209">
        <v>0.61096058555324628</v>
      </c>
      <c r="W209" s="43" t="s">
        <v>18</v>
      </c>
      <c r="X209">
        <v>-6.9022426079797292E-2</v>
      </c>
      <c r="Y209">
        <v>-4.601746789807698E-2</v>
      </c>
    </row>
    <row r="210" spans="1:25" x14ac:dyDescent="0.25">
      <c r="A210" s="43" t="s">
        <v>20</v>
      </c>
      <c r="B210">
        <v>0.36839030820681029</v>
      </c>
      <c r="C210">
        <v>0.10008615564244459</v>
      </c>
      <c r="D210">
        <v>0.10936469151007649</v>
      </c>
      <c r="H210" s="43" t="s">
        <v>76</v>
      </c>
      <c r="I210">
        <v>0.33581356081776342</v>
      </c>
      <c r="J210">
        <v>1.507546725303008E-2</v>
      </c>
      <c r="K210">
        <v>-1.8780666254928441E-2</v>
      </c>
      <c r="O210" s="43" t="s">
        <v>77</v>
      </c>
      <c r="P210">
        <v>0.17922177853578519</v>
      </c>
      <c r="Q210">
        <v>0.71611506414095383</v>
      </c>
      <c r="W210" s="43" t="s">
        <v>21</v>
      </c>
      <c r="X210">
        <v>-0.2426306431633917</v>
      </c>
      <c r="Y210">
        <v>-0.25124419800854841</v>
      </c>
    </row>
    <row r="211" spans="1:25" x14ac:dyDescent="0.25">
      <c r="A211" s="43" t="s">
        <v>23</v>
      </c>
      <c r="B211">
        <v>0.18538841942426201</v>
      </c>
      <c r="C211">
        <v>0.24612232758863331</v>
      </c>
      <c r="D211">
        <v>0.2112266542568032</v>
      </c>
      <c r="H211" s="43" t="s">
        <v>78</v>
      </c>
      <c r="I211">
        <v>0.73449654403075804</v>
      </c>
      <c r="J211">
        <v>0.1096691348114899</v>
      </c>
      <c r="K211">
        <v>4.5245251604219258E-2</v>
      </c>
      <c r="O211" s="43" t="s">
        <v>79</v>
      </c>
      <c r="P211">
        <v>0.40778876221621391</v>
      </c>
      <c r="Q211">
        <v>0.69540223572639281</v>
      </c>
      <c r="W211" s="43" t="s">
        <v>24</v>
      </c>
      <c r="X211">
        <v>-8.6927636494190538E-2</v>
      </c>
      <c r="Y211">
        <v>-6.4465142073898307E-2</v>
      </c>
    </row>
    <row r="212" spans="1:25" x14ac:dyDescent="0.25">
      <c r="W212" s="43" t="s">
        <v>25</v>
      </c>
      <c r="X212">
        <v>1.293237680095833E-2</v>
      </c>
      <c r="Y212">
        <v>6.2660418377841788E-3</v>
      </c>
    </row>
    <row r="213" spans="1:25" x14ac:dyDescent="0.25">
      <c r="W213" s="43" t="s">
        <v>26</v>
      </c>
      <c r="X213">
        <v>0.30952543767965512</v>
      </c>
      <c r="Y213">
        <v>0.25523609556229238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43" t="s">
        <v>28</v>
      </c>
      <c r="X214">
        <v>0.66944838879407276</v>
      </c>
      <c r="Y214">
        <v>0.64528203434296649</v>
      </c>
    </row>
    <row r="215" spans="1:25" x14ac:dyDescent="0.25">
      <c r="A215" s="43"/>
      <c r="B215" s="43" t="s">
        <v>12</v>
      </c>
      <c r="C215" s="43" t="s">
        <v>68</v>
      </c>
      <c r="D215" s="43" t="s">
        <v>69</v>
      </c>
      <c r="H215" s="43"/>
      <c r="I215" s="43" t="s">
        <v>13</v>
      </c>
      <c r="J215" s="43" t="s">
        <v>70</v>
      </c>
      <c r="K215" s="43" t="s">
        <v>71</v>
      </c>
      <c r="O215" s="43"/>
      <c r="P215" s="43" t="s">
        <v>12</v>
      </c>
      <c r="Q215" s="43" t="s">
        <v>13</v>
      </c>
      <c r="W215" s="43" t="s">
        <v>29</v>
      </c>
      <c r="X215">
        <v>0.25190955555467792</v>
      </c>
      <c r="Y215">
        <v>0.24885532754362061</v>
      </c>
    </row>
    <row r="216" spans="1:25" x14ac:dyDescent="0.25">
      <c r="A216" s="43" t="s">
        <v>14</v>
      </c>
      <c r="B216">
        <v>-1.169201784129815E-2</v>
      </c>
      <c r="C216">
        <v>-6.2353227235138711E-2</v>
      </c>
      <c r="D216">
        <v>-4.8944641949524102E-2</v>
      </c>
      <c r="H216" s="43" t="s">
        <v>72</v>
      </c>
      <c r="I216">
        <v>0.22486395340523799</v>
      </c>
      <c r="J216">
        <v>3.5886142150899088E-2</v>
      </c>
      <c r="K216">
        <v>3.8367709368978667E-2</v>
      </c>
      <c r="O216" s="43" t="s">
        <v>73</v>
      </c>
      <c r="P216">
        <v>0.12064421087546399</v>
      </c>
      <c r="Q216">
        <v>0.12516046276713449</v>
      </c>
    </row>
    <row r="217" spans="1:25" x14ac:dyDescent="0.25">
      <c r="A217" s="43" t="s">
        <v>17</v>
      </c>
      <c r="B217">
        <v>-1.3592722424931409E-2</v>
      </c>
      <c r="C217">
        <v>3.7273874652626028E-2</v>
      </c>
      <c r="D217">
        <v>4.7890926849542319E-2</v>
      </c>
      <c r="H217" s="43" t="s">
        <v>74</v>
      </c>
      <c r="I217">
        <v>-4.5867170848414192E-3</v>
      </c>
      <c r="J217">
        <v>-2.3396997549994209E-2</v>
      </c>
      <c r="K217">
        <v>-1.8091509081705041E-2</v>
      </c>
      <c r="O217" s="43" t="s">
        <v>75</v>
      </c>
      <c r="P217">
        <v>-1.8580897965077382E-2</v>
      </c>
      <c r="Q217">
        <v>-3.4049148004572337E-2</v>
      </c>
    </row>
    <row r="218" spans="1:25" x14ac:dyDescent="0.25">
      <c r="A218" s="43" t="s">
        <v>20</v>
      </c>
      <c r="B218">
        <v>3.0039496793788902E-2</v>
      </c>
      <c r="C218">
        <v>-4.2286330252475912E-2</v>
      </c>
      <c r="D218">
        <v>-5.3416664205280497E-2</v>
      </c>
      <c r="H218" s="43" t="s">
        <v>76</v>
      </c>
      <c r="I218">
        <v>-0.12855638347918991</v>
      </c>
      <c r="J218">
        <v>-7.266172495316893E-2</v>
      </c>
      <c r="K218">
        <v>-6.9282270178583488E-2</v>
      </c>
      <c r="O218" s="43" t="s">
        <v>77</v>
      </c>
      <c r="P218">
        <v>-5.382112098008509E-2</v>
      </c>
      <c r="Q218">
        <v>-5.9502957576405939E-2</v>
      </c>
      <c r="W218" s="165" t="s">
        <v>94</v>
      </c>
    </row>
    <row r="219" spans="1:25" x14ac:dyDescent="0.25">
      <c r="A219" s="43" t="s">
        <v>23</v>
      </c>
      <c r="B219">
        <v>5.5180224573291754E-3</v>
      </c>
      <c r="C219">
        <v>2.7015544281054241E-2</v>
      </c>
      <c r="D219">
        <v>3.4600060167877332E-2</v>
      </c>
      <c r="H219" s="43" t="s">
        <v>78</v>
      </c>
      <c r="I219">
        <v>2.8256954523189081E-3</v>
      </c>
      <c r="J219">
        <v>-1.9068018154825409E-2</v>
      </c>
      <c r="K219">
        <v>-4.022508662494621E-3</v>
      </c>
      <c r="O219" s="43" t="s">
        <v>79</v>
      </c>
      <c r="P219">
        <v>-0.1066794544296803</v>
      </c>
      <c r="Q219">
        <v>-0.13231064754025559</v>
      </c>
      <c r="W219" s="43"/>
      <c r="X219" s="43" t="s">
        <v>12</v>
      </c>
      <c r="Y219" s="43" t="s">
        <v>13</v>
      </c>
    </row>
    <row r="220" spans="1:25" x14ac:dyDescent="0.25">
      <c r="W220" s="43" t="s">
        <v>15</v>
      </c>
      <c r="X220">
        <v>-1.348033894080748E-2</v>
      </c>
      <c r="Y220">
        <v>9.4049748342189604E-4</v>
      </c>
    </row>
    <row r="221" spans="1:25" x14ac:dyDescent="0.25">
      <c r="W221" s="43" t="s">
        <v>18</v>
      </c>
      <c r="X221">
        <v>-2.416068114865277E-2</v>
      </c>
      <c r="Y221">
        <v>-1.0033336184498171E-2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43" t="s">
        <v>21</v>
      </c>
      <c r="X222">
        <v>0.1110023817112691</v>
      </c>
      <c r="Y222">
        <v>5.1869880323796622E-2</v>
      </c>
    </row>
    <row r="223" spans="1:25" x14ac:dyDescent="0.25">
      <c r="A223" s="43"/>
      <c r="B223" s="43" t="s">
        <v>12</v>
      </c>
      <c r="C223" s="43" t="s">
        <v>68</v>
      </c>
      <c r="D223" s="43" t="s">
        <v>69</v>
      </c>
      <c r="H223" s="43"/>
      <c r="I223" s="43" t="s">
        <v>13</v>
      </c>
      <c r="J223" s="43" t="s">
        <v>70</v>
      </c>
      <c r="K223" s="43" t="s">
        <v>71</v>
      </c>
      <c r="O223" s="43"/>
      <c r="P223" s="43" t="s">
        <v>12</v>
      </c>
      <c r="Q223" s="43" t="s">
        <v>13</v>
      </c>
      <c r="W223" s="43" t="s">
        <v>24</v>
      </c>
      <c r="X223">
        <v>8.4957668169890699E-2</v>
      </c>
      <c r="Y223">
        <v>7.115218692865348E-2</v>
      </c>
    </row>
    <row r="224" spans="1:25" x14ac:dyDescent="0.25">
      <c r="A224" s="43" t="s">
        <v>14</v>
      </c>
      <c r="B224">
        <v>0.1039679367302532</v>
      </c>
      <c r="C224">
        <v>2.65414702139188E-2</v>
      </c>
      <c r="D224">
        <v>-1.8927990157315021E-2</v>
      </c>
      <c r="H224" s="43" t="s">
        <v>72</v>
      </c>
      <c r="I224">
        <v>-0.32391282966178508</v>
      </c>
      <c r="J224">
        <v>0.1454346002552796</v>
      </c>
      <c r="K224">
        <v>-5.735713931685734E-2</v>
      </c>
      <c r="O224" s="43" t="s">
        <v>73</v>
      </c>
      <c r="P224">
        <v>0.21850100308168849</v>
      </c>
      <c r="Q224">
        <v>0.24840277178376849</v>
      </c>
      <c r="W224" s="43" t="s">
        <v>25</v>
      </c>
      <c r="X224">
        <v>-1.9106671785678639E-2</v>
      </c>
      <c r="Y224">
        <v>-2.5669926031279418E-3</v>
      </c>
    </row>
    <row r="225" spans="1:25" x14ac:dyDescent="0.25">
      <c r="A225" s="43" t="s">
        <v>17</v>
      </c>
      <c r="B225">
        <v>0.31649487836799778</v>
      </c>
      <c r="C225">
        <v>0.41326873353402621</v>
      </c>
      <c r="D225">
        <v>0.28731908312758753</v>
      </c>
      <c r="H225" s="43" t="s">
        <v>74</v>
      </c>
      <c r="I225">
        <v>0.41154464292326259</v>
      </c>
      <c r="J225">
        <v>0.54614774160596824</v>
      </c>
      <c r="K225">
        <v>0.32326312169691712</v>
      </c>
      <c r="O225" s="43" t="s">
        <v>75</v>
      </c>
      <c r="P225">
        <v>-0.26325828538359358</v>
      </c>
      <c r="Q225">
        <v>-0.30699738831868029</v>
      </c>
      <c r="W225" s="43" t="s">
        <v>26</v>
      </c>
      <c r="X225">
        <v>-3.0622333844817561E-2</v>
      </c>
      <c r="Y225">
        <v>-8.8426228253562666E-2</v>
      </c>
    </row>
    <row r="226" spans="1:25" x14ac:dyDescent="0.25">
      <c r="A226" s="43" t="s">
        <v>20</v>
      </c>
      <c r="B226">
        <v>-0.49448589237622659</v>
      </c>
      <c r="C226">
        <v>-1.323550243211994E-2</v>
      </c>
      <c r="D226">
        <v>4.5621733002528579E-2</v>
      </c>
      <c r="H226" s="43" t="s">
        <v>76</v>
      </c>
      <c r="I226">
        <v>1.550148224344495E-2</v>
      </c>
      <c r="J226">
        <v>0.42743112565728453</v>
      </c>
      <c r="K226">
        <v>0.27238959756814329</v>
      </c>
      <c r="O226" s="43" t="s">
        <v>77</v>
      </c>
      <c r="P226">
        <v>0.26749839176891538</v>
      </c>
      <c r="Q226">
        <v>0.24189062976016451</v>
      </c>
      <c r="W226" s="43" t="s">
        <v>28</v>
      </c>
      <c r="X226">
        <v>5.4673103752166483E-2</v>
      </c>
      <c r="Y226">
        <v>-4.0311841104964143E-2</v>
      </c>
    </row>
    <row r="227" spans="1:25" x14ac:dyDescent="0.25">
      <c r="A227" s="43" t="s">
        <v>23</v>
      </c>
      <c r="B227">
        <v>-0.4619043306004062</v>
      </c>
      <c r="C227">
        <v>-7.350383283024323E-3</v>
      </c>
      <c r="D227">
        <v>4.8960056539635748E-2</v>
      </c>
      <c r="H227" s="43" t="s">
        <v>78</v>
      </c>
      <c r="I227">
        <v>5.3462976760578117E-2</v>
      </c>
      <c r="J227">
        <v>0.36668605733038773</v>
      </c>
      <c r="K227">
        <v>0.1551651580125597</v>
      </c>
      <c r="O227" s="43" t="s">
        <v>79</v>
      </c>
      <c r="P227">
        <v>-0.35689344590157479</v>
      </c>
      <c r="Q227">
        <v>-0.30653541248171551</v>
      </c>
      <c r="W227" s="43" t="s">
        <v>29</v>
      </c>
      <c r="X227">
        <v>5.6242624327935767E-2</v>
      </c>
      <c r="Y227">
        <v>-3.5616369532147182E-2</v>
      </c>
    </row>
    <row r="230" spans="1:25" x14ac:dyDescent="0.25">
      <c r="W230" s="165" t="s">
        <v>98</v>
      </c>
    </row>
    <row r="231" spans="1:25" x14ac:dyDescent="0.25">
      <c r="W231" s="43"/>
      <c r="X231" s="43" t="s">
        <v>12</v>
      </c>
      <c r="Y231" s="43" t="s">
        <v>13</v>
      </c>
    </row>
    <row r="232" spans="1:25" x14ac:dyDescent="0.25">
      <c r="W232" s="43" t="s">
        <v>15</v>
      </c>
      <c r="X232">
        <v>0.29109671016285199</v>
      </c>
      <c r="Y232">
        <v>0.40573588050183018</v>
      </c>
    </row>
    <row r="233" spans="1:25" x14ac:dyDescent="0.25">
      <c r="W233" s="43" t="s">
        <v>18</v>
      </c>
      <c r="X233">
        <v>0.23822048858451991</v>
      </c>
      <c r="Y233">
        <v>0.37386470264697058</v>
      </c>
    </row>
    <row r="234" spans="1:25" x14ac:dyDescent="0.25">
      <c r="W234" s="43" t="s">
        <v>21</v>
      </c>
      <c r="X234">
        <v>-6.4405479686328426E-2</v>
      </c>
      <c r="Y234">
        <v>7.0484997554419324E-2</v>
      </c>
    </row>
    <row r="235" spans="1:25" x14ac:dyDescent="0.25">
      <c r="W235" s="43" t="s">
        <v>24</v>
      </c>
      <c r="X235">
        <v>0.46244906019169207</v>
      </c>
      <c r="Y235">
        <v>0.70157801671036413</v>
      </c>
    </row>
    <row r="236" spans="1:25" x14ac:dyDescent="0.25">
      <c r="W236" s="43" t="s">
        <v>25</v>
      </c>
      <c r="X236">
        <v>3.943470075627608E-2</v>
      </c>
      <c r="Y236">
        <v>7.6904343120791294E-2</v>
      </c>
    </row>
    <row r="237" spans="1:25" x14ac:dyDescent="0.25">
      <c r="W237" s="43" t="s">
        <v>26</v>
      </c>
      <c r="X237">
        <v>0.50019428568437385</v>
      </c>
      <c r="Y237">
        <v>0.79851733210478604</v>
      </c>
    </row>
    <row r="238" spans="1:25" x14ac:dyDescent="0.25">
      <c r="W238" s="43" t="s">
        <v>28</v>
      </c>
      <c r="X238">
        <v>0.31640363308882452</v>
      </c>
      <c r="Y238">
        <v>0.74718458943351662</v>
      </c>
    </row>
    <row r="239" spans="1:25" x14ac:dyDescent="0.25">
      <c r="W239" s="43" t="s">
        <v>29</v>
      </c>
      <c r="X239">
        <v>0.38375070004936301</v>
      </c>
      <c r="Y239">
        <v>0.79186382382395637</v>
      </c>
    </row>
    <row r="242" spans="1:25" x14ac:dyDescent="0.25">
      <c r="W242" s="165" t="s">
        <v>106</v>
      </c>
    </row>
    <row r="243" spans="1:25" x14ac:dyDescent="0.25">
      <c r="W243" s="43"/>
      <c r="X243" s="43" t="s">
        <v>12</v>
      </c>
      <c r="Y243" s="43" t="s">
        <v>13</v>
      </c>
    </row>
    <row r="244" spans="1:25" x14ac:dyDescent="0.25">
      <c r="W244" s="43" t="s">
        <v>15</v>
      </c>
      <c r="X244">
        <v>-1.7439467013417431E-3</v>
      </c>
      <c r="Y244">
        <v>-5.8881266772549002E-3</v>
      </c>
    </row>
    <row r="245" spans="1:25" x14ac:dyDescent="0.25">
      <c r="W245" s="43" t="s">
        <v>18</v>
      </c>
      <c r="X245">
        <v>-4.9132711980020873E-2</v>
      </c>
      <c r="Y245">
        <v>-3.4316667472234087E-2</v>
      </c>
    </row>
    <row r="246" spans="1:25" x14ac:dyDescent="0.25">
      <c r="W246" s="43" t="s">
        <v>21</v>
      </c>
      <c r="X246">
        <v>0.15735912841532609</v>
      </c>
      <c r="Y246">
        <v>0.19878272720252449</v>
      </c>
    </row>
    <row r="247" spans="1:25" x14ac:dyDescent="0.25">
      <c r="W247" s="43" t="s">
        <v>24</v>
      </c>
      <c r="X247">
        <v>0.23914186590177361</v>
      </c>
      <c r="Y247">
        <v>0.2682022098516485</v>
      </c>
    </row>
    <row r="248" spans="1:25" x14ac:dyDescent="0.25">
      <c r="W248" s="43" t="s">
        <v>25</v>
      </c>
      <c r="X248">
        <v>-5.4279279208075248E-3</v>
      </c>
      <c r="Y248">
        <v>-1.622895195323731E-2</v>
      </c>
    </row>
    <row r="249" spans="1:25" x14ac:dyDescent="0.25">
      <c r="W249" s="43" t="s">
        <v>26</v>
      </c>
      <c r="X249">
        <v>2.404544046196336E-3</v>
      </c>
      <c r="Y249">
        <v>2.741769542789459E-2</v>
      </c>
    </row>
    <row r="250" spans="1:25" x14ac:dyDescent="0.25">
      <c r="W250" s="43" t="s">
        <v>28</v>
      </c>
      <c r="X250">
        <v>3.4675515482491093E-2</v>
      </c>
      <c r="Y250">
        <v>6.2856138251943541E-2</v>
      </c>
    </row>
    <row r="251" spans="1:25" x14ac:dyDescent="0.25">
      <c r="W251" s="43" t="s">
        <v>29</v>
      </c>
      <c r="X251">
        <v>0.15890681260329381</v>
      </c>
      <c r="Y251">
        <v>0.15933797737550159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43"/>
      <c r="X255" s="43" t="s">
        <v>12</v>
      </c>
      <c r="Y255" s="43" t="s">
        <v>13</v>
      </c>
    </row>
    <row r="256" spans="1:25" x14ac:dyDescent="0.25">
      <c r="W256" s="43" t="s">
        <v>15</v>
      </c>
      <c r="X256">
        <v>0.1943722565901228</v>
      </c>
      <c r="Y256">
        <v>0.20407965212247611</v>
      </c>
    </row>
    <row r="257" spans="1:25" x14ac:dyDescent="0.25">
      <c r="W257" s="43" t="s">
        <v>18</v>
      </c>
      <c r="X257">
        <v>0.23936455341349941</v>
      </c>
      <c r="Y257">
        <v>0.1724636453928316</v>
      </c>
    </row>
    <row r="258" spans="1:25" x14ac:dyDescent="0.25">
      <c r="A258" s="165" t="s">
        <v>67</v>
      </c>
      <c r="J258" s="165" t="s">
        <v>67</v>
      </c>
      <c r="W258" s="43" t="s">
        <v>21</v>
      </c>
      <c r="X258">
        <v>-0.37132376678209428</v>
      </c>
      <c r="Y258">
        <v>-0.40012429392119259</v>
      </c>
    </row>
    <row r="259" spans="1:25" x14ac:dyDescent="0.25">
      <c r="A259" s="44"/>
      <c r="B259" s="44" t="s">
        <v>101</v>
      </c>
      <c r="C259" s="44" t="s">
        <v>102</v>
      </c>
      <c r="D259" s="44" t="s">
        <v>103</v>
      </c>
      <c r="E259" s="44" t="s">
        <v>104</v>
      </c>
      <c r="J259" s="44"/>
      <c r="K259" s="44" t="s">
        <v>101</v>
      </c>
      <c r="L259" s="44" t="s">
        <v>102</v>
      </c>
      <c r="M259" s="44" t="s">
        <v>103</v>
      </c>
      <c r="N259" s="44" t="s">
        <v>104</v>
      </c>
      <c r="W259" s="43" t="s">
        <v>24</v>
      </c>
      <c r="X259">
        <v>-0.2146989633667383</v>
      </c>
      <c r="Y259">
        <v>-0.24106502671107499</v>
      </c>
    </row>
    <row r="260" spans="1:25" x14ac:dyDescent="0.25">
      <c r="A260" s="44" t="s">
        <v>15</v>
      </c>
      <c r="B260">
        <v>18.5546875</v>
      </c>
      <c r="C260">
        <v>63.122698413061833</v>
      </c>
      <c r="D260">
        <v>102.5390625</v>
      </c>
      <c r="E260">
        <v>226.5625</v>
      </c>
      <c r="J260" s="44" t="s">
        <v>12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43" t="s">
        <v>25</v>
      </c>
      <c r="X260">
        <v>0.12973279734895371</v>
      </c>
      <c r="Y260">
        <v>0.17242917463171989</v>
      </c>
    </row>
    <row r="261" spans="1:25" x14ac:dyDescent="0.25">
      <c r="A261" s="44" t="s">
        <v>25</v>
      </c>
      <c r="B261">
        <v>13.671875</v>
      </c>
      <c r="C261">
        <v>35.782149145648248</v>
      </c>
      <c r="D261">
        <v>34.1796875</v>
      </c>
      <c r="E261">
        <v>271.484375</v>
      </c>
      <c r="J261" s="44" t="s">
        <v>105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43" t="s">
        <v>26</v>
      </c>
      <c r="X261">
        <v>0.1622880474448474</v>
      </c>
      <c r="Y261">
        <v>9.0207368912231314E-3</v>
      </c>
    </row>
    <row r="262" spans="1:25" x14ac:dyDescent="0.25">
      <c r="A262" s="44" t="s">
        <v>18</v>
      </c>
      <c r="B262">
        <v>43.9453125</v>
      </c>
      <c r="C262">
        <v>70.079154384163061</v>
      </c>
      <c r="D262">
        <v>111.328125</v>
      </c>
      <c r="E262">
        <v>170.8984375</v>
      </c>
      <c r="W262" s="43" t="s">
        <v>28</v>
      </c>
      <c r="X262">
        <v>0.11266633320454091</v>
      </c>
      <c r="Y262">
        <v>-5.0955385040276448E-2</v>
      </c>
    </row>
    <row r="263" spans="1:25" x14ac:dyDescent="0.25">
      <c r="A263" s="44" t="s">
        <v>26</v>
      </c>
      <c r="B263">
        <v>111.328125</v>
      </c>
      <c r="C263">
        <v>120.6640027036522</v>
      </c>
      <c r="D263">
        <v>217.7734375</v>
      </c>
      <c r="E263">
        <v>297.8515625</v>
      </c>
      <c r="W263" s="43" t="s">
        <v>29</v>
      </c>
      <c r="X263">
        <v>0.22702535238352031</v>
      </c>
      <c r="Y263">
        <v>0.25484196231726569</v>
      </c>
    </row>
    <row r="264" spans="1:25" x14ac:dyDescent="0.25">
      <c r="A264" s="44" t="s">
        <v>21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44" t="s">
        <v>28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44" t="s">
        <v>24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44" t="s">
        <v>29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165" t="s">
        <v>94</v>
      </c>
      <c r="J270" s="165" t="s">
        <v>81</v>
      </c>
    </row>
    <row r="271" spans="1:25" x14ac:dyDescent="0.25">
      <c r="A271" s="44"/>
      <c r="B271" s="44" t="s">
        <v>101</v>
      </c>
      <c r="C271" s="44" t="s">
        <v>102</v>
      </c>
      <c r="D271" s="44" t="s">
        <v>103</v>
      </c>
      <c r="E271" s="44" t="s">
        <v>104</v>
      </c>
      <c r="J271" s="44"/>
      <c r="K271" s="44" t="s">
        <v>101</v>
      </c>
      <c r="L271" s="44" t="s">
        <v>102</v>
      </c>
      <c r="M271" s="44" t="s">
        <v>103</v>
      </c>
      <c r="N271" s="44" t="s">
        <v>104</v>
      </c>
    </row>
    <row r="272" spans="1:25" x14ac:dyDescent="0.25">
      <c r="A272" s="44" t="s">
        <v>15</v>
      </c>
      <c r="B272">
        <v>49.8046875</v>
      </c>
      <c r="C272">
        <v>56.78298520958198</v>
      </c>
      <c r="D272">
        <v>51.7578125</v>
      </c>
      <c r="E272">
        <v>187.5</v>
      </c>
      <c r="J272" s="44" t="s">
        <v>12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44" t="s">
        <v>25</v>
      </c>
      <c r="B273">
        <v>13.671875</v>
      </c>
      <c r="C273">
        <v>49.225393627095812</v>
      </c>
      <c r="D273">
        <v>33.203125</v>
      </c>
      <c r="E273">
        <v>221.6796875</v>
      </c>
      <c r="J273" s="44" t="s">
        <v>105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44" t="s">
        <v>18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44" t="s">
        <v>26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44" t="s">
        <v>21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44" t="s">
        <v>28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44" t="s">
        <v>24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44" t="s">
        <v>29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165" t="s">
        <v>81</v>
      </c>
      <c r="J282" s="165" t="s">
        <v>84</v>
      </c>
    </row>
    <row r="283" spans="1:14" x14ac:dyDescent="0.25">
      <c r="A283" s="44"/>
      <c r="B283" s="44" t="s">
        <v>101</v>
      </c>
      <c r="C283" s="44" t="s">
        <v>102</v>
      </c>
      <c r="D283" s="44" t="s">
        <v>103</v>
      </c>
      <c r="E283" s="44" t="s">
        <v>104</v>
      </c>
      <c r="J283" s="44"/>
      <c r="K283" s="44" t="s">
        <v>101</v>
      </c>
      <c r="L283" s="44" t="s">
        <v>102</v>
      </c>
      <c r="M283" s="44" t="s">
        <v>103</v>
      </c>
      <c r="N283" s="44" t="s">
        <v>104</v>
      </c>
    </row>
    <row r="284" spans="1:14" x14ac:dyDescent="0.25">
      <c r="A284" s="44" t="s">
        <v>15</v>
      </c>
      <c r="B284">
        <v>49.8046875</v>
      </c>
      <c r="C284">
        <v>65.648984888192501</v>
      </c>
      <c r="D284">
        <v>78.125</v>
      </c>
      <c r="E284">
        <v>204.1015625</v>
      </c>
      <c r="J284" s="44" t="s">
        <v>12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44" t="s">
        <v>25</v>
      </c>
      <c r="B285">
        <v>14.6484375</v>
      </c>
      <c r="C285">
        <v>51.333544140341139</v>
      </c>
      <c r="D285">
        <v>35.15625</v>
      </c>
      <c r="E285">
        <v>245.1171875</v>
      </c>
      <c r="J285" s="44" t="s">
        <v>105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44" t="s">
        <v>18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44" t="s">
        <v>26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44" t="s">
        <v>21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44" t="s">
        <v>28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44" t="s">
        <v>24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44" t="s">
        <v>29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165" t="s">
        <v>84</v>
      </c>
      <c r="J294" s="165" t="s">
        <v>89</v>
      </c>
    </row>
    <row r="295" spans="1:14" x14ac:dyDescent="0.25">
      <c r="A295" s="44"/>
      <c r="B295" s="44" t="s">
        <v>101</v>
      </c>
      <c r="C295" s="44" t="s">
        <v>102</v>
      </c>
      <c r="D295" s="44" t="s">
        <v>103</v>
      </c>
      <c r="E295" s="44" t="s">
        <v>104</v>
      </c>
      <c r="J295" s="44"/>
      <c r="K295" s="44" t="s">
        <v>101</v>
      </c>
      <c r="L295" s="44" t="s">
        <v>102</v>
      </c>
      <c r="M295" s="44" t="s">
        <v>103</v>
      </c>
      <c r="N295" s="44" t="s">
        <v>104</v>
      </c>
    </row>
    <row r="296" spans="1:14" x14ac:dyDescent="0.25">
      <c r="A296" s="44" t="s">
        <v>15</v>
      </c>
      <c r="B296">
        <v>49.8046875</v>
      </c>
      <c r="C296">
        <v>76.082425630819003</v>
      </c>
      <c r="D296">
        <v>78.125</v>
      </c>
      <c r="E296">
        <v>208.984375</v>
      </c>
      <c r="J296" s="44" t="s">
        <v>12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44" t="s">
        <v>25</v>
      </c>
      <c r="B297">
        <v>14.6484375</v>
      </c>
      <c r="C297">
        <v>48.747600931884413</v>
      </c>
      <c r="D297">
        <v>33.203125</v>
      </c>
      <c r="E297">
        <v>194.3359375</v>
      </c>
      <c r="J297" s="44" t="s">
        <v>105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44" t="s">
        <v>18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44" t="s">
        <v>26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44" t="s">
        <v>21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44" t="s">
        <v>28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44" t="s">
        <v>24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44" t="s">
        <v>29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165" t="s">
        <v>89</v>
      </c>
      <c r="J306" s="165" t="s">
        <v>91</v>
      </c>
    </row>
    <row r="307" spans="1:14" x14ac:dyDescent="0.25">
      <c r="A307" s="44"/>
      <c r="B307" s="44" t="s">
        <v>101</v>
      </c>
      <c r="C307" s="44" t="s">
        <v>102</v>
      </c>
      <c r="D307" s="44" t="s">
        <v>103</v>
      </c>
      <c r="E307" s="44" t="s">
        <v>104</v>
      </c>
      <c r="J307" s="44"/>
      <c r="K307" s="44" t="s">
        <v>101</v>
      </c>
      <c r="L307" s="44" t="s">
        <v>102</v>
      </c>
      <c r="M307" s="44" t="s">
        <v>103</v>
      </c>
      <c r="N307" s="44" t="s">
        <v>104</v>
      </c>
    </row>
    <row r="308" spans="1:14" x14ac:dyDescent="0.25">
      <c r="A308" s="44" t="s">
        <v>15</v>
      </c>
      <c r="B308">
        <v>49.8046875</v>
      </c>
      <c r="C308">
        <v>79.61557306674176</v>
      </c>
      <c r="D308">
        <v>126.953125</v>
      </c>
      <c r="E308">
        <v>184.5703125</v>
      </c>
      <c r="J308" s="44" t="s">
        <v>12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44" t="s">
        <v>25</v>
      </c>
      <c r="B309">
        <v>13.671875</v>
      </c>
      <c r="C309">
        <v>-11.975320628480681</v>
      </c>
      <c r="D309">
        <v>45.8984375</v>
      </c>
      <c r="E309">
        <v>154.296875</v>
      </c>
      <c r="J309" s="44" t="s">
        <v>105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44" t="s">
        <v>18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44" t="s">
        <v>26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44" t="s">
        <v>21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44" t="s">
        <v>28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44" t="s">
        <v>24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44" t="s">
        <v>29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165" t="s">
        <v>106</v>
      </c>
      <c r="J318" s="165" t="s">
        <v>94</v>
      </c>
    </row>
    <row r="319" spans="1:14" x14ac:dyDescent="0.25">
      <c r="A319" s="44"/>
      <c r="B319" s="44" t="s">
        <v>101</v>
      </c>
      <c r="C319" s="44" t="s">
        <v>102</v>
      </c>
      <c r="D319" s="44" t="s">
        <v>103</v>
      </c>
      <c r="E319" s="44" t="s">
        <v>104</v>
      </c>
      <c r="J319" s="44"/>
      <c r="K319" s="44" t="s">
        <v>101</v>
      </c>
      <c r="L319" s="44" t="s">
        <v>102</v>
      </c>
      <c r="M319" s="44" t="s">
        <v>103</v>
      </c>
      <c r="N319" s="44" t="s">
        <v>104</v>
      </c>
    </row>
    <row r="320" spans="1:14" x14ac:dyDescent="0.25">
      <c r="A320" s="44" t="s">
        <v>15</v>
      </c>
      <c r="B320">
        <v>49.8046875</v>
      </c>
      <c r="C320">
        <v>53.050090347048737</v>
      </c>
      <c r="D320">
        <v>51.7578125</v>
      </c>
      <c r="E320">
        <v>175.78125</v>
      </c>
      <c r="J320" s="44" t="s">
        <v>12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44" t="s">
        <v>25</v>
      </c>
      <c r="B321">
        <v>13.671875</v>
      </c>
      <c r="C321">
        <v>6.2178093776158816</v>
      </c>
      <c r="D321">
        <v>31.25</v>
      </c>
      <c r="E321">
        <v>82.03125</v>
      </c>
      <c r="J321" s="44" t="s">
        <v>105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44" t="s">
        <v>18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44" t="s">
        <v>26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44" t="s">
        <v>21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44" t="s">
        <v>28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44" t="s">
        <v>24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44" t="s">
        <v>29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165" t="s">
        <v>109</v>
      </c>
      <c r="J330" s="165" t="s">
        <v>98</v>
      </c>
    </row>
    <row r="331" spans="1:14" x14ac:dyDescent="0.25">
      <c r="A331" s="44"/>
      <c r="B331" s="44" t="s">
        <v>101</v>
      </c>
      <c r="C331" s="44" t="s">
        <v>102</v>
      </c>
      <c r="D331" s="44" t="s">
        <v>103</v>
      </c>
      <c r="E331" s="44" t="s">
        <v>104</v>
      </c>
      <c r="J331" s="44"/>
      <c r="K331" s="44" t="s">
        <v>101</v>
      </c>
      <c r="L331" s="44" t="s">
        <v>102</v>
      </c>
      <c r="M331" s="44" t="s">
        <v>103</v>
      </c>
      <c r="N331" s="44" t="s">
        <v>104</v>
      </c>
    </row>
    <row r="332" spans="1:14" x14ac:dyDescent="0.25">
      <c r="A332" s="44" t="s">
        <v>15</v>
      </c>
      <c r="B332">
        <v>49.8046875</v>
      </c>
      <c r="C332">
        <v>63.357789683043272</v>
      </c>
      <c r="D332">
        <v>87.890625</v>
      </c>
      <c r="E332">
        <v>199.21875</v>
      </c>
      <c r="J332" s="44" t="s">
        <v>12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44" t="s">
        <v>25</v>
      </c>
      <c r="B333">
        <v>14.6484375</v>
      </c>
      <c r="C333">
        <v>2.9380749057115829</v>
      </c>
      <c r="D333">
        <v>34.1796875</v>
      </c>
      <c r="E333">
        <v>108.3984375</v>
      </c>
      <c r="J333" s="44" t="s">
        <v>105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44" t="s">
        <v>18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44" t="s">
        <v>26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44" t="s">
        <v>21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44" t="s">
        <v>28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44" t="s">
        <v>24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44" t="s">
        <v>29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165" t="s">
        <v>91</v>
      </c>
      <c r="J342" s="165" t="s">
        <v>106</v>
      </c>
    </row>
    <row r="343" spans="1:14" x14ac:dyDescent="0.25">
      <c r="A343" s="44"/>
      <c r="B343" s="44" t="s">
        <v>101</v>
      </c>
      <c r="C343" s="44" t="s">
        <v>102</v>
      </c>
      <c r="D343" s="44" t="s">
        <v>103</v>
      </c>
      <c r="E343" s="44" t="s">
        <v>104</v>
      </c>
      <c r="J343" s="44"/>
      <c r="K343" s="44" t="s">
        <v>101</v>
      </c>
      <c r="L343" s="44" t="s">
        <v>102</v>
      </c>
      <c r="M343" s="44" t="s">
        <v>103</v>
      </c>
      <c r="N343" s="44" t="s">
        <v>104</v>
      </c>
    </row>
    <row r="344" spans="1:14" x14ac:dyDescent="0.25">
      <c r="A344" s="44" t="s">
        <v>15</v>
      </c>
      <c r="B344">
        <v>49.8046875</v>
      </c>
      <c r="C344">
        <v>58.094886560325698</v>
      </c>
      <c r="D344">
        <v>71.2890625</v>
      </c>
      <c r="E344">
        <v>188.4765625</v>
      </c>
      <c r="J344" s="44" t="s">
        <v>12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44" t="s">
        <v>25</v>
      </c>
      <c r="B345">
        <v>13.671875</v>
      </c>
      <c r="C345">
        <v>54.813972769398383</v>
      </c>
      <c r="D345">
        <v>34.1796875</v>
      </c>
      <c r="E345">
        <v>332.03125</v>
      </c>
      <c r="J345" s="44" t="s">
        <v>105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44" t="s">
        <v>18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44" t="s">
        <v>26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44" t="s">
        <v>21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44" t="s">
        <v>28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44" t="s">
        <v>24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44" t="s">
        <v>29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165" t="s">
        <v>98</v>
      </c>
      <c r="J354" s="165" t="s">
        <v>109</v>
      </c>
    </row>
    <row r="355" spans="1:14" x14ac:dyDescent="0.25">
      <c r="A355" s="44"/>
      <c r="B355" s="44" t="s">
        <v>101</v>
      </c>
      <c r="C355" s="44" t="s">
        <v>102</v>
      </c>
      <c r="D355" s="44" t="s">
        <v>103</v>
      </c>
      <c r="E355" s="44" t="s">
        <v>104</v>
      </c>
      <c r="J355" s="44"/>
      <c r="K355" s="44" t="s">
        <v>101</v>
      </c>
      <c r="L355" s="44" t="s">
        <v>102</v>
      </c>
      <c r="M355" s="44" t="s">
        <v>103</v>
      </c>
      <c r="N355" s="44" t="s">
        <v>104</v>
      </c>
    </row>
    <row r="356" spans="1:14" x14ac:dyDescent="0.25">
      <c r="A356" s="44" t="s">
        <v>15</v>
      </c>
      <c r="B356">
        <v>19.53125</v>
      </c>
      <c r="C356">
        <v>78.36226927050015</v>
      </c>
      <c r="D356">
        <v>75.1953125</v>
      </c>
      <c r="E356">
        <v>193.359375</v>
      </c>
      <c r="J356" s="44" t="s">
        <v>12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44" t="s">
        <v>25</v>
      </c>
      <c r="B357">
        <v>20.5078125</v>
      </c>
      <c r="C357">
        <v>49.37134556847672</v>
      </c>
      <c r="D357">
        <v>33.203125</v>
      </c>
      <c r="E357">
        <v>222.65625</v>
      </c>
      <c r="J357" s="44" t="s">
        <v>105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44" t="s">
        <v>18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44" t="s">
        <v>26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44" t="s">
        <v>21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44" t="s">
        <v>28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44" t="s">
        <v>24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44" t="s">
        <v>29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165" t="s">
        <v>180</v>
      </c>
    </row>
    <row r="391" spans="1:5" x14ac:dyDescent="0.25">
      <c r="A391" s="44"/>
      <c r="B391" s="44" t="s">
        <v>101</v>
      </c>
      <c r="C391" s="44" t="s">
        <v>102</v>
      </c>
      <c r="D391" s="44" t="s">
        <v>103</v>
      </c>
      <c r="E391" s="44" t="s">
        <v>104</v>
      </c>
    </row>
    <row r="392" spans="1:5" x14ac:dyDescent="0.25">
      <c r="A392" s="44" t="s">
        <v>15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44" t="s">
        <v>25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44" t="s">
        <v>18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44" t="s">
        <v>26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44" t="s">
        <v>21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44" t="s">
        <v>28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44" t="s">
        <v>24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44" t="s">
        <v>29</v>
      </c>
      <c r="B399">
        <v>0.9765625</v>
      </c>
      <c r="C399">
        <v>5.3429801836016502</v>
      </c>
      <c r="D399">
        <v>6.8359375</v>
      </c>
      <c r="E399">
        <v>8.7890625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46"/>
      <c r="B408" s="217" t="s">
        <v>12</v>
      </c>
      <c r="C408" s="180"/>
      <c r="D408" s="217" t="s">
        <v>105</v>
      </c>
      <c r="E408" s="180"/>
      <c r="G408" s="146"/>
      <c r="H408" s="146" t="s">
        <v>130</v>
      </c>
      <c r="L408" s="147"/>
      <c r="M408" s="147" t="s">
        <v>131</v>
      </c>
      <c r="N408" s="147" t="s">
        <v>132</v>
      </c>
      <c r="O408" s="147" t="s">
        <v>133</v>
      </c>
      <c r="P408" s="147" t="s">
        <v>134</v>
      </c>
      <c r="Q408" s="147" t="s">
        <v>135</v>
      </c>
      <c r="R408" s="147" t="s">
        <v>136</v>
      </c>
      <c r="S408" s="147" t="s">
        <v>137</v>
      </c>
      <c r="T408" s="147" t="s">
        <v>138</v>
      </c>
    </row>
    <row r="409" spans="1:20" x14ac:dyDescent="0.25">
      <c r="A409" s="146"/>
      <c r="B409" s="146" t="s">
        <v>139</v>
      </c>
      <c r="C409" s="146" t="s">
        <v>140</v>
      </c>
      <c r="D409" s="146" t="s">
        <v>139</v>
      </c>
      <c r="E409" s="146" t="s">
        <v>140</v>
      </c>
      <c r="G409" s="146" t="s">
        <v>141</v>
      </c>
      <c r="H409">
        <v>3058.7916295946029</v>
      </c>
      <c r="L409" s="147" t="s">
        <v>141</v>
      </c>
      <c r="M409">
        <v>1</v>
      </c>
      <c r="N409">
        <v>0.85988757829505624</v>
      </c>
      <c r="O409">
        <v>1</v>
      </c>
      <c r="P409">
        <v>0.99999999999999989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146" t="s">
        <v>141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146" t="s">
        <v>142</v>
      </c>
      <c r="H410">
        <v>367.81349570548991</v>
      </c>
      <c r="L410" s="147" t="s">
        <v>142</v>
      </c>
      <c r="M410">
        <v>0.74339901200411018</v>
      </c>
      <c r="N410">
        <v>1</v>
      </c>
      <c r="O410">
        <v>0.88951080486266332</v>
      </c>
      <c r="P410">
        <v>0.82388005494548522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146" t="s">
        <v>142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146" t="s">
        <v>143</v>
      </c>
      <c r="H411">
        <v>121.4121041642906</v>
      </c>
      <c r="L411" s="147" t="s">
        <v>143</v>
      </c>
      <c r="M411">
        <v>0.70293194068814568</v>
      </c>
      <c r="N411">
        <v>0.95498584017147825</v>
      </c>
      <c r="O411">
        <v>0.85686637123172471</v>
      </c>
      <c r="P411">
        <v>0.64359744085713155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146" t="s">
        <v>143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146" t="s">
        <v>144</v>
      </c>
      <c r="H412">
        <v>183.05746176637129</v>
      </c>
      <c r="L412" s="147" t="s">
        <v>144</v>
      </c>
      <c r="M412">
        <v>0.74968311481058869</v>
      </c>
      <c r="N412">
        <v>0.99920420973094204</v>
      </c>
      <c r="O412">
        <v>0.71143912359247252</v>
      </c>
      <c r="P412">
        <v>0.71796182677837839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146" t="s">
        <v>144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146" t="s">
        <v>145</v>
      </c>
      <c r="H413">
        <v>157.45478617190949</v>
      </c>
      <c r="L413" s="147" t="s">
        <v>145</v>
      </c>
      <c r="M413">
        <v>0.75869075087501558</v>
      </c>
      <c r="N413">
        <v>0.97132718465805645</v>
      </c>
      <c r="O413">
        <v>0.81861357306385296</v>
      </c>
      <c r="P413">
        <v>0.75996738806323916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146" t="s">
        <v>145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146" t="s">
        <v>146</v>
      </c>
      <c r="H414">
        <v>64.643191849453302</v>
      </c>
      <c r="L414" s="147" t="s">
        <v>146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146" t="s">
        <v>146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146" t="s">
        <v>147</v>
      </c>
      <c r="H415">
        <v>112.86136981914569</v>
      </c>
      <c r="L415" s="147" t="s">
        <v>147</v>
      </c>
      <c r="M415">
        <v>0.72711626483242586</v>
      </c>
      <c r="N415">
        <v>0.92047564962037132</v>
      </c>
      <c r="O415">
        <v>0.69556757713354844</v>
      </c>
      <c r="P415">
        <v>0.84171884191002766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146" t="s">
        <v>147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146" t="s">
        <v>148</v>
      </c>
      <c r="H416">
        <v>138.61896808616899</v>
      </c>
      <c r="L416" s="147" t="s">
        <v>148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146" t="s">
        <v>148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146" t="s">
        <v>149</v>
      </c>
      <c r="H417">
        <v>198.7323452065578</v>
      </c>
      <c r="L417" s="147" t="s">
        <v>149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146" t="s">
        <v>149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146" t="s">
        <v>150</v>
      </c>
      <c r="H418">
        <v>121.2254966780982</v>
      </c>
      <c r="L418" s="147" t="s">
        <v>150</v>
      </c>
      <c r="M418">
        <v>0.81849478358756378</v>
      </c>
      <c r="N418">
        <v>0.96523058379235815</v>
      </c>
      <c r="O418">
        <v>0.73643808696923962</v>
      </c>
      <c r="P418">
        <v>0.56765381149279459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146" t="s">
        <v>150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146" t="s">
        <v>151</v>
      </c>
      <c r="H419">
        <v>142.0208613854104</v>
      </c>
      <c r="L419" s="147" t="s">
        <v>151</v>
      </c>
      <c r="M419">
        <v>0.7645306686136274</v>
      </c>
      <c r="N419">
        <v>0.93635981359076803</v>
      </c>
      <c r="O419">
        <v>0.69727005625771954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146" t="s">
        <v>151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146" t="s">
        <v>152</v>
      </c>
      <c r="H420">
        <v>98.703994416269367</v>
      </c>
      <c r="L420" s="147" t="s">
        <v>152</v>
      </c>
      <c r="M420">
        <v>0.73799155137367012</v>
      </c>
      <c r="N420">
        <v>0.987688817781193</v>
      </c>
      <c r="O420">
        <v>0.73881322911478375</v>
      </c>
      <c r="P420">
        <v>0.60059760468204526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146" t="s">
        <v>152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46"/>
      <c r="B431" s="217" t="s">
        <v>12</v>
      </c>
      <c r="C431" s="180"/>
      <c r="D431" s="217" t="s">
        <v>105</v>
      </c>
      <c r="E431" s="180"/>
      <c r="G431" s="146"/>
      <c r="H431" s="146" t="s">
        <v>130</v>
      </c>
      <c r="L431" s="147"/>
      <c r="M431" s="147" t="s">
        <v>131</v>
      </c>
      <c r="N431" s="147" t="s">
        <v>132</v>
      </c>
      <c r="O431" s="147" t="s">
        <v>133</v>
      </c>
      <c r="P431" s="147" t="s">
        <v>134</v>
      </c>
      <c r="Q431" s="147" t="s">
        <v>135</v>
      </c>
      <c r="R431" s="147" t="s">
        <v>136</v>
      </c>
      <c r="S431" s="147" t="s">
        <v>137</v>
      </c>
      <c r="T431" s="147" t="s">
        <v>138</v>
      </c>
    </row>
    <row r="432" spans="1:20" x14ac:dyDescent="0.25">
      <c r="A432" s="146"/>
      <c r="B432" s="146" t="s">
        <v>139</v>
      </c>
      <c r="C432" s="146" t="s">
        <v>140</v>
      </c>
      <c r="D432" s="146" t="s">
        <v>139</v>
      </c>
      <c r="E432" s="146" t="s">
        <v>140</v>
      </c>
      <c r="G432" s="146" t="s">
        <v>141</v>
      </c>
      <c r="H432">
        <v>24.82185055010109</v>
      </c>
      <c r="L432" s="147" t="s">
        <v>155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146" t="s">
        <v>141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146" t="s">
        <v>142</v>
      </c>
      <c r="H433">
        <v>9.5292863081813941</v>
      </c>
      <c r="L433" s="147" t="s">
        <v>156</v>
      </c>
      <c r="M433">
        <v>0.6445277966461137</v>
      </c>
      <c r="N433">
        <v>0.64901927021035744</v>
      </c>
      <c r="O433">
        <v>0.90050454333653485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146" t="s">
        <v>142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146" t="s">
        <v>143</v>
      </c>
      <c r="H434">
        <v>59.821949596608981</v>
      </c>
      <c r="L434" s="147" t="s">
        <v>157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146" t="s">
        <v>143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146" t="s">
        <v>144</v>
      </c>
      <c r="H435">
        <v>34.866134728214412</v>
      </c>
      <c r="L435" s="147" t="s">
        <v>158</v>
      </c>
      <c r="M435">
        <v>0.63131641917277093</v>
      </c>
      <c r="N435">
        <v>0.68042049069045585</v>
      </c>
      <c r="O435">
        <v>0.90508008290892095</v>
      </c>
      <c r="P435">
        <v>0.39454175889675258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146" t="s">
        <v>144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146" t="s">
        <v>145</v>
      </c>
      <c r="H436">
        <v>20.791275569469029</v>
      </c>
      <c r="L436" s="147" t="s">
        <v>159</v>
      </c>
      <c r="M436">
        <v>0.69962412209207103</v>
      </c>
      <c r="N436">
        <v>0.77900588962087203</v>
      </c>
      <c r="O436">
        <v>0.78922601268564474</v>
      </c>
      <c r="P436">
        <v>0.76200914598821656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146" t="s">
        <v>145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146" t="s">
        <v>146</v>
      </c>
      <c r="H437">
        <v>9.3604612199829198</v>
      </c>
      <c r="L437" s="147" t="s">
        <v>160</v>
      </c>
      <c r="M437">
        <v>0.72093900989241788</v>
      </c>
      <c r="N437">
        <v>0.6605993459969709</v>
      </c>
      <c r="O437">
        <v>0.91491083633551129</v>
      </c>
      <c r="P437">
        <v>0.75928108277248318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146" t="s">
        <v>146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146" t="s">
        <v>147</v>
      </c>
      <c r="H438">
        <v>23.47842935384632</v>
      </c>
      <c r="L438" s="147" t="s">
        <v>187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146" t="s">
        <v>147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146" t="s">
        <v>148</v>
      </c>
      <c r="H439">
        <v>13.113720955017889</v>
      </c>
      <c r="L439" s="147" t="s">
        <v>188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146" t="s">
        <v>148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146" t="s">
        <v>149</v>
      </c>
      <c r="H440">
        <v>20.624196781207761</v>
      </c>
      <c r="L440" s="147" t="s">
        <v>189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146" t="s">
        <v>149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146" t="s">
        <v>150</v>
      </c>
      <c r="H441">
        <v>8.6834065330507553</v>
      </c>
      <c r="L441" s="147" t="s">
        <v>190</v>
      </c>
      <c r="M441">
        <v>0.62023726511838884</v>
      </c>
      <c r="N441">
        <v>0.70139448958578798</v>
      </c>
      <c r="O441">
        <v>0.87575902900531788</v>
      </c>
      <c r="P441">
        <v>0.33430878366991162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146" t="s">
        <v>150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146" t="s">
        <v>151</v>
      </c>
      <c r="H442">
        <v>21.72049107296861</v>
      </c>
    </row>
    <row r="443" spans="1:20" x14ac:dyDescent="0.25">
      <c r="A443" s="146" t="s">
        <v>151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146" t="s">
        <v>152</v>
      </c>
      <c r="H443">
        <v>16.9731549697389</v>
      </c>
    </row>
    <row r="444" spans="1:20" x14ac:dyDescent="0.25">
      <c r="A444" s="146" t="s">
        <v>152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46"/>
      <c r="B454" s="217" t="s">
        <v>12</v>
      </c>
      <c r="C454" s="180"/>
      <c r="D454" s="217" t="s">
        <v>105</v>
      </c>
      <c r="E454" s="180"/>
      <c r="G454" s="146"/>
      <c r="H454" s="146" t="s">
        <v>130</v>
      </c>
      <c r="L454" s="147"/>
      <c r="M454" s="147" t="s">
        <v>131</v>
      </c>
      <c r="N454" s="147" t="s">
        <v>132</v>
      </c>
      <c r="O454" s="147" t="s">
        <v>133</v>
      </c>
      <c r="P454" s="147" t="s">
        <v>134</v>
      </c>
      <c r="Q454" s="147" t="s">
        <v>135</v>
      </c>
      <c r="R454" s="147" t="s">
        <v>136</v>
      </c>
      <c r="S454" s="147" t="s">
        <v>137</v>
      </c>
      <c r="T454" s="147" t="s">
        <v>138</v>
      </c>
    </row>
    <row r="455" spans="1:20" x14ac:dyDescent="0.25">
      <c r="A455" s="146"/>
      <c r="B455" s="146" t="s">
        <v>139</v>
      </c>
      <c r="C455" s="146" t="s">
        <v>140</v>
      </c>
      <c r="D455" s="146" t="s">
        <v>139</v>
      </c>
      <c r="E455" s="146" t="s">
        <v>140</v>
      </c>
      <c r="G455" s="146" t="s">
        <v>155</v>
      </c>
      <c r="H455">
        <v>780.53146124999125</v>
      </c>
      <c r="L455" s="147" t="s">
        <v>155</v>
      </c>
      <c r="M455">
        <v>0.92928834891513179</v>
      </c>
      <c r="N455">
        <v>1</v>
      </c>
      <c r="O455">
        <v>0.80201085086418433</v>
      </c>
      <c r="P455">
        <v>0.7192293105275529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146" t="s">
        <v>155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146" t="s">
        <v>156</v>
      </c>
      <c r="H456">
        <v>601.92256545519433</v>
      </c>
      <c r="L456" s="147" t="s">
        <v>156</v>
      </c>
      <c r="M456">
        <v>0.99483589166604547</v>
      </c>
      <c r="N456">
        <v>0.90608702699488175</v>
      </c>
      <c r="O456">
        <v>0.86838030354429319</v>
      </c>
      <c r="P456">
        <v>0.74967171826576506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146" t="s">
        <v>156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146" t="s">
        <v>157</v>
      </c>
      <c r="H457">
        <v>28.193058788051939</v>
      </c>
      <c r="L457" s="147" t="s">
        <v>157</v>
      </c>
      <c r="M457">
        <v>1</v>
      </c>
      <c r="N457">
        <v>0.72809431957817816</v>
      </c>
      <c r="O457">
        <v>1</v>
      </c>
      <c r="P457">
        <v>0.81983719743336236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146" t="s">
        <v>157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146" t="s">
        <v>158</v>
      </c>
      <c r="H458">
        <v>37.000769062503053</v>
      </c>
      <c r="L458" s="147" t="s">
        <v>158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146" t="s">
        <v>158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146" t="s">
        <v>159</v>
      </c>
      <c r="H459">
        <v>973.78550401083407</v>
      </c>
      <c r="L459" s="147" t="s">
        <v>159</v>
      </c>
      <c r="M459">
        <v>0.96990339899974753</v>
      </c>
      <c r="N459">
        <v>0.89128155015722188</v>
      </c>
      <c r="O459">
        <v>0.65061665285073389</v>
      </c>
      <c r="P459">
        <v>0.80683467990181024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146" t="s">
        <v>159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146" t="s">
        <v>160</v>
      </c>
      <c r="H460">
        <v>1664.3819265945251</v>
      </c>
      <c r="L460" s="147" t="s">
        <v>160</v>
      </c>
      <c r="M460">
        <v>0.94659584087809989</v>
      </c>
      <c r="N460">
        <v>0.90941221067094347</v>
      </c>
      <c r="O460">
        <v>0.65746402162277251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146" t="s">
        <v>160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146" t="s">
        <v>187</v>
      </c>
      <c r="H461">
        <v>6488.7279698868651</v>
      </c>
      <c r="L461" s="147" t="s">
        <v>187</v>
      </c>
      <c r="M461">
        <v>0.97421757382621199</v>
      </c>
      <c r="N461">
        <v>0.88254494371346837</v>
      </c>
      <c r="O461">
        <v>0.71873847538927449</v>
      </c>
      <c r="P461">
        <v>0.71066857159840946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146" t="s">
        <v>187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146" t="s">
        <v>188</v>
      </c>
      <c r="H462">
        <v>346.88723054350032</v>
      </c>
      <c r="L462" s="147" t="s">
        <v>188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146" t="s">
        <v>188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146" t="s">
        <v>189</v>
      </c>
      <c r="H463">
        <v>60.512599292311428</v>
      </c>
    </row>
    <row r="464" spans="1:20" x14ac:dyDescent="0.25">
      <c r="A464" s="146" t="s">
        <v>189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146" t="s">
        <v>190</v>
      </c>
      <c r="H464">
        <v>18.88485127372034</v>
      </c>
    </row>
    <row r="465" spans="1:20" x14ac:dyDescent="0.25">
      <c r="A465" s="146" t="s">
        <v>190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46"/>
      <c r="B477" s="217" t="s">
        <v>12</v>
      </c>
      <c r="C477" s="180"/>
      <c r="D477" s="217" t="s">
        <v>105</v>
      </c>
      <c r="E477" s="180"/>
      <c r="G477" s="146"/>
      <c r="H477" s="146" t="s">
        <v>130</v>
      </c>
      <c r="L477" s="147"/>
      <c r="M477" s="147" t="s">
        <v>131</v>
      </c>
      <c r="N477" s="147" t="s">
        <v>132</v>
      </c>
      <c r="O477" s="147" t="s">
        <v>133</v>
      </c>
      <c r="P477" s="147" t="s">
        <v>134</v>
      </c>
      <c r="Q477" s="147" t="s">
        <v>135</v>
      </c>
      <c r="R477" s="147" t="s">
        <v>136</v>
      </c>
      <c r="S477" s="147" t="s">
        <v>137</v>
      </c>
      <c r="T477" s="147" t="s">
        <v>138</v>
      </c>
    </row>
    <row r="478" spans="1:20" x14ac:dyDescent="0.25">
      <c r="A478" s="146"/>
      <c r="B478" s="146" t="s">
        <v>139</v>
      </c>
      <c r="C478" s="146" t="s">
        <v>140</v>
      </c>
      <c r="D478" s="146" t="s">
        <v>139</v>
      </c>
      <c r="E478" s="146" t="s">
        <v>140</v>
      </c>
      <c r="G478" s="146" t="s">
        <v>155</v>
      </c>
      <c r="H478">
        <v>115.4730481304709</v>
      </c>
      <c r="L478" s="147" t="s">
        <v>141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146" t="s">
        <v>155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146" t="s">
        <v>156</v>
      </c>
      <c r="H479">
        <v>550.7973772876926</v>
      </c>
      <c r="L479" s="147" t="s">
        <v>142</v>
      </c>
      <c r="M479">
        <v>0.42117407451121069</v>
      </c>
      <c r="N479">
        <v>0.97538729437315153</v>
      </c>
      <c r="O479">
        <v>0.82547357928198684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146" t="s">
        <v>156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146" t="s">
        <v>157</v>
      </c>
      <c r="H480">
        <v>241.24844940563059</v>
      </c>
    </row>
    <row r="481" spans="1:8" x14ac:dyDescent="0.25">
      <c r="A481" s="146" t="s">
        <v>157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146" t="s">
        <v>158</v>
      </c>
      <c r="H481">
        <v>56.085954061093517</v>
      </c>
    </row>
    <row r="482" spans="1:8" x14ac:dyDescent="0.25">
      <c r="A482" s="146" t="s">
        <v>158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146" t="s">
        <v>159</v>
      </c>
      <c r="H482">
        <v>93.533545075412576</v>
      </c>
    </row>
    <row r="483" spans="1:8" x14ac:dyDescent="0.25">
      <c r="A483" s="146" t="s">
        <v>159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146" t="s">
        <v>160</v>
      </c>
      <c r="H483">
        <v>38.031198484718033</v>
      </c>
    </row>
    <row r="484" spans="1:8" x14ac:dyDescent="0.25">
      <c r="A484" s="146" t="s">
        <v>160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146" t="s">
        <v>187</v>
      </c>
      <c r="H484">
        <v>246.94963780410819</v>
      </c>
    </row>
    <row r="485" spans="1:8" x14ac:dyDescent="0.25">
      <c r="A485" s="146" t="s">
        <v>187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146" t="s">
        <v>188</v>
      </c>
      <c r="H485">
        <v>1874.556209653826</v>
      </c>
    </row>
    <row r="486" spans="1:8" x14ac:dyDescent="0.25">
      <c r="A486" s="146" t="s">
        <v>188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46"/>
      <c r="B500" s="217" t="s">
        <v>12</v>
      </c>
      <c r="C500" s="180"/>
      <c r="D500" s="217" t="s">
        <v>105</v>
      </c>
      <c r="E500" s="180"/>
      <c r="G500" s="146"/>
      <c r="H500" s="146" t="s">
        <v>130</v>
      </c>
      <c r="L500" s="147"/>
      <c r="M500" s="147" t="s">
        <v>131</v>
      </c>
      <c r="N500" s="147" t="s">
        <v>132</v>
      </c>
      <c r="O500" s="147" t="s">
        <v>133</v>
      </c>
      <c r="P500" s="147" t="s">
        <v>134</v>
      </c>
      <c r="Q500" s="147" t="s">
        <v>135</v>
      </c>
      <c r="R500" s="147" t="s">
        <v>136</v>
      </c>
      <c r="S500" s="147" t="s">
        <v>137</v>
      </c>
      <c r="T500" s="147" t="s">
        <v>138</v>
      </c>
    </row>
    <row r="501" spans="1:20" x14ac:dyDescent="0.25">
      <c r="A501" s="146"/>
      <c r="B501" s="146" t="s">
        <v>139</v>
      </c>
      <c r="C501" s="146" t="s">
        <v>140</v>
      </c>
      <c r="D501" s="146" t="s">
        <v>139</v>
      </c>
      <c r="E501" s="146" t="s">
        <v>140</v>
      </c>
      <c r="G501" s="146" t="s">
        <v>141</v>
      </c>
      <c r="H501">
        <v>213.20078153105601</v>
      </c>
      <c r="L501" s="147" t="s">
        <v>141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146" t="s">
        <v>141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146" t="s">
        <v>142</v>
      </c>
      <c r="H502">
        <v>2683.4944718416641</v>
      </c>
      <c r="L502" s="147" t="s">
        <v>142</v>
      </c>
      <c r="M502">
        <v>0.8255396389941797</v>
      </c>
      <c r="N502">
        <v>0.87495249352064486</v>
      </c>
      <c r="O502">
        <v>0.72744470734618072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146" t="s">
        <v>142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147" t="s">
        <v>143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147" t="s">
        <v>144</v>
      </c>
      <c r="M504">
        <v>0.82884365334430909</v>
      </c>
      <c r="N504">
        <v>0.98527498350417497</v>
      </c>
      <c r="O504">
        <v>0.68512320939918259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147" t="s">
        <v>145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147" t="s">
        <v>146</v>
      </c>
      <c r="M506">
        <v>0.76207592863278462</v>
      </c>
      <c r="N506">
        <v>0.89019614360273025</v>
      </c>
      <c r="O506">
        <v>0.61744610239000308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147" t="s">
        <v>147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147" t="s">
        <v>148</v>
      </c>
      <c r="M508">
        <v>0.81781295583706926</v>
      </c>
      <c r="N508">
        <v>0.9319834073918658</v>
      </c>
      <c r="O508">
        <v>0.54576113243322888</v>
      </c>
      <c r="P508">
        <v>0.67630204282010453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147" t="s">
        <v>149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147" t="s">
        <v>150</v>
      </c>
      <c r="M510">
        <v>0.77614035461875575</v>
      </c>
      <c r="N510">
        <v>0.94151871990929781</v>
      </c>
      <c r="O510">
        <v>0.57479370817107334</v>
      </c>
      <c r="P510">
        <v>0.6719737576410032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147" t="s">
        <v>151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147" t="s">
        <v>152</v>
      </c>
      <c r="M512">
        <v>0.82710094971860915</v>
      </c>
      <c r="N512">
        <v>0.95616772147921991</v>
      </c>
      <c r="O512">
        <v>0.52515654678028589</v>
      </c>
      <c r="P512">
        <v>0.68124939431165976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46"/>
      <c r="B523" s="217" t="s">
        <v>12</v>
      </c>
      <c r="C523" s="180"/>
      <c r="D523" s="217" t="s">
        <v>105</v>
      </c>
      <c r="E523" s="180"/>
      <c r="G523" s="146"/>
      <c r="H523" s="146" t="s">
        <v>130</v>
      </c>
      <c r="L523" s="147"/>
      <c r="M523" s="147" t="s">
        <v>131</v>
      </c>
      <c r="N523" s="147" t="s">
        <v>132</v>
      </c>
      <c r="O523" s="147" t="s">
        <v>133</v>
      </c>
      <c r="P523" s="147" t="s">
        <v>134</v>
      </c>
      <c r="Q523" s="147" t="s">
        <v>135</v>
      </c>
      <c r="R523" s="147" t="s">
        <v>136</v>
      </c>
      <c r="S523" s="147" t="s">
        <v>137</v>
      </c>
      <c r="T523" s="147" t="s">
        <v>138</v>
      </c>
    </row>
    <row r="524" spans="1:20" x14ac:dyDescent="0.25">
      <c r="A524" s="146"/>
      <c r="B524" s="146" t="s">
        <v>139</v>
      </c>
      <c r="C524" s="146" t="s">
        <v>140</v>
      </c>
      <c r="D524" s="146" t="s">
        <v>139</v>
      </c>
      <c r="E524" s="146" t="s">
        <v>140</v>
      </c>
      <c r="G524" s="146" t="s">
        <v>141</v>
      </c>
      <c r="H524">
        <v>69.37303042179164</v>
      </c>
      <c r="L524" s="147" t="s">
        <v>141</v>
      </c>
      <c r="M524">
        <v>0.93748231606274102</v>
      </c>
      <c r="N524">
        <v>1</v>
      </c>
      <c r="O524">
        <v>0.92552256438246405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146" t="s">
        <v>141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146" t="s">
        <v>142</v>
      </c>
      <c r="H525">
        <v>13.246437910782079</v>
      </c>
      <c r="L525" s="147" t="s">
        <v>142</v>
      </c>
      <c r="M525">
        <v>0.94419555808942945</v>
      </c>
      <c r="N525">
        <v>0.99628332396551056</v>
      </c>
      <c r="O525">
        <v>0.88822254624448016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146" t="s">
        <v>142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146" t="s">
        <v>143</v>
      </c>
      <c r="H526">
        <v>9.8368319531331956</v>
      </c>
      <c r="L526" s="147" t="s">
        <v>143</v>
      </c>
      <c r="M526">
        <v>0.99861743578250162</v>
      </c>
      <c r="N526">
        <v>0.99504204276309405</v>
      </c>
      <c r="O526">
        <v>0.95179075541816771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146" t="s">
        <v>143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146" t="s">
        <v>144</v>
      </c>
      <c r="H527">
        <v>28.994651845500279</v>
      </c>
      <c r="L527" s="147" t="s">
        <v>144</v>
      </c>
      <c r="M527">
        <v>0.941758562089545</v>
      </c>
      <c r="N527">
        <v>0.91124452010217083</v>
      </c>
      <c r="O527">
        <v>0.86587402130839808</v>
      </c>
      <c r="P527">
        <v>0.89191820517387477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146" t="s">
        <v>144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146" t="s">
        <v>145</v>
      </c>
      <c r="H528">
        <v>19.133888013003979</v>
      </c>
      <c r="L528" s="147" t="s">
        <v>145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146" t="s">
        <v>145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146" t="s">
        <v>146</v>
      </c>
      <c r="H529">
        <v>23.275391255506399</v>
      </c>
      <c r="L529" s="147" t="s">
        <v>146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146" t="s">
        <v>146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146" t="s">
        <v>147</v>
      </c>
      <c r="H530">
        <v>14.16770410703834</v>
      </c>
      <c r="L530" s="147" t="s">
        <v>147</v>
      </c>
      <c r="M530">
        <v>0.95747314994708943</v>
      </c>
      <c r="N530">
        <v>0.94312328849111937</v>
      </c>
      <c r="O530">
        <v>0.87775783570966326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146" t="s">
        <v>147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146" t="s">
        <v>148</v>
      </c>
      <c r="H531">
        <v>18.548656604390509</v>
      </c>
      <c r="L531" s="147" t="s">
        <v>148</v>
      </c>
      <c r="M531">
        <v>0.99622564630574584</v>
      </c>
      <c r="N531">
        <v>0.98584338523563364</v>
      </c>
      <c r="O531">
        <v>0.94678972668517791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146" t="s">
        <v>148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146" t="s">
        <v>149</v>
      </c>
      <c r="H532">
        <v>34.577038858896778</v>
      </c>
      <c r="L532" s="147" t="s">
        <v>149</v>
      </c>
      <c r="M532">
        <v>0.95415081483067199</v>
      </c>
      <c r="N532">
        <v>0.95545514747266069</v>
      </c>
      <c r="O532">
        <v>0.91765431209065684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146" t="s">
        <v>149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146" t="s">
        <v>150</v>
      </c>
      <c r="H533">
        <v>11.946883230117679</v>
      </c>
      <c r="L533" s="147" t="s">
        <v>150</v>
      </c>
      <c r="M533">
        <v>0.92589722448710166</v>
      </c>
      <c r="N533">
        <v>0.90603990106092047</v>
      </c>
      <c r="O533">
        <v>0.88428864462993928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146" t="s">
        <v>150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146" t="s">
        <v>151</v>
      </c>
      <c r="H534">
        <v>15.147553285006071</v>
      </c>
      <c r="L534" s="147" t="s">
        <v>151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146" t="s">
        <v>151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146" t="s">
        <v>152</v>
      </c>
      <c r="H535">
        <v>19.1110962517571</v>
      </c>
      <c r="L535" s="147" t="s">
        <v>152</v>
      </c>
      <c r="M535">
        <v>0.95740678496675757</v>
      </c>
      <c r="N535">
        <v>0.94482549736919519</v>
      </c>
      <c r="O535">
        <v>1</v>
      </c>
      <c r="P535">
        <v>0.86603591495971344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146" t="s">
        <v>152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46"/>
      <c r="B546" s="217" t="s">
        <v>12</v>
      </c>
      <c r="C546" s="180"/>
      <c r="D546" s="217" t="s">
        <v>105</v>
      </c>
      <c r="E546" s="180"/>
      <c r="G546" s="146"/>
      <c r="H546" s="146" t="s">
        <v>130</v>
      </c>
      <c r="L546" s="147"/>
      <c r="M546" s="147" t="s">
        <v>131</v>
      </c>
      <c r="N546" s="147" t="s">
        <v>132</v>
      </c>
      <c r="O546" s="147" t="s">
        <v>133</v>
      </c>
      <c r="P546" s="147" t="s">
        <v>134</v>
      </c>
      <c r="Q546" s="147" t="s">
        <v>135</v>
      </c>
      <c r="R546" s="147" t="s">
        <v>136</v>
      </c>
      <c r="S546" s="147" t="s">
        <v>137</v>
      </c>
      <c r="T546" s="147" t="s">
        <v>138</v>
      </c>
    </row>
    <row r="547" spans="1:20" x14ac:dyDescent="0.25">
      <c r="A547" s="146"/>
      <c r="B547" s="146" t="s">
        <v>139</v>
      </c>
      <c r="C547" s="146" t="s">
        <v>140</v>
      </c>
      <c r="D547" s="146" t="s">
        <v>139</v>
      </c>
      <c r="E547" s="146" t="s">
        <v>140</v>
      </c>
      <c r="G547" s="146" t="s">
        <v>141</v>
      </c>
      <c r="H547">
        <v>751.72244171998773</v>
      </c>
      <c r="L547" s="147" t="s">
        <v>155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146" t="s">
        <v>141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146" t="s">
        <v>142</v>
      </c>
      <c r="H548">
        <v>455.86733808850391</v>
      </c>
      <c r="L548" s="147" t="s">
        <v>156</v>
      </c>
      <c r="M548">
        <v>0.93234087924206499</v>
      </c>
      <c r="N548">
        <v>1</v>
      </c>
      <c r="O548">
        <v>0.86172254237036705</v>
      </c>
      <c r="P548">
        <v>0.82270681755034514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146" t="s">
        <v>142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147" t="s">
        <v>157</v>
      </c>
      <c r="M549">
        <v>0.65367529273340996</v>
      </c>
      <c r="N549">
        <v>0.82062318583661031</v>
      </c>
      <c r="O549">
        <v>0.65228556481710631</v>
      </c>
      <c r="P549">
        <v>0.36762364455587038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147" t="s">
        <v>158</v>
      </c>
      <c r="M550">
        <v>0.65978711943871304</v>
      </c>
      <c r="N550">
        <v>0.84698270804424103</v>
      </c>
      <c r="O550">
        <v>0.61980924277612393</v>
      </c>
      <c r="P550">
        <v>0.31278409562448789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147" t="s">
        <v>159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147" t="s">
        <v>160</v>
      </c>
      <c r="M552">
        <v>0.68026154173909958</v>
      </c>
      <c r="N552">
        <v>0.94431186522754385</v>
      </c>
      <c r="O552">
        <v>0.55897028483777622</v>
      </c>
      <c r="P552">
        <v>0.39084944707808777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147" t="s">
        <v>187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147" t="s">
        <v>188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147" t="s">
        <v>189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147" t="s">
        <v>190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46"/>
      <c r="B569" s="217" t="s">
        <v>12</v>
      </c>
      <c r="C569" s="180"/>
      <c r="D569" s="217" t="s">
        <v>105</v>
      </c>
      <c r="E569" s="180"/>
      <c r="G569" s="146"/>
      <c r="H569" s="146" t="s">
        <v>130</v>
      </c>
      <c r="L569" s="147"/>
      <c r="M569" s="147" t="s">
        <v>131</v>
      </c>
      <c r="N569" s="147" t="s">
        <v>132</v>
      </c>
      <c r="O569" s="147" t="s">
        <v>133</v>
      </c>
      <c r="P569" s="147" t="s">
        <v>134</v>
      </c>
      <c r="Q569" s="147" t="s">
        <v>135</v>
      </c>
      <c r="R569" s="147" t="s">
        <v>136</v>
      </c>
      <c r="S569" s="147" t="s">
        <v>137</v>
      </c>
      <c r="T569" s="147" t="s">
        <v>138</v>
      </c>
    </row>
    <row r="570" spans="1:20" x14ac:dyDescent="0.25">
      <c r="A570" s="146"/>
      <c r="B570" s="146" t="s">
        <v>139</v>
      </c>
      <c r="C570" s="146" t="s">
        <v>140</v>
      </c>
      <c r="D570" s="146" t="s">
        <v>139</v>
      </c>
      <c r="E570" s="146" t="s">
        <v>140</v>
      </c>
      <c r="G570" s="146" t="s">
        <v>141</v>
      </c>
      <c r="H570">
        <v>5016.0932524492309</v>
      </c>
      <c r="L570" s="147" t="s">
        <v>141</v>
      </c>
      <c r="M570">
        <v>0.90429303370641501</v>
      </c>
      <c r="N570">
        <v>0.94475362233384219</v>
      </c>
      <c r="O570">
        <v>0.92500765626537906</v>
      </c>
      <c r="P570">
        <v>0.99999999999999989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146" t="s">
        <v>141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146" t="s">
        <v>142</v>
      </c>
      <c r="H571">
        <v>1462.925398121132</v>
      </c>
      <c r="L571" s="147" t="s">
        <v>142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146" t="s">
        <v>142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146" t="s">
        <v>143</v>
      </c>
      <c r="H572">
        <v>346.10745098330472</v>
      </c>
      <c r="L572" s="147" t="s">
        <v>143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146" t="s">
        <v>143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146" t="s">
        <v>144</v>
      </c>
      <c r="H573">
        <v>272.61017537515397</v>
      </c>
      <c r="L573" s="147" t="s">
        <v>144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146" t="s">
        <v>144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146" t="s">
        <v>145</v>
      </c>
      <c r="H574">
        <v>81.923049337171435</v>
      </c>
      <c r="L574" s="147" t="s">
        <v>145</v>
      </c>
      <c r="M574">
        <v>0.87653870057679573</v>
      </c>
      <c r="N574">
        <v>0.95275018930562216</v>
      </c>
      <c r="O574">
        <v>0.99999999999999989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146" t="s">
        <v>145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146" t="s">
        <v>146</v>
      </c>
      <c r="H575">
        <v>243.42106766545541</v>
      </c>
      <c r="L575" s="147" t="s">
        <v>146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146" t="s">
        <v>146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146" t="s">
        <v>147</v>
      </c>
      <c r="H576">
        <v>160.00507742183879</v>
      </c>
      <c r="L576" s="147" t="s">
        <v>147</v>
      </c>
      <c r="M576">
        <v>0.9337560743584814</v>
      </c>
      <c r="N576">
        <v>0.96055366302047507</v>
      </c>
      <c r="O576">
        <v>0.80128289570556199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146" t="s">
        <v>147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146" t="s">
        <v>148</v>
      </c>
      <c r="H577">
        <v>164.02123694545469</v>
      </c>
      <c r="L577" s="147" t="s">
        <v>148</v>
      </c>
      <c r="M577">
        <v>1</v>
      </c>
      <c r="N577">
        <v>0.95495048482498235</v>
      </c>
      <c r="O577">
        <v>0.86001848197041109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146" t="s">
        <v>148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146" t="s">
        <v>149</v>
      </c>
      <c r="H578">
        <v>136.63417592972161</v>
      </c>
      <c r="L578" s="147" t="s">
        <v>149</v>
      </c>
      <c r="M578">
        <v>0.91633467187305229</v>
      </c>
      <c r="N578">
        <v>0.971761709111719</v>
      </c>
      <c r="O578">
        <v>0.91505931576429145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146" t="s">
        <v>149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146" t="s">
        <v>150</v>
      </c>
      <c r="H579">
        <v>257.50608337207461</v>
      </c>
      <c r="L579" s="147" t="s">
        <v>150</v>
      </c>
      <c r="M579">
        <v>0.92363504560183485</v>
      </c>
      <c r="N579">
        <v>0.97605436463461992</v>
      </c>
      <c r="O579">
        <v>0.81196333171066992</v>
      </c>
      <c r="P579">
        <v>0.85845162833003241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146" t="s">
        <v>150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146" t="s">
        <v>151</v>
      </c>
      <c r="H580">
        <v>187.3238027908022</v>
      </c>
      <c r="L580" s="147" t="s">
        <v>151</v>
      </c>
      <c r="M580">
        <v>0.89454673983883592</v>
      </c>
      <c r="N580">
        <v>0.97087624203540335</v>
      </c>
      <c r="O580">
        <v>0.81336312959992452</v>
      </c>
      <c r="P580">
        <v>0.8419386863545385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146" t="s">
        <v>151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146" t="s">
        <v>152</v>
      </c>
      <c r="H581">
        <v>158.81886080204791</v>
      </c>
      <c r="L581" s="147" t="s">
        <v>152</v>
      </c>
      <c r="M581">
        <v>0.92439516746713279</v>
      </c>
      <c r="N581">
        <v>0.94027596042523964</v>
      </c>
      <c r="O581">
        <v>0.91974202407673156</v>
      </c>
      <c r="P581">
        <v>0.86751658256218711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146" t="s">
        <v>152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46"/>
      <c r="B592" s="217" t="s">
        <v>12</v>
      </c>
      <c r="C592" s="180"/>
      <c r="D592" s="217" t="s">
        <v>105</v>
      </c>
      <c r="E592" s="180"/>
      <c r="G592" s="146"/>
      <c r="H592" s="146" t="s">
        <v>130</v>
      </c>
      <c r="L592" s="147"/>
      <c r="M592" s="147" t="s">
        <v>131</v>
      </c>
      <c r="N592" s="147" t="s">
        <v>132</v>
      </c>
      <c r="O592" s="147" t="s">
        <v>133</v>
      </c>
      <c r="P592" s="147" t="s">
        <v>134</v>
      </c>
      <c r="Q592" s="147" t="s">
        <v>135</v>
      </c>
      <c r="R592" s="147" t="s">
        <v>136</v>
      </c>
      <c r="S592" s="147" t="s">
        <v>137</v>
      </c>
      <c r="T592" s="147" t="s">
        <v>138</v>
      </c>
    </row>
    <row r="593" spans="1:20" x14ac:dyDescent="0.25">
      <c r="A593" s="146"/>
      <c r="B593" s="146" t="s">
        <v>139</v>
      </c>
      <c r="C593" s="146" t="s">
        <v>140</v>
      </c>
      <c r="D593" s="146" t="s">
        <v>139</v>
      </c>
      <c r="E593" s="146" t="s">
        <v>140</v>
      </c>
      <c r="G593" s="146" t="s">
        <v>155</v>
      </c>
      <c r="H593">
        <v>752.61892447144919</v>
      </c>
      <c r="L593" s="147" t="s">
        <v>141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146" t="s">
        <v>155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146" t="s">
        <v>156</v>
      </c>
      <c r="H594">
        <v>501.79162751742871</v>
      </c>
      <c r="L594" s="147" t="s">
        <v>142</v>
      </c>
      <c r="M594">
        <v>0.7948090048741363</v>
      </c>
      <c r="N594">
        <v>0.9654645822068777</v>
      </c>
      <c r="O594">
        <v>0.40976691286946793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146" t="s">
        <v>156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146" t="s">
        <v>157</v>
      </c>
      <c r="H595">
        <v>131.38482521881471</v>
      </c>
    </row>
    <row r="596" spans="1:20" x14ac:dyDescent="0.25">
      <c r="A596" s="146" t="s">
        <v>157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146" t="s">
        <v>158</v>
      </c>
      <c r="H596">
        <v>44.194437778876789</v>
      </c>
    </row>
    <row r="597" spans="1:20" x14ac:dyDescent="0.25">
      <c r="A597" s="146" t="s">
        <v>158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146" t="s">
        <v>159</v>
      </c>
      <c r="H597">
        <v>72.40261438590349</v>
      </c>
    </row>
    <row r="598" spans="1:20" x14ac:dyDescent="0.25">
      <c r="A598" s="146" t="s">
        <v>159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146" t="s">
        <v>160</v>
      </c>
      <c r="H598">
        <v>38.406009837626748</v>
      </c>
    </row>
    <row r="599" spans="1:20" x14ac:dyDescent="0.25">
      <c r="A599" s="146" t="s">
        <v>160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146" t="s">
        <v>187</v>
      </c>
      <c r="H599">
        <v>27.244525172097859</v>
      </c>
    </row>
    <row r="600" spans="1:20" x14ac:dyDescent="0.25">
      <c r="A600" s="146" t="s">
        <v>187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146" t="s">
        <v>188</v>
      </c>
      <c r="H600">
        <v>20.34287291213785</v>
      </c>
    </row>
    <row r="601" spans="1:20" x14ac:dyDescent="0.25">
      <c r="A601" s="146" t="s">
        <v>188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146" t="s">
        <v>189</v>
      </c>
      <c r="H601">
        <v>4.3547736877522647</v>
      </c>
    </row>
    <row r="602" spans="1:20" x14ac:dyDescent="0.25">
      <c r="A602" s="146" t="s">
        <v>189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146" t="s">
        <v>190</v>
      </c>
      <c r="H602">
        <v>12.408875001525869</v>
      </c>
    </row>
    <row r="603" spans="1:20" x14ac:dyDescent="0.25">
      <c r="A603" s="146" t="s">
        <v>190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0"/>
  <sheetViews>
    <sheetView topLeftCell="I529" workbookViewId="0">
      <selection activeCell="M547" sqref="M547"/>
    </sheetView>
  </sheetViews>
  <sheetFormatPr defaultColWidth="11.42578125" defaultRowHeight="15" x14ac:dyDescent="0.25"/>
  <cols>
    <col min="8" max="8" width="15.28515625" style="164" customWidth="1"/>
    <col min="24" max="24" width="15.42578125" style="164" bestFit="1" customWidth="1"/>
    <col min="26" max="26" width="15.42578125" style="164" bestFit="1" customWidth="1"/>
  </cols>
  <sheetData>
    <row r="1" spans="1:40" x14ac:dyDescent="0.25">
      <c r="A1" s="165" t="s">
        <v>0</v>
      </c>
      <c r="B1" s="2" t="s">
        <v>1</v>
      </c>
      <c r="C1" s="165" t="s">
        <v>182</v>
      </c>
      <c r="D1" s="2">
        <v>164</v>
      </c>
    </row>
    <row r="2" spans="1:40" x14ac:dyDescent="0.25">
      <c r="A2" s="165" t="s">
        <v>2</v>
      </c>
      <c r="B2" s="2">
        <v>36</v>
      </c>
      <c r="C2" s="165" t="s">
        <v>183</v>
      </c>
      <c r="D2" s="2">
        <v>53</v>
      </c>
      <c r="G2" s="177" t="s">
        <v>245</v>
      </c>
      <c r="H2" s="177"/>
      <c r="I2" s="177"/>
      <c r="J2" s="177"/>
      <c r="K2" s="177"/>
    </row>
    <row r="3" spans="1:40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40" x14ac:dyDescent="0.25">
      <c r="A4" s="165" t="s">
        <v>186</v>
      </c>
      <c r="B4" s="2" t="s">
        <v>6</v>
      </c>
    </row>
    <row r="6" spans="1:40" x14ac:dyDescent="0.25">
      <c r="B6" s="165" t="s">
        <v>7</v>
      </c>
      <c r="H6" s="165" t="s">
        <v>8</v>
      </c>
      <c r="P6" s="165" t="s">
        <v>9</v>
      </c>
      <c r="V6" s="165"/>
      <c r="AF6" s="165"/>
    </row>
    <row r="7" spans="1:40" x14ac:dyDescent="0.25">
      <c r="A7" s="165"/>
      <c r="B7" s="165" t="s">
        <v>11</v>
      </c>
      <c r="C7" s="165" t="s">
        <v>6</v>
      </c>
      <c r="H7" s="94"/>
      <c r="I7" s="94" t="s">
        <v>12</v>
      </c>
      <c r="J7" s="94" t="s">
        <v>13</v>
      </c>
      <c r="P7" s="94"/>
      <c r="Q7" s="94" t="s">
        <v>12</v>
      </c>
      <c r="R7" s="94" t="s">
        <v>13</v>
      </c>
      <c r="V7" s="165"/>
      <c r="W7" s="180"/>
      <c r="X7" s="180"/>
      <c r="Y7" s="180"/>
      <c r="Z7" s="180"/>
      <c r="AB7" s="165"/>
      <c r="AC7" s="165"/>
      <c r="AF7" s="165"/>
      <c r="AG7" s="165"/>
      <c r="AH7" s="165"/>
      <c r="AI7" s="165"/>
      <c r="AJ7" s="165"/>
      <c r="AK7" s="165"/>
      <c r="AL7" s="165"/>
      <c r="AM7" s="165"/>
      <c r="AN7" s="165"/>
    </row>
    <row r="8" spans="1:40" x14ac:dyDescent="0.25">
      <c r="A8" s="165" t="s">
        <v>14</v>
      </c>
      <c r="B8">
        <v>25.873474668205279</v>
      </c>
      <c r="C8">
        <v>6.9895369341401308</v>
      </c>
      <c r="H8" s="94" t="s">
        <v>15</v>
      </c>
      <c r="I8">
        <v>0.30691401468267759</v>
      </c>
      <c r="J8">
        <v>0.23048947779912191</v>
      </c>
      <c r="P8" s="94" t="s">
        <v>16</v>
      </c>
      <c r="Q8">
        <v>0.2355224633760642</v>
      </c>
      <c r="R8">
        <v>-0.90347054809442062</v>
      </c>
      <c r="V8" s="165"/>
      <c r="W8" s="165"/>
      <c r="X8" s="165"/>
      <c r="Y8" s="165"/>
      <c r="Z8" s="165"/>
      <c r="AB8" s="165"/>
      <c r="AF8" s="165"/>
    </row>
    <row r="9" spans="1:40" x14ac:dyDescent="0.25">
      <c r="A9" s="165" t="s">
        <v>17</v>
      </c>
      <c r="B9">
        <v>70.677232582062175</v>
      </c>
      <c r="C9">
        <v>54.457856947409631</v>
      </c>
      <c r="H9" s="94" t="s">
        <v>18</v>
      </c>
      <c r="I9">
        <v>0.3673583363618908</v>
      </c>
      <c r="J9">
        <v>0.2188071840861244</v>
      </c>
      <c r="P9" s="94" t="s">
        <v>19</v>
      </c>
      <c r="Q9">
        <v>5.7608929589650906</v>
      </c>
      <c r="R9">
        <v>9.5231481005210235</v>
      </c>
      <c r="V9" s="165"/>
      <c r="AB9" s="165"/>
      <c r="AF9" s="165"/>
    </row>
    <row r="10" spans="1:40" x14ac:dyDescent="0.25">
      <c r="A10" s="165" t="s">
        <v>20</v>
      </c>
      <c r="B10">
        <v>16.08827931048916</v>
      </c>
      <c r="C10">
        <v>38.729495480061502</v>
      </c>
      <c r="H10" s="94" t="s">
        <v>21</v>
      </c>
      <c r="I10">
        <v>0.1211580276492631</v>
      </c>
      <c r="J10">
        <v>0.14033536303069269</v>
      </c>
      <c r="P10" s="94" t="s">
        <v>22</v>
      </c>
      <c r="Q10">
        <v>38.568841258651368</v>
      </c>
      <c r="R10">
        <v>73.841038861577474</v>
      </c>
      <c r="V10" s="165"/>
      <c r="AB10" s="165"/>
      <c r="AF10" s="165"/>
    </row>
    <row r="11" spans="1:40" x14ac:dyDescent="0.25">
      <c r="A11" s="165" t="s">
        <v>23</v>
      </c>
      <c r="B11">
        <v>22.04631715315281</v>
      </c>
      <c r="C11">
        <v>24.462564747865709</v>
      </c>
      <c r="H11" s="94" t="s">
        <v>24</v>
      </c>
      <c r="I11">
        <v>0.11041698244932389</v>
      </c>
      <c r="J11">
        <v>7.8314489054954278E-2</v>
      </c>
      <c r="V11" s="165"/>
      <c r="AB11" s="165"/>
      <c r="AF11" s="165"/>
    </row>
    <row r="12" spans="1:40" x14ac:dyDescent="0.25">
      <c r="H12" s="94" t="s">
        <v>25</v>
      </c>
      <c r="I12">
        <v>8.8474550697907731E-2</v>
      </c>
      <c r="J12">
        <v>9.769432550682644E-2</v>
      </c>
      <c r="V12" s="165"/>
      <c r="AB12" s="165"/>
      <c r="AF12" s="165"/>
    </row>
    <row r="13" spans="1:40" x14ac:dyDescent="0.25">
      <c r="H13" s="94" t="s">
        <v>26</v>
      </c>
      <c r="I13">
        <v>0.29317936797122868</v>
      </c>
      <c r="J13">
        <v>0.14943524464349639</v>
      </c>
      <c r="P13" s="94" t="s">
        <v>27</v>
      </c>
      <c r="Q13">
        <v>760.90232739069313</v>
      </c>
      <c r="V13" s="165"/>
      <c r="AB13" s="165"/>
      <c r="AF13" s="165"/>
    </row>
    <row r="14" spans="1:40" x14ac:dyDescent="0.25">
      <c r="H14" s="94" t="s">
        <v>28</v>
      </c>
      <c r="I14">
        <v>0.18031392877893351</v>
      </c>
      <c r="J14">
        <v>0.13820602017627709</v>
      </c>
      <c r="V14" s="165"/>
      <c r="AB14" s="165"/>
      <c r="AF14" s="165"/>
    </row>
    <row r="15" spans="1:40" x14ac:dyDescent="0.25">
      <c r="H15" s="94" t="s">
        <v>29</v>
      </c>
      <c r="I15">
        <v>0.29934672800408402</v>
      </c>
      <c r="J15">
        <v>0.31144622106397518</v>
      </c>
      <c r="V15" s="165"/>
      <c r="AB15" s="165"/>
      <c r="AF15" s="165"/>
    </row>
    <row r="16" spans="1:40" x14ac:dyDescent="0.25">
      <c r="V16" s="165"/>
      <c r="AB16" s="165"/>
      <c r="AF16" s="165"/>
    </row>
    <row r="17" spans="1:40" x14ac:dyDescent="0.25">
      <c r="V17" s="165"/>
      <c r="AB17" s="165"/>
      <c r="AF17" s="165"/>
    </row>
    <row r="18" spans="1:40" x14ac:dyDescent="0.25">
      <c r="V18" s="165"/>
    </row>
    <row r="19" spans="1:40" x14ac:dyDescent="0.25">
      <c r="B19" s="165" t="s">
        <v>30</v>
      </c>
      <c r="H19" s="165" t="s">
        <v>31</v>
      </c>
      <c r="P19" s="165" t="s">
        <v>32</v>
      </c>
    </row>
    <row r="20" spans="1:40" x14ac:dyDescent="0.25">
      <c r="A20" s="165"/>
      <c r="B20" s="165" t="s">
        <v>11</v>
      </c>
      <c r="C20" s="165" t="s">
        <v>6</v>
      </c>
      <c r="H20" s="94"/>
      <c r="I20" s="94" t="s">
        <v>12</v>
      </c>
      <c r="J20" s="94" t="s">
        <v>13</v>
      </c>
      <c r="P20" s="94"/>
      <c r="Q20" s="94" t="s">
        <v>12</v>
      </c>
      <c r="R20" s="94" t="s">
        <v>13</v>
      </c>
    </row>
    <row r="21" spans="1:40" x14ac:dyDescent="0.25">
      <c r="A21" s="165" t="s">
        <v>14</v>
      </c>
      <c r="B21">
        <v>10.297341305301019</v>
      </c>
      <c r="C21">
        <v>4.0100114925645043</v>
      </c>
      <c r="H21" s="94" t="s">
        <v>15</v>
      </c>
      <c r="I21">
        <v>0.68720283598220855</v>
      </c>
      <c r="J21">
        <v>0.80925843523239516</v>
      </c>
      <c r="P21" s="94" t="s">
        <v>16</v>
      </c>
      <c r="Q21">
        <v>-0.90848888206765888</v>
      </c>
      <c r="R21">
        <v>0.25397650245072878</v>
      </c>
    </row>
    <row r="22" spans="1:40" x14ac:dyDescent="0.25">
      <c r="A22" s="165" t="s">
        <v>17</v>
      </c>
      <c r="B22">
        <v>21.27239429065342</v>
      </c>
      <c r="C22">
        <v>42.178943575743112</v>
      </c>
      <c r="H22" s="94" t="s">
        <v>18</v>
      </c>
      <c r="I22">
        <v>0.74862418734820868</v>
      </c>
      <c r="J22">
        <v>0.66408430803697716</v>
      </c>
      <c r="P22" s="94" t="s">
        <v>19</v>
      </c>
      <c r="Q22">
        <v>5.6116695173412134</v>
      </c>
      <c r="R22">
        <v>7.2708083696826691</v>
      </c>
    </row>
    <row r="23" spans="1:40" x14ac:dyDescent="0.25">
      <c r="A23" s="165" t="s">
        <v>20</v>
      </c>
      <c r="B23">
        <v>5.7197342194865666</v>
      </c>
      <c r="C23">
        <v>31.211598449473652</v>
      </c>
      <c r="H23" s="94" t="s">
        <v>21</v>
      </c>
      <c r="I23">
        <v>0.86272433932950965</v>
      </c>
      <c r="J23">
        <v>0.72943699257196282</v>
      </c>
      <c r="P23" s="94" t="s">
        <v>22</v>
      </c>
      <c r="Q23">
        <v>54.228456274031871</v>
      </c>
      <c r="R23">
        <v>57.842368445424597</v>
      </c>
      <c r="V23" s="165"/>
      <c r="AF23" s="165"/>
    </row>
    <row r="24" spans="1:40" x14ac:dyDescent="0.25">
      <c r="A24" s="165" t="s">
        <v>23</v>
      </c>
      <c r="B24">
        <v>65.285065710908</v>
      </c>
      <c r="C24">
        <v>59.321919773692599</v>
      </c>
      <c r="H24" s="94" t="s">
        <v>24</v>
      </c>
      <c r="I24">
        <v>0.91205232226301991</v>
      </c>
      <c r="J24">
        <v>0.86136314134242176</v>
      </c>
      <c r="V24" s="165"/>
      <c r="W24" s="180"/>
      <c r="X24" s="180"/>
      <c r="Y24" s="180"/>
      <c r="Z24" s="180"/>
      <c r="AB24" s="165"/>
      <c r="AC24" s="165"/>
      <c r="AF24" s="165"/>
      <c r="AG24" s="165"/>
      <c r="AH24" s="165"/>
      <c r="AI24" s="165"/>
      <c r="AJ24" s="165"/>
      <c r="AK24" s="165"/>
      <c r="AL24" s="165"/>
      <c r="AM24" s="165"/>
      <c r="AN24" s="165"/>
    </row>
    <row r="25" spans="1:40" x14ac:dyDescent="0.25">
      <c r="H25" s="94" t="s">
        <v>25</v>
      </c>
      <c r="I25">
        <v>0.72727846071408808</v>
      </c>
      <c r="J25">
        <v>0.86603843880753895</v>
      </c>
      <c r="V25" s="165"/>
      <c r="W25" s="165"/>
      <c r="X25" s="165"/>
      <c r="Y25" s="165"/>
      <c r="Z25" s="165"/>
      <c r="AB25" s="165"/>
      <c r="AF25" s="165"/>
    </row>
    <row r="26" spans="1:40" x14ac:dyDescent="0.25">
      <c r="H26" s="94" t="s">
        <v>26</v>
      </c>
      <c r="I26">
        <v>0.94603784462146101</v>
      </c>
      <c r="J26">
        <v>0.92508924382236313</v>
      </c>
      <c r="P26" s="94" t="s">
        <v>27</v>
      </c>
      <c r="Q26">
        <v>1524.43215211194</v>
      </c>
      <c r="V26" s="165"/>
      <c r="AB26" s="165"/>
    </row>
    <row r="27" spans="1:40" x14ac:dyDescent="0.25">
      <c r="H27" s="94" t="s">
        <v>28</v>
      </c>
      <c r="I27">
        <v>0.82955457485257489</v>
      </c>
      <c r="J27">
        <v>0.79848586688690348</v>
      </c>
      <c r="V27" s="165"/>
      <c r="AB27" s="165"/>
    </row>
    <row r="28" spans="1:40" x14ac:dyDescent="0.25">
      <c r="H28" s="94" t="s">
        <v>29</v>
      </c>
      <c r="I28">
        <v>0.89257213361349275</v>
      </c>
      <c r="J28">
        <v>0.83656881933578664</v>
      </c>
      <c r="V28" s="165"/>
      <c r="AB28" s="165"/>
    </row>
    <row r="29" spans="1:40" x14ac:dyDescent="0.25">
      <c r="V29" s="165"/>
      <c r="AB29" s="165"/>
    </row>
    <row r="30" spans="1:40" x14ac:dyDescent="0.25">
      <c r="V30" s="165"/>
      <c r="AB30" s="165"/>
    </row>
    <row r="31" spans="1:40" x14ac:dyDescent="0.25">
      <c r="V31" s="165"/>
      <c r="AB31" s="165"/>
    </row>
    <row r="32" spans="1:40" x14ac:dyDescent="0.25">
      <c r="B32" s="165" t="s">
        <v>33</v>
      </c>
      <c r="H32" s="165" t="s">
        <v>34</v>
      </c>
      <c r="P32" s="165" t="s">
        <v>35</v>
      </c>
      <c r="V32" s="165"/>
      <c r="AB32" s="165"/>
    </row>
    <row r="33" spans="1:40" x14ac:dyDescent="0.25">
      <c r="A33" s="165"/>
      <c r="B33" s="165" t="s">
        <v>11</v>
      </c>
      <c r="C33" s="165" t="s">
        <v>6</v>
      </c>
      <c r="H33" s="94"/>
      <c r="I33" s="94" t="s">
        <v>12</v>
      </c>
      <c r="J33" s="94" t="s">
        <v>13</v>
      </c>
      <c r="P33" s="94"/>
      <c r="Q33" s="94" t="s">
        <v>12</v>
      </c>
      <c r="R33" s="94" t="s">
        <v>13</v>
      </c>
      <c r="V33" s="165"/>
      <c r="AB33" s="165"/>
    </row>
    <row r="34" spans="1:40" x14ac:dyDescent="0.25">
      <c r="A34" s="165" t="s">
        <v>14</v>
      </c>
      <c r="B34">
        <v>13.075235420571691</v>
      </c>
      <c r="C34">
        <v>5.4162276623045882</v>
      </c>
      <c r="H34" s="94" t="s">
        <v>15</v>
      </c>
      <c r="I34">
        <v>0.64783822894874177</v>
      </c>
      <c r="J34">
        <v>0.8029281689868335</v>
      </c>
      <c r="P34" s="94" t="s">
        <v>16</v>
      </c>
      <c r="Q34">
        <v>-8.2434641137123528</v>
      </c>
      <c r="R34">
        <v>5.0615079476951079</v>
      </c>
      <c r="V34" s="165"/>
      <c r="AB34" s="165"/>
    </row>
    <row r="35" spans="1:40" x14ac:dyDescent="0.25">
      <c r="A35" s="165" t="s">
        <v>17</v>
      </c>
      <c r="B35">
        <v>26.895694848157241</v>
      </c>
      <c r="C35">
        <v>42.213890803577819</v>
      </c>
      <c r="H35" s="94" t="s">
        <v>18</v>
      </c>
      <c r="I35">
        <v>0.44247247004531293</v>
      </c>
      <c r="J35">
        <v>0.36229986869267661</v>
      </c>
      <c r="P35" s="94" t="s">
        <v>19</v>
      </c>
      <c r="Q35">
        <v>21.996446396870489</v>
      </c>
      <c r="R35">
        <v>24.056935740635449</v>
      </c>
      <c r="V35" s="165"/>
      <c r="AB35" s="165"/>
    </row>
    <row r="36" spans="1:40" x14ac:dyDescent="0.25">
      <c r="A36" s="165" t="s">
        <v>20</v>
      </c>
      <c r="B36">
        <v>60.845199441838993</v>
      </c>
      <c r="C36">
        <v>119.53162926231489</v>
      </c>
      <c r="H36" s="94" t="s">
        <v>21</v>
      </c>
      <c r="I36">
        <v>0.81863581756982695</v>
      </c>
      <c r="J36">
        <v>0.91761089515177663</v>
      </c>
      <c r="P36" s="94" t="s">
        <v>22</v>
      </c>
      <c r="Q36">
        <v>78.729145591089591</v>
      </c>
      <c r="R36">
        <v>85.457108347028495</v>
      </c>
      <c r="V36" s="165"/>
      <c r="AB36" s="165"/>
    </row>
    <row r="37" spans="1:40" x14ac:dyDescent="0.25">
      <c r="A37" s="165" t="s">
        <v>23</v>
      </c>
      <c r="B37">
        <v>395.60982075751423</v>
      </c>
      <c r="C37">
        <v>26.83658554514064</v>
      </c>
      <c r="H37" s="94" t="s">
        <v>24</v>
      </c>
      <c r="I37">
        <v>0.58817592491014314</v>
      </c>
      <c r="J37">
        <v>0.5685749391935736</v>
      </c>
      <c r="V37" s="165"/>
    </row>
    <row r="38" spans="1:40" x14ac:dyDescent="0.25">
      <c r="H38" s="94" t="s">
        <v>25</v>
      </c>
      <c r="I38">
        <v>0.70561681204936011</v>
      </c>
      <c r="J38">
        <v>0.72038193457105881</v>
      </c>
    </row>
    <row r="39" spans="1:40" x14ac:dyDescent="0.25">
      <c r="H39" s="94" t="s">
        <v>26</v>
      </c>
      <c r="I39">
        <v>0.63150242332224393</v>
      </c>
      <c r="J39">
        <v>0.58893347228356185</v>
      </c>
      <c r="P39" s="94" t="s">
        <v>27</v>
      </c>
      <c r="Q39">
        <v>1430.233067879921</v>
      </c>
    </row>
    <row r="40" spans="1:40" x14ac:dyDescent="0.25">
      <c r="H40" s="94" t="s">
        <v>28</v>
      </c>
      <c r="I40">
        <v>0.35747667266225469</v>
      </c>
      <c r="J40">
        <v>0.55028296123876697</v>
      </c>
      <c r="V40" s="165"/>
      <c r="AF40" s="165"/>
    </row>
    <row r="41" spans="1:40" x14ac:dyDescent="0.25">
      <c r="H41" s="94" t="s">
        <v>29</v>
      </c>
      <c r="I41">
        <v>0.64790554132488498</v>
      </c>
      <c r="J41">
        <v>0.60999382539781288</v>
      </c>
      <c r="V41" s="165"/>
      <c r="W41" s="180"/>
      <c r="X41" s="180"/>
      <c r="Y41" s="180"/>
      <c r="Z41" s="180"/>
      <c r="AB41" s="165"/>
      <c r="AC41" s="165"/>
      <c r="AF41" s="165"/>
      <c r="AG41" s="165"/>
      <c r="AH41" s="165"/>
      <c r="AI41" s="165"/>
      <c r="AJ41" s="165"/>
      <c r="AK41" s="165"/>
      <c r="AL41" s="165"/>
      <c r="AM41" s="165"/>
      <c r="AN41" s="165"/>
    </row>
    <row r="42" spans="1:40" x14ac:dyDescent="0.25">
      <c r="V42" s="165"/>
      <c r="W42" s="165"/>
      <c r="X42" s="165"/>
      <c r="Y42" s="165"/>
      <c r="Z42" s="165"/>
      <c r="AB42" s="165"/>
      <c r="AF42" s="165"/>
    </row>
    <row r="43" spans="1:40" x14ac:dyDescent="0.25">
      <c r="V43" s="165"/>
      <c r="AF43" s="165"/>
    </row>
    <row r="45" spans="1:40" x14ac:dyDescent="0.25">
      <c r="B45" s="165" t="s">
        <v>36</v>
      </c>
      <c r="H45" s="165" t="s">
        <v>40</v>
      </c>
      <c r="P45" s="165" t="s">
        <v>38</v>
      </c>
    </row>
    <row r="46" spans="1:40" x14ac:dyDescent="0.25">
      <c r="A46" s="165"/>
      <c r="B46" s="165" t="s">
        <v>11</v>
      </c>
      <c r="C46" s="165" t="s">
        <v>6</v>
      </c>
      <c r="H46" s="94"/>
      <c r="I46" s="94" t="s">
        <v>12</v>
      </c>
      <c r="J46" s="94" t="s">
        <v>13</v>
      </c>
      <c r="P46" s="94"/>
      <c r="Q46" s="94" t="s">
        <v>12</v>
      </c>
      <c r="R46" s="94" t="s">
        <v>13</v>
      </c>
    </row>
    <row r="47" spans="1:40" x14ac:dyDescent="0.25">
      <c r="A47" s="165" t="s">
        <v>14</v>
      </c>
      <c r="B47">
        <v>8.7915341600870605</v>
      </c>
      <c r="C47">
        <v>4.5876845684889664</v>
      </c>
      <c r="H47" s="94" t="s">
        <v>15</v>
      </c>
      <c r="I47">
        <v>0.47958589435190629</v>
      </c>
      <c r="J47">
        <v>0.42626005597898509</v>
      </c>
      <c r="P47" s="94" t="s">
        <v>16</v>
      </c>
      <c r="Q47">
        <v>-0.1691137514761904</v>
      </c>
      <c r="R47">
        <v>-0.69416980080467494</v>
      </c>
    </row>
    <row r="48" spans="1:40" x14ac:dyDescent="0.25">
      <c r="A48" s="165" t="s">
        <v>17</v>
      </c>
      <c r="B48">
        <v>13.46081327981685</v>
      </c>
      <c r="C48">
        <v>16.67800468758152</v>
      </c>
      <c r="H48" s="94" t="s">
        <v>18</v>
      </c>
      <c r="I48">
        <v>0.22963294710832399</v>
      </c>
      <c r="J48">
        <v>0.13668110780290291</v>
      </c>
      <c r="P48" s="94" t="s">
        <v>19</v>
      </c>
      <c r="Q48">
        <v>6.6319356085616503</v>
      </c>
      <c r="R48">
        <v>14.29740453214119</v>
      </c>
    </row>
    <row r="49" spans="1:40" x14ac:dyDescent="0.25">
      <c r="A49" s="165" t="s">
        <v>20</v>
      </c>
      <c r="B49">
        <v>97.736590073337069</v>
      </c>
      <c r="C49">
        <v>36.94613675122902</v>
      </c>
      <c r="H49" s="94" t="s">
        <v>21</v>
      </c>
      <c r="I49">
        <v>0.15344471766194259</v>
      </c>
      <c r="J49">
        <v>0.1769389351169515</v>
      </c>
      <c r="P49" s="94" t="s">
        <v>22</v>
      </c>
      <c r="Q49">
        <v>40.728843986931821</v>
      </c>
      <c r="R49">
        <v>85.250623904182518</v>
      </c>
    </row>
    <row r="50" spans="1:40" x14ac:dyDescent="0.25">
      <c r="A50" s="165" t="s">
        <v>23</v>
      </c>
      <c r="B50">
        <v>20.845537370235188</v>
      </c>
      <c r="C50">
        <v>16.305688964244709</v>
      </c>
      <c r="H50" s="94" t="s">
        <v>24</v>
      </c>
      <c r="I50">
        <v>0.21372619114946589</v>
      </c>
      <c r="J50">
        <v>0.18198420590190989</v>
      </c>
    </row>
    <row r="51" spans="1:40" x14ac:dyDescent="0.25">
      <c r="H51" s="94" t="s">
        <v>25</v>
      </c>
      <c r="I51">
        <v>0.2312339219837394</v>
      </c>
      <c r="J51">
        <v>0.19578500533261919</v>
      </c>
    </row>
    <row r="52" spans="1:40" x14ac:dyDescent="0.25">
      <c r="H52" s="94" t="s">
        <v>26</v>
      </c>
      <c r="I52">
        <v>0.31056154651791562</v>
      </c>
      <c r="J52">
        <v>0.20528764288139659</v>
      </c>
      <c r="P52" s="94" t="s">
        <v>27</v>
      </c>
      <c r="Q52">
        <v>812.80784665922135</v>
      </c>
    </row>
    <row r="53" spans="1:40" x14ac:dyDescent="0.25">
      <c r="H53" s="94" t="s">
        <v>28</v>
      </c>
      <c r="I53">
        <v>8.8820141113517326E-2</v>
      </c>
      <c r="J53">
        <v>0.110437922468009</v>
      </c>
    </row>
    <row r="54" spans="1:40" x14ac:dyDescent="0.25">
      <c r="H54" s="94" t="s">
        <v>29</v>
      </c>
      <c r="I54">
        <v>0.1373680878844262</v>
      </c>
      <c r="J54">
        <v>0.12554690809675839</v>
      </c>
    </row>
    <row r="57" spans="1:40" x14ac:dyDescent="0.25">
      <c r="V57" s="165"/>
      <c r="AF57" s="165"/>
    </row>
    <row r="58" spans="1:40" x14ac:dyDescent="0.25">
      <c r="B58" s="165" t="s">
        <v>42</v>
      </c>
      <c r="H58" s="165" t="s">
        <v>43</v>
      </c>
      <c r="P58" s="165" t="s">
        <v>44</v>
      </c>
      <c r="V58" s="165"/>
      <c r="W58" s="180"/>
      <c r="X58" s="180"/>
      <c r="Y58" s="180"/>
      <c r="Z58" s="180"/>
      <c r="AB58" s="165"/>
      <c r="AC58" s="165"/>
      <c r="AF58" s="165"/>
      <c r="AG58" s="165"/>
      <c r="AH58" s="165"/>
      <c r="AI58" s="165"/>
      <c r="AJ58" s="165"/>
      <c r="AK58" s="165"/>
      <c r="AL58" s="165"/>
      <c r="AM58" s="165"/>
      <c r="AN58" s="165"/>
    </row>
    <row r="59" spans="1:40" x14ac:dyDescent="0.25">
      <c r="A59" s="165"/>
      <c r="B59" s="165" t="s">
        <v>11</v>
      </c>
      <c r="C59" s="165" t="s">
        <v>6</v>
      </c>
      <c r="H59" s="94"/>
      <c r="I59" s="94" t="s">
        <v>12</v>
      </c>
      <c r="J59" s="94" t="s">
        <v>13</v>
      </c>
      <c r="P59" s="94"/>
      <c r="Q59" s="94" t="s">
        <v>12</v>
      </c>
      <c r="R59" s="94" t="s">
        <v>13</v>
      </c>
      <c r="V59" s="165"/>
      <c r="W59" s="165"/>
      <c r="X59" s="165"/>
      <c r="Y59" s="165"/>
      <c r="Z59" s="165"/>
      <c r="AB59" s="165"/>
      <c r="AF59" s="165"/>
    </row>
    <row r="60" spans="1:40" x14ac:dyDescent="0.25">
      <c r="A60" s="165" t="s">
        <v>14</v>
      </c>
      <c r="B60">
        <v>31.102213825035271</v>
      </c>
      <c r="C60">
        <v>9.1703603089066821</v>
      </c>
      <c r="H60" s="94" t="s">
        <v>15</v>
      </c>
      <c r="I60">
        <v>0.16188368386073029</v>
      </c>
      <c r="J60">
        <v>0.11888829751279401</v>
      </c>
      <c r="P60" s="94" t="s">
        <v>16</v>
      </c>
      <c r="Q60">
        <v>-2.596221141390036</v>
      </c>
      <c r="R60">
        <v>0.90437929346428769</v>
      </c>
      <c r="V60" s="165"/>
      <c r="AB60" s="165"/>
      <c r="AF60" s="165"/>
    </row>
    <row r="61" spans="1:40" x14ac:dyDescent="0.25">
      <c r="A61" s="165" t="s">
        <v>17</v>
      </c>
      <c r="B61">
        <v>80.543008086848815</v>
      </c>
      <c r="C61">
        <v>131.26362838808831</v>
      </c>
      <c r="H61" s="94" t="s">
        <v>18</v>
      </c>
      <c r="I61">
        <v>0.18127634082221189</v>
      </c>
      <c r="J61">
        <v>8.4124466746938714E-2</v>
      </c>
      <c r="P61" s="94" t="s">
        <v>19</v>
      </c>
      <c r="Q61">
        <v>15.229717127923349</v>
      </c>
      <c r="R61">
        <v>19.181339895104621</v>
      </c>
      <c r="V61" s="165"/>
      <c r="AF61" s="165"/>
    </row>
    <row r="62" spans="1:40" x14ac:dyDescent="0.25">
      <c r="A62" s="165" t="s">
        <v>20</v>
      </c>
      <c r="B62">
        <v>21.72297972895991</v>
      </c>
      <c r="C62">
        <v>47.271457823796112</v>
      </c>
      <c r="H62" s="94" t="s">
        <v>21</v>
      </c>
      <c r="I62">
        <v>6.8981378617489722E-2</v>
      </c>
      <c r="J62">
        <v>6.0512689545489967E-2</v>
      </c>
      <c r="P62" s="94" t="s">
        <v>22</v>
      </c>
      <c r="Q62">
        <v>100.9231197623772</v>
      </c>
      <c r="R62">
        <v>109.3009902108582</v>
      </c>
      <c r="AF62" s="165"/>
    </row>
    <row r="63" spans="1:40" x14ac:dyDescent="0.25">
      <c r="A63" s="165" t="s">
        <v>23</v>
      </c>
      <c r="B63">
        <v>55.503622759119366</v>
      </c>
      <c r="C63">
        <v>46.561373845062661</v>
      </c>
      <c r="H63" s="94" t="s">
        <v>24</v>
      </c>
      <c r="I63">
        <v>6.3101674080634509E-2</v>
      </c>
      <c r="J63">
        <v>7.8725608197023941E-2</v>
      </c>
      <c r="AF63" s="165"/>
    </row>
    <row r="64" spans="1:40" x14ac:dyDescent="0.25">
      <c r="H64" s="94" t="s">
        <v>25</v>
      </c>
      <c r="I64">
        <v>9.2983163728965479E-2</v>
      </c>
      <c r="J64">
        <v>8.8445060419930124E-2</v>
      </c>
      <c r="AF64" s="165"/>
    </row>
    <row r="65" spans="1:40" x14ac:dyDescent="0.25">
      <c r="H65" s="94" t="s">
        <v>26</v>
      </c>
      <c r="I65">
        <v>0.25223891795945957</v>
      </c>
      <c r="J65">
        <v>8.7022947294797648E-2</v>
      </c>
      <c r="P65" s="94" t="s">
        <v>27</v>
      </c>
      <c r="Q65">
        <v>6485.5004424042381</v>
      </c>
      <c r="AF65" s="165"/>
    </row>
    <row r="66" spans="1:40" x14ac:dyDescent="0.25">
      <c r="H66" s="94" t="s">
        <v>28</v>
      </c>
      <c r="I66">
        <v>0.18745730406391589</v>
      </c>
      <c r="J66">
        <v>0.1295895158580842</v>
      </c>
    </row>
    <row r="67" spans="1:40" x14ac:dyDescent="0.25">
      <c r="H67" s="94" t="s">
        <v>29</v>
      </c>
      <c r="I67">
        <v>5.8885223298545362E-2</v>
      </c>
      <c r="J67">
        <v>8.0211061171398118E-2</v>
      </c>
    </row>
    <row r="71" spans="1:40" x14ac:dyDescent="0.25">
      <c r="B71" s="165" t="s">
        <v>45</v>
      </c>
      <c r="H71" s="165" t="s">
        <v>46</v>
      </c>
      <c r="P71" s="165" t="s">
        <v>47</v>
      </c>
    </row>
    <row r="72" spans="1:40" x14ac:dyDescent="0.25">
      <c r="A72" s="165"/>
      <c r="B72" s="165" t="s">
        <v>11</v>
      </c>
      <c r="C72" s="165" t="s">
        <v>6</v>
      </c>
      <c r="H72" s="94"/>
      <c r="I72" s="94" t="s">
        <v>12</v>
      </c>
      <c r="J72" s="94" t="s">
        <v>13</v>
      </c>
      <c r="P72" s="94"/>
      <c r="Q72" s="94" t="s">
        <v>12</v>
      </c>
      <c r="R72" s="94" t="s">
        <v>13</v>
      </c>
    </row>
    <row r="73" spans="1:40" x14ac:dyDescent="0.25">
      <c r="A73" s="165" t="s">
        <v>14</v>
      </c>
      <c r="B73">
        <v>5.3557767926162461</v>
      </c>
      <c r="C73">
        <v>2.4612202298903298</v>
      </c>
      <c r="H73" s="94" t="s">
        <v>15</v>
      </c>
      <c r="I73">
        <v>0.1160200445476314</v>
      </c>
      <c r="J73">
        <v>0.29949106305979029</v>
      </c>
      <c r="P73" s="94" t="s">
        <v>16</v>
      </c>
      <c r="Q73">
        <v>-0.49219048572153279</v>
      </c>
      <c r="R73">
        <v>0.34554654532212309</v>
      </c>
    </row>
    <row r="74" spans="1:40" x14ac:dyDescent="0.25">
      <c r="A74" s="165" t="s">
        <v>17</v>
      </c>
      <c r="B74">
        <v>17.78358588657855</v>
      </c>
      <c r="C74">
        <v>30.296112385088708</v>
      </c>
      <c r="H74" s="94" t="s">
        <v>18</v>
      </c>
      <c r="I74">
        <v>0.18329031083246941</v>
      </c>
      <c r="J74">
        <v>0.1240985125793046</v>
      </c>
      <c r="P74" s="94" t="s">
        <v>19</v>
      </c>
      <c r="Q74">
        <v>5.5990714329183264</v>
      </c>
      <c r="R74">
        <v>5.8848494929842579</v>
      </c>
      <c r="V74" s="165"/>
      <c r="AF74" s="165"/>
    </row>
    <row r="75" spans="1:40" x14ac:dyDescent="0.25">
      <c r="A75" s="165" t="s">
        <v>20</v>
      </c>
      <c r="B75">
        <v>3.5058677503464128</v>
      </c>
      <c r="C75">
        <v>7.0000118341204249</v>
      </c>
      <c r="H75" s="94" t="s">
        <v>21</v>
      </c>
      <c r="I75">
        <v>0.10548350503669821</v>
      </c>
      <c r="J75">
        <v>9.0971879842672049E-2</v>
      </c>
      <c r="P75" s="94" t="s">
        <v>22</v>
      </c>
      <c r="Q75">
        <v>34.236299119548526</v>
      </c>
      <c r="R75">
        <v>42.309037928467482</v>
      </c>
      <c r="V75" s="165"/>
      <c r="W75" s="180"/>
      <c r="X75" s="180"/>
      <c r="Y75" s="180"/>
      <c r="Z75" s="180"/>
      <c r="AB75" s="165"/>
      <c r="AC75" s="165"/>
      <c r="AF75" s="165"/>
      <c r="AG75" s="165"/>
      <c r="AH75" s="165"/>
      <c r="AI75" s="165"/>
      <c r="AJ75" s="165"/>
      <c r="AK75" s="165"/>
      <c r="AL75" s="165"/>
      <c r="AM75" s="165"/>
      <c r="AN75" s="165"/>
    </row>
    <row r="76" spans="1:40" x14ac:dyDescent="0.25">
      <c r="A76" s="165" t="s">
        <v>23</v>
      </c>
      <c r="B76">
        <v>5.5936389528173729</v>
      </c>
      <c r="C76">
        <v>4.0383042556234177</v>
      </c>
      <c r="H76" s="94" t="s">
        <v>24</v>
      </c>
      <c r="I76">
        <v>0.1225074597511175</v>
      </c>
      <c r="J76">
        <v>0.1316020263790082</v>
      </c>
      <c r="V76" s="165"/>
      <c r="W76" s="165"/>
      <c r="X76" s="165"/>
      <c r="Y76" s="165"/>
      <c r="Z76" s="165"/>
      <c r="AB76" s="165"/>
      <c r="AF76" s="165"/>
    </row>
    <row r="77" spans="1:40" x14ac:dyDescent="0.25">
      <c r="H77" s="94" t="s">
        <v>25</v>
      </c>
      <c r="I77">
        <v>7.6937478653870434E-2</v>
      </c>
      <c r="J77">
        <v>0.1243193101963212</v>
      </c>
      <c r="V77" s="165"/>
      <c r="AB77" s="165"/>
      <c r="AF77" s="165"/>
    </row>
    <row r="78" spans="1:40" x14ac:dyDescent="0.25">
      <c r="H78" s="94" t="s">
        <v>26</v>
      </c>
      <c r="I78">
        <v>9.4992143719739477E-2</v>
      </c>
      <c r="J78">
        <v>0.110999076324625</v>
      </c>
      <c r="P78" s="94" t="s">
        <v>27</v>
      </c>
      <c r="Q78">
        <v>695.28968257374595</v>
      </c>
      <c r="V78" s="165"/>
      <c r="AB78" s="165"/>
      <c r="AF78" s="165"/>
    </row>
    <row r="79" spans="1:40" x14ac:dyDescent="0.25">
      <c r="H79" s="94" t="s">
        <v>28</v>
      </c>
      <c r="I79">
        <v>0.1075102731206489</v>
      </c>
      <c r="J79">
        <v>0.12749509325835259</v>
      </c>
      <c r="V79" s="165"/>
      <c r="AB79" s="165"/>
      <c r="AF79" s="165"/>
    </row>
    <row r="80" spans="1:40" x14ac:dyDescent="0.25">
      <c r="H80" s="94" t="s">
        <v>29</v>
      </c>
      <c r="I80">
        <v>0.1171355743274383</v>
      </c>
      <c r="J80">
        <v>0.1959427027200748</v>
      </c>
      <c r="V80" s="165"/>
      <c r="AB80" s="165"/>
      <c r="AF80" s="165"/>
    </row>
    <row r="81" spans="1:40" x14ac:dyDescent="0.25">
      <c r="V81" s="165"/>
      <c r="AB81" s="165"/>
      <c r="AF81" s="165"/>
    </row>
    <row r="82" spans="1:40" x14ac:dyDescent="0.25">
      <c r="V82" s="165"/>
      <c r="AB82" s="165"/>
      <c r="AF82" s="165"/>
    </row>
    <row r="83" spans="1:40" x14ac:dyDescent="0.25">
      <c r="V83" s="165"/>
      <c r="AF83" s="165"/>
    </row>
    <row r="84" spans="1:40" x14ac:dyDescent="0.25">
      <c r="B84" s="165" t="s">
        <v>48</v>
      </c>
      <c r="H84" s="165" t="s">
        <v>52</v>
      </c>
      <c r="P84" s="165" t="s">
        <v>50</v>
      </c>
      <c r="AF84" s="165"/>
    </row>
    <row r="85" spans="1:40" x14ac:dyDescent="0.25">
      <c r="A85" s="165"/>
      <c r="B85" s="165" t="s">
        <v>11</v>
      </c>
      <c r="C85" s="165" t="s">
        <v>6</v>
      </c>
      <c r="H85" s="94"/>
      <c r="I85" s="94" t="s">
        <v>12</v>
      </c>
      <c r="J85" s="94" t="s">
        <v>13</v>
      </c>
      <c r="P85" s="94"/>
      <c r="Q85" s="94" t="s">
        <v>12</v>
      </c>
      <c r="R85" s="94" t="s">
        <v>13</v>
      </c>
      <c r="AF85" s="165"/>
    </row>
    <row r="86" spans="1:40" x14ac:dyDescent="0.25">
      <c r="A86" s="165" t="s">
        <v>14</v>
      </c>
      <c r="B86">
        <v>10.83318402586664</v>
      </c>
      <c r="C86">
        <v>3.9976147291442721</v>
      </c>
      <c r="H86" s="94" t="s">
        <v>15</v>
      </c>
      <c r="I86">
        <v>0.28163016366651139</v>
      </c>
      <c r="J86">
        <v>0.2591989741698475</v>
      </c>
      <c r="P86" s="94" t="s">
        <v>16</v>
      </c>
      <c r="Q86">
        <v>4.8016661863495742E-2</v>
      </c>
      <c r="R86">
        <v>3.057927369178937</v>
      </c>
      <c r="AF86" s="165"/>
    </row>
    <row r="87" spans="1:40" x14ac:dyDescent="0.25">
      <c r="A87" s="165" t="s">
        <v>17</v>
      </c>
      <c r="B87">
        <v>48.571708702874567</v>
      </c>
      <c r="C87">
        <v>171.75773428647861</v>
      </c>
      <c r="H87" s="94" t="s">
        <v>18</v>
      </c>
      <c r="I87">
        <v>0.45420978479794161</v>
      </c>
      <c r="J87">
        <v>0.51866399774518335</v>
      </c>
      <c r="P87" s="94" t="s">
        <v>19</v>
      </c>
      <c r="Q87">
        <v>9.7713285023380401</v>
      </c>
      <c r="R87">
        <v>12.77835922120941</v>
      </c>
      <c r="AF87" s="165"/>
    </row>
    <row r="88" spans="1:40" x14ac:dyDescent="0.25">
      <c r="A88" s="165" t="s">
        <v>20</v>
      </c>
      <c r="B88">
        <v>28.908389074131851</v>
      </c>
      <c r="C88">
        <v>14.33457529653074</v>
      </c>
      <c r="H88" s="94" t="s">
        <v>21</v>
      </c>
      <c r="I88">
        <v>0.44250642211394048</v>
      </c>
      <c r="J88">
        <v>0.48541026400458642</v>
      </c>
      <c r="P88" s="94" t="s">
        <v>22</v>
      </c>
      <c r="Q88">
        <v>53.805944725213173</v>
      </c>
      <c r="R88">
        <v>85.253748649700313</v>
      </c>
    </row>
    <row r="89" spans="1:40" x14ac:dyDescent="0.25">
      <c r="A89" s="165" t="s">
        <v>23</v>
      </c>
      <c r="B89">
        <v>14.280485985116609</v>
      </c>
      <c r="C89">
        <v>10.12855233517052</v>
      </c>
      <c r="H89" s="94" t="s">
        <v>24</v>
      </c>
      <c r="I89">
        <v>0.38649149115539178</v>
      </c>
      <c r="J89">
        <v>0.32523703375708229</v>
      </c>
    </row>
    <row r="90" spans="1:40" x14ac:dyDescent="0.25">
      <c r="H90" s="94" t="s">
        <v>25</v>
      </c>
      <c r="I90">
        <v>0.43415897552156157</v>
      </c>
      <c r="J90">
        <v>0.41733189066980791</v>
      </c>
    </row>
    <row r="91" spans="1:40" x14ac:dyDescent="0.25">
      <c r="H91" s="94" t="s">
        <v>26</v>
      </c>
      <c r="I91">
        <v>0.37623923923449931</v>
      </c>
      <c r="J91">
        <v>0.50531064808136772</v>
      </c>
      <c r="P91" s="94" t="s">
        <v>27</v>
      </c>
      <c r="Q91">
        <v>1788.4787976952671</v>
      </c>
      <c r="V91" s="165"/>
      <c r="AF91" s="165"/>
    </row>
    <row r="92" spans="1:40" x14ac:dyDescent="0.25">
      <c r="H92" s="94" t="s">
        <v>28</v>
      </c>
      <c r="I92">
        <v>0.57063168946699028</v>
      </c>
      <c r="J92">
        <v>0.6450471934034554</v>
      </c>
      <c r="V92" s="165"/>
      <c r="W92" s="180"/>
      <c r="X92" s="180"/>
      <c r="Y92" s="180"/>
      <c r="Z92" s="180"/>
      <c r="AB92" s="165"/>
      <c r="AC92" s="165"/>
      <c r="AF92" s="165"/>
      <c r="AG92" s="165"/>
      <c r="AH92" s="165"/>
      <c r="AI92" s="165"/>
      <c r="AJ92" s="165"/>
      <c r="AK92" s="165"/>
      <c r="AL92" s="165"/>
      <c r="AM92" s="165"/>
      <c r="AN92" s="165"/>
    </row>
    <row r="93" spans="1:40" x14ac:dyDescent="0.25">
      <c r="H93" s="94" t="s">
        <v>29</v>
      </c>
      <c r="I93">
        <v>0.52489292618176464</v>
      </c>
      <c r="J93">
        <v>0.54815440150453298</v>
      </c>
      <c r="V93" s="165"/>
      <c r="W93" s="165"/>
      <c r="X93" s="165"/>
      <c r="Y93" s="165"/>
      <c r="Z93" s="165"/>
      <c r="AB93" s="165"/>
      <c r="AF93" s="165"/>
    </row>
    <row r="94" spans="1:40" x14ac:dyDescent="0.25">
      <c r="V94" s="165"/>
      <c r="AB94" s="165"/>
      <c r="AF94" s="165"/>
    </row>
    <row r="95" spans="1:40" x14ac:dyDescent="0.25">
      <c r="V95" s="165"/>
      <c r="AB95" s="165"/>
      <c r="AF95" s="165"/>
    </row>
    <row r="96" spans="1:40" x14ac:dyDescent="0.25">
      <c r="V96" s="165"/>
      <c r="AB96" s="165"/>
      <c r="AF96" s="165"/>
    </row>
    <row r="97" spans="1:40" x14ac:dyDescent="0.25">
      <c r="B97" s="165" t="s">
        <v>54</v>
      </c>
      <c r="H97" s="165" t="s">
        <v>55</v>
      </c>
      <c r="P97" s="165" t="s">
        <v>56</v>
      </c>
      <c r="V97" s="165"/>
      <c r="AB97" s="165"/>
      <c r="AF97" s="165"/>
    </row>
    <row r="98" spans="1:40" x14ac:dyDescent="0.25">
      <c r="A98" s="165"/>
      <c r="B98" s="165" t="s">
        <v>11</v>
      </c>
      <c r="C98" s="165" t="s">
        <v>6</v>
      </c>
      <c r="H98" s="94"/>
      <c r="I98" s="94" t="s">
        <v>12</v>
      </c>
      <c r="J98" s="94" t="s">
        <v>13</v>
      </c>
      <c r="P98" s="94"/>
      <c r="Q98" s="94" t="s">
        <v>12</v>
      </c>
      <c r="R98" s="94" t="s">
        <v>13</v>
      </c>
      <c r="V98" s="165"/>
      <c r="AB98" s="165"/>
      <c r="AF98" s="165"/>
    </row>
    <row r="99" spans="1:40" x14ac:dyDescent="0.25">
      <c r="A99" s="165" t="s">
        <v>14</v>
      </c>
      <c r="B99">
        <v>6.9252028490561477</v>
      </c>
      <c r="C99">
        <v>3.522413235118909</v>
      </c>
      <c r="H99" s="94" t="s">
        <v>15</v>
      </c>
      <c r="I99">
        <v>8.6902854725475639E-2</v>
      </c>
      <c r="J99">
        <v>0.1111757252634715</v>
      </c>
      <c r="P99" s="94" t="s">
        <v>16</v>
      </c>
      <c r="Q99">
        <v>-0.39923561818278108</v>
      </c>
      <c r="R99">
        <v>0.80494097221871519</v>
      </c>
      <c r="V99" s="165"/>
      <c r="AB99" s="165"/>
      <c r="AF99" s="165"/>
    </row>
    <row r="100" spans="1:40" x14ac:dyDescent="0.25">
      <c r="A100" s="165" t="s">
        <v>17</v>
      </c>
      <c r="B100">
        <v>28.459748978039499</v>
      </c>
      <c r="C100">
        <v>150.9066546521658</v>
      </c>
      <c r="H100" s="94" t="s">
        <v>18</v>
      </c>
      <c r="I100">
        <v>5.1712212749190127E-2</v>
      </c>
      <c r="J100">
        <v>5.0517230151663817E-2</v>
      </c>
      <c r="P100" s="94" t="s">
        <v>19</v>
      </c>
      <c r="Q100">
        <v>7.0454164411275686</v>
      </c>
      <c r="R100">
        <v>8.5771551496318974</v>
      </c>
      <c r="V100" s="165"/>
      <c r="AB100" s="165"/>
      <c r="AF100" s="165"/>
    </row>
    <row r="101" spans="1:40" x14ac:dyDescent="0.25">
      <c r="A101" s="165" t="s">
        <v>20</v>
      </c>
      <c r="B101">
        <v>17.975868963009599</v>
      </c>
      <c r="C101">
        <v>27.37600520052554</v>
      </c>
      <c r="H101" s="94" t="s">
        <v>21</v>
      </c>
      <c r="I101">
        <v>0.10093276120147809</v>
      </c>
      <c r="J101">
        <v>6.1775439603512179E-2</v>
      </c>
      <c r="P101" s="94" t="s">
        <v>22</v>
      </c>
      <c r="Q101">
        <v>31.58831312430436</v>
      </c>
      <c r="R101">
        <v>47.707266799618672</v>
      </c>
      <c r="V101" s="165"/>
      <c r="AB101" s="165"/>
      <c r="AF101" s="165"/>
    </row>
    <row r="102" spans="1:40" x14ac:dyDescent="0.25">
      <c r="A102" s="165" t="s">
        <v>23</v>
      </c>
      <c r="B102">
        <v>96.827528876184758</v>
      </c>
      <c r="C102">
        <v>24.429371053734791</v>
      </c>
      <c r="H102" s="94" t="s">
        <v>24</v>
      </c>
      <c r="I102">
        <v>0.1075495878100786</v>
      </c>
      <c r="J102">
        <v>8.2726504045679716E-2</v>
      </c>
      <c r="V102" s="165"/>
      <c r="AB102" s="165"/>
      <c r="AF102" s="165"/>
    </row>
    <row r="103" spans="1:40" x14ac:dyDescent="0.25">
      <c r="H103" s="94" t="s">
        <v>25</v>
      </c>
      <c r="I103">
        <v>7.0877780351346273E-2</v>
      </c>
      <c r="J103">
        <v>6.2086354688723207E-2</v>
      </c>
      <c r="V103" s="165"/>
      <c r="AB103" s="165"/>
      <c r="AF103" s="165"/>
    </row>
    <row r="104" spans="1:40" x14ac:dyDescent="0.25">
      <c r="H104" s="94" t="s">
        <v>26</v>
      </c>
      <c r="I104">
        <v>0.10440718603498859</v>
      </c>
      <c r="J104">
        <v>8.6362117623094481E-2</v>
      </c>
      <c r="P104" s="94" t="s">
        <v>27</v>
      </c>
      <c r="Q104">
        <v>729.45842971718798</v>
      </c>
      <c r="V104" s="165"/>
      <c r="AB104" s="165"/>
      <c r="AF104" s="165"/>
    </row>
    <row r="105" spans="1:40" x14ac:dyDescent="0.25">
      <c r="H105" s="94" t="s">
        <v>28</v>
      </c>
      <c r="I105">
        <v>9.3270574080207558E-2</v>
      </c>
      <c r="J105">
        <v>0.10082617515719</v>
      </c>
      <c r="V105" s="165"/>
    </row>
    <row r="106" spans="1:40" x14ac:dyDescent="0.25">
      <c r="H106" s="94" t="s">
        <v>29</v>
      </c>
      <c r="I106">
        <v>7.5472327598238853E-2</v>
      </c>
      <c r="J106">
        <v>5.7904278164266083E-2</v>
      </c>
    </row>
    <row r="108" spans="1:40" x14ac:dyDescent="0.25">
      <c r="V108" s="165"/>
      <c r="AF108" s="165"/>
    </row>
    <row r="109" spans="1:40" x14ac:dyDescent="0.25">
      <c r="V109" s="165"/>
      <c r="W109" s="180"/>
      <c r="X109" s="180"/>
      <c r="Y109" s="180"/>
      <c r="Z109" s="180"/>
      <c r="AB109" s="165"/>
      <c r="AC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</row>
    <row r="110" spans="1:40" x14ac:dyDescent="0.25">
      <c r="B110" s="165" t="s">
        <v>57</v>
      </c>
      <c r="H110" s="165" t="s">
        <v>58</v>
      </c>
      <c r="P110" s="165" t="s">
        <v>59</v>
      </c>
      <c r="V110" s="165"/>
      <c r="W110" s="165"/>
      <c r="X110" s="165"/>
      <c r="Y110" s="165"/>
      <c r="Z110" s="165"/>
      <c r="AB110" s="165"/>
      <c r="AF110" s="165"/>
    </row>
    <row r="111" spans="1:40" x14ac:dyDescent="0.25">
      <c r="A111" s="165"/>
      <c r="B111" s="165" t="s">
        <v>11</v>
      </c>
      <c r="C111" s="165" t="s">
        <v>6</v>
      </c>
      <c r="H111" s="94"/>
      <c r="I111" s="94" t="s">
        <v>12</v>
      </c>
      <c r="J111" s="94" t="s">
        <v>13</v>
      </c>
      <c r="P111" s="94"/>
      <c r="Q111" s="94" t="s">
        <v>12</v>
      </c>
      <c r="R111" s="94" t="s">
        <v>13</v>
      </c>
      <c r="V111" s="165"/>
      <c r="AB111" s="165"/>
      <c r="AF111" s="165"/>
    </row>
    <row r="112" spans="1:40" x14ac:dyDescent="0.25">
      <c r="A112" s="165" t="s">
        <v>14</v>
      </c>
      <c r="B112">
        <v>9.574818479161106</v>
      </c>
      <c r="C112">
        <v>5.2354462169161611</v>
      </c>
      <c r="H112" s="94" t="s">
        <v>15</v>
      </c>
      <c r="I112">
        <v>0.63920231155598972</v>
      </c>
      <c r="J112">
        <v>0.51121258408393055</v>
      </c>
      <c r="P112" s="94" t="s">
        <v>16</v>
      </c>
      <c r="Q112">
        <v>-4.8322694345221219E-2</v>
      </c>
      <c r="R112">
        <v>0.4919438398775362</v>
      </c>
      <c r="V112" s="165"/>
    </row>
    <row r="113" spans="1:40" x14ac:dyDescent="0.25">
      <c r="A113" s="165" t="s">
        <v>17</v>
      </c>
      <c r="B113">
        <v>31.233332046149759</v>
      </c>
      <c r="C113">
        <v>25.651197903485599</v>
      </c>
      <c r="H113" s="94" t="s">
        <v>18</v>
      </c>
      <c r="I113">
        <v>0.41764185780750313</v>
      </c>
      <c r="J113">
        <v>0.45340841954175271</v>
      </c>
      <c r="P113" s="94" t="s">
        <v>19</v>
      </c>
      <c r="Q113">
        <v>7.6164915836187888</v>
      </c>
      <c r="R113">
        <v>20.156531325532569</v>
      </c>
    </row>
    <row r="114" spans="1:40" x14ac:dyDescent="0.25">
      <c r="A114" s="165" t="s">
        <v>20</v>
      </c>
      <c r="B114">
        <v>13.96750583107525</v>
      </c>
      <c r="C114">
        <v>81.724676739023067</v>
      </c>
      <c r="H114" s="94" t="s">
        <v>21</v>
      </c>
      <c r="I114">
        <v>0.49048553378740362</v>
      </c>
      <c r="J114">
        <v>0.30055956316674037</v>
      </c>
      <c r="P114" s="94" t="s">
        <v>22</v>
      </c>
      <c r="Q114">
        <v>40.058822165574533</v>
      </c>
      <c r="R114">
        <v>103.0289476442763</v>
      </c>
    </row>
    <row r="115" spans="1:40" x14ac:dyDescent="0.25">
      <c r="A115" s="165" t="s">
        <v>23</v>
      </c>
      <c r="B115">
        <v>24.741366020315422</v>
      </c>
      <c r="C115">
        <v>31.644508827063529</v>
      </c>
      <c r="H115" s="94" t="s">
        <v>24</v>
      </c>
      <c r="I115">
        <v>0.46041947066477978</v>
      </c>
      <c r="J115">
        <v>0.30737281298263869</v>
      </c>
    </row>
    <row r="116" spans="1:40" x14ac:dyDescent="0.25">
      <c r="H116" s="94" t="s">
        <v>25</v>
      </c>
      <c r="I116">
        <v>0.35812232563323459</v>
      </c>
      <c r="J116">
        <v>0.4464970071033989</v>
      </c>
    </row>
    <row r="117" spans="1:40" x14ac:dyDescent="0.25">
      <c r="H117" s="94" t="s">
        <v>26</v>
      </c>
      <c r="I117">
        <v>0.42356964098866101</v>
      </c>
      <c r="J117">
        <v>0.21291936734003719</v>
      </c>
      <c r="P117" s="94" t="s">
        <v>27</v>
      </c>
      <c r="Q117">
        <v>1513.6841107943931</v>
      </c>
    </row>
    <row r="118" spans="1:40" x14ac:dyDescent="0.25">
      <c r="H118" s="94" t="s">
        <v>28</v>
      </c>
      <c r="I118">
        <v>0.34890065057073022</v>
      </c>
      <c r="J118">
        <v>0.24156059826829721</v>
      </c>
    </row>
    <row r="119" spans="1:40" x14ac:dyDescent="0.25">
      <c r="H119" s="94" t="s">
        <v>29</v>
      </c>
      <c r="I119">
        <v>0.41162862023152802</v>
      </c>
      <c r="J119">
        <v>0.55793581889336596</v>
      </c>
    </row>
    <row r="125" spans="1:40" x14ac:dyDescent="0.25">
      <c r="V125" s="165"/>
      <c r="AF125" s="165"/>
    </row>
    <row r="126" spans="1:40" x14ac:dyDescent="0.25">
      <c r="V126" s="165"/>
      <c r="W126" s="180"/>
      <c r="X126" s="180"/>
      <c r="Y126" s="180"/>
      <c r="Z126" s="180"/>
      <c r="AB126" s="165"/>
      <c r="AC126" s="165"/>
      <c r="AF126" s="165"/>
      <c r="AG126" s="165"/>
      <c r="AH126" s="165"/>
      <c r="AI126" s="165"/>
      <c r="AJ126" s="165"/>
      <c r="AK126" s="165"/>
      <c r="AL126" s="165"/>
      <c r="AM126" s="165"/>
      <c r="AN126" s="165"/>
    </row>
    <row r="127" spans="1:40" x14ac:dyDescent="0.25">
      <c r="V127" s="165"/>
      <c r="W127" s="165"/>
      <c r="X127" s="165"/>
      <c r="Y127" s="165"/>
      <c r="Z127" s="165"/>
      <c r="AB127" s="165"/>
      <c r="AF127" s="165"/>
    </row>
    <row r="128" spans="1:40" x14ac:dyDescent="0.25">
      <c r="V128" s="165"/>
      <c r="AB128" s="165"/>
      <c r="AF128" s="165"/>
    </row>
    <row r="129" spans="2:40" x14ac:dyDescent="0.25">
      <c r="V129" s="165"/>
      <c r="AB129" s="165"/>
      <c r="AF129" s="165"/>
    </row>
    <row r="130" spans="2:40" x14ac:dyDescent="0.25">
      <c r="V130" s="165"/>
      <c r="AB130" s="165"/>
      <c r="AF130" s="165"/>
    </row>
    <row r="131" spans="2:40" x14ac:dyDescent="0.25">
      <c r="V131" s="165"/>
      <c r="AB131" s="165"/>
      <c r="AF131" s="165"/>
    </row>
    <row r="132" spans="2:40" x14ac:dyDescent="0.25">
      <c r="V132" s="165"/>
      <c r="AB132" s="165"/>
      <c r="AF132" s="165"/>
    </row>
    <row r="133" spans="2:40" x14ac:dyDescent="0.25">
      <c r="V133" s="165"/>
      <c r="AB133" s="165"/>
      <c r="AF133" s="165"/>
    </row>
    <row r="134" spans="2:40" x14ac:dyDescent="0.25">
      <c r="V134" s="165"/>
      <c r="AB134" s="165"/>
      <c r="AF134" s="165"/>
    </row>
    <row r="135" spans="2:40" x14ac:dyDescent="0.25">
      <c r="V135" s="165"/>
      <c r="AB135" s="165"/>
      <c r="AF135" s="165"/>
    </row>
    <row r="136" spans="2:40" x14ac:dyDescent="0.25">
      <c r="V136" s="165"/>
      <c r="AB136" s="165"/>
      <c r="AF136" s="165"/>
    </row>
    <row r="137" spans="2:40" x14ac:dyDescent="0.25">
      <c r="V137" s="165"/>
      <c r="AB137" s="165"/>
      <c r="AF137" s="165"/>
    </row>
    <row r="138" spans="2:40" x14ac:dyDescent="0.25">
      <c r="V138" s="165"/>
      <c r="AB138" s="165"/>
      <c r="AF138" s="165"/>
    </row>
    <row r="139" spans="2:40" x14ac:dyDescent="0.25">
      <c r="V139" s="165"/>
    </row>
    <row r="142" spans="2:40" x14ac:dyDescent="0.25">
      <c r="V142" s="165"/>
      <c r="AF142" s="165"/>
    </row>
    <row r="143" spans="2:40" x14ac:dyDescent="0.25">
      <c r="V143" s="165"/>
      <c r="W143" s="180"/>
      <c r="X143" s="180"/>
      <c r="Y143" s="180"/>
      <c r="Z143" s="180"/>
      <c r="AB143" s="165"/>
      <c r="AC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</row>
    <row r="144" spans="2:40" x14ac:dyDescent="0.25">
      <c r="B144" s="165" t="s">
        <v>179</v>
      </c>
      <c r="V144" s="165"/>
      <c r="W144" s="165"/>
      <c r="X144" s="165"/>
      <c r="Y144" s="165"/>
      <c r="Z144" s="165"/>
      <c r="AB144" s="165"/>
      <c r="AF144" s="165"/>
    </row>
    <row r="145" spans="1:32" x14ac:dyDescent="0.25">
      <c r="A145" s="165"/>
      <c r="B145" s="165" t="s">
        <v>11</v>
      </c>
      <c r="C145" s="165" t="s">
        <v>6</v>
      </c>
      <c r="V145" s="165"/>
      <c r="AB145" s="165"/>
      <c r="AF145" s="165"/>
    </row>
    <row r="146" spans="1:32" x14ac:dyDescent="0.25">
      <c r="A146" s="165" t="s">
        <v>14</v>
      </c>
      <c r="B146">
        <v>14.103866702436759</v>
      </c>
      <c r="C146">
        <v>2.3005560733579582</v>
      </c>
      <c r="V146" s="165"/>
    </row>
    <row r="147" spans="1:32" x14ac:dyDescent="0.25">
      <c r="A147" s="165" t="s">
        <v>17</v>
      </c>
      <c r="B147">
        <v>9.2420668395183103</v>
      </c>
      <c r="C147">
        <v>11.03133648344367</v>
      </c>
    </row>
    <row r="148" spans="1:32" x14ac:dyDescent="0.25">
      <c r="A148" s="165" t="s">
        <v>20</v>
      </c>
      <c r="B148">
        <v>3.2181547335990919</v>
      </c>
      <c r="C148">
        <v>4.7454044401253057</v>
      </c>
    </row>
    <row r="149" spans="1:32" x14ac:dyDescent="0.25">
      <c r="A149" s="165" t="s">
        <v>23</v>
      </c>
      <c r="B149">
        <v>3.2485191455651008</v>
      </c>
      <c r="C149">
        <v>1.5636556817539531</v>
      </c>
    </row>
    <row r="151" spans="1:32" x14ac:dyDescent="0.25">
      <c r="A151" s="165" t="s">
        <v>60</v>
      </c>
    </row>
    <row r="154" spans="1:32" x14ac:dyDescent="0.25">
      <c r="A154" t="s">
        <v>61</v>
      </c>
      <c r="H154" t="s">
        <v>62</v>
      </c>
      <c r="O154" t="s">
        <v>63</v>
      </c>
    </row>
    <row r="155" spans="1:32" x14ac:dyDescent="0.25">
      <c r="A155" t="s">
        <v>64</v>
      </c>
      <c r="H155" t="s">
        <v>65</v>
      </c>
      <c r="O155" t="s">
        <v>65</v>
      </c>
    </row>
    <row r="158" spans="1:32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32" x14ac:dyDescent="0.25">
      <c r="A159" s="95"/>
      <c r="B159" s="95" t="s">
        <v>12</v>
      </c>
      <c r="C159" s="95" t="s">
        <v>68</v>
      </c>
      <c r="D159" s="95" t="s">
        <v>69</v>
      </c>
      <c r="H159" s="95"/>
      <c r="I159" s="95" t="s">
        <v>13</v>
      </c>
      <c r="J159" s="95" t="s">
        <v>70</v>
      </c>
      <c r="K159" s="95" t="s">
        <v>71</v>
      </c>
      <c r="O159" s="95"/>
      <c r="P159" s="95" t="s">
        <v>12</v>
      </c>
      <c r="Q159" s="95" t="s">
        <v>13</v>
      </c>
      <c r="W159" s="95"/>
      <c r="X159" s="95" t="s">
        <v>12</v>
      </c>
      <c r="Y159" s="95" t="s">
        <v>13</v>
      </c>
    </row>
    <row r="160" spans="1:32" x14ac:dyDescent="0.25">
      <c r="A160" s="95" t="s">
        <v>14</v>
      </c>
      <c r="B160">
        <v>6.4434183664490066E-2</v>
      </c>
      <c r="C160">
        <v>9.2125381581517507E-2</v>
      </c>
      <c r="D160">
        <v>9.3787333861182057E-2</v>
      </c>
      <c r="H160" s="95" t="s">
        <v>72</v>
      </c>
      <c r="I160">
        <v>0.26836666701243012</v>
      </c>
      <c r="J160">
        <v>6.7654857060870696E-2</v>
      </c>
      <c r="K160">
        <v>6.6252155124589304E-2</v>
      </c>
      <c r="O160" s="95" t="s">
        <v>73</v>
      </c>
      <c r="P160">
        <v>3.9754022607608783E-2</v>
      </c>
      <c r="Q160">
        <v>0.26561061175768758</v>
      </c>
      <c r="W160" s="95" t="s">
        <v>15</v>
      </c>
      <c r="X160">
        <v>5.5399217149925462E-2</v>
      </c>
      <c r="Y160">
        <v>0.27280820570226882</v>
      </c>
    </row>
    <row r="161" spans="1:25" x14ac:dyDescent="0.25">
      <c r="A161" s="95" t="s">
        <v>17</v>
      </c>
      <c r="B161">
        <v>0.10508413766820431</v>
      </c>
      <c r="C161">
        <v>3.3802007732314301E-2</v>
      </c>
      <c r="D161">
        <v>9.2551266315988381E-3</v>
      </c>
      <c r="H161" s="95" t="s">
        <v>74</v>
      </c>
      <c r="I161">
        <v>0.27277416310222802</v>
      </c>
      <c r="J161">
        <v>0.11659807728937981</v>
      </c>
      <c r="K161">
        <v>0.1080290439077763</v>
      </c>
      <c r="O161" s="95" t="s">
        <v>75</v>
      </c>
      <c r="P161">
        <v>2.093250199005724E-2</v>
      </c>
      <c r="Q161">
        <v>0.30341222983389099</v>
      </c>
      <c r="W161" s="95" t="s">
        <v>18</v>
      </c>
      <c r="X161">
        <v>1.9649488216096671E-2</v>
      </c>
      <c r="Y161">
        <v>0.20172177992951851</v>
      </c>
    </row>
    <row r="162" spans="1:25" x14ac:dyDescent="0.25">
      <c r="A162" s="95" t="s">
        <v>20</v>
      </c>
      <c r="B162">
        <v>0.12947465479052711</v>
      </c>
      <c r="C162">
        <v>0.10161358069825099</v>
      </c>
      <c r="D162">
        <v>0.11497835528980049</v>
      </c>
      <c r="H162" s="95" t="s">
        <v>76</v>
      </c>
      <c r="I162">
        <v>0.17977686551078401</v>
      </c>
      <c r="J162">
        <v>7.6263174070158452E-2</v>
      </c>
      <c r="K162">
        <v>6.3033248003235648E-2</v>
      </c>
      <c r="O162" s="95" t="s">
        <v>77</v>
      </c>
      <c r="P162">
        <v>3.1205145133860569E-2</v>
      </c>
      <c r="Q162">
        <v>0.15095020888410821</v>
      </c>
      <c r="W162" s="95" t="s">
        <v>21</v>
      </c>
      <c r="X162">
        <v>3.3640208796468667E-2</v>
      </c>
      <c r="Y162">
        <v>0.33741534321320488</v>
      </c>
    </row>
    <row r="163" spans="1:25" x14ac:dyDescent="0.25">
      <c r="A163" s="95" t="s">
        <v>23</v>
      </c>
      <c r="B163">
        <v>7.1610898995544306E-2</v>
      </c>
      <c r="C163">
        <v>6.06158087841756E-2</v>
      </c>
      <c r="D163">
        <v>7.4548162154068356E-2</v>
      </c>
      <c r="H163" s="95" t="s">
        <v>78</v>
      </c>
      <c r="I163">
        <v>0.1452107119808099</v>
      </c>
      <c r="J163">
        <v>6.4927619235448E-2</v>
      </c>
      <c r="K163">
        <v>5.1759114847259563E-2</v>
      </c>
      <c r="O163" s="95" t="s">
        <v>79</v>
      </c>
      <c r="P163">
        <v>4.7617399804756391E-2</v>
      </c>
      <c r="Q163">
        <v>0.1860145560840385</v>
      </c>
      <c r="W163" s="95" t="s">
        <v>24</v>
      </c>
      <c r="X163">
        <v>1.508892347077999E-2</v>
      </c>
      <c r="Y163">
        <v>0.30208379029002341</v>
      </c>
    </row>
    <row r="164" spans="1:25" x14ac:dyDescent="0.25">
      <c r="W164" s="95" t="s">
        <v>25</v>
      </c>
      <c r="X164">
        <v>1.8558787434659271E-2</v>
      </c>
      <c r="Y164">
        <v>0.29954264658671592</v>
      </c>
    </row>
    <row r="165" spans="1:25" x14ac:dyDescent="0.25">
      <c r="W165" s="95" t="s">
        <v>26</v>
      </c>
      <c r="X165">
        <v>4.1880968879098653E-2</v>
      </c>
      <c r="Y165">
        <v>0.2258409893631414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95" t="s">
        <v>28</v>
      </c>
      <c r="X166">
        <v>9.6991443066173716E-2</v>
      </c>
      <c r="Y166">
        <v>0.27714669128699931</v>
      </c>
    </row>
    <row r="167" spans="1:25" x14ac:dyDescent="0.25">
      <c r="A167" s="95"/>
      <c r="B167" s="95" t="s">
        <v>12</v>
      </c>
      <c r="C167" s="95" t="s">
        <v>68</v>
      </c>
      <c r="D167" s="95" t="s">
        <v>69</v>
      </c>
      <c r="H167" s="95"/>
      <c r="I167" s="95" t="s">
        <v>13</v>
      </c>
      <c r="J167" s="95" t="s">
        <v>70</v>
      </c>
      <c r="K167" s="95" t="s">
        <v>71</v>
      </c>
      <c r="O167" s="95"/>
      <c r="P167" s="95" t="s">
        <v>12</v>
      </c>
      <c r="Q167" s="95" t="s">
        <v>13</v>
      </c>
      <c r="W167" s="95" t="s">
        <v>29</v>
      </c>
      <c r="X167">
        <v>6.7637749508788106E-2</v>
      </c>
      <c r="Y167">
        <v>0.27452940357989652</v>
      </c>
    </row>
    <row r="168" spans="1:25" x14ac:dyDescent="0.25">
      <c r="A168" s="95" t="s">
        <v>14</v>
      </c>
      <c r="B168">
        <v>0.17707634974899281</v>
      </c>
      <c r="C168">
        <v>-0.13152451742965179</v>
      </c>
      <c r="D168">
        <v>-0.13372441160258769</v>
      </c>
      <c r="H168" s="95" t="s">
        <v>72</v>
      </c>
      <c r="I168">
        <v>0.5581631738686551</v>
      </c>
      <c r="J168">
        <v>0.13544372191032189</v>
      </c>
      <c r="K168">
        <v>0.13716645431484881</v>
      </c>
      <c r="O168" s="95" t="s">
        <v>73</v>
      </c>
      <c r="P168">
        <v>0.34313921028509009</v>
      </c>
      <c r="Q168">
        <v>0.53828519310495204</v>
      </c>
    </row>
    <row r="169" spans="1:25" x14ac:dyDescent="0.25">
      <c r="A169" s="95" t="s">
        <v>17</v>
      </c>
      <c r="B169">
        <v>0.1229944718801553</v>
      </c>
      <c r="C169">
        <v>8.6406664471047005E-3</v>
      </c>
      <c r="D169">
        <v>-4.9389575470921033E-4</v>
      </c>
      <c r="H169" s="95" t="s">
        <v>74</v>
      </c>
      <c r="I169">
        <v>0.60845560170626467</v>
      </c>
      <c r="J169">
        <v>7.350652758731871E-2</v>
      </c>
      <c r="K169">
        <v>7.5496782127019393E-2</v>
      </c>
      <c r="O169" s="95" t="s">
        <v>75</v>
      </c>
      <c r="P169">
        <v>0.31157284203848301</v>
      </c>
      <c r="Q169">
        <v>0.5602507849712125</v>
      </c>
    </row>
    <row r="170" spans="1:25" x14ac:dyDescent="0.25">
      <c r="A170" s="95" t="s">
        <v>20</v>
      </c>
      <c r="B170">
        <v>0.36875272729991992</v>
      </c>
      <c r="C170">
        <v>-7.3003250196768968E-2</v>
      </c>
      <c r="D170">
        <v>-9.6563083265380184E-2</v>
      </c>
      <c r="H170" s="95" t="s">
        <v>76</v>
      </c>
      <c r="I170">
        <v>-0.25224015866524307</v>
      </c>
      <c r="J170">
        <v>7.0918135291364537E-2</v>
      </c>
      <c r="K170">
        <v>7.3557424285628809E-2</v>
      </c>
      <c r="O170" s="95" t="s">
        <v>77</v>
      </c>
      <c r="P170">
        <v>0.33303787001759022</v>
      </c>
      <c r="Q170">
        <v>0.42741415242160291</v>
      </c>
      <c r="W170" s="165" t="s">
        <v>81</v>
      </c>
    </row>
    <row r="171" spans="1:25" x14ac:dyDescent="0.25">
      <c r="A171" s="95" t="s">
        <v>23</v>
      </c>
      <c r="B171">
        <v>0.30450203700585099</v>
      </c>
      <c r="C171">
        <v>5.8879653918939658E-2</v>
      </c>
      <c r="D171">
        <v>6.0094681557851408E-2</v>
      </c>
      <c r="H171" s="95" t="s">
        <v>78</v>
      </c>
      <c r="I171">
        <v>0.40761669681254781</v>
      </c>
      <c r="J171">
        <v>6.7742454782504166E-2</v>
      </c>
      <c r="K171">
        <v>4.4896063952896172E-2</v>
      </c>
      <c r="O171" s="95" t="s">
        <v>79</v>
      </c>
      <c r="P171">
        <v>-0.21919447814225271</v>
      </c>
      <c r="Q171">
        <v>-0.27009295993019328</v>
      </c>
      <c r="W171" s="95"/>
      <c r="X171" s="95" t="s">
        <v>12</v>
      </c>
      <c r="Y171" s="95" t="s">
        <v>13</v>
      </c>
    </row>
    <row r="172" spans="1:25" x14ac:dyDescent="0.25">
      <c r="W172" s="95" t="s">
        <v>15</v>
      </c>
      <c r="X172">
        <v>0.1655989639814173</v>
      </c>
      <c r="Y172">
        <v>0.19341925305722879</v>
      </c>
    </row>
    <row r="173" spans="1:25" x14ac:dyDescent="0.25">
      <c r="W173" s="95" t="s">
        <v>18</v>
      </c>
      <c r="X173">
        <v>0.29240090996623203</v>
      </c>
      <c r="Y173">
        <v>0.31775920589838252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95" t="s">
        <v>21</v>
      </c>
      <c r="X174">
        <v>-4.6757802087570972E-2</v>
      </c>
      <c r="Y174">
        <v>2.932842936530583E-2</v>
      </c>
    </row>
    <row r="175" spans="1:25" x14ac:dyDescent="0.25">
      <c r="A175" s="95"/>
      <c r="B175" s="95" t="s">
        <v>12</v>
      </c>
      <c r="C175" s="95" t="s">
        <v>68</v>
      </c>
      <c r="D175" s="95" t="s">
        <v>69</v>
      </c>
      <c r="H175" s="95"/>
      <c r="I175" s="95" t="s">
        <v>13</v>
      </c>
      <c r="J175" s="95" t="s">
        <v>70</v>
      </c>
      <c r="K175" s="95" t="s">
        <v>71</v>
      </c>
      <c r="O175" s="95"/>
      <c r="P175" s="95" t="s">
        <v>12</v>
      </c>
      <c r="Q175" s="95" t="s">
        <v>13</v>
      </c>
      <c r="W175" s="95" t="s">
        <v>24</v>
      </c>
      <c r="X175">
        <v>0.29884075741514071</v>
      </c>
      <c r="Y175">
        <v>0.54795693664284173</v>
      </c>
    </row>
    <row r="176" spans="1:25" x14ac:dyDescent="0.25">
      <c r="A176" s="95" t="s">
        <v>14</v>
      </c>
      <c r="B176">
        <v>-0.32812977743375399</v>
      </c>
      <c r="C176">
        <v>-0.28729698677665921</v>
      </c>
      <c r="D176">
        <v>-0.26210957806834517</v>
      </c>
      <c r="H176" s="95" t="s">
        <v>72</v>
      </c>
      <c r="I176">
        <v>0.77068455523299317</v>
      </c>
      <c r="J176">
        <v>0.52108895752192452</v>
      </c>
      <c r="K176">
        <v>0.45707231139893711</v>
      </c>
      <c r="O176" s="95" t="s">
        <v>73</v>
      </c>
      <c r="P176">
        <v>0.66804134388850878</v>
      </c>
      <c r="Q176">
        <v>0.74326715465218163</v>
      </c>
      <c r="W176" s="95" t="s">
        <v>25</v>
      </c>
      <c r="X176">
        <v>0.1043828539558231</v>
      </c>
      <c r="Y176">
        <v>0.11568295248784061</v>
      </c>
    </row>
    <row r="177" spans="1:25" x14ac:dyDescent="0.25">
      <c r="A177" s="95" t="s">
        <v>17</v>
      </c>
      <c r="B177">
        <v>-7.2481725651520459E-2</v>
      </c>
      <c r="C177">
        <v>-1.395710289807171E-2</v>
      </c>
      <c r="D177">
        <v>-4.5058056406556682E-3</v>
      </c>
      <c r="H177" s="95" t="s">
        <v>74</v>
      </c>
      <c r="I177">
        <v>0.79210842600458908</v>
      </c>
      <c r="J177">
        <v>0.46915974414995548</v>
      </c>
      <c r="K177">
        <v>0.41317977762878022</v>
      </c>
      <c r="O177" s="95" t="s">
        <v>75</v>
      </c>
      <c r="P177">
        <v>0.67556833990323062</v>
      </c>
      <c r="Q177">
        <v>0.77071769352228514</v>
      </c>
      <c r="W177" s="95" t="s">
        <v>26</v>
      </c>
      <c r="X177">
        <v>0.20711633229759921</v>
      </c>
      <c r="Y177">
        <v>0.17082025076786761</v>
      </c>
    </row>
    <row r="178" spans="1:25" x14ac:dyDescent="0.25">
      <c r="A178" s="95" t="s">
        <v>20</v>
      </c>
      <c r="B178">
        <v>0.21677153179526021</v>
      </c>
      <c r="C178">
        <v>0.17621916060462861</v>
      </c>
      <c r="D178">
        <v>0.18979039348945881</v>
      </c>
      <c r="H178" s="95" t="s">
        <v>76</v>
      </c>
      <c r="I178">
        <v>0.22384362848316081</v>
      </c>
      <c r="J178">
        <v>0.20817318332514689</v>
      </c>
      <c r="K178">
        <v>0.20243142726803021</v>
      </c>
      <c r="O178" s="95" t="s">
        <v>77</v>
      </c>
      <c r="P178">
        <v>0.76514009951623163</v>
      </c>
      <c r="Q178">
        <v>0.84792000295964176</v>
      </c>
      <c r="W178" s="95" t="s">
        <v>28</v>
      </c>
      <c r="X178">
        <v>0.33346971798133879</v>
      </c>
      <c r="Y178">
        <v>0.42599854488615202</v>
      </c>
    </row>
    <row r="179" spans="1:25" x14ac:dyDescent="0.25">
      <c r="A179" s="95" t="s">
        <v>23</v>
      </c>
      <c r="B179">
        <v>0.5528670024289809</v>
      </c>
      <c r="C179">
        <v>0.40987142133513532</v>
      </c>
      <c r="D179">
        <v>0.3977461914016196</v>
      </c>
      <c r="H179" s="95" t="s">
        <v>78</v>
      </c>
      <c r="I179">
        <v>0.86119591172437249</v>
      </c>
      <c r="J179">
        <v>0.51698137529169974</v>
      </c>
      <c r="K179">
        <v>0.46282972924087568</v>
      </c>
      <c r="O179" s="95" t="s">
        <v>79</v>
      </c>
      <c r="P179">
        <v>0.18872830018600029</v>
      </c>
      <c r="Q179">
        <v>0.18625894774933141</v>
      </c>
      <c r="W179" s="95" t="s">
        <v>29</v>
      </c>
      <c r="X179">
        <v>0.42472849674848129</v>
      </c>
      <c r="Y179">
        <v>0.59610986859128379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95"/>
      <c r="B183" s="95" t="s">
        <v>12</v>
      </c>
      <c r="C183" s="95" t="s">
        <v>68</v>
      </c>
      <c r="D183" s="95" t="s">
        <v>69</v>
      </c>
      <c r="H183" s="95"/>
      <c r="I183" s="95" t="s">
        <v>13</v>
      </c>
      <c r="J183" s="95" t="s">
        <v>70</v>
      </c>
      <c r="K183" s="95" t="s">
        <v>71</v>
      </c>
      <c r="O183" s="95"/>
      <c r="P183" s="95" t="s">
        <v>12</v>
      </c>
      <c r="Q183" s="95" t="s">
        <v>13</v>
      </c>
      <c r="W183" s="95"/>
      <c r="X183" s="95" t="s">
        <v>12</v>
      </c>
      <c r="Y183" s="95" t="s">
        <v>13</v>
      </c>
    </row>
    <row r="184" spans="1:25" x14ac:dyDescent="0.25">
      <c r="A184" s="95" t="s">
        <v>14</v>
      </c>
      <c r="B184">
        <v>0.38802615990886902</v>
      </c>
      <c r="C184">
        <v>5.078528133800455E-2</v>
      </c>
      <c r="D184">
        <v>-6.1282771454770943E-2</v>
      </c>
      <c r="H184" s="95" t="s">
        <v>72</v>
      </c>
      <c r="I184">
        <v>0.2787182355830774</v>
      </c>
      <c r="J184">
        <v>4.304407314956292E-2</v>
      </c>
      <c r="K184">
        <v>5.8150026013172068E-2</v>
      </c>
      <c r="O184" s="95" t="s">
        <v>73</v>
      </c>
      <c r="P184">
        <v>0.178401373697604</v>
      </c>
      <c r="Q184">
        <v>0.1057778575933485</v>
      </c>
      <c r="W184" s="95" t="s">
        <v>15</v>
      </c>
      <c r="X184">
        <v>-0.19655235647974861</v>
      </c>
      <c r="Y184">
        <v>-0.32325782018514471</v>
      </c>
    </row>
    <row r="185" spans="1:25" x14ac:dyDescent="0.25">
      <c r="A185" s="95" t="s">
        <v>17</v>
      </c>
      <c r="B185">
        <v>4.8418038220412553E-2</v>
      </c>
      <c r="C185">
        <v>9.8481027993496964E-2</v>
      </c>
      <c r="D185">
        <v>9.6614793942688557E-2</v>
      </c>
      <c r="H185" s="95" t="s">
        <v>74</v>
      </c>
      <c r="I185">
        <v>0.1179058406085394</v>
      </c>
      <c r="J185">
        <v>2.3455942749566451E-2</v>
      </c>
      <c r="K185">
        <v>-2.32960837426569E-2</v>
      </c>
      <c r="O185" s="95" t="s">
        <v>75</v>
      </c>
      <c r="P185">
        <v>0.27706871954470241</v>
      </c>
      <c r="Q185">
        <v>0.26768672977933822</v>
      </c>
      <c r="W185" s="95" t="s">
        <v>18</v>
      </c>
      <c r="X185">
        <v>0.14983693348440741</v>
      </c>
      <c r="Y185">
        <v>0.16978419586762949</v>
      </c>
    </row>
    <row r="186" spans="1:25" x14ac:dyDescent="0.25">
      <c r="A186" s="95" t="s">
        <v>20</v>
      </c>
      <c r="B186">
        <v>1.5785056973124378E-2</v>
      </c>
      <c r="C186">
        <v>0.14413936520538201</v>
      </c>
      <c r="D186">
        <v>8.7429060410592632E-2</v>
      </c>
      <c r="H186" s="95" t="s">
        <v>76</v>
      </c>
      <c r="I186">
        <v>0.35392479539866561</v>
      </c>
      <c r="J186">
        <v>0.18984786178121249</v>
      </c>
      <c r="K186">
        <v>6.7142629839453502E-2</v>
      </c>
      <c r="O186" s="95" t="s">
        <v>77</v>
      </c>
      <c r="P186">
        <v>0.304534638209085</v>
      </c>
      <c r="Q186">
        <v>0.29836249608745241</v>
      </c>
      <c r="W186" s="95" t="s">
        <v>21</v>
      </c>
      <c r="X186">
        <v>0.2335017977832107</v>
      </c>
      <c r="Y186">
        <v>0.25765546773217368</v>
      </c>
    </row>
    <row r="187" spans="1:25" x14ac:dyDescent="0.25">
      <c r="A187" s="95" t="s">
        <v>23</v>
      </c>
      <c r="B187">
        <v>8.8493268693259422E-2</v>
      </c>
      <c r="C187">
        <v>6.737245422007819E-2</v>
      </c>
      <c r="D187">
        <v>3.0194571589692112E-3</v>
      </c>
      <c r="H187" s="95" t="s">
        <v>78</v>
      </c>
      <c r="I187">
        <v>4.0858987598307243E-2</v>
      </c>
      <c r="J187">
        <v>0.1384843920065302</v>
      </c>
      <c r="K187">
        <v>7.5837728284746761E-2</v>
      </c>
      <c r="O187" s="95" t="s">
        <v>79</v>
      </c>
      <c r="P187">
        <v>0.2303221830152028</v>
      </c>
      <c r="Q187">
        <v>0.10860213581208419</v>
      </c>
      <c r="W187" s="95" t="s">
        <v>24</v>
      </c>
      <c r="X187">
        <v>0.63672987291802463</v>
      </c>
      <c r="Y187">
        <v>0.72107976622290559</v>
      </c>
    </row>
    <row r="188" spans="1:25" x14ac:dyDescent="0.25">
      <c r="W188" s="95" t="s">
        <v>25</v>
      </c>
      <c r="X188">
        <v>4.3026163229506392E-2</v>
      </c>
      <c r="Y188">
        <v>-3.5231461326327478E-2</v>
      </c>
    </row>
    <row r="189" spans="1:25" x14ac:dyDescent="0.25">
      <c r="W189" s="95" t="s">
        <v>26</v>
      </c>
      <c r="X189">
        <v>0.1220825536470197</v>
      </c>
      <c r="Y189">
        <v>9.0536808054343498E-2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95" t="s">
        <v>28</v>
      </c>
      <c r="X190">
        <v>0.69783937895462478</v>
      </c>
      <c r="Y190">
        <v>0.78787550094031622</v>
      </c>
    </row>
    <row r="191" spans="1:25" x14ac:dyDescent="0.25">
      <c r="A191" s="95"/>
      <c r="B191" s="95" t="s">
        <v>12</v>
      </c>
      <c r="C191" s="95" t="s">
        <v>68</v>
      </c>
      <c r="D191" s="95" t="s">
        <v>69</v>
      </c>
      <c r="H191" s="95"/>
      <c r="I191" s="95" t="s">
        <v>13</v>
      </c>
      <c r="J191" s="95" t="s">
        <v>70</v>
      </c>
      <c r="K191" s="95" t="s">
        <v>71</v>
      </c>
      <c r="O191" s="95"/>
      <c r="P191" s="95" t="s">
        <v>12</v>
      </c>
      <c r="Q191" s="95" t="s">
        <v>13</v>
      </c>
      <c r="W191" s="95" t="s">
        <v>29</v>
      </c>
      <c r="X191">
        <v>0.66951065050584257</v>
      </c>
      <c r="Y191">
        <v>0.74530724856080655</v>
      </c>
    </row>
    <row r="192" spans="1:25" x14ac:dyDescent="0.25">
      <c r="A192" s="95" t="s">
        <v>14</v>
      </c>
      <c r="B192">
        <v>0.11135249501266491</v>
      </c>
      <c r="C192">
        <v>3.0288336077380091E-2</v>
      </c>
      <c r="D192">
        <v>2.449323998022012E-2</v>
      </c>
      <c r="H192" s="95" t="s">
        <v>72</v>
      </c>
      <c r="I192">
        <v>-6.2541566214997499E-2</v>
      </c>
      <c r="J192">
        <v>9.1487682938726861E-2</v>
      </c>
      <c r="K192">
        <v>0.1058736826463252</v>
      </c>
      <c r="O192" s="95" t="s">
        <v>73</v>
      </c>
      <c r="P192">
        <v>0.21778864879504189</v>
      </c>
      <c r="Q192">
        <v>-0.1075444143654352</v>
      </c>
    </row>
    <row r="193" spans="1:25" x14ac:dyDescent="0.25">
      <c r="A193" s="95" t="s">
        <v>17</v>
      </c>
      <c r="B193">
        <v>0.13751965612153549</v>
      </c>
      <c r="C193">
        <v>-1.016165803200173E-2</v>
      </c>
      <c r="D193">
        <v>8.5104129376747419E-4</v>
      </c>
      <c r="H193" s="95" t="s">
        <v>74</v>
      </c>
      <c r="I193">
        <v>-8.5195849876664023E-2</v>
      </c>
      <c r="J193">
        <v>3.3206878280316529E-2</v>
      </c>
      <c r="K193">
        <v>3.6776600016571029E-2</v>
      </c>
      <c r="O193" s="95" t="s">
        <v>75</v>
      </c>
      <c r="P193">
        <v>2.0991600867240501E-2</v>
      </c>
      <c r="Q193">
        <v>-5.5190660221377461E-2</v>
      </c>
    </row>
    <row r="194" spans="1:25" x14ac:dyDescent="0.25">
      <c r="A194" s="95" t="s">
        <v>20</v>
      </c>
      <c r="B194">
        <v>3.4894793860676232E-2</v>
      </c>
      <c r="C194">
        <v>3.3955710006075883E-2</v>
      </c>
      <c r="D194">
        <v>3.8303634606517548E-2</v>
      </c>
      <c r="H194" s="95" t="s">
        <v>76</v>
      </c>
      <c r="I194">
        <v>-7.9648852930407424E-2</v>
      </c>
      <c r="J194">
        <v>7.8649586162953436E-2</v>
      </c>
      <c r="K194">
        <v>7.2394689277747851E-2</v>
      </c>
      <c r="O194" s="95" t="s">
        <v>77</v>
      </c>
      <c r="P194">
        <v>8.8228088820774125E-2</v>
      </c>
      <c r="Q194">
        <v>-0.13994811889342851</v>
      </c>
      <c r="W194" s="165" t="s">
        <v>89</v>
      </c>
    </row>
    <row r="195" spans="1:25" x14ac:dyDescent="0.25">
      <c r="A195" s="95" t="s">
        <v>23</v>
      </c>
      <c r="B195">
        <v>3.3098164143019533E-2</v>
      </c>
      <c r="C195">
        <v>6.6815483801748787E-2</v>
      </c>
      <c r="D195">
        <v>8.3774824086018149E-2</v>
      </c>
      <c r="H195" s="95" t="s">
        <v>78</v>
      </c>
      <c r="I195">
        <v>-0.1179444306609411</v>
      </c>
      <c r="J195">
        <v>-1.6168707822030951E-2</v>
      </c>
      <c r="K195">
        <v>-1.4445363381944271E-2</v>
      </c>
      <c r="O195" s="95" t="s">
        <v>79</v>
      </c>
      <c r="P195">
        <v>0.15458376514846689</v>
      </c>
      <c r="Q195">
        <v>-0.11093300544418309</v>
      </c>
      <c r="W195" s="95"/>
      <c r="X195" s="95" t="s">
        <v>12</v>
      </c>
      <c r="Y195" s="95" t="s">
        <v>13</v>
      </c>
    </row>
    <row r="196" spans="1:25" x14ac:dyDescent="0.25">
      <c r="W196" s="95" t="s">
        <v>15</v>
      </c>
      <c r="X196">
        <v>0.40461893968234408</v>
      </c>
      <c r="Y196">
        <v>0.12427731662516291</v>
      </c>
    </row>
    <row r="197" spans="1:25" x14ac:dyDescent="0.25">
      <c r="W197" s="95" t="s">
        <v>18</v>
      </c>
      <c r="X197">
        <v>0.3178930362431468</v>
      </c>
      <c r="Y197">
        <v>0.3038914827057384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95" t="s">
        <v>21</v>
      </c>
      <c r="X198">
        <v>0.16890017578863131</v>
      </c>
      <c r="Y198">
        <v>5.3781724888107049E-2</v>
      </c>
    </row>
    <row r="199" spans="1:25" x14ac:dyDescent="0.25">
      <c r="A199" s="95"/>
      <c r="B199" s="95" t="s">
        <v>12</v>
      </c>
      <c r="C199" s="95" t="s">
        <v>68</v>
      </c>
      <c r="D199" s="95" t="s">
        <v>69</v>
      </c>
      <c r="H199" s="95"/>
      <c r="I199" s="95" t="s">
        <v>13</v>
      </c>
      <c r="J199" s="95" t="s">
        <v>70</v>
      </c>
      <c r="K199" s="95" t="s">
        <v>71</v>
      </c>
      <c r="O199" s="95"/>
      <c r="P199" s="95" t="s">
        <v>12</v>
      </c>
      <c r="Q199" s="95" t="s">
        <v>13</v>
      </c>
      <c r="W199" s="95" t="s">
        <v>24</v>
      </c>
      <c r="X199">
        <v>0.28987688211839668</v>
      </c>
      <c r="Y199">
        <v>0.23986676467922199</v>
      </c>
    </row>
    <row r="200" spans="1:25" x14ac:dyDescent="0.25">
      <c r="A200" s="95" t="s">
        <v>14</v>
      </c>
      <c r="B200">
        <v>0.1092808051963161</v>
      </c>
      <c r="C200">
        <v>-2.560439600472122E-3</v>
      </c>
      <c r="D200">
        <v>6.3213302506054097E-3</v>
      </c>
      <c r="H200" s="95" t="s">
        <v>72</v>
      </c>
      <c r="I200">
        <v>4.355422519573942E-2</v>
      </c>
      <c r="J200">
        <v>-9.7559464817081942E-2</v>
      </c>
      <c r="K200">
        <v>-9.2642407113418743E-2</v>
      </c>
      <c r="O200" s="95" t="s">
        <v>73</v>
      </c>
      <c r="P200">
        <v>0.11625305150737129</v>
      </c>
      <c r="Q200">
        <v>0.10194687710760129</v>
      </c>
      <c r="W200" s="95" t="s">
        <v>25</v>
      </c>
      <c r="X200">
        <v>0.39756568350306659</v>
      </c>
      <c r="Y200">
        <v>0.1365863288168461</v>
      </c>
    </row>
    <row r="201" spans="1:25" x14ac:dyDescent="0.25">
      <c r="A201" s="95" t="s">
        <v>17</v>
      </c>
      <c r="B201">
        <v>0.37389542220847932</v>
      </c>
      <c r="C201">
        <v>-5.781942533972133E-3</v>
      </c>
      <c r="D201">
        <v>-1.47693110615051E-2</v>
      </c>
      <c r="H201" s="95" t="s">
        <v>74</v>
      </c>
      <c r="I201">
        <v>8.7213402207473673E-2</v>
      </c>
      <c r="J201">
        <v>-4.6516965333855548E-2</v>
      </c>
      <c r="K201">
        <v>-3.6086523388041199E-2</v>
      </c>
      <c r="O201" s="95" t="s">
        <v>75</v>
      </c>
      <c r="P201">
        <v>0.21995209888699749</v>
      </c>
      <c r="Q201">
        <v>6.2904849574862337E-2</v>
      </c>
      <c r="W201" s="95" t="s">
        <v>26</v>
      </c>
      <c r="X201">
        <v>0.23148489242965711</v>
      </c>
      <c r="Y201">
        <v>0.1062836131137405</v>
      </c>
    </row>
    <row r="202" spans="1:25" x14ac:dyDescent="0.25">
      <c r="A202" s="95" t="s">
        <v>20</v>
      </c>
      <c r="B202">
        <v>0.19965020992222191</v>
      </c>
      <c r="C202">
        <v>-1.3082296726784881E-2</v>
      </c>
      <c r="D202">
        <v>-2.7038701244917439E-2</v>
      </c>
      <c r="H202" s="95" t="s">
        <v>76</v>
      </c>
      <c r="I202">
        <v>0.30223273968971831</v>
      </c>
      <c r="J202">
        <v>-0.1220547296883685</v>
      </c>
      <c r="K202">
        <v>-0.1173153624391127</v>
      </c>
      <c r="O202" s="95" t="s">
        <v>77</v>
      </c>
      <c r="P202">
        <v>0.26081642758175139</v>
      </c>
      <c r="Q202">
        <v>0.27389959121259039</v>
      </c>
      <c r="W202" s="95" t="s">
        <v>28</v>
      </c>
      <c r="X202">
        <v>8.4503148827058283E-2</v>
      </c>
      <c r="Y202">
        <v>0.1989661905818057</v>
      </c>
    </row>
    <row r="203" spans="1:25" x14ac:dyDescent="0.25">
      <c r="A203" s="95" t="s">
        <v>23</v>
      </c>
      <c r="B203">
        <v>0.19391153129166441</v>
      </c>
      <c r="C203">
        <v>-5.6485601632834961E-2</v>
      </c>
      <c r="D203">
        <v>-5.7573339912111707E-2</v>
      </c>
      <c r="H203" s="95" t="s">
        <v>78</v>
      </c>
      <c r="I203">
        <v>0.35519750054787769</v>
      </c>
      <c r="J203">
        <v>-0.10049304170647461</v>
      </c>
      <c r="K203">
        <v>-9.4331874028224655E-2</v>
      </c>
      <c r="O203" s="95" t="s">
        <v>79</v>
      </c>
      <c r="P203">
        <v>0.44187450830245079</v>
      </c>
      <c r="Q203">
        <v>0.34167239227056329</v>
      </c>
      <c r="W203" s="95" t="s">
        <v>29</v>
      </c>
      <c r="X203">
        <v>0.32201463963540949</v>
      </c>
      <c r="Y203">
        <v>0.1205009814096175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95"/>
      <c r="B207" s="95" t="s">
        <v>12</v>
      </c>
      <c r="C207" s="95" t="s">
        <v>68</v>
      </c>
      <c r="D207" s="95" t="s">
        <v>69</v>
      </c>
      <c r="H207" s="95"/>
      <c r="I207" s="95" t="s">
        <v>13</v>
      </c>
      <c r="J207" s="95" t="s">
        <v>70</v>
      </c>
      <c r="K207" s="95" t="s">
        <v>71</v>
      </c>
      <c r="O207" s="95"/>
      <c r="P207" s="95" t="s">
        <v>12</v>
      </c>
      <c r="Q207" s="95" t="s">
        <v>13</v>
      </c>
      <c r="W207" s="95"/>
      <c r="X207" s="95" t="s">
        <v>12</v>
      </c>
      <c r="Y207" s="95" t="s">
        <v>13</v>
      </c>
    </row>
    <row r="208" spans="1:25" x14ac:dyDescent="0.25">
      <c r="A208" s="95" t="s">
        <v>14</v>
      </c>
      <c r="B208">
        <v>-0.1068048082804484</v>
      </c>
      <c r="C208">
        <v>-3.9910742560520178E-2</v>
      </c>
      <c r="D208">
        <v>-3.3880705742418728E-2</v>
      </c>
      <c r="H208" s="95" t="s">
        <v>72</v>
      </c>
      <c r="I208">
        <v>0.87920429744366468</v>
      </c>
      <c r="J208">
        <v>0.206314452364037</v>
      </c>
      <c r="K208">
        <v>0.18303086624627291</v>
      </c>
      <c r="O208" s="95" t="s">
        <v>73</v>
      </c>
      <c r="P208">
        <v>0.59829113229912223</v>
      </c>
      <c r="Q208">
        <v>0.687142473458351</v>
      </c>
      <c r="W208" s="95" t="s">
        <v>15</v>
      </c>
      <c r="X208">
        <v>0.1110031504533288</v>
      </c>
      <c r="Y208">
        <v>-8.5264538269939391E-2</v>
      </c>
    </row>
    <row r="209" spans="1:25" x14ac:dyDescent="0.25">
      <c r="A209" s="95" t="s">
        <v>17</v>
      </c>
      <c r="B209">
        <v>0.3058339290506164</v>
      </c>
      <c r="C209">
        <v>0.17978397236445989</v>
      </c>
      <c r="D209">
        <v>0.1853588397238255</v>
      </c>
      <c r="H209" s="95" t="s">
        <v>74</v>
      </c>
      <c r="I209">
        <v>0.66264153187532149</v>
      </c>
      <c r="J209">
        <v>0.28350863110553409</v>
      </c>
      <c r="K209">
        <v>0.22172630536987331</v>
      </c>
      <c r="O209" s="95" t="s">
        <v>75</v>
      </c>
      <c r="P209">
        <v>0.57318048394829746</v>
      </c>
      <c r="Q209">
        <v>0.83687397637712735</v>
      </c>
      <c r="W209" s="95" t="s">
        <v>18</v>
      </c>
      <c r="X209">
        <v>0.1350781204302138</v>
      </c>
      <c r="Y209">
        <v>-0.1029389402701068</v>
      </c>
    </row>
    <row r="210" spans="1:25" x14ac:dyDescent="0.25">
      <c r="A210" s="95" t="s">
        <v>20</v>
      </c>
      <c r="B210">
        <v>0.49058409760971072</v>
      </c>
      <c r="C210">
        <v>0.28941343629922889</v>
      </c>
      <c r="D210">
        <v>0.29021894363931561</v>
      </c>
      <c r="H210" s="95" t="s">
        <v>76</v>
      </c>
      <c r="I210">
        <v>9.2413684936282992E-2</v>
      </c>
      <c r="J210">
        <v>3.6617604667055062E-2</v>
      </c>
      <c r="K210">
        <v>8.5727371292480866E-3</v>
      </c>
      <c r="O210" s="95" t="s">
        <v>77</v>
      </c>
      <c r="P210">
        <v>0.3558300643960548</v>
      </c>
      <c r="Q210">
        <v>0.55951837426248041</v>
      </c>
      <c r="W210" s="95" t="s">
        <v>21</v>
      </c>
      <c r="X210">
        <v>0.14017474350509479</v>
      </c>
      <c r="Y210">
        <v>-9.9890663232984817E-2</v>
      </c>
    </row>
    <row r="211" spans="1:25" x14ac:dyDescent="0.25">
      <c r="A211" s="95" t="s">
        <v>23</v>
      </c>
      <c r="B211">
        <v>0.4022059607955199</v>
      </c>
      <c r="C211">
        <v>0.22964025392624299</v>
      </c>
      <c r="D211">
        <v>0.2161379983367078</v>
      </c>
      <c r="H211" s="95" t="s">
        <v>78</v>
      </c>
      <c r="I211">
        <v>0.54381441738582625</v>
      </c>
      <c r="J211">
        <v>0.2083245975804246</v>
      </c>
      <c r="K211">
        <v>0.1498062636637856</v>
      </c>
      <c r="O211" s="95" t="s">
        <v>79</v>
      </c>
      <c r="P211">
        <v>-0.26198317635610602</v>
      </c>
      <c r="Q211">
        <v>-0.31914227681699209</v>
      </c>
      <c r="W211" s="95" t="s">
        <v>24</v>
      </c>
      <c r="X211">
        <v>2.7486583045351419E-2</v>
      </c>
      <c r="Y211">
        <v>-4.7485793166784793E-2</v>
      </c>
    </row>
    <row r="212" spans="1:25" x14ac:dyDescent="0.25">
      <c r="W212" s="95" t="s">
        <v>25</v>
      </c>
      <c r="X212">
        <v>6.9078131296511316E-2</v>
      </c>
      <c r="Y212">
        <v>-8.5522068760061465E-2</v>
      </c>
    </row>
    <row r="213" spans="1:25" x14ac:dyDescent="0.25">
      <c r="W213" s="95" t="s">
        <v>26</v>
      </c>
      <c r="X213">
        <v>0.14820772860283191</v>
      </c>
      <c r="Y213">
        <v>-0.11400558961179651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95" t="s">
        <v>28</v>
      </c>
      <c r="X214">
        <v>0.1152854653867556</v>
      </c>
      <c r="Y214">
        <v>4.2699679130457272E-4</v>
      </c>
    </row>
    <row r="215" spans="1:25" x14ac:dyDescent="0.25">
      <c r="A215" s="95"/>
      <c r="B215" s="95" t="s">
        <v>12</v>
      </c>
      <c r="C215" s="95" t="s">
        <v>68</v>
      </c>
      <c r="D215" s="95" t="s">
        <v>69</v>
      </c>
      <c r="H215" s="95"/>
      <c r="I215" s="95" t="s">
        <v>13</v>
      </c>
      <c r="J215" s="95" t="s">
        <v>70</v>
      </c>
      <c r="K215" s="95" t="s">
        <v>71</v>
      </c>
      <c r="O215" s="95"/>
      <c r="P215" s="95" t="s">
        <v>12</v>
      </c>
      <c r="Q215" s="95" t="s">
        <v>13</v>
      </c>
      <c r="W215" s="95" t="s">
        <v>29</v>
      </c>
      <c r="X215">
        <v>0.23220710084233009</v>
      </c>
      <c r="Y215">
        <v>-8.5284884577421505E-2</v>
      </c>
    </row>
    <row r="216" spans="1:25" x14ac:dyDescent="0.25">
      <c r="A216" s="95" t="s">
        <v>14</v>
      </c>
      <c r="B216">
        <v>-0.1057688414084515</v>
      </c>
      <c r="C216">
        <v>3.3931084862762492E-5</v>
      </c>
      <c r="D216">
        <v>1.6427458680233709E-2</v>
      </c>
      <c r="H216" s="95" t="s">
        <v>72</v>
      </c>
      <c r="I216">
        <v>-4.1906482596759193E-2</v>
      </c>
      <c r="J216">
        <v>-5.6059425729375403E-2</v>
      </c>
      <c r="K216">
        <v>-4.3364218843606611E-2</v>
      </c>
      <c r="O216" s="95" t="s">
        <v>73</v>
      </c>
      <c r="P216">
        <v>-0.17007078336591719</v>
      </c>
      <c r="Q216">
        <v>-9.5049404891903458E-2</v>
      </c>
    </row>
    <row r="217" spans="1:25" x14ac:dyDescent="0.25">
      <c r="A217" s="95" t="s">
        <v>17</v>
      </c>
      <c r="B217">
        <v>4.1332339672114922E-2</v>
      </c>
      <c r="C217">
        <v>-4.1309549265262813E-2</v>
      </c>
      <c r="D217">
        <v>-2.9069735407357768E-2</v>
      </c>
      <c r="H217" s="95" t="s">
        <v>74</v>
      </c>
      <c r="I217">
        <v>1.9583649942512611E-2</v>
      </c>
      <c r="J217">
        <v>2.6406847589694441E-3</v>
      </c>
      <c r="K217">
        <v>-3.8894666033533879E-3</v>
      </c>
      <c r="O217" s="95" t="s">
        <v>75</v>
      </c>
      <c r="P217">
        <v>8.3450653521122044E-3</v>
      </c>
      <c r="Q217">
        <v>-1.6179233336431609E-2</v>
      </c>
    </row>
    <row r="218" spans="1:25" x14ac:dyDescent="0.25">
      <c r="A218" s="95" t="s">
        <v>20</v>
      </c>
      <c r="B218">
        <v>0.14865001066413641</v>
      </c>
      <c r="C218">
        <v>1.437317797022288E-2</v>
      </c>
      <c r="D218">
        <v>-3.229569769306921E-3</v>
      </c>
      <c r="H218" s="95" t="s">
        <v>76</v>
      </c>
      <c r="I218">
        <v>-3.4916972186589387E-2</v>
      </c>
      <c r="J218">
        <v>-8.8664292012217392E-3</v>
      </c>
      <c r="K218">
        <v>-2.2270179531042041E-2</v>
      </c>
      <c r="O218" s="95" t="s">
        <v>77</v>
      </c>
      <c r="P218">
        <v>-3.1874518703177167E-2</v>
      </c>
      <c r="Q218">
        <v>-5.7796187413368373E-2</v>
      </c>
      <c r="W218" s="165" t="s">
        <v>94</v>
      </c>
    </row>
    <row r="219" spans="1:25" x14ac:dyDescent="0.25">
      <c r="A219" s="95" t="s">
        <v>23</v>
      </c>
      <c r="B219">
        <v>1.185837173940027E-2</v>
      </c>
      <c r="C219">
        <v>4.3156705881521047E-2</v>
      </c>
      <c r="D219">
        <v>4.5766439893634971E-2</v>
      </c>
      <c r="H219" s="95" t="s">
        <v>78</v>
      </c>
      <c r="I219">
        <v>2.5445710581424349E-2</v>
      </c>
      <c r="J219">
        <v>-2.8195537405358399E-2</v>
      </c>
      <c r="K219">
        <v>-3.113424421544116E-2</v>
      </c>
      <c r="O219" s="95" t="s">
        <v>79</v>
      </c>
      <c r="P219">
        <v>1.50543020334067E-2</v>
      </c>
      <c r="Q219">
        <v>3.7751449303670873E-2</v>
      </c>
      <c r="W219" s="95"/>
      <c r="X219" s="95" t="s">
        <v>12</v>
      </c>
      <c r="Y219" s="95" t="s">
        <v>13</v>
      </c>
    </row>
    <row r="220" spans="1:25" x14ac:dyDescent="0.25">
      <c r="W220" s="95" t="s">
        <v>15</v>
      </c>
      <c r="X220">
        <v>0.16971173863011249</v>
      </c>
      <c r="Y220">
        <v>0.2362378472230538</v>
      </c>
    </row>
    <row r="221" spans="1:25" x14ac:dyDescent="0.25">
      <c r="W221" s="95" t="s">
        <v>18</v>
      </c>
      <c r="X221">
        <v>0.32120406992541151</v>
      </c>
      <c r="Y221">
        <v>0.29092483883843728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95" t="s">
        <v>21</v>
      </c>
      <c r="X222">
        <v>0.2130170837740388</v>
      </c>
      <c r="Y222">
        <v>0.1068248608747895</v>
      </c>
    </row>
    <row r="223" spans="1:25" x14ac:dyDescent="0.25">
      <c r="A223" s="95"/>
      <c r="B223" s="95" t="s">
        <v>12</v>
      </c>
      <c r="C223" s="95" t="s">
        <v>68</v>
      </c>
      <c r="D223" s="95" t="s">
        <v>69</v>
      </c>
      <c r="H223" s="95"/>
      <c r="I223" s="95" t="s">
        <v>13</v>
      </c>
      <c r="J223" s="95" t="s">
        <v>70</v>
      </c>
      <c r="K223" s="95" t="s">
        <v>71</v>
      </c>
      <c r="O223" s="95"/>
      <c r="P223" s="95" t="s">
        <v>12</v>
      </c>
      <c r="Q223" s="95" t="s">
        <v>13</v>
      </c>
      <c r="W223" s="95" t="s">
        <v>24</v>
      </c>
      <c r="X223">
        <v>0.2249957285198122</v>
      </c>
      <c r="Y223">
        <v>8.6833733445307953E-2</v>
      </c>
    </row>
    <row r="224" spans="1:25" x14ac:dyDescent="0.25">
      <c r="A224" s="95" t="s">
        <v>14</v>
      </c>
      <c r="B224">
        <v>0.34700716290194439</v>
      </c>
      <c r="C224">
        <v>0.18179031769654119</v>
      </c>
      <c r="D224">
        <v>0.12240539156469039</v>
      </c>
      <c r="H224" s="95" t="s">
        <v>72</v>
      </c>
      <c r="I224">
        <v>4.1236976971892207E-2</v>
      </c>
      <c r="J224">
        <v>-7.9746876194240771E-2</v>
      </c>
      <c r="K224">
        <v>-9.1569759588963254E-2</v>
      </c>
      <c r="O224" s="95" t="s">
        <v>73</v>
      </c>
      <c r="P224">
        <v>0.34411013376004801</v>
      </c>
      <c r="Q224">
        <v>0.59233477822416025</v>
      </c>
      <c r="W224" s="95" t="s">
        <v>25</v>
      </c>
      <c r="X224">
        <v>0.28235577049702248</v>
      </c>
      <c r="Y224">
        <v>0.32332807282847781</v>
      </c>
    </row>
    <row r="225" spans="1:25" x14ac:dyDescent="0.25">
      <c r="A225" s="95" t="s">
        <v>17</v>
      </c>
      <c r="B225">
        <v>0.23275560060778061</v>
      </c>
      <c r="C225">
        <v>0.1065205242582225</v>
      </c>
      <c r="D225">
        <v>4.0307769469913497E-2</v>
      </c>
      <c r="H225" s="95" t="s">
        <v>74</v>
      </c>
      <c r="I225">
        <v>0.59158966186736894</v>
      </c>
      <c r="J225">
        <v>0.1511620557106706</v>
      </c>
      <c r="K225">
        <v>5.8562516886859463E-2</v>
      </c>
      <c r="O225" s="95" t="s">
        <v>75</v>
      </c>
      <c r="P225">
        <v>0.37188276229273071</v>
      </c>
      <c r="Q225">
        <v>0.30138733929861278</v>
      </c>
      <c r="W225" s="95" t="s">
        <v>26</v>
      </c>
      <c r="X225">
        <v>0.43438685611834921</v>
      </c>
      <c r="Y225">
        <v>0.32851089065188849</v>
      </c>
    </row>
    <row r="226" spans="1:25" x14ac:dyDescent="0.25">
      <c r="A226" s="95" t="s">
        <v>20</v>
      </c>
      <c r="B226">
        <v>0.31265090409072149</v>
      </c>
      <c r="C226">
        <v>4.5766331210508139E-2</v>
      </c>
      <c r="D226">
        <v>-9.7707704079939774E-4</v>
      </c>
      <c r="H226" s="95" t="s">
        <v>76</v>
      </c>
      <c r="I226">
        <v>0.43341669193272919</v>
      </c>
      <c r="J226">
        <v>0.22803339919561669</v>
      </c>
      <c r="K226">
        <v>8.4656663352435227E-2</v>
      </c>
      <c r="O226" s="95" t="s">
        <v>77</v>
      </c>
      <c r="P226">
        <v>0.23024413261769849</v>
      </c>
      <c r="Q226">
        <v>0.48657974477301158</v>
      </c>
      <c r="W226" s="95" t="s">
        <v>28</v>
      </c>
      <c r="X226">
        <v>0.21044742003693151</v>
      </c>
      <c r="Y226">
        <v>0.12982791250444889</v>
      </c>
    </row>
    <row r="227" spans="1:25" x14ac:dyDescent="0.25">
      <c r="A227" s="95" t="s">
        <v>23</v>
      </c>
      <c r="B227">
        <v>0.31470730649867529</v>
      </c>
      <c r="C227">
        <v>-3.03399075679835E-2</v>
      </c>
      <c r="D227">
        <v>-6.5274963530892197E-2</v>
      </c>
      <c r="H227" s="95" t="s">
        <v>78</v>
      </c>
      <c r="I227">
        <v>0.55070372587610328</v>
      </c>
      <c r="J227">
        <v>0.23764874664619429</v>
      </c>
      <c r="K227">
        <v>8.2278805030141636E-2</v>
      </c>
      <c r="O227" s="95" t="s">
        <v>79</v>
      </c>
      <c r="P227">
        <v>0.23589992619311129</v>
      </c>
      <c r="Q227">
        <v>0.54765849347354412</v>
      </c>
      <c r="W227" s="95" t="s">
        <v>29</v>
      </c>
      <c r="X227">
        <v>0.19593744008425379</v>
      </c>
      <c r="Y227">
        <v>0.1028169362146126</v>
      </c>
    </row>
    <row r="230" spans="1:25" x14ac:dyDescent="0.25">
      <c r="W230" s="165" t="s">
        <v>98</v>
      </c>
    </row>
    <row r="231" spans="1:25" x14ac:dyDescent="0.25">
      <c r="W231" s="95"/>
      <c r="X231" s="95" t="s">
        <v>12</v>
      </c>
      <c r="Y231" s="95" t="s">
        <v>13</v>
      </c>
    </row>
    <row r="232" spans="1:25" x14ac:dyDescent="0.25">
      <c r="W232" s="95" t="s">
        <v>15</v>
      </c>
      <c r="X232">
        <v>-0.1677230531305812</v>
      </c>
      <c r="Y232">
        <v>-0.17009990471098879</v>
      </c>
    </row>
    <row r="233" spans="1:25" x14ac:dyDescent="0.25">
      <c r="W233" s="95" t="s">
        <v>18</v>
      </c>
      <c r="X233">
        <v>0.18978328908111899</v>
      </c>
      <c r="Y233">
        <v>0.1591645187145225</v>
      </c>
    </row>
    <row r="234" spans="1:25" x14ac:dyDescent="0.25">
      <c r="W234" s="95" t="s">
        <v>21</v>
      </c>
      <c r="X234">
        <v>0.54219025638539353</v>
      </c>
      <c r="Y234">
        <v>0.79123538815674543</v>
      </c>
    </row>
    <row r="235" spans="1:25" x14ac:dyDescent="0.25">
      <c r="W235" s="95" t="s">
        <v>24</v>
      </c>
      <c r="X235">
        <v>0.56283820415078634</v>
      </c>
      <c r="Y235">
        <v>0.81442118879172665</v>
      </c>
    </row>
    <row r="236" spans="1:25" x14ac:dyDescent="0.25">
      <c r="W236" s="95" t="s">
        <v>25</v>
      </c>
      <c r="X236">
        <v>-0.18043832863810039</v>
      </c>
      <c r="Y236">
        <v>-0.11696168250581281</v>
      </c>
    </row>
    <row r="237" spans="1:25" x14ac:dyDescent="0.25">
      <c r="W237" s="95" t="s">
        <v>26</v>
      </c>
      <c r="X237">
        <v>-4.4964589420496012E-2</v>
      </c>
      <c r="Y237">
        <v>-9.3643678428038443E-3</v>
      </c>
    </row>
    <row r="238" spans="1:25" x14ac:dyDescent="0.25">
      <c r="W238" s="95" t="s">
        <v>28</v>
      </c>
      <c r="X238">
        <v>0.5113438978300312</v>
      </c>
      <c r="Y238">
        <v>0.62504141217607523</v>
      </c>
    </row>
    <row r="239" spans="1:25" x14ac:dyDescent="0.25">
      <c r="W239" s="95" t="s">
        <v>29</v>
      </c>
      <c r="X239">
        <v>0.56536439776970726</v>
      </c>
      <c r="Y239">
        <v>0.63639059710103429</v>
      </c>
    </row>
    <row r="242" spans="1:25" x14ac:dyDescent="0.25">
      <c r="W242" s="165" t="s">
        <v>106</v>
      </c>
    </row>
    <row r="243" spans="1:25" x14ac:dyDescent="0.25">
      <c r="W243" s="95"/>
      <c r="X243" s="95" t="s">
        <v>12</v>
      </c>
      <c r="Y243" s="95" t="s">
        <v>13</v>
      </c>
    </row>
    <row r="244" spans="1:25" x14ac:dyDescent="0.25">
      <c r="W244" s="95" t="s">
        <v>15</v>
      </c>
      <c r="X244">
        <v>-9.0343025858885095E-2</v>
      </c>
      <c r="Y244">
        <v>-5.1461079524130801E-2</v>
      </c>
    </row>
    <row r="245" spans="1:25" x14ac:dyDescent="0.25">
      <c r="W245" s="95" t="s">
        <v>18</v>
      </c>
      <c r="X245">
        <v>1.45340158507905E-2</v>
      </c>
      <c r="Y245">
        <v>-1.943612488733424E-2</v>
      </c>
    </row>
    <row r="246" spans="1:25" x14ac:dyDescent="0.25">
      <c r="W246" s="95" t="s">
        <v>21</v>
      </c>
      <c r="X246">
        <v>0.19116099078448301</v>
      </c>
      <c r="Y246">
        <v>6.5804196010731342E-2</v>
      </c>
    </row>
    <row r="247" spans="1:25" x14ac:dyDescent="0.25">
      <c r="W247" s="95" t="s">
        <v>24</v>
      </c>
      <c r="X247">
        <v>4.2909508434034432E-2</v>
      </c>
      <c r="Y247">
        <v>-1.034666994598338E-3</v>
      </c>
    </row>
    <row r="248" spans="1:25" x14ac:dyDescent="0.25">
      <c r="W248" s="95" t="s">
        <v>25</v>
      </c>
      <c r="X248">
        <v>-4.0246988965310582E-4</v>
      </c>
      <c r="Y248">
        <v>3.9773341966448644E-3</v>
      </c>
    </row>
    <row r="249" spans="1:25" x14ac:dyDescent="0.25">
      <c r="W249" s="95" t="s">
        <v>26</v>
      </c>
      <c r="X249">
        <v>3.105077807105262E-2</v>
      </c>
      <c r="Y249">
        <v>4.0051740211705412E-2</v>
      </c>
    </row>
    <row r="250" spans="1:25" x14ac:dyDescent="0.25">
      <c r="W250" s="95" t="s">
        <v>28</v>
      </c>
      <c r="X250">
        <v>0.18062161325128789</v>
      </c>
      <c r="Y250">
        <v>8.0964148289638022E-2</v>
      </c>
    </row>
    <row r="251" spans="1:25" x14ac:dyDescent="0.25">
      <c r="W251" s="95" t="s">
        <v>29</v>
      </c>
      <c r="X251">
        <v>0.17245271417141861</v>
      </c>
      <c r="Y251">
        <v>0.1016659829736354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95"/>
      <c r="X255" s="95" t="s">
        <v>12</v>
      </c>
      <c r="Y255" s="95" t="s">
        <v>13</v>
      </c>
    </row>
    <row r="256" spans="1:25" x14ac:dyDescent="0.25">
      <c r="W256" s="95" t="s">
        <v>15</v>
      </c>
      <c r="X256">
        <v>0.34044590411617548</v>
      </c>
      <c r="Y256">
        <v>0.59357435344482634</v>
      </c>
    </row>
    <row r="257" spans="1:25" x14ac:dyDescent="0.25">
      <c r="W257" s="95" t="s">
        <v>18</v>
      </c>
      <c r="X257">
        <v>0.28545324738757949</v>
      </c>
      <c r="Y257">
        <v>0.54217961647193558</v>
      </c>
    </row>
    <row r="258" spans="1:25" x14ac:dyDescent="0.25">
      <c r="A258" s="165" t="s">
        <v>195</v>
      </c>
      <c r="J258" s="165" t="s">
        <v>196</v>
      </c>
      <c r="W258" s="95" t="s">
        <v>21</v>
      </c>
      <c r="X258">
        <v>0.28997537423716779</v>
      </c>
      <c r="Y258">
        <v>0.62647430835242368</v>
      </c>
    </row>
    <row r="259" spans="1:25" x14ac:dyDescent="0.25">
      <c r="A259" s="96"/>
      <c r="B259" s="96" t="s">
        <v>101</v>
      </c>
      <c r="C259" s="96" t="s">
        <v>102</v>
      </c>
      <c r="D259" s="96" t="s">
        <v>103</v>
      </c>
      <c r="E259" s="96" t="s">
        <v>104</v>
      </c>
      <c r="J259" s="96"/>
      <c r="K259" s="96" t="s">
        <v>101</v>
      </c>
      <c r="L259" s="96" t="s">
        <v>102</v>
      </c>
      <c r="M259" s="96" t="s">
        <v>103</v>
      </c>
      <c r="N259" s="96" t="s">
        <v>104</v>
      </c>
      <c r="W259" s="95" t="s">
        <v>24</v>
      </c>
      <c r="X259">
        <v>0.36817988085159209</v>
      </c>
      <c r="Y259">
        <v>0.36736765596164078</v>
      </c>
    </row>
    <row r="260" spans="1:25" x14ac:dyDescent="0.25">
      <c r="A260" s="96" t="s">
        <v>15</v>
      </c>
      <c r="B260">
        <v>35.15625</v>
      </c>
      <c r="C260">
        <v>67.647302918015029</v>
      </c>
      <c r="D260">
        <v>76.171875</v>
      </c>
      <c r="E260">
        <v>154.296875</v>
      </c>
      <c r="J260" s="96" t="s">
        <v>12</v>
      </c>
      <c r="K260">
        <v>0.1153846153846154</v>
      </c>
      <c r="L260">
        <v>2.043802143543624</v>
      </c>
      <c r="M260">
        <v>0.53846153846153855</v>
      </c>
      <c r="N260">
        <v>2.6538461538461542</v>
      </c>
      <c r="W260" s="95" t="s">
        <v>25</v>
      </c>
      <c r="X260">
        <v>0.19703058792900471</v>
      </c>
      <c r="Y260">
        <v>0.43854533866043133</v>
      </c>
    </row>
    <row r="261" spans="1:25" x14ac:dyDescent="0.25">
      <c r="A261" s="96" t="s">
        <v>25</v>
      </c>
      <c r="B261">
        <v>49.8046875</v>
      </c>
      <c r="C261">
        <v>87.102569722667425</v>
      </c>
      <c r="D261">
        <v>142.578125</v>
      </c>
      <c r="E261">
        <v>266.6015625</v>
      </c>
      <c r="J261" s="96" t="s">
        <v>105</v>
      </c>
      <c r="K261">
        <v>3.8461538461538457E-2</v>
      </c>
      <c r="L261">
        <v>0.87529711708951563</v>
      </c>
      <c r="M261">
        <v>0.53846153846153855</v>
      </c>
      <c r="N261">
        <v>1.038461538461539</v>
      </c>
      <c r="W261" s="95" t="s">
        <v>26</v>
      </c>
      <c r="X261">
        <v>0.2244305098163141</v>
      </c>
      <c r="Y261">
        <v>0.54032740191509243</v>
      </c>
    </row>
    <row r="262" spans="1:25" x14ac:dyDescent="0.25">
      <c r="A262" s="96" t="s">
        <v>18</v>
      </c>
      <c r="B262">
        <v>36.1328125</v>
      </c>
      <c r="C262">
        <v>53.949156813189063</v>
      </c>
      <c r="D262">
        <v>74.21875</v>
      </c>
      <c r="E262">
        <v>98.6328125</v>
      </c>
      <c r="W262" s="95" t="s">
        <v>28</v>
      </c>
      <c r="X262">
        <v>0.44058665436087141</v>
      </c>
      <c r="Y262">
        <v>0.5794047436080666</v>
      </c>
    </row>
    <row r="263" spans="1:25" x14ac:dyDescent="0.25">
      <c r="A263" s="96" t="s">
        <v>26</v>
      </c>
      <c r="B263">
        <v>46.875</v>
      </c>
      <c r="C263">
        <v>69.597483278361338</v>
      </c>
      <c r="D263">
        <v>92.7734375</v>
      </c>
      <c r="E263">
        <v>166.015625</v>
      </c>
      <c r="W263" s="95" t="s">
        <v>29</v>
      </c>
      <c r="X263">
        <v>0.57554079013868009</v>
      </c>
      <c r="Y263">
        <v>0.6227412304494816</v>
      </c>
    </row>
    <row r="264" spans="1:25" x14ac:dyDescent="0.25">
      <c r="A264" s="96" t="s">
        <v>21</v>
      </c>
      <c r="B264">
        <v>80.078125</v>
      </c>
      <c r="C264">
        <v>113.1126258795463</v>
      </c>
      <c r="D264">
        <v>189.453125</v>
      </c>
      <c r="E264">
        <v>286.1328125</v>
      </c>
    </row>
    <row r="265" spans="1:25" x14ac:dyDescent="0.25">
      <c r="A265" s="96" t="s">
        <v>28</v>
      </c>
      <c r="B265">
        <v>75.1953125</v>
      </c>
      <c r="C265">
        <v>98.172631102803692</v>
      </c>
      <c r="D265">
        <v>164.0625</v>
      </c>
      <c r="E265">
        <v>242.1875</v>
      </c>
    </row>
    <row r="266" spans="1:25" x14ac:dyDescent="0.25">
      <c r="A266" s="96" t="s">
        <v>24</v>
      </c>
      <c r="B266">
        <v>44.921875</v>
      </c>
      <c r="C266">
        <v>84.652003529001121</v>
      </c>
      <c r="D266">
        <v>110.3515625</v>
      </c>
      <c r="E266">
        <v>223.6328125</v>
      </c>
    </row>
    <row r="267" spans="1:25" x14ac:dyDescent="0.25">
      <c r="A267" s="96" t="s">
        <v>29</v>
      </c>
      <c r="B267">
        <v>55.6640625</v>
      </c>
      <c r="C267">
        <v>90.127410227357771</v>
      </c>
      <c r="D267">
        <v>133.7890625</v>
      </c>
      <c r="E267">
        <v>230.46875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96"/>
      <c r="B271" s="96" t="s">
        <v>101</v>
      </c>
      <c r="C271" s="96" t="s">
        <v>102</v>
      </c>
      <c r="D271" s="96" t="s">
        <v>103</v>
      </c>
      <c r="E271" s="96" t="s">
        <v>104</v>
      </c>
      <c r="J271" s="96"/>
      <c r="K271" s="96" t="s">
        <v>101</v>
      </c>
      <c r="L271" s="96" t="s">
        <v>102</v>
      </c>
      <c r="M271" s="96" t="s">
        <v>103</v>
      </c>
      <c r="N271" s="96" t="s">
        <v>104</v>
      </c>
    </row>
    <row r="272" spans="1:25" x14ac:dyDescent="0.25">
      <c r="A272" s="96" t="s">
        <v>15</v>
      </c>
      <c r="B272">
        <v>32.2265625</v>
      </c>
      <c r="C272">
        <v>62.179979116904882</v>
      </c>
      <c r="D272">
        <v>83.0078125</v>
      </c>
      <c r="E272">
        <v>154.296875</v>
      </c>
      <c r="J272" s="96" t="s">
        <v>12</v>
      </c>
      <c r="K272">
        <v>0.66666666666666663</v>
      </c>
      <c r="L272">
        <v>0.30266397477776302</v>
      </c>
      <c r="M272">
        <v>1</v>
      </c>
      <c r="N272">
        <v>1.666666666666667</v>
      </c>
    </row>
    <row r="273" spans="1:14" x14ac:dyDescent="0.25">
      <c r="A273" s="96" t="s">
        <v>25</v>
      </c>
      <c r="B273">
        <v>49.8046875</v>
      </c>
      <c r="C273">
        <v>80.291244776801932</v>
      </c>
      <c r="D273">
        <v>102.5390625</v>
      </c>
      <c r="E273">
        <v>331.0546875</v>
      </c>
      <c r="J273" s="96" t="s">
        <v>105</v>
      </c>
      <c r="K273">
        <v>0.66666666666666663</v>
      </c>
      <c r="L273">
        <v>0.27027721535121901</v>
      </c>
      <c r="M273">
        <v>1</v>
      </c>
      <c r="N273">
        <v>1.666666666666667</v>
      </c>
    </row>
    <row r="274" spans="1:14" x14ac:dyDescent="0.25">
      <c r="A274" s="96" t="s">
        <v>18</v>
      </c>
      <c r="B274">
        <v>22.4609375</v>
      </c>
      <c r="C274">
        <v>65.299478657284055</v>
      </c>
      <c r="D274">
        <v>90.8203125</v>
      </c>
      <c r="E274">
        <v>174.8046875</v>
      </c>
    </row>
    <row r="275" spans="1:14" x14ac:dyDescent="0.25">
      <c r="A275" s="96" t="s">
        <v>26</v>
      </c>
      <c r="B275">
        <v>56.640625</v>
      </c>
      <c r="C275">
        <v>67.774559492518691</v>
      </c>
      <c r="D275">
        <v>87.890625</v>
      </c>
      <c r="E275">
        <v>175.78125</v>
      </c>
    </row>
    <row r="276" spans="1:14" x14ac:dyDescent="0.25">
      <c r="A276" s="96" t="s">
        <v>21</v>
      </c>
      <c r="B276">
        <v>27.34375</v>
      </c>
      <c r="C276">
        <v>98.422764851069246</v>
      </c>
      <c r="D276">
        <v>276.3671875</v>
      </c>
      <c r="E276">
        <v>480.46875</v>
      </c>
    </row>
    <row r="277" spans="1:14" x14ac:dyDescent="0.25">
      <c r="A277" s="96" t="s">
        <v>28</v>
      </c>
      <c r="B277">
        <v>20.5078125</v>
      </c>
      <c r="C277">
        <v>69.353773721022677</v>
      </c>
      <c r="D277">
        <v>125</v>
      </c>
      <c r="E277">
        <v>229.4921875</v>
      </c>
    </row>
    <row r="278" spans="1:14" x14ac:dyDescent="0.25">
      <c r="A278" s="96" t="s">
        <v>24</v>
      </c>
      <c r="B278">
        <v>19.53125</v>
      </c>
      <c r="C278">
        <v>46.928971513170268</v>
      </c>
      <c r="D278">
        <v>74.21875</v>
      </c>
      <c r="E278">
        <v>134.765625</v>
      </c>
    </row>
    <row r="279" spans="1:14" x14ac:dyDescent="0.25">
      <c r="A279" s="96" t="s">
        <v>29</v>
      </c>
      <c r="B279">
        <v>24.4140625</v>
      </c>
      <c r="C279">
        <v>52.748108810816973</v>
      </c>
      <c r="D279">
        <v>80.078125</v>
      </c>
      <c r="E279">
        <v>128.90625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96"/>
      <c r="B283" s="96" t="s">
        <v>101</v>
      </c>
      <c r="C283" s="96" t="s">
        <v>102</v>
      </c>
      <c r="D283" s="96" t="s">
        <v>103</v>
      </c>
      <c r="E283" s="96" t="s">
        <v>104</v>
      </c>
      <c r="J283" s="96"/>
      <c r="K283" s="96" t="s">
        <v>101</v>
      </c>
      <c r="L283" s="96" t="s">
        <v>102</v>
      </c>
      <c r="M283" s="96" t="s">
        <v>103</v>
      </c>
      <c r="N283" s="96" t="s">
        <v>104</v>
      </c>
    </row>
    <row r="284" spans="1:14" x14ac:dyDescent="0.25">
      <c r="A284" s="96" t="s">
        <v>15</v>
      </c>
      <c r="B284">
        <v>45.8984375</v>
      </c>
      <c r="C284">
        <v>59.326343501170207</v>
      </c>
      <c r="D284">
        <v>66.40625</v>
      </c>
      <c r="E284">
        <v>105.46875</v>
      </c>
      <c r="J284" s="96" t="s">
        <v>12</v>
      </c>
      <c r="K284">
        <v>0.2857142857142857</v>
      </c>
      <c r="L284">
        <v>1.5469191223088621</v>
      </c>
      <c r="M284">
        <v>1.571428571428571</v>
      </c>
      <c r="N284">
        <v>1.571428571428571</v>
      </c>
    </row>
    <row r="285" spans="1:14" x14ac:dyDescent="0.25">
      <c r="A285" s="96" t="s">
        <v>25</v>
      </c>
      <c r="B285">
        <v>28.3203125</v>
      </c>
      <c r="C285">
        <v>58.72535787774158</v>
      </c>
      <c r="D285">
        <v>54.6875</v>
      </c>
      <c r="E285">
        <v>113.28125</v>
      </c>
      <c r="J285" s="96" t="s">
        <v>105</v>
      </c>
      <c r="K285">
        <v>0.5714285714285714</v>
      </c>
      <c r="L285">
        <v>0.85144232276279219</v>
      </c>
      <c r="M285">
        <v>1.4285714285714279</v>
      </c>
      <c r="N285">
        <v>1.571428571428571</v>
      </c>
    </row>
    <row r="286" spans="1:14" x14ac:dyDescent="0.25">
      <c r="A286" s="96" t="s">
        <v>18</v>
      </c>
      <c r="B286">
        <v>42.96875</v>
      </c>
      <c r="C286">
        <v>60.816197605751327</v>
      </c>
      <c r="D286">
        <v>74.21875</v>
      </c>
      <c r="E286">
        <v>163.0859375</v>
      </c>
    </row>
    <row r="287" spans="1:14" x14ac:dyDescent="0.25">
      <c r="A287" s="96" t="s">
        <v>26</v>
      </c>
      <c r="B287">
        <v>36.1328125</v>
      </c>
      <c r="C287">
        <v>62.882863449642898</v>
      </c>
      <c r="D287">
        <v>65.4296875</v>
      </c>
      <c r="E287">
        <v>103.515625</v>
      </c>
    </row>
    <row r="288" spans="1:14" x14ac:dyDescent="0.25">
      <c r="A288" s="96" t="s">
        <v>21</v>
      </c>
      <c r="B288">
        <v>46.875</v>
      </c>
      <c r="C288">
        <v>76.132492947351736</v>
      </c>
      <c r="D288">
        <v>68.359375</v>
      </c>
      <c r="E288">
        <v>116.2109375</v>
      </c>
    </row>
    <row r="289" spans="1:14" x14ac:dyDescent="0.25">
      <c r="A289" s="96" t="s">
        <v>28</v>
      </c>
      <c r="B289">
        <v>27.34375</v>
      </c>
      <c r="C289">
        <v>52.452072986932897</v>
      </c>
      <c r="D289">
        <v>54.6875</v>
      </c>
      <c r="E289">
        <v>103.515625</v>
      </c>
    </row>
    <row r="290" spans="1:14" x14ac:dyDescent="0.25">
      <c r="A290" s="96" t="s">
        <v>24</v>
      </c>
      <c r="B290">
        <v>49.8046875</v>
      </c>
      <c r="C290">
        <v>60.123467377368407</v>
      </c>
      <c r="D290">
        <v>54.6875</v>
      </c>
      <c r="E290">
        <v>77.1484375</v>
      </c>
    </row>
    <row r="291" spans="1:14" x14ac:dyDescent="0.25">
      <c r="A291" s="96" t="s">
        <v>29</v>
      </c>
      <c r="B291">
        <v>29.296875</v>
      </c>
      <c r="C291">
        <v>46.228912910451292</v>
      </c>
      <c r="D291">
        <v>57.6171875</v>
      </c>
      <c r="E291">
        <v>88.8671875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96"/>
      <c r="B295" s="96" t="s">
        <v>101</v>
      </c>
      <c r="C295" s="96" t="s">
        <v>102</v>
      </c>
      <c r="D295" s="96" t="s">
        <v>103</v>
      </c>
      <c r="E295" s="96" t="s">
        <v>104</v>
      </c>
      <c r="J295" s="96"/>
      <c r="K295" s="96" t="s">
        <v>101</v>
      </c>
      <c r="L295" s="96" t="s">
        <v>102</v>
      </c>
      <c r="M295" s="96" t="s">
        <v>103</v>
      </c>
      <c r="N295" s="96" t="s">
        <v>104</v>
      </c>
    </row>
    <row r="296" spans="1:14" x14ac:dyDescent="0.25">
      <c r="A296" s="96" t="s">
        <v>15</v>
      </c>
      <c r="B296">
        <v>23.4375</v>
      </c>
      <c r="C296">
        <v>68.394329874964669</v>
      </c>
      <c r="D296">
        <v>85.9375</v>
      </c>
      <c r="E296">
        <v>155.2734375</v>
      </c>
      <c r="J296" s="96" t="s">
        <v>12</v>
      </c>
      <c r="K296">
        <v>0.27777777777777779</v>
      </c>
      <c r="L296">
        <v>1.185901204442406</v>
      </c>
      <c r="M296">
        <v>0.66666666666666663</v>
      </c>
      <c r="N296">
        <v>1.444444444444444</v>
      </c>
    </row>
    <row r="297" spans="1:14" x14ac:dyDescent="0.25">
      <c r="A297" s="96" t="s">
        <v>25</v>
      </c>
      <c r="B297">
        <v>26.3671875</v>
      </c>
      <c r="C297">
        <v>5.6111727687672177</v>
      </c>
      <c r="D297">
        <v>68.359375</v>
      </c>
      <c r="E297">
        <v>201.171875</v>
      </c>
      <c r="J297" s="96" t="s">
        <v>105</v>
      </c>
      <c r="K297">
        <v>0.44444444444444442</v>
      </c>
      <c r="L297">
        <v>1.0619883606938469</v>
      </c>
      <c r="M297">
        <v>0.61111111111111105</v>
      </c>
      <c r="N297">
        <v>1.7777777777777779</v>
      </c>
    </row>
    <row r="298" spans="1:14" x14ac:dyDescent="0.25">
      <c r="A298" s="96" t="s">
        <v>18</v>
      </c>
      <c r="B298">
        <v>21.484375</v>
      </c>
      <c r="C298">
        <v>80.380748955319262</v>
      </c>
      <c r="D298">
        <v>94.7265625</v>
      </c>
      <c r="E298">
        <v>179.6875</v>
      </c>
    </row>
    <row r="299" spans="1:14" x14ac:dyDescent="0.25">
      <c r="A299" s="96" t="s">
        <v>26</v>
      </c>
      <c r="B299">
        <v>23.4375</v>
      </c>
      <c r="C299">
        <v>91.167004349893546</v>
      </c>
      <c r="D299">
        <v>106.4453125</v>
      </c>
      <c r="E299">
        <v>320.3125</v>
      </c>
    </row>
    <row r="300" spans="1:14" x14ac:dyDescent="0.25">
      <c r="A300" s="96" t="s">
        <v>21</v>
      </c>
      <c r="B300">
        <v>99.609375</v>
      </c>
      <c r="C300">
        <v>77.734006616408962</v>
      </c>
      <c r="D300">
        <v>69.3359375</v>
      </c>
      <c r="E300">
        <v>122.0703125</v>
      </c>
    </row>
    <row r="301" spans="1:14" x14ac:dyDescent="0.25">
      <c r="A301" s="96" t="s">
        <v>28</v>
      </c>
      <c r="B301">
        <v>38.0859375</v>
      </c>
      <c r="C301">
        <v>69.679059780179188</v>
      </c>
      <c r="D301">
        <v>116.2109375</v>
      </c>
      <c r="E301">
        <v>151.3671875</v>
      </c>
    </row>
    <row r="302" spans="1:14" x14ac:dyDescent="0.25">
      <c r="A302" s="96" t="s">
        <v>24</v>
      </c>
      <c r="B302">
        <v>38.0859375</v>
      </c>
      <c r="C302">
        <v>64.472400100137634</v>
      </c>
      <c r="D302">
        <v>59.5703125</v>
      </c>
      <c r="E302">
        <v>123.046875</v>
      </c>
    </row>
    <row r="303" spans="1:14" x14ac:dyDescent="0.25">
      <c r="A303" s="96" t="s">
        <v>29</v>
      </c>
      <c r="B303">
        <v>33.203125</v>
      </c>
      <c r="C303">
        <v>68.885138260580007</v>
      </c>
      <c r="D303">
        <v>66.40625</v>
      </c>
      <c r="E303">
        <v>144.53125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96"/>
      <c r="B307" s="96" t="s">
        <v>101</v>
      </c>
      <c r="C307" s="96" t="s">
        <v>102</v>
      </c>
      <c r="D307" s="96" t="s">
        <v>103</v>
      </c>
      <c r="E307" s="96" t="s">
        <v>104</v>
      </c>
      <c r="J307" s="96"/>
      <c r="K307" s="96" t="s">
        <v>101</v>
      </c>
      <c r="L307" s="96" t="s">
        <v>102</v>
      </c>
      <c r="M307" s="96" t="s">
        <v>103</v>
      </c>
      <c r="N307" s="96" t="s">
        <v>104</v>
      </c>
    </row>
    <row r="308" spans="1:14" x14ac:dyDescent="0.25">
      <c r="A308" s="96" t="s">
        <v>15</v>
      </c>
      <c r="B308">
        <v>29.296875</v>
      </c>
      <c r="C308">
        <v>65.344014019781341</v>
      </c>
      <c r="D308">
        <v>72.265625</v>
      </c>
      <c r="E308">
        <v>141.6015625</v>
      </c>
      <c r="J308" s="96" t="s">
        <v>12</v>
      </c>
      <c r="K308">
        <v>3.3333333333333333E-2</v>
      </c>
      <c r="L308">
        <v>0.83636339766137702</v>
      </c>
      <c r="M308">
        <v>0.23333333333333331</v>
      </c>
      <c r="N308">
        <v>1.4</v>
      </c>
    </row>
    <row r="309" spans="1:14" x14ac:dyDescent="0.25">
      <c r="A309" s="96" t="s">
        <v>25</v>
      </c>
      <c r="B309">
        <v>36.1328125</v>
      </c>
      <c r="C309">
        <v>89.030895579267664</v>
      </c>
      <c r="D309">
        <v>133.7890625</v>
      </c>
      <c r="E309">
        <v>226.5625</v>
      </c>
      <c r="J309" s="96" t="s">
        <v>105</v>
      </c>
      <c r="K309">
        <v>3.3333333333333333E-2</v>
      </c>
      <c r="L309">
        <v>1.8891672732010429</v>
      </c>
      <c r="M309">
        <v>0.4</v>
      </c>
      <c r="N309">
        <v>1.2666666666666671</v>
      </c>
    </row>
    <row r="310" spans="1:14" x14ac:dyDescent="0.25">
      <c r="A310" s="96" t="s">
        <v>18</v>
      </c>
      <c r="B310">
        <v>35.15625</v>
      </c>
      <c r="C310">
        <v>63.576787626975943</v>
      </c>
      <c r="D310">
        <v>82.03125</v>
      </c>
      <c r="E310">
        <v>124.0234375</v>
      </c>
    </row>
    <row r="311" spans="1:14" x14ac:dyDescent="0.25">
      <c r="A311" s="96" t="s">
        <v>26</v>
      </c>
      <c r="B311">
        <v>48.828125</v>
      </c>
      <c r="C311">
        <v>71.304438127554349</v>
      </c>
      <c r="D311">
        <v>93.75</v>
      </c>
      <c r="E311">
        <v>152.34375</v>
      </c>
    </row>
    <row r="312" spans="1:14" x14ac:dyDescent="0.25">
      <c r="A312" s="96" t="s">
        <v>21</v>
      </c>
      <c r="B312">
        <v>58.59375</v>
      </c>
      <c r="C312">
        <v>109.9101970229155</v>
      </c>
      <c r="D312">
        <v>174.8046875</v>
      </c>
      <c r="E312">
        <v>224.609375</v>
      </c>
    </row>
    <row r="313" spans="1:14" x14ac:dyDescent="0.25">
      <c r="A313" s="96" t="s">
        <v>28</v>
      </c>
      <c r="B313">
        <v>73.2421875</v>
      </c>
      <c r="C313">
        <v>93.675385478370984</v>
      </c>
      <c r="D313">
        <v>143.5546875</v>
      </c>
      <c r="E313">
        <v>211.9140625</v>
      </c>
    </row>
    <row r="314" spans="1:14" x14ac:dyDescent="0.25">
      <c r="A314" s="96" t="s">
        <v>24</v>
      </c>
      <c r="B314">
        <v>65.4296875</v>
      </c>
      <c r="C314">
        <v>81.376730263089911</v>
      </c>
      <c r="D314">
        <v>115.234375</v>
      </c>
      <c r="E314">
        <v>168.9453125</v>
      </c>
    </row>
    <row r="315" spans="1:14" x14ac:dyDescent="0.25">
      <c r="A315" s="96" t="s">
        <v>29</v>
      </c>
      <c r="B315">
        <v>49.8046875</v>
      </c>
      <c r="C315">
        <v>90.838635710109131</v>
      </c>
      <c r="D315">
        <v>132.8125</v>
      </c>
      <c r="E315">
        <v>173.828125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96"/>
      <c r="B319" s="96" t="s">
        <v>101</v>
      </c>
      <c r="C319" s="96" t="s">
        <v>102</v>
      </c>
      <c r="D319" s="96" t="s">
        <v>103</v>
      </c>
      <c r="E319" s="96" t="s">
        <v>104</v>
      </c>
      <c r="J319" s="96"/>
      <c r="K319" s="96" t="s">
        <v>101</v>
      </c>
      <c r="L319" s="96" t="s">
        <v>102</v>
      </c>
      <c r="M319" s="96" t="s">
        <v>103</v>
      </c>
      <c r="N319" s="96" t="s">
        <v>104</v>
      </c>
    </row>
    <row r="320" spans="1:14" x14ac:dyDescent="0.25">
      <c r="A320" s="96" t="s">
        <v>15</v>
      </c>
      <c r="B320">
        <v>31.25</v>
      </c>
      <c r="C320">
        <v>67.716941787688882</v>
      </c>
      <c r="D320">
        <v>88.8671875</v>
      </c>
      <c r="E320">
        <v>184.5703125</v>
      </c>
      <c r="J320" s="96" t="s">
        <v>12</v>
      </c>
      <c r="K320">
        <v>0.1</v>
      </c>
      <c r="L320">
        <v>1.957395885258298</v>
      </c>
      <c r="M320">
        <v>0.5</v>
      </c>
      <c r="N320">
        <v>1.2333333333333329</v>
      </c>
    </row>
    <row r="321" spans="1:14" x14ac:dyDescent="0.25">
      <c r="A321" s="96" t="s">
        <v>25</v>
      </c>
      <c r="B321">
        <v>49.8046875</v>
      </c>
      <c r="C321">
        <v>94.630616923380813</v>
      </c>
      <c r="D321">
        <v>167.96875</v>
      </c>
      <c r="E321">
        <v>331.0546875</v>
      </c>
      <c r="J321" s="96" t="s">
        <v>105</v>
      </c>
      <c r="K321">
        <v>6.6666666666666666E-2</v>
      </c>
      <c r="L321">
        <v>1.39907486064229</v>
      </c>
      <c r="M321">
        <v>0.43333333333333329</v>
      </c>
      <c r="N321">
        <v>0.8</v>
      </c>
    </row>
    <row r="322" spans="1:14" x14ac:dyDescent="0.25">
      <c r="A322" s="96" t="s">
        <v>18</v>
      </c>
      <c r="B322">
        <v>18.5546875</v>
      </c>
      <c r="C322">
        <v>70.786687796429135</v>
      </c>
      <c r="D322">
        <v>98.6328125</v>
      </c>
      <c r="E322">
        <v>194.3359375</v>
      </c>
    </row>
    <row r="323" spans="1:14" x14ac:dyDescent="0.25">
      <c r="A323" s="96" t="s">
        <v>26</v>
      </c>
      <c r="B323">
        <v>31.25</v>
      </c>
      <c r="C323">
        <v>70.466807978292223</v>
      </c>
      <c r="D323">
        <v>107.421875</v>
      </c>
      <c r="E323">
        <v>183.59375</v>
      </c>
    </row>
    <row r="324" spans="1:14" x14ac:dyDescent="0.25">
      <c r="A324" s="96" t="s">
        <v>21</v>
      </c>
      <c r="B324">
        <v>49.8046875</v>
      </c>
      <c r="C324">
        <v>108.7788569777135</v>
      </c>
      <c r="D324">
        <v>290.0390625</v>
      </c>
      <c r="E324">
        <v>401.3671875</v>
      </c>
    </row>
    <row r="325" spans="1:14" x14ac:dyDescent="0.25">
      <c r="A325" s="96" t="s">
        <v>28</v>
      </c>
      <c r="B325">
        <v>27.34375</v>
      </c>
      <c r="C325">
        <v>112.2680016792214</v>
      </c>
      <c r="D325">
        <v>231.4453125</v>
      </c>
      <c r="E325">
        <v>347.65625</v>
      </c>
    </row>
    <row r="326" spans="1:14" x14ac:dyDescent="0.25">
      <c r="A326" s="96" t="s">
        <v>24</v>
      </c>
      <c r="B326">
        <v>20.5078125</v>
      </c>
      <c r="C326">
        <v>-132.0343471800399</v>
      </c>
      <c r="D326">
        <v>40.0390625</v>
      </c>
      <c r="E326">
        <v>71.2890625</v>
      </c>
    </row>
    <row r="327" spans="1:14" x14ac:dyDescent="0.25">
      <c r="A327" s="96" t="s">
        <v>29</v>
      </c>
      <c r="B327">
        <v>23.4375</v>
      </c>
      <c r="C327">
        <v>88.101961204815183</v>
      </c>
      <c r="D327">
        <v>185.546875</v>
      </c>
      <c r="E327">
        <v>319.3359375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96"/>
      <c r="B331" s="96" t="s">
        <v>101</v>
      </c>
      <c r="C331" s="96" t="s">
        <v>102</v>
      </c>
      <c r="D331" s="96" t="s">
        <v>103</v>
      </c>
      <c r="E331" s="96" t="s">
        <v>104</v>
      </c>
      <c r="J331" s="96"/>
      <c r="K331" s="96" t="s">
        <v>101</v>
      </c>
      <c r="L331" s="96" t="s">
        <v>102</v>
      </c>
      <c r="M331" s="96" t="s">
        <v>103</v>
      </c>
      <c r="N331" s="96" t="s">
        <v>104</v>
      </c>
    </row>
    <row r="332" spans="1:14" x14ac:dyDescent="0.25">
      <c r="A332" s="96" t="s">
        <v>15</v>
      </c>
      <c r="B332">
        <v>36.1328125</v>
      </c>
      <c r="C332">
        <v>78.562835038369883</v>
      </c>
      <c r="D332">
        <v>105.46875</v>
      </c>
      <c r="E332">
        <v>211.9140625</v>
      </c>
      <c r="J332" s="96" t="s">
        <v>12</v>
      </c>
      <c r="K332">
        <v>0.2857142857142857</v>
      </c>
      <c r="L332">
        <v>0.89468689710524674</v>
      </c>
      <c r="M332">
        <v>0.5714285714285714</v>
      </c>
      <c r="N332">
        <v>1.4285714285714279</v>
      </c>
    </row>
    <row r="333" spans="1:14" x14ac:dyDescent="0.25">
      <c r="A333" s="96" t="s">
        <v>25</v>
      </c>
      <c r="B333">
        <v>28.3203125</v>
      </c>
      <c r="C333">
        <v>85.573972194632589</v>
      </c>
      <c r="D333">
        <v>83.984375</v>
      </c>
      <c r="E333">
        <v>232.421875</v>
      </c>
      <c r="J333" s="96" t="s">
        <v>105</v>
      </c>
      <c r="K333">
        <v>0.14285714285714279</v>
      </c>
      <c r="L333">
        <v>0.85402700106160812</v>
      </c>
      <c r="M333">
        <v>1</v>
      </c>
      <c r="N333">
        <v>1.142857142857143</v>
      </c>
    </row>
    <row r="334" spans="1:14" x14ac:dyDescent="0.25">
      <c r="A334" s="96" t="s">
        <v>18</v>
      </c>
      <c r="B334">
        <v>41.9921875</v>
      </c>
      <c r="C334">
        <v>42.415597849476448</v>
      </c>
      <c r="D334">
        <v>77.1484375</v>
      </c>
      <c r="E334">
        <v>146.484375</v>
      </c>
    </row>
    <row r="335" spans="1:14" x14ac:dyDescent="0.25">
      <c r="A335" s="96" t="s">
        <v>26</v>
      </c>
      <c r="B335">
        <v>17.578125</v>
      </c>
      <c r="C335">
        <v>50.815856649490833</v>
      </c>
      <c r="D335">
        <v>71.2890625</v>
      </c>
      <c r="E335">
        <v>96.6796875</v>
      </c>
    </row>
    <row r="336" spans="1:14" x14ac:dyDescent="0.25">
      <c r="A336" s="96" t="s">
        <v>21</v>
      </c>
      <c r="B336">
        <v>76.171875</v>
      </c>
      <c r="C336">
        <v>96.157581083505121</v>
      </c>
      <c r="D336">
        <v>131.8359375</v>
      </c>
      <c r="E336">
        <v>218.75</v>
      </c>
    </row>
    <row r="337" spans="1:14" x14ac:dyDescent="0.25">
      <c r="A337" s="96" t="s">
        <v>28</v>
      </c>
      <c r="B337">
        <v>64.453125</v>
      </c>
      <c r="C337">
        <v>92.366927362510637</v>
      </c>
      <c r="D337">
        <v>140.625</v>
      </c>
      <c r="E337">
        <v>221.6796875</v>
      </c>
    </row>
    <row r="338" spans="1:14" x14ac:dyDescent="0.25">
      <c r="A338" s="96" t="s">
        <v>24</v>
      </c>
      <c r="B338">
        <v>37.109375</v>
      </c>
      <c r="C338">
        <v>79.466226119259858</v>
      </c>
      <c r="D338">
        <v>84.9609375</v>
      </c>
      <c r="E338">
        <v>167.96875</v>
      </c>
    </row>
    <row r="339" spans="1:14" x14ac:dyDescent="0.25">
      <c r="A339" s="96" t="s">
        <v>29</v>
      </c>
      <c r="B339">
        <v>45.8984375</v>
      </c>
      <c r="C339">
        <v>93.134878611181023</v>
      </c>
      <c r="D339">
        <v>116.2109375</v>
      </c>
      <c r="E339">
        <v>236.328125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96"/>
      <c r="B343" s="96" t="s">
        <v>101</v>
      </c>
      <c r="C343" s="96" t="s">
        <v>102</v>
      </c>
      <c r="D343" s="96" t="s">
        <v>103</v>
      </c>
      <c r="E343" s="96" t="s">
        <v>104</v>
      </c>
      <c r="J343" s="96"/>
      <c r="K343" s="96" t="s">
        <v>101</v>
      </c>
      <c r="L343" s="96" t="s">
        <v>102</v>
      </c>
      <c r="M343" s="96" t="s">
        <v>103</v>
      </c>
      <c r="N343" s="96" t="s">
        <v>104</v>
      </c>
    </row>
    <row r="344" spans="1:14" x14ac:dyDescent="0.25">
      <c r="A344" s="96" t="s">
        <v>15</v>
      </c>
      <c r="B344">
        <v>23.4375</v>
      </c>
      <c r="C344">
        <v>93.633380913278344</v>
      </c>
      <c r="D344">
        <v>164.0625</v>
      </c>
      <c r="E344">
        <v>256.8359375</v>
      </c>
      <c r="J344" s="96" t="s">
        <v>12</v>
      </c>
      <c r="K344">
        <v>3.3333333333333333E-2</v>
      </c>
      <c r="L344">
        <v>1.728685718464644</v>
      </c>
      <c r="M344">
        <v>0.3</v>
      </c>
      <c r="N344">
        <v>0.6</v>
      </c>
    </row>
    <row r="345" spans="1:14" x14ac:dyDescent="0.25">
      <c r="A345" s="96" t="s">
        <v>25</v>
      </c>
      <c r="B345">
        <v>49.8046875</v>
      </c>
      <c r="C345">
        <v>75.910150938149656</v>
      </c>
      <c r="D345">
        <v>103.515625</v>
      </c>
      <c r="E345">
        <v>232.421875</v>
      </c>
      <c r="J345" s="96" t="s">
        <v>105</v>
      </c>
      <c r="K345">
        <v>3.3333333333333333E-2</v>
      </c>
      <c r="L345">
        <v>2.740371704226257</v>
      </c>
      <c r="M345">
        <v>0.26666666666666672</v>
      </c>
      <c r="N345">
        <v>0.56666666666666665</v>
      </c>
    </row>
    <row r="346" spans="1:14" x14ac:dyDescent="0.25">
      <c r="A346" s="96" t="s">
        <v>18</v>
      </c>
      <c r="B346">
        <v>18.5546875</v>
      </c>
      <c r="C346">
        <v>84.923792165561807</v>
      </c>
      <c r="D346">
        <v>141.6015625</v>
      </c>
      <c r="E346">
        <v>210.9375</v>
      </c>
    </row>
    <row r="347" spans="1:14" x14ac:dyDescent="0.25">
      <c r="A347" s="96" t="s">
        <v>26</v>
      </c>
      <c r="B347">
        <v>41.9921875</v>
      </c>
      <c r="C347">
        <v>56.214869022408017</v>
      </c>
      <c r="D347">
        <v>88.8671875</v>
      </c>
      <c r="E347">
        <v>110.3515625</v>
      </c>
    </row>
    <row r="348" spans="1:14" x14ac:dyDescent="0.25">
      <c r="A348" s="96" t="s">
        <v>21</v>
      </c>
      <c r="B348">
        <v>68.359375</v>
      </c>
      <c r="C348">
        <v>103.84460183553161</v>
      </c>
      <c r="D348">
        <v>169.921875</v>
      </c>
      <c r="E348">
        <v>259.765625</v>
      </c>
    </row>
    <row r="349" spans="1:14" x14ac:dyDescent="0.25">
      <c r="A349" s="96" t="s">
        <v>28</v>
      </c>
      <c r="B349">
        <v>45.8984375</v>
      </c>
      <c r="C349">
        <v>103.2515418101372</v>
      </c>
      <c r="D349">
        <v>155.2734375</v>
      </c>
      <c r="E349">
        <v>275.390625</v>
      </c>
    </row>
    <row r="350" spans="1:14" x14ac:dyDescent="0.25">
      <c r="A350" s="96" t="s">
        <v>24</v>
      </c>
      <c r="B350">
        <v>49.8046875</v>
      </c>
      <c r="C350">
        <v>62.80705074540414</v>
      </c>
      <c r="D350">
        <v>89.84375</v>
      </c>
      <c r="E350">
        <v>177.734375</v>
      </c>
    </row>
    <row r="351" spans="1:14" x14ac:dyDescent="0.25">
      <c r="A351" s="96" t="s">
        <v>29</v>
      </c>
      <c r="B351">
        <v>67.3828125</v>
      </c>
      <c r="C351">
        <v>89.397249206477994</v>
      </c>
      <c r="D351">
        <v>121.09375</v>
      </c>
      <c r="E351">
        <v>203.125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96"/>
      <c r="B355" s="96" t="s">
        <v>101</v>
      </c>
      <c r="C355" s="96" t="s">
        <v>102</v>
      </c>
      <c r="D355" s="96" t="s">
        <v>103</v>
      </c>
      <c r="E355" s="96" t="s">
        <v>104</v>
      </c>
      <c r="J355" s="96"/>
      <c r="K355" s="96" t="s">
        <v>101</v>
      </c>
      <c r="L355" s="96" t="s">
        <v>102</v>
      </c>
      <c r="M355" s="96" t="s">
        <v>103</v>
      </c>
      <c r="N355" s="96" t="s">
        <v>104</v>
      </c>
    </row>
    <row r="356" spans="1:14" x14ac:dyDescent="0.25">
      <c r="A356" s="96" t="s">
        <v>15</v>
      </c>
      <c r="B356">
        <v>30.2734375</v>
      </c>
      <c r="C356">
        <v>57.461282953704583</v>
      </c>
      <c r="D356">
        <v>69.3359375</v>
      </c>
      <c r="E356">
        <v>118.1640625</v>
      </c>
      <c r="J356" s="96" t="s">
        <v>12</v>
      </c>
      <c r="K356">
        <v>0.5714285714285714</v>
      </c>
      <c r="L356">
        <v>1.8266189875283461</v>
      </c>
      <c r="M356">
        <v>1.4285714285714279</v>
      </c>
      <c r="N356">
        <v>2.4285714285714279</v>
      </c>
    </row>
    <row r="357" spans="1:14" x14ac:dyDescent="0.25">
      <c r="A357" s="96" t="s">
        <v>25</v>
      </c>
      <c r="B357">
        <v>25.390625</v>
      </c>
      <c r="C357">
        <v>79.091833278462531</v>
      </c>
      <c r="D357">
        <v>79.1015625</v>
      </c>
      <c r="E357">
        <v>216.796875</v>
      </c>
      <c r="J357" s="96" t="s">
        <v>105</v>
      </c>
      <c r="K357">
        <v>0.71428571428571419</v>
      </c>
      <c r="L357">
        <v>0.87124650902708356</v>
      </c>
      <c r="M357">
        <v>1</v>
      </c>
      <c r="N357">
        <v>2.4285714285714279</v>
      </c>
    </row>
    <row r="358" spans="1:14" x14ac:dyDescent="0.25">
      <c r="A358" s="96" t="s">
        <v>18</v>
      </c>
      <c r="B358">
        <v>24.4140625</v>
      </c>
      <c r="C358">
        <v>44.767984550930557</v>
      </c>
      <c r="D358">
        <v>85.9375</v>
      </c>
      <c r="E358">
        <v>115.234375</v>
      </c>
    </row>
    <row r="359" spans="1:14" x14ac:dyDescent="0.25">
      <c r="A359" s="96" t="s">
        <v>26</v>
      </c>
      <c r="B359">
        <v>43.9453125</v>
      </c>
      <c r="C359">
        <v>93.127514322052676</v>
      </c>
      <c r="D359">
        <v>105.46875</v>
      </c>
      <c r="E359">
        <v>195.3125</v>
      </c>
    </row>
    <row r="360" spans="1:14" x14ac:dyDescent="0.25">
      <c r="A360" s="96" t="s">
        <v>21</v>
      </c>
      <c r="B360">
        <v>49.8046875</v>
      </c>
      <c r="C360">
        <v>79.916339789782953</v>
      </c>
      <c r="D360">
        <v>104.4921875</v>
      </c>
      <c r="E360">
        <v>189.453125</v>
      </c>
    </row>
    <row r="361" spans="1:14" x14ac:dyDescent="0.25">
      <c r="A361" s="96" t="s">
        <v>28</v>
      </c>
      <c r="B361">
        <v>30.2734375</v>
      </c>
      <c r="C361">
        <v>67.071185914739175</v>
      </c>
      <c r="D361">
        <v>76.171875</v>
      </c>
      <c r="E361">
        <v>121.09375</v>
      </c>
    </row>
    <row r="362" spans="1:14" x14ac:dyDescent="0.25">
      <c r="A362" s="96" t="s">
        <v>24</v>
      </c>
      <c r="B362">
        <v>29.296875</v>
      </c>
      <c r="C362">
        <v>46.975072189557331</v>
      </c>
      <c r="D362">
        <v>68.359375</v>
      </c>
      <c r="E362">
        <v>135.7421875</v>
      </c>
    </row>
    <row r="363" spans="1:14" x14ac:dyDescent="0.25">
      <c r="A363" s="96" t="s">
        <v>29</v>
      </c>
      <c r="B363">
        <v>36.1328125</v>
      </c>
      <c r="C363">
        <v>69.415539150560292</v>
      </c>
      <c r="D363">
        <v>95.703125</v>
      </c>
      <c r="E363">
        <v>124.0234375</v>
      </c>
    </row>
    <row r="390" spans="1:5" x14ac:dyDescent="0.25">
      <c r="A390" s="165" t="s">
        <v>180</v>
      </c>
    </row>
    <row r="391" spans="1:5" x14ac:dyDescent="0.25">
      <c r="A391" s="96"/>
      <c r="B391" s="96" t="s">
        <v>101</v>
      </c>
      <c r="C391" s="96" t="s">
        <v>102</v>
      </c>
      <c r="D391" s="96" t="s">
        <v>103</v>
      </c>
      <c r="E391" s="96" t="s">
        <v>104</v>
      </c>
    </row>
    <row r="392" spans="1:5" x14ac:dyDescent="0.25">
      <c r="A392" s="96" t="s">
        <v>15</v>
      </c>
      <c r="B392">
        <v>0.9765625</v>
      </c>
      <c r="C392">
        <v>2.6183420188483568</v>
      </c>
      <c r="D392">
        <v>3.90625</v>
      </c>
      <c r="E392">
        <v>6.8359375</v>
      </c>
    </row>
    <row r="393" spans="1:5" x14ac:dyDescent="0.25">
      <c r="A393" s="96" t="s">
        <v>25</v>
      </c>
      <c r="B393">
        <v>1.953125</v>
      </c>
      <c r="C393">
        <v>3.7326378413508401</v>
      </c>
      <c r="D393">
        <v>5.859375</v>
      </c>
      <c r="E393">
        <v>7.8125</v>
      </c>
    </row>
    <row r="394" spans="1:5" x14ac:dyDescent="0.25">
      <c r="A394" s="96" t="s">
        <v>18</v>
      </c>
      <c r="B394">
        <v>1.953125</v>
      </c>
      <c r="C394">
        <v>3.3840931807118819</v>
      </c>
      <c r="D394">
        <v>5.859375</v>
      </c>
      <c r="E394">
        <v>7.8125</v>
      </c>
    </row>
    <row r="395" spans="1:5" x14ac:dyDescent="0.25">
      <c r="A395" s="96" t="s">
        <v>26</v>
      </c>
      <c r="B395">
        <v>1.953125</v>
      </c>
      <c r="C395">
        <v>3.7240968084346959</v>
      </c>
      <c r="D395">
        <v>5.859375</v>
      </c>
      <c r="E395">
        <v>7.8125</v>
      </c>
    </row>
    <row r="396" spans="1:5" x14ac:dyDescent="0.25">
      <c r="A396" s="96" t="s">
        <v>21</v>
      </c>
      <c r="B396">
        <v>1.953125</v>
      </c>
      <c r="C396">
        <v>4.1785983149543897</v>
      </c>
      <c r="D396">
        <v>5.859375</v>
      </c>
      <c r="E396">
        <v>7.8125</v>
      </c>
    </row>
    <row r="397" spans="1:5" x14ac:dyDescent="0.25">
      <c r="A397" s="96" t="s">
        <v>28</v>
      </c>
      <c r="B397">
        <v>1.953125</v>
      </c>
      <c r="C397">
        <v>3.8493662339079981</v>
      </c>
      <c r="D397">
        <v>5.859375</v>
      </c>
      <c r="E397">
        <v>7.8125</v>
      </c>
    </row>
    <row r="398" spans="1:5" x14ac:dyDescent="0.25">
      <c r="A398" s="96" t="s">
        <v>24</v>
      </c>
      <c r="B398">
        <v>1.953125</v>
      </c>
      <c r="C398">
        <v>3.3988733911449498</v>
      </c>
      <c r="D398">
        <v>5.859375</v>
      </c>
      <c r="E398">
        <v>7.8125</v>
      </c>
    </row>
    <row r="399" spans="1:5" x14ac:dyDescent="0.25">
      <c r="A399" s="96" t="s">
        <v>29</v>
      </c>
      <c r="B399">
        <v>1.953125</v>
      </c>
      <c r="C399">
        <v>3.371752735301913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42"/>
      <c r="B408" s="218" t="s">
        <v>12</v>
      </c>
      <c r="C408" s="180"/>
      <c r="D408" s="218" t="s">
        <v>105</v>
      </c>
      <c r="E408" s="180"/>
      <c r="G408" s="142"/>
      <c r="H408" s="142" t="s">
        <v>130</v>
      </c>
      <c r="L408" s="143"/>
      <c r="M408" s="143" t="s">
        <v>131</v>
      </c>
      <c r="N408" s="143" t="s">
        <v>132</v>
      </c>
      <c r="O408" s="143" t="s">
        <v>133</v>
      </c>
      <c r="P408" s="143" t="s">
        <v>134</v>
      </c>
      <c r="Q408" s="143" t="s">
        <v>135</v>
      </c>
      <c r="R408" s="143" t="s">
        <v>136</v>
      </c>
      <c r="S408" s="143" t="s">
        <v>137</v>
      </c>
      <c r="T408" s="143" t="s">
        <v>138</v>
      </c>
    </row>
    <row r="409" spans="1:20" x14ac:dyDescent="0.25">
      <c r="A409" s="142"/>
      <c r="B409" s="142" t="s">
        <v>139</v>
      </c>
      <c r="C409" s="142" t="s">
        <v>140</v>
      </c>
      <c r="D409" s="142" t="s">
        <v>139</v>
      </c>
      <c r="E409" s="142" t="s">
        <v>140</v>
      </c>
      <c r="G409" s="142" t="s">
        <v>141</v>
      </c>
      <c r="H409">
        <v>484.01116290476489</v>
      </c>
      <c r="L409" s="143" t="s">
        <v>141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142" t="s">
        <v>141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142" t="s">
        <v>142</v>
      </c>
      <c r="H410">
        <v>220.55530363117941</v>
      </c>
      <c r="L410" s="143" t="s">
        <v>142</v>
      </c>
      <c r="M410">
        <v>0.20311793631195649</v>
      </c>
      <c r="N410">
        <v>0.31171137897490081</v>
      </c>
      <c r="O410">
        <v>0.3828550094697129</v>
      </c>
      <c r="P410">
        <v>0.49208183702309732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142" t="s">
        <v>142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142" t="s">
        <v>143</v>
      </c>
      <c r="H411">
        <v>386.03888420365553</v>
      </c>
      <c r="L411" s="143" t="s">
        <v>143</v>
      </c>
      <c r="M411">
        <v>0.23085440737745841</v>
      </c>
      <c r="N411">
        <v>0.29747622501644</v>
      </c>
      <c r="O411">
        <v>0.46711065629179233</v>
      </c>
      <c r="P411">
        <v>0.84394827602078148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142" t="s">
        <v>143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142" t="s">
        <v>144</v>
      </c>
      <c r="H412">
        <v>174.62744998441269</v>
      </c>
      <c r="L412" s="143" t="s">
        <v>144</v>
      </c>
      <c r="M412">
        <v>0.19160524551658059</v>
      </c>
      <c r="N412">
        <v>0.30701107782057208</v>
      </c>
      <c r="O412">
        <v>0.45766295210273622</v>
      </c>
      <c r="P412">
        <v>0.63540533507650399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142" t="s">
        <v>144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142" t="s">
        <v>145</v>
      </c>
      <c r="H413">
        <v>197.62625494318951</v>
      </c>
      <c r="L413" s="143" t="s">
        <v>145</v>
      </c>
      <c r="M413">
        <v>0.27528580277022008</v>
      </c>
      <c r="N413">
        <v>0.27804189657390949</v>
      </c>
      <c r="O413">
        <v>0.70277663257342049</v>
      </c>
      <c r="P413">
        <v>0.67840080120465274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142" t="s">
        <v>145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142" t="s">
        <v>146</v>
      </c>
      <c r="H414">
        <v>155.76999242075701</v>
      </c>
      <c r="L414" s="143" t="s">
        <v>146</v>
      </c>
      <c r="M414">
        <v>0.18884474849368649</v>
      </c>
      <c r="N414">
        <v>0.34732154396751719</v>
      </c>
      <c r="O414">
        <v>0.5962488792920787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142" t="s">
        <v>146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142" t="s">
        <v>147</v>
      </c>
      <c r="H415">
        <v>119.145962342404</v>
      </c>
      <c r="L415" s="143" t="s">
        <v>147</v>
      </c>
      <c r="M415">
        <v>0.1774660206513701</v>
      </c>
      <c r="N415">
        <v>0.32449375683931131</v>
      </c>
      <c r="O415">
        <v>0.41320134225776428</v>
      </c>
      <c r="P415">
        <v>0.55261843878362371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142" t="s">
        <v>147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142" t="s">
        <v>148</v>
      </c>
      <c r="H416">
        <v>164.21124769897841</v>
      </c>
      <c r="L416" s="143" t="s">
        <v>148</v>
      </c>
      <c r="M416">
        <v>0.1701288420157013</v>
      </c>
      <c r="N416">
        <v>0.32602957290798079</v>
      </c>
      <c r="O416">
        <v>0.60381758366616833</v>
      </c>
      <c r="P416">
        <v>0.45204933151590848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142" t="s">
        <v>148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142" t="s">
        <v>149</v>
      </c>
      <c r="H417">
        <v>163.73003679620331</v>
      </c>
      <c r="L417" s="143" t="s">
        <v>149</v>
      </c>
      <c r="M417">
        <v>0.16752870578895859</v>
      </c>
      <c r="N417">
        <v>0.34211815039810622</v>
      </c>
      <c r="O417">
        <v>0.36177850643855403</v>
      </c>
      <c r="P417">
        <v>0.53844896953713395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142" t="s">
        <v>149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142" t="s">
        <v>150</v>
      </c>
      <c r="H418">
        <v>370.56651889839497</v>
      </c>
      <c r="L418" s="143" t="s">
        <v>150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142" t="s">
        <v>150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42"/>
      <c r="B431" s="218" t="s">
        <v>12</v>
      </c>
      <c r="C431" s="180"/>
      <c r="D431" s="218" t="s">
        <v>105</v>
      </c>
      <c r="E431" s="180"/>
      <c r="G431" s="142"/>
      <c r="H431" s="142" t="s">
        <v>130</v>
      </c>
      <c r="L431" s="143"/>
      <c r="M431" s="143" t="s">
        <v>131</v>
      </c>
      <c r="N431" s="143" t="s">
        <v>132</v>
      </c>
      <c r="O431" s="143" t="s">
        <v>133</v>
      </c>
      <c r="P431" s="143" t="s">
        <v>134</v>
      </c>
      <c r="Q431" s="143" t="s">
        <v>135</v>
      </c>
      <c r="R431" s="143" t="s">
        <v>136</v>
      </c>
      <c r="S431" s="143" t="s">
        <v>137</v>
      </c>
      <c r="T431" s="143" t="s">
        <v>138</v>
      </c>
    </row>
    <row r="432" spans="1:20" x14ac:dyDescent="0.25">
      <c r="A432" s="142"/>
      <c r="B432" s="142" t="s">
        <v>139</v>
      </c>
      <c r="C432" s="142" t="s">
        <v>140</v>
      </c>
      <c r="D432" s="142" t="s">
        <v>139</v>
      </c>
      <c r="E432" s="142" t="s">
        <v>140</v>
      </c>
      <c r="G432" s="142" t="s">
        <v>141</v>
      </c>
      <c r="H432">
        <v>1279.305871953572</v>
      </c>
      <c r="L432" s="143" t="s">
        <v>155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142" t="s">
        <v>141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142" t="s">
        <v>142</v>
      </c>
      <c r="H433">
        <v>260.44394387310888</v>
      </c>
      <c r="L433" s="143" t="s">
        <v>156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142" t="s">
        <v>142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142" t="s">
        <v>143</v>
      </c>
      <c r="H434">
        <v>83.899849567817313</v>
      </c>
      <c r="L434" s="143" t="s">
        <v>157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142" t="s">
        <v>143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142" t="s">
        <v>144</v>
      </c>
      <c r="H435">
        <v>116.07055937900491</v>
      </c>
    </row>
    <row r="436" spans="1:20" x14ac:dyDescent="0.25">
      <c r="A436" s="142" t="s">
        <v>144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142" t="s">
        <v>145</v>
      </c>
      <c r="H436">
        <v>184.5532391061474</v>
      </c>
    </row>
    <row r="437" spans="1:20" x14ac:dyDescent="0.25">
      <c r="A437" s="142" t="s">
        <v>145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142" t="s">
        <v>146</v>
      </c>
      <c r="H437">
        <v>220.22716205629891</v>
      </c>
    </row>
    <row r="438" spans="1:20" x14ac:dyDescent="0.25">
      <c r="A438" s="142" t="s">
        <v>146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142" t="s">
        <v>147</v>
      </c>
      <c r="H438">
        <v>153.74745204593279</v>
      </c>
    </row>
    <row r="439" spans="1:20" x14ac:dyDescent="0.25">
      <c r="A439" s="142" t="s">
        <v>147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142" t="s">
        <v>148</v>
      </c>
      <c r="H439">
        <v>48.088006655345147</v>
      </c>
    </row>
    <row r="440" spans="1:20" x14ac:dyDescent="0.25">
      <c r="A440" s="142" t="s">
        <v>148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142" t="s">
        <v>149</v>
      </c>
      <c r="H440">
        <v>55.652578261851268</v>
      </c>
    </row>
    <row r="441" spans="1:20" x14ac:dyDescent="0.25">
      <c r="A441" s="142" t="s">
        <v>149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142" t="s">
        <v>150</v>
      </c>
      <c r="H441">
        <v>35.990383920618598</v>
      </c>
    </row>
    <row r="442" spans="1:20" x14ac:dyDescent="0.25">
      <c r="A442" s="142" t="s">
        <v>150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142" t="s">
        <v>151</v>
      </c>
      <c r="H442">
        <v>46.766510397289807</v>
      </c>
    </row>
    <row r="443" spans="1:20" x14ac:dyDescent="0.25">
      <c r="A443" s="142" t="s">
        <v>151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142" t="s">
        <v>152</v>
      </c>
      <c r="H443">
        <v>61.466308579744442</v>
      </c>
    </row>
    <row r="444" spans="1:20" x14ac:dyDescent="0.25">
      <c r="A444" s="142" t="s">
        <v>152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42"/>
      <c r="B454" s="218" t="s">
        <v>12</v>
      </c>
      <c r="C454" s="180"/>
      <c r="D454" s="218" t="s">
        <v>105</v>
      </c>
      <c r="E454" s="180"/>
      <c r="G454" s="142"/>
      <c r="H454" s="142" t="s">
        <v>130</v>
      </c>
      <c r="L454" s="143"/>
      <c r="M454" s="143" t="s">
        <v>131</v>
      </c>
      <c r="N454" s="143" t="s">
        <v>132</v>
      </c>
      <c r="O454" s="143" t="s">
        <v>133</v>
      </c>
      <c r="P454" s="143" t="s">
        <v>134</v>
      </c>
      <c r="Q454" s="143" t="s">
        <v>135</v>
      </c>
      <c r="R454" s="143" t="s">
        <v>136</v>
      </c>
      <c r="S454" s="143" t="s">
        <v>137</v>
      </c>
      <c r="T454" s="143" t="s">
        <v>138</v>
      </c>
    </row>
    <row r="455" spans="1:20" x14ac:dyDescent="0.25">
      <c r="A455" s="142"/>
      <c r="B455" s="142" t="s">
        <v>139</v>
      </c>
      <c r="C455" s="142" t="s">
        <v>140</v>
      </c>
      <c r="D455" s="142" t="s">
        <v>139</v>
      </c>
      <c r="E455" s="142" t="s">
        <v>140</v>
      </c>
      <c r="G455" s="142" t="s">
        <v>155</v>
      </c>
      <c r="H455">
        <v>574.59845495113291</v>
      </c>
      <c r="L455" s="143" t="s">
        <v>155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142" t="s">
        <v>155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142" t="s">
        <v>156</v>
      </c>
      <c r="H456">
        <v>1067.6743108903261</v>
      </c>
      <c r="L456" s="143" t="s">
        <v>156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142" t="s">
        <v>156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142" t="s">
        <v>157</v>
      </c>
      <c r="H457">
        <v>122.23776674798221</v>
      </c>
      <c r="L457" s="143" t="s">
        <v>157</v>
      </c>
      <c r="M457">
        <v>0.6139693688132124</v>
      </c>
      <c r="N457">
        <v>0.51619363355041858</v>
      </c>
      <c r="O457">
        <v>0.5678698648353695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142" t="s">
        <v>157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143" t="s">
        <v>158</v>
      </c>
      <c r="M458">
        <v>0.59079450158231628</v>
      </c>
      <c r="N458">
        <v>0.37287317026659927</v>
      </c>
      <c r="O458">
        <v>0.56130267443861315</v>
      </c>
      <c r="P458">
        <v>0.49707994686563001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143" t="s">
        <v>159</v>
      </c>
      <c r="M459">
        <v>0.57200781858724792</v>
      </c>
      <c r="N459">
        <v>0.43932792278125982</v>
      </c>
      <c r="O459">
        <v>0.54749870071818385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143" t="s">
        <v>160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143" t="s">
        <v>187</v>
      </c>
      <c r="M461">
        <v>0.50258686722455237</v>
      </c>
      <c r="N461">
        <v>0.38671319007489519</v>
      </c>
      <c r="O461">
        <v>0.58574958997162652</v>
      </c>
      <c r="P461">
        <v>0.55416771386424346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42"/>
      <c r="B477" s="218" t="s">
        <v>12</v>
      </c>
      <c r="C477" s="180"/>
      <c r="D477" s="218" t="s">
        <v>105</v>
      </c>
      <c r="E477" s="180"/>
      <c r="G477" s="142"/>
      <c r="H477" s="142" t="s">
        <v>130</v>
      </c>
      <c r="L477" s="143"/>
      <c r="M477" s="143" t="s">
        <v>131</v>
      </c>
      <c r="N477" s="143" t="s">
        <v>132</v>
      </c>
      <c r="O477" s="143" t="s">
        <v>133</v>
      </c>
      <c r="P477" s="143" t="s">
        <v>134</v>
      </c>
      <c r="Q477" s="143" t="s">
        <v>135</v>
      </c>
      <c r="R477" s="143" t="s">
        <v>136</v>
      </c>
      <c r="S477" s="143" t="s">
        <v>137</v>
      </c>
      <c r="T477" s="143" t="s">
        <v>138</v>
      </c>
    </row>
    <row r="478" spans="1:20" x14ac:dyDescent="0.25">
      <c r="A478" s="142"/>
      <c r="B478" s="142" t="s">
        <v>139</v>
      </c>
      <c r="C478" s="142" t="s">
        <v>140</v>
      </c>
      <c r="D478" s="142" t="s">
        <v>139</v>
      </c>
      <c r="E478" s="142" t="s">
        <v>140</v>
      </c>
      <c r="G478" s="142" t="s">
        <v>155</v>
      </c>
      <c r="H478">
        <v>472.44005198971252</v>
      </c>
      <c r="L478" s="143" t="s">
        <v>141</v>
      </c>
      <c r="M478">
        <v>0.25845783671824368</v>
      </c>
      <c r="N478">
        <v>0.65816308247225808</v>
      </c>
      <c r="O478">
        <v>0.85636752829983209</v>
      </c>
      <c r="P478">
        <v>0.79883158237435692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142" t="s">
        <v>155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142" t="s">
        <v>156</v>
      </c>
      <c r="H479">
        <v>195.74531715233249</v>
      </c>
      <c r="L479" s="143" t="s">
        <v>142</v>
      </c>
      <c r="M479">
        <v>0.36727713935874329</v>
      </c>
      <c r="N479">
        <v>0.47198184066043569</v>
      </c>
      <c r="O479">
        <v>0.83291953009801134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142" t="s">
        <v>156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142" t="s">
        <v>157</v>
      </c>
      <c r="H480">
        <v>50.313736088122049</v>
      </c>
      <c r="L480" s="143" t="s">
        <v>143</v>
      </c>
      <c r="M480">
        <v>0.18459731779920949</v>
      </c>
      <c r="N480">
        <v>0.35070665816564001</v>
      </c>
      <c r="O480">
        <v>0.68809049204166528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142" t="s">
        <v>157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142" t="s">
        <v>158</v>
      </c>
      <c r="H481">
        <v>27.022772436449809</v>
      </c>
      <c r="L481" s="143" t="s">
        <v>144</v>
      </c>
      <c r="M481">
        <v>0.185080662092828</v>
      </c>
      <c r="N481">
        <v>0.46019210597827859</v>
      </c>
      <c r="O481">
        <v>0.72832964032819858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142" t="s">
        <v>158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142" t="s">
        <v>159</v>
      </c>
      <c r="H482">
        <v>22.337214929425691</v>
      </c>
      <c r="L482" s="143" t="s">
        <v>145</v>
      </c>
      <c r="M482">
        <v>0.32044768288735842</v>
      </c>
      <c r="N482">
        <v>0.44402039191112352</v>
      </c>
      <c r="O482">
        <v>0.7723752825389375</v>
      </c>
      <c r="P482">
        <v>0.41391519030961782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142" t="s">
        <v>159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142" t="s">
        <v>160</v>
      </c>
      <c r="H483">
        <v>26.481602658576708</v>
      </c>
      <c r="L483" s="143" t="s">
        <v>146</v>
      </c>
      <c r="M483">
        <v>0.19931988554093011</v>
      </c>
      <c r="N483">
        <v>0.36847979064038028</v>
      </c>
      <c r="O483">
        <v>0.36240051600201761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142" t="s">
        <v>160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142" t="s">
        <v>187</v>
      </c>
      <c r="H484">
        <v>23.223549035487611</v>
      </c>
      <c r="L484" s="143" t="s">
        <v>147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142" t="s">
        <v>187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42"/>
      <c r="B500" s="218" t="s">
        <v>12</v>
      </c>
      <c r="C500" s="180"/>
      <c r="D500" s="218" t="s">
        <v>105</v>
      </c>
      <c r="E500" s="180"/>
      <c r="G500" s="142"/>
      <c r="H500" s="142" t="s">
        <v>130</v>
      </c>
      <c r="L500" s="143"/>
      <c r="M500" s="143" t="s">
        <v>131</v>
      </c>
      <c r="N500" s="143" t="s">
        <v>132</v>
      </c>
      <c r="O500" s="143" t="s">
        <v>133</v>
      </c>
      <c r="P500" s="143" t="s">
        <v>134</v>
      </c>
      <c r="Q500" s="143" t="s">
        <v>135</v>
      </c>
      <c r="R500" s="143" t="s">
        <v>136</v>
      </c>
      <c r="S500" s="143" t="s">
        <v>137</v>
      </c>
      <c r="T500" s="143" t="s">
        <v>138</v>
      </c>
    </row>
    <row r="501" spans="1:20" x14ac:dyDescent="0.25">
      <c r="A501" s="142"/>
      <c r="B501" s="142" t="s">
        <v>139</v>
      </c>
      <c r="C501" s="142" t="s">
        <v>140</v>
      </c>
      <c r="D501" s="142" t="s">
        <v>139</v>
      </c>
      <c r="E501" s="142" t="s">
        <v>140</v>
      </c>
      <c r="G501" s="142" t="s">
        <v>141</v>
      </c>
      <c r="H501">
        <v>1732.4814687435839</v>
      </c>
      <c r="L501" s="143" t="s">
        <v>141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142" t="s">
        <v>141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142" t="s">
        <v>142</v>
      </c>
      <c r="H502">
        <v>1357.283483585732</v>
      </c>
      <c r="L502" s="143" t="s">
        <v>142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142" t="s">
        <v>142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142" t="s">
        <v>143</v>
      </c>
      <c r="H503">
        <v>904.17615889062313</v>
      </c>
      <c r="L503" s="143" t="s">
        <v>143</v>
      </c>
      <c r="M503">
        <v>0.60752893222369586</v>
      </c>
      <c r="N503">
        <v>0.64760503999743924</v>
      </c>
      <c r="O503">
        <v>0.48707344761431082</v>
      </c>
      <c r="P503">
        <v>0.3951396068322407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142" t="s">
        <v>143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142" t="s">
        <v>144</v>
      </c>
      <c r="H504">
        <v>718.04569231376661</v>
      </c>
      <c r="L504" s="143" t="s">
        <v>144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142" t="s">
        <v>144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142" t="s">
        <v>145</v>
      </c>
      <c r="H505">
        <v>1177.528542567798</v>
      </c>
      <c r="L505" s="143" t="s">
        <v>145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142" t="s">
        <v>145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142" t="s">
        <v>146</v>
      </c>
      <c r="H506">
        <v>516.86925627448829</v>
      </c>
      <c r="L506" s="143" t="s">
        <v>146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142" t="s">
        <v>146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142" t="s">
        <v>147</v>
      </c>
      <c r="H507">
        <v>1378.88103485187</v>
      </c>
      <c r="L507" s="143" t="s">
        <v>147</v>
      </c>
      <c r="M507">
        <v>0.48612129509230367</v>
      </c>
      <c r="N507">
        <v>0.69469959567228401</v>
      </c>
      <c r="O507">
        <v>0.61930390971526161</v>
      </c>
      <c r="P507">
        <v>0.35931068650488851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142" t="s">
        <v>147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143" t="s">
        <v>148</v>
      </c>
      <c r="M508">
        <v>0.48868013324769799</v>
      </c>
      <c r="N508">
        <v>0.6280472209417165</v>
      </c>
      <c r="O508">
        <v>0.45044740233168701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143" t="s">
        <v>149</v>
      </c>
      <c r="M509">
        <v>0.52213696436953216</v>
      </c>
      <c r="N509">
        <v>0.66269272223736619</v>
      </c>
      <c r="O509">
        <v>0.41811122767292691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143" t="s">
        <v>150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143" t="s">
        <v>151</v>
      </c>
      <c r="M511">
        <v>1</v>
      </c>
      <c r="N511">
        <v>1</v>
      </c>
      <c r="O511">
        <v>0.9087403338840554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143" t="s">
        <v>152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42"/>
      <c r="B523" s="218" t="s">
        <v>12</v>
      </c>
      <c r="C523" s="180"/>
      <c r="D523" s="218" t="s">
        <v>105</v>
      </c>
      <c r="E523" s="180"/>
      <c r="G523" s="142"/>
      <c r="H523" s="142" t="s">
        <v>130</v>
      </c>
      <c r="L523" s="143"/>
      <c r="M523" s="143" t="s">
        <v>131</v>
      </c>
      <c r="N523" s="143" t="s">
        <v>132</v>
      </c>
      <c r="O523" s="143" t="s">
        <v>133</v>
      </c>
      <c r="P523" s="143" t="s">
        <v>134</v>
      </c>
      <c r="Q523" s="143" t="s">
        <v>135</v>
      </c>
      <c r="R523" s="143" t="s">
        <v>136</v>
      </c>
      <c r="S523" s="143" t="s">
        <v>137</v>
      </c>
      <c r="T523" s="143" t="s">
        <v>138</v>
      </c>
    </row>
    <row r="524" spans="1:20" x14ac:dyDescent="0.25">
      <c r="A524" s="142"/>
      <c r="B524" s="142" t="s">
        <v>139</v>
      </c>
      <c r="C524" s="142" t="s">
        <v>140</v>
      </c>
      <c r="D524" s="142" t="s">
        <v>139</v>
      </c>
      <c r="E524" s="142" t="s">
        <v>140</v>
      </c>
      <c r="G524" s="142" t="s">
        <v>141</v>
      </c>
      <c r="H524">
        <v>79.648859169983069</v>
      </c>
      <c r="L524" s="143" t="s">
        <v>141</v>
      </c>
      <c r="M524">
        <v>1</v>
      </c>
      <c r="N524">
        <v>0.99999999999999989</v>
      </c>
      <c r="O524">
        <v>0.81372425344567956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142" t="s">
        <v>141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142" t="s">
        <v>142</v>
      </c>
      <c r="H525">
        <v>48.367093798473533</v>
      </c>
      <c r="L525" s="143" t="s">
        <v>142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142" t="s">
        <v>142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142" t="s">
        <v>143</v>
      </c>
      <c r="H526">
        <v>56.376340049080603</v>
      </c>
      <c r="L526" s="143" t="s">
        <v>143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142" t="s">
        <v>143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142" t="s">
        <v>144</v>
      </c>
      <c r="H527">
        <v>35.921213008214423</v>
      </c>
      <c r="L527" s="143" t="s">
        <v>144</v>
      </c>
      <c r="M527">
        <v>0.61793163834502185</v>
      </c>
      <c r="N527">
        <v>0.52660684983395134</v>
      </c>
      <c r="O527">
        <v>0.5293919398483059</v>
      </c>
      <c r="P527">
        <v>0.2921261755098416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142" t="s">
        <v>144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142" t="s">
        <v>145</v>
      </c>
      <c r="H528">
        <v>210.57773677326159</v>
      </c>
      <c r="L528" s="143" t="s">
        <v>145</v>
      </c>
      <c r="M528">
        <v>0.6707026029722597</v>
      </c>
      <c r="N528">
        <v>0.82316463950807361</v>
      </c>
      <c r="O528">
        <v>1</v>
      </c>
      <c r="P528">
        <v>0.45513726449311792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142" t="s">
        <v>145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142" t="s">
        <v>146</v>
      </c>
      <c r="H529">
        <v>364.88020318154361</v>
      </c>
      <c r="L529" s="143" t="s">
        <v>146</v>
      </c>
      <c r="M529">
        <v>0.5412291720233956</v>
      </c>
      <c r="N529">
        <v>0.61790898984128895</v>
      </c>
      <c r="O529">
        <v>0.64099357087447695</v>
      </c>
      <c r="P529">
        <v>0.32756137029843729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142" t="s">
        <v>146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142" t="s">
        <v>147</v>
      </c>
      <c r="H530">
        <v>86.31072361913418</v>
      </c>
      <c r="L530" s="143" t="s">
        <v>147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142" t="s">
        <v>147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142" t="s">
        <v>148</v>
      </c>
      <c r="H531">
        <v>119.1562248193886</v>
      </c>
      <c r="L531" s="143" t="s">
        <v>148</v>
      </c>
      <c r="M531">
        <v>0.39170864340055001</v>
      </c>
      <c r="N531">
        <v>0.53475807799895902</v>
      </c>
      <c r="O531">
        <v>0.48119933205502069</v>
      </c>
      <c r="P531">
        <v>0.30780148607999652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142" t="s">
        <v>148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142" t="s">
        <v>149</v>
      </c>
      <c r="H532">
        <v>60.296447448140327</v>
      </c>
      <c r="L532" s="143" t="s">
        <v>149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142" t="s">
        <v>149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142" t="s">
        <v>150</v>
      </c>
      <c r="H533">
        <v>106.85579003589309</v>
      </c>
      <c r="L533" s="143" t="s">
        <v>150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142" t="s">
        <v>150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142" t="s">
        <v>151</v>
      </c>
      <c r="H534">
        <v>125.6254256655602</v>
      </c>
      <c r="L534" s="143" t="s">
        <v>151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142" t="s">
        <v>151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142" t="s">
        <v>152</v>
      </c>
      <c r="H535">
        <v>101.6034193295088</v>
      </c>
      <c r="L535" s="143" t="s">
        <v>152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142" t="s">
        <v>152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42"/>
      <c r="B546" s="218" t="s">
        <v>12</v>
      </c>
      <c r="C546" s="180"/>
      <c r="D546" s="218" t="s">
        <v>105</v>
      </c>
      <c r="E546" s="180"/>
      <c r="G546" s="142"/>
      <c r="H546" s="142" t="s">
        <v>130</v>
      </c>
      <c r="L546" s="143"/>
      <c r="M546" s="143" t="s">
        <v>131</v>
      </c>
      <c r="N546" s="143" t="s">
        <v>132</v>
      </c>
      <c r="O546" s="143" t="s">
        <v>133</v>
      </c>
      <c r="P546" s="143" t="s">
        <v>134</v>
      </c>
      <c r="Q546" s="143" t="s">
        <v>135</v>
      </c>
      <c r="R546" s="143" t="s">
        <v>136</v>
      </c>
      <c r="S546" s="143" t="s">
        <v>137</v>
      </c>
      <c r="T546" s="143" t="s">
        <v>138</v>
      </c>
    </row>
    <row r="547" spans="1:20" x14ac:dyDescent="0.25">
      <c r="A547" s="142"/>
      <c r="B547" s="142" t="s">
        <v>139</v>
      </c>
      <c r="C547" s="142" t="s">
        <v>140</v>
      </c>
      <c r="D547" s="142" t="s">
        <v>139</v>
      </c>
      <c r="E547" s="142" t="s">
        <v>140</v>
      </c>
      <c r="G547" s="142" t="s">
        <v>141</v>
      </c>
      <c r="H547">
        <v>641.72954523592625</v>
      </c>
      <c r="L547" s="143" t="s">
        <v>155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142" t="s">
        <v>141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142" t="s">
        <v>142</v>
      </c>
      <c r="H548">
        <v>577.33712487653975</v>
      </c>
      <c r="L548" s="143" t="s">
        <v>156</v>
      </c>
      <c r="M548">
        <v>0.30877291031223181</v>
      </c>
      <c r="N548">
        <v>0.44312378728493818</v>
      </c>
      <c r="O548">
        <v>0.59399495213502396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142" t="s">
        <v>142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143" t="s">
        <v>157</v>
      </c>
      <c r="M549">
        <v>1</v>
      </c>
      <c r="N549">
        <v>0.58384796725902532</v>
      </c>
      <c r="O549">
        <v>0.38147707727661861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143" t="s">
        <v>158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143" t="s">
        <v>159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143" t="s">
        <v>160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143" t="s">
        <v>187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42"/>
      <c r="B569" s="218" t="s">
        <v>12</v>
      </c>
      <c r="C569" s="180"/>
      <c r="D569" s="218" t="s">
        <v>105</v>
      </c>
      <c r="E569" s="180"/>
      <c r="G569" s="142"/>
      <c r="H569" s="142" t="s">
        <v>130</v>
      </c>
      <c r="L569" s="143"/>
      <c r="M569" s="143" t="s">
        <v>131</v>
      </c>
      <c r="N569" s="143" t="s">
        <v>132</v>
      </c>
      <c r="O569" s="143" t="s">
        <v>133</v>
      </c>
      <c r="P569" s="143" t="s">
        <v>134</v>
      </c>
      <c r="Q569" s="143" t="s">
        <v>135</v>
      </c>
      <c r="R569" s="143" t="s">
        <v>136</v>
      </c>
      <c r="S569" s="143" t="s">
        <v>137</v>
      </c>
      <c r="T569" s="143" t="s">
        <v>138</v>
      </c>
    </row>
    <row r="570" spans="1:20" x14ac:dyDescent="0.25">
      <c r="A570" s="142"/>
      <c r="B570" s="142" t="s">
        <v>139</v>
      </c>
      <c r="C570" s="142" t="s">
        <v>140</v>
      </c>
      <c r="D570" s="142" t="s">
        <v>139</v>
      </c>
      <c r="E570" s="142" t="s">
        <v>140</v>
      </c>
      <c r="G570" s="142" t="s">
        <v>141</v>
      </c>
      <c r="H570">
        <v>323.88743557350472</v>
      </c>
      <c r="L570" s="143" t="s">
        <v>141</v>
      </c>
      <c r="M570">
        <v>1</v>
      </c>
      <c r="N570">
        <v>0.741470614957776</v>
      </c>
      <c r="O570">
        <v>0.90482450260348024</v>
      </c>
      <c r="P570">
        <v>0.63593690679824466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142" t="s">
        <v>141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142" t="s">
        <v>142</v>
      </c>
      <c r="H571">
        <v>265.4339992019701</v>
      </c>
      <c r="L571" s="143" t="s">
        <v>142</v>
      </c>
      <c r="M571">
        <v>0.80387893902331597</v>
      </c>
      <c r="N571">
        <v>0.78874776431570226</v>
      </c>
      <c r="O571">
        <v>0.70794221574577754</v>
      </c>
      <c r="P571">
        <v>0.49390825961998452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142" t="s">
        <v>142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142" t="s">
        <v>143</v>
      </c>
      <c r="H572">
        <v>344.60402799085767</v>
      </c>
      <c r="L572" s="143" t="s">
        <v>143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142" t="s">
        <v>143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142" t="s">
        <v>144</v>
      </c>
      <c r="H573">
        <v>267.63928235078521</v>
      </c>
      <c r="L573" s="143" t="s">
        <v>144</v>
      </c>
      <c r="M573">
        <v>0.81466018282273267</v>
      </c>
      <c r="N573">
        <v>0.72781471993065716</v>
      </c>
      <c r="O573">
        <v>0.53588758677514281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142" t="s">
        <v>144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142" t="s">
        <v>145</v>
      </c>
      <c r="H574">
        <v>232.61590625649089</v>
      </c>
      <c r="L574" s="143" t="s">
        <v>145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142" t="s">
        <v>145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142" t="s">
        <v>146</v>
      </c>
      <c r="H575">
        <v>246.02857859519381</v>
      </c>
      <c r="L575" s="143" t="s">
        <v>146</v>
      </c>
      <c r="M575">
        <v>0.87359414808616254</v>
      </c>
      <c r="N575">
        <v>1</v>
      </c>
      <c r="O575">
        <v>0.57867274205872732</v>
      </c>
      <c r="P575">
        <v>0.48691174914892621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142" t="s">
        <v>146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142" t="s">
        <v>147</v>
      </c>
      <c r="H576">
        <v>260.70195860542663</v>
      </c>
      <c r="L576" s="143" t="s">
        <v>147</v>
      </c>
      <c r="M576">
        <v>0.80745440999983042</v>
      </c>
      <c r="N576">
        <v>0.80397087776233633</v>
      </c>
      <c r="O576">
        <v>0.67399352916793864</v>
      </c>
      <c r="P576">
        <v>0.4479408994910653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142" t="s">
        <v>147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142" t="s">
        <v>148</v>
      </c>
      <c r="H577">
        <v>251.57208721660189</v>
      </c>
      <c r="L577" s="143" t="s">
        <v>148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142" t="s">
        <v>148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142" t="s">
        <v>149</v>
      </c>
      <c r="H578">
        <v>216.84050721361021</v>
      </c>
      <c r="L578" s="143" t="s">
        <v>149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142" t="s">
        <v>149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142" t="s">
        <v>150</v>
      </c>
      <c r="H579">
        <v>116.21344159188941</v>
      </c>
      <c r="L579" s="143" t="s">
        <v>150</v>
      </c>
      <c r="M579">
        <v>0.57377041363755854</v>
      </c>
      <c r="N579">
        <v>0.7393551613526459</v>
      </c>
      <c r="O579">
        <v>0.4899484882806866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142" t="s">
        <v>150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142" t="s">
        <v>151</v>
      </c>
      <c r="H580">
        <v>413.94064131593842</v>
      </c>
      <c r="L580" s="143" t="s">
        <v>151</v>
      </c>
      <c r="M580">
        <v>0.58957887214318472</v>
      </c>
      <c r="N580">
        <v>0.88188832354266522</v>
      </c>
      <c r="O580">
        <v>0.50311840911660322</v>
      </c>
      <c r="P580">
        <v>0.43465810106924879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142" t="s">
        <v>151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142" t="s">
        <v>152</v>
      </c>
      <c r="H581">
        <v>331.36819003754198</v>
      </c>
      <c r="L581" s="143" t="s">
        <v>152</v>
      </c>
      <c r="M581">
        <v>0.82981862242319271</v>
      </c>
      <c r="N581">
        <v>0.83730860362782078</v>
      </c>
      <c r="O581">
        <v>0.63538527223524233</v>
      </c>
      <c r="P581">
        <v>0.44284939636356541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142" t="s">
        <v>152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42"/>
      <c r="B592" s="218" t="s">
        <v>12</v>
      </c>
      <c r="C592" s="180"/>
      <c r="D592" s="218" t="s">
        <v>105</v>
      </c>
      <c r="E592" s="180"/>
      <c r="G592" s="142"/>
      <c r="H592" s="142" t="s">
        <v>130</v>
      </c>
      <c r="L592" s="143"/>
      <c r="M592" s="143" t="s">
        <v>131</v>
      </c>
      <c r="N592" s="143" t="s">
        <v>132</v>
      </c>
      <c r="O592" s="143" t="s">
        <v>133</v>
      </c>
      <c r="P592" s="143" t="s">
        <v>134</v>
      </c>
      <c r="Q592" s="143" t="s">
        <v>135</v>
      </c>
      <c r="R592" s="143" t="s">
        <v>136</v>
      </c>
      <c r="S592" s="143" t="s">
        <v>137</v>
      </c>
      <c r="T592" s="143" t="s">
        <v>138</v>
      </c>
    </row>
    <row r="593" spans="1:20" x14ac:dyDescent="0.25">
      <c r="A593" s="142"/>
      <c r="B593" s="142" t="s">
        <v>139</v>
      </c>
      <c r="C593" s="142" t="s">
        <v>140</v>
      </c>
      <c r="D593" s="142" t="s">
        <v>139</v>
      </c>
      <c r="E593" s="142" t="s">
        <v>140</v>
      </c>
      <c r="G593" s="142" t="s">
        <v>155</v>
      </c>
      <c r="H593">
        <v>423.84338531787381</v>
      </c>
      <c r="L593" s="143" t="s">
        <v>141</v>
      </c>
      <c r="M593">
        <v>0.69082711333350477</v>
      </c>
      <c r="N593">
        <v>0.75883825316886366</v>
      </c>
      <c r="O593">
        <v>0.76109063088342377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142" t="s">
        <v>155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142" t="s">
        <v>156</v>
      </c>
      <c r="H594">
        <v>722.95274973671405</v>
      </c>
      <c r="L594" s="143" t="s">
        <v>142</v>
      </c>
      <c r="M594">
        <v>0.45398474944969219</v>
      </c>
      <c r="N594">
        <v>0.66544351585465666</v>
      </c>
      <c r="O594">
        <v>0.64969281062949125</v>
      </c>
      <c r="P594">
        <v>0.38926160959568379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142" t="s">
        <v>156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142" t="s">
        <v>157</v>
      </c>
      <c r="H595">
        <v>410.8113003679756</v>
      </c>
    </row>
    <row r="596" spans="1:20" x14ac:dyDescent="0.25">
      <c r="A596" s="142" t="s">
        <v>157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142" t="s">
        <v>158</v>
      </c>
      <c r="H596">
        <v>186.0848439262648</v>
      </c>
    </row>
    <row r="597" spans="1:20" x14ac:dyDescent="0.25">
      <c r="A597" s="142" t="s">
        <v>158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142" t="s">
        <v>159</v>
      </c>
      <c r="H597">
        <v>57.285978052223591</v>
      </c>
    </row>
    <row r="598" spans="1:20" x14ac:dyDescent="0.25">
      <c r="A598" s="142" t="s">
        <v>159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142" t="s">
        <v>160</v>
      </c>
      <c r="H598">
        <v>51.130449538219899</v>
      </c>
    </row>
    <row r="599" spans="1:20" x14ac:dyDescent="0.25">
      <c r="A599" s="142" t="s">
        <v>160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142" t="s">
        <v>187</v>
      </c>
      <c r="H599">
        <v>43.769533813434897</v>
      </c>
    </row>
    <row r="600" spans="1:20" x14ac:dyDescent="0.25">
      <c r="A600" s="142" t="s">
        <v>187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</sheetData>
  <mergeCells count="37"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  <mergeCell ref="W41:X41"/>
    <mergeCell ref="Y41:Z41"/>
    <mergeCell ref="W58:X58"/>
    <mergeCell ref="Y58:Z58"/>
    <mergeCell ref="W75:X75"/>
    <mergeCell ref="Y75:Z75"/>
    <mergeCell ref="G2:K2"/>
    <mergeCell ref="W7:X7"/>
    <mergeCell ref="Y7:Z7"/>
    <mergeCell ref="W24:X24"/>
    <mergeCell ref="Y24:Z24"/>
    <mergeCell ref="B431:C431"/>
    <mergeCell ref="D431:E431"/>
    <mergeCell ref="B454:C454"/>
    <mergeCell ref="D454:E454"/>
    <mergeCell ref="B477:C477"/>
    <mergeCell ref="D477:E477"/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23"/>
  <sheetViews>
    <sheetView tabSelected="1" topLeftCell="A752" workbookViewId="0">
      <selection activeCell="M775" sqref="M775"/>
    </sheetView>
  </sheetViews>
  <sheetFormatPr defaultColWidth="11.42578125" defaultRowHeight="15" x14ac:dyDescent="0.25"/>
  <cols>
    <col min="1" max="1" width="12.7109375" style="164" customWidth="1"/>
    <col min="2" max="2" width="13" style="164" customWidth="1"/>
    <col min="3" max="3" width="11" style="164" customWidth="1"/>
    <col min="4" max="4" width="12.85546875" style="164" customWidth="1"/>
    <col min="5" max="5" width="10.5703125" style="164" customWidth="1"/>
    <col min="6" max="6" width="10.7109375" style="164" customWidth="1"/>
    <col min="7" max="7" width="11.5703125" style="164" customWidth="1"/>
    <col min="8" max="8" width="13.140625" style="164" customWidth="1"/>
    <col min="9" max="9" width="12.28515625" style="164" customWidth="1"/>
    <col min="10" max="12" width="11.7109375" style="164" bestFit="1" customWidth="1"/>
    <col min="13" max="13" width="10.7109375" style="164" customWidth="1"/>
    <col min="14" max="14" width="11.5703125" style="164" customWidth="1"/>
    <col min="15" max="15" width="10.5703125" style="164" customWidth="1"/>
    <col min="16" max="16" width="13.7109375" style="164" customWidth="1"/>
    <col min="17" max="17" width="12.7109375" style="164" customWidth="1"/>
    <col min="18" max="19" width="11.42578125" style="164" customWidth="1"/>
    <col min="20" max="20" width="12" style="164" bestFit="1" customWidth="1"/>
    <col min="25" max="25" width="13.28515625" style="164" customWidth="1"/>
    <col min="26" max="26" width="11.5703125" style="164" customWidth="1"/>
    <col min="27" max="27" width="12" style="164" bestFit="1" customWidth="1"/>
    <col min="28" max="28" width="12.42578125" style="164" customWidth="1"/>
    <col min="29" max="29" width="12" style="164" bestFit="1" customWidth="1"/>
  </cols>
  <sheetData>
    <row r="2" spans="1:20" x14ac:dyDescent="0.25">
      <c r="B2" t="s">
        <v>220</v>
      </c>
      <c r="C2">
        <f>AVERAGE(Patient3_Healthy!B2,Patient4_Healthy!B2,Patient7_Healthy!B2,Patient32_Healthy!B2)</f>
        <v>41.75</v>
      </c>
    </row>
    <row r="5" spans="1:20" x14ac:dyDescent="0.25">
      <c r="B5" s="165" t="s">
        <v>7</v>
      </c>
      <c r="H5" s="165" t="s">
        <v>8</v>
      </c>
      <c r="P5" s="165" t="s">
        <v>9</v>
      </c>
    </row>
    <row r="6" spans="1:20" x14ac:dyDescent="0.25">
      <c r="A6" s="21"/>
      <c r="B6" s="182" t="s">
        <v>11</v>
      </c>
      <c r="C6" s="182"/>
      <c r="D6" s="181" t="s">
        <v>6</v>
      </c>
      <c r="E6" s="182"/>
      <c r="F6" s="165"/>
      <c r="H6" s="23"/>
      <c r="I6" s="184" t="s">
        <v>12</v>
      </c>
      <c r="J6" s="184"/>
      <c r="K6" s="183" t="s">
        <v>13</v>
      </c>
      <c r="L6" s="184"/>
      <c r="Q6" s="185" t="s">
        <v>12</v>
      </c>
      <c r="R6" s="185"/>
      <c r="S6" s="186" t="s">
        <v>13</v>
      </c>
      <c r="T6" s="185"/>
    </row>
    <row r="7" spans="1:20" x14ac:dyDescent="0.25">
      <c r="A7" s="126"/>
      <c r="B7" s="126" t="s">
        <v>221</v>
      </c>
      <c r="C7" s="126" t="s">
        <v>222</v>
      </c>
      <c r="D7" s="126" t="s">
        <v>221</v>
      </c>
      <c r="E7" s="126" t="s">
        <v>222</v>
      </c>
      <c r="F7" s="165"/>
      <c r="H7" s="23"/>
      <c r="I7" s="23" t="s">
        <v>221</v>
      </c>
      <c r="J7" s="23" t="s">
        <v>222</v>
      </c>
      <c r="K7" s="22" t="s">
        <v>221</v>
      </c>
      <c r="L7" s="23" t="s">
        <v>222</v>
      </c>
      <c r="P7" s="25"/>
      <c r="Q7" s="25" t="s">
        <v>221</v>
      </c>
      <c r="R7" s="25" t="s">
        <v>222</v>
      </c>
      <c r="S7" s="24" t="s">
        <v>221</v>
      </c>
      <c r="T7" s="25" t="s">
        <v>222</v>
      </c>
    </row>
    <row r="8" spans="1:20" x14ac:dyDescent="0.25">
      <c r="A8" s="126" t="s">
        <v>14</v>
      </c>
      <c r="B8" s="20">
        <f>AVERAGE(Patient3_Healthy!B8,Patient4_Healthy!B8,Patient7_Healthy!B8,Patient32_Healthy!B8)</f>
        <v>11.869786293954633</v>
      </c>
      <c r="C8" s="20">
        <f>STDEV(Patient3_Healthy!B8,Patient4_Healthy!B8,Patient7_Healthy!B8,Patient32_Healthy!B8)</f>
        <v>9.5521667352357618</v>
      </c>
      <c r="D8" s="20">
        <f>AVERAGE(Patient3_Healthy!C8,Patient4_Healthy!C8,Patient7_Healthy!C8,Patient32_Healthy!C8)</f>
        <v>9.1105999260956043</v>
      </c>
      <c r="E8" s="20">
        <f>STDEV(Patient3_Healthy!C8,Patient4_Healthy!C8,Patient7_Healthy!C8,Patient32_Healthy!C8)</f>
        <v>6.8912084263279905</v>
      </c>
      <c r="H8" s="23" t="s">
        <v>15</v>
      </c>
      <c r="I8">
        <f>AVERAGE(Patient3_Healthy!I8,Patient4_Healthy!I8,Patient7_Healthy!I8,Patient32_Healthy!I8)</f>
        <v>0.1344911479106628</v>
      </c>
      <c r="J8">
        <f>STDEV(Patient3_Healthy!I8,Patient4_Healthy!I8,Patient7_Healthy!I8,Patient32_Healthy!I8)</f>
        <v>0.11541614588488157</v>
      </c>
      <c r="K8" s="132">
        <f>AVERAGE(Patient3_Healthy!J8,Patient4_Healthy!J8,Patient7_Healthy!J8,Patient32_Healthy!J8)</f>
        <v>0.10904563262632033</v>
      </c>
      <c r="L8">
        <f>STDEV(Patient3_Healthy!J8,Patient4_Healthy!J8,Patient7_Healthy!J8,Patient32_Healthy!J8)</f>
        <v>8.4088226422539616E-2</v>
      </c>
      <c r="P8" s="25" t="s">
        <v>16</v>
      </c>
      <c r="Q8">
        <f>AVERAGE(Patient3_Healthy!Q8,Patient4_Healthy!Q8,Patient7_Healthy!Q8,Patient32_Healthy!Q8)</f>
        <v>4.290714545590199E-2</v>
      </c>
      <c r="R8">
        <f>STDEV(Patient3_Healthy!Q8,Patient4_Healthy!Q8,Patient7_Healthy!Q8,Patient32_Healthy!Q8)</f>
        <v>0.37637854657458231</v>
      </c>
      <c r="S8" s="132">
        <f>AVERAGE(Patient3_Healthy!R8,Patient4_Healthy!R8,Patient7_Healthy!R8,Patient32_Healthy!R8)</f>
        <v>-0.17758027888383734</v>
      </c>
      <c r="T8">
        <f>STDEV(Patient3_Healthy!R8,Patient4_Healthy!R8,Patient7_Healthy!R8,Patient32_Healthy!R8)</f>
        <v>0.94622765679246867</v>
      </c>
    </row>
    <row r="9" spans="1:20" x14ac:dyDescent="0.25">
      <c r="A9" s="126" t="s">
        <v>17</v>
      </c>
      <c r="B9" s="20">
        <f>AVERAGE(Patient3_Healthy!B9,Patient4_Healthy!B9,Patient7_Healthy!B9,Patient32_Healthy!B9)</f>
        <v>38.177845915618903</v>
      </c>
      <c r="C9" s="20">
        <f>STDEV(Patient3_Healthy!B9,Patient4_Healthy!B9,Patient7_Healthy!B9,Patient32_Healthy!B9)</f>
        <v>21.715082160294752</v>
      </c>
      <c r="D9" s="20">
        <f>AVERAGE(Patient3_Healthy!C9,Patient4_Healthy!C9,Patient7_Healthy!C9,Patient32_Healthy!C9)</f>
        <v>41.604185761177099</v>
      </c>
      <c r="E9" s="20">
        <f>STDEV(Patient3_Healthy!C9,Patient4_Healthy!C9,Patient7_Healthy!C9,Patient32_Healthy!C9)</f>
        <v>17.185358542598618</v>
      </c>
      <c r="H9" s="23" t="s">
        <v>18</v>
      </c>
      <c r="I9">
        <f>AVERAGE(Patient3_Healthy!I9,Patient4_Healthy!I9,Patient7_Healthy!I9,Patient32_Healthy!I9)</f>
        <v>0.17171331016469571</v>
      </c>
      <c r="J9">
        <f>STDEV(Patient3_Healthy!I9,Patient4_Healthy!I9,Patient7_Healthy!I9,Patient32_Healthy!I9)</f>
        <v>0.14569619099524997</v>
      </c>
      <c r="K9" s="132">
        <f>AVERAGE(Patient3_Healthy!J9,Patient4_Healthy!J9,Patient7_Healthy!J9,Patient32_Healthy!J9)</f>
        <v>0.12936223866426219</v>
      </c>
      <c r="L9">
        <f>STDEV(Patient3_Healthy!J9,Patient4_Healthy!J9,Patient7_Healthy!J9,Patient32_Healthy!J9)</f>
        <v>8.8609057326901261E-2</v>
      </c>
      <c r="P9" s="25" t="s">
        <v>19</v>
      </c>
      <c r="Q9">
        <f>AVERAGE(Patient3_Healthy!Q9,Patient4_Healthy!Q9,Patient7_Healthy!Q9,Patient32_Healthy!Q9)</f>
        <v>7.0466387326192477</v>
      </c>
      <c r="R9">
        <f>STDEV(Patient3_Healthy!Q9,Patient4_Healthy!Q9,Patient7_Healthy!Q9,Patient32_Healthy!Q9)</f>
        <v>1.4926895800677136</v>
      </c>
      <c r="S9" s="132">
        <f>AVERAGE(Patient3_Healthy!R9,Patient4_Healthy!R9,Patient7_Healthy!R9,Patient32_Healthy!R9)</f>
        <v>10.572327189463913</v>
      </c>
      <c r="T9">
        <f>STDEV(Patient3_Healthy!R9,Patient4_Healthy!R9,Patient7_Healthy!R9,Patient32_Healthy!R9)</f>
        <v>2.6341997536745714</v>
      </c>
    </row>
    <row r="10" spans="1:20" x14ac:dyDescent="0.25">
      <c r="A10" s="126" t="s">
        <v>20</v>
      </c>
      <c r="B10" s="20">
        <f>AVERAGE(Patient3_Healthy!B10,Patient4_Healthy!B10,Patient7_Healthy!B10,Patient32_Healthy!B10)</f>
        <v>15.184164797832981</v>
      </c>
      <c r="C10" s="20">
        <f>STDEV(Patient3_Healthy!B10,Patient4_Healthy!B10,Patient7_Healthy!B10,Patient32_Healthy!B10)</f>
        <v>2.8401289141552803</v>
      </c>
      <c r="D10" s="20">
        <f>AVERAGE(Patient3_Healthy!C10,Patient4_Healthy!C10,Patient7_Healthy!C10,Patient32_Healthy!C10)</f>
        <v>28.795784491281694</v>
      </c>
      <c r="E10" s="20">
        <f>STDEV(Patient3_Healthy!C10,Patient4_Healthy!C10,Patient7_Healthy!C10,Patient32_Healthy!C10)</f>
        <v>27.163779963942915</v>
      </c>
      <c r="H10" s="23" t="s">
        <v>21</v>
      </c>
      <c r="I10">
        <f>AVERAGE(Patient3_Healthy!I10,Patient4_Healthy!I10,Patient7_Healthy!I10,Patient32_Healthy!I10)</f>
        <v>0.19208807815490023</v>
      </c>
      <c r="J10">
        <f>STDEV(Patient3_Healthy!I10,Patient4_Healthy!I10,Patient7_Healthy!I10,Patient32_Healthy!I10)</f>
        <v>7.7947773022512018E-2</v>
      </c>
      <c r="K10" s="132">
        <f>AVERAGE(Patient3_Healthy!J10,Patient4_Healthy!J10,Patient7_Healthy!J10,Patient32_Healthy!J10)</f>
        <v>0.13739057235719493</v>
      </c>
      <c r="L10">
        <f>STDEV(Patient3_Healthy!J10,Patient4_Healthy!J10,Patient7_Healthy!J10,Patient32_Healthy!J10)</f>
        <v>4.6841920024086825E-2</v>
      </c>
      <c r="P10" s="25" t="s">
        <v>22</v>
      </c>
      <c r="Q10">
        <f>AVERAGE(Patient3_Healthy!Q10,Patient4_Healthy!Q10,Patient7_Healthy!Q10,Patient32_Healthy!Q10)</f>
        <v>48.294865095715231</v>
      </c>
      <c r="R10">
        <f>STDEV(Patient3_Healthy!Q10,Patient4_Healthy!Q10,Patient7_Healthy!Q10,Patient32_Healthy!Q10)</f>
        <v>25.353693126794084</v>
      </c>
      <c r="S10" s="132">
        <f>AVERAGE(Patient3_Healthy!R10,Patient4_Healthy!R10,Patient7_Healthy!R10,Patient32_Healthy!R10)</f>
        <v>69.502410373690523</v>
      </c>
      <c r="T10">
        <f>STDEV(Patient3_Healthy!R10,Patient4_Healthy!R10,Patient7_Healthy!R10,Patient32_Healthy!R10)</f>
        <v>17.198637571552208</v>
      </c>
    </row>
    <row r="11" spans="1:20" x14ac:dyDescent="0.25">
      <c r="A11" s="126" t="s">
        <v>23</v>
      </c>
      <c r="B11" s="20">
        <f>AVERAGE(Patient3_Healthy!B11,Patient4_Healthy!B11,Patient7_Healthy!B11,Patient32_Healthy!B11)</f>
        <v>16.602493986414554</v>
      </c>
      <c r="C11" s="20">
        <f>STDEV(Patient3_Healthy!B11,Patient4_Healthy!B11,Patient7_Healthy!B11,Patient32_Healthy!B11)</f>
        <v>5.1391630137728077</v>
      </c>
      <c r="D11" s="20">
        <f>AVERAGE(Patient3_Healthy!C11,Patient4_Healthy!C11,Patient7_Healthy!C11,Patient32_Healthy!C11)</f>
        <v>20.500892188547226</v>
      </c>
      <c r="E11" s="20">
        <f>STDEV(Patient3_Healthy!C11,Patient4_Healthy!C11,Patient7_Healthy!C11,Patient32_Healthy!C11)</f>
        <v>11.401161256499201</v>
      </c>
      <c r="H11" s="23" t="s">
        <v>24</v>
      </c>
      <c r="I11">
        <f>AVERAGE(Patient3_Healthy!I11,Patient4_Healthy!I11,Patient7_Healthy!I11,Patient32_Healthy!I11)</f>
        <v>0.16411095713677468</v>
      </c>
      <c r="J11">
        <f>STDEV(Patient3_Healthy!I11,Patient4_Healthy!I11,Patient7_Healthy!I11,Patient32_Healthy!I11)</f>
        <v>0.10049390698784057</v>
      </c>
      <c r="K11" s="132">
        <f>AVERAGE(Patient3_Healthy!J11,Patient4_Healthy!J11,Patient7_Healthy!J11,Patient32_Healthy!J11)</f>
        <v>0.14458916476230016</v>
      </c>
      <c r="L11">
        <f>STDEV(Patient3_Healthy!J11,Patient4_Healthy!J11,Patient7_Healthy!J11,Patient32_Healthy!J11)</f>
        <v>6.4899459850478833E-2</v>
      </c>
    </row>
    <row r="12" spans="1:20" x14ac:dyDescent="0.25">
      <c r="H12" s="23" t="s">
        <v>25</v>
      </c>
      <c r="I12">
        <f>AVERAGE(Patient3_Healthy!I12,Patient4_Healthy!I12,Patient7_Healthy!I12,Patient32_Healthy!I12)</f>
        <v>7.7994602713020722E-2</v>
      </c>
      <c r="J12">
        <f>STDEV(Patient3_Healthy!I12,Patient4_Healthy!I12,Patient7_Healthy!I12,Patient32_Healthy!I12)</f>
        <v>2.8779004461118324E-2</v>
      </c>
      <c r="K12" s="132">
        <f>AVERAGE(Patient3_Healthy!J12,Patient4_Healthy!J12,Patient7_Healthy!J12,Patient32_Healthy!J12)</f>
        <v>7.8711032410649723E-2</v>
      </c>
      <c r="L12">
        <f>STDEV(Patient3_Healthy!J12,Patient4_Healthy!J12,Patient7_Healthy!J12,Patient32_Healthy!J12)</f>
        <v>3.0425137645527116E-2</v>
      </c>
    </row>
    <row r="13" spans="1:20" x14ac:dyDescent="0.25">
      <c r="H13" s="23" t="s">
        <v>26</v>
      </c>
      <c r="I13">
        <f>AVERAGE(Patient3_Healthy!I13,Patient4_Healthy!I13,Patient7_Healthy!I13,Patient32_Healthy!I13)</f>
        <v>0.21080606563456794</v>
      </c>
      <c r="J13">
        <f>STDEV(Patient3_Healthy!I13,Patient4_Healthy!I13,Patient7_Healthy!I13,Patient32_Healthy!I13)</f>
        <v>0.14501010085774621</v>
      </c>
      <c r="K13" s="132">
        <f>AVERAGE(Patient3_Healthy!J13,Patient4_Healthy!J13,Patient7_Healthy!J13,Patient32_Healthy!J13)</f>
        <v>0.13242031701588169</v>
      </c>
      <c r="L13">
        <f>STDEV(Patient3_Healthy!J13,Patient4_Healthy!J13,Patient7_Healthy!J13,Patient32_Healthy!J13)</f>
        <v>0.10012233529816361</v>
      </c>
      <c r="Q13" s="26" t="s">
        <v>221</v>
      </c>
      <c r="R13" s="27" t="s">
        <v>222</v>
      </c>
    </row>
    <row r="14" spans="1:20" x14ac:dyDescent="0.25">
      <c r="H14" s="23" t="s">
        <v>28</v>
      </c>
      <c r="I14">
        <f>AVERAGE(Patient3_Healthy!I14,Patient4_Healthy!I14,Patient7_Healthy!I14,Patient32_Healthy!I14)</f>
        <v>0.23642987389215978</v>
      </c>
      <c r="J14">
        <f>STDEV(Patient3_Healthy!I14,Patient4_Healthy!I14,Patient7_Healthy!I14,Patient32_Healthy!I14)</f>
        <v>0.1839856830686043</v>
      </c>
      <c r="K14" s="132">
        <f>AVERAGE(Patient3_Healthy!J14,Patient4_Healthy!J14,Patient7_Healthy!J14,Patient32_Healthy!J14)</f>
        <v>0.2014436524686028</v>
      </c>
      <c r="L14">
        <f>STDEV(Patient3_Healthy!J14,Patient4_Healthy!J14,Patient7_Healthy!J14,Patient32_Healthy!J14)</f>
        <v>0.12950258144584686</v>
      </c>
      <c r="P14" s="25" t="s">
        <v>27</v>
      </c>
      <c r="Q14">
        <f>AVERAGE(Patient3_Healthy!Q13,Patient4_Healthy!Q13,Patient7_Healthy!Q13,Patient32_Healthy!Q13)</f>
        <v>1529.24288760885</v>
      </c>
      <c r="R14" s="132">
        <f>STDEV(Patient3_Healthy!Q13,Patient4_Healthy!Q13,Patient7_Healthy!Q13,Patient32_Healthy!Q13)</f>
        <v>1388.0784149205335</v>
      </c>
    </row>
    <row r="15" spans="1:20" x14ac:dyDescent="0.25">
      <c r="H15" s="23" t="s">
        <v>29</v>
      </c>
      <c r="I15">
        <f>AVERAGE(Patient3_Healthy!I15,Patient4_Healthy!I15,Patient7_Healthy!I15,Patient32_Healthy!I15)</f>
        <v>0.27540637994872769</v>
      </c>
      <c r="J15">
        <f>STDEV(Patient3_Healthy!I15,Patient4_Healthy!I15,Patient7_Healthy!I15,Patient32_Healthy!I15)</f>
        <v>0.1975670071795477</v>
      </c>
      <c r="K15" s="132">
        <f>AVERAGE(Patient3_Healthy!J15,Patient4_Healthy!J15,Patient7_Healthy!J15,Patient32_Healthy!J15)</f>
        <v>0.21498428875036008</v>
      </c>
      <c r="L15">
        <f>STDEV(Patient3_Healthy!J15,Patient4_Healthy!J15,Patient7_Healthy!J15,Patient32_Healthy!J15)</f>
        <v>0.13692424343471515</v>
      </c>
    </row>
    <row r="18" spans="1:20" x14ac:dyDescent="0.25">
      <c r="B18" s="165" t="s">
        <v>30</v>
      </c>
      <c r="H18" s="165" t="s">
        <v>31</v>
      </c>
      <c r="P18" s="165" t="s">
        <v>32</v>
      </c>
    </row>
    <row r="19" spans="1:20" x14ac:dyDescent="0.25">
      <c r="A19" s="21"/>
      <c r="B19" s="182" t="s">
        <v>11</v>
      </c>
      <c r="C19" s="182"/>
      <c r="D19" s="181" t="s">
        <v>6</v>
      </c>
      <c r="E19" s="182"/>
      <c r="F19" s="165"/>
      <c r="H19" s="23"/>
      <c r="I19" s="184" t="s">
        <v>12</v>
      </c>
      <c r="J19" s="184"/>
      <c r="K19" s="183" t="s">
        <v>13</v>
      </c>
      <c r="L19" s="184"/>
      <c r="Q19" s="185" t="s">
        <v>12</v>
      </c>
      <c r="R19" s="185"/>
      <c r="S19" s="186" t="s">
        <v>13</v>
      </c>
      <c r="T19" s="185"/>
    </row>
    <row r="20" spans="1:20" x14ac:dyDescent="0.25">
      <c r="A20" s="126"/>
      <c r="B20" s="126" t="s">
        <v>221</v>
      </c>
      <c r="C20" s="126" t="s">
        <v>222</v>
      </c>
      <c r="D20" s="126" t="s">
        <v>221</v>
      </c>
      <c r="E20" s="126" t="s">
        <v>222</v>
      </c>
      <c r="F20" s="165"/>
      <c r="H20" s="23"/>
      <c r="I20" s="23" t="s">
        <v>221</v>
      </c>
      <c r="J20" s="23" t="s">
        <v>222</v>
      </c>
      <c r="K20" s="22" t="s">
        <v>221</v>
      </c>
      <c r="L20" s="23" t="s">
        <v>222</v>
      </c>
      <c r="P20" s="25"/>
      <c r="Q20" s="25" t="s">
        <v>221</v>
      </c>
      <c r="R20" s="25" t="s">
        <v>222</v>
      </c>
      <c r="S20" s="24" t="s">
        <v>221</v>
      </c>
      <c r="T20" s="25" t="s">
        <v>222</v>
      </c>
    </row>
    <row r="21" spans="1:20" x14ac:dyDescent="0.25">
      <c r="A21" s="126" t="s">
        <v>14</v>
      </c>
      <c r="B21" s="20">
        <f>AVERAGE(Patient3_Healthy!B21,Patient4_Healthy!B21,Patient7_Healthy!B21,Patient32_Healthy!B21)</f>
        <v>7.6563237232335055</v>
      </c>
      <c r="C21" s="20">
        <f>STDEV(Patient3_Healthy!B21,Patient4_Healthy!B21,Patient7_Healthy!B21,Patient32_Healthy!B21)</f>
        <v>2.7719166547895848</v>
      </c>
      <c r="D21" s="20">
        <f>AVERAGE(Patient3_Healthy!C21,Patient4_Healthy!C21,Patient7_Healthy!C21,Patient32_Healthy!C21)</f>
        <v>8.0818826789912155</v>
      </c>
      <c r="E21" s="20">
        <f>STDEV(Patient3_Healthy!C21,Patient4_Healthy!C21,Patient7_Healthy!C21,Patient32_Healthy!C21)</f>
        <v>7.2265314622207359</v>
      </c>
      <c r="H21" s="23" t="s">
        <v>15</v>
      </c>
      <c r="I21">
        <f>AVERAGE(Patient3_Healthy!I21,Patient4_Healthy!I21,Patient7_Healthy!I21,Patient32_Healthy!I21)</f>
        <v>0.56847556218611184</v>
      </c>
      <c r="J21">
        <f>STDEV(Patient3_Healthy!I21,Patient4_Healthy!I21,Patient7_Healthy!I21,Patient32_Healthy!I21)</f>
        <v>0.35672067597870694</v>
      </c>
      <c r="K21" s="132">
        <f>AVERAGE(Patient3_Healthy!J21,Patient4_Healthy!J21,Patient7_Healthy!J21,Patient32_Healthy!J21)</f>
        <v>0.61766251331331024</v>
      </c>
      <c r="L21">
        <f>STDEV(Patient3_Healthy!J21,Patient4_Healthy!J21,Patient7_Healthy!J21,Patient32_Healthy!J21)</f>
        <v>0.35205446750697733</v>
      </c>
      <c r="P21" s="25" t="s">
        <v>16</v>
      </c>
      <c r="Q21">
        <f>AVERAGE(Patient3_Healthy!Q21,Patient4_Healthy!Q21,Patient7_Healthy!Q21,Patient32_Healthy!Q21)</f>
        <v>-0.19478660408711762</v>
      </c>
      <c r="R21">
        <f>STDEV(Patient3_Healthy!Q21,Patient4_Healthy!Q21,Patient7_Healthy!Q21,Patient32_Healthy!Q21)</f>
        <v>0.50853261015476425</v>
      </c>
      <c r="S21" s="132">
        <f>AVERAGE(Patient3_Healthy!R21,Patient4_Healthy!R21,Patient7_Healthy!R21,Patient32_Healthy!R21)</f>
        <v>-8.2335603433479898E-2</v>
      </c>
      <c r="T21">
        <f>STDEV(Patient3_Healthy!R21,Patient4_Healthy!R21,Patient7_Healthy!R21,Patient32_Healthy!R21)</f>
        <v>0.53232617456622222</v>
      </c>
    </row>
    <row r="22" spans="1:20" x14ac:dyDescent="0.25">
      <c r="A22" s="126" t="s">
        <v>17</v>
      </c>
      <c r="B22" s="20">
        <f>AVERAGE(Patient3_Healthy!B22,Patient4_Healthy!B22,Patient7_Healthy!B22,Patient32_Healthy!B22)</f>
        <v>23.89589195979956</v>
      </c>
      <c r="C22" s="20">
        <f>STDEV(Patient3_Healthy!B22,Patient4_Healthy!B22,Patient7_Healthy!B22,Patient32_Healthy!B22)</f>
        <v>5.5092903871887824</v>
      </c>
      <c r="D22" s="20">
        <f>AVERAGE(Patient3_Healthy!C22,Patient4_Healthy!C22,Patient7_Healthy!C22,Patient32_Healthy!C22)</f>
        <v>30.004665175277836</v>
      </c>
      <c r="E22" s="20">
        <f>STDEV(Patient3_Healthy!C22,Patient4_Healthy!C22,Patient7_Healthy!C22,Patient32_Healthy!C22)</f>
        <v>17.665592754279849</v>
      </c>
      <c r="H22" s="23" t="s">
        <v>18</v>
      </c>
      <c r="I22">
        <f>AVERAGE(Patient3_Healthy!I22,Patient4_Healthy!I22,Patient7_Healthy!I22,Patient32_Healthy!I22)</f>
        <v>0.63200844772781828</v>
      </c>
      <c r="J22">
        <f>STDEV(Patient3_Healthy!I22,Patient4_Healthy!I22,Patient7_Healthy!I22,Patient32_Healthy!I22)</f>
        <v>0.31499172667998021</v>
      </c>
      <c r="K22" s="132">
        <f>AVERAGE(Patient3_Healthy!J22,Patient4_Healthy!J22,Patient7_Healthy!J22,Patient32_Healthy!J22)</f>
        <v>0.56782446874902959</v>
      </c>
      <c r="L22">
        <f>STDEV(Patient3_Healthy!J22,Patient4_Healthy!J22,Patient7_Healthy!J22,Patient32_Healthy!J22)</f>
        <v>0.33765675162694003</v>
      </c>
      <c r="P22" s="25" t="s">
        <v>19</v>
      </c>
      <c r="Q22">
        <f>AVERAGE(Patient3_Healthy!Q22,Patient4_Healthy!Q22,Patient7_Healthy!Q22,Patient32_Healthy!Q22)</f>
        <v>3.5799751810745573</v>
      </c>
      <c r="R22">
        <f>STDEV(Patient3_Healthy!Q22,Patient4_Healthy!Q22,Patient7_Healthy!Q22,Patient32_Healthy!Q22)</f>
        <v>1.4816442370877811</v>
      </c>
      <c r="S22" s="132">
        <f>AVERAGE(Patient3_Healthy!R22,Patient4_Healthy!R22,Patient7_Healthy!R22,Patient32_Healthy!R22)</f>
        <v>5.8024394377107624</v>
      </c>
      <c r="T22">
        <f>STDEV(Patient3_Healthy!R22,Patient4_Healthy!R22,Patient7_Healthy!R22,Patient32_Healthy!R22)</f>
        <v>1.613041414984804</v>
      </c>
    </row>
    <row r="23" spans="1:20" x14ac:dyDescent="0.25">
      <c r="A23" s="126" t="s">
        <v>20</v>
      </c>
      <c r="B23" s="20">
        <f>AVERAGE(Patient3_Healthy!B23,Patient4_Healthy!B23,Patient7_Healthy!B23,Patient32_Healthy!B23)</f>
        <v>7.9757874627878778</v>
      </c>
      <c r="C23" s="20">
        <f>STDEV(Patient3_Healthy!B23,Patient4_Healthy!B23,Patient7_Healthy!B23,Patient32_Healthy!B23)</f>
        <v>4.7633688820954676</v>
      </c>
      <c r="D23" s="20">
        <f>AVERAGE(Patient3_Healthy!C23,Patient4_Healthy!C23,Patient7_Healthy!C23,Patient32_Healthy!C23)</f>
        <v>14.812820814318311</v>
      </c>
      <c r="E23" s="20">
        <f>STDEV(Patient3_Healthy!C23,Patient4_Healthy!C23,Patient7_Healthy!C23,Patient32_Healthy!C23)</f>
        <v>12.115563237169383</v>
      </c>
      <c r="H23" s="23" t="s">
        <v>21</v>
      </c>
      <c r="I23">
        <f>AVERAGE(Patient3_Healthy!I23,Patient4_Healthy!I23,Patient7_Healthy!I23,Patient32_Healthy!I23)</f>
        <v>0.75246389220753462</v>
      </c>
      <c r="J23">
        <f>STDEV(Patient3_Healthy!I23,Patient4_Healthy!I23,Patient7_Healthy!I23,Patient32_Healthy!I23)</f>
        <v>0.20302104408151314</v>
      </c>
      <c r="K23" s="132">
        <f>AVERAGE(Patient3_Healthy!J23,Patient4_Healthy!J23,Patient7_Healthy!J23,Patient32_Healthy!J23)</f>
        <v>0.73634832429613994</v>
      </c>
      <c r="L23">
        <f>STDEV(Patient3_Healthy!J23,Patient4_Healthy!J23,Patient7_Healthy!J23,Patient32_Healthy!J23)</f>
        <v>0.16647077282564735</v>
      </c>
      <c r="P23" s="25" t="s">
        <v>22</v>
      </c>
      <c r="Q23">
        <f>AVERAGE(Patient3_Healthy!Q23,Patient4_Healthy!Q23,Patient7_Healthy!Q23,Patient32_Healthy!Q23)</f>
        <v>24.772214217025802</v>
      </c>
      <c r="R23">
        <f>STDEV(Patient3_Healthy!Q23,Patient4_Healthy!Q23,Patient7_Healthy!Q23,Patient32_Healthy!Q23)</f>
        <v>19.863740188366535</v>
      </c>
      <c r="S23" s="132">
        <f>AVERAGE(Patient3_Healthy!R23,Patient4_Healthy!R23,Patient7_Healthy!R23,Patient32_Healthy!R23)</f>
        <v>35.431056206643518</v>
      </c>
      <c r="T23">
        <f>STDEV(Patient3_Healthy!R23,Patient4_Healthy!R23,Patient7_Healthy!R23,Patient32_Healthy!R23)</f>
        <v>15.640009302729455</v>
      </c>
    </row>
    <row r="24" spans="1:20" x14ac:dyDescent="0.25">
      <c r="A24" s="126" t="s">
        <v>23</v>
      </c>
      <c r="B24" s="20">
        <f>AVERAGE(Patient3_Healthy!B24,Patient4_Healthy!B24,Patient7_Healthy!B24,Patient32_Healthy!B24)</f>
        <v>23.392249326052209</v>
      </c>
      <c r="C24" s="20">
        <f>STDEV(Patient3_Healthy!B24,Patient4_Healthy!B24,Patient7_Healthy!B24,Patient32_Healthy!B24)</f>
        <v>28.180182198440338</v>
      </c>
      <c r="D24" s="20">
        <f>AVERAGE(Patient3_Healthy!C24,Patient4_Healthy!C24,Patient7_Healthy!C24,Patient32_Healthy!C24)</f>
        <v>19.893972837629185</v>
      </c>
      <c r="E24" s="20">
        <f>STDEV(Patient3_Healthy!C24,Patient4_Healthy!C24,Patient7_Healthy!C24,Patient32_Healthy!C24)</f>
        <v>26.384964250382829</v>
      </c>
      <c r="H24" s="23" t="s">
        <v>24</v>
      </c>
      <c r="I24">
        <f>AVERAGE(Patient3_Healthy!I24,Patient4_Healthy!I24,Patient7_Healthy!I24,Patient32_Healthy!I24)</f>
        <v>0.76295694835805405</v>
      </c>
      <c r="J24">
        <f>STDEV(Patient3_Healthy!I24,Patient4_Healthy!I24,Patient7_Healthy!I24,Patient32_Healthy!I24)</f>
        <v>0.22216022067669464</v>
      </c>
      <c r="K24" s="132">
        <f>AVERAGE(Patient3_Healthy!J24,Patient4_Healthy!J24,Patient7_Healthy!J24,Patient32_Healthy!J24)</f>
        <v>0.70006424576205262</v>
      </c>
      <c r="L24">
        <f>STDEV(Patient3_Healthy!J24,Patient4_Healthy!J24,Patient7_Healthy!J24,Patient32_Healthy!J24)</f>
        <v>0.25192120092898657</v>
      </c>
    </row>
    <row r="25" spans="1:20" x14ac:dyDescent="0.25">
      <c r="H25" s="23" t="s">
        <v>25</v>
      </c>
      <c r="I25">
        <f>AVERAGE(Patient3_Healthy!I25,Patient4_Healthy!I25,Patient7_Healthy!I25,Patient32_Healthy!I25)</f>
        <v>0.63880016357723768</v>
      </c>
      <c r="J25">
        <f>STDEV(Patient3_Healthy!I25,Patient4_Healthy!I25,Patient7_Healthy!I25,Patient32_Healthy!I25)</f>
        <v>0.33391561285331128</v>
      </c>
      <c r="K25" s="132">
        <f>AVERAGE(Patient3_Healthy!J25,Patient4_Healthy!J25,Patient7_Healthy!J25,Patient32_Healthy!J25)</f>
        <v>0.64404601298304553</v>
      </c>
      <c r="L25">
        <f>STDEV(Patient3_Healthy!J25,Patient4_Healthy!J25,Patient7_Healthy!J25,Patient32_Healthy!J25)</f>
        <v>0.31102287942564144</v>
      </c>
    </row>
    <row r="26" spans="1:20" x14ac:dyDescent="0.25">
      <c r="H26" s="23" t="s">
        <v>26</v>
      </c>
      <c r="I26">
        <f>AVERAGE(Patient3_Healthy!I26,Patient4_Healthy!I26,Patient7_Healthy!I26,Patient32_Healthy!I26)</f>
        <v>0.76179797233012914</v>
      </c>
      <c r="J26">
        <f>STDEV(Patient3_Healthy!I26,Patient4_Healthy!I26,Patient7_Healthy!I26,Patient32_Healthy!I26)</f>
        <v>0.26377664118743438</v>
      </c>
      <c r="K26" s="132">
        <f>AVERAGE(Patient3_Healthy!J26,Patient4_Healthy!J26,Patient7_Healthy!J26,Patient32_Healthy!J26)</f>
        <v>0.73903439750622524</v>
      </c>
      <c r="L26">
        <f>STDEV(Patient3_Healthy!J26,Patient4_Healthy!J26,Patient7_Healthy!J26,Patient32_Healthy!J26)</f>
        <v>0.25273205992510023</v>
      </c>
      <c r="Q26" s="26" t="s">
        <v>221</v>
      </c>
      <c r="R26" s="27" t="s">
        <v>222</v>
      </c>
    </row>
    <row r="27" spans="1:20" x14ac:dyDescent="0.25">
      <c r="H27" s="23" t="s">
        <v>28</v>
      </c>
      <c r="I27">
        <f>AVERAGE(Patient3_Healthy!I27,Patient4_Healthy!I27,Patient7_Healthy!I27,Patient32_Healthy!I27)</f>
        <v>0.75785195919940129</v>
      </c>
      <c r="J27">
        <f>STDEV(Patient3_Healthy!I27,Patient4_Healthy!I27,Patient7_Healthy!I27,Patient32_Healthy!I27)</f>
        <v>0.22017624233676517</v>
      </c>
      <c r="K27" s="132">
        <f>AVERAGE(Patient3_Healthy!J27,Patient4_Healthy!J27,Patient7_Healthy!J27,Patient32_Healthy!J27)</f>
        <v>0.73666165031505537</v>
      </c>
      <c r="L27">
        <f>STDEV(Patient3_Healthy!J27,Patient4_Healthy!J27,Patient7_Healthy!J27,Patient32_Healthy!J27)</f>
        <v>0.23174735909811134</v>
      </c>
      <c r="P27" s="25" t="s">
        <v>27</v>
      </c>
      <c r="Q27">
        <f>AVERAGE(Patient3_Healthy!Q26,Patient4_Healthy!Q26,Patient7_Healthy!Q26,Patient32_Healthy!Q26)</f>
        <v>488.5401276704099</v>
      </c>
      <c r="R27" s="132">
        <f>STDEV(Patient3_Healthy!Q26,Patient4_Healthy!Q26,Patient7_Healthy!Q26,Patient32_Healthy!Q26)</f>
        <v>693.11363378332135</v>
      </c>
    </row>
    <row r="28" spans="1:20" x14ac:dyDescent="0.25">
      <c r="H28" s="23" t="s">
        <v>29</v>
      </c>
      <c r="I28">
        <f>AVERAGE(Patient3_Healthy!I28,Patient4_Healthy!I28,Patient7_Healthy!I28,Patient32_Healthy!I28)</f>
        <v>0.72779388906745535</v>
      </c>
      <c r="J28">
        <f>STDEV(Patient3_Healthy!I28,Patient4_Healthy!I28,Patient7_Healthy!I28,Patient32_Healthy!I28)</f>
        <v>0.34859174672249843</v>
      </c>
      <c r="K28" s="132">
        <f>AVERAGE(Patient3_Healthy!J28,Patient4_Healthy!J28,Patient7_Healthy!J28,Patient32_Healthy!J28)</f>
        <v>0.67678344699758963</v>
      </c>
      <c r="L28">
        <f>STDEV(Patient3_Healthy!J28,Patient4_Healthy!J28,Patient7_Healthy!J28,Patient32_Healthy!J28)</f>
        <v>0.31543047815827313</v>
      </c>
    </row>
    <row r="31" spans="1:20" x14ac:dyDescent="0.25">
      <c r="B31" s="165" t="s">
        <v>33</v>
      </c>
      <c r="H31" s="165" t="s">
        <v>34</v>
      </c>
      <c r="P31" s="165" t="s">
        <v>35</v>
      </c>
    </row>
    <row r="32" spans="1:20" x14ac:dyDescent="0.25">
      <c r="A32" s="21"/>
      <c r="B32" s="182" t="s">
        <v>11</v>
      </c>
      <c r="C32" s="182"/>
      <c r="D32" s="181" t="s">
        <v>6</v>
      </c>
      <c r="E32" s="182"/>
      <c r="F32" s="165"/>
      <c r="H32" s="23"/>
      <c r="I32" s="184" t="s">
        <v>12</v>
      </c>
      <c r="J32" s="184"/>
      <c r="K32" s="183" t="s">
        <v>13</v>
      </c>
      <c r="L32" s="184"/>
      <c r="Q32" s="185" t="s">
        <v>12</v>
      </c>
      <c r="R32" s="185"/>
      <c r="S32" s="186" t="s">
        <v>13</v>
      </c>
      <c r="T32" s="185"/>
    </row>
    <row r="33" spans="1:20" x14ac:dyDescent="0.25">
      <c r="A33" s="126"/>
      <c r="B33" s="126" t="s">
        <v>221</v>
      </c>
      <c r="C33" s="126" t="s">
        <v>222</v>
      </c>
      <c r="D33" s="126" t="s">
        <v>221</v>
      </c>
      <c r="E33" s="126" t="s">
        <v>222</v>
      </c>
      <c r="F33" s="165"/>
      <c r="H33" s="23"/>
      <c r="I33" s="23" t="s">
        <v>221</v>
      </c>
      <c r="J33" s="23" t="s">
        <v>222</v>
      </c>
      <c r="K33" s="22" t="s">
        <v>221</v>
      </c>
      <c r="L33" s="23" t="s">
        <v>222</v>
      </c>
      <c r="P33" s="25"/>
      <c r="Q33" s="25" t="s">
        <v>221</v>
      </c>
      <c r="R33" s="25" t="s">
        <v>222</v>
      </c>
      <c r="S33" s="24" t="s">
        <v>221</v>
      </c>
      <c r="T33" s="25" t="s">
        <v>222</v>
      </c>
    </row>
    <row r="34" spans="1:20" x14ac:dyDescent="0.25">
      <c r="A34" s="126" t="s">
        <v>14</v>
      </c>
      <c r="B34" s="20">
        <f>AVERAGE(Patient3_Healthy!B34,Patient4_Healthy!B34,Patient7_Healthy!B34,Patient32_Healthy!B34)</f>
        <v>10.336672363250202</v>
      </c>
      <c r="C34" s="20">
        <f>STDEV(Patient3_Healthy!B34,Patient4_Healthy!B34,Patient7_Healthy!B34,Patient32_Healthy!B34)</f>
        <v>2.346868736477981</v>
      </c>
      <c r="D34" s="20">
        <f>AVERAGE(Patient3_Healthy!C34,Patient4_Healthy!C34,Patient7_Healthy!C34,Patient32_Healthy!C34)</f>
        <v>11.102581389861712</v>
      </c>
      <c r="E34" s="20">
        <f>STDEV(Patient3_Healthy!C34,Patient4_Healthy!C34,Patient7_Healthy!C34,Patient32_Healthy!C34)</f>
        <v>8.9720055152512082</v>
      </c>
      <c r="H34" s="23" t="s">
        <v>15</v>
      </c>
      <c r="I34">
        <f>AVERAGE(Patient3_Healthy!I34,Patient4_Healthy!I34,Patient7_Healthy!I34,Patient32_Healthy!I34)</f>
        <v>0.53085831827746155</v>
      </c>
      <c r="J34">
        <f>STDEV(Patient3_Healthy!I34,Patient4_Healthy!I34,Patient7_Healthy!I34,Patient32_Healthy!I34)</f>
        <v>0.18904895335908406</v>
      </c>
      <c r="K34" s="132">
        <f>AVERAGE(Patient3_Healthy!J34,Patient4_Healthy!J34,Patient7_Healthy!J34,Patient32_Healthy!J34)</f>
        <v>0.55535292403682324</v>
      </c>
      <c r="L34">
        <f>STDEV(Patient3_Healthy!J34,Patient4_Healthy!J34,Patient7_Healthy!J34,Patient32_Healthy!J34)</f>
        <v>0.32237972866225501</v>
      </c>
      <c r="P34" s="25" t="s">
        <v>16</v>
      </c>
      <c r="Q34">
        <f>AVERAGE(Patient3_Healthy!Q34,Patient4_Healthy!Q34,Patient7_Healthy!Q34,Patient32_Healthy!Q34)</f>
        <v>-5.5424764396522894</v>
      </c>
      <c r="R34">
        <f>STDEV(Patient3_Healthy!Q34,Patient4_Healthy!Q34,Patient7_Healthy!Q34,Patient32_Healthy!Q34)</f>
        <v>7.0826709229223104</v>
      </c>
      <c r="S34" s="132">
        <f>AVERAGE(Patient3_Healthy!R34,Patient4_Healthy!R34,Patient7_Healthy!R34,Patient32_Healthy!R34)</f>
        <v>8.1113685353918576</v>
      </c>
      <c r="T34">
        <f>STDEV(Patient3_Healthy!R34,Patient4_Healthy!R34,Patient7_Healthy!R34,Patient32_Healthy!R34)</f>
        <v>8.3916610343158808</v>
      </c>
    </row>
    <row r="35" spans="1:20" x14ac:dyDescent="0.25">
      <c r="A35" s="126" t="s">
        <v>17</v>
      </c>
      <c r="B35" s="20">
        <f>AVERAGE(Patient3_Healthy!B35,Patient4_Healthy!B35,Patient7_Healthy!B35,Patient32_Healthy!B35)</f>
        <v>28.141090475245484</v>
      </c>
      <c r="C35" s="20">
        <f>STDEV(Patient3_Healthy!B35,Patient4_Healthy!B35,Patient7_Healthy!B35,Patient32_Healthy!B35)</f>
        <v>4.7315447946567284</v>
      </c>
      <c r="D35" s="20">
        <f>AVERAGE(Patient3_Healthy!C35,Patient4_Healthy!C35,Patient7_Healthy!C35,Patient32_Healthy!C35)</f>
        <v>103.58682963558932</v>
      </c>
      <c r="E35" s="20">
        <f>STDEV(Patient3_Healthy!C35,Patient4_Healthy!C35,Patient7_Healthy!C35,Patient32_Healthy!C35)</f>
        <v>127.67449662151481</v>
      </c>
      <c r="H35" s="23" t="s">
        <v>18</v>
      </c>
      <c r="I35">
        <f>AVERAGE(Patient3_Healthy!I35,Patient4_Healthy!I35,Patient7_Healthy!I35,Patient32_Healthy!I35)</f>
        <v>0.47951341066020747</v>
      </c>
      <c r="J35">
        <f>STDEV(Patient3_Healthy!I35,Patient4_Healthy!I35,Patient7_Healthy!I35,Patient32_Healthy!I35)</f>
        <v>0.24258264042702801</v>
      </c>
      <c r="K35" s="132">
        <f>AVERAGE(Patient3_Healthy!J35,Patient4_Healthy!J35,Patient7_Healthy!J35,Patient32_Healthy!J35)</f>
        <v>0.46179867157490118</v>
      </c>
      <c r="L35">
        <f>STDEV(Patient3_Healthy!J35,Patient4_Healthy!J35,Patient7_Healthy!J35,Patient32_Healthy!J35)</f>
        <v>0.25635997262517352</v>
      </c>
      <c r="P35" s="25" t="s">
        <v>19</v>
      </c>
      <c r="Q35">
        <f>AVERAGE(Patient3_Healthy!Q35,Patient4_Healthy!Q35,Patient7_Healthy!Q35,Patient32_Healthy!Q35)</f>
        <v>33.035422930640635</v>
      </c>
      <c r="R35">
        <f>STDEV(Patient3_Healthy!Q35,Patient4_Healthy!Q35,Patient7_Healthy!Q35,Patient32_Healthy!Q35)</f>
        <v>20.010891035430937</v>
      </c>
      <c r="S35" s="132">
        <f>AVERAGE(Patient3_Healthy!R35,Patient4_Healthy!R35,Patient7_Healthy!R35,Patient32_Healthy!R35)</f>
        <v>34.00876151504194</v>
      </c>
      <c r="T35">
        <f>STDEV(Patient3_Healthy!R35,Patient4_Healthy!R35,Patient7_Healthy!R35,Patient32_Healthy!R35)</f>
        <v>16.608073732812208</v>
      </c>
    </row>
    <row r="36" spans="1:20" x14ac:dyDescent="0.25">
      <c r="A36" s="126" t="s">
        <v>20</v>
      </c>
      <c r="B36" s="20">
        <f>AVERAGE(Patient3_Healthy!B36,Patient4_Healthy!B36,Patient7_Healthy!B36,Patient32_Healthy!B36)</f>
        <v>52.096639539440851</v>
      </c>
      <c r="C36" s="20">
        <f>STDEV(Patient3_Healthy!B36,Patient4_Healthy!B36,Patient7_Healthy!B36,Patient32_Healthy!B36)</f>
        <v>16.437122171951962</v>
      </c>
      <c r="D36" s="20">
        <f>AVERAGE(Patient3_Healthy!C36,Patient4_Healthy!C36,Patient7_Healthy!C36,Patient32_Healthy!C36)</f>
        <v>51.804567742344361</v>
      </c>
      <c r="E36" s="20">
        <f>STDEV(Patient3_Healthy!C36,Patient4_Healthy!C36,Patient7_Healthy!C36,Patient32_Healthy!C36)</f>
        <v>45.156387725552825</v>
      </c>
      <c r="H36" s="23" t="s">
        <v>21</v>
      </c>
      <c r="I36">
        <f>AVERAGE(Patient3_Healthy!I36,Patient4_Healthy!I36,Patient7_Healthy!I36,Patient32_Healthy!I36)</f>
        <v>0.69439556930653124</v>
      </c>
      <c r="J36">
        <f>STDEV(Patient3_Healthy!I36,Patient4_Healthy!I36,Patient7_Healthy!I36,Patient32_Healthy!I36)</f>
        <v>0.24258592409572086</v>
      </c>
      <c r="K36" s="132">
        <f>AVERAGE(Patient3_Healthy!J36,Patient4_Healthy!J36,Patient7_Healthy!J36,Patient32_Healthy!J36)</f>
        <v>0.62739018488203524</v>
      </c>
      <c r="L36">
        <f>STDEV(Patient3_Healthy!J36,Patient4_Healthy!J36,Patient7_Healthy!J36,Patient32_Healthy!J36)</f>
        <v>0.30860536220344292</v>
      </c>
      <c r="P36" s="25" t="s">
        <v>22</v>
      </c>
      <c r="Q36">
        <f>AVERAGE(Patient3_Healthy!Q36,Patient4_Healthy!Q36,Patient7_Healthy!Q36,Patient32_Healthy!Q36)</f>
        <v>140.95281594179204</v>
      </c>
      <c r="R36">
        <f>STDEV(Patient3_Healthy!Q36,Patient4_Healthy!Q36,Patient7_Healthy!Q36,Patient32_Healthy!Q36)</f>
        <v>95.147861282027876</v>
      </c>
      <c r="S36" s="132">
        <f>AVERAGE(Patient3_Healthy!R36,Patient4_Healthy!R36,Patient7_Healthy!R36,Patient32_Healthy!R36)</f>
        <v>141.95231611785624</v>
      </c>
      <c r="T36">
        <f>STDEV(Patient3_Healthy!R36,Patient4_Healthy!R36,Patient7_Healthy!R36,Patient32_Healthy!R36)</f>
        <v>94.55060064746327</v>
      </c>
    </row>
    <row r="37" spans="1:20" x14ac:dyDescent="0.25">
      <c r="A37" s="126" t="s">
        <v>23</v>
      </c>
      <c r="B37" s="20">
        <f>AVERAGE(Patient3_Healthy!B37,Patient4_Healthy!B37,Patient7_Healthy!B37)</f>
        <v>29.985339197049921</v>
      </c>
      <c r="C37" s="20">
        <f>STDEV(Patient3_Healthy!B37,Patient4_Healthy!B37,Patient7_Healthy!B37)</f>
        <v>2.4297909300286147</v>
      </c>
      <c r="D37" s="20">
        <f>AVERAGE(Patient3_Healthy!C37,Patient4_Healthy!C37,Patient7_Healthy!C37,Patient32_Healthy!C37)</f>
        <v>45.662547615005451</v>
      </c>
      <c r="E37" s="20">
        <f>STDEV(Patient3_Healthy!C37,Patient4_Healthy!C37,Patient7_Healthy!C37,Patient32_Healthy!C37)</f>
        <v>22.34138603280239</v>
      </c>
      <c r="H37" s="23" t="s">
        <v>24</v>
      </c>
      <c r="I37">
        <f>AVERAGE(Patient3_Healthy!I37,Patient4_Healthy!I37,Patient7_Healthy!I37,Patient32_Healthy!I37)</f>
        <v>0.58983049507700114</v>
      </c>
      <c r="J37">
        <f>STDEV(Patient3_Healthy!I37,Patient4_Healthy!I37,Patient7_Healthy!I37,Patient32_Healthy!I37)</f>
        <v>0.15012653806189388</v>
      </c>
      <c r="K37" s="132">
        <f>AVERAGE(Patient3_Healthy!J37,Patient4_Healthy!J37,Patient7_Healthy!J37,Patient32_Healthy!J37)</f>
        <v>0.64170474280998746</v>
      </c>
      <c r="L37">
        <f>STDEV(Patient3_Healthy!J37,Patient4_Healthy!J37,Patient7_Healthy!J37,Patient32_Healthy!J37)</f>
        <v>0.15763706591560797</v>
      </c>
    </row>
    <row r="38" spans="1:20" x14ac:dyDescent="0.25">
      <c r="H38" s="23" t="s">
        <v>25</v>
      </c>
      <c r="I38">
        <f>AVERAGE(Patient3_Healthy!I38,Patient4_Healthy!I38,Patient7_Healthy!I38,Patient32_Healthy!I38)</f>
        <v>0.50728422323635813</v>
      </c>
      <c r="J38">
        <f>STDEV(Patient3_Healthy!I38,Patient4_Healthy!I38,Patient7_Healthy!I38,Patient32_Healthy!I38)</f>
        <v>0.17859179430739938</v>
      </c>
      <c r="K38" s="132">
        <f>AVERAGE(Patient3_Healthy!J38,Patient4_Healthy!J38,Patient7_Healthy!J38,Patient32_Healthy!J38)</f>
        <v>0.53642906358067088</v>
      </c>
      <c r="L38">
        <f>STDEV(Patient3_Healthy!J38,Patient4_Healthy!J38,Patient7_Healthy!J38,Patient32_Healthy!J38)</f>
        <v>0.23647185890477224</v>
      </c>
    </row>
    <row r="39" spans="1:20" x14ac:dyDescent="0.25">
      <c r="H39" s="23" t="s">
        <v>26</v>
      </c>
      <c r="I39">
        <f>AVERAGE(Patient3_Healthy!I39,Patient4_Healthy!I39,Patient7_Healthy!I39,Patient32_Healthy!I39)</f>
        <v>0.46146922457352535</v>
      </c>
      <c r="J39">
        <f>STDEV(Patient3_Healthy!I39,Patient4_Healthy!I39,Patient7_Healthy!I39,Patient32_Healthy!I39)</f>
        <v>0.17032042266301659</v>
      </c>
      <c r="K39" s="132">
        <f>AVERAGE(Patient3_Healthy!J39,Patient4_Healthy!J39,Patient7_Healthy!J39,Patient32_Healthy!J39)</f>
        <v>0.47585728937539618</v>
      </c>
      <c r="L39">
        <f>STDEV(Patient3_Healthy!J39,Patient4_Healthy!J39,Patient7_Healthy!J39,Patient32_Healthy!J39)</f>
        <v>0.1955092779719832</v>
      </c>
      <c r="Q39" s="26" t="s">
        <v>221</v>
      </c>
      <c r="R39" s="27" t="s">
        <v>222</v>
      </c>
    </row>
    <row r="40" spans="1:20" x14ac:dyDescent="0.25">
      <c r="H40" s="23" t="s">
        <v>28</v>
      </c>
      <c r="I40">
        <f>AVERAGE(Patient3_Healthy!I40,Patient4_Healthy!I40,Patient7_Healthy!I40,Patient32_Healthy!I40)</f>
        <v>0.46068685551112398</v>
      </c>
      <c r="J40">
        <f>STDEV(Patient3_Healthy!I40,Patient4_Healthy!I40,Patient7_Healthy!I40,Patient32_Healthy!I40)</f>
        <v>0.20414269529971485</v>
      </c>
      <c r="K40" s="132">
        <f>AVERAGE(Patient3_Healthy!J40,Patient4_Healthy!J40,Patient7_Healthy!J40,Patient32_Healthy!J40)</f>
        <v>0.56932711909826506</v>
      </c>
      <c r="L40">
        <f>STDEV(Patient3_Healthy!J40,Patient4_Healthy!J40,Patient7_Healthy!J40,Patient32_Healthy!J40)</f>
        <v>8.1564909143454337E-2</v>
      </c>
      <c r="P40" s="25" t="s">
        <v>27</v>
      </c>
      <c r="Q40">
        <f>AVERAGE(Patient3_Healthy!Q39,Patient4_Healthy!Q39,Patient7_Healthy!Q39,Patient32_Healthy!Q39)</f>
        <v>5469.8392826519748</v>
      </c>
      <c r="R40" s="132">
        <f>STDEV(Patient3_Healthy!Q39,Patient4_Healthy!Q39,Patient7_Healthy!Q39,Patient32_Healthy!Q39)</f>
        <v>5629.5366640054754</v>
      </c>
    </row>
    <row r="41" spans="1:20" x14ac:dyDescent="0.25">
      <c r="H41" s="23" t="s">
        <v>29</v>
      </c>
      <c r="I41">
        <f>AVERAGE(Patient3_Healthy!I41,Patient4_Healthy!I41,Patient7_Healthy!I41,Patient32_Healthy!I41)</f>
        <v>0.56774586108355696</v>
      </c>
      <c r="J41">
        <f>STDEV(Patient3_Healthy!I41,Patient4_Healthy!I41,Patient7_Healthy!I41,Patient32_Healthy!I41)</f>
        <v>0.23354580713705983</v>
      </c>
      <c r="K41" s="132">
        <f>AVERAGE(Patient3_Healthy!J41,Patient4_Healthy!J41,Patient7_Healthy!J41,Patient32_Healthy!J41)</f>
        <v>0.50376051977960912</v>
      </c>
      <c r="L41">
        <f>STDEV(Patient3_Healthy!J41,Patient4_Healthy!J41,Patient7_Healthy!J41,Patient32_Healthy!J41)</f>
        <v>0.2449042617714785</v>
      </c>
    </row>
    <row r="44" spans="1:20" x14ac:dyDescent="0.25">
      <c r="B44" s="165" t="s">
        <v>36</v>
      </c>
      <c r="H44" s="165" t="s">
        <v>40</v>
      </c>
      <c r="P44" s="165" t="s">
        <v>38</v>
      </c>
    </row>
    <row r="45" spans="1:20" x14ac:dyDescent="0.25">
      <c r="A45" s="21"/>
      <c r="B45" s="182" t="s">
        <v>11</v>
      </c>
      <c r="C45" s="182"/>
      <c r="D45" s="181" t="s">
        <v>6</v>
      </c>
      <c r="E45" s="182"/>
      <c r="F45" s="165"/>
      <c r="H45" s="23"/>
      <c r="I45" s="184" t="s">
        <v>12</v>
      </c>
      <c r="J45" s="184"/>
      <c r="K45" s="183" t="s">
        <v>13</v>
      </c>
      <c r="L45" s="184"/>
      <c r="Q45" s="185" t="s">
        <v>12</v>
      </c>
      <c r="R45" s="185"/>
      <c r="S45" s="186" t="s">
        <v>13</v>
      </c>
      <c r="T45" s="185"/>
    </row>
    <row r="46" spans="1:20" x14ac:dyDescent="0.25">
      <c r="A46" s="126"/>
      <c r="B46" s="126" t="s">
        <v>221</v>
      </c>
      <c r="C46" s="126" t="s">
        <v>222</v>
      </c>
      <c r="D46" s="126" t="s">
        <v>221</v>
      </c>
      <c r="E46" s="126" t="s">
        <v>222</v>
      </c>
      <c r="F46" s="165"/>
      <c r="H46" s="23"/>
      <c r="I46" s="23" t="s">
        <v>221</v>
      </c>
      <c r="J46" s="23" t="s">
        <v>222</v>
      </c>
      <c r="K46" s="22" t="s">
        <v>221</v>
      </c>
      <c r="L46" s="23" t="s">
        <v>222</v>
      </c>
      <c r="P46" s="25"/>
      <c r="Q46" s="25" t="s">
        <v>221</v>
      </c>
      <c r="R46" s="25" t="s">
        <v>222</v>
      </c>
      <c r="S46" s="24" t="s">
        <v>221</v>
      </c>
      <c r="T46" s="25" t="s">
        <v>222</v>
      </c>
    </row>
    <row r="47" spans="1:20" x14ac:dyDescent="0.25">
      <c r="A47" s="126" t="s">
        <v>14</v>
      </c>
      <c r="B47" s="20">
        <f>AVERAGE(Patient3_Healthy!B47,Patient4_Healthy!B47,Patient7_Healthy!B47,Patient32_Healthy!B47)</f>
        <v>6.932213136852182</v>
      </c>
      <c r="C47" s="20">
        <f>STDEV(Patient3_Healthy!B47,Patient4_Healthy!B47,Patient7_Healthy!B47,Patient32_Healthy!B47)</f>
        <v>2.2541759132812493</v>
      </c>
      <c r="D47" s="20">
        <f>AVERAGE(Patient3_Healthy!C47,Patient4_Healthy!C47,Patient7_Healthy!C47,Patient32_Healthy!C47)</f>
        <v>8.74084148784614</v>
      </c>
      <c r="E47" s="20">
        <f>STDEV(Patient3_Healthy!C47,Patient4_Healthy!C47,Patient7_Healthy!C47,Patient32_Healthy!C47)</f>
        <v>7.2063951868788685</v>
      </c>
      <c r="H47" s="23" t="s">
        <v>15</v>
      </c>
      <c r="I47">
        <f>AVERAGE(Patient3_Healthy!I47,Patient4_Healthy!I47,Patient7_Healthy!I47,Patient32_Healthy!I47)</f>
        <v>0.33085638482841317</v>
      </c>
      <c r="J47">
        <f>STDEV(Patient3_Healthy!I47,Patient4_Healthy!I47,Patient7_Healthy!I47,Patient32_Healthy!I47)</f>
        <v>0.30181267092777553</v>
      </c>
      <c r="K47" s="132">
        <f>AVERAGE(Patient3_Healthy!J47,Patient4_Healthy!J47,Patient7_Healthy!J47,Patient32_Healthy!J47)</f>
        <v>0.31658757748548566</v>
      </c>
      <c r="L47">
        <f>STDEV(Patient3_Healthy!J47,Patient4_Healthy!J47,Patient7_Healthy!J47,Patient32_Healthy!J47)</f>
        <v>0.29883056603802788</v>
      </c>
      <c r="P47" s="25" t="s">
        <v>16</v>
      </c>
      <c r="Q47">
        <f>AVERAGE(Patient3_Healthy!Q47,Patient4_Healthy!Q47,Patient7_Healthy!Q47,Patient32_Healthy!Q47)</f>
        <v>0.62772399666741086</v>
      </c>
      <c r="R47">
        <f>STDEV(Patient3_Healthy!Q47,Patient4_Healthy!Q47,Patient7_Healthy!Q47,Patient32_Healthy!Q47)</f>
        <v>2.2262767613337862</v>
      </c>
      <c r="S47" s="132">
        <f>AVERAGE(Patient3_Healthy!R47,Patient4_Healthy!R47,Patient7_Healthy!R47,Patient32_Healthy!R47)</f>
        <v>4.0809251335833805</v>
      </c>
      <c r="T47">
        <f>STDEV(Patient3_Healthy!R47,Patient4_Healthy!R47,Patient7_Healthy!R47,Patient32_Healthy!R47)</f>
        <v>8.9880404509102956</v>
      </c>
    </row>
    <row r="48" spans="1:20" x14ac:dyDescent="0.25">
      <c r="A48" s="126" t="s">
        <v>17</v>
      </c>
      <c r="B48" s="20">
        <f>AVERAGE(Patient3_Healthy!B48,Patient4_Healthy!B48,Patient7_Healthy!B48,Patient32_Healthy!B48)</f>
        <v>25.426385513236653</v>
      </c>
      <c r="C48" s="20">
        <f>STDEV(Patient3_Healthy!B48,Patient4_Healthy!B48,Patient7_Healthy!B48,Patient32_Healthy!B48)</f>
        <v>8.0791584357501574</v>
      </c>
      <c r="D48" s="20">
        <f>AVERAGE(Patient3_Healthy!C48,Patient4_Healthy!C48,Patient7_Healthy!C48,Patient32_Healthy!C48)</f>
        <v>32.337000382211897</v>
      </c>
      <c r="E48" s="20">
        <f>STDEV(Patient3_Healthy!C48,Patient4_Healthy!C48,Patient7_Healthy!C48,Patient32_Healthy!C48)</f>
        <v>25.39690648998625</v>
      </c>
      <c r="H48" s="23" t="s">
        <v>18</v>
      </c>
      <c r="I48">
        <f>AVERAGE(Patient3_Healthy!I48,Patient4_Healthy!I48,Patient7_Healthy!I48,Patient32_Healthy!I48)</f>
        <v>0.2470525717056094</v>
      </c>
      <c r="J48">
        <f>STDEV(Patient3_Healthy!I48,Patient4_Healthy!I48,Patient7_Healthy!I48,Patient32_Healthy!I48)</f>
        <v>0.20087066348851854</v>
      </c>
      <c r="K48" s="132">
        <f>AVERAGE(Patient3_Healthy!J48,Patient4_Healthy!J48,Patient7_Healthy!J48,Patient32_Healthy!J48)</f>
        <v>0.17032024847433241</v>
      </c>
      <c r="L48">
        <f>STDEV(Patient3_Healthy!J48,Patient4_Healthy!J48,Patient7_Healthy!J48,Patient32_Healthy!J48)</f>
        <v>0.15071221675601471</v>
      </c>
      <c r="P48" s="25" t="s">
        <v>19</v>
      </c>
      <c r="Q48">
        <f>AVERAGE(Patient3_Healthy!Q48,Patient4_Healthy!Q48,Patient7_Healthy!Q48,Patient32_Healthy!Q48)</f>
        <v>13.886080847896334</v>
      </c>
      <c r="R48">
        <f>STDEV(Patient3_Healthy!Q48,Patient4_Healthy!Q48,Patient7_Healthy!Q48,Patient32_Healthy!Q48)</f>
        <v>8.7876387161467537</v>
      </c>
      <c r="S48" s="132">
        <f>AVERAGE(Patient3_Healthy!R48,Patient4_Healthy!R48,Patient7_Healthy!R48,Patient32_Healthy!R48)</f>
        <v>29.591536990747162</v>
      </c>
      <c r="T48">
        <f>STDEV(Patient3_Healthy!R48,Patient4_Healthy!R48,Patient7_Healthy!R48,Patient32_Healthy!R48)</f>
        <v>15.929000301251712</v>
      </c>
    </row>
    <row r="49" spans="1:20" x14ac:dyDescent="0.25">
      <c r="A49" s="126" t="s">
        <v>20</v>
      </c>
      <c r="B49" s="20">
        <f>AVERAGE(Patient3_Healthy!B49,Patient4_Healthy!B49,Patient7_Healthy!B49,Patient32_Healthy!B49)</f>
        <v>139.57566123845623</v>
      </c>
      <c r="C49" s="20">
        <f>STDEV(Patient3_Healthy!B49,Patient4_Healthy!B49,Patient7_Healthy!B49,Patient32_Healthy!B49)</f>
        <v>166.8140100411014</v>
      </c>
      <c r="D49" s="20">
        <f>AVERAGE(Patient3_Healthy!C49,Patient4_Healthy!C49,Patient7_Healthy!C49,Patient32_Healthy!C49)</f>
        <v>28.410090905791385</v>
      </c>
      <c r="E49" s="20">
        <f>STDEV(Patient3_Healthy!C49,Patient4_Healthy!C49,Patient7_Healthy!C49,Patient32_Healthy!C49)</f>
        <v>11.940332855747961</v>
      </c>
      <c r="H49" s="23" t="s">
        <v>21</v>
      </c>
      <c r="I49">
        <f>AVERAGE(Patient3_Healthy!I49,Patient4_Healthy!I49,Patient7_Healthy!I49,Patient32_Healthy!I49)</f>
        <v>0.27455583527484773</v>
      </c>
      <c r="J49">
        <f>STDEV(Patient3_Healthy!I49,Patient4_Healthy!I49,Patient7_Healthy!I49,Patient32_Healthy!I49)</f>
        <v>0.29368685455709709</v>
      </c>
      <c r="K49" s="132">
        <f>AVERAGE(Patient3_Healthy!J49,Patient4_Healthy!J49,Patient7_Healthy!J49,Patient32_Healthy!J49)</f>
        <v>0.28642360503226488</v>
      </c>
      <c r="L49">
        <f>STDEV(Patient3_Healthy!J49,Patient4_Healthy!J49,Patient7_Healthy!J49,Patient32_Healthy!J49)</f>
        <v>0.24183468455443902</v>
      </c>
      <c r="P49" s="25" t="s">
        <v>22</v>
      </c>
      <c r="Q49">
        <f>AVERAGE(Patient3_Healthy!Q49,Patient4_Healthy!Q49,Patient7_Healthy!Q49,Patient32_Healthy!Q49)</f>
        <v>59.462633095271947</v>
      </c>
      <c r="R49">
        <f>STDEV(Patient3_Healthy!Q49,Patient4_Healthy!Q49,Patient7_Healthy!Q49,Patient32_Healthy!Q49)</f>
        <v>26.668140514886964</v>
      </c>
      <c r="S49" s="132">
        <f>AVERAGE(Patient3_Healthy!R49,Patient4_Healthy!R49,Patient7_Healthy!R49,Patient32_Healthy!R49)</f>
        <v>122.88655502166776</v>
      </c>
      <c r="T49">
        <f>STDEV(Patient3_Healthy!R49,Patient4_Healthy!R49,Patient7_Healthy!R49,Patient32_Healthy!R49)</f>
        <v>35.957343084551766</v>
      </c>
    </row>
    <row r="50" spans="1:20" x14ac:dyDescent="0.25">
      <c r="A50" s="126" t="s">
        <v>23</v>
      </c>
      <c r="B50" s="20">
        <f>AVERAGE(Patient3_Healthy!B50,Patient4_Healthy!B50,Patient7_Healthy!B50,Patient32_Healthy!B50)</f>
        <v>31.599604161878734</v>
      </c>
      <c r="C50" s="20">
        <f>STDEV(Patient3_Healthy!B50,Patient4_Healthy!B50,Patient7_Healthy!B50,Patient32_Healthy!B50)</f>
        <v>8.0412254809256254</v>
      </c>
      <c r="D50" s="20">
        <f>AVERAGE(Patient3_Healthy!C50,Patient4_Healthy!C50,Patient7_Healthy!C50,Patient32_Healthy!C50)</f>
        <v>33.879808410648423</v>
      </c>
      <c r="E50" s="20">
        <f>STDEV(Patient3_Healthy!C50,Patient4_Healthy!C50,Patient7_Healthy!C50,Patient32_Healthy!C50)</f>
        <v>39.047484629306297</v>
      </c>
      <c r="H50" s="23" t="s">
        <v>24</v>
      </c>
      <c r="I50">
        <f>AVERAGE(Patient3_Healthy!I50,Patient4_Healthy!I50,Patient7_Healthy!I50,Patient32_Healthy!I50)</f>
        <v>0.30967755219038196</v>
      </c>
      <c r="J50">
        <f>STDEV(Patient3_Healthy!I50,Patient4_Healthy!I50,Patient7_Healthy!I50,Patient32_Healthy!I50)</f>
        <v>0.32402245162512433</v>
      </c>
      <c r="K50" s="132">
        <f>AVERAGE(Patient3_Healthy!J50,Patient4_Healthy!J50,Patient7_Healthy!J50,Patient32_Healthy!J50)</f>
        <v>0.31742157503250523</v>
      </c>
      <c r="L50">
        <f>STDEV(Patient3_Healthy!J50,Patient4_Healthy!J50,Patient7_Healthy!J50,Patient32_Healthy!J50)</f>
        <v>0.38552736684683908</v>
      </c>
    </row>
    <row r="51" spans="1:20" x14ac:dyDescent="0.25">
      <c r="H51" s="23" t="s">
        <v>25</v>
      </c>
      <c r="I51">
        <f>AVERAGE(Patient3_Healthy!I51,Patient4_Healthy!I51,Patient7_Healthy!I51,Patient32_Healthy!I51)</f>
        <v>0.19047518050911838</v>
      </c>
      <c r="J51">
        <f>STDEV(Patient3_Healthy!I51,Patient4_Healthy!I51,Patient7_Healthy!I51,Patient32_Healthy!I51)</f>
        <v>0.10807342338055294</v>
      </c>
      <c r="K51" s="132">
        <f>AVERAGE(Patient3_Healthy!J51,Patient4_Healthy!J51,Patient7_Healthy!J51,Patient32_Healthy!J51)</f>
        <v>0.17833495196717669</v>
      </c>
      <c r="L51">
        <f>STDEV(Patient3_Healthy!J51,Patient4_Healthy!J51,Patient7_Healthy!J51,Patient32_Healthy!J51)</f>
        <v>0.11033155731485594</v>
      </c>
    </row>
    <row r="52" spans="1:20" x14ac:dyDescent="0.25">
      <c r="H52" s="23" t="s">
        <v>26</v>
      </c>
      <c r="I52">
        <f>AVERAGE(Patient3_Healthy!I52,Patient4_Healthy!I52,Patient7_Healthy!I52,Patient32_Healthy!I52)</f>
        <v>0.28216263141628423</v>
      </c>
      <c r="J52">
        <f>STDEV(Patient3_Healthy!I52,Patient4_Healthy!I52,Patient7_Healthy!I52,Patient32_Healthy!I52)</f>
        <v>0.27516693385035568</v>
      </c>
      <c r="K52" s="132">
        <f>AVERAGE(Patient3_Healthy!J52,Patient4_Healthy!J52,Patient7_Healthy!J52,Patient32_Healthy!J52)</f>
        <v>0.28330737519126814</v>
      </c>
      <c r="L52">
        <f>STDEV(Patient3_Healthy!J52,Patient4_Healthy!J52,Patient7_Healthy!J52,Patient32_Healthy!J52)</f>
        <v>0.33813609975620745</v>
      </c>
      <c r="Q52" s="26" t="s">
        <v>221</v>
      </c>
      <c r="R52" s="27" t="s">
        <v>222</v>
      </c>
    </row>
    <row r="53" spans="1:20" x14ac:dyDescent="0.25">
      <c r="H53" s="23" t="s">
        <v>28</v>
      </c>
      <c r="I53">
        <f>AVERAGE(Patient3_Healthy!I53,Patient4_Healthy!I53,Patient7_Healthy!I53,Patient32_Healthy!I53)</f>
        <v>0.27477432102809884</v>
      </c>
      <c r="J53">
        <f>STDEV(Patient3_Healthy!I53,Patient4_Healthy!I53,Patient7_Healthy!I53,Patient32_Healthy!I53)</f>
        <v>0.22855186986623319</v>
      </c>
      <c r="K53" s="132">
        <f>AVERAGE(Patient3_Healthy!J53,Patient4_Healthy!J53,Patient7_Healthy!J53,Patient32_Healthy!J53)</f>
        <v>0.28210961104768123</v>
      </c>
      <c r="L53">
        <f>STDEV(Patient3_Healthy!J53,Patient4_Healthy!J53,Patient7_Healthy!J53,Patient32_Healthy!J53)</f>
        <v>0.30905638485226705</v>
      </c>
      <c r="P53" s="25" t="s">
        <v>27</v>
      </c>
      <c r="Q53">
        <f>AVERAGE(Patient3_Healthy!Q52,Patient4_Healthy!Q52,Patient7_Healthy!Q52,Patient32_Healthy!Q52)</f>
        <v>3466.6889268271739</v>
      </c>
      <c r="R53" s="132">
        <f>STDEV(Patient3_Healthy!Q52,Patient4_Healthy!Q52,Patient7_Healthy!Q52,Patient32_Healthy!Q52)</f>
        <v>3507.6846280786035</v>
      </c>
    </row>
    <row r="54" spans="1:20" x14ac:dyDescent="0.25">
      <c r="H54" s="23" t="s">
        <v>29</v>
      </c>
      <c r="I54">
        <f>AVERAGE(Patient3_Healthy!I54,Patient4_Healthy!I54,Patient7_Healthy!I54,Patient32_Healthy!I54)</f>
        <v>0.24605897655919198</v>
      </c>
      <c r="J54">
        <f>STDEV(Patient3_Healthy!I54,Patient4_Healthy!I54,Patient7_Healthy!I54,Patient32_Healthy!I54)</f>
        <v>0.21133946808579457</v>
      </c>
      <c r="K54" s="132">
        <f>AVERAGE(Patient3_Healthy!J54,Patient4_Healthy!J54,Patient7_Healthy!J54,Patient32_Healthy!J54)</f>
        <v>0.2446821791334482</v>
      </c>
      <c r="L54">
        <f>STDEV(Patient3_Healthy!J54,Patient4_Healthy!J54,Patient7_Healthy!J54,Patient32_Healthy!J54)</f>
        <v>0.25647209441655233</v>
      </c>
    </row>
    <row r="57" spans="1:20" x14ac:dyDescent="0.25">
      <c r="B57" s="165" t="s">
        <v>42</v>
      </c>
      <c r="H57" s="165" t="s">
        <v>43</v>
      </c>
      <c r="P57" s="165" t="s">
        <v>44</v>
      </c>
    </row>
    <row r="58" spans="1:20" x14ac:dyDescent="0.25">
      <c r="A58" s="21"/>
      <c r="B58" s="182" t="s">
        <v>11</v>
      </c>
      <c r="C58" s="182"/>
      <c r="D58" s="181" t="s">
        <v>6</v>
      </c>
      <c r="E58" s="182"/>
      <c r="F58" s="165"/>
      <c r="H58" s="23"/>
      <c r="I58" s="184" t="s">
        <v>12</v>
      </c>
      <c r="J58" s="184"/>
      <c r="K58" s="183" t="s">
        <v>13</v>
      </c>
      <c r="L58" s="184"/>
      <c r="Q58" s="185" t="s">
        <v>12</v>
      </c>
      <c r="R58" s="185"/>
      <c r="S58" s="186" t="s">
        <v>13</v>
      </c>
      <c r="T58" s="185"/>
    </row>
    <row r="59" spans="1:20" x14ac:dyDescent="0.25">
      <c r="A59" s="126"/>
      <c r="B59" s="126" t="s">
        <v>221</v>
      </c>
      <c r="C59" s="126" t="s">
        <v>222</v>
      </c>
      <c r="D59" s="126" t="s">
        <v>221</v>
      </c>
      <c r="E59" s="126" t="s">
        <v>222</v>
      </c>
      <c r="F59" s="165"/>
      <c r="H59" s="23"/>
      <c r="I59" s="23" t="s">
        <v>221</v>
      </c>
      <c r="J59" s="23" t="s">
        <v>222</v>
      </c>
      <c r="K59" s="22" t="s">
        <v>221</v>
      </c>
      <c r="L59" s="23" t="s">
        <v>222</v>
      </c>
      <c r="P59" s="25"/>
      <c r="Q59" s="25" t="s">
        <v>221</v>
      </c>
      <c r="R59" s="25" t="s">
        <v>222</v>
      </c>
      <c r="S59" s="24" t="s">
        <v>221</v>
      </c>
      <c r="T59" s="25" t="s">
        <v>222</v>
      </c>
    </row>
    <row r="60" spans="1:20" x14ac:dyDescent="0.25">
      <c r="A60" s="126" t="s">
        <v>14</v>
      </c>
      <c r="B60" s="20">
        <f>AVERAGE(Patient3_Healthy!B60,Patient4_Healthy!B60,Patient7_Healthy!B60,Patient32_Healthy!B60)</f>
        <v>17.936248282732439</v>
      </c>
      <c r="C60" s="20">
        <f>STDEV(Patient3_Healthy!B60,Patient4_Healthy!B60,Patient7_Healthy!B60,Patient32_Healthy!B60)</f>
        <v>12.355187498303692</v>
      </c>
      <c r="D60" s="20">
        <f>AVERAGE(Patient3_Healthy!C60,Patient4_Healthy!C60,Patient7_Healthy!C60,Patient32_Healthy!C60)</f>
        <v>9.8324282452653389</v>
      </c>
      <c r="E60" s="20">
        <f>STDEV(Patient3_Healthy!C60,Patient4_Healthy!C60,Patient7_Healthy!C60,Patient32_Healthy!C60)</f>
        <v>6.7704302620134591</v>
      </c>
      <c r="H60" s="23" t="s">
        <v>15</v>
      </c>
      <c r="I60">
        <f>AVERAGE(Patient3_Healthy!I60,Patient4_Healthy!I60,Patient7_Healthy!I60,Patient32_Healthy!I60)</f>
        <v>8.3830276221826733E-2</v>
      </c>
      <c r="J60">
        <f>STDEV(Patient3_Healthy!I60,Patient4_Healthy!I60,Patient7_Healthy!I60,Patient32_Healthy!I60)</f>
        <v>6.13407124020987E-2</v>
      </c>
      <c r="K60" s="132">
        <f>AVERAGE(Patient3_Healthy!J60,Patient4_Healthy!J60,Patient7_Healthy!J60,Patient32_Healthy!J60)</f>
        <v>8.3819962372161383E-2</v>
      </c>
      <c r="L60">
        <f>STDEV(Patient3_Healthy!J60,Patient4_Healthy!J60,Patient7_Healthy!J60,Patient32_Healthy!J60)</f>
        <v>4.0538343360825277E-2</v>
      </c>
      <c r="P60" s="25" t="s">
        <v>16</v>
      </c>
      <c r="Q60">
        <f>AVERAGE(Patient3_Healthy!Q60,Patient4_Healthy!Q60,Patient7_Healthy!Q60,Patient32_Healthy!Q60)</f>
        <v>-1.9862357836820772</v>
      </c>
      <c r="R60">
        <f>STDEV(Patient3_Healthy!Q60,Patient4_Healthy!Q60,Patient7_Healthy!Q60,Patient32_Healthy!Q60)</f>
        <v>2.7003525716912424</v>
      </c>
      <c r="S60" s="132">
        <f>AVERAGE(Patient3_Healthy!R60,Patient4_Healthy!R60,Patient7_Healthy!R60,Patient32_Healthy!R60)</f>
        <v>-0.97437581145783125</v>
      </c>
      <c r="T60">
        <f>STDEV(Patient3_Healthy!R60,Patient4_Healthy!R60,Patient7_Healthy!R60,Patient32_Healthy!R60)</f>
        <v>3.0351302406426059</v>
      </c>
    </row>
    <row r="61" spans="1:20" x14ac:dyDescent="0.25">
      <c r="A61" s="126" t="s">
        <v>17</v>
      </c>
      <c r="B61" s="20">
        <f>AVERAGE(Patient3_Healthy!B61,Patient4_Healthy!B61,Patient7_Healthy!B61,Patient32_Healthy!B61)</f>
        <v>48.661059457590639</v>
      </c>
      <c r="C61" s="20">
        <f>STDEV(Patient3_Healthy!B61,Patient4_Healthy!B61,Patient7_Healthy!B61,Patient32_Healthy!B61)</f>
        <v>22.499794210086332</v>
      </c>
      <c r="D61" s="20">
        <f>AVERAGE(Patient3_Healthy!C61,Patient4_Healthy!C61,Patient7_Healthy!C61,Patient32_Healthy!C61)</f>
        <v>82.190173906290454</v>
      </c>
      <c r="E61" s="20">
        <f>STDEV(Patient3_Healthy!C61,Patient4_Healthy!C61,Patient7_Healthy!C61,Patient32_Healthy!C61)</f>
        <v>46.43911071470523</v>
      </c>
      <c r="H61" s="23" t="s">
        <v>18</v>
      </c>
      <c r="I61">
        <f>AVERAGE(Patient3_Healthy!I61,Patient4_Healthy!I61,Patient7_Healthy!I61,Patient32_Healthy!I61)</f>
        <v>0.10396415267932996</v>
      </c>
      <c r="J61">
        <f>STDEV(Patient3_Healthy!I61,Patient4_Healthy!I61,Patient7_Healthy!I61,Patient32_Healthy!I61)</f>
        <v>7.0891116264366713E-2</v>
      </c>
      <c r="K61" s="132">
        <f>AVERAGE(Patient3_Healthy!J61,Patient4_Healthy!J61,Patient7_Healthy!J61,Patient32_Healthy!J61)</f>
        <v>7.4138160537741069E-2</v>
      </c>
      <c r="L61">
        <f>STDEV(Patient3_Healthy!J61,Patient4_Healthy!J61,Patient7_Healthy!J61,Patient32_Healthy!J61)</f>
        <v>2.2996069682957154E-2</v>
      </c>
      <c r="P61" s="25" t="s">
        <v>19</v>
      </c>
      <c r="Q61">
        <f>AVERAGE(Patient3_Healthy!Q61,Patient4_Healthy!Q61,Patient7_Healthy!Q61,Patient32_Healthy!Q61)</f>
        <v>12.908021741089318</v>
      </c>
      <c r="R61">
        <f>STDEV(Patient3_Healthy!Q61,Patient4_Healthy!Q61,Patient7_Healthy!Q61,Patient32_Healthy!Q61)</f>
        <v>3.7310764809086754</v>
      </c>
      <c r="S61" s="132">
        <f>AVERAGE(Patient3_Healthy!R61,Patient4_Healthy!R61,Patient7_Healthy!R61,Patient32_Healthy!R61)</f>
        <v>20.129821327260892</v>
      </c>
      <c r="T61">
        <f>STDEV(Patient3_Healthy!R61,Patient4_Healthy!R61,Patient7_Healthy!R61,Patient32_Healthy!R61)</f>
        <v>7.9115474412185769</v>
      </c>
    </row>
    <row r="62" spans="1:20" x14ac:dyDescent="0.25">
      <c r="A62" s="126" t="s">
        <v>20</v>
      </c>
      <c r="B62" s="20">
        <f>AVERAGE(Patient3_Healthy!B62,Patient4_Healthy!B62,Patient7_Healthy!B62,Patient32_Healthy!B62)</f>
        <v>19.677574787063033</v>
      </c>
      <c r="C62" s="20">
        <f>STDEV(Patient3_Healthy!B62,Patient4_Healthy!B62,Patient7_Healthy!B62,Patient32_Healthy!B62)</f>
        <v>10.947617870995561</v>
      </c>
      <c r="D62" s="20">
        <f>AVERAGE(Patient3_Healthy!C62,Patient4_Healthy!C62,Patient7_Healthy!C62,Patient32_Healthy!C62)</f>
        <v>56.741507209962215</v>
      </c>
      <c r="E62" s="20">
        <f>STDEV(Patient3_Healthy!C62,Patient4_Healthy!C62,Patient7_Healthy!C62,Patient32_Healthy!C62)</f>
        <v>69.133321138002316</v>
      </c>
      <c r="H62" s="23" t="s">
        <v>21</v>
      </c>
      <c r="I62">
        <f>AVERAGE(Patient3_Healthy!I62,Patient4_Healthy!I62,Patient7_Healthy!I62,Patient32_Healthy!I62)</f>
        <v>0.12428992109293723</v>
      </c>
      <c r="J62">
        <f>STDEV(Patient3_Healthy!I62,Patient4_Healthy!I62,Patient7_Healthy!I62,Patient32_Healthy!I62)</f>
        <v>9.3951499185978699E-2</v>
      </c>
      <c r="K62" s="132">
        <f>AVERAGE(Patient3_Healthy!J62,Patient4_Healthy!J62,Patient7_Healthy!J62,Patient32_Healthy!J62)</f>
        <v>0.16383462623366946</v>
      </c>
      <c r="L62">
        <f>STDEV(Patient3_Healthy!J62,Patient4_Healthy!J62,Patient7_Healthy!J62,Patient32_Healthy!J62)</f>
        <v>0.17602633614268026</v>
      </c>
      <c r="P62" s="25" t="s">
        <v>22</v>
      </c>
      <c r="Q62">
        <f>AVERAGE(Patient3_Healthy!Q62,Patient4_Healthy!Q62,Patient7_Healthy!Q62,Patient32_Healthy!Q62)</f>
        <v>77.175782515430498</v>
      </c>
      <c r="R62">
        <f>STDEV(Patient3_Healthy!Q62,Patient4_Healthy!Q62,Patient7_Healthy!Q62,Patient32_Healthy!Q62)</f>
        <v>31.753820775036598</v>
      </c>
      <c r="S62" s="132">
        <f>AVERAGE(Patient3_Healthy!R62,Patient4_Healthy!R62,Patient7_Healthy!R62,Patient32_Healthy!R62)</f>
        <v>117.84013343577467</v>
      </c>
      <c r="T62">
        <f>STDEV(Patient3_Healthy!R62,Patient4_Healthy!R62,Patient7_Healthy!R62,Patient32_Healthy!R62)</f>
        <v>48.713409725448784</v>
      </c>
    </row>
    <row r="63" spans="1:20" x14ac:dyDescent="0.25">
      <c r="A63" s="126" t="s">
        <v>23</v>
      </c>
      <c r="B63" s="20">
        <f>AVERAGE(Patient3_Healthy!B63,Patient4_Healthy!B63,Patient7_Healthy!B63,Patient32_Healthy!B63)</f>
        <v>31.952681918141465</v>
      </c>
      <c r="C63" s="20">
        <f>STDEV(Patient3_Healthy!B63,Patient4_Healthy!B63,Patient7_Healthy!B63,Patient32_Healthy!B63)</f>
        <v>20.682813797815108</v>
      </c>
      <c r="D63" s="20">
        <f>AVERAGE(Patient3_Healthy!C63,Patient4_Healthy!C63,Patient7_Healthy!C63,Patient32_Healthy!C63)</f>
        <v>79.005516687149537</v>
      </c>
      <c r="E63" s="20">
        <f>STDEV(Patient3_Healthy!C63,Patient4_Healthy!C63,Patient7_Healthy!C63,Patient32_Healthy!C63)</f>
        <v>115.71376879207394</v>
      </c>
      <c r="H63" s="23" t="s">
        <v>24</v>
      </c>
      <c r="I63">
        <f>AVERAGE(Patient3_Healthy!I63,Patient4_Healthy!I63,Patient7_Healthy!I63,Patient32_Healthy!I63)</f>
        <v>0.13056614646373949</v>
      </c>
      <c r="J63">
        <f>STDEV(Patient3_Healthy!I63,Patient4_Healthy!I63,Patient7_Healthy!I63,Patient32_Healthy!I63)</f>
        <v>8.8014523554342139E-2</v>
      </c>
      <c r="K63" s="132">
        <f>AVERAGE(Patient3_Healthy!J63,Patient4_Healthy!J63,Patient7_Healthy!J63,Patient32_Healthy!J63)</f>
        <v>0.21026147300915807</v>
      </c>
      <c r="L63">
        <f>STDEV(Patient3_Healthy!J63,Patient4_Healthy!J63,Patient7_Healthy!J63,Patient32_Healthy!J63)</f>
        <v>0.20206494978830478</v>
      </c>
    </row>
    <row r="64" spans="1:20" x14ac:dyDescent="0.25">
      <c r="H64" s="23" t="s">
        <v>25</v>
      </c>
      <c r="I64">
        <f>AVERAGE(Patient3_Healthy!I64,Patient4_Healthy!I64,Patient7_Healthy!I64,Patient32_Healthy!I64)</f>
        <v>7.2680001880163062E-2</v>
      </c>
      <c r="J64">
        <f>STDEV(Patient3_Healthy!I64,Patient4_Healthy!I64,Patient7_Healthy!I64,Patient32_Healthy!I64)</f>
        <v>2.8785120091015595E-2</v>
      </c>
      <c r="K64" s="132">
        <f>AVERAGE(Patient3_Healthy!J64,Patient4_Healthy!J64,Patient7_Healthy!J64,Patient32_Healthy!J64)</f>
        <v>6.7138490017282962E-2</v>
      </c>
      <c r="L64">
        <f>STDEV(Patient3_Healthy!J64,Patient4_Healthy!J64,Patient7_Healthy!J64,Patient32_Healthy!J64)</f>
        <v>2.183404451514865E-2</v>
      </c>
    </row>
    <row r="65" spans="1:20" x14ac:dyDescent="0.25">
      <c r="H65" s="23" t="s">
        <v>26</v>
      </c>
      <c r="I65">
        <f>AVERAGE(Patient3_Healthy!I65,Patient4_Healthy!I65,Patient7_Healthy!I65,Patient32_Healthy!I65)</f>
        <v>0.11761226342161683</v>
      </c>
      <c r="J65">
        <f>STDEV(Patient3_Healthy!I65,Patient4_Healthy!I65,Patient7_Healthy!I65,Patient32_Healthy!I65)</f>
        <v>9.616430704648618E-2</v>
      </c>
      <c r="K65" s="132">
        <f>AVERAGE(Patient3_Healthy!J65,Patient4_Healthy!J65,Patient7_Healthy!J65,Patient32_Healthy!J65)</f>
        <v>0.1393366880427801</v>
      </c>
      <c r="L65">
        <f>STDEV(Patient3_Healthy!J65,Patient4_Healthy!J65,Patient7_Healthy!J65,Patient32_Healthy!J65)</f>
        <v>0.15663864074480038</v>
      </c>
      <c r="Q65" s="26" t="s">
        <v>221</v>
      </c>
      <c r="R65" s="27" t="s">
        <v>222</v>
      </c>
    </row>
    <row r="66" spans="1:20" x14ac:dyDescent="0.25">
      <c r="H66" s="23" t="s">
        <v>28</v>
      </c>
      <c r="I66">
        <f>AVERAGE(Patient3_Healthy!I66,Patient4_Healthy!I66,Patient7_Healthy!I66,Patient32_Healthy!I66)</f>
        <v>0.25781370229631834</v>
      </c>
      <c r="J66">
        <f>STDEV(Patient3_Healthy!I66,Patient4_Healthy!I66,Patient7_Healthy!I66,Patient32_Healthy!I66)</f>
        <v>0.15514994584049432</v>
      </c>
      <c r="K66" s="132">
        <f>AVERAGE(Patient3_Healthy!J66,Patient4_Healthy!J66,Patient7_Healthy!J66,Patient32_Healthy!J66)</f>
        <v>0.15978753600329124</v>
      </c>
      <c r="L66">
        <f>STDEV(Patient3_Healthy!J66,Patient4_Healthy!J66,Patient7_Healthy!J66,Patient32_Healthy!J66)</f>
        <v>6.980422085322123E-2</v>
      </c>
      <c r="P66" s="25" t="s">
        <v>27</v>
      </c>
      <c r="Q66">
        <f>AVERAGE(Patient3_Healthy!Q65,Patient4_Healthy!Q65,Patient7_Healthy!Q65,Patient32_Healthy!Q65)</f>
        <v>5134.156348418348</v>
      </c>
      <c r="R66" s="132">
        <f>STDEV(Patient3_Healthy!Q65,Patient4_Healthy!Q65,Patient7_Healthy!Q65,Patient32_Healthy!Q65)</f>
        <v>3920.0894178575004</v>
      </c>
    </row>
    <row r="67" spans="1:20" x14ac:dyDescent="0.25">
      <c r="H67" s="23" t="s">
        <v>29</v>
      </c>
      <c r="I67">
        <f>AVERAGE(Patient3_Healthy!I67,Patient4_Healthy!I67,Patient7_Healthy!I67,Patient32_Healthy!I67)</f>
        <v>0.16098664810750957</v>
      </c>
      <c r="J67">
        <f>STDEV(Patient3_Healthy!I67,Patient4_Healthy!I67,Patient7_Healthy!I67,Patient32_Healthy!I67)</f>
        <v>0.14505512431555517</v>
      </c>
      <c r="K67" s="132">
        <f>AVERAGE(Patient3_Healthy!J67,Patient4_Healthy!J67,Patient7_Healthy!J67,Patient32_Healthy!J67)</f>
        <v>9.778829736380934E-2</v>
      </c>
      <c r="L67">
        <f>STDEV(Patient3_Healthy!J67,Patient4_Healthy!J67,Patient7_Healthy!J67,Patient32_Healthy!J67)</f>
        <v>4.1316035638083559E-2</v>
      </c>
    </row>
    <row r="70" spans="1:20" x14ac:dyDescent="0.25">
      <c r="B70" s="165" t="s">
        <v>45</v>
      </c>
      <c r="H70" s="165" t="s">
        <v>46</v>
      </c>
      <c r="P70" s="165" t="s">
        <v>47</v>
      </c>
    </row>
    <row r="71" spans="1:20" x14ac:dyDescent="0.25">
      <c r="A71" s="21"/>
      <c r="B71" s="182" t="s">
        <v>11</v>
      </c>
      <c r="C71" s="182"/>
      <c r="D71" s="181" t="s">
        <v>6</v>
      </c>
      <c r="E71" s="182"/>
      <c r="F71" s="165"/>
      <c r="H71" s="23"/>
      <c r="I71" s="184" t="s">
        <v>12</v>
      </c>
      <c r="J71" s="184"/>
      <c r="K71" s="183" t="s">
        <v>13</v>
      </c>
      <c r="L71" s="184"/>
      <c r="Q71" s="185" t="s">
        <v>12</v>
      </c>
      <c r="R71" s="185"/>
      <c r="S71" s="186" t="s">
        <v>13</v>
      </c>
      <c r="T71" s="185"/>
    </row>
    <row r="72" spans="1:20" x14ac:dyDescent="0.25">
      <c r="A72" s="126"/>
      <c r="B72" s="126" t="s">
        <v>221</v>
      </c>
      <c r="C72" s="126" t="s">
        <v>222</v>
      </c>
      <c r="D72" s="126" t="s">
        <v>221</v>
      </c>
      <c r="E72" s="126" t="s">
        <v>222</v>
      </c>
      <c r="F72" s="165"/>
      <c r="H72" s="23"/>
      <c r="I72" s="23" t="s">
        <v>221</v>
      </c>
      <c r="J72" s="23" t="s">
        <v>222</v>
      </c>
      <c r="K72" s="22" t="s">
        <v>221</v>
      </c>
      <c r="L72" s="23" t="s">
        <v>222</v>
      </c>
      <c r="P72" s="25"/>
      <c r="Q72" s="25" t="s">
        <v>221</v>
      </c>
      <c r="R72" s="25" t="s">
        <v>222</v>
      </c>
      <c r="S72" s="24" t="s">
        <v>221</v>
      </c>
      <c r="T72" s="25" t="s">
        <v>222</v>
      </c>
    </row>
    <row r="73" spans="1:20" x14ac:dyDescent="0.25">
      <c r="A73" s="126" t="s">
        <v>14</v>
      </c>
      <c r="B73" s="20">
        <f>AVERAGE(Patient3_Healthy!B73,Patient4_Healthy!B73,Patient7_Healthy!B73,Patient32_Healthy!B73)</f>
        <v>6.5303268947875894</v>
      </c>
      <c r="C73" s="20">
        <f>STDEV(Patient3_Healthy!B73,Patient4_Healthy!B73,Patient7_Healthy!B73,Patient32_Healthy!B73)</f>
        <v>2.4097849488965202</v>
      </c>
      <c r="D73" s="20">
        <f>AVERAGE(Patient3_Healthy!C73,Patient4_Healthy!C73,Patient7_Healthy!C73,Patient32_Healthy!C73)</f>
        <v>7.8055727153925965</v>
      </c>
      <c r="E73" s="20">
        <f>STDEV(Patient3_Healthy!C73,Patient4_Healthy!C73,Patient7_Healthy!C73,Patient32_Healthy!C73)</f>
        <v>7.5586344060770125</v>
      </c>
      <c r="H73" s="23" t="s">
        <v>15</v>
      </c>
      <c r="I73">
        <f>AVERAGE(Patient3_Healthy!I73,Patient4_Healthy!I73,Patient7_Healthy!I73,Patient32_Healthy!I73)</f>
        <v>0.18150335338357929</v>
      </c>
      <c r="J73">
        <f>STDEV(Patient3_Healthy!I73,Patient4_Healthy!I73,Patient7_Healthy!I73,Patient32_Healthy!I73)</f>
        <v>7.2429423463579237E-2</v>
      </c>
      <c r="K73" s="132">
        <f>AVERAGE(Patient3_Healthy!J73,Patient4_Healthy!J73,Patient7_Healthy!J73,Patient32_Healthy!J73)</f>
        <v>0.20999591174588483</v>
      </c>
      <c r="L73">
        <f>STDEV(Patient3_Healthy!J73,Patient4_Healthy!J73,Patient7_Healthy!J73,Patient32_Healthy!J73)</f>
        <v>6.6572245307366024E-2</v>
      </c>
      <c r="P73" s="25" t="s">
        <v>16</v>
      </c>
      <c r="Q73">
        <f>AVERAGE(Patient3_Healthy!Q73,Patient4_Healthy!Q73,Patient7_Healthy!Q73,Patient32_Healthy!Q73)</f>
        <v>-7.5777838122281033E-2</v>
      </c>
      <c r="R73">
        <f>STDEV(Patient3_Healthy!Q73,Patient4_Healthy!Q73,Patient7_Healthy!Q73,Patient32_Healthy!Q73)</f>
        <v>0.36016721782312039</v>
      </c>
      <c r="S73" s="132">
        <f>AVERAGE(Patient3_Healthy!R73,Patient4_Healthy!R73,Patient7_Healthy!R73,Patient32_Healthy!R73)</f>
        <v>-7.5362377367363162E-2</v>
      </c>
      <c r="T73">
        <f>STDEV(Patient3_Healthy!R73,Patient4_Healthy!R73,Patient7_Healthy!R73,Patient32_Healthy!R73)</f>
        <v>0.36707718992913718</v>
      </c>
    </row>
    <row r="74" spans="1:20" x14ac:dyDescent="0.25">
      <c r="A74" s="126" t="s">
        <v>17</v>
      </c>
      <c r="B74" s="20">
        <f>AVERAGE(Patient3_Healthy!B74,Patient4_Healthy!B74,Patient7_Healthy!B74,Patient32_Healthy!B74)</f>
        <v>24.065042011902754</v>
      </c>
      <c r="C74" s="20">
        <f>STDEV(Patient3_Healthy!B74,Patient4_Healthy!B74,Patient7_Healthy!B74,Patient32_Healthy!B74)</f>
        <v>7.8329688446922745</v>
      </c>
      <c r="D74" s="20">
        <f>AVERAGE(Patient3_Healthy!C74,Patient4_Healthy!C74,Patient7_Healthy!C74,Patient32_Healthy!C74)</f>
        <v>31.79576756241233</v>
      </c>
      <c r="E74" s="20">
        <f>STDEV(Patient3_Healthy!C74,Patient4_Healthy!C74,Patient7_Healthy!C74,Patient32_Healthy!C74)</f>
        <v>23.887406498503275</v>
      </c>
      <c r="H74" s="23" t="s">
        <v>18</v>
      </c>
      <c r="I74">
        <f>AVERAGE(Patient3_Healthy!I74,Patient4_Healthy!I74,Patient7_Healthy!I74,Patient32_Healthy!I74)</f>
        <v>0.17662442045381008</v>
      </c>
      <c r="J74">
        <f>STDEV(Patient3_Healthy!I74,Patient4_Healthy!I74,Patient7_Healthy!I74,Patient32_Healthy!I74)</f>
        <v>7.2037806337166513E-2</v>
      </c>
      <c r="K74" s="132">
        <f>AVERAGE(Patient3_Healthy!J74,Patient4_Healthy!J74,Patient7_Healthy!J74,Patient32_Healthy!J74)</f>
        <v>0.14123695760127958</v>
      </c>
      <c r="L74">
        <f>STDEV(Patient3_Healthy!J74,Patient4_Healthy!J74,Patient7_Healthy!J74,Patient32_Healthy!J74)</f>
        <v>4.3585484089958694E-2</v>
      </c>
      <c r="P74" s="25" t="s">
        <v>19</v>
      </c>
      <c r="Q74">
        <f>AVERAGE(Patient3_Healthy!Q74,Patient4_Healthy!Q74,Patient7_Healthy!Q74,Patient32_Healthy!Q74)</f>
        <v>3.6563033281612105</v>
      </c>
      <c r="R74">
        <f>STDEV(Patient3_Healthy!Q74,Patient4_Healthy!Q74,Patient7_Healthy!Q74,Patient32_Healthy!Q74)</f>
        <v>1.4766577255052618</v>
      </c>
      <c r="S74" s="132">
        <f>AVERAGE(Patient3_Healthy!R74,Patient4_Healthy!R74,Patient7_Healthy!R74,Patient32_Healthy!R74)</f>
        <v>5.0621783423291014</v>
      </c>
      <c r="T74">
        <f>STDEV(Patient3_Healthy!R74,Patient4_Healthy!R74,Patient7_Healthy!R74,Patient32_Healthy!R74)</f>
        <v>0.57635104046465735</v>
      </c>
    </row>
    <row r="75" spans="1:20" x14ac:dyDescent="0.25">
      <c r="A75" s="126" t="s">
        <v>20</v>
      </c>
      <c r="B75" s="20">
        <f>AVERAGE(Patient3_Healthy!B75,Patient4_Healthy!B75,Patient7_Healthy!B75,Patient32_Healthy!B75)</f>
        <v>6.9202626000338654</v>
      </c>
      <c r="C75" s="20">
        <f>STDEV(Patient3_Healthy!B75,Patient4_Healthy!B75,Patient7_Healthy!B75,Patient32_Healthy!B75)</f>
        <v>4.7060182368501104</v>
      </c>
      <c r="D75" s="20">
        <f>AVERAGE(Patient3_Healthy!C75,Patient4_Healthy!C75,Patient7_Healthy!C75,Patient32_Healthy!C75)</f>
        <v>8.3684147295329261</v>
      </c>
      <c r="E75" s="20">
        <f>STDEV(Patient3_Healthy!C75,Patient4_Healthy!C75,Patient7_Healthy!C75,Patient32_Healthy!C75)</f>
        <v>4.9361236511321556</v>
      </c>
      <c r="H75" s="23" t="s">
        <v>21</v>
      </c>
      <c r="I75">
        <f>AVERAGE(Patient3_Healthy!I75,Patient4_Healthy!I75,Patient7_Healthy!I75,Patient32_Healthy!I75)</f>
        <v>0.12652702992767387</v>
      </c>
      <c r="J75">
        <f>STDEV(Patient3_Healthy!I75,Patient4_Healthy!I75,Patient7_Healthy!I75,Patient32_Healthy!I75)</f>
        <v>4.7496448264565665E-2</v>
      </c>
      <c r="K75" s="132">
        <f>AVERAGE(Patient3_Healthy!J75,Patient4_Healthy!J75,Patient7_Healthy!J75,Patient32_Healthy!J75)</f>
        <v>9.3592117472966196E-2</v>
      </c>
      <c r="L75">
        <f>STDEV(Patient3_Healthy!J75,Patient4_Healthy!J75,Patient7_Healthy!J75,Patient32_Healthy!J75)</f>
        <v>2.8251226765684187E-2</v>
      </c>
      <c r="P75" s="25" t="s">
        <v>22</v>
      </c>
      <c r="Q75">
        <f>AVERAGE(Patient3_Healthy!Q75,Patient4_Healthy!Q75,Patient7_Healthy!Q75,Patient32_Healthy!Q75)</f>
        <v>20.417772653292491</v>
      </c>
      <c r="R75">
        <f>STDEV(Patient3_Healthy!Q75,Patient4_Healthy!Q75,Patient7_Healthy!Q75,Patient32_Healthy!Q75)</f>
        <v>9.7614259502568022</v>
      </c>
      <c r="S75" s="132">
        <f>AVERAGE(Patient3_Healthy!R75,Patient4_Healthy!R75,Patient7_Healthy!R75,Patient32_Healthy!R75)</f>
        <v>33.183184115670855</v>
      </c>
      <c r="T75">
        <f>STDEV(Patient3_Healthy!R75,Patient4_Healthy!R75,Patient7_Healthy!R75,Patient32_Healthy!R75)</f>
        <v>11.060744767370847</v>
      </c>
    </row>
    <row r="76" spans="1:20" x14ac:dyDescent="0.25">
      <c r="A76" s="126" t="s">
        <v>23</v>
      </c>
      <c r="B76" s="20">
        <f>AVERAGE(Patient3_Healthy!B76,Patient4_Healthy!B76,Patient7_Healthy!B76,Patient32_Healthy!B76)</f>
        <v>6.7443959801454643</v>
      </c>
      <c r="C76" s="20">
        <f>STDEV(Patient3_Healthy!B76,Patient4_Healthy!B76,Patient7_Healthy!B76,Patient32_Healthy!B76)</f>
        <v>0.90866670340606204</v>
      </c>
      <c r="D76" s="20">
        <f>AVERAGE(Patient3_Healthy!C76,Patient4_Healthy!C76,Patient7_Healthy!C76,Patient32_Healthy!C76)</f>
        <v>5.9871662289799552</v>
      </c>
      <c r="E76" s="20">
        <f>STDEV(Patient3_Healthy!C76,Patient4_Healthy!C76,Patient7_Healthy!C76,Patient32_Healthy!C76)</f>
        <v>2.6921813775327674</v>
      </c>
      <c r="H76" s="23" t="s">
        <v>24</v>
      </c>
      <c r="I76">
        <f>AVERAGE(Patient3_Healthy!I76,Patient4_Healthy!I76,Patient7_Healthy!I76,Patient32_Healthy!I76)</f>
        <v>0.14496256724241213</v>
      </c>
      <c r="J76">
        <f>STDEV(Patient3_Healthy!I76,Patient4_Healthy!I76,Patient7_Healthy!I76,Patient32_Healthy!I76)</f>
        <v>7.1377823652809105E-2</v>
      </c>
      <c r="K76" s="132">
        <f>AVERAGE(Patient3_Healthy!J76,Patient4_Healthy!J76,Patient7_Healthy!J76,Patient32_Healthy!J76)</f>
        <v>0.14998851049548534</v>
      </c>
      <c r="L76">
        <f>STDEV(Patient3_Healthy!J76,Patient4_Healthy!J76,Patient7_Healthy!J76,Patient32_Healthy!J76)</f>
        <v>5.8904469895663246E-2</v>
      </c>
    </row>
    <row r="77" spans="1:20" x14ac:dyDescent="0.25">
      <c r="H77" s="23" t="s">
        <v>25</v>
      </c>
      <c r="I77">
        <f>AVERAGE(Patient3_Healthy!I77,Patient4_Healthy!I77,Patient7_Healthy!I77,Patient32_Healthy!I77)</f>
        <v>0.15627876692488313</v>
      </c>
      <c r="J77">
        <f>STDEV(Patient3_Healthy!I77,Patient4_Healthy!I77,Patient7_Healthy!I77,Patient32_Healthy!I77)</f>
        <v>5.657815329788253E-2</v>
      </c>
      <c r="K77" s="132">
        <f>AVERAGE(Patient3_Healthy!J77,Patient4_Healthy!J77,Patient7_Healthy!J77,Patient32_Healthy!J77)</f>
        <v>0.15580490848315148</v>
      </c>
      <c r="L77">
        <f>STDEV(Patient3_Healthy!J77,Patient4_Healthy!J77,Patient7_Healthy!J77,Patient32_Healthy!J77)</f>
        <v>2.1819900063015613E-2</v>
      </c>
    </row>
    <row r="78" spans="1:20" x14ac:dyDescent="0.25">
      <c r="H78" s="23" t="s">
        <v>26</v>
      </c>
      <c r="I78">
        <f>AVERAGE(Patient3_Healthy!I78,Patient4_Healthy!I78,Patient7_Healthy!I78,Patient32_Healthy!I78)</f>
        <v>0.12879032269525181</v>
      </c>
      <c r="J78">
        <f>STDEV(Patient3_Healthy!I78,Patient4_Healthy!I78,Patient7_Healthy!I78,Patient32_Healthy!I78)</f>
        <v>5.2384677274619547E-2</v>
      </c>
      <c r="K78" s="132">
        <f>AVERAGE(Patient3_Healthy!J78,Patient4_Healthy!J78,Patient7_Healthy!J78,Patient32_Healthy!J78)</f>
        <v>0.11844604671761835</v>
      </c>
      <c r="L78">
        <f>STDEV(Patient3_Healthy!J78,Patient4_Healthy!J78,Patient7_Healthy!J78,Patient32_Healthy!J78)</f>
        <v>2.8621010012133977E-2</v>
      </c>
      <c r="Q78" s="26" t="s">
        <v>221</v>
      </c>
      <c r="R78" s="27" t="s">
        <v>222</v>
      </c>
    </row>
    <row r="79" spans="1:20" x14ac:dyDescent="0.25">
      <c r="H79" s="23" t="s">
        <v>28</v>
      </c>
      <c r="I79">
        <f>AVERAGE(Patient3_Healthy!I79,Patient4_Healthy!I79,Patient7_Healthy!I79,Patient32_Healthy!I79)</f>
        <v>0.10725857245338322</v>
      </c>
      <c r="J79">
        <f>STDEV(Patient3_Healthy!I79,Patient4_Healthy!I79,Patient7_Healthy!I79,Patient32_Healthy!I79)</f>
        <v>2.4062347394014978E-2</v>
      </c>
      <c r="K79" s="132">
        <f>AVERAGE(Patient3_Healthy!J79,Patient4_Healthy!J79,Patient7_Healthy!J79,Patient32_Healthy!J79)</f>
        <v>0.11790259726355157</v>
      </c>
      <c r="L79">
        <f>STDEV(Patient3_Healthy!J79,Patient4_Healthy!J79,Patient7_Healthy!J79,Patient32_Healthy!J79)</f>
        <v>3.3213321262421443E-2</v>
      </c>
      <c r="P79" s="25" t="s">
        <v>27</v>
      </c>
      <c r="Q79">
        <f>AVERAGE(Patient3_Healthy!Q78,Patient4_Healthy!Q78,Patient7_Healthy!Q78,Patient32_Healthy!Q78)</f>
        <v>355.54245250398026</v>
      </c>
      <c r="R79" s="132">
        <f>STDEV(Patient3_Healthy!Q78,Patient4_Healthy!Q78,Patient7_Healthy!Q78,Patient32_Healthy!Q78)</f>
        <v>253.51302021688306</v>
      </c>
    </row>
    <row r="80" spans="1:20" x14ac:dyDescent="0.25">
      <c r="H80" s="23" t="s">
        <v>29</v>
      </c>
      <c r="I80">
        <f>AVERAGE(Patient3_Healthy!I80,Patient4_Healthy!I80,Patient7_Healthy!I80,Patient32_Healthy!I80)</f>
        <v>0.15047477992785624</v>
      </c>
      <c r="J80">
        <f>STDEV(Patient3_Healthy!I80,Patient4_Healthy!I80,Patient7_Healthy!I80,Patient32_Healthy!I80)</f>
        <v>7.9968367305558258E-2</v>
      </c>
      <c r="K80" s="132">
        <f>AVERAGE(Patient3_Healthy!J80,Patient4_Healthy!J80,Patient7_Healthy!J80,Patient32_Healthy!J80)</f>
        <v>0.15696048325870099</v>
      </c>
      <c r="L80">
        <f>STDEV(Patient3_Healthy!J80,Patient4_Healthy!J80,Patient7_Healthy!J80,Patient32_Healthy!J80)</f>
        <v>5.8231785609645405E-2</v>
      </c>
    </row>
    <row r="83" spans="1:20" x14ac:dyDescent="0.25">
      <c r="B83" s="165" t="s">
        <v>48</v>
      </c>
      <c r="H83" s="165" t="s">
        <v>52</v>
      </c>
      <c r="P83" s="165" t="s">
        <v>50</v>
      </c>
    </row>
    <row r="84" spans="1:20" x14ac:dyDescent="0.25">
      <c r="A84" s="21"/>
      <c r="B84" s="182" t="s">
        <v>11</v>
      </c>
      <c r="C84" s="182"/>
      <c r="D84" s="181" t="s">
        <v>6</v>
      </c>
      <c r="E84" s="182"/>
      <c r="F84" s="165"/>
      <c r="H84" s="23"/>
      <c r="I84" s="184" t="s">
        <v>12</v>
      </c>
      <c r="J84" s="184"/>
      <c r="K84" s="183" t="s">
        <v>13</v>
      </c>
      <c r="L84" s="184"/>
      <c r="Q84" s="185" t="s">
        <v>12</v>
      </c>
      <c r="R84" s="185"/>
      <c r="S84" s="186" t="s">
        <v>13</v>
      </c>
      <c r="T84" s="185"/>
    </row>
    <row r="85" spans="1:20" x14ac:dyDescent="0.25">
      <c r="A85" s="126"/>
      <c r="B85" s="126" t="s">
        <v>221</v>
      </c>
      <c r="C85" s="126" t="s">
        <v>222</v>
      </c>
      <c r="D85" s="126" t="s">
        <v>221</v>
      </c>
      <c r="E85" s="126" t="s">
        <v>222</v>
      </c>
      <c r="F85" s="165"/>
      <c r="H85" s="23"/>
      <c r="I85" s="23" t="s">
        <v>221</v>
      </c>
      <c r="J85" s="23" t="s">
        <v>222</v>
      </c>
      <c r="K85" s="22" t="s">
        <v>221</v>
      </c>
      <c r="L85" s="23" t="s">
        <v>222</v>
      </c>
      <c r="P85" s="25"/>
      <c r="Q85" s="25" t="s">
        <v>221</v>
      </c>
      <c r="R85" s="25" t="s">
        <v>222</v>
      </c>
      <c r="S85" s="24" t="s">
        <v>221</v>
      </c>
      <c r="T85" s="25" t="s">
        <v>222</v>
      </c>
    </row>
    <row r="86" spans="1:20" x14ac:dyDescent="0.25">
      <c r="A86" s="126" t="s">
        <v>14</v>
      </c>
      <c r="B86" s="20">
        <f>AVERAGE(Patient3_Healthy!B86,Patient4_Healthy!B86,Patient7_Healthy!B86,Patient32_Healthy!B86)</f>
        <v>10.09869723225157</v>
      </c>
      <c r="C86" s="20">
        <f>STDEV(Patient3_Healthy!B86,Patient4_Healthy!B86,Patient7_Healthy!B86,Patient32_Healthy!B86)</f>
        <v>2.179144812500156</v>
      </c>
      <c r="D86" s="20">
        <f>AVERAGE(Patient3_Healthy!C86,Patient4_Healthy!C86,Patient7_Healthy!C86,Patient32_Healthy!C86)</f>
        <v>11.022166629711446</v>
      </c>
      <c r="E86" s="20">
        <f>STDEV(Patient3_Healthy!C86,Patient4_Healthy!C86,Patient7_Healthy!C86,Patient32_Healthy!C86)</f>
        <v>6.2762477327385495</v>
      </c>
      <c r="H86" s="23" t="s">
        <v>15</v>
      </c>
      <c r="I86">
        <f>AVERAGE(Patient3_Healthy!I86,Patient4_Healthy!I86,Patient7_Healthy!I86,Patient32_Healthy!I86)</f>
        <v>0.52746027718570931</v>
      </c>
      <c r="J86">
        <f>STDEV(Patient3_Healthy!I86,Patient4_Healthy!I86,Patient7_Healthy!I86,Patient32_Healthy!I86)</f>
        <v>0.32544708178245174</v>
      </c>
      <c r="K86" s="132">
        <f>AVERAGE(Patient3_Healthy!J86,Patient4_Healthy!J86,Patient7_Healthy!J86,Patient32_Healthy!J86)</f>
        <v>0.47345519167000227</v>
      </c>
      <c r="L86">
        <f>STDEV(Patient3_Healthy!J86,Patient4_Healthy!J86,Patient7_Healthy!J86,Patient32_Healthy!J86)</f>
        <v>0.37010035465346836</v>
      </c>
      <c r="P86" s="25" t="s">
        <v>16</v>
      </c>
      <c r="Q86">
        <f>AVERAGE(Patient3_Healthy!Q86,Patient4_Healthy!Q86,Patient7_Healthy!Q86,Patient32_Healthy!Q86)</f>
        <v>-0.40790315258532167</v>
      </c>
      <c r="R86">
        <f>STDEV(Patient3_Healthy!Q86,Patient4_Healthy!Q86,Patient7_Healthy!Q86,Patient32_Healthy!Q86)</f>
        <v>1.1842663061903529</v>
      </c>
      <c r="S86" s="132">
        <f>AVERAGE(Patient3_Healthy!R86,Patient4_Healthy!R86,Patient7_Healthy!R86,Patient32_Healthy!R86)</f>
        <v>1.7614266449039739</v>
      </c>
      <c r="T86">
        <f>STDEV(Patient3_Healthy!R86,Patient4_Healthy!R86,Patient7_Healthy!R86,Patient32_Healthy!R86)</f>
        <v>1.9650305227404359</v>
      </c>
    </row>
    <row r="87" spans="1:20" x14ac:dyDescent="0.25">
      <c r="A87" s="126" t="s">
        <v>17</v>
      </c>
      <c r="B87" s="20">
        <f>AVERAGE(Patient3_Healthy!B87,Patient4_Healthy!B87,Patient7_Healthy!B87,Patient32_Healthy!B87)</f>
        <v>73.241315436483248</v>
      </c>
      <c r="C87" s="20">
        <f>STDEV(Patient3_Healthy!B87,Patient4_Healthy!B87,Patient7_Healthy!B87,Patient32_Healthy!B87)</f>
        <v>30.449274779937035</v>
      </c>
      <c r="D87" s="20">
        <f>AVERAGE(Patient3_Healthy!C87,Patient4_Healthy!C87,Patient7_Healthy!C87,Patient32_Healthy!C87)</f>
        <v>96.292786534345169</v>
      </c>
      <c r="E87" s="20">
        <f>STDEV(Patient3_Healthy!C87,Patient4_Healthy!C87,Patient7_Healthy!C87,Patient32_Healthy!C87)</f>
        <v>55.267309608112924</v>
      </c>
      <c r="H87" s="23" t="s">
        <v>18</v>
      </c>
      <c r="I87">
        <f>AVERAGE(Patient3_Healthy!I87,Patient4_Healthy!I87,Patient7_Healthy!I87,Patient32_Healthy!I87)</f>
        <v>0.5526528310574067</v>
      </c>
      <c r="J87">
        <f>STDEV(Patient3_Healthy!I87,Patient4_Healthy!I87,Patient7_Healthy!I87,Patient32_Healthy!I87)</f>
        <v>0.32624577558209678</v>
      </c>
      <c r="K87" s="132">
        <f>AVERAGE(Patient3_Healthy!J87,Patient4_Healthy!J87,Patient7_Healthy!J87,Patient32_Healthy!J87)</f>
        <v>0.57740633840195943</v>
      </c>
      <c r="L87">
        <f>STDEV(Patient3_Healthy!J87,Patient4_Healthy!J87,Patient7_Healthy!J87,Patient32_Healthy!J87)</f>
        <v>0.33182406595562564</v>
      </c>
      <c r="P87" s="25" t="s">
        <v>19</v>
      </c>
      <c r="Q87">
        <f>AVERAGE(Patient3_Healthy!Q87,Patient4_Healthy!Q87,Patient7_Healthy!Q87,Patient32_Healthy!Q87)</f>
        <v>12.473717740944661</v>
      </c>
      <c r="R87">
        <f>STDEV(Patient3_Healthy!Q87,Patient4_Healthy!Q87,Patient7_Healthy!Q87,Patient32_Healthy!Q87)</f>
        <v>2.956508175290526</v>
      </c>
      <c r="S87" s="132">
        <f>AVERAGE(Patient3_Healthy!R87,Patient4_Healthy!R87,Patient7_Healthy!R87,Patient32_Healthy!R87)</f>
        <v>17.162727192882301</v>
      </c>
      <c r="T87">
        <f>STDEV(Patient3_Healthy!R87,Patient4_Healthy!R87,Patient7_Healthy!R87,Patient32_Healthy!R87)</f>
        <v>3.2479369911173097</v>
      </c>
    </row>
    <row r="88" spans="1:20" x14ac:dyDescent="0.25">
      <c r="A88" s="126" t="s">
        <v>20</v>
      </c>
      <c r="B88" s="20">
        <f>AVERAGE(Patient3_Healthy!B88,Patient4_Healthy!B88,Patient7_Healthy!B88,Patient32_Healthy!B88)</f>
        <v>32.235797722145662</v>
      </c>
      <c r="C88" s="20">
        <f>STDEV(Patient3_Healthy!B88,Patient4_Healthy!B88,Patient7_Healthy!B88,Patient32_Healthy!B88)</f>
        <v>20.721811169555696</v>
      </c>
      <c r="D88" s="20">
        <f>AVERAGE(Patient3_Healthy!C88,Patient4_Healthy!C88,Patient7_Healthy!C88,Patient32_Healthy!C88)</f>
        <v>20.58084736385274</v>
      </c>
      <c r="E88" s="20">
        <f>STDEV(Patient3_Healthy!C88,Patient4_Healthy!C88,Patient7_Healthy!C88,Patient32_Healthy!C88)</f>
        <v>4.5519083892491414</v>
      </c>
      <c r="H88" s="23" t="s">
        <v>21</v>
      </c>
      <c r="I88">
        <f>AVERAGE(Patient3_Healthy!I88,Patient4_Healthy!I88,Patient7_Healthy!I88,Patient32_Healthy!I88)</f>
        <v>0.53722353468738471</v>
      </c>
      <c r="J88">
        <f>STDEV(Patient3_Healthy!I88,Patient4_Healthy!I88,Patient7_Healthy!I88,Patient32_Healthy!I88)</f>
        <v>0.33071758063825479</v>
      </c>
      <c r="K88" s="132">
        <f>AVERAGE(Patient3_Healthy!J88,Patient4_Healthy!J88,Patient7_Healthy!J88,Patient32_Healthy!J88)</f>
        <v>0.56186351040640903</v>
      </c>
      <c r="L88">
        <f>STDEV(Patient3_Healthy!J88,Patient4_Healthy!J88,Patient7_Healthy!J88,Patient32_Healthy!J88)</f>
        <v>0.28391928413912809</v>
      </c>
      <c r="P88" s="25" t="s">
        <v>22</v>
      </c>
      <c r="Q88">
        <f>AVERAGE(Patient3_Healthy!Q88,Patient4_Healthy!Q88,Patient7_Healthy!Q88,Patient32_Healthy!Q88)</f>
        <v>65.955616173259259</v>
      </c>
      <c r="R88">
        <f>STDEV(Patient3_Healthy!Q88,Patient4_Healthy!Q88,Patient7_Healthy!Q88,Patient32_Healthy!Q88)</f>
        <v>15.597749946784152</v>
      </c>
      <c r="S88" s="132">
        <f>AVERAGE(Patient3_Healthy!R88,Patient4_Healthy!R88,Patient7_Healthy!R88,Patient32_Healthy!R88)</f>
        <v>99.194107009510802</v>
      </c>
      <c r="T88">
        <f>STDEV(Patient3_Healthy!R88,Patient4_Healthy!R88,Patient7_Healthy!R88,Patient32_Healthy!R88)</f>
        <v>15.915220416931147</v>
      </c>
    </row>
    <row r="89" spans="1:20" x14ac:dyDescent="0.25">
      <c r="A89" s="126" t="s">
        <v>23</v>
      </c>
      <c r="B89" s="20">
        <f>AVERAGE(Patient3_Healthy!B89,Patient4_Healthy!B89,Patient7_Healthy!B89,Patient32_Healthy!B89)</f>
        <v>32.449151060665692</v>
      </c>
      <c r="C89" s="20">
        <f>STDEV(Patient3_Healthy!B89,Patient4_Healthy!B89,Patient7_Healthy!B89,Patient32_Healthy!B89)</f>
        <v>21.789048046580042</v>
      </c>
      <c r="D89" s="20">
        <f>AVERAGE(Patient3_Healthy!C89,Patient4_Healthy!C89,Patient7_Healthy!C89,Patient32_Healthy!C89)</f>
        <v>19.235383166876851</v>
      </c>
      <c r="E89" s="20">
        <f>STDEV(Patient3_Healthy!C89,Patient4_Healthy!C89,Patient7_Healthy!C89,Patient32_Healthy!C89)</f>
        <v>17.99223311881666</v>
      </c>
      <c r="H89" s="23" t="s">
        <v>24</v>
      </c>
      <c r="I89">
        <f>AVERAGE(Patient3_Healthy!I89,Patient4_Healthy!I89,Patient7_Healthy!I89,Patient32_Healthy!I89)</f>
        <v>0.53577528262596497</v>
      </c>
      <c r="J89">
        <f>STDEV(Patient3_Healthy!I89,Patient4_Healthy!I89,Patient7_Healthy!I89,Patient32_Healthy!I89)</f>
        <v>0.30243877986672058</v>
      </c>
      <c r="K89" s="132">
        <f>AVERAGE(Patient3_Healthy!J89,Patient4_Healthy!J89,Patient7_Healthy!J89,Patient32_Healthy!J89)</f>
        <v>0.57520595743086345</v>
      </c>
      <c r="L89">
        <f>STDEV(Patient3_Healthy!J89,Patient4_Healthy!J89,Patient7_Healthy!J89,Patient32_Healthy!J89)</f>
        <v>0.28393619339946657</v>
      </c>
    </row>
    <row r="90" spans="1:20" x14ac:dyDescent="0.25">
      <c r="H90" s="23" t="s">
        <v>25</v>
      </c>
      <c r="I90">
        <f>AVERAGE(Patient3_Healthy!I90,Patient4_Healthy!I90,Patient7_Healthy!I90,Patient32_Healthy!I90)</f>
        <v>0.55082307349057391</v>
      </c>
      <c r="J90">
        <f>STDEV(Patient3_Healthy!I90,Patient4_Healthy!I90,Patient7_Healthy!I90,Patient32_Healthy!I90)</f>
        <v>0.28988835221158754</v>
      </c>
      <c r="K90" s="132">
        <f>AVERAGE(Patient3_Healthy!J90,Patient4_Healthy!J90,Patient7_Healthy!J90,Patient32_Healthy!J90)</f>
        <v>0.54336721629008911</v>
      </c>
      <c r="L90">
        <f>STDEV(Patient3_Healthy!J90,Patient4_Healthy!J90,Patient7_Healthy!J90,Patient32_Healthy!J90)</f>
        <v>0.3671183487509756</v>
      </c>
    </row>
    <row r="91" spans="1:20" x14ac:dyDescent="0.25">
      <c r="H91" s="23" t="s">
        <v>26</v>
      </c>
      <c r="I91">
        <f>AVERAGE(Patient3_Healthy!I91,Patient4_Healthy!I91,Patient7_Healthy!I91,Patient32_Healthy!I91)</f>
        <v>0.51205365784243662</v>
      </c>
      <c r="J91">
        <f>STDEV(Patient3_Healthy!I91,Patient4_Healthy!I91,Patient7_Healthy!I91,Patient32_Healthy!I91)</f>
        <v>0.31712340343862239</v>
      </c>
      <c r="K91" s="132">
        <f>AVERAGE(Patient3_Healthy!J91,Patient4_Healthy!J91,Patient7_Healthy!J91,Patient32_Healthy!J91)</f>
        <v>0.62135877340024814</v>
      </c>
      <c r="L91">
        <f>STDEV(Patient3_Healthy!J91,Patient4_Healthy!J91,Patient7_Healthy!J91,Patient32_Healthy!J91)</f>
        <v>0.21903630271878768</v>
      </c>
      <c r="Q91" s="26" t="s">
        <v>221</v>
      </c>
      <c r="R91" s="27" t="s">
        <v>222</v>
      </c>
    </row>
    <row r="92" spans="1:20" x14ac:dyDescent="0.25">
      <c r="H92" s="23" t="s">
        <v>28</v>
      </c>
      <c r="I92">
        <f>AVERAGE(Patient3_Healthy!I92,Patient4_Healthy!I92,Patient7_Healthy!I92,Patient32_Healthy!I92)</f>
        <v>0.60904284844534273</v>
      </c>
      <c r="J92">
        <f>STDEV(Patient3_Healthy!I92,Patient4_Healthy!I92,Patient7_Healthy!I92,Patient32_Healthy!I92)</f>
        <v>0.25890809217265642</v>
      </c>
      <c r="K92" s="132">
        <f>AVERAGE(Patient3_Healthy!J92,Patient4_Healthy!J92,Patient7_Healthy!J92,Patient32_Healthy!J92)</f>
        <v>0.73093835312291555</v>
      </c>
      <c r="L92">
        <f>STDEV(Patient3_Healthy!J92,Patient4_Healthy!J92,Patient7_Healthy!J92,Patient32_Healthy!J92)</f>
        <v>0.18294673140805598</v>
      </c>
      <c r="P92" s="25" t="s">
        <v>27</v>
      </c>
      <c r="Q92">
        <f>AVERAGE(Patient3_Healthy!Q91,Patient4_Healthy!Q91,Patient7_Healthy!Q91,Patient32_Healthy!Q91)</f>
        <v>2086.1361865376903</v>
      </c>
      <c r="R92" s="132">
        <f>STDEV(Patient3_Healthy!Q91,Patient4_Healthy!Q91,Patient7_Healthy!Q91,Patient32_Healthy!Q91)</f>
        <v>336.87349416981442</v>
      </c>
    </row>
    <row r="93" spans="1:20" x14ac:dyDescent="0.25">
      <c r="H93" s="23" t="s">
        <v>29</v>
      </c>
      <c r="I93">
        <f>AVERAGE(Patient3_Healthy!I93,Patient4_Healthy!I93,Patient7_Healthy!I93,Patient32_Healthy!I93)</f>
        <v>0.62390833985107552</v>
      </c>
      <c r="J93">
        <f>STDEV(Patient3_Healthy!I93,Patient4_Healthy!I93,Patient7_Healthy!I93,Patient32_Healthy!I93)</f>
        <v>0.25442841921026743</v>
      </c>
      <c r="K93" s="132">
        <f>AVERAGE(Patient3_Healthy!J93,Patient4_Healthy!J93,Patient7_Healthy!J93,Patient32_Healthy!J93)</f>
        <v>0.69920383109286566</v>
      </c>
      <c r="L93">
        <f>STDEV(Patient3_Healthy!J93,Patient4_Healthy!J93,Patient7_Healthy!J93,Patient32_Healthy!J93)</f>
        <v>0.26733427039377339</v>
      </c>
    </row>
    <row r="96" spans="1:20" x14ac:dyDescent="0.25">
      <c r="B96" s="165" t="s">
        <v>54</v>
      </c>
      <c r="H96" s="165" t="s">
        <v>55</v>
      </c>
      <c r="P96" s="165" t="s">
        <v>56</v>
      </c>
    </row>
    <row r="97" spans="1:20" x14ac:dyDescent="0.25">
      <c r="A97" s="21"/>
      <c r="B97" s="182" t="s">
        <v>11</v>
      </c>
      <c r="C97" s="182"/>
      <c r="D97" s="181" t="s">
        <v>6</v>
      </c>
      <c r="E97" s="182"/>
      <c r="F97" s="165"/>
      <c r="H97" s="23"/>
      <c r="I97" s="184" t="s">
        <v>12</v>
      </c>
      <c r="J97" s="184"/>
      <c r="K97" s="183" t="s">
        <v>13</v>
      </c>
      <c r="L97" s="184"/>
      <c r="Q97" s="185" t="s">
        <v>12</v>
      </c>
      <c r="R97" s="185"/>
      <c r="S97" s="186" t="s">
        <v>13</v>
      </c>
      <c r="T97" s="185"/>
    </row>
    <row r="98" spans="1:20" x14ac:dyDescent="0.25">
      <c r="A98" s="126"/>
      <c r="B98" s="126" t="s">
        <v>221</v>
      </c>
      <c r="C98" s="126" t="s">
        <v>222</v>
      </c>
      <c r="D98" s="126" t="s">
        <v>221</v>
      </c>
      <c r="E98" s="126" t="s">
        <v>222</v>
      </c>
      <c r="F98" s="165"/>
      <c r="H98" s="23"/>
      <c r="I98" s="23" t="s">
        <v>221</v>
      </c>
      <c r="J98" s="23" t="s">
        <v>222</v>
      </c>
      <c r="K98" s="22" t="s">
        <v>221</v>
      </c>
      <c r="L98" s="23" t="s">
        <v>222</v>
      </c>
      <c r="P98" s="25"/>
      <c r="Q98" s="25" t="s">
        <v>221</v>
      </c>
      <c r="R98" s="25" t="s">
        <v>222</v>
      </c>
      <c r="S98" s="24" t="s">
        <v>221</v>
      </c>
      <c r="T98" s="25" t="s">
        <v>222</v>
      </c>
    </row>
    <row r="99" spans="1:20" x14ac:dyDescent="0.25">
      <c r="A99" s="126" t="s">
        <v>14</v>
      </c>
      <c r="B99" s="20">
        <f>AVERAGE(Patient3_Healthy!B99,Patient4_Healthy!B99,Patient7_Healthy!B99,Patient32_Healthy!B99)</f>
        <v>7.7594284597155596</v>
      </c>
      <c r="C99" s="20">
        <f>STDEV(Patient3_Healthy!B99,Patient4_Healthy!B99,Patient7_Healthy!B99,Patient32_Healthy!B99)</f>
        <v>2.7305879172000078</v>
      </c>
      <c r="D99" s="20">
        <f>AVERAGE(Patient3_Healthy!C99,Patient4_Healthy!C99,Patient7_Healthy!C99,Patient32_Healthy!C99)</f>
        <v>8.2808676461997344</v>
      </c>
      <c r="E99" s="20">
        <f>STDEV(Patient3_Healthy!C99,Patient4_Healthy!C99,Patient7_Healthy!C99,Patient32_Healthy!C99)</f>
        <v>7.4593811730344557</v>
      </c>
      <c r="H99" s="23" t="s">
        <v>15</v>
      </c>
      <c r="I99">
        <f>AVERAGE(Patient3_Healthy!I99,Patient4_Healthy!I99,Patient7_Healthy!I99,Patient32_Healthy!I99)</f>
        <v>0.10935580125649345</v>
      </c>
      <c r="J99">
        <f>STDEV(Patient3_Healthy!I99,Patient4_Healthy!I99,Patient7_Healthy!I99,Patient32_Healthy!I99)</f>
        <v>6.1571034768462832E-2</v>
      </c>
      <c r="K99" s="132">
        <f>AVERAGE(Patient3_Healthy!J99,Patient4_Healthy!J99,Patient7_Healthy!J99,Patient32_Healthy!J99)</f>
        <v>0.10949838157333525</v>
      </c>
      <c r="L99">
        <f>STDEV(Patient3_Healthy!J99,Patient4_Healthy!J99,Patient7_Healthy!J99,Patient32_Healthy!J99)</f>
        <v>3.3270673060010303E-2</v>
      </c>
      <c r="P99" s="25" t="s">
        <v>16</v>
      </c>
      <c r="Q99">
        <f>AVERAGE(Patient3_Healthy!Q99,Patient4_Healthy!Q99,Patient7_Healthy!Q99,Patient32_Healthy!Q99)</f>
        <v>-0.20357826908285703</v>
      </c>
      <c r="R99">
        <f>STDEV(Patient3_Healthy!Q99,Patient4_Healthy!Q99,Patient7_Healthy!Q99,Patient32_Healthy!Q99)</f>
        <v>0.20156229467310385</v>
      </c>
      <c r="S99" s="132">
        <f>AVERAGE(Patient3_Healthy!R99,Patient4_Healthy!R99,Patient7_Healthy!R99,Patient32_Healthy!R99)</f>
        <v>0.50387215513291361</v>
      </c>
      <c r="T99">
        <f>STDEV(Patient3_Healthy!R99,Patient4_Healthy!R99,Patient7_Healthy!R99,Patient32_Healthy!R99)</f>
        <v>0.4159249207148028</v>
      </c>
    </row>
    <row r="100" spans="1:20" x14ac:dyDescent="0.25">
      <c r="A100" s="126" t="s">
        <v>17</v>
      </c>
      <c r="B100" s="20">
        <f>AVERAGE(Patient3_Healthy!B100,Patient4_Healthy!B100,Patient7_Healthy!B100,Patient32_Healthy!B100)</f>
        <v>32.822904849699256</v>
      </c>
      <c r="C100" s="20">
        <f>STDEV(Patient3_Healthy!B100,Patient4_Healthy!B100,Patient7_Healthy!B100,Patient32_Healthy!B100)</f>
        <v>5.8713743363852542</v>
      </c>
      <c r="D100" s="20">
        <f>AVERAGE(Patient3_Healthy!C100,Patient4_Healthy!C100,Patient7_Healthy!C100,Patient32_Healthy!C100)</f>
        <v>65.570193209584616</v>
      </c>
      <c r="E100" s="20">
        <f>STDEV(Patient3_Healthy!C100,Patient4_Healthy!C100,Patient7_Healthy!C100,Patient32_Healthy!C100)</f>
        <v>60.24115465533044</v>
      </c>
      <c r="H100" s="23" t="s">
        <v>18</v>
      </c>
      <c r="I100">
        <f>AVERAGE(Patient3_Healthy!I100,Patient4_Healthy!I100,Patient7_Healthy!I100,Patient32_Healthy!I100)</f>
        <v>9.0855733201217898E-2</v>
      </c>
      <c r="J100">
        <f>STDEV(Patient3_Healthy!I100,Patient4_Healthy!I100,Patient7_Healthy!I100,Patient32_Healthy!I100)</f>
        <v>5.7983992152379468E-2</v>
      </c>
      <c r="K100" s="132">
        <f>AVERAGE(Patient3_Healthy!J100,Patient4_Healthy!J100,Patient7_Healthy!J100,Patient32_Healthy!J100)</f>
        <v>9.21972036669957E-2</v>
      </c>
      <c r="L100">
        <f>STDEV(Patient3_Healthy!J100,Patient4_Healthy!J100,Patient7_Healthy!J100,Patient32_Healthy!J100)</f>
        <v>4.4066811256981558E-2</v>
      </c>
      <c r="P100" s="25" t="s">
        <v>19</v>
      </c>
      <c r="Q100">
        <f>AVERAGE(Patient3_Healthy!Q100,Patient4_Healthy!Q100,Patient7_Healthy!Q100,Patient32_Healthy!Q100)</f>
        <v>10.116905559664863</v>
      </c>
      <c r="R100">
        <f>STDEV(Patient3_Healthy!Q100,Patient4_Healthy!Q100,Patient7_Healthy!Q100,Patient32_Healthy!Q100)</f>
        <v>6.4070296906869419</v>
      </c>
      <c r="S100" s="132">
        <f>AVERAGE(Patient3_Healthy!R100,Patient4_Healthy!R100,Patient7_Healthy!R100,Patient32_Healthy!R100)</f>
        <v>11.522507597484084</v>
      </c>
      <c r="T100">
        <f>STDEV(Patient3_Healthy!R100,Patient4_Healthy!R100,Patient7_Healthy!R100,Patient32_Healthy!R100)</f>
        <v>3.8357369214598873</v>
      </c>
    </row>
    <row r="101" spans="1:20" x14ac:dyDescent="0.25">
      <c r="A101" s="126" t="s">
        <v>20</v>
      </c>
      <c r="B101" s="20">
        <f>AVERAGE(Patient3_Healthy!B101,Patient4_Healthy!B101,Patient7_Healthy!B101,Patient32_Healthy!B101)</f>
        <v>21.945522470108731</v>
      </c>
      <c r="C101" s="20">
        <f>STDEV(Patient3_Healthy!B101,Patient4_Healthy!B101,Patient7_Healthy!B101,Patient32_Healthy!B101)</f>
        <v>21.874420482692571</v>
      </c>
      <c r="D101" s="20">
        <f>AVERAGE(Patient3_Healthy!C101,Patient4_Healthy!C101,Patient7_Healthy!C101,Patient32_Healthy!C101)</f>
        <v>24.850297609338952</v>
      </c>
      <c r="E101" s="20">
        <f>STDEV(Patient3_Healthy!C101,Patient4_Healthy!C101,Patient7_Healthy!C101,Patient32_Healthy!C101)</f>
        <v>9.5540369849487501</v>
      </c>
      <c r="H101" s="23" t="s">
        <v>21</v>
      </c>
      <c r="I101">
        <f>AVERAGE(Patient3_Healthy!I101,Patient4_Healthy!I101,Patient7_Healthy!I101,Patient32_Healthy!I101)</f>
        <v>8.2354830096347989E-2</v>
      </c>
      <c r="J101">
        <f>STDEV(Patient3_Healthy!I101,Patient4_Healthy!I101,Patient7_Healthy!I101,Patient32_Healthy!I101)</f>
        <v>1.366022356230309E-2</v>
      </c>
      <c r="K101" s="132">
        <f>AVERAGE(Patient3_Healthy!J101,Patient4_Healthy!J101,Patient7_Healthy!J101,Patient32_Healthy!J101)</f>
        <v>0.12585821119968979</v>
      </c>
      <c r="L101">
        <f>STDEV(Patient3_Healthy!J101,Patient4_Healthy!J101,Patient7_Healthy!J101,Patient32_Healthy!J101)</f>
        <v>0.1019344860462378</v>
      </c>
      <c r="P101" s="25" t="s">
        <v>22</v>
      </c>
      <c r="Q101">
        <f>AVERAGE(Patient3_Healthy!Q101,Patient4_Healthy!Q101,Patient7_Healthy!Q101,Patient32_Healthy!Q101)</f>
        <v>71.332534002626431</v>
      </c>
      <c r="R101">
        <f>STDEV(Patient3_Healthy!Q101,Patient4_Healthy!Q101,Patient7_Healthy!Q101,Patient32_Healthy!Q101)</f>
        <v>71.129500300499487</v>
      </c>
      <c r="S101" s="132">
        <f>AVERAGE(Patient3_Healthy!R101,Patient4_Healthy!R101,Patient7_Healthy!R101,Patient32_Healthy!R101)</f>
        <v>70.413096706785055</v>
      </c>
      <c r="T101">
        <f>STDEV(Patient3_Healthy!R101,Patient4_Healthy!R101,Patient7_Healthy!R101,Patient32_Healthy!R101)</f>
        <v>39.170225915872443</v>
      </c>
    </row>
    <row r="102" spans="1:20" x14ac:dyDescent="0.25">
      <c r="A102" s="126" t="s">
        <v>23</v>
      </c>
      <c r="B102" s="20">
        <f>AVERAGE(Patient3_Healthy!B102,Patient4_Healthy!B102,Patient7_Healthy!B102,Patient32_Healthy!B102)</f>
        <v>43.396827233796756</v>
      </c>
      <c r="C102" s="20">
        <f>STDEV(Patient3_Healthy!B102,Patient4_Healthy!B102,Patient7_Healthy!B102,Patient32_Healthy!B102)</f>
        <v>39.321994094678601</v>
      </c>
      <c r="D102" s="20">
        <f>AVERAGE(Patient3_Healthy!C102,Patient4_Healthy!C102,Patient7_Healthy!C102,Patient32_Healthy!C102)</f>
        <v>19.218278124921412</v>
      </c>
      <c r="E102" s="20">
        <f>STDEV(Patient3_Healthy!C102,Patient4_Healthy!C102,Patient7_Healthy!C102,Patient32_Healthy!C102)</f>
        <v>10.464007454943077</v>
      </c>
      <c r="H102" s="23" t="s">
        <v>24</v>
      </c>
      <c r="I102">
        <f>AVERAGE(Patient3_Healthy!I102,Patient4_Healthy!I102,Patient7_Healthy!I102,Patient32_Healthy!I102)</f>
        <v>9.991140130355014E-2</v>
      </c>
      <c r="J102">
        <f>STDEV(Patient3_Healthy!I102,Patient4_Healthy!I102,Patient7_Healthy!I102,Patient32_Healthy!I102)</f>
        <v>3.5190974365062973E-2</v>
      </c>
      <c r="K102" s="132">
        <f>AVERAGE(Patient3_Healthy!J102,Patient4_Healthy!J102,Patient7_Healthy!J102,Patient32_Healthy!J102)</f>
        <v>0.10325401402747578</v>
      </c>
      <c r="L102">
        <f>STDEV(Patient3_Healthy!J102,Patient4_Healthy!J102,Patient7_Healthy!J102,Patient32_Healthy!J102)</f>
        <v>2.3617224559367416E-2</v>
      </c>
    </row>
    <row r="103" spans="1:20" x14ac:dyDescent="0.25">
      <c r="H103" s="23" t="s">
        <v>25</v>
      </c>
      <c r="I103">
        <f>AVERAGE(Patient3_Healthy!I103,Patient4_Healthy!I103,Patient7_Healthy!I103,Patient32_Healthy!I103)</f>
        <v>9.7996217290080331E-2</v>
      </c>
      <c r="J103">
        <f>STDEV(Patient3_Healthy!I103,Patient4_Healthy!I103,Patient7_Healthy!I103,Patient32_Healthy!I103)</f>
        <v>5.0631114349523582E-2</v>
      </c>
      <c r="K103" s="132">
        <f>AVERAGE(Patient3_Healthy!J103,Patient4_Healthy!J103,Patient7_Healthy!J103,Patient32_Healthy!J103)</f>
        <v>8.7810821362911171E-2</v>
      </c>
      <c r="L103">
        <f>STDEV(Patient3_Healthy!J103,Patient4_Healthy!J103,Patient7_Healthy!J103,Patient32_Healthy!J103)</f>
        <v>2.6955770012493555E-2</v>
      </c>
    </row>
    <row r="104" spans="1:20" x14ac:dyDescent="0.25">
      <c r="H104" s="23" t="s">
        <v>26</v>
      </c>
      <c r="I104">
        <f>AVERAGE(Patient3_Healthy!I104,Patient4_Healthy!I104,Patient7_Healthy!I104,Patient32_Healthy!I104)</f>
        <v>0.10877798699733483</v>
      </c>
      <c r="J104">
        <f>STDEV(Patient3_Healthy!I104,Patient4_Healthy!I104,Patient7_Healthy!I104,Patient32_Healthy!I104)</f>
        <v>6.1931880062288606E-2</v>
      </c>
      <c r="K104" s="132">
        <f>AVERAGE(Patient3_Healthy!J104,Patient4_Healthy!J104,Patient7_Healthy!J104,Patient32_Healthy!J104)</f>
        <v>0.10025050234909949</v>
      </c>
      <c r="L104">
        <f>STDEV(Patient3_Healthy!J104,Patient4_Healthy!J104,Patient7_Healthy!J104,Patient32_Healthy!J104)</f>
        <v>3.1058514687387156E-2</v>
      </c>
      <c r="Q104" s="26" t="s">
        <v>221</v>
      </c>
      <c r="R104" s="27" t="s">
        <v>222</v>
      </c>
    </row>
    <row r="105" spans="1:20" x14ac:dyDescent="0.25">
      <c r="H105" s="23" t="s">
        <v>28</v>
      </c>
      <c r="I105">
        <f>AVERAGE(Patient3_Healthy!I105,Patient4_Healthy!I105,Patient7_Healthy!I105,Patient32_Healthy!I105)</f>
        <v>0.12834384816148364</v>
      </c>
      <c r="J105">
        <f>STDEV(Patient3_Healthy!I105,Patient4_Healthy!I105,Patient7_Healthy!I105,Patient32_Healthy!I105)</f>
        <v>5.6987307512621439E-2</v>
      </c>
      <c r="K105" s="132">
        <f>AVERAGE(Patient3_Healthy!J105,Patient4_Healthy!J105,Patient7_Healthy!J105,Patient32_Healthy!J105)</f>
        <v>0.11393258591652884</v>
      </c>
      <c r="L105">
        <f>STDEV(Patient3_Healthy!J105,Patient4_Healthy!J105,Patient7_Healthy!J105,Patient32_Healthy!J105)</f>
        <v>3.7581200205142863E-2</v>
      </c>
      <c r="P105" s="25" t="s">
        <v>27</v>
      </c>
      <c r="Q105">
        <f>AVERAGE(Patient3_Healthy!Q104,Patient4_Healthy!Q104,Patient7_Healthy!Q104,Patient32_Healthy!Q104)</f>
        <v>2201.3443674395571</v>
      </c>
      <c r="R105" s="132">
        <f>STDEV(Patient3_Healthy!Q104,Patient4_Healthy!Q104,Patient7_Healthy!Q104,Patient32_Healthy!Q104)</f>
        <v>2799.3062030017109</v>
      </c>
    </row>
    <row r="106" spans="1:20" x14ac:dyDescent="0.25">
      <c r="H106" s="23" t="s">
        <v>29</v>
      </c>
      <c r="I106">
        <f>AVERAGE(Patient3_Healthy!I106,Patient4_Healthy!I106,Patient7_Healthy!I106,Patient32_Healthy!I106)</f>
        <v>0.10959159629457649</v>
      </c>
      <c r="J106">
        <f>STDEV(Patient3_Healthy!I106,Patient4_Healthy!I106,Patient7_Healthy!I106,Patient32_Healthy!I106)</f>
        <v>4.7239100268745102E-2</v>
      </c>
      <c r="K106" s="132">
        <f>AVERAGE(Patient3_Healthy!J106,Patient4_Healthy!J106,Patient7_Healthy!J106,Patient32_Healthy!J106)</f>
        <v>0.11519461720672715</v>
      </c>
      <c r="L106">
        <f>STDEV(Patient3_Healthy!J106,Patient4_Healthy!J106,Patient7_Healthy!J106,Patient32_Healthy!J106)</f>
        <v>6.5349710304850414E-2</v>
      </c>
    </row>
    <row r="109" spans="1:20" x14ac:dyDescent="0.25">
      <c r="B109" s="165" t="s">
        <v>57</v>
      </c>
      <c r="H109" s="165" t="s">
        <v>58</v>
      </c>
      <c r="P109" s="165" t="s">
        <v>59</v>
      </c>
    </row>
    <row r="110" spans="1:20" x14ac:dyDescent="0.25">
      <c r="A110" s="21"/>
      <c r="B110" s="182" t="s">
        <v>11</v>
      </c>
      <c r="C110" s="182"/>
      <c r="D110" s="181" t="s">
        <v>6</v>
      </c>
      <c r="E110" s="182"/>
      <c r="F110" s="165"/>
      <c r="H110" s="23"/>
      <c r="I110" s="184" t="s">
        <v>12</v>
      </c>
      <c r="J110" s="184"/>
      <c r="K110" s="183" t="s">
        <v>13</v>
      </c>
      <c r="L110" s="184"/>
      <c r="Q110" s="185" t="s">
        <v>12</v>
      </c>
      <c r="R110" s="185"/>
      <c r="S110" s="186" t="s">
        <v>13</v>
      </c>
      <c r="T110" s="185"/>
    </row>
    <row r="111" spans="1:20" x14ac:dyDescent="0.25">
      <c r="A111" s="126"/>
      <c r="B111" s="126" t="s">
        <v>221</v>
      </c>
      <c r="C111" s="126" t="s">
        <v>222</v>
      </c>
      <c r="D111" s="126" t="s">
        <v>221</v>
      </c>
      <c r="E111" s="126" t="s">
        <v>222</v>
      </c>
      <c r="F111" s="165"/>
      <c r="H111" s="23"/>
      <c r="I111" s="23" t="s">
        <v>221</v>
      </c>
      <c r="J111" s="23" t="s">
        <v>222</v>
      </c>
      <c r="K111" s="22" t="s">
        <v>221</v>
      </c>
      <c r="L111" s="23" t="s">
        <v>222</v>
      </c>
      <c r="P111" s="25"/>
      <c r="Q111" s="25" t="s">
        <v>221</v>
      </c>
      <c r="R111" s="25" t="s">
        <v>222</v>
      </c>
      <c r="S111" s="24" t="s">
        <v>221</v>
      </c>
      <c r="T111" s="25" t="s">
        <v>222</v>
      </c>
    </row>
    <row r="112" spans="1:20" x14ac:dyDescent="0.25">
      <c r="A112" s="126" t="s">
        <v>14</v>
      </c>
      <c r="B112" s="20">
        <f>AVERAGE(Patient3_Healthy!B112,Patient4_Healthy!B112,Patient7_Healthy!B112,Patient32_Healthy!B112)</f>
        <v>10.187551673871477</v>
      </c>
      <c r="C112" s="20">
        <f>STDEV(Patient3_Healthy!B112,Patient4_Healthy!B112,Patient7_Healthy!B112,Patient32_Healthy!B112)</f>
        <v>4.5669752498366725</v>
      </c>
      <c r="D112" s="20">
        <f>AVERAGE(Patient3_Healthy!C112,Patient4_Healthy!C112,Patient7_Healthy!C112,Patient32_Healthy!C112)</f>
        <v>15.517890528280645</v>
      </c>
      <c r="E112" s="20">
        <f>STDEV(Patient3_Healthy!C112,Patient4_Healthy!C112,Patient7_Healthy!C112,Patient32_Healthy!C112)</f>
        <v>13.358011072162038</v>
      </c>
      <c r="H112" s="23" t="s">
        <v>15</v>
      </c>
      <c r="I112">
        <f>AVERAGE(Patient3_Healthy!I112,Patient4_Healthy!I112,Patient7_Healthy!I112,Patient32_Healthy!I112)</f>
        <v>0.3001810228607264</v>
      </c>
      <c r="J112">
        <f>STDEV(Patient3_Healthy!I112,Patient4_Healthy!I112,Patient7_Healthy!I112,Patient32_Healthy!I112)</f>
        <v>0.23863316107476304</v>
      </c>
      <c r="K112" s="132">
        <f>AVERAGE(Patient3_Healthy!J112,Patient4_Healthy!J112,Patient7_Healthy!J112,Patient32_Healthy!J112)</f>
        <v>0.29080245829989565</v>
      </c>
      <c r="L112">
        <f>STDEV(Patient3_Healthy!J112,Patient4_Healthy!J112,Patient7_Healthy!J112,Patient32_Healthy!J112)</f>
        <v>0.17351979321394068</v>
      </c>
      <c r="P112" s="25" t="s">
        <v>16</v>
      </c>
      <c r="Q112">
        <f>AVERAGE(Patient3_Healthy!Q112,Patient4_Healthy!Q112,Patient7_Healthy!Q112,Patient32_Healthy!Q112)</f>
        <v>3.8273234578403104</v>
      </c>
      <c r="R112">
        <f>STDEV(Patient3_Healthy!Q112,Patient4_Healthy!Q112,Patient7_Healthy!Q112,Patient32_Healthy!Q112)</f>
        <v>8.0564978292836926</v>
      </c>
      <c r="S112" s="132">
        <f>AVERAGE(Patient3_Healthy!R112,Patient4_Healthy!R112,Patient7_Healthy!R112,Patient32_Healthy!R112)</f>
        <v>14.023376903808606</v>
      </c>
      <c r="T112">
        <f>STDEV(Patient3_Healthy!R112,Patient4_Healthy!R112,Patient7_Healthy!R112,Patient32_Healthy!R112)</f>
        <v>25.19470395203599</v>
      </c>
    </row>
    <row r="113" spans="1:20" x14ac:dyDescent="0.25">
      <c r="A113" s="126" t="s">
        <v>17</v>
      </c>
      <c r="B113" s="20">
        <f>AVERAGE(Patient3_Healthy!B113,Patient4_Healthy!B113,Patient7_Healthy!B113,Patient32_Healthy!B113)</f>
        <v>55.09510614305092</v>
      </c>
      <c r="C113" s="20">
        <f>STDEV(Patient3_Healthy!B113,Patient4_Healthy!B113,Patient7_Healthy!B113,Patient32_Healthy!B113)</f>
        <v>41.24659365112538</v>
      </c>
      <c r="D113" s="20">
        <f>AVERAGE(Patient3_Healthy!C113,Patient4_Healthy!C113,Patient7_Healthy!C113,Patient32_Healthy!C113)</f>
        <v>36.738716859036181</v>
      </c>
      <c r="E113" s="20">
        <f>STDEV(Patient3_Healthy!C113,Patient4_Healthy!C113,Patient7_Healthy!C113,Patient32_Healthy!C113)</f>
        <v>15.879530972073631</v>
      </c>
      <c r="H113" s="23" t="s">
        <v>18</v>
      </c>
      <c r="I113">
        <f>AVERAGE(Patient3_Healthy!I113,Patient4_Healthy!I113,Patient7_Healthy!I113,Patient32_Healthy!I113)</f>
        <v>0.27596723724339356</v>
      </c>
      <c r="J113">
        <f>STDEV(Patient3_Healthy!I113,Patient4_Healthy!I113,Patient7_Healthy!I113,Patient32_Healthy!I113)</f>
        <v>0.1592588450906241</v>
      </c>
      <c r="K113" s="132">
        <f>AVERAGE(Patient3_Healthy!J113,Patient4_Healthy!J113,Patient7_Healthy!J113,Patient32_Healthy!J113)</f>
        <v>0.30557935150952498</v>
      </c>
      <c r="L113">
        <f>STDEV(Patient3_Healthy!J113,Patient4_Healthy!J113,Patient7_Healthy!J113,Patient32_Healthy!J113)</f>
        <v>0.19480448184432905</v>
      </c>
      <c r="P113" s="25" t="s">
        <v>19</v>
      </c>
      <c r="Q113">
        <f>AVERAGE(Patient3_Healthy!Q113,Patient4_Healthy!Q113,Patient7_Healthy!Q113,Patient32_Healthy!Q113)</f>
        <v>8.9329167883840555</v>
      </c>
      <c r="R113">
        <f>STDEV(Patient3_Healthy!Q113,Patient4_Healthy!Q113,Patient7_Healthy!Q113,Patient32_Healthy!Q113)</f>
        <v>5.5974355148696402</v>
      </c>
      <c r="S113" s="132">
        <f>AVERAGE(Patient3_Healthy!R113,Patient4_Healthy!R113,Patient7_Healthy!R113,Patient32_Healthy!R113)</f>
        <v>26.507004969144177</v>
      </c>
      <c r="T113">
        <f>STDEV(Patient3_Healthy!R113,Patient4_Healthy!R113,Patient7_Healthy!R113,Patient32_Healthy!R113)</f>
        <v>10.147140285702262</v>
      </c>
    </row>
    <row r="114" spans="1:20" x14ac:dyDescent="0.25">
      <c r="A114" s="126" t="s">
        <v>20</v>
      </c>
      <c r="B114" s="20">
        <f>AVERAGE(Patient3_Healthy!B114,Patient4_Healthy!B114,Patient7_Healthy!B114,Patient32_Healthy!B114)</f>
        <v>20.719811696413842</v>
      </c>
      <c r="C114" s="20">
        <f>STDEV(Patient3_Healthy!B114,Patient4_Healthy!B114,Patient7_Healthy!B114,Patient32_Healthy!B114)</f>
        <v>8.2493432731819869</v>
      </c>
      <c r="D114" s="20">
        <f>AVERAGE(Patient3_Healthy!C114,Patient4_Healthy!C114,Patient7_Healthy!C114,Patient32_Healthy!C114)</f>
        <v>49.628168419504185</v>
      </c>
      <c r="E114" s="20">
        <f>STDEV(Patient3_Healthy!C114,Patient4_Healthy!C114,Patient7_Healthy!C114,Patient32_Healthy!C114)</f>
        <v>22.950700394553547</v>
      </c>
      <c r="H114" s="23" t="s">
        <v>21</v>
      </c>
      <c r="I114">
        <f>AVERAGE(Patient3_Healthy!I114,Patient4_Healthy!I114,Patient7_Healthy!I114,Patient32_Healthy!I114)</f>
        <v>0.30293191705967298</v>
      </c>
      <c r="J114">
        <f>STDEV(Patient3_Healthy!I114,Patient4_Healthy!I114,Patient7_Healthy!I114,Patient32_Healthy!I114)</f>
        <v>0.18244149709179527</v>
      </c>
      <c r="K114" s="132">
        <f>AVERAGE(Patient3_Healthy!J114,Patient4_Healthy!J114,Patient7_Healthy!J114,Patient32_Healthy!J114)</f>
        <v>0.34273210908292306</v>
      </c>
      <c r="L114">
        <f>STDEV(Patient3_Healthy!J114,Patient4_Healthy!J114,Patient7_Healthy!J114,Patient32_Healthy!J114)</f>
        <v>0.17684783666701817</v>
      </c>
      <c r="P114" s="25" t="s">
        <v>22</v>
      </c>
      <c r="Q114">
        <f>AVERAGE(Patient3_Healthy!Q114,Patient4_Healthy!Q114,Patient7_Healthy!Q114,Patient32_Healthy!Q114)</f>
        <v>33.338614669769264</v>
      </c>
      <c r="R114">
        <f>STDEV(Patient3_Healthy!Q114,Patient4_Healthy!Q114,Patient7_Healthy!Q114,Patient32_Healthy!Q114)</f>
        <v>11.671394490769835</v>
      </c>
      <c r="S114" s="132">
        <f>AVERAGE(Patient3_Healthy!R114,Patient4_Healthy!R114,Patient7_Healthy!R114,Patient32_Healthy!R114)</f>
        <v>107.24239138356924</v>
      </c>
      <c r="T114">
        <f>STDEV(Patient3_Healthy!R114,Patient4_Healthy!R114,Patient7_Healthy!R114,Patient32_Healthy!R114)</f>
        <v>28.687033538485711</v>
      </c>
    </row>
    <row r="115" spans="1:20" x14ac:dyDescent="0.25">
      <c r="A115" s="126" t="s">
        <v>23</v>
      </c>
      <c r="B115" s="20">
        <f>AVERAGE(Patient3_Healthy!B115,Patient4_Healthy!B115,Patient7_Healthy!B115,Patient32_Healthy!B115)</f>
        <v>30.362132579283159</v>
      </c>
      <c r="C115" s="20">
        <f>STDEV(Patient3_Healthy!B115,Patient4_Healthy!B115,Patient7_Healthy!B115,Patient32_Healthy!B115)</f>
        <v>12.058947930125877</v>
      </c>
      <c r="D115" s="20">
        <f>AVERAGE(Patient3_Healthy!C115,Patient4_Healthy!C115,Patient7_Healthy!C115,Patient32_Healthy!C115)</f>
        <v>35.48378505646906</v>
      </c>
      <c r="E115" s="20">
        <f>STDEV(Patient3_Healthy!C115,Patient4_Healthy!C115,Patient7_Healthy!C115,Patient32_Healthy!C115)</f>
        <v>17.650227581270805</v>
      </c>
      <c r="H115" s="23" t="s">
        <v>24</v>
      </c>
      <c r="I115">
        <f>AVERAGE(Patient3_Healthy!I115,Patient4_Healthy!I115,Patient7_Healthy!I115,Patient32_Healthy!I115)</f>
        <v>0.2966472139144179</v>
      </c>
      <c r="J115">
        <f>STDEV(Patient3_Healthy!I115,Patient4_Healthy!I115,Patient7_Healthy!I115,Patient32_Healthy!I115)</f>
        <v>0.17965818634878181</v>
      </c>
      <c r="K115" s="132">
        <f>AVERAGE(Patient3_Healthy!J115,Patient4_Healthy!J115,Patient7_Healthy!J115,Patient32_Healthy!J115)</f>
        <v>0.30354827187206207</v>
      </c>
      <c r="L115">
        <f>STDEV(Patient3_Healthy!J115,Patient4_Healthy!J115,Patient7_Healthy!J115,Patient32_Healthy!J115)</f>
        <v>0.18527662853240964</v>
      </c>
    </row>
    <row r="116" spans="1:20" x14ac:dyDescent="0.25">
      <c r="H116" s="23" t="s">
        <v>25</v>
      </c>
      <c r="I116">
        <f>AVERAGE(Patient3_Healthy!I116,Patient4_Healthy!I116,Patient7_Healthy!I116,Patient32_Healthy!I116)</f>
        <v>0.21425247521063612</v>
      </c>
      <c r="J116">
        <f>STDEV(Patient3_Healthy!I116,Patient4_Healthy!I116,Patient7_Healthy!I116,Patient32_Healthy!I116)</f>
        <v>0.12959025567527774</v>
      </c>
      <c r="K116" s="132">
        <f>AVERAGE(Patient3_Healthy!J116,Patient4_Healthy!J116,Patient7_Healthy!J116,Patient32_Healthy!J116)</f>
        <v>0.27422181123467226</v>
      </c>
      <c r="L116">
        <f>STDEV(Patient3_Healthy!J116,Patient4_Healthy!J116,Patient7_Healthy!J116,Patient32_Healthy!J116)</f>
        <v>0.16981097586255683</v>
      </c>
    </row>
    <row r="117" spans="1:20" x14ac:dyDescent="0.25">
      <c r="H117" s="23" t="s">
        <v>26</v>
      </c>
      <c r="I117">
        <f>AVERAGE(Patient3_Healthy!I117,Patient4_Healthy!I117,Patient7_Healthy!I117,Patient32_Healthy!I117)</f>
        <v>0.30616514947287243</v>
      </c>
      <c r="J117">
        <f>STDEV(Patient3_Healthy!I117,Patient4_Healthy!I117,Patient7_Healthy!I117,Patient32_Healthy!I117)</f>
        <v>0.13047486873359379</v>
      </c>
      <c r="K117" s="132">
        <f>AVERAGE(Patient3_Healthy!J117,Patient4_Healthy!J117,Patient7_Healthy!J117,Patient32_Healthy!J117)</f>
        <v>0.24364232873362179</v>
      </c>
      <c r="L117">
        <f>STDEV(Patient3_Healthy!J117,Patient4_Healthy!J117,Patient7_Healthy!J117,Patient32_Healthy!J117)</f>
        <v>0.11073426182857886</v>
      </c>
      <c r="Q117" s="26" t="s">
        <v>221</v>
      </c>
      <c r="R117" s="27" t="s">
        <v>222</v>
      </c>
    </row>
    <row r="118" spans="1:20" x14ac:dyDescent="0.25">
      <c r="H118" s="23" t="s">
        <v>28</v>
      </c>
      <c r="I118">
        <f>AVERAGE(Patient3_Healthy!I118,Patient4_Healthy!I118,Patient7_Healthy!I118,Patient32_Healthy!I118)</f>
        <v>0.32468728008307529</v>
      </c>
      <c r="J118">
        <f>STDEV(Patient3_Healthy!I118,Patient4_Healthy!I118,Patient7_Healthy!I118,Patient32_Healthy!I118)</f>
        <v>0.14700744004233046</v>
      </c>
      <c r="K118" s="132">
        <f>AVERAGE(Patient3_Healthy!J118,Patient4_Healthy!J118,Patient7_Healthy!J118,Patient32_Healthy!J118)</f>
        <v>0.26578830287095501</v>
      </c>
      <c r="L118">
        <f>STDEV(Patient3_Healthy!J118,Patient4_Healthy!J118,Patient7_Healthy!J118,Patient32_Healthy!J118)</f>
        <v>0.14054149676797675</v>
      </c>
      <c r="P118" s="25" t="s">
        <v>27</v>
      </c>
      <c r="Q118">
        <f>AVERAGE(Patient3_Healthy!Q117,Patient4_Healthy!Q117,Patient7_Healthy!Q117,Patient32_Healthy!Q117)</f>
        <v>1380.4646351998736</v>
      </c>
      <c r="R118" s="132">
        <f>STDEV(Patient3_Healthy!Q117,Patient4_Healthy!Q117,Patient7_Healthy!Q117,Patient32_Healthy!Q117)</f>
        <v>477.36109324747764</v>
      </c>
    </row>
    <row r="119" spans="1:20" x14ac:dyDescent="0.25">
      <c r="H119" s="23" t="s">
        <v>29</v>
      </c>
      <c r="I119">
        <f>AVERAGE(Patient3_Healthy!I119,Patient4_Healthy!I119,Patient7_Healthy!I119,Patient32_Healthy!I119)</f>
        <v>0.28501081769462983</v>
      </c>
      <c r="J119">
        <f>STDEV(Patient3_Healthy!I119,Patient4_Healthy!I119,Patient7_Healthy!I119,Patient32_Healthy!I119)</f>
        <v>0.20615216893274446</v>
      </c>
      <c r="K119" s="132">
        <f>AVERAGE(Patient3_Healthy!J119,Patient4_Healthy!J119,Patient7_Healthy!J119,Patient32_Healthy!J119)</f>
        <v>0.41694742625529202</v>
      </c>
      <c r="L119">
        <f>STDEV(Patient3_Healthy!J119,Patient4_Healthy!J119,Patient7_Healthy!J119,Patient32_Healthy!J119)</f>
        <v>0.17479037574578571</v>
      </c>
    </row>
    <row r="143" spans="1:5" x14ac:dyDescent="0.25">
      <c r="B143" s="165" t="s">
        <v>179</v>
      </c>
    </row>
    <row r="144" spans="1:5" x14ac:dyDescent="0.25">
      <c r="A144" s="21"/>
      <c r="B144" s="182" t="s">
        <v>11</v>
      </c>
      <c r="C144" s="182"/>
      <c r="D144" s="181" t="s">
        <v>6</v>
      </c>
      <c r="E144" s="182"/>
    </row>
    <row r="145" spans="1:29" x14ac:dyDescent="0.25">
      <c r="A145" s="126"/>
      <c r="B145" s="126" t="s">
        <v>221</v>
      </c>
      <c r="C145" s="126" t="s">
        <v>222</v>
      </c>
      <c r="D145" s="126" t="s">
        <v>221</v>
      </c>
      <c r="E145" s="126" t="s">
        <v>222</v>
      </c>
    </row>
    <row r="146" spans="1:29" x14ac:dyDescent="0.25">
      <c r="A146" s="126" t="s">
        <v>14</v>
      </c>
      <c r="B146" s="20">
        <f>AVERAGE(Patient3_Healthy!B146,Patient4_Healthy!B146,Patient7_Healthy!B146,Patient32_Healthy!B146)</f>
        <v>12.825931549497934</v>
      </c>
      <c r="C146" s="20">
        <f>STDEV(Patient3_Healthy!B146,Patient4_Healthy!B146,Patient7_Healthy!B146,Patient32_Healthy!B146)</f>
        <v>1.5142811537179541</v>
      </c>
      <c r="D146" s="20">
        <f>AVERAGE(Patient3_Healthy!C146,Patient4_Healthy!C146,Patient7_Healthy!C146,Patient32_Healthy!C146)</f>
        <v>11.906285758154153</v>
      </c>
      <c r="E146" s="20">
        <f>STDEV(Patient3_Healthy!C146,Patient4_Healthy!C146,Patient7_Healthy!C146,Patient32_Healthy!C146)</f>
        <v>11.599499462828028</v>
      </c>
    </row>
    <row r="147" spans="1:29" x14ac:dyDescent="0.25">
      <c r="A147" s="126" t="s">
        <v>17</v>
      </c>
      <c r="B147" s="20">
        <f>AVERAGE(Patient3_Healthy!B147,Patient4_Healthy!B147,Patient7_Healthy!B147,Patient32_Healthy!B147)</f>
        <v>17.326740378951975</v>
      </c>
      <c r="C147" s="20">
        <f>STDEV(Patient3_Healthy!B147,Patient4_Healthy!B147,Patient7_Healthy!B147,Patient32_Healthy!B147)</f>
        <v>10.609109538344349</v>
      </c>
      <c r="D147" s="20">
        <f>AVERAGE(Patient3_Healthy!C147,Patient4_Healthy!C147,Patient7_Healthy!C147,Patient32_Healthy!C147)</f>
        <v>17.057948351778574</v>
      </c>
      <c r="E147" s="20">
        <f>STDEV(Patient3_Healthy!C147,Patient4_Healthy!C147,Patient7_Healthy!C147,Patient32_Healthy!C147)</f>
        <v>13.118835742009532</v>
      </c>
    </row>
    <row r="148" spans="1:29" x14ac:dyDescent="0.25">
      <c r="A148" s="126" t="s">
        <v>20</v>
      </c>
      <c r="B148" s="20">
        <f>AVERAGE(Patient3_Healthy!B148,Patient4_Healthy!B148,Patient7_Healthy!B148,Patient32_Healthy!B148)</f>
        <v>4.186785658646234</v>
      </c>
      <c r="C148" s="20">
        <f>STDEV(Patient3_Healthy!B148,Patient4_Healthy!B148,Patient7_Healthy!B148,Patient32_Healthy!B148)</f>
        <v>0.81647372820662978</v>
      </c>
      <c r="D148" s="20">
        <f>AVERAGE(Patient3_Healthy!C148,Patient4_Healthy!C148,Patient7_Healthy!C148,Patient32_Healthy!C148)</f>
        <v>5.6121147149140826</v>
      </c>
      <c r="E148" s="20">
        <f>STDEV(Patient3_Healthy!C148,Patient4_Healthy!C148,Patient7_Healthy!C148,Patient32_Healthy!C148)</f>
        <v>0.64324622698477207</v>
      </c>
    </row>
    <row r="149" spans="1:29" x14ac:dyDescent="0.25">
      <c r="A149" s="126" t="s">
        <v>23</v>
      </c>
      <c r="B149" s="20">
        <f>AVERAGE(Patient3_Healthy!B149,Patient4_Healthy!B149,Patient7_Healthy!B149,Patient32_Healthy!B149)</f>
        <v>4.3867507139386719</v>
      </c>
      <c r="C149" s="20">
        <f>STDEV(Patient3_Healthy!B149,Patient4_Healthy!B149,Patient7_Healthy!B149,Patient32_Healthy!B149)</f>
        <v>1.2528960520664358</v>
      </c>
      <c r="D149" s="20">
        <f>AVERAGE(Patient3_Healthy!C149,Patient4_Healthy!C149,Patient7_Healthy!C149,Patient32_Healthy!C149)</f>
        <v>13.239028643566035</v>
      </c>
      <c r="E149" s="20">
        <f>STDEV(Patient3_Healthy!C149,Patient4_Healthy!C149,Patient7_Healthy!C149,Patient32_Healthy!C149)</f>
        <v>19.286234911474772</v>
      </c>
    </row>
    <row r="150" spans="1:29" x14ac:dyDescent="0.25">
      <c r="A150" s="165"/>
    </row>
    <row r="152" spans="1:29" x14ac:dyDescent="0.25">
      <c r="A152" s="165" t="s">
        <v>60</v>
      </c>
    </row>
    <row r="153" spans="1:29" x14ac:dyDescent="0.25">
      <c r="A153" t="s">
        <v>61</v>
      </c>
      <c r="I153" t="s">
        <v>62</v>
      </c>
      <c r="Q153" t="s">
        <v>63</v>
      </c>
    </row>
    <row r="154" spans="1:29" x14ac:dyDescent="0.25">
      <c r="A154" t="s">
        <v>64</v>
      </c>
      <c r="I154" t="s">
        <v>65</v>
      </c>
      <c r="Q154" t="s">
        <v>65</v>
      </c>
    </row>
    <row r="157" spans="1:29" x14ac:dyDescent="0.25">
      <c r="A157" s="165" t="s">
        <v>66</v>
      </c>
      <c r="I157" s="165" t="s">
        <v>66</v>
      </c>
      <c r="Q157" s="165" t="s">
        <v>66</v>
      </c>
      <c r="Y157" s="165" t="s">
        <v>66</v>
      </c>
    </row>
    <row r="158" spans="1:29" x14ac:dyDescent="0.25">
      <c r="A158" s="29"/>
      <c r="B158" s="187" t="s">
        <v>12</v>
      </c>
      <c r="C158" s="188"/>
      <c r="D158" s="189" t="s">
        <v>68</v>
      </c>
      <c r="E158" s="190"/>
      <c r="F158" s="189" t="s">
        <v>69</v>
      </c>
      <c r="G158" s="187"/>
      <c r="I158" s="29"/>
      <c r="J158" s="187" t="s">
        <v>13</v>
      </c>
      <c r="K158" s="188"/>
      <c r="L158" s="189" t="s">
        <v>70</v>
      </c>
      <c r="M158" s="190"/>
      <c r="N158" s="187" t="s">
        <v>71</v>
      </c>
      <c r="O158" s="188"/>
      <c r="Q158" s="29"/>
      <c r="R158" s="187" t="s">
        <v>12</v>
      </c>
      <c r="S158" s="188"/>
      <c r="T158" s="189" t="s">
        <v>13</v>
      </c>
      <c r="U158" s="190"/>
      <c r="Y158" s="29"/>
      <c r="Z158" s="187" t="s">
        <v>12</v>
      </c>
      <c r="AA158" s="194"/>
      <c r="AB158" s="189" t="s">
        <v>13</v>
      </c>
      <c r="AC158" s="187"/>
    </row>
    <row r="159" spans="1:29" x14ac:dyDescent="0.25">
      <c r="A159" s="28"/>
      <c r="B159" s="29" t="s">
        <v>221</v>
      </c>
      <c r="C159" s="29" t="s">
        <v>222</v>
      </c>
      <c r="D159" s="30" t="s">
        <v>221</v>
      </c>
      <c r="E159" s="31" t="s">
        <v>222</v>
      </c>
      <c r="F159" s="29" t="s">
        <v>221</v>
      </c>
      <c r="G159" s="29" t="s">
        <v>222</v>
      </c>
      <c r="I159" s="28"/>
      <c r="J159" s="29" t="s">
        <v>221</v>
      </c>
      <c r="K159" s="29" t="s">
        <v>222</v>
      </c>
      <c r="L159" s="30" t="s">
        <v>221</v>
      </c>
      <c r="M159" s="31" t="s">
        <v>222</v>
      </c>
      <c r="N159" s="29" t="s">
        <v>221</v>
      </c>
      <c r="O159" s="29" t="s">
        <v>222</v>
      </c>
      <c r="Q159" s="28"/>
      <c r="R159" s="29" t="s">
        <v>221</v>
      </c>
      <c r="S159" s="29" t="s">
        <v>222</v>
      </c>
      <c r="T159" s="30" t="s">
        <v>221</v>
      </c>
      <c r="U159" s="31" t="s">
        <v>222</v>
      </c>
      <c r="Y159" s="29"/>
      <c r="Z159" s="29" t="s">
        <v>221</v>
      </c>
      <c r="AA159" s="29" t="s">
        <v>222</v>
      </c>
      <c r="AB159" s="30" t="s">
        <v>221</v>
      </c>
      <c r="AC159" s="29" t="s">
        <v>222</v>
      </c>
    </row>
    <row r="160" spans="1:29" x14ac:dyDescent="0.25">
      <c r="A160" s="29" t="s">
        <v>14</v>
      </c>
      <c r="B160">
        <f>AVERAGE(Patient3_Healthy!B160,Patient4_Healthy!B160,Patient7_Healthy!B160,Patient32_Healthy!B160)</f>
        <v>1.3943171996733249E-2</v>
      </c>
      <c r="C160">
        <f>STDEV(Patient3_Healthy!B160,Patient4_Healthy!B160,Patient7_Healthy!B160,Patient32_Healthy!B160)</f>
        <v>8.2543476294383952E-2</v>
      </c>
      <c r="D160" s="132">
        <f>AVERAGE(Patient3_Healthy!C160,Patient4_Healthy!C160,Patient7_Healthy!C160,Patient32_Healthy!C160)</f>
        <v>-2.451746576757495E-2</v>
      </c>
      <c r="E160" s="139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AVERAGE(Patient3_Healthy!D160,Patient4_Healthy!D160,Patient7_Healthy!D160,Patient32_Healthy!D160)</f>
        <v>-2.6363992153209951E-2</v>
      </c>
      <c r="G160">
        <f>STDEV(Patient3_Healthy!D160,Patient4_Healthy!D160,Patient7_Healthy!D160,Patient32_Healthy!D160)</f>
        <v>8.6729668021358758E-2</v>
      </c>
      <c r="I160" s="13" t="s">
        <v>72</v>
      </c>
      <c r="J160">
        <f>AVERAGE(Patient3_Healthy!I160,Patient4_Healthy!I160,Patient7_Healthy!I160,Patient32_Healthy!I160)</f>
        <v>9.3425299205383561E-2</v>
      </c>
      <c r="K160">
        <f>STDEV(Patient3_Healthy!I160,Patient4_Healthy!I160,Patient7_Healthy!I160,Patient32_Healthy!I160)</f>
        <v>0.11915784395569999</v>
      </c>
      <c r="L160">
        <f>AVERAGE(Patient3_Healthy!J160,Patient4_Healthy!J160,Patient7_Healthy!J160,Patient32_Healthy!J160)</f>
        <v>7.0083274409646054E-2</v>
      </c>
      <c r="M160" s="139">
        <f>STDEV(Patient3_Healthy!J160,Patient4_Healthy!J160,Patient7_Healthy!J160,Patient32_Healthy!J160)</f>
        <v>1.2850888808580553E-2</v>
      </c>
      <c r="N160">
        <f>AVERAGE(Patient3_Healthy!K160,Patient4_Healthy!K160,Patient7_Healthy!K160,Patient32_Healthy!K160)</f>
        <v>6.5077381305880283E-2</v>
      </c>
      <c r="O160">
        <f>STDEV(Patient3_Healthy!K160,Patient4_Healthy!K160,Patient7_Healthy!K160,Patient32_Healthy!K160)</f>
        <v>2.2360038036428425E-2</v>
      </c>
      <c r="Q160" s="13" t="s">
        <v>73</v>
      </c>
      <c r="R160">
        <f>AVERAGE(Patient3_Healthy!P160,Patient4_Healthy!P160,Patient7_Healthy!P160,Patient32_Healthy!P160)</f>
        <v>3.8615396662156909E-3</v>
      </c>
      <c r="S160">
        <f>STDEV(Patient3_Healthy!P160,Patient4_Healthy!P160,Patient7_Healthy!P160,Patient32_Healthy!P160)</f>
        <v>0.18787751834053459</v>
      </c>
      <c r="T160" s="132">
        <f>AVERAGE(Patient3_Healthy!Q160,Patient4_Healthy!Q160,Patient7_Healthy!Q160,Patient32_Healthy!Q160)</f>
        <v>8.6371988090302387E-2</v>
      </c>
      <c r="U160" s="139">
        <f>STDEV(Patient3_Healthy!Q160,Patient4_Healthy!Q160,Patient7_Healthy!Q160,Patient32_Healthy!Q160)</f>
        <v>0.14618027634051262</v>
      </c>
      <c r="Y160" s="29" t="s">
        <v>15</v>
      </c>
      <c r="Z160">
        <f>AVERAGE(Patient3_Healthy!X160,Patient4_Healthy!X160,Patient7_Healthy!X160,Patient32_Healthy!X160)</f>
        <v>1.5112897523037558E-2</v>
      </c>
      <c r="AA160">
        <f>STDEV(Patient3_Healthy!X160,Patient4_Healthy!X160,Patient7_Healthy!X160,Patient32_Healthy!X160)</f>
        <v>4.6848386913489651E-2</v>
      </c>
      <c r="AB160" s="132">
        <f>AVERAGE(Patient3_Healthy!Y160,Patient4_Healthy!Y160,Patient7_Healthy!Y160,Patient32_Healthy!Y160)</f>
        <v>9.6414328754321085E-2</v>
      </c>
      <c r="AC160">
        <f>STDEV(Patient3_Healthy!Y160,Patient4_Healthy!Y160,Patient7_Healthy!Y160,Patient32_Healthy!Y160)</f>
        <v>0.11805608197837827</v>
      </c>
    </row>
    <row r="161" spans="1:29" x14ac:dyDescent="0.25">
      <c r="A161" s="29" t="s">
        <v>17</v>
      </c>
      <c r="B161">
        <f>AVERAGE(Patient3_Healthy!B161,Patient4_Healthy!B161,Patient7_Healthy!B161,Patient32_Healthy!B161)</f>
        <v>-9.613464412053959E-3</v>
      </c>
      <c r="C161">
        <f>STDEV(Patient3_Healthy!B161,Patient4_Healthy!B161,Patient7_Healthy!B161,Patient32_Healthy!B161)</f>
        <v>0.13424778110214958</v>
      </c>
      <c r="D161" s="132">
        <f>AVERAGE(Patient3_Healthy!C161,Patient4_Healthy!C161,Patient7_Healthy!C161,Patient32_Healthy!C161)</f>
        <v>3.7601380462235254E-2</v>
      </c>
      <c r="E161" s="139">
        <f>STDEV(Patient3_Healthy!C161,Patient4_Healthy!C161,Patient7_Healthy!C161,Patient32_Healthy!C161)</f>
        <v>4.202169952204627E-2</v>
      </c>
      <c r="F161">
        <f>AVERAGE(Patient3_Healthy!D161,Patient4_Healthy!D161,Patient7_Healthy!D161,Patient32_Healthy!D161)</f>
        <v>2.4976651621147962E-2</v>
      </c>
      <c r="G161">
        <f>STDEV(Patient3_Healthy!D161,Patient4_Healthy!D161,Patient7_Healthy!D161,Patient32_Healthy!D161)</f>
        <v>4.4053695158420454E-2</v>
      </c>
      <c r="I161" s="13" t="s">
        <v>74</v>
      </c>
      <c r="J161">
        <f>AVERAGE(Patient3_Healthy!I161,Patient4_Healthy!I161,Patient7_Healthy!I161,Patient32_Healthy!I161)</f>
        <v>8.4167218765823976E-2</v>
      </c>
      <c r="K161">
        <f>STDEV(Patient3_Healthy!I161,Patient4_Healthy!I161,Patient7_Healthy!I161,Patient32_Healthy!I161)</f>
        <v>0.15165302956070861</v>
      </c>
      <c r="L161">
        <f>AVERAGE(Patient3_Healthy!J161,Patient4_Healthy!J161,Patient7_Healthy!J161,Patient32_Healthy!J161)</f>
        <v>1.8027107030342288E-2</v>
      </c>
      <c r="M161" s="139">
        <f>STDEV(Patient3_Healthy!J161,Patient4_Healthy!J161,Patient7_Healthy!J161,Patient32_Healthy!J161)</f>
        <v>9.7686968755911763E-2</v>
      </c>
      <c r="N161">
        <f>AVERAGE(Patient3_Healthy!K161,Patient4_Healthy!K161,Patient7_Healthy!K161,Patient32_Healthy!K161)</f>
        <v>7.9222987235834964E-3</v>
      </c>
      <c r="O161">
        <f>STDEV(Patient3_Healthy!K161,Patient4_Healthy!K161,Patient7_Healthy!K161,Patient32_Healthy!K161)</f>
        <v>9.7767728220669745E-2</v>
      </c>
      <c r="Q161" s="13" t="s">
        <v>75</v>
      </c>
      <c r="R161">
        <f>AVERAGE(Patient3_Healthy!P161,Patient4_Healthy!P161,Patient7_Healthy!P161,Patient32_Healthy!P161)</f>
        <v>4.6063294711568128E-2</v>
      </c>
      <c r="S161">
        <f>STDEV(Patient3_Healthy!P161,Patient4_Healthy!P161,Patient7_Healthy!P161,Patient32_Healthy!P161)</f>
        <v>3.5929759198539482E-2</v>
      </c>
      <c r="T161" s="132">
        <f>AVERAGE(Patient3_Healthy!Q161,Patient4_Healthy!Q161,Patient7_Healthy!Q161,Patient32_Healthy!Q161)</f>
        <v>9.7124278067822659E-2</v>
      </c>
      <c r="U161" s="139">
        <f>STDEV(Patient3_Healthy!Q161,Patient4_Healthy!Q161,Patient7_Healthy!Q161,Patient32_Healthy!Q161)</f>
        <v>0.14016566513390175</v>
      </c>
      <c r="Y161" s="29" t="s">
        <v>18</v>
      </c>
      <c r="Z161">
        <f>AVERAGE(Patient3_Healthy!X161,Patient4_Healthy!X161,Patient7_Healthy!X161,Patient32_Healthy!X161)</f>
        <v>5.3514217443214517E-2</v>
      </c>
      <c r="AA161">
        <f>STDEV(Patient3_Healthy!X161,Patient4_Healthy!X161,Patient7_Healthy!X161,Patient32_Healthy!X161)</f>
        <v>8.8451797385504405E-2</v>
      </c>
      <c r="AB161" s="132">
        <f>AVERAGE(Patient3_Healthy!Y161,Patient4_Healthy!Y161,Patient7_Healthy!Y161,Patient32_Healthy!Y161)</f>
        <v>0.10239143016712329</v>
      </c>
      <c r="AC161">
        <f>STDEV(Patient3_Healthy!Y161,Patient4_Healthy!Y161,Patient7_Healthy!Y161,Patient32_Healthy!Y161)</f>
        <v>9.6358786624921325E-2</v>
      </c>
    </row>
    <row r="162" spans="1:29" x14ac:dyDescent="0.25">
      <c r="A162" s="29" t="s">
        <v>20</v>
      </c>
      <c r="B162">
        <f>AVERAGE(Patient3_Healthy!B162,Patient4_Healthy!B162,Patient7_Healthy!B162,Patient32_Healthy!B162)</f>
        <v>6.0772415171150056E-2</v>
      </c>
      <c r="C162">
        <f>STDEV(Patient3_Healthy!B162,Patient4_Healthy!B162,Patient7_Healthy!B162,Patient32_Healthy!B162)</f>
        <v>4.7298643793503237E-2</v>
      </c>
      <c r="D162" s="132">
        <f>AVERAGE(Patient3_Healthy!C162,Patient4_Healthy!C162,Patient7_Healthy!C162,Patient32_Healthy!C162)</f>
        <v>3.6120559974408495E-2</v>
      </c>
      <c r="E162" s="139">
        <f>STDEV(Patient3_Healthy!C162,Patient4_Healthy!C162,Patient7_Healthy!C162,Patient32_Healthy!C162)</f>
        <v>4.561212928432351E-2</v>
      </c>
      <c r="F162">
        <f>AVERAGE(Patient3_Healthy!D162,Patient4_Healthy!D162,Patient7_Healthy!D162,Patient32_Healthy!D162)</f>
        <v>2.0779420354391908E-2</v>
      </c>
      <c r="G162">
        <f>STDEV(Patient3_Healthy!D162,Patient4_Healthy!D162,Patient7_Healthy!D162,Patient32_Healthy!D162)</f>
        <v>6.8270553932729502E-2</v>
      </c>
      <c r="I162" s="13" t="s">
        <v>76</v>
      </c>
      <c r="J162">
        <f>AVERAGE(Patient3_Healthy!I162,Patient4_Healthy!I162,Patient7_Healthy!I162,Patient32_Healthy!I162)</f>
        <v>8.9167377968780687E-2</v>
      </c>
      <c r="K162">
        <f>STDEV(Patient3_Healthy!I162,Patient4_Healthy!I162,Patient7_Healthy!I162,Patient32_Healthy!I162)</f>
        <v>0.10468152856365287</v>
      </c>
      <c r="L162">
        <f>AVERAGE(Patient3_Healthy!J162,Patient4_Healthy!J162,Patient7_Healthy!J162,Patient32_Healthy!J162)</f>
        <v>2.453145608278532E-3</v>
      </c>
      <c r="M162" s="139">
        <f>STDEV(Patient3_Healthy!J162,Patient4_Healthy!J162,Patient7_Healthy!J162,Patient32_Healthy!J162)</f>
        <v>9.8812874909587553E-2</v>
      </c>
      <c r="N162">
        <f>AVERAGE(Patient3_Healthy!K162,Patient4_Healthy!K162,Patient7_Healthy!K162,Patient32_Healthy!K162)</f>
        <v>-9.7985153521051062E-3</v>
      </c>
      <c r="O162">
        <f>STDEV(Patient3_Healthy!K162,Patient4_Healthy!K162,Patient7_Healthy!K162,Patient32_Healthy!K162)</f>
        <v>8.7768676765208706E-2</v>
      </c>
      <c r="Q162" s="13" t="s">
        <v>77</v>
      </c>
      <c r="R162">
        <f>AVERAGE(Patient3_Healthy!P162,Patient4_Healthy!P162,Patient7_Healthy!P162,Patient32_Healthy!P162)</f>
        <v>6.7164501759182128E-3</v>
      </c>
      <c r="S162">
        <f>STDEV(Patient3_Healthy!P162,Patient4_Healthy!P162,Patient7_Healthy!P162,Patient32_Healthy!P162)</f>
        <v>3.418086853972508E-2</v>
      </c>
      <c r="T162" s="132">
        <f>AVERAGE(Patient3_Healthy!Q162,Patient4_Healthy!Q162,Patient7_Healthy!Q162,Patient32_Healthy!Q162)</f>
        <v>8.5007268207666686E-2</v>
      </c>
      <c r="U162" s="139">
        <f>STDEV(Patient3_Healthy!Q162,Patient4_Healthy!Q162,Patient7_Healthy!Q162,Patient32_Healthy!Q162)</f>
        <v>8.5133752150852351E-2</v>
      </c>
      <c r="Y162" s="29" t="s">
        <v>21</v>
      </c>
      <c r="Z162">
        <f>AVERAGE(Patient3_Healthy!X162,Patient4_Healthy!X162,Patient7_Healthy!X162,Patient32_Healthy!X162)</f>
        <v>5.7287661652399402E-2</v>
      </c>
      <c r="AA162">
        <f>STDEV(Patient3_Healthy!X162,Patient4_Healthy!X162,Patient7_Healthy!X162,Patient32_Healthy!X162)</f>
        <v>2.1039189345438972E-2</v>
      </c>
      <c r="AB162" s="132">
        <f>AVERAGE(Patient3_Healthy!Y162,Patient4_Healthy!Y162,Patient7_Healthy!Y162,Patient32_Healthy!Y162)</f>
        <v>0.16498932344128969</v>
      </c>
      <c r="AC162">
        <f>STDEV(Patient3_Healthy!Y162,Patient4_Healthy!Y162,Patient7_Healthy!Y162,Patient32_Healthy!Y162)</f>
        <v>0.12830482655100311</v>
      </c>
    </row>
    <row r="163" spans="1:29" x14ac:dyDescent="0.25">
      <c r="A163" s="29" t="s">
        <v>23</v>
      </c>
      <c r="B163">
        <f>AVERAGE(Patient3_Healthy!B163,Patient4_Healthy!B163,Patient7_Healthy!B163,Patient32_Healthy!B163)</f>
        <v>1.3028787399062131E-3</v>
      </c>
      <c r="C163">
        <f>STDEV(Patient3_Healthy!B163,Patient4_Healthy!B163,Patient7_Healthy!B163,Patient32_Healthy!B163)</f>
        <v>0.16463564251450619</v>
      </c>
      <c r="D163" s="132">
        <f>AVERAGE(Patient3_Healthy!C163,Patient4_Healthy!C163,Patient7_Healthy!C163,Patient32_Healthy!C163)</f>
        <v>6.5317121330923225E-2</v>
      </c>
      <c r="E163" s="139">
        <f>STDEV(Patient3_Healthy!C163,Patient4_Healthy!C163,Patient7_Healthy!C163,Patient32_Healthy!C163)</f>
        <v>4.8854929324831306E-2</v>
      </c>
      <c r="F163">
        <f>AVERAGE(Patient3_Healthy!D163,Patient4_Healthy!D163,Patient7_Healthy!D163,Patient32_Healthy!D163)</f>
        <v>5.4221031933695013E-2</v>
      </c>
      <c r="G163">
        <f>STDEV(Patient3_Healthy!D163,Patient4_Healthy!D163,Patient7_Healthy!D163,Patient32_Healthy!D163)</f>
        <v>4.5946750378569663E-2</v>
      </c>
      <c r="I163" s="13" t="s">
        <v>78</v>
      </c>
      <c r="J163">
        <f>AVERAGE(Patient3_Healthy!I163,Patient4_Healthy!I163,Patient7_Healthy!I163,Patient32_Healthy!I163)</f>
        <v>6.8883064392217891E-2</v>
      </c>
      <c r="K163">
        <f>STDEV(Patient3_Healthy!I163,Patient4_Healthy!I163,Patient7_Healthy!I163,Patient32_Healthy!I163)</f>
        <v>0.14008897602117532</v>
      </c>
      <c r="L163">
        <f>AVERAGE(Patient3_Healthy!J163,Patient4_Healthy!J163,Patient7_Healthy!J163,Patient32_Healthy!J163)</f>
        <v>-1.6775520976330196E-2</v>
      </c>
      <c r="M163" s="139">
        <f>STDEV(Patient3_Healthy!J163,Patient4_Healthy!J163,Patient7_Healthy!J163,Patient32_Healthy!J163)</f>
        <v>9.269776624909784E-2</v>
      </c>
      <c r="N163">
        <f>AVERAGE(Patient3_Healthy!K163,Patient4_Healthy!K163,Patient7_Healthy!K163,Patient32_Healthy!K163)</f>
        <v>-2.8884708030573726E-2</v>
      </c>
      <c r="O163">
        <f>STDEV(Patient3_Healthy!K163,Patient4_Healthy!K163,Patient7_Healthy!K163,Patient32_Healthy!K163)</f>
        <v>8.7130589451160242E-2</v>
      </c>
      <c r="Q163" s="13" t="s">
        <v>79</v>
      </c>
      <c r="R163">
        <f>AVERAGE(Patient3_Healthy!P163,Patient4_Healthy!P163,Patient7_Healthy!P163,Patient32_Healthy!P163)</f>
        <v>-1.5408286682053633E-2</v>
      </c>
      <c r="S163">
        <f>STDEV(Patient3_Healthy!P163,Patient4_Healthy!P163,Patient7_Healthy!P163,Patient32_Healthy!P163)</f>
        <v>7.3835789803111576E-2</v>
      </c>
      <c r="T163" s="132">
        <f>AVERAGE(Patient3_Healthy!Q163,Patient4_Healthy!Q163,Patient7_Healthy!Q163,Patient32_Healthy!Q163)</f>
        <v>3.3888695166525033E-2</v>
      </c>
      <c r="U163" s="139">
        <f>STDEV(Patient3_Healthy!Q163,Patient4_Healthy!Q163,Patient7_Healthy!Q163,Patient32_Healthy!Q163)</f>
        <v>0.11349658311703997</v>
      </c>
      <c r="Y163" s="29" t="s">
        <v>24</v>
      </c>
      <c r="Z163">
        <f>AVERAGE(Patient3_Healthy!X163,Patient4_Healthy!X163,Patient7_Healthy!X163,Patient32_Healthy!X163)</f>
        <v>4.6663518978144324E-2</v>
      </c>
      <c r="AA163">
        <f>STDEV(Patient3_Healthy!X163,Patient4_Healthy!X163,Patient7_Healthy!X163,Patient32_Healthy!X163)</f>
        <v>3.4048026824614226E-2</v>
      </c>
      <c r="AB163" s="132">
        <f>AVERAGE(Patient3_Healthy!Y163,Patient4_Healthy!Y163,Patient7_Healthy!Y163,Patient32_Healthy!Y163)</f>
        <v>0.11967657566393824</v>
      </c>
      <c r="AC163">
        <f>STDEV(Patient3_Healthy!Y163,Patient4_Healthy!Y163,Patient7_Healthy!Y163,Patient32_Healthy!Y163)</f>
        <v>0.12358600196309993</v>
      </c>
    </row>
    <row r="164" spans="1:29" x14ac:dyDescent="0.25">
      <c r="Y164" s="29" t="s">
        <v>25</v>
      </c>
      <c r="Z164">
        <f>AVERAGE(Patient3_Healthy!X164,Patient4_Healthy!X164,Patient7_Healthy!X164,Patient32_Healthy!X164)</f>
        <v>2.0845210113120495E-2</v>
      </c>
      <c r="AA164">
        <f>STDEV(Patient3_Healthy!X164,Patient4_Healthy!X164,Patient7_Healthy!X164,Patient32_Healthy!X164)</f>
        <v>4.0610474570736202E-2</v>
      </c>
      <c r="AB164" s="132">
        <f>AVERAGE(Patient3_Healthy!Y164,Patient4_Healthy!Y164,Patient7_Healthy!Y164,Patient32_Healthy!Y164)</f>
        <v>0.10776056554415463</v>
      </c>
      <c r="AC164">
        <f>STDEV(Patient3_Healthy!Y164,Patient4_Healthy!Y164,Patient7_Healthy!Y164,Patient32_Healthy!Y164)</f>
        <v>0.1370888235531586</v>
      </c>
    </row>
    <row r="165" spans="1:29" x14ac:dyDescent="0.25">
      <c r="A165" s="165" t="s">
        <v>80</v>
      </c>
      <c r="I165" s="165" t="s">
        <v>80</v>
      </c>
      <c r="Q165" s="165" t="s">
        <v>80</v>
      </c>
      <c r="Y165" s="29" t="s">
        <v>26</v>
      </c>
      <c r="Z165">
        <f>AVERAGE(Patient3_Healthy!X165,Patient4_Healthy!X165,Patient7_Healthy!X165,Patient32_Healthy!X165)</f>
        <v>1.779481434067481E-3</v>
      </c>
      <c r="AA165">
        <f>STDEV(Patient3_Healthy!X165,Patient4_Healthy!X165,Patient7_Healthy!X165,Patient32_Healthy!X165)</f>
        <v>6.0946414295199397E-2</v>
      </c>
      <c r="AB165" s="132">
        <f>AVERAGE(Patient3_Healthy!Y165,Patient4_Healthy!Y165,Patient7_Healthy!Y165,Patient32_Healthy!Y165)</f>
        <v>6.5296971716061109E-2</v>
      </c>
      <c r="AC165">
        <f>STDEV(Patient3_Healthy!Y165,Patient4_Healthy!Y165,Patient7_Healthy!Y165,Patient32_Healthy!Y165)</f>
        <v>0.11193148704852356</v>
      </c>
    </row>
    <row r="166" spans="1:29" x14ac:dyDescent="0.25">
      <c r="A166" s="29"/>
      <c r="B166" s="187" t="s">
        <v>12</v>
      </c>
      <c r="C166" s="190"/>
      <c r="D166" s="189" t="s">
        <v>68</v>
      </c>
      <c r="E166" s="190"/>
      <c r="F166" s="189" t="s">
        <v>69</v>
      </c>
      <c r="G166" s="187"/>
      <c r="I166" s="29"/>
      <c r="J166" s="187" t="s">
        <v>13</v>
      </c>
      <c r="K166" s="188"/>
      <c r="L166" s="189" t="s">
        <v>70</v>
      </c>
      <c r="M166" s="190"/>
      <c r="N166" s="187" t="s">
        <v>71</v>
      </c>
      <c r="O166" s="188"/>
      <c r="Q166" s="29"/>
      <c r="R166" s="187" t="s">
        <v>12</v>
      </c>
      <c r="S166" s="188"/>
      <c r="T166" s="189" t="s">
        <v>13</v>
      </c>
      <c r="U166" s="190"/>
      <c r="Y166" s="29" t="s">
        <v>28</v>
      </c>
      <c r="Z166">
        <f>AVERAGE(Patient3_Healthy!X166,Patient4_Healthy!X166,Patient7_Healthy!X166,Patient32_Healthy!X166)</f>
        <v>5.7884875562273001E-2</v>
      </c>
      <c r="AA166">
        <f>STDEV(Patient3_Healthy!X166,Patient4_Healthy!X166,Patient7_Healthy!X166,Patient32_Healthy!X166)</f>
        <v>3.7493140625663779E-2</v>
      </c>
      <c r="AB166" s="132">
        <f>AVERAGE(Patient3_Healthy!Y166,Patient4_Healthy!Y166,Patient7_Healthy!Y166,Patient32_Healthy!Y166)</f>
        <v>0.15209987221562016</v>
      </c>
      <c r="AC166">
        <f>STDEV(Patient3_Healthy!Y166,Patient4_Healthy!Y166,Patient7_Healthy!Y166,Patient32_Healthy!Y166)</f>
        <v>9.956171094595459E-2</v>
      </c>
    </row>
    <row r="167" spans="1:29" x14ac:dyDescent="0.25">
      <c r="A167" s="28"/>
      <c r="B167" s="29" t="s">
        <v>221</v>
      </c>
      <c r="C167" s="29" t="s">
        <v>222</v>
      </c>
      <c r="D167" s="30" t="s">
        <v>221</v>
      </c>
      <c r="E167" s="31" t="s">
        <v>222</v>
      </c>
      <c r="F167" s="29" t="s">
        <v>221</v>
      </c>
      <c r="G167" s="29" t="s">
        <v>222</v>
      </c>
      <c r="I167" s="28"/>
      <c r="J167" s="29" t="s">
        <v>221</v>
      </c>
      <c r="K167" s="29" t="s">
        <v>222</v>
      </c>
      <c r="L167" s="30" t="s">
        <v>221</v>
      </c>
      <c r="M167" s="31" t="s">
        <v>222</v>
      </c>
      <c r="N167" s="29" t="s">
        <v>221</v>
      </c>
      <c r="O167" s="29" t="s">
        <v>222</v>
      </c>
      <c r="Q167" s="28"/>
      <c r="R167" s="29" t="s">
        <v>221</v>
      </c>
      <c r="S167" s="29" t="s">
        <v>222</v>
      </c>
      <c r="T167" s="30" t="s">
        <v>221</v>
      </c>
      <c r="U167" s="31" t="s">
        <v>222</v>
      </c>
      <c r="Y167" s="29" t="s">
        <v>29</v>
      </c>
      <c r="Z167">
        <f>AVERAGE(Patient3_Healthy!X167,Patient4_Healthy!X167,Patient7_Healthy!X167,Patient32_Healthy!X167)</f>
        <v>-2.0161311087928482E-2</v>
      </c>
      <c r="AA167">
        <f>STDEV(Patient3_Healthy!X167,Patient4_Healthy!X167,Patient7_Healthy!X167,Patient32_Healthy!X167)</f>
        <v>0.16065634993082781</v>
      </c>
      <c r="AB167" s="132">
        <f>AVERAGE(Patient3_Healthy!Y167,Patient4_Healthy!Y167,Patient7_Healthy!Y167,Patient32_Healthy!Y167)</f>
        <v>8.6836379112941953E-2</v>
      </c>
      <c r="AC167">
        <f>STDEV(Patient3_Healthy!Y167,Patient4_Healthy!Y167,Patient7_Healthy!Y167,Patient32_Healthy!Y167)</f>
        <v>0.14561752138709663</v>
      </c>
    </row>
    <row r="168" spans="1:29" x14ac:dyDescent="0.25">
      <c r="A168" s="29" t="s">
        <v>14</v>
      </c>
      <c r="B168">
        <f>AVERAGE(Patient3_Healthy!B168,Patient4_Healthy!B168,Patient7_Healthy!B168,Patient32_Healthy!B168)</f>
        <v>0.10475724310403596</v>
      </c>
      <c r="C168">
        <f>STDEV(Patient3_Healthy!B168,Patient4_Healthy!B168,Patient7_Healthy!B168,Patient32_Healthy!B168)</f>
        <v>0.15211011925932627</v>
      </c>
      <c r="D168" s="132">
        <f>AVERAGE(Patient3_Healthy!C168,Patient4_Healthy!C168,Patient7_Healthy!C168,Patient32_Healthy!C168)</f>
        <v>7.3489296101568707E-2</v>
      </c>
      <c r="E168" s="139">
        <f>STDEV(Patient3_Healthy!C168,Patient4_Healthy!C168,Patient7_Healthy!C168,Patient32_Healthy!C168)</f>
        <v>0.15179161785515971</v>
      </c>
      <c r="F168">
        <f>AVERAGE(Patient3_Healthy!D168,Patient4_Healthy!D168,Patient7_Healthy!D168,Patient32_Healthy!D168)</f>
        <v>2.453752054849688E-2</v>
      </c>
      <c r="G168">
        <f>STDEV(Patient3_Healthy!D168,Patient4_Healthy!D168,Patient7_Healthy!D168,Patient32_Healthy!D168)</f>
        <v>0.16322204162675313</v>
      </c>
      <c r="I168" s="13" t="s">
        <v>72</v>
      </c>
      <c r="J168">
        <f>AVERAGE(Patient3_Healthy!I168,Patient4_Healthy!I168,Patient7_Healthy!I168)</f>
        <v>0.15412632189229142</v>
      </c>
      <c r="K168">
        <f>STDEV(Patient3_Healthy!I168,Patient4_Healthy!I168,Patient7_Healthy!I168)</f>
        <v>0.40275937425382441</v>
      </c>
      <c r="L168">
        <f>AVERAGE(Patient3_Healthy!J168,Patient4_Healthy!J168,Patient7_Healthy!J168)</f>
        <v>0.29860878559842591</v>
      </c>
      <c r="M168" s="139">
        <f>STDEV(Patient3_Healthy!J168,Patient4_Healthy!J168,Patient7_Healthy!J168)</f>
        <v>0.2216153440123983</v>
      </c>
      <c r="N168">
        <f>AVERAGE(Patient3_Healthy!K168,Patient4_Healthy!K168,Patient7_Healthy!K168)</f>
        <v>0.24982861540776571</v>
      </c>
      <c r="O168">
        <f>STDEV(Patient3_Healthy!K168,Patient4_Healthy!K168,Patient7_Healthy!K168)</f>
        <v>0.19683797123116606</v>
      </c>
      <c r="Q168" s="13" t="s">
        <v>73</v>
      </c>
      <c r="R168">
        <f>AVERAGE(Patient3_Healthy!P168,Patient4_Healthy!P168,Patient7_Healthy!P168,Patient32_Healthy!P168)</f>
        <v>0.33029490287917113</v>
      </c>
      <c r="S168">
        <f>STDEV(Patient3_Healthy!P168,Patient4_Healthy!P168,Patient7_Healthy!P168,Patient32_Healthy!P168)</f>
        <v>0.32286099444040078</v>
      </c>
      <c r="T168" s="132">
        <f>AVERAGE(Patient3_Healthy!Q168,Patient4_Healthy!Q168,Patient7_Healthy!Q168,Patient32_Healthy!Q168)</f>
        <v>0.309716147359691</v>
      </c>
      <c r="U168" s="139">
        <f>STDEV(Patient3_Healthy!Q168,Patient4_Healthy!Q168,Patient7_Healthy!Q168,Patient32_Healthy!Q168)</f>
        <v>0.36899977667110118</v>
      </c>
    </row>
    <row r="169" spans="1:29" x14ac:dyDescent="0.25">
      <c r="A169" s="29" t="s">
        <v>17</v>
      </c>
      <c r="B169">
        <f>AVERAGE(Patient3_Healthy!B169,Patient4_Healthy!B169,Patient7_Healthy!B169,Patient32_Healthy!B169)</f>
        <v>0.11825484832124519</v>
      </c>
      <c r="C169">
        <f>STDEV(Patient3_Healthy!B169,Patient4_Healthy!B169,Patient7_Healthy!B169,Patient32_Healthy!B169)</f>
        <v>0.30803408988065706</v>
      </c>
      <c r="D169" s="132">
        <f>AVERAGE(Patient3_Healthy!C169,Patient4_Healthy!C169,Patient7_Healthy!C169,Patient32_Healthy!C169)</f>
        <v>0.27894941756118946</v>
      </c>
      <c r="E169" s="139">
        <f>STDEV(Patient3_Healthy!C169,Patient4_Healthy!C169,Patient7_Healthy!C169,Patient32_Healthy!C169)</f>
        <v>0.22392687726258323</v>
      </c>
      <c r="F169">
        <f>AVERAGE(Patient3_Healthy!D169,Patient4_Healthy!D169,Patient7_Healthy!D169,Patient32_Healthy!D169)</f>
        <v>0.20275809254564775</v>
      </c>
      <c r="G169">
        <f>STDEV(Patient3_Healthy!D169,Patient4_Healthy!D169,Patient7_Healthy!D169,Patient32_Healthy!D169)</f>
        <v>0.15158593215605445</v>
      </c>
      <c r="I169" s="13" t="s">
        <v>74</v>
      </c>
      <c r="J169">
        <f>AVERAGE(Patient3_Healthy!I169,Patient4_Healthy!I169,Patient7_Healthy!I169,Patient32_Healthy!I169)</f>
        <v>0.33912853946109389</v>
      </c>
      <c r="K169">
        <f>STDEV(Patient3_Healthy!I169,Patient4_Healthy!I169,Patient7_Healthy!I169,Patient32_Healthy!I169)</f>
        <v>0.36953769090595195</v>
      </c>
      <c r="L169">
        <f>AVERAGE(Patient3_Healthy!J169,Patient4_Healthy!J169,Patient7_Healthy!J169,Patient32_Healthy!J169)</f>
        <v>0.22329730839404771</v>
      </c>
      <c r="M169" s="139">
        <f>STDEV(Patient3_Healthy!J169,Patient4_Healthy!J169,Patient7_Healthy!J169,Patient32_Healthy!J169)</f>
        <v>0.24789588224639475</v>
      </c>
      <c r="N169">
        <f>AVERAGE(Patient3_Healthy!K169,Patient4_Healthy!K169,Patient7_Healthy!K169,Patient32_Healthy!K169)</f>
        <v>0.20639703192418624</v>
      </c>
      <c r="O169">
        <f>STDEV(Patient3_Healthy!K169,Patient4_Healthy!K169,Patient7_Healthy!K169,Patient32_Healthy!K169)</f>
        <v>0.19458296445611253</v>
      </c>
      <c r="Q169" s="13" t="s">
        <v>75</v>
      </c>
      <c r="R169">
        <f>AVERAGE(Patient3_Healthy!P169,Patient4_Healthy!P169,Patient7_Healthy!P169)</f>
        <v>0.26881017177427963</v>
      </c>
      <c r="S169">
        <f>STDEV(Patient3_Healthy!P169,Patient4_Healthy!P169,Patient7_Healthy!P169)</f>
        <v>0.41877012521064588</v>
      </c>
      <c r="T169" s="132">
        <f>AVERAGE(Patient3_Healthy!Q169,Patient4_Healthy!Q169,Patient7_Healthy!Q169)</f>
        <v>0.16924600037778967</v>
      </c>
      <c r="U169" s="139">
        <f>STDEV(Patient3_Healthy!Q169,Patient4_Healthy!Q169,Patient7_Healthy!Q169)</f>
        <v>0.3469555978555568</v>
      </c>
      <c r="Y169" s="165" t="s">
        <v>80</v>
      </c>
    </row>
    <row r="170" spans="1:29" x14ac:dyDescent="0.25">
      <c r="A170" s="29" t="s">
        <v>20</v>
      </c>
      <c r="B170">
        <f>AVERAGE(Patient3_Healthy!B170,Patient4_Healthy!B170,Patient7_Healthy!B170,Patient32_Healthy!B170)</f>
        <v>0.24275059792570833</v>
      </c>
      <c r="C170">
        <f>STDEV(Patient3_Healthy!B170,Patient4_Healthy!B170,Patient7_Healthy!B170,Patient32_Healthy!B170)</f>
        <v>0.34149514600914549</v>
      </c>
      <c r="D170" s="132">
        <f>AVERAGE(Patient3_Healthy!C170,Patient4_Healthy!C170,Patient7_Healthy!C170,Patient32_Healthy!C170)</f>
        <v>0.21958758956960234</v>
      </c>
      <c r="E170" s="139">
        <f>STDEV(Patient3_Healthy!C170,Patient4_Healthy!C170,Patient7_Healthy!C170,Patient32_Healthy!C170)</f>
        <v>0.21613550181760044</v>
      </c>
      <c r="F170">
        <f>AVERAGE(Patient3_Healthy!D170,Patient4_Healthy!D170,Patient7_Healthy!D170,Patient32_Healthy!D170)</f>
        <v>0.16540187281376112</v>
      </c>
      <c r="G170">
        <f>STDEV(Patient3_Healthy!D170,Patient4_Healthy!D170,Patient7_Healthy!D170,Patient32_Healthy!D170)</f>
        <v>0.20051840897905873</v>
      </c>
      <c r="I170" s="13" t="s">
        <v>76</v>
      </c>
      <c r="J170">
        <f>AVERAGE(Patient3_Healthy!I170,Patient4_Healthy!I170,Patient7_Healthy!I170,Patient32_Healthy!I170)</f>
        <v>8.7529614227493002E-2</v>
      </c>
      <c r="K170">
        <f>STDEV(Patient3_Healthy!I170,Patient4_Healthy!I170,Patient7_Healthy!I170,Patient32_Healthy!I170)</f>
        <v>0.24287148383946386</v>
      </c>
      <c r="L170">
        <f>AVERAGE(Patient3_Healthy!J170,Patient4_Healthy!J170,Patient7_Healthy!J170,Patient32_Healthy!J170)</f>
        <v>0.15781650045341822</v>
      </c>
      <c r="M170" s="139">
        <f>STDEV(Patient3_Healthy!J170,Patient4_Healthy!J170,Patient7_Healthy!J170,Patient32_Healthy!J170)</f>
        <v>0.14469629454322239</v>
      </c>
      <c r="N170">
        <f>AVERAGE(Patient3_Healthy!K170,Patient4_Healthy!K170,Patient7_Healthy!K170,Patient32_Healthy!K170)</f>
        <v>0.14050294330250651</v>
      </c>
      <c r="O170">
        <f>STDEV(Patient3_Healthy!K170,Patient4_Healthy!K170,Patient7_Healthy!K170,Patient32_Healthy!K170)</f>
        <v>9.1439841803567082E-2</v>
      </c>
      <c r="Q170" s="13" t="s">
        <v>77</v>
      </c>
      <c r="R170">
        <f>AVERAGE(Patient3_Healthy!P170,Patient4_Healthy!P170,Patient7_Healthy!P170,Patient32_Healthy!P170)</f>
        <v>0.1005277302855386</v>
      </c>
      <c r="S170">
        <f>STDEV(Patient3_Healthy!P170,Patient4_Healthy!P170,Patient7_Healthy!P170,Patient32_Healthy!P170)</f>
        <v>0.26858273674274358</v>
      </c>
      <c r="T170" s="132">
        <f>AVERAGE(Patient3_Healthy!Q170,Patient4_Healthy!Q170,Patient7_Healthy!Q170,Patient32_Healthy!Q170)</f>
        <v>0.14421690974284862</v>
      </c>
      <c r="U170" s="139">
        <f>STDEV(Patient3_Healthy!Q170,Patient4_Healthy!Q170,Patient7_Healthy!Q170,Patient32_Healthy!Q170)</f>
        <v>0.27903873067141244</v>
      </c>
      <c r="Y170" s="29"/>
      <c r="Z170" s="160" t="s">
        <v>12</v>
      </c>
      <c r="AA170" s="161"/>
      <c r="AB170" s="159" t="s">
        <v>13</v>
      </c>
      <c r="AC170" s="160"/>
    </row>
    <row r="171" spans="1:29" x14ac:dyDescent="0.25">
      <c r="A171" s="29" t="s">
        <v>23</v>
      </c>
      <c r="B171">
        <f>AVERAGE(Patient3_Healthy!B171,Patient4_Healthy!B171,Patient7_Healthy!B171)</f>
        <v>0.15892257141230023</v>
      </c>
      <c r="C171">
        <f>STDEV(Patient3_Healthy!B171,Patient4_Healthy!B171,Patient7_Healthy!B171)</f>
        <v>0.20569530399502686</v>
      </c>
      <c r="D171" s="132">
        <f>AVERAGE(Patient3_Healthy!C171,Patient4_Healthy!C171,Patient7_Healthy!C171)</f>
        <v>0.29530799198778585</v>
      </c>
      <c r="E171" s="139">
        <f>STDEV(Patient3_Healthy!C171,Patient4_Healthy!C171,Patient7_Healthy!C171)</f>
        <v>0.14179572863381495</v>
      </c>
      <c r="F171">
        <f>AVERAGE(Patient3_Healthy!D171,Patient4_Healthy!D171,Patient7_Healthy!D171)</f>
        <v>0.30653052016783433</v>
      </c>
      <c r="G171">
        <f>STDEV(Patient3_Healthy!D171,Patient4_Healthy!D171,Patient7_Healthy!D171)</f>
        <v>0.17427715820995568</v>
      </c>
      <c r="I171" s="13" t="s">
        <v>78</v>
      </c>
      <c r="J171">
        <f>AVERAGE(Patient3_Healthy!I171,Patient4_Healthy!I171,Patient7_Healthy!I171,Patient32_Healthy!I171)</f>
        <v>0.13810893990476791</v>
      </c>
      <c r="K171">
        <f>STDEV(Patient3_Healthy!I171,Patient4_Healthy!I171,Patient7_Healthy!I171,Patient32_Healthy!I171)</f>
        <v>0.3949945276411147</v>
      </c>
      <c r="L171">
        <f>AVERAGE(Patient3_Healthy!J171,Patient4_Healthy!J171,Patient7_Healthy!J171,Patient32_Healthy!J171)</f>
        <v>0.25717393324650573</v>
      </c>
      <c r="M171" s="139">
        <f>STDEV(Patient3_Healthy!J171,Patient4_Healthy!J171,Patient7_Healthy!J171,Patient32_Healthy!J171)</f>
        <v>0.15025325555708688</v>
      </c>
      <c r="N171">
        <f>AVERAGE(Patient3_Healthy!K171,Patient4_Healthy!K171,Patient7_Healthy!K171,Patient32_Healthy!K171)</f>
        <v>0.16643862119757655</v>
      </c>
      <c r="O171">
        <f>STDEV(Patient3_Healthy!K171,Patient4_Healthy!K171,Patient7_Healthy!K171,Patient32_Healthy!K171)</f>
        <v>0.15961829935170038</v>
      </c>
      <c r="Q171" s="13" t="s">
        <v>79</v>
      </c>
      <c r="R171">
        <f>AVERAGE(Patient3_Healthy!P171,Patient4_Healthy!P171,Patient7_Healthy!P171,Patient32_Healthy!P171)</f>
        <v>0.12759150128218552</v>
      </c>
      <c r="S171">
        <f>STDEV(Patient3_Healthy!P171,Patient4_Healthy!P171,Patient7_Healthy!P171,Patient32_Healthy!P171)</f>
        <v>0.45925654004088157</v>
      </c>
      <c r="T171" s="132">
        <f>AVERAGE(Patient3_Healthy!Q171,Patient4_Healthy!Q171,Patient7_Healthy!Q171,Patient32_Healthy!Q171)</f>
        <v>-3.2453918992451494E-2</v>
      </c>
      <c r="U171" s="139">
        <f>STDEV(Patient3_Healthy!Q171,Patient4_Healthy!Q171,Patient7_Healthy!Q171,Patient32_Healthy!Q171)</f>
        <v>0.3733009287709827</v>
      </c>
      <c r="Y171" s="29"/>
      <c r="Z171" s="29" t="s">
        <v>221</v>
      </c>
      <c r="AA171" s="29" t="s">
        <v>222</v>
      </c>
      <c r="AB171" s="30" t="s">
        <v>221</v>
      </c>
      <c r="AC171" s="29" t="s">
        <v>222</v>
      </c>
    </row>
    <row r="172" spans="1:29" x14ac:dyDescent="0.25">
      <c r="Y172" s="29" t="s">
        <v>15</v>
      </c>
      <c r="Z172">
        <f>AVERAGE(Patient3_Healthy!X172,Patient4_Healthy!X172,Patient7_Healthy!X172,Patient32_Healthy!X172)</f>
        <v>7.0792134097657916E-2</v>
      </c>
      <c r="AA172">
        <f>STDEV(Patient3_Healthy!X172,Patient4_Healthy!X172,Patient7_Healthy!X172,Patient32_Healthy!X172)</f>
        <v>0.21101449236371858</v>
      </c>
      <c r="AB172" s="132">
        <f>AVERAGE(Patient3_Healthy!Y172,Patient4_Healthy!Y172,Patient7_Healthy!Y172,Patient32_Healthy!Y172)</f>
        <v>0.11782767537974749</v>
      </c>
      <c r="AC172">
        <f>STDEV(Patient3_Healthy!Y172,Patient4_Healthy!Y172,Patient7_Healthy!Y172,Patient32_Healthy!Y172)</f>
        <v>0.15365679482504005</v>
      </c>
    </row>
    <row r="173" spans="1:29" x14ac:dyDescent="0.25">
      <c r="A173" s="165" t="s">
        <v>82</v>
      </c>
      <c r="I173" s="165" t="s">
        <v>82</v>
      </c>
      <c r="Q173" s="165" t="s">
        <v>82</v>
      </c>
      <c r="Y173" s="29" t="s">
        <v>18</v>
      </c>
      <c r="Z173">
        <f>AVERAGE(Patient3_Healthy!X173,Patient4_Healthy!X173,Patient7_Healthy!X173,Patient32_Healthy!X173)</f>
        <v>7.6236093772113753E-2</v>
      </c>
      <c r="AA173">
        <f>STDEV(Patient3_Healthy!X173,Patient4_Healthy!X173,Patient7_Healthy!X173,Patient32_Healthy!X173)</f>
        <v>0.24977395706002176</v>
      </c>
      <c r="AB173" s="132">
        <f>AVERAGE(Patient3_Healthy!Y173,Patient4_Healthy!Y173,Patient7_Healthy!Y173,Patient32_Healthy!Y173)</f>
        <v>9.802231654768287E-2</v>
      </c>
      <c r="AC173">
        <f>STDEV(Patient3_Healthy!Y173,Patient4_Healthy!Y173,Patient7_Healthy!Y173,Patient32_Healthy!Y173)</f>
        <v>0.23322254968302747</v>
      </c>
    </row>
    <row r="174" spans="1:29" x14ac:dyDescent="0.25">
      <c r="A174" s="29"/>
      <c r="B174" s="187" t="s">
        <v>12</v>
      </c>
      <c r="C174" s="190"/>
      <c r="D174" s="189" t="s">
        <v>68</v>
      </c>
      <c r="E174" s="190"/>
      <c r="F174" s="189" t="s">
        <v>69</v>
      </c>
      <c r="G174" s="187"/>
      <c r="I174" s="29"/>
      <c r="J174" s="187" t="s">
        <v>13</v>
      </c>
      <c r="K174" s="188"/>
      <c r="L174" s="189" t="s">
        <v>70</v>
      </c>
      <c r="M174" s="190"/>
      <c r="N174" s="187" t="s">
        <v>71</v>
      </c>
      <c r="O174" s="188"/>
      <c r="Q174" s="29"/>
      <c r="R174" s="187" t="s">
        <v>12</v>
      </c>
      <c r="S174" s="188"/>
      <c r="T174" s="189" t="s">
        <v>13</v>
      </c>
      <c r="U174" s="190"/>
      <c r="Y174" s="29" t="s">
        <v>21</v>
      </c>
      <c r="Z174">
        <f>AVERAGE(Patient3_Healthy!X174,Patient4_Healthy!X174,Patient7_Healthy!X174,Patient32_Healthy!X174)</f>
        <v>0.10718026732022148</v>
      </c>
      <c r="AA174">
        <f>STDEV(Patient3_Healthy!X174,Patient4_Healthy!X174,Patient7_Healthy!X174,Patient32_Healthy!X174)</f>
        <v>0.41793645870163848</v>
      </c>
      <c r="AB174" s="132">
        <f>AVERAGE(Patient3_Healthy!Y174,Patient4_Healthy!Y174,Patient7_Healthy!Y174,Patient32_Healthy!Y174)</f>
        <v>6.7970500916964743E-2</v>
      </c>
      <c r="AC174">
        <f>STDEV(Patient3_Healthy!Y174,Patient4_Healthy!Y174,Patient7_Healthy!Y174,Patient32_Healthy!Y174)</f>
        <v>0.28530578092265169</v>
      </c>
    </row>
    <row r="175" spans="1:29" x14ac:dyDescent="0.25">
      <c r="A175" s="28"/>
      <c r="B175" s="29" t="s">
        <v>221</v>
      </c>
      <c r="C175" s="29" t="s">
        <v>222</v>
      </c>
      <c r="D175" s="30" t="s">
        <v>221</v>
      </c>
      <c r="E175" s="31" t="s">
        <v>222</v>
      </c>
      <c r="F175" s="29" t="s">
        <v>221</v>
      </c>
      <c r="G175" s="29" t="s">
        <v>222</v>
      </c>
      <c r="I175" s="28"/>
      <c r="J175" s="29" t="s">
        <v>221</v>
      </c>
      <c r="K175" s="29" t="s">
        <v>222</v>
      </c>
      <c r="L175" s="30" t="s">
        <v>221</v>
      </c>
      <c r="M175" s="31" t="s">
        <v>222</v>
      </c>
      <c r="N175" s="29" t="s">
        <v>221</v>
      </c>
      <c r="O175" s="29" t="s">
        <v>222</v>
      </c>
      <c r="Q175" s="28"/>
      <c r="R175" s="29" t="s">
        <v>221</v>
      </c>
      <c r="S175" s="29" t="s">
        <v>222</v>
      </c>
      <c r="T175" s="30" t="s">
        <v>221</v>
      </c>
      <c r="U175" s="31" t="s">
        <v>222</v>
      </c>
      <c r="Y175" s="29" t="s">
        <v>24</v>
      </c>
      <c r="Z175">
        <f>AVERAGE(Patient3_Healthy!X175,Patient4_Healthy!X175,Patient7_Healthy!X175)</f>
        <v>0.27139417898229512</v>
      </c>
      <c r="AA175">
        <f>STDEV(Patient3_Healthy!X175,Patient4_Healthy!X175,Patient7_Healthy!X175)</f>
        <v>0.45794449535729004</v>
      </c>
      <c r="AB175" s="132">
        <f>AVERAGE(Patient3_Healthy!Y175,Patient4_Healthy!Y175,Patient7_Healthy!Y175)</f>
        <v>0.16159815569831135</v>
      </c>
      <c r="AC175">
        <f>STDEV(Patient3_Healthy!Y175,Patient4_Healthy!Y175,Patient7_Healthy!Y175)</f>
        <v>0.39244869575521057</v>
      </c>
    </row>
    <row r="176" spans="1:29" x14ac:dyDescent="0.25">
      <c r="A176" s="29" t="s">
        <v>14</v>
      </c>
      <c r="B176">
        <f>AVERAGE(Patient3_Healthy!B176,Patient4_Healthy!B176,Patient7_Healthy!B176,Patient32_Healthy!B176)</f>
        <v>-0.16129710104230333</v>
      </c>
      <c r="C176">
        <f>STDEV(Patient3_Healthy!B176,Patient4_Healthy!B176,Patient7_Healthy!B176,Patient32_Healthy!B176)</f>
        <v>0.15184220127690889</v>
      </c>
      <c r="D176" s="132">
        <f>AVERAGE(Patient3_Healthy!C176,Patient4_Healthy!C176,Patient7_Healthy!C176,Patient32_Healthy!C176)</f>
        <v>-0.10706142044247437</v>
      </c>
      <c r="E176" s="139">
        <f>STDEV(Patient3_Healthy!C176,Patient4_Healthy!C176,Patient7_Healthy!C176,Patient32_Healthy!C176)</f>
        <v>0.1479230511840389</v>
      </c>
      <c r="F176">
        <f>AVERAGE(Patient3_Healthy!D176,Patient4_Healthy!D176,Patient7_Healthy!D176,Patient32_Healthy!D176)</f>
        <v>-0.11619595435071463</v>
      </c>
      <c r="G176">
        <f>STDEV(Patient3_Healthy!D176,Patient4_Healthy!D176,Patient7_Healthy!D176,Patient32_Healthy!D176)</f>
        <v>0.12760313113362859</v>
      </c>
      <c r="I176" s="13" t="s">
        <v>72</v>
      </c>
      <c r="J176">
        <f>AVERAGE(Patient3_Healthy!I176,Patient4_Healthy!I176,Patient7_Healthy!I176,Patient32_Healthy!I176)</f>
        <v>0.33137725073796387</v>
      </c>
      <c r="K176">
        <f>STDEV(Patient3_Healthy!I176,Patient4_Healthy!I176,Patient7_Healthy!I176,Patient32_Healthy!I176)</f>
        <v>0.31954384148551956</v>
      </c>
      <c r="L176">
        <f>AVERAGE(Patient3_Healthy!J176,Patient4_Healthy!J176,Patient7_Healthy!J176,Patient32_Healthy!J176)</f>
        <v>0.2723495431509948</v>
      </c>
      <c r="M176" s="139">
        <f>STDEV(Patient3_Healthy!J176,Patient4_Healthy!J176,Patient7_Healthy!J176,Patient32_Healthy!J176)</f>
        <v>0.39965404875983201</v>
      </c>
      <c r="N176">
        <f>AVERAGE(Patient3_Healthy!K176,Patient4_Healthy!K176,Patient7_Healthy!K176,Patient32_Healthy!K176)</f>
        <v>0.21717675157757943</v>
      </c>
      <c r="O176">
        <f>STDEV(Patient3_Healthy!K176,Patient4_Healthy!K176,Patient7_Healthy!K176,Patient32_Healthy!K176)</f>
        <v>0.39187265480914157</v>
      </c>
      <c r="Q176" s="13" t="s">
        <v>73</v>
      </c>
      <c r="R176">
        <f>AVERAGE(Patient3_Healthy!P176,Patient4_Healthy!P176,Patient7_Healthy!P176,Patient32_Healthy!P176)</f>
        <v>0.18484316929611483</v>
      </c>
      <c r="S176">
        <f>STDEV(Patient3_Healthy!P176,Patient4_Healthy!P176,Patient7_Healthy!P176,Patient32_Healthy!P176)</f>
        <v>0.34575033689688173</v>
      </c>
      <c r="T176" s="132">
        <f>AVERAGE(Patient3_Healthy!Q176,Patient4_Healthy!Q176,Patient7_Healthy!Q176,Patient32_Healthy!Q176)</f>
        <v>0.22697134725782164</v>
      </c>
      <c r="U176" s="139">
        <f>STDEV(Patient3_Healthy!Q176,Patient4_Healthy!Q176,Patient7_Healthy!Q176,Patient32_Healthy!Q176)</f>
        <v>0.3707330958756796</v>
      </c>
      <c r="Y176" s="29" t="s">
        <v>25</v>
      </c>
      <c r="Z176">
        <f>AVERAGE(Patient3_Healthy!X176,Patient4_Healthy!X176,Patient7_Healthy!X176,Patient32_Healthy!X176)</f>
        <v>3.5871663194747848E-2</v>
      </c>
      <c r="AA176">
        <f>STDEV(Patient3_Healthy!X176,Patient4_Healthy!X176,Patient7_Healthy!X176,Patient32_Healthy!X176)</f>
        <v>0.28404783339419287</v>
      </c>
      <c r="AB176" s="132">
        <f>AVERAGE(Patient3_Healthy!Y176,Patient4_Healthy!Y176,Patient7_Healthy!Y176,Patient32_Healthy!Y176)</f>
        <v>1.4480575565612094E-3</v>
      </c>
      <c r="AC176">
        <f>STDEV(Patient3_Healthy!Y176,Patient4_Healthy!Y176,Patient7_Healthy!Y176,Patient32_Healthy!Y176)</f>
        <v>0.25830308640770577</v>
      </c>
    </row>
    <row r="177" spans="1:29" x14ac:dyDescent="0.25">
      <c r="A177" s="29" t="s">
        <v>17</v>
      </c>
      <c r="B177">
        <f>AVERAGE(Patient3_Healthy!B177,Patient4_Healthy!B177,Patient7_Healthy!B177,Patient32_Healthy!B177)</f>
        <v>6.3214308565446645E-2</v>
      </c>
      <c r="C177">
        <f>STDEV(Patient3_Healthy!B177,Patient4_Healthy!B177,Patient7_Healthy!B177,Patient32_Healthy!B177)</f>
        <v>0.2205844752630936</v>
      </c>
      <c r="D177" s="132">
        <f>AVERAGE(Patient3_Healthy!C177,Patient4_Healthy!C177,Patient7_Healthy!C177,Patient32_Healthy!C177)</f>
        <v>0.10990293769699463</v>
      </c>
      <c r="E177" s="139">
        <f>STDEV(Patient3_Healthy!C177,Patient4_Healthy!C177,Patient7_Healthy!C177,Patient32_Healthy!C177)</f>
        <v>0.16032835555188363</v>
      </c>
      <c r="F177">
        <f>AVERAGE(Patient3_Healthy!D177,Patient4_Healthy!D177,Patient7_Healthy!D177,Patient32_Healthy!D177)</f>
        <v>8.0072597817726424E-2</v>
      </c>
      <c r="G177">
        <f>STDEV(Patient3_Healthy!D177,Patient4_Healthy!D177,Patient7_Healthy!D177,Patient32_Healthy!D177)</f>
        <v>0.12673631743548727</v>
      </c>
      <c r="I177" s="13" t="s">
        <v>74</v>
      </c>
      <c r="J177">
        <f>AVERAGE(Patient3_Healthy!I177,Patient4_Healthy!I177,Patient7_Healthy!I177,Patient32_Healthy!I177)</f>
        <v>0.22788495693690658</v>
      </c>
      <c r="K177">
        <f>STDEV(Patient3_Healthy!I177,Patient4_Healthy!I177,Patient7_Healthy!I177,Patient32_Healthy!I177)</f>
        <v>0.39651249732233723</v>
      </c>
      <c r="L177">
        <f>AVERAGE(Patient3_Healthy!J177,Patient4_Healthy!J177,Patient7_Healthy!J177,Patient32_Healthy!J177)</f>
        <v>0.25697048326947913</v>
      </c>
      <c r="M177" s="139">
        <f>STDEV(Patient3_Healthy!J177,Patient4_Healthy!J177,Patient7_Healthy!J177,Patient32_Healthy!J177)</f>
        <v>0.28646180042364516</v>
      </c>
      <c r="N177">
        <f>AVERAGE(Patient3_Healthy!K177,Patient4_Healthy!K177,Patient7_Healthy!K177,Patient32_Healthy!K177)</f>
        <v>0.2118895561007304</v>
      </c>
      <c r="O177">
        <f>STDEV(Patient3_Healthy!K177,Patient4_Healthy!K177,Patient7_Healthy!K177,Patient32_Healthy!K177)</f>
        <v>0.26356243075709934</v>
      </c>
      <c r="Q177" s="13" t="s">
        <v>75</v>
      </c>
      <c r="R177">
        <f>AVERAGE(Patient3_Healthy!P177,Patient4_Healthy!P177,Patient7_Healthy!P177,Patient32_Healthy!P177)</f>
        <v>0.22443387914585489</v>
      </c>
      <c r="S177">
        <f>STDEV(Patient3_Healthy!P177,Patient4_Healthy!P177,Patient7_Healthy!P177,Patient32_Healthy!P177)</f>
        <v>0.35415612388468487</v>
      </c>
      <c r="T177" s="132">
        <f>AVERAGE(Patient3_Healthy!Q177,Patient4_Healthy!Q177,Patient7_Healthy!Q177,Patient32_Healthy!Q177)</f>
        <v>0.32556621121727869</v>
      </c>
      <c r="U177" s="139">
        <f>STDEV(Patient3_Healthy!Q177,Patient4_Healthy!Q177,Patient7_Healthy!Q177,Patient32_Healthy!Q177)</f>
        <v>0.32923183760242608</v>
      </c>
      <c r="Y177" s="29" t="s">
        <v>26</v>
      </c>
      <c r="Z177">
        <f>AVERAGE(Patient3_Healthy!X177,Patient4_Healthy!X177,Patient7_Healthy!X177,Patient32_Healthy!X177)</f>
        <v>9.408153781269013E-2</v>
      </c>
      <c r="AA177">
        <f>STDEV(Patient3_Healthy!X177,Patient4_Healthy!X177,Patient7_Healthy!X177,Patient32_Healthy!X177)</f>
        <v>0.309403682312622</v>
      </c>
      <c r="AB177" s="132">
        <f>AVERAGE(Patient3_Healthy!Y177,Patient4_Healthy!Y177,Patient7_Healthy!Y177,Patient32_Healthy!Y177)</f>
        <v>1.3090501407288041E-2</v>
      </c>
      <c r="AC177">
        <f>STDEV(Patient3_Healthy!Y177,Patient4_Healthy!Y177,Patient7_Healthy!Y177,Patient32_Healthy!Y177)</f>
        <v>0.30527123925683142</v>
      </c>
    </row>
    <row r="178" spans="1:29" x14ac:dyDescent="0.25">
      <c r="A178" s="29" t="s">
        <v>20</v>
      </c>
      <c r="B178">
        <f>AVERAGE(Patient3_Healthy!B178,Patient4_Healthy!B178,Patient7_Healthy!B178,Patient32_Healthy!B178)</f>
        <v>4.1587907984687221E-2</v>
      </c>
      <c r="C178">
        <f>STDEV(Patient3_Healthy!B178,Patient4_Healthy!B178,Patient7_Healthy!B178,Patient32_Healthy!B178)</f>
        <v>0.1479516552887816</v>
      </c>
      <c r="D178" s="132">
        <f>AVERAGE(Patient3_Healthy!C178,Patient4_Healthy!C178,Patient7_Healthy!C178,Patient32_Healthy!C178)</f>
        <v>0.15703292017824855</v>
      </c>
      <c r="E178" s="139">
        <f>STDEV(Patient3_Healthy!C178,Patient4_Healthy!C178,Patient7_Healthy!C178,Patient32_Healthy!C178)</f>
        <v>0.2231416213783502</v>
      </c>
      <c r="F178">
        <f>AVERAGE(Patient3_Healthy!D178,Patient4_Healthy!D178,Patient7_Healthy!D178,Patient32_Healthy!D178)</f>
        <v>0.10029610274344139</v>
      </c>
      <c r="G178">
        <f>STDEV(Patient3_Healthy!D178,Patient4_Healthy!D178,Patient7_Healthy!D178,Patient32_Healthy!D178)</f>
        <v>0.19217108535009475</v>
      </c>
      <c r="I178" s="13" t="s">
        <v>76</v>
      </c>
      <c r="J178">
        <f>AVERAGE(Patient3_Healthy!I178,Patient4_Healthy!I178,Patient7_Healthy!I178,Patient32_Healthy!I178)</f>
        <v>8.5803483368725481E-2</v>
      </c>
      <c r="K178">
        <f>STDEV(Patient3_Healthy!I178,Patient4_Healthy!I178,Patient7_Healthy!I178,Patient32_Healthy!I178)</f>
        <v>0.1328344077410771</v>
      </c>
      <c r="L178">
        <f>AVERAGE(Patient3_Healthy!J178,Patient4_Healthy!J178,Patient7_Healthy!J178,Patient32_Healthy!J178)</f>
        <v>0.17589523995136419</v>
      </c>
      <c r="M178" s="139">
        <f>STDEV(Patient3_Healthy!J178,Patient4_Healthy!J178,Patient7_Healthy!J178,Patient32_Healthy!J178)</f>
        <v>0.23170441240563047</v>
      </c>
      <c r="N178">
        <f>AVERAGE(Patient3_Healthy!K178,Patient4_Healthy!K178,Patient7_Healthy!K178,Patient32_Healthy!K178)</f>
        <v>0.15101987052795274</v>
      </c>
      <c r="O178">
        <f>STDEV(Patient3_Healthy!K178,Patient4_Healthy!K178,Patient7_Healthy!K178,Patient32_Healthy!K178)</f>
        <v>0.22637197078833757</v>
      </c>
      <c r="Q178" s="13" t="s">
        <v>77</v>
      </c>
      <c r="R178">
        <f>AVERAGE(Patient3_Healthy!P178,Patient4_Healthy!P178,Patient7_Healthy!P178,Patient32_Healthy!P178)</f>
        <v>0.32798705930299338</v>
      </c>
      <c r="S178">
        <f>STDEV(Patient3_Healthy!P178,Patient4_Healthy!P178,Patient7_Healthy!P178,Patient32_Healthy!P178)</f>
        <v>0.33576628209728526</v>
      </c>
      <c r="T178" s="132">
        <f>AVERAGE(Patient3_Healthy!Q178,Patient4_Healthy!Q178,Patient7_Healthy!Q178,Patient32_Healthy!Q178)</f>
        <v>0.252822754628656</v>
      </c>
      <c r="U178" s="139">
        <f>STDEV(Patient3_Healthy!Q178,Patient4_Healthy!Q178,Patient7_Healthy!Q178,Patient32_Healthy!Q178)</f>
        <v>0.40447747980817317</v>
      </c>
      <c r="Y178" s="29" t="s">
        <v>28</v>
      </c>
      <c r="Z178">
        <f>AVERAGE(Patient3_Healthy!X178,Patient4_Healthy!X178,Patient7_Healthy!X178,Patient32_Healthy!X178)</f>
        <v>0.22442146736228125</v>
      </c>
      <c r="AA178">
        <f>STDEV(Patient3_Healthy!X178,Patient4_Healthy!X178,Patient7_Healthy!X178,Patient32_Healthy!X178)</f>
        <v>0.4402810076049774</v>
      </c>
      <c r="AB178" s="132">
        <f>AVERAGE(Patient3_Healthy!Y178,Patient4_Healthy!Y178,Patient7_Healthy!Y178,Patient32_Healthy!Y178)</f>
        <v>0.20704554152984184</v>
      </c>
      <c r="AC178">
        <f>STDEV(Patient3_Healthy!Y178,Patient4_Healthy!Y178,Patient7_Healthy!Y178,Patient32_Healthy!Y178)</f>
        <v>0.34268134140751683</v>
      </c>
    </row>
    <row r="179" spans="1:29" x14ac:dyDescent="0.25">
      <c r="A179" s="29" t="s">
        <v>23</v>
      </c>
      <c r="B179">
        <f>AVERAGE(Patient3_Healthy!B179,Patient4_Healthy!B179,Patient7_Healthy!B179,Patient32_Healthy!B179)</f>
        <v>0.22881522833268275</v>
      </c>
      <c r="C179">
        <f>STDEV(Patient3_Healthy!B179,Patient4_Healthy!B179,Patient7_Healthy!B179,Patient32_Healthy!B179)</f>
        <v>0.29899585558163533</v>
      </c>
      <c r="D179" s="132">
        <f>AVERAGE(Patient3_Healthy!C179,Patient4_Healthy!C179,Patient7_Healthy!C179,Patient32_Healthy!C179)</f>
        <v>0.25186083275492321</v>
      </c>
      <c r="E179" s="139">
        <f>STDEV(Patient3_Healthy!C179,Patient4_Healthy!C179,Patient7_Healthy!C179,Patient32_Healthy!C179)</f>
        <v>0.22075406241566184</v>
      </c>
      <c r="F179">
        <f>AVERAGE(Patient3_Healthy!D179,Patient4_Healthy!D179,Patient7_Healthy!D179,Patient32_Healthy!D179)</f>
        <v>0.21549427795446485</v>
      </c>
      <c r="G179">
        <f>STDEV(Patient3_Healthy!D179,Patient4_Healthy!D179,Patient7_Healthy!D179,Patient32_Healthy!D179)</f>
        <v>0.18841414489152974</v>
      </c>
      <c r="I179" s="13" t="s">
        <v>78</v>
      </c>
      <c r="J179">
        <f>AVERAGE(Patient3_Healthy!I179,Patient4_Healthy!I179,Patient7_Healthy!I179,Patient32_Healthy!I179)</f>
        <v>0.24892796710480142</v>
      </c>
      <c r="K179">
        <f>STDEV(Patient3_Healthy!I179,Patient4_Healthy!I179,Patient7_Healthy!I179,Patient32_Healthy!I179)</f>
        <v>0.55909744278976503</v>
      </c>
      <c r="L179">
        <f>AVERAGE(Patient3_Healthy!J179,Patient4_Healthy!J179,Patient7_Healthy!J179,Patient32_Healthy!J179)</f>
        <v>0.16522127246317397</v>
      </c>
      <c r="M179" s="139">
        <f>STDEV(Patient3_Healthy!J179,Patient4_Healthy!J179,Patient7_Healthy!J179,Patient32_Healthy!J179)</f>
        <v>0.37513752412673484</v>
      </c>
      <c r="N179">
        <f>AVERAGE(Patient3_Healthy!K179,Patient4_Healthy!K179,Patient7_Healthy!K179,Patient32_Healthy!K179)</f>
        <v>9.0648825403442879E-2</v>
      </c>
      <c r="O179">
        <f>STDEV(Patient3_Healthy!K179,Patient4_Healthy!K179,Patient7_Healthy!K179,Patient32_Healthy!K179)</f>
        <v>0.35112371180736274</v>
      </c>
      <c r="Q179" s="13" t="s">
        <v>79</v>
      </c>
      <c r="R179">
        <f>AVERAGE(Patient3_Healthy!P179,Patient4_Healthy!P179,Patient7_Healthy!P179,Patient32_Healthy!P179)</f>
        <v>9.0470823600849029E-2</v>
      </c>
      <c r="S179">
        <f>STDEV(Patient3_Healthy!P179,Patient4_Healthy!P179,Patient7_Healthy!P179,Patient32_Healthy!P179)</f>
        <v>0.25636888820849268</v>
      </c>
      <c r="T179" s="132">
        <f>AVERAGE(Patient3_Healthy!Q179,Patient4_Healthy!Q179,Patient7_Healthy!Q179,Patient32_Healthy!Q179)</f>
        <v>0.16906941198022518</v>
      </c>
      <c r="U179" s="139">
        <f>STDEV(Patient3_Healthy!Q179,Patient4_Healthy!Q179,Patient7_Healthy!Q179,Patient32_Healthy!Q179)</f>
        <v>0.20468686563406602</v>
      </c>
      <c r="Y179" s="29" t="s">
        <v>29</v>
      </c>
      <c r="Z179">
        <f>AVERAGE(Patient3_Healthy!X179,Patient4_Healthy!X179,Patient7_Healthy!X179,Patient32_Healthy!X179)</f>
        <v>0.34653267100407681</v>
      </c>
      <c r="AA179">
        <f>STDEV(Patient3_Healthy!X179,Patient4_Healthy!X179,Patient7_Healthy!X179,Patient32_Healthy!X179)</f>
        <v>0.33412914442616271</v>
      </c>
      <c r="AB179" s="132">
        <f>AVERAGE(Patient3_Healthy!Y179,Patient4_Healthy!Y179,Patient7_Healthy!Y179,Patient32_Healthy!Y179)</f>
        <v>0.32674117548131365</v>
      </c>
      <c r="AC179">
        <f>STDEV(Patient3_Healthy!Y179,Patient4_Healthy!Y179,Patient7_Healthy!Y179,Patient32_Healthy!Y179)</f>
        <v>0.37755411914250231</v>
      </c>
    </row>
    <row r="181" spans="1:29" x14ac:dyDescent="0.25">
      <c r="A181" s="165" t="s">
        <v>85</v>
      </c>
      <c r="I181" s="165" t="s">
        <v>85</v>
      </c>
      <c r="Q181" s="165" t="s">
        <v>85</v>
      </c>
      <c r="Y181" s="165" t="s">
        <v>82</v>
      </c>
    </row>
    <row r="182" spans="1:29" x14ac:dyDescent="0.25">
      <c r="A182" s="29"/>
      <c r="B182" s="187" t="s">
        <v>12</v>
      </c>
      <c r="C182" s="190"/>
      <c r="D182" s="189" t="s">
        <v>68</v>
      </c>
      <c r="E182" s="190"/>
      <c r="F182" s="189" t="s">
        <v>69</v>
      </c>
      <c r="G182" s="187"/>
      <c r="I182" s="29"/>
      <c r="J182" s="187" t="s">
        <v>13</v>
      </c>
      <c r="K182" s="188"/>
      <c r="L182" s="189" t="s">
        <v>70</v>
      </c>
      <c r="M182" s="190"/>
      <c r="N182" s="187" t="s">
        <v>71</v>
      </c>
      <c r="O182" s="188"/>
      <c r="Q182" s="29"/>
      <c r="R182" s="187" t="s">
        <v>12</v>
      </c>
      <c r="S182" s="188"/>
      <c r="T182" s="189" t="s">
        <v>13</v>
      </c>
      <c r="U182" s="190"/>
      <c r="Y182" s="29"/>
      <c r="Z182" s="160" t="s">
        <v>12</v>
      </c>
      <c r="AA182" s="161"/>
      <c r="AB182" s="159" t="s">
        <v>13</v>
      </c>
      <c r="AC182" s="160"/>
    </row>
    <row r="183" spans="1:29" x14ac:dyDescent="0.25">
      <c r="A183" s="28"/>
      <c r="B183" s="29" t="s">
        <v>221</v>
      </c>
      <c r="C183" s="29" t="s">
        <v>222</v>
      </c>
      <c r="D183" s="30" t="s">
        <v>221</v>
      </c>
      <c r="E183" s="31" t="s">
        <v>222</v>
      </c>
      <c r="F183" s="29" t="s">
        <v>221</v>
      </c>
      <c r="G183" s="29" t="s">
        <v>222</v>
      </c>
      <c r="I183" s="28"/>
      <c r="J183" s="29" t="s">
        <v>221</v>
      </c>
      <c r="K183" s="29" t="s">
        <v>222</v>
      </c>
      <c r="L183" s="30" t="s">
        <v>221</v>
      </c>
      <c r="M183" s="31" t="s">
        <v>222</v>
      </c>
      <c r="N183" s="29" t="s">
        <v>221</v>
      </c>
      <c r="O183" s="29" t="s">
        <v>222</v>
      </c>
      <c r="Q183" s="28"/>
      <c r="R183" s="29" t="s">
        <v>221</v>
      </c>
      <c r="S183" s="29" t="s">
        <v>222</v>
      </c>
      <c r="T183" s="30" t="s">
        <v>221</v>
      </c>
      <c r="U183" s="31" t="s">
        <v>222</v>
      </c>
      <c r="Y183" s="29"/>
      <c r="Z183" s="29" t="s">
        <v>221</v>
      </c>
      <c r="AA183" s="29" t="s">
        <v>222</v>
      </c>
      <c r="AB183" s="30" t="s">
        <v>221</v>
      </c>
      <c r="AC183" s="29" t="s">
        <v>222</v>
      </c>
    </row>
    <row r="184" spans="1:29" x14ac:dyDescent="0.25">
      <c r="A184" s="29" t="s">
        <v>14</v>
      </c>
      <c r="B184">
        <f>AVERAGE(Patient3_Healthy!B184,Patient4_Healthy!B184,Patient7_Healthy!B184,Patient32_Healthy!B184)</f>
        <v>7.640142162352552E-2</v>
      </c>
      <c r="C184">
        <f>STDEV(Patient3_Healthy!B184,Patient4_Healthy!B184,Patient7_Healthy!B184,Patient32_Healthy!B184)</f>
        <v>0.21452840071242027</v>
      </c>
      <c r="D184" s="132">
        <f>AVERAGE(Patient3_Healthy!C184,Patient4_Healthy!C184,Patient7_Healthy!C184,Patient32_Healthy!C184)</f>
        <v>4.083858462357242E-3</v>
      </c>
      <c r="E184" s="139">
        <f>STDEV(Patient3_Healthy!C184,Patient4_Healthy!C184,Patient7_Healthy!C184,Patient32_Healthy!C184)</f>
        <v>5.1412844218092127E-2</v>
      </c>
      <c r="F184">
        <f>AVERAGE(Patient3_Healthy!D184,Patient4_Healthy!D184,Patient7_Healthy!D184,Patient32_Healthy!D184)</f>
        <v>-3.0652735533495002E-3</v>
      </c>
      <c r="G184">
        <f>STDEV(Patient3_Healthy!D184,Patient4_Healthy!D184,Patient7_Healthy!D184,Patient32_Healthy!D184)</f>
        <v>3.9204398804802296E-2</v>
      </c>
      <c r="I184" s="13" t="s">
        <v>72</v>
      </c>
      <c r="J184">
        <f>AVERAGE(Patient3_Healthy!I184,Patient4_Healthy!I184,Patient7_Healthy!I184,Patient32_Healthy!I184)</f>
        <v>0.28745609734375055</v>
      </c>
      <c r="K184">
        <f>STDEV(Patient3_Healthy!I184,Patient4_Healthy!I184,Patient7_Healthy!I184,Patient32_Healthy!I184)</f>
        <v>0.30334010121361138</v>
      </c>
      <c r="L184">
        <f>AVERAGE(Patient3_Healthy!J184,Patient4_Healthy!J184,Patient7_Healthy!J184,Patient32_Healthy!J184)</f>
        <v>0.2111485648361634</v>
      </c>
      <c r="M184" s="139">
        <f>STDEV(Patient3_Healthy!J184,Patient4_Healthy!J184,Patient7_Healthy!J184,Patient32_Healthy!J184)</f>
        <v>0.34146241382388376</v>
      </c>
      <c r="N184">
        <f>AVERAGE(Patient3_Healthy!K184,Patient4_Healthy!K184,Patient7_Healthy!K184,Patient32_Healthy!K184)</f>
        <v>5.6644805127702522E-2</v>
      </c>
      <c r="O184">
        <f>STDEV(Patient3_Healthy!K184,Patient4_Healthy!K184,Patient7_Healthy!K184,Patient32_Healthy!K184)</f>
        <v>4.2632694872240903E-2</v>
      </c>
      <c r="Q184" s="13" t="s">
        <v>73</v>
      </c>
      <c r="R184">
        <f>AVERAGE(Patient3_Healthy!P184,Patient4_Healthy!P184,Patient7_Healthy!P184,Patient32_Healthy!P184)</f>
        <v>0.18622205630949343</v>
      </c>
      <c r="S184">
        <f>STDEV(Patient3_Healthy!P184,Patient4_Healthy!P184,Patient7_Healthy!P184,Patient32_Healthy!P184)</f>
        <v>6.4982999046422185E-2</v>
      </c>
      <c r="T184" s="132">
        <f>AVERAGE(Patient3_Healthy!Q184,Patient4_Healthy!Q184,Patient7_Healthy!Q184,Patient32_Healthy!Q184)</f>
        <v>0.22875614251173396</v>
      </c>
      <c r="U184" s="139">
        <f>STDEV(Patient3_Healthy!Q184,Patient4_Healthy!Q184,Patient7_Healthy!Q184,Patient32_Healthy!Q184)</f>
        <v>0.20308358492949075</v>
      </c>
      <c r="Y184" s="29" t="s">
        <v>15</v>
      </c>
      <c r="Z184">
        <f>AVERAGE(Patient3_Healthy!X184,Patient4_Healthy!X184,Patient7_Healthy!X184,Patient32_Healthy!X184)</f>
        <v>-5.3745781342405659E-2</v>
      </c>
      <c r="AA184">
        <f>STDEV(Patient3_Healthy!X184,Patient4_Healthy!X184,Patient7_Healthy!X184,Patient32_Healthy!X184)</f>
        <v>0.14125049335783743</v>
      </c>
      <c r="AB184" s="132">
        <f>AVERAGE(Patient3_Healthy!Y184,Patient4_Healthy!Y184,Patient7_Healthy!Y184,Patient32_Healthy!Y184)</f>
        <v>-9.6754044856857138E-2</v>
      </c>
      <c r="AC184">
        <f>STDEV(Patient3_Healthy!Y184,Patient4_Healthy!Y184,Patient7_Healthy!Y184,Patient32_Healthy!Y184)</f>
        <v>0.18396098497778551</v>
      </c>
    </row>
    <row r="185" spans="1:29" x14ac:dyDescent="0.25">
      <c r="A185" s="29" t="s">
        <v>17</v>
      </c>
      <c r="B185">
        <f>AVERAGE(Patient3_Healthy!B185,Patient4_Healthy!B185,Patient7_Healthy!B185,Patient32_Healthy!B185)</f>
        <v>7.3638802486440016E-2</v>
      </c>
      <c r="C185">
        <f>STDEV(Patient3_Healthy!B185,Patient4_Healthy!B185,Patient7_Healthy!B185,Patient32_Healthy!B185)</f>
        <v>0.10091457004298328</v>
      </c>
      <c r="D185" s="132">
        <f>AVERAGE(Patient3_Healthy!C185,Patient4_Healthy!C185,Patient7_Healthy!C185,Patient32_Healthy!C185)</f>
        <v>5.494453586453292E-2</v>
      </c>
      <c r="E185" s="139">
        <f>STDEV(Patient3_Healthy!C185,Patient4_Healthy!C185,Patient7_Healthy!C185,Patient32_Healthy!C185)</f>
        <v>0.16117426316321321</v>
      </c>
      <c r="F185">
        <f>AVERAGE(Patient3_Healthy!D185,Patient4_Healthy!D185,Patient7_Healthy!D185,Patient32_Healthy!D185)</f>
        <v>3.0591447310976544E-3</v>
      </c>
      <c r="G185">
        <f>STDEV(Patient3_Healthy!D185,Patient4_Healthy!D185,Patient7_Healthy!D185,Patient32_Healthy!D185)</f>
        <v>0.10827329556697739</v>
      </c>
      <c r="I185" s="13" t="s">
        <v>74</v>
      </c>
      <c r="J185">
        <f>AVERAGE(Patient3_Healthy!I185,Patient4_Healthy!I185,Patient7_Healthy!I185,Patient32_Healthy!I185)</f>
        <v>0.23044401815370996</v>
      </c>
      <c r="K185">
        <f>STDEV(Patient3_Healthy!I185,Patient4_Healthy!I185,Patient7_Healthy!I185,Patient32_Healthy!I185)</f>
        <v>0.20839023115100647</v>
      </c>
      <c r="L185">
        <f>AVERAGE(Patient3_Healthy!J185,Patient4_Healthy!J185,Patient7_Healthy!J185,Patient32_Healthy!J185)</f>
        <v>8.9616529340508219E-2</v>
      </c>
      <c r="M185" s="139">
        <f>STDEV(Patient3_Healthy!J185,Patient4_Healthy!J185,Patient7_Healthy!J185,Patient32_Healthy!J185)</f>
        <v>0.10989897690126907</v>
      </c>
      <c r="N185">
        <f>AVERAGE(Patient3_Healthy!K185,Patient4_Healthy!K185,Patient7_Healthy!K185,Patient32_Healthy!K185)</f>
        <v>3.6207928125111283E-2</v>
      </c>
      <c r="O185">
        <f>STDEV(Patient3_Healthy!K185,Patient4_Healthy!K185,Patient7_Healthy!K185,Patient32_Healthy!K185)</f>
        <v>5.6535566117826251E-2</v>
      </c>
      <c r="Q185" s="13" t="s">
        <v>75</v>
      </c>
      <c r="R185">
        <f>AVERAGE(Patient3_Healthy!P185,Patient4_Healthy!P185,Patient7_Healthy!P185,Patient32_Healthy!P185)</f>
        <v>0.2607373764404573</v>
      </c>
      <c r="S185">
        <f>STDEV(Patient3_Healthy!P185,Patient4_Healthy!P185,Patient7_Healthy!P185,Patient32_Healthy!P185)</f>
        <v>0.23127158457605751</v>
      </c>
      <c r="T185" s="132">
        <f>AVERAGE(Patient3_Healthy!Q185,Patient4_Healthy!Q185,Patient7_Healthy!Q185,Patient32_Healthy!Q185)</f>
        <v>0.24532755138142753</v>
      </c>
      <c r="U185" s="139">
        <f>STDEV(Patient3_Healthy!Q185,Patient4_Healthy!Q185,Patient7_Healthy!Q185,Patient32_Healthy!Q185)</f>
        <v>0.26546059694933288</v>
      </c>
      <c r="Y185" s="29" t="s">
        <v>18</v>
      </c>
      <c r="Z185">
        <f>AVERAGE(Patient3_Healthy!X185,Patient4_Healthy!X185,Patient7_Healthy!X185,Patient32_Healthy!X185)</f>
        <v>0.10102058811964072</v>
      </c>
      <c r="AA185">
        <f>STDEV(Patient3_Healthy!X185,Patient4_Healthy!X185,Patient7_Healthy!X185,Patient32_Healthy!X185)</f>
        <v>0.12145025572950745</v>
      </c>
      <c r="AB185" s="132">
        <f>AVERAGE(Patient3_Healthy!Y185,Patient4_Healthy!Y185,Patient7_Healthy!Y185,Patient32_Healthy!Y185)</f>
        <v>2.646395201448358E-2</v>
      </c>
      <c r="AC185">
        <f>STDEV(Patient3_Healthy!Y185,Patient4_Healthy!Y185,Patient7_Healthy!Y185,Patient32_Healthy!Y185)</f>
        <v>0.17585179449132626</v>
      </c>
    </row>
    <row r="186" spans="1:29" x14ac:dyDescent="0.25">
      <c r="A186" s="29" t="s">
        <v>20</v>
      </c>
      <c r="B186">
        <f>AVERAGE(Patient3_Healthy!B186,Patient4_Healthy!B186,Patient7_Healthy!B186,Patient32_Healthy!B186)</f>
        <v>0.19932430549163366</v>
      </c>
      <c r="C186">
        <f>STDEV(Patient3_Healthy!B186,Patient4_Healthy!B186,Patient7_Healthy!B186,Patient32_Healthy!B186)</f>
        <v>0.26267615282404222</v>
      </c>
      <c r="D186" s="132">
        <f>AVERAGE(Patient3_Healthy!C186,Patient4_Healthy!C186,Patient7_Healthy!C186,Patient32_Healthy!C186)</f>
        <v>0.1675174358623856</v>
      </c>
      <c r="E186" s="139">
        <f>STDEV(Patient3_Healthy!C186,Patient4_Healthy!C186,Patient7_Healthy!C186,Patient32_Healthy!C186)</f>
        <v>0.23121908411865358</v>
      </c>
      <c r="F186">
        <f>AVERAGE(Patient3_Healthy!D186,Patient4_Healthy!D186,Patient7_Healthy!D186,Patient32_Healthy!D186)</f>
        <v>5.7902645476381256E-2</v>
      </c>
      <c r="G186">
        <f>STDEV(Patient3_Healthy!D186,Patient4_Healthy!D186,Patient7_Healthy!D186,Patient32_Healthy!D186)</f>
        <v>5.7017117223103979E-2</v>
      </c>
      <c r="I186" s="13" t="s">
        <v>76</v>
      </c>
      <c r="J186">
        <f>AVERAGE(Patient3_Healthy!I186,Patient4_Healthy!I186,Patient7_Healthy!I186,Patient32_Healthy!I186)</f>
        <v>0.17173074042314862</v>
      </c>
      <c r="K186">
        <f>STDEV(Patient3_Healthy!I186,Patient4_Healthy!I186,Patient7_Healthy!I186,Patient32_Healthy!I186)</f>
        <v>0.196864367023695</v>
      </c>
      <c r="L186">
        <f>AVERAGE(Patient3_Healthy!J186,Patient4_Healthy!J186,Patient7_Healthy!J186,Patient32_Healthy!J186)</f>
        <v>0.11985311835006433</v>
      </c>
      <c r="M186" s="139">
        <f>STDEV(Patient3_Healthy!J186,Patient4_Healthy!J186,Patient7_Healthy!J186,Patient32_Healthy!J186)</f>
        <v>0.14472268630270213</v>
      </c>
      <c r="N186">
        <f>AVERAGE(Patient3_Healthy!K186,Patient4_Healthy!K186,Patient7_Healthy!K186,Patient32_Healthy!K186)</f>
        <v>4.3252971684997546E-3</v>
      </c>
      <c r="O186">
        <f>STDEV(Patient3_Healthy!K186,Patient4_Healthy!K186,Patient7_Healthy!K186,Patient32_Healthy!K186)</f>
        <v>6.3526073913434691E-2</v>
      </c>
      <c r="Q186" s="13" t="s">
        <v>77</v>
      </c>
      <c r="R186">
        <f>AVERAGE(Patient3_Healthy!P186,Patient4_Healthy!P186,Patient7_Healthy!P186,Patient32_Healthy!P186)</f>
        <v>0.21815657113567338</v>
      </c>
      <c r="S186">
        <f>STDEV(Patient3_Healthy!P186,Patient4_Healthy!P186,Patient7_Healthy!P186,Patient32_Healthy!P186)</f>
        <v>0.29534842272523182</v>
      </c>
      <c r="T186" s="132">
        <f>AVERAGE(Patient3_Healthy!Q186,Patient4_Healthy!Q186,Patient7_Healthy!Q186,Patient32_Healthy!Q186)</f>
        <v>0.24138675504947654</v>
      </c>
      <c r="U186" s="139">
        <f>STDEV(Patient3_Healthy!Q186,Patient4_Healthy!Q186,Patient7_Healthy!Q186,Patient32_Healthy!Q186)</f>
        <v>0.323514428620088</v>
      </c>
      <c r="Y186" s="29" t="s">
        <v>21</v>
      </c>
      <c r="Z186">
        <f>AVERAGE(Patient3_Healthy!X186,Patient4_Healthy!X186,Patient7_Healthy!X186,Patient32_Healthy!X186)</f>
        <v>4.2226464957178141E-2</v>
      </c>
      <c r="AA186">
        <f>STDEV(Patient3_Healthy!X186,Patient4_Healthy!X186,Patient7_Healthy!X186,Patient32_Healthy!X186)</f>
        <v>0.21301664873742934</v>
      </c>
      <c r="AB186" s="132">
        <f>AVERAGE(Patient3_Healthy!Y186,Patient4_Healthy!Y186,Patient7_Healthy!Y186,Patient32_Healthy!Y186)</f>
        <v>6.9482284705629116E-2</v>
      </c>
      <c r="AC186">
        <f>STDEV(Patient3_Healthy!Y186,Patient4_Healthy!Y186,Patient7_Healthy!Y186,Patient32_Healthy!Y186)</f>
        <v>0.29970967435196733</v>
      </c>
    </row>
    <row r="187" spans="1:29" x14ac:dyDescent="0.25">
      <c r="A187" s="29" t="s">
        <v>23</v>
      </c>
      <c r="B187">
        <f>AVERAGE(Patient3_Healthy!B187,Patient4_Healthy!B187,Patient7_Healthy!B187,Patient32_Healthy!B187)</f>
        <v>0.11816675028818945</v>
      </c>
      <c r="C187">
        <f>STDEV(Patient3_Healthy!B187,Patient4_Healthy!B187,Patient7_Healthy!B187,Patient32_Healthy!B187)</f>
        <v>7.0087263527088453E-2</v>
      </c>
      <c r="D187" s="132">
        <f>AVERAGE(Patient3_Healthy!C187,Patient4_Healthy!C187,Patient7_Healthy!C187,Patient32_Healthy!C187)</f>
        <v>3.8703654385879763E-2</v>
      </c>
      <c r="E187" s="139">
        <f>STDEV(Patient3_Healthy!C187,Patient4_Healthy!C187,Patient7_Healthy!C187,Patient32_Healthy!C187)</f>
        <v>5.0717382517641636E-2</v>
      </c>
      <c r="F187">
        <f>AVERAGE(Patient3_Healthy!D187,Patient4_Healthy!D187,Patient7_Healthy!D187,Patient32_Healthy!D187)</f>
        <v>1.656168307540801E-2</v>
      </c>
      <c r="G187">
        <f>STDEV(Patient3_Healthy!D187,Patient4_Healthy!D187,Patient7_Healthy!D187,Patient32_Healthy!D187)</f>
        <v>3.7306231200237391E-2</v>
      </c>
      <c r="I187" s="13" t="s">
        <v>78</v>
      </c>
      <c r="J187">
        <f>AVERAGE(Patient3_Healthy!I187,Patient4_Healthy!I187,Patient7_Healthy!I187,Patient32_Healthy!I187)</f>
        <v>0.11719974046172349</v>
      </c>
      <c r="K187">
        <f>STDEV(Patient3_Healthy!I187,Patient4_Healthy!I187,Patient7_Healthy!I187,Patient32_Healthy!I187)</f>
        <v>0.29414928621566722</v>
      </c>
      <c r="L187">
        <f>AVERAGE(Patient3_Healthy!J187,Patient4_Healthy!J187,Patient7_Healthy!J187,Patient32_Healthy!J187)</f>
        <v>0.1173061535173614</v>
      </c>
      <c r="M187" s="139">
        <f>STDEV(Patient3_Healthy!J187,Patient4_Healthy!J187,Patient7_Healthy!J187,Patient32_Healthy!J187)</f>
        <v>0.25753291650857785</v>
      </c>
      <c r="N187">
        <f>AVERAGE(Patient3_Healthy!K187,Patient4_Healthy!K187,Patient7_Healthy!K187,Patient32_Healthy!K187)</f>
        <v>7.08579740640514E-3</v>
      </c>
      <c r="O187">
        <f>STDEV(Patient3_Healthy!K187,Patient4_Healthy!K187,Patient7_Healthy!K187,Patient32_Healthy!K187)</f>
        <v>8.234596519431335E-2</v>
      </c>
      <c r="Q187" s="13" t="s">
        <v>79</v>
      </c>
      <c r="R187">
        <f>AVERAGE(Patient3_Healthy!P187,Patient4_Healthy!P187,Patient7_Healthy!P187,Patient32_Healthy!P187)</f>
        <v>8.0441573661851437E-2</v>
      </c>
      <c r="S187">
        <f>STDEV(Patient3_Healthy!P187,Patient4_Healthy!P187,Patient7_Healthy!P187,Patient32_Healthy!P187)</f>
        <v>0.17628820472271983</v>
      </c>
      <c r="T187" s="132">
        <f>AVERAGE(Patient3_Healthy!Q187,Patient4_Healthy!Q187,Patient7_Healthy!Q187,Patient32_Healthy!Q187)</f>
        <v>0.12587424788331253</v>
      </c>
      <c r="U187" s="139">
        <f>STDEV(Patient3_Healthy!Q187,Patient4_Healthy!Q187,Patient7_Healthy!Q187,Patient32_Healthy!Q187)</f>
        <v>0.24571649859981043</v>
      </c>
      <c r="Y187" s="29" t="s">
        <v>24</v>
      </c>
      <c r="Z187">
        <f>AVERAGE(Patient3_Healthy!X187,Patient4_Healthy!X187,Patient7_Healthy!X187,Patient32_Healthy!X187)</f>
        <v>0.2156389731064656</v>
      </c>
      <c r="AA187">
        <f>STDEV(Patient3_Healthy!X187,Patient4_Healthy!X187,Patient7_Healthy!X187,Patient32_Healthy!X187)</f>
        <v>0.337114865785546</v>
      </c>
      <c r="AB187" s="132">
        <f>AVERAGE(Patient3_Healthy!Y187,Patient4_Healthy!Y187,Patient7_Healthy!Y187,Patient32_Healthy!Y187)</f>
        <v>0.3182775908727481</v>
      </c>
      <c r="AC187">
        <f>STDEV(Patient3_Healthy!Y187,Patient4_Healthy!Y187,Patient7_Healthy!Y187,Patient32_Healthy!Y187)</f>
        <v>0.29611952005049008</v>
      </c>
    </row>
    <row r="188" spans="1:29" x14ac:dyDescent="0.25">
      <c r="Y188" s="29" t="s">
        <v>25</v>
      </c>
      <c r="Z188">
        <f>AVERAGE(Patient3_Healthy!X188,Patient4_Healthy!X188,Patient7_Healthy!X188,Patient32_Healthy!X188)</f>
        <v>2.1602890069825246E-2</v>
      </c>
      <c r="AA188">
        <f>STDEV(Patient3_Healthy!X188,Patient4_Healthy!X188,Patient7_Healthy!X188,Patient32_Healthy!X188)</f>
        <v>0.18344274695356963</v>
      </c>
      <c r="AB188" s="132">
        <f>AVERAGE(Patient3_Healthy!Y188,Patient4_Healthy!Y188,Patient7_Healthy!Y188,Patient32_Healthy!Y188)</f>
        <v>-3.0246542318541923E-2</v>
      </c>
      <c r="AC188">
        <f>STDEV(Patient3_Healthy!Y188,Patient4_Healthy!Y188,Patient7_Healthy!Y188,Patient32_Healthy!Y188)</f>
        <v>0.20103017792142244</v>
      </c>
    </row>
    <row r="189" spans="1:29" x14ac:dyDescent="0.25">
      <c r="A189" s="165" t="s">
        <v>87</v>
      </c>
      <c r="I189" s="165" t="s">
        <v>87</v>
      </c>
      <c r="Q189" s="165" t="s">
        <v>87</v>
      </c>
      <c r="Y189" s="29" t="s">
        <v>26</v>
      </c>
      <c r="Z189">
        <f>AVERAGE(Patient3_Healthy!X189,Patient4_Healthy!X189,Patient7_Healthy!X189,Patient32_Healthy!X189)</f>
        <v>5.8746683345585457E-2</v>
      </c>
      <c r="AA189">
        <f>STDEV(Patient3_Healthy!X189,Patient4_Healthy!X189,Patient7_Healthy!X189,Patient32_Healthy!X189)</f>
        <v>0.29647885977158883</v>
      </c>
      <c r="AB189" s="132">
        <f>AVERAGE(Patient3_Healthy!Y189,Patient4_Healthy!Y189,Patient7_Healthy!Y189,Patient32_Healthy!Y189)</f>
        <v>0.13034646993794527</v>
      </c>
      <c r="AC189">
        <f>STDEV(Patient3_Healthy!Y189,Patient4_Healthy!Y189,Patient7_Healthy!Y189,Patient32_Healthy!Y189)</f>
        <v>0.25999588300112036</v>
      </c>
    </row>
    <row r="190" spans="1:29" x14ac:dyDescent="0.25">
      <c r="A190" s="29"/>
      <c r="B190" s="187" t="s">
        <v>12</v>
      </c>
      <c r="C190" s="190"/>
      <c r="D190" s="189" t="s">
        <v>68</v>
      </c>
      <c r="E190" s="190"/>
      <c r="F190" s="189" t="s">
        <v>69</v>
      </c>
      <c r="G190" s="187"/>
      <c r="I190" s="29"/>
      <c r="J190" s="187" t="s">
        <v>13</v>
      </c>
      <c r="K190" s="188"/>
      <c r="L190" s="189" t="s">
        <v>70</v>
      </c>
      <c r="M190" s="190"/>
      <c r="N190" s="187" t="s">
        <v>71</v>
      </c>
      <c r="O190" s="188"/>
      <c r="Q190" s="29"/>
      <c r="R190" s="187" t="s">
        <v>12</v>
      </c>
      <c r="S190" s="188"/>
      <c r="T190" s="189" t="s">
        <v>13</v>
      </c>
      <c r="U190" s="190"/>
      <c r="Y190" s="29" t="s">
        <v>28</v>
      </c>
      <c r="Z190">
        <f>AVERAGE(Patient3_Healthy!X190,Patient4_Healthy!X190,Patient7_Healthy!X190,Patient32_Healthy!X190)</f>
        <v>0.23658752838571329</v>
      </c>
      <c r="AA190">
        <f>STDEV(Patient3_Healthy!X190,Patient4_Healthy!X190,Patient7_Healthy!X190,Patient32_Healthy!X190)</f>
        <v>0.38470078454146439</v>
      </c>
      <c r="AB190" s="132">
        <f>AVERAGE(Patient3_Healthy!Y190,Patient4_Healthy!Y190,Patient7_Healthy!Y190,Patient32_Healthy!Y190)</f>
        <v>0.26707011650848655</v>
      </c>
      <c r="AC190">
        <f>STDEV(Patient3_Healthy!Y190,Patient4_Healthy!Y190,Patient7_Healthy!Y190,Patient32_Healthy!Y190)</f>
        <v>0.42452802669176709</v>
      </c>
    </row>
    <row r="191" spans="1:29" x14ac:dyDescent="0.25">
      <c r="A191" s="28"/>
      <c r="B191" s="29" t="s">
        <v>221</v>
      </c>
      <c r="C191" s="29" t="s">
        <v>222</v>
      </c>
      <c r="D191" s="30" t="s">
        <v>221</v>
      </c>
      <c r="E191" s="31" t="s">
        <v>222</v>
      </c>
      <c r="F191" s="29" t="s">
        <v>221</v>
      </c>
      <c r="G191" s="29" t="s">
        <v>222</v>
      </c>
      <c r="I191" s="28"/>
      <c r="J191" s="29" t="s">
        <v>221</v>
      </c>
      <c r="K191" s="29" t="s">
        <v>222</v>
      </c>
      <c r="L191" s="30" t="s">
        <v>221</v>
      </c>
      <c r="M191" s="31" t="s">
        <v>222</v>
      </c>
      <c r="N191" s="29" t="s">
        <v>221</v>
      </c>
      <c r="O191" s="29" t="s">
        <v>222</v>
      </c>
      <c r="Q191" s="28"/>
      <c r="R191" s="29" t="s">
        <v>221</v>
      </c>
      <c r="S191" s="29" t="s">
        <v>222</v>
      </c>
      <c r="T191" s="30" t="s">
        <v>221</v>
      </c>
      <c r="U191" s="31" t="s">
        <v>222</v>
      </c>
      <c r="Y191" s="29" t="s">
        <v>29</v>
      </c>
      <c r="Z191">
        <f>AVERAGE(Patient3_Healthy!X191,Patient4_Healthy!X191,Patient7_Healthy!X191,Patient32_Healthy!X191)</f>
        <v>0.20301552098147535</v>
      </c>
      <c r="AA191">
        <f>STDEV(Patient3_Healthy!X191,Patient4_Healthy!X191,Patient7_Healthy!X191,Patient32_Healthy!X191)</f>
        <v>0.35205968202476556</v>
      </c>
      <c r="AB191" s="132">
        <f>AVERAGE(Patient3_Healthy!Y191,Patient4_Healthy!Y191,Patient7_Healthy!Y191,Patient32_Healthy!Y191)</f>
        <v>0.23284451679679416</v>
      </c>
      <c r="AC191">
        <f>STDEV(Patient3_Healthy!Y191,Patient4_Healthy!Y191,Patient7_Healthy!Y191,Patient32_Healthy!Y191)</f>
        <v>0.37662380410836838</v>
      </c>
    </row>
    <row r="192" spans="1:29" x14ac:dyDescent="0.25">
      <c r="A192" s="29" t="s">
        <v>14</v>
      </c>
      <c r="B192">
        <f>AVERAGE(Patient3_Healthy!B192,Patient4_Healthy!B192,Patient7_Healthy!B192,Patient32_Healthy!B192)</f>
        <v>4.0675007702724211E-2</v>
      </c>
      <c r="C192">
        <f>STDEV(Patient3_Healthy!B192,Patient4_Healthy!B192,Patient7_Healthy!B192,Patient32_Healthy!B192)</f>
        <v>5.3512472524483608E-2</v>
      </c>
      <c r="D192" s="132">
        <f>AVERAGE(Patient3_Healthy!C192,Patient4_Healthy!C192,Patient7_Healthy!C192,Patient32_Healthy!C192)</f>
        <v>5.3330528270375196E-3</v>
      </c>
      <c r="E192" s="139">
        <f>STDEV(Patient3_Healthy!C192,Patient4_Healthy!C192,Patient7_Healthy!C192,Patient32_Healthy!C192)</f>
        <v>2.1024104069501687E-2</v>
      </c>
      <c r="F192">
        <f>AVERAGE(Patient3_Healthy!D192,Patient4_Healthy!D192,Patient7_Healthy!D192,Patient32_Healthy!D192)</f>
        <v>1.4730551786011905E-2</v>
      </c>
      <c r="G192">
        <f>STDEV(Patient3_Healthy!D192,Patient4_Healthy!D192,Patient7_Healthy!D192,Patient32_Healthy!D192)</f>
        <v>1.6586941889423824E-2</v>
      </c>
      <c r="I192" s="13" t="s">
        <v>72</v>
      </c>
      <c r="J192">
        <f>AVERAGE(Patient3_Healthy!I192,Patient4_Healthy!I192,Patient7_Healthy!I192,Patient32_Healthy!I192)</f>
        <v>-3.148567188045142E-2</v>
      </c>
      <c r="K192">
        <f>STDEV(Patient3_Healthy!I192,Patient4_Healthy!I192,Patient7_Healthy!I192,Patient32_Healthy!I192)</f>
        <v>4.4343460227862098E-2</v>
      </c>
      <c r="L192">
        <f>AVERAGE(Patient3_Healthy!J192,Patient4_Healthy!J192,Patient7_Healthy!J192,Patient32_Healthy!J192)</f>
        <v>2.3843740218269835E-2</v>
      </c>
      <c r="M192" s="139">
        <f>STDEV(Patient3_Healthy!J192,Patient4_Healthy!J192,Patient7_Healthy!J192,Patient32_Healthy!J192)</f>
        <v>5.2550759954875584E-2</v>
      </c>
      <c r="N192">
        <f>AVERAGE(Patient3_Healthy!K192,Patient4_Healthy!K192,Patient7_Healthy!K192,Patient32_Healthy!K192)</f>
        <v>6.780628125707764E-3</v>
      </c>
      <c r="O192">
        <f>STDEV(Patient3_Healthy!K192,Patient4_Healthy!K192,Patient7_Healthy!K192,Patient32_Healthy!K192)</f>
        <v>7.1041151414148046E-2</v>
      </c>
      <c r="Q192" s="13" t="s">
        <v>73</v>
      </c>
      <c r="R192">
        <f>AVERAGE(Patient3_Healthy!P192,Patient4_Healthy!P192,Patient7_Healthy!P192,Patient32_Healthy!P192)</f>
        <v>0.1413475358389058</v>
      </c>
      <c r="S192">
        <f>STDEV(Patient3_Healthy!P192,Patient4_Healthy!P192,Patient7_Healthy!P192,Patient32_Healthy!P192)</f>
        <v>0.11949765220412684</v>
      </c>
      <c r="T192" s="132">
        <f>AVERAGE(Patient3_Healthy!Q192,Patient4_Healthy!Q192,Patient7_Healthy!Q192,Patient32_Healthy!Q192)</f>
        <v>7.2800400253916972E-2</v>
      </c>
      <c r="U192" s="139">
        <f>STDEV(Patient3_Healthy!Q192,Patient4_Healthy!Q192,Patient7_Healthy!Q192,Patient32_Healthy!Q192)</f>
        <v>0.15269573468647693</v>
      </c>
    </row>
    <row r="193" spans="1:29" x14ac:dyDescent="0.25">
      <c r="A193" s="29" t="s">
        <v>17</v>
      </c>
      <c r="B193">
        <f>AVERAGE(Patient3_Healthy!B193,Patient4_Healthy!B193,Patient7_Healthy!B193,Patient32_Healthy!B193)</f>
        <v>0.15228068315323393</v>
      </c>
      <c r="C193">
        <f>STDEV(Patient3_Healthy!B193,Patient4_Healthy!B193,Patient7_Healthy!B193,Patient32_Healthy!B193)</f>
        <v>0.14957718291735159</v>
      </c>
      <c r="D193" s="132">
        <f>AVERAGE(Patient3_Healthy!C193,Patient4_Healthy!C193,Patient7_Healthy!C193,Patient32_Healthy!C193)</f>
        <v>0.10646082171671511</v>
      </c>
      <c r="E193" s="139">
        <f>STDEV(Patient3_Healthy!C193,Patient4_Healthy!C193,Patient7_Healthy!C193,Patient32_Healthy!C193)</f>
        <v>0.11338972188308302</v>
      </c>
      <c r="F193">
        <f>AVERAGE(Patient3_Healthy!D193,Patient4_Healthy!D193,Patient7_Healthy!D193,Patient32_Healthy!D193)</f>
        <v>7.773404661072561E-2</v>
      </c>
      <c r="G193">
        <f>STDEV(Patient3_Healthy!D193,Patient4_Healthy!D193,Patient7_Healthy!D193,Patient32_Healthy!D193)</f>
        <v>7.251073643418203E-2</v>
      </c>
      <c r="I193" s="13" t="s">
        <v>74</v>
      </c>
      <c r="J193">
        <f>AVERAGE(Patient3_Healthy!I193,Patient4_Healthy!I193,Patient7_Healthy!I193,Patient32_Healthy!I193)</f>
        <v>3.8763280650081333E-2</v>
      </c>
      <c r="K193">
        <f>STDEV(Patient3_Healthy!I193,Patient4_Healthy!I193,Patient7_Healthy!I193,Patient32_Healthy!I193)</f>
        <v>0.11323672075390434</v>
      </c>
      <c r="L193">
        <f>AVERAGE(Patient3_Healthy!J193,Patient4_Healthy!J193,Patient7_Healthy!J193,Patient32_Healthy!J193)</f>
        <v>7.4082475101376805E-2</v>
      </c>
      <c r="M193" s="139">
        <f>STDEV(Patient3_Healthy!J193,Patient4_Healthy!J193,Patient7_Healthy!J193,Patient32_Healthy!J193)</f>
        <v>2.9812875950770559E-2</v>
      </c>
      <c r="N193">
        <f>AVERAGE(Patient3_Healthy!K193,Patient4_Healthy!K193,Patient7_Healthy!K193,Patient32_Healthy!K193)</f>
        <v>6.0362661080802918E-2</v>
      </c>
      <c r="O193">
        <f>STDEV(Patient3_Healthy!K193,Patient4_Healthy!K193,Patient7_Healthy!K193,Patient32_Healthy!K193)</f>
        <v>2.4340966102296923E-2</v>
      </c>
      <c r="Q193" s="13" t="s">
        <v>75</v>
      </c>
      <c r="R193">
        <f>AVERAGE(Patient3_Healthy!P193,Patient4_Healthy!P193,Patient7_Healthy!P193,Patient32_Healthy!P193)</f>
        <v>-4.023382249155083E-2</v>
      </c>
      <c r="S193">
        <f>STDEV(Patient3_Healthy!P193,Patient4_Healthy!P193,Patient7_Healthy!P193,Patient32_Healthy!P193)</f>
        <v>6.0881219601086195E-2</v>
      </c>
      <c r="T193" s="132">
        <f>AVERAGE(Patient3_Healthy!Q193,Patient4_Healthy!Q193,Patient7_Healthy!Q193,Patient32_Healthy!Q193)</f>
        <v>-2.3662649066126442E-2</v>
      </c>
      <c r="U193" s="139">
        <f>STDEV(Patient3_Healthy!Q193,Patient4_Healthy!Q193,Patient7_Healthy!Q193,Patient32_Healthy!Q193)</f>
        <v>3.2906305422512348E-2</v>
      </c>
      <c r="Y193" s="165" t="s">
        <v>85</v>
      </c>
    </row>
    <row r="194" spans="1:29" x14ac:dyDescent="0.25">
      <c r="A194" s="29" t="s">
        <v>20</v>
      </c>
      <c r="B194">
        <f>AVERAGE(Patient3_Healthy!B194,Patient4_Healthy!B194,Patient7_Healthy!B194,Patient32_Healthy!B194)</f>
        <v>-3.5227280594920807E-3</v>
      </c>
      <c r="C194">
        <f>STDEV(Patient3_Healthy!B194,Patient4_Healthy!B194,Patient7_Healthy!B194,Patient32_Healthy!B194)</f>
        <v>0.12772873636118953</v>
      </c>
      <c r="D194" s="132">
        <f>AVERAGE(Patient3_Healthy!C194,Patient4_Healthy!C194,Patient7_Healthy!C194,Patient32_Healthy!C194)</f>
        <v>3.4323931371132231E-2</v>
      </c>
      <c r="E194" s="139">
        <f>STDEV(Patient3_Healthy!C194,Patient4_Healthy!C194,Patient7_Healthy!C194,Patient32_Healthy!C194)</f>
        <v>0.11235578543352881</v>
      </c>
      <c r="F194">
        <f>AVERAGE(Patient3_Healthy!D194,Patient4_Healthy!D194,Patient7_Healthy!D194,Patient32_Healthy!D194)</f>
        <v>2.1785102126668704E-2</v>
      </c>
      <c r="G194">
        <f>STDEV(Patient3_Healthy!D194,Patient4_Healthy!D194,Patient7_Healthy!D194,Patient32_Healthy!D194)</f>
        <v>9.3655371608666937E-2</v>
      </c>
      <c r="I194" s="13" t="s">
        <v>76</v>
      </c>
      <c r="J194">
        <f>AVERAGE(Patient3_Healthy!I194,Patient4_Healthy!I194,Patient7_Healthy!I194,Patient32_Healthy!I194)</f>
        <v>-3.9196706896043154E-2</v>
      </c>
      <c r="K194">
        <f>STDEV(Patient3_Healthy!I194,Patient4_Healthy!I194,Patient7_Healthy!I194,Patient32_Healthy!I194)</f>
        <v>8.7540544059690126E-2</v>
      </c>
      <c r="L194">
        <f>AVERAGE(Patient3_Healthy!J194,Patient4_Healthy!J194,Patient7_Healthy!J194,Patient32_Healthy!J194)</f>
        <v>8.6813047691463238E-3</v>
      </c>
      <c r="M194" s="139">
        <f>STDEV(Patient3_Healthy!J194,Patient4_Healthy!J194,Patient7_Healthy!J194,Patient32_Healthy!J194)</f>
        <v>5.8041153987840724E-2</v>
      </c>
      <c r="N194">
        <f>AVERAGE(Patient3_Healthy!K194,Patient4_Healthy!K194,Patient7_Healthy!K194,Patient32_Healthy!K194)</f>
        <v>8.8267923550613241E-3</v>
      </c>
      <c r="O194">
        <f>STDEV(Patient3_Healthy!K194,Patient4_Healthy!K194,Patient7_Healthy!K194,Patient32_Healthy!K194)</f>
        <v>5.4653394226338123E-2</v>
      </c>
      <c r="Q194" s="13" t="s">
        <v>77</v>
      </c>
      <c r="R194">
        <f>AVERAGE(Patient3_Healthy!P194,Patient4_Healthy!P194,Patient7_Healthy!P194,Patient32_Healthy!P194)</f>
        <v>-2.0302436083423359E-3</v>
      </c>
      <c r="S194">
        <f>STDEV(Patient3_Healthy!P194,Patient4_Healthy!P194,Patient7_Healthy!P194,Patient32_Healthy!P194)</f>
        <v>6.2915862190238078E-2</v>
      </c>
      <c r="T194" s="132">
        <f>AVERAGE(Patient3_Healthy!Q194,Patient4_Healthy!Q194,Patient7_Healthy!Q194,Patient32_Healthy!Q194)</f>
        <v>-3.8608067568983037E-2</v>
      </c>
      <c r="U194" s="139">
        <f>STDEV(Patient3_Healthy!Q194,Patient4_Healthy!Q194,Patient7_Healthy!Q194,Patient32_Healthy!Q194)</f>
        <v>7.1556141576059593E-2</v>
      </c>
      <c r="Y194" s="29"/>
      <c r="Z194" s="160" t="s">
        <v>12</v>
      </c>
      <c r="AA194" s="161"/>
      <c r="AB194" s="159" t="s">
        <v>13</v>
      </c>
      <c r="AC194" s="160"/>
    </row>
    <row r="195" spans="1:29" x14ac:dyDescent="0.25">
      <c r="A195" s="29" t="s">
        <v>23</v>
      </c>
      <c r="B195">
        <f>AVERAGE(Patient3_Healthy!B195,Patient4_Healthy!B195,Patient7_Healthy!B195,Patient32_Healthy!B195)</f>
        <v>-3.7965224485647146E-2</v>
      </c>
      <c r="C195">
        <f>STDEV(Patient3_Healthy!B195,Patient4_Healthy!B195,Patient7_Healthy!B195,Patient32_Healthy!B195)</f>
        <v>8.9207803474474628E-2</v>
      </c>
      <c r="D195" s="132">
        <f>AVERAGE(Patient3_Healthy!C195,Patient4_Healthy!C195,Patient7_Healthy!C195,Patient32_Healthy!C195)</f>
        <v>-1.9399911713992662E-2</v>
      </c>
      <c r="E195" s="139">
        <f>STDEV(Patient3_Healthy!C195,Patient4_Healthy!C195,Patient7_Healthy!C195,Patient32_Healthy!C195)</f>
        <v>9.0552897020358195E-2</v>
      </c>
      <c r="F195">
        <f>AVERAGE(Patient3_Healthy!D195,Patient4_Healthy!D195,Patient7_Healthy!D195,Patient32_Healthy!D195)</f>
        <v>-9.0009188347092636E-3</v>
      </c>
      <c r="G195">
        <f>STDEV(Patient3_Healthy!D195,Patient4_Healthy!D195,Patient7_Healthy!D195,Patient32_Healthy!D195)</f>
        <v>7.5516996115524052E-2</v>
      </c>
      <c r="I195" s="13" t="s">
        <v>78</v>
      </c>
      <c r="J195">
        <f>AVERAGE(Patient3_Healthy!I195,Patient4_Healthy!I195,Patient7_Healthy!I195,Patient32_Healthy!I195)</f>
        <v>-4.8991190225421963E-2</v>
      </c>
      <c r="K195">
        <f>STDEV(Patient3_Healthy!I195,Patient4_Healthy!I195,Patient7_Healthy!I195,Patient32_Healthy!I195)</f>
        <v>7.6265956782310906E-2</v>
      </c>
      <c r="L195">
        <f>AVERAGE(Patient3_Healthy!J195,Patient4_Healthy!J195,Patient7_Healthy!J195,Patient32_Healthy!J195)</f>
        <v>6.2421332511143806E-3</v>
      </c>
      <c r="M195" s="139">
        <f>STDEV(Patient3_Healthy!J195,Patient4_Healthy!J195,Patient7_Healthy!J195,Patient32_Healthy!J195)</f>
        <v>2.4724845591517063E-2</v>
      </c>
      <c r="N195">
        <f>AVERAGE(Patient3_Healthy!K195,Patient4_Healthy!K195,Patient7_Healthy!K195,Patient32_Healthy!K195)</f>
        <v>2.3920184088969444E-2</v>
      </c>
      <c r="O195">
        <f>STDEV(Patient3_Healthy!K195,Patient4_Healthy!K195,Patient7_Healthy!K195,Patient32_Healthy!K195)</f>
        <v>3.2246125976998011E-2</v>
      </c>
      <c r="Q195" s="13" t="s">
        <v>79</v>
      </c>
      <c r="R195">
        <f>AVERAGE(Patient3_Healthy!P195,Patient4_Healthy!P195,Patient7_Healthy!P195,Patient32_Healthy!P195)</f>
        <v>6.5073362445908167E-2</v>
      </c>
      <c r="S195">
        <f>STDEV(Patient3_Healthy!P195,Patient4_Healthy!P195,Patient7_Healthy!P195,Patient32_Healthy!P195)</f>
        <v>9.7389768607815702E-2</v>
      </c>
      <c r="T195" s="132">
        <f>AVERAGE(Patient3_Healthy!Q195,Patient4_Healthy!Q195,Patient7_Healthy!Q195,Patient32_Healthy!Q195)</f>
        <v>-1.5210240976411242E-2</v>
      </c>
      <c r="U195" s="139">
        <f>STDEV(Patient3_Healthy!Q195,Patient4_Healthy!Q195,Patient7_Healthy!Q195,Patient32_Healthy!Q195)</f>
        <v>0.1045571881380888</v>
      </c>
      <c r="Y195" s="29"/>
      <c r="Z195" s="29" t="s">
        <v>221</v>
      </c>
      <c r="AA195" s="29" t="s">
        <v>222</v>
      </c>
      <c r="AB195" s="30" t="s">
        <v>221</v>
      </c>
      <c r="AC195" s="29" t="s">
        <v>222</v>
      </c>
    </row>
    <row r="196" spans="1:29" x14ac:dyDescent="0.25">
      <c r="Y196" s="29" t="s">
        <v>15</v>
      </c>
      <c r="Z196">
        <f>AVERAGE(Patient3_Healthy!X196,Patient4_Healthy!X196,Patient7_Healthy!X196,Patient32_Healthy!X196)</f>
        <v>0.27230225268113195</v>
      </c>
      <c r="AA196">
        <f>STDEV(Patient3_Healthy!X196,Patient4_Healthy!X196,Patient7_Healthy!X196,Patient32_Healthy!X196)</f>
        <v>0.39025232686649369</v>
      </c>
      <c r="AB196" s="132">
        <f>AVERAGE(Patient3_Healthy!Y196,Patient4_Healthy!Y196,Patient7_Healthy!Y196,Patient32_Healthy!Y196)</f>
        <v>0.18548535646016898</v>
      </c>
      <c r="AC196">
        <f>STDEV(Patient3_Healthy!Y196,Patient4_Healthy!Y196,Patient7_Healthy!Y196,Patient32_Healthy!Y196)</f>
        <v>0.33868594228236626</v>
      </c>
    </row>
    <row r="197" spans="1:29" x14ac:dyDescent="0.25">
      <c r="A197" s="165" t="s">
        <v>88</v>
      </c>
      <c r="I197" s="165" t="s">
        <v>88</v>
      </c>
      <c r="Q197" s="165" t="s">
        <v>88</v>
      </c>
      <c r="Y197" s="29" t="s">
        <v>18</v>
      </c>
      <c r="Z197">
        <f>AVERAGE(Patient3_Healthy!X197,Patient4_Healthy!X197,Patient7_Healthy!X197,Patient32_Healthy!X197)</f>
        <v>0.2592842669924636</v>
      </c>
      <c r="AA197">
        <f>STDEV(Patient3_Healthy!X197,Patient4_Healthy!X197,Patient7_Healthy!X197,Patient32_Healthy!X197)</f>
        <v>0.32673049911494728</v>
      </c>
      <c r="AB197" s="132">
        <f>AVERAGE(Patient3_Healthy!Y197,Patient4_Healthy!Y197,Patient7_Healthy!Y197,Patient32_Healthy!Y197)</f>
        <v>0.24548098045301017</v>
      </c>
      <c r="AC197">
        <f>STDEV(Patient3_Healthy!Y197,Patient4_Healthy!Y197,Patient7_Healthy!Y197,Patient32_Healthy!Y197)</f>
        <v>0.30292585587225257</v>
      </c>
    </row>
    <row r="198" spans="1:29" x14ac:dyDescent="0.25">
      <c r="A198" s="29"/>
      <c r="B198" s="187" t="s">
        <v>12</v>
      </c>
      <c r="C198" s="190"/>
      <c r="D198" s="189" t="s">
        <v>68</v>
      </c>
      <c r="E198" s="190"/>
      <c r="F198" s="189" t="s">
        <v>69</v>
      </c>
      <c r="G198" s="187"/>
      <c r="I198" s="29"/>
      <c r="J198" s="187" t="s">
        <v>13</v>
      </c>
      <c r="K198" s="188"/>
      <c r="L198" s="189" t="s">
        <v>70</v>
      </c>
      <c r="M198" s="190"/>
      <c r="N198" s="187" t="s">
        <v>71</v>
      </c>
      <c r="O198" s="188"/>
      <c r="Q198" s="29"/>
      <c r="R198" s="187" t="s">
        <v>12</v>
      </c>
      <c r="S198" s="188"/>
      <c r="T198" s="189" t="s">
        <v>13</v>
      </c>
      <c r="U198" s="190"/>
      <c r="Y198" s="29" t="s">
        <v>21</v>
      </c>
      <c r="Z198">
        <f>AVERAGE(Patient3_Healthy!X198,Patient4_Healthy!X198,Patient7_Healthy!X198,Patient32_Healthy!X198)</f>
        <v>0.29773618912946254</v>
      </c>
      <c r="AA198">
        <f>STDEV(Patient3_Healthy!X198,Patient4_Healthy!X198,Patient7_Healthy!X198,Patient32_Healthy!X198)</f>
        <v>0.33767492157574341</v>
      </c>
      <c r="AB198" s="132">
        <f>AVERAGE(Patient3_Healthy!Y198,Patient4_Healthy!Y198,Patient7_Healthy!Y198,Patient32_Healthy!Y198)</f>
        <v>0.23524500774509957</v>
      </c>
      <c r="AC198">
        <f>STDEV(Patient3_Healthy!Y198,Patient4_Healthy!Y198,Patient7_Healthy!Y198,Patient32_Healthy!Y198)</f>
        <v>0.34707772219947292</v>
      </c>
    </row>
    <row r="199" spans="1:29" x14ac:dyDescent="0.25">
      <c r="A199" s="28"/>
      <c r="B199" s="29" t="s">
        <v>221</v>
      </c>
      <c r="C199" s="29" t="s">
        <v>222</v>
      </c>
      <c r="D199" s="30" t="s">
        <v>221</v>
      </c>
      <c r="E199" s="31" t="s">
        <v>222</v>
      </c>
      <c r="F199" s="29" t="s">
        <v>221</v>
      </c>
      <c r="G199" s="29" t="s">
        <v>222</v>
      </c>
      <c r="I199" s="28"/>
      <c r="J199" s="29" t="s">
        <v>221</v>
      </c>
      <c r="K199" s="29" t="s">
        <v>222</v>
      </c>
      <c r="L199" s="30" t="s">
        <v>221</v>
      </c>
      <c r="M199" s="31" t="s">
        <v>222</v>
      </c>
      <c r="N199" s="29" t="s">
        <v>221</v>
      </c>
      <c r="O199" s="29" t="s">
        <v>222</v>
      </c>
      <c r="Q199" s="28"/>
      <c r="R199" s="29" t="s">
        <v>221</v>
      </c>
      <c r="S199" s="29" t="s">
        <v>222</v>
      </c>
      <c r="T199" s="30" t="s">
        <v>221</v>
      </c>
      <c r="U199" s="31" t="s">
        <v>222</v>
      </c>
      <c r="Y199" s="29" t="s">
        <v>24</v>
      </c>
      <c r="Z199">
        <f>AVERAGE(Patient3_Healthy!X199,Patient4_Healthy!X199,Patient7_Healthy!X199,Patient32_Healthy!X199)</f>
        <v>0.27640022929762464</v>
      </c>
      <c r="AA199">
        <f>STDEV(Patient3_Healthy!X199,Patient4_Healthy!X199,Patient7_Healthy!X199,Patient32_Healthy!X199)</f>
        <v>0.29529612767859942</v>
      </c>
      <c r="AB199" s="132">
        <f>AVERAGE(Patient3_Healthy!Y199,Patient4_Healthy!Y199,Patient7_Healthy!Y199,Patient32_Healthy!Y199)</f>
        <v>0.25862235009101092</v>
      </c>
      <c r="AC199">
        <f>STDEV(Patient3_Healthy!Y199,Patient4_Healthy!Y199,Patient7_Healthy!Y199,Patient32_Healthy!Y199)</f>
        <v>0.33174232127102171</v>
      </c>
    </row>
    <row r="200" spans="1:29" x14ac:dyDescent="0.25">
      <c r="A200" s="29" t="s">
        <v>14</v>
      </c>
      <c r="B200">
        <f>AVERAGE(Patient3_Healthy!B200,Patient4_Healthy!B200,Patient7_Healthy!B200,Patient32_Healthy!B200)</f>
        <v>1.8669249887769378E-2</v>
      </c>
      <c r="C200">
        <f>STDEV(Patient3_Healthy!B200,Patient4_Healthy!B200,Patient7_Healthy!B200,Patient32_Healthy!B200)</f>
        <v>6.0895931765616092E-2</v>
      </c>
      <c r="D200" s="132">
        <f>AVERAGE(Patient3_Healthy!C200,Patient4_Healthy!C200,Patient7_Healthy!C200,Patient32_Healthy!C200)</f>
        <v>-8.8299601419223519E-3</v>
      </c>
      <c r="E200" s="139">
        <f>STDEV(Patient3_Healthy!C200,Patient4_Healthy!C200,Patient7_Healthy!C200,Patient32_Healthy!C200)</f>
        <v>6.3248288503318817E-2</v>
      </c>
      <c r="F200">
        <f>AVERAGE(Patient3_Healthy!D200,Patient4_Healthy!D200,Patient7_Healthy!D200,Patient32_Healthy!D200)</f>
        <v>-6.1265905422558768E-3</v>
      </c>
      <c r="G200">
        <f>STDEV(Patient3_Healthy!D200,Patient4_Healthy!D200,Patient7_Healthy!D200,Patient32_Healthy!D200)</f>
        <v>5.1513747778526908E-2</v>
      </c>
      <c r="I200" s="13" t="s">
        <v>72</v>
      </c>
      <c r="J200">
        <f>AVERAGE(Patient3_Healthy!I200,Patient4_Healthy!I200,Patient7_Healthy!I200,Patient32_Healthy!I200)</f>
        <v>6.4416604806405001E-2</v>
      </c>
      <c r="K200">
        <f>STDEV(Patient3_Healthy!I200,Patient4_Healthy!I200,Patient7_Healthy!I200,Patient32_Healthy!I200)</f>
        <v>5.396729268087655E-2</v>
      </c>
      <c r="L200">
        <f>AVERAGE(Patient3_Healthy!J200,Patient4_Healthy!J200,Patient7_Healthy!J200,Patient32_Healthy!J200)</f>
        <v>-4.558664656091857E-2</v>
      </c>
      <c r="M200" s="139">
        <f>STDEV(Patient3_Healthy!J200,Patient4_Healthy!J200,Patient7_Healthy!J200,Patient32_Healthy!J200)</f>
        <v>3.5120068067161989E-2</v>
      </c>
      <c r="N200">
        <f>AVERAGE(Patient3_Healthy!K200,Patient4_Healthy!K200,Patient7_Healthy!K200,Patient32_Healthy!K200)</f>
        <v>-3.4858263128480088E-2</v>
      </c>
      <c r="O200">
        <f>STDEV(Patient3_Healthy!K200,Patient4_Healthy!K200,Patient7_Healthy!K200,Patient32_Healthy!K200)</f>
        <v>4.224880394831089E-2</v>
      </c>
      <c r="Q200" s="13" t="s">
        <v>73</v>
      </c>
      <c r="R200">
        <f>AVERAGE(Patient3_Healthy!P200,Patient4_Healthy!P200,Patient7_Healthy!P200,Patient32_Healthy!P200)</f>
        <v>2.628440163534123E-2</v>
      </c>
      <c r="S200">
        <f>STDEV(Patient3_Healthy!P200,Patient4_Healthy!P200,Patient7_Healthy!P200,Patient32_Healthy!P200)</f>
        <v>7.5234015564851278E-2</v>
      </c>
      <c r="T200" s="132">
        <f>AVERAGE(Patient3_Healthy!Q200,Patient4_Healthy!Q200,Patient7_Healthy!Q200,Patient32_Healthy!Q200)</f>
        <v>4.1521576859255768E-2</v>
      </c>
      <c r="U200" s="139">
        <f>STDEV(Patient3_Healthy!Q200,Patient4_Healthy!Q200,Patient7_Healthy!Q200,Patient32_Healthy!Q200)</f>
        <v>5.9102244928068398E-2</v>
      </c>
      <c r="Y200" s="29" t="s">
        <v>25</v>
      </c>
      <c r="Z200">
        <f>AVERAGE(Patient3_Healthy!X200,Patient4_Healthy!X200,Patient7_Healthy!X200,Patient32_Healthy!X200)</f>
        <v>0.18112132796285585</v>
      </c>
      <c r="AA200">
        <f>STDEV(Patient3_Healthy!X200,Patient4_Healthy!X200,Patient7_Healthy!X200,Patient32_Healthy!X200)</f>
        <v>0.23913724567939967</v>
      </c>
      <c r="AB200" s="132">
        <f>AVERAGE(Patient3_Healthy!Y200,Patient4_Healthy!Y200,Patient7_Healthy!Y200,Patient32_Healthy!Y200)</f>
        <v>0.12586115991078448</v>
      </c>
      <c r="AC200">
        <f>STDEV(Patient3_Healthy!Y200,Patient4_Healthy!Y200,Patient7_Healthy!Y200,Patient32_Healthy!Y200)</f>
        <v>0.17457116922535912</v>
      </c>
    </row>
    <row r="201" spans="1:29" x14ac:dyDescent="0.25">
      <c r="A201" s="29" t="s">
        <v>17</v>
      </c>
      <c r="B201">
        <f>AVERAGE(Patient3_Healthy!B201,Patient4_Healthy!B201,Patient7_Healthy!B201,Patient32_Healthy!B201)</f>
        <v>0.11835147696603057</v>
      </c>
      <c r="C201">
        <f>STDEV(Patient3_Healthy!B201,Patient4_Healthy!B201,Patient7_Healthy!B201,Patient32_Healthy!B201)</f>
        <v>0.1856083151991226</v>
      </c>
      <c r="D201" s="132">
        <f>AVERAGE(Patient3_Healthy!C201,Patient4_Healthy!C201,Patient7_Healthy!C201,Patient32_Healthy!C201)</f>
        <v>-5.1478819770788331E-2</v>
      </c>
      <c r="E201" s="139">
        <f>STDEV(Patient3_Healthy!C201,Patient4_Healthy!C201,Patient7_Healthy!C201,Patient32_Healthy!C201)</f>
        <v>4.8552101572019404E-2</v>
      </c>
      <c r="F201">
        <f>AVERAGE(Patient3_Healthy!D201,Patient4_Healthy!D201,Patient7_Healthy!D201,Patient32_Healthy!D201)</f>
        <v>-4.5469308583263882E-2</v>
      </c>
      <c r="G201">
        <f>STDEV(Patient3_Healthy!D201,Patient4_Healthy!D201,Patient7_Healthy!D201,Patient32_Healthy!D201)</f>
        <v>4.2351832832222852E-2</v>
      </c>
      <c r="I201" s="13" t="s">
        <v>74</v>
      </c>
      <c r="J201">
        <f>AVERAGE(Patient3_Healthy!I201,Patient4_Healthy!I201,Patient7_Healthy!I201,Patient32_Healthy!I201)</f>
        <v>5.9538362719701247E-2</v>
      </c>
      <c r="K201">
        <f>STDEV(Patient3_Healthy!I201,Patient4_Healthy!I201,Patient7_Healthy!I201,Patient32_Healthy!I201)</f>
        <v>7.3115677134380816E-2</v>
      </c>
      <c r="L201">
        <f>AVERAGE(Patient3_Healthy!J201,Patient4_Healthy!J201,Patient7_Healthy!J201,Patient32_Healthy!J201)</f>
        <v>-2.780379425680728E-2</v>
      </c>
      <c r="M201" s="139">
        <f>STDEV(Patient3_Healthy!J201,Patient4_Healthy!J201,Patient7_Healthy!J201,Patient32_Healthy!J201)</f>
        <v>4.8041390507212976E-2</v>
      </c>
      <c r="N201">
        <f>AVERAGE(Patient3_Healthy!K201,Patient4_Healthy!K201,Patient7_Healthy!K201,Patient32_Healthy!K201)</f>
        <v>-2.7921404052911707E-2</v>
      </c>
      <c r="O201">
        <f>STDEV(Patient3_Healthy!K201,Patient4_Healthy!K201,Patient7_Healthy!K201,Patient32_Healthy!K201)</f>
        <v>5.3106781506079413E-2</v>
      </c>
      <c r="Q201" s="13" t="s">
        <v>75</v>
      </c>
      <c r="R201">
        <f>AVERAGE(Patient3_Healthy!P201,Patient4_Healthy!P201,Patient7_Healthy!P201,Patient32_Healthy!P201)</f>
        <v>6.1171828465942303E-2</v>
      </c>
      <c r="S201">
        <f>STDEV(Patient3_Healthy!P201,Patient4_Healthy!P201,Patient7_Healthy!P201,Patient32_Healthy!P201)</f>
        <v>0.11021199727843224</v>
      </c>
      <c r="T201" s="132">
        <f>AVERAGE(Patient3_Healthy!Q201,Patient4_Healthy!Q201,Patient7_Healthy!Q201,Patient32_Healthy!Q201)</f>
        <v>4.1679190006294248E-2</v>
      </c>
      <c r="U201" s="139">
        <f>STDEV(Patient3_Healthy!Q201,Patient4_Healthy!Q201,Patient7_Healthy!Q201,Patient32_Healthy!Q201)</f>
        <v>1.6918534463410871E-2</v>
      </c>
      <c r="Y201" s="29" t="s">
        <v>26</v>
      </c>
      <c r="Z201">
        <f>AVERAGE(Patient3_Healthy!X201,Patient4_Healthy!X201,Patient7_Healthy!X201,Patient32_Healthy!X201)</f>
        <v>0.15524541523582408</v>
      </c>
      <c r="AA201">
        <f>STDEV(Patient3_Healthy!X201,Patient4_Healthy!X201,Patient7_Healthy!X201,Patient32_Healthy!X201)</f>
        <v>0.1944315407208306</v>
      </c>
      <c r="AB201" s="132">
        <f>AVERAGE(Patient3_Healthy!Y201,Patient4_Healthy!Y201,Patient7_Healthy!Y201,Patient32_Healthy!Y201)</f>
        <v>0.17666254567213588</v>
      </c>
      <c r="AC201">
        <f>STDEV(Patient3_Healthy!Y201,Patient4_Healthy!Y201,Patient7_Healthy!Y201,Patient32_Healthy!Y201)</f>
        <v>0.28624410022852764</v>
      </c>
    </row>
    <row r="202" spans="1:29" x14ac:dyDescent="0.25">
      <c r="A202" s="29" t="s">
        <v>20</v>
      </c>
      <c r="B202">
        <f>AVERAGE(Patient3_Healthy!B202,Patient4_Healthy!B202,Patient7_Healthy!B202,Patient32_Healthy!B202)</f>
        <v>2.6233824064513196E-2</v>
      </c>
      <c r="C202">
        <f>STDEV(Patient3_Healthy!B202,Patient4_Healthy!B202,Patient7_Healthy!B202,Patient32_Healthy!B202)</f>
        <v>0.12590995619469408</v>
      </c>
      <c r="D202" s="132">
        <f>AVERAGE(Patient3_Healthy!C202,Patient4_Healthy!C202,Patient7_Healthy!C202,Patient32_Healthy!C202)</f>
        <v>-1.5026544085586581E-2</v>
      </c>
      <c r="E202" s="139">
        <f>STDEV(Patient3_Healthy!C202,Patient4_Healthy!C202,Patient7_Healthy!C202,Patient32_Healthy!C202)</f>
        <v>4.2189510288970729E-2</v>
      </c>
      <c r="F202">
        <f>AVERAGE(Patient3_Healthy!D202,Patient4_Healthy!D202,Patient7_Healthy!D202,Patient32_Healthy!D202)</f>
        <v>-2.2175663530295008E-2</v>
      </c>
      <c r="G202">
        <f>STDEV(Patient3_Healthy!D202,Patient4_Healthy!D202,Patient7_Healthy!D202,Patient32_Healthy!D202)</f>
        <v>4.2871653135168747E-2</v>
      </c>
      <c r="I202" s="13" t="s">
        <v>76</v>
      </c>
      <c r="J202">
        <f>AVERAGE(Patient3_Healthy!I202,Patient4_Healthy!I202,Patient7_Healthy!I202,Patient32_Healthy!I202)</f>
        <v>7.5121810373564774E-2</v>
      </c>
      <c r="K202">
        <f>STDEV(Patient3_Healthy!I202,Patient4_Healthy!I202,Patient7_Healthy!I202,Patient32_Healthy!I202)</f>
        <v>0.15664428847147241</v>
      </c>
      <c r="L202">
        <f>AVERAGE(Patient3_Healthy!J202,Patient4_Healthy!J202,Patient7_Healthy!J202,Patient32_Healthy!J202)</f>
        <v>-4.6741589894850138E-2</v>
      </c>
      <c r="M202" s="139">
        <f>STDEV(Patient3_Healthy!J202,Patient4_Healthy!J202,Patient7_Healthy!J202,Patient32_Healthy!J202)</f>
        <v>5.1517705720492857E-2</v>
      </c>
      <c r="N202">
        <f>AVERAGE(Patient3_Healthy!K202,Patient4_Healthy!K202,Patient7_Healthy!K202,Patient32_Healthy!K202)</f>
        <v>-4.7338049035590815E-2</v>
      </c>
      <c r="O202">
        <f>STDEV(Patient3_Healthy!K202,Patient4_Healthy!K202,Patient7_Healthy!K202,Patient32_Healthy!K202)</f>
        <v>4.7861019189179607E-2</v>
      </c>
      <c r="Q202" s="13" t="s">
        <v>77</v>
      </c>
      <c r="R202">
        <f>AVERAGE(Patient3_Healthy!P202,Patient4_Healthy!P202,Patient7_Healthy!P202,Patient32_Healthy!P202)</f>
        <v>5.105861958401748E-2</v>
      </c>
      <c r="S202">
        <f>STDEV(Patient3_Healthy!P202,Patient4_Healthy!P202,Patient7_Healthy!P202,Patient32_Healthy!P202)</f>
        <v>0.14028163158280194</v>
      </c>
      <c r="T202" s="132">
        <f>AVERAGE(Patient3_Healthy!Q202,Patient4_Healthy!Q202,Patient7_Healthy!Q202,Patient32_Healthy!Q202)</f>
        <v>0.10521102855877247</v>
      </c>
      <c r="U202" s="139">
        <f>STDEV(Patient3_Healthy!Q202,Patient4_Healthy!Q202,Patient7_Healthy!Q202,Patient32_Healthy!Q202)</f>
        <v>0.12040414116200931</v>
      </c>
      <c r="Y202" s="29" t="s">
        <v>28</v>
      </c>
      <c r="Z202">
        <f>AVERAGE(Patient3_Healthy!X202,Patient4_Healthy!X202,Patient7_Healthy!X202,Patient32_Healthy!X202)</f>
        <v>0.20503186820964947</v>
      </c>
      <c r="AA202">
        <f>STDEV(Patient3_Healthy!X202,Patient4_Healthy!X202,Patient7_Healthy!X202,Patient32_Healthy!X202)</f>
        <v>0.22950280892519007</v>
      </c>
      <c r="AB202" s="132">
        <f>AVERAGE(Patient3_Healthy!Y202,Patient4_Healthy!Y202,Patient7_Healthy!Y202,Patient32_Healthy!Y202)</f>
        <v>0.26858916401058192</v>
      </c>
      <c r="AC202">
        <f>STDEV(Patient3_Healthy!Y202,Patient4_Healthy!Y202,Patient7_Healthy!Y202,Patient32_Healthy!Y202)</f>
        <v>0.22670745542679896</v>
      </c>
    </row>
    <row r="203" spans="1:29" x14ac:dyDescent="0.25">
      <c r="A203" s="29" t="s">
        <v>23</v>
      </c>
      <c r="B203">
        <f>AVERAGE(Patient3_Healthy!B203,Patient4_Healthy!B203,Patient7_Healthy!B203,Patient32_Healthy!B203)</f>
        <v>7.0045794088255176E-2</v>
      </c>
      <c r="C203">
        <f>STDEV(Patient3_Healthy!B203,Patient4_Healthy!B203,Patient7_Healthy!B203,Patient32_Healthy!B203)</f>
        <v>0.1329415530243451</v>
      </c>
      <c r="D203" s="132">
        <f>AVERAGE(Patient3_Healthy!C203,Patient4_Healthy!C203,Patient7_Healthy!C203,Patient32_Healthy!C203)</f>
        <v>-1.0164389870689036E-2</v>
      </c>
      <c r="E203" s="139">
        <f>STDEV(Patient3_Healthy!C203,Patient4_Healthy!C203,Patient7_Healthy!C203,Patient32_Healthy!C203)</f>
        <v>8.6784793834090657E-2</v>
      </c>
      <c r="F203">
        <f>AVERAGE(Patient3_Healthy!D203,Patient4_Healthy!D203,Patient7_Healthy!D203,Patient32_Healthy!D203)</f>
        <v>7.8230987938388008E-4</v>
      </c>
      <c r="G203">
        <f>STDEV(Patient3_Healthy!D203,Patient4_Healthy!D203,Patient7_Healthy!D203,Patient32_Healthy!D203)</f>
        <v>8.6239056477292797E-2</v>
      </c>
      <c r="I203" s="13" t="s">
        <v>78</v>
      </c>
      <c r="J203">
        <f>AVERAGE(Patient3_Healthy!I203,Patient4_Healthy!I203,Patient7_Healthy!I203,Patient32_Healthy!I203)</f>
        <v>0.14192142449952436</v>
      </c>
      <c r="K203">
        <f>STDEV(Patient3_Healthy!I203,Patient4_Healthy!I203,Patient7_Healthy!I203,Patient32_Healthy!I203)</f>
        <v>0.15386308887218955</v>
      </c>
      <c r="L203">
        <f>AVERAGE(Patient3_Healthy!J203,Patient4_Healthy!J203,Patient7_Healthy!J203,Patient32_Healthy!J203)</f>
        <v>-3.8792486328144984E-2</v>
      </c>
      <c r="M203" s="139">
        <f>STDEV(Patient3_Healthy!J203,Patient4_Healthy!J203,Patient7_Healthy!J203,Patient32_Healthy!J203)</f>
        <v>5.6685884473476139E-2</v>
      </c>
      <c r="N203">
        <f>AVERAGE(Patient3_Healthy!K203,Patient4_Healthy!K203,Patient7_Healthy!K203,Patient32_Healthy!K203)</f>
        <v>-4.0663136960396501E-2</v>
      </c>
      <c r="O203">
        <f>STDEV(Patient3_Healthy!K203,Patient4_Healthy!K203,Patient7_Healthy!K203,Patient32_Healthy!K203)</f>
        <v>5.6443137568543453E-2</v>
      </c>
      <c r="Q203" s="13" t="s">
        <v>79</v>
      </c>
      <c r="R203">
        <f>AVERAGE(Patient3_Healthy!P203,Patient4_Healthy!P203,Patient7_Healthy!P203,Patient32_Healthy!P203)</f>
        <v>8.8005870780944434E-2</v>
      </c>
      <c r="S203">
        <f>STDEV(Patient3_Healthy!P203,Patient4_Healthy!P203,Patient7_Healthy!P203,Patient32_Healthy!P203)</f>
        <v>0.24408234824574648</v>
      </c>
      <c r="T203" s="132">
        <f>AVERAGE(Patient3_Healthy!Q203,Patient4_Healthy!Q203,Patient7_Healthy!Q203,Patient32_Healthy!Q203)</f>
        <v>8.0012478339594448E-2</v>
      </c>
      <c r="U203" s="139">
        <f>STDEV(Patient3_Healthy!Q203,Patient4_Healthy!Q203,Patient7_Healthy!Q203,Patient32_Healthy!Q203)</f>
        <v>0.17799284687669636</v>
      </c>
      <c r="Y203" s="29" t="s">
        <v>29</v>
      </c>
      <c r="Z203">
        <f>AVERAGE(Patient3_Healthy!X203,Patient4_Healthy!X203,Patient7_Healthy!X203,Patient32_Healthy!X203)</f>
        <v>0.20056456225851288</v>
      </c>
      <c r="AA203">
        <f>STDEV(Patient3_Healthy!X203,Patient4_Healthy!X203,Patient7_Healthy!X203,Patient32_Healthy!X203)</f>
        <v>0.14204478322574984</v>
      </c>
      <c r="AB203" s="132">
        <f>AVERAGE(Patient3_Healthy!Y203,Patient4_Healthy!Y203,Patient7_Healthy!Y203,Patient32_Healthy!Y203)</f>
        <v>0.20760571488329502</v>
      </c>
      <c r="AC203">
        <f>STDEV(Patient3_Healthy!Y203,Patient4_Healthy!Y203,Patient7_Healthy!Y203,Patient32_Healthy!Y203)</f>
        <v>0.22515539854886718</v>
      </c>
    </row>
    <row r="205" spans="1:29" x14ac:dyDescent="0.25">
      <c r="A205" s="165" t="s">
        <v>92</v>
      </c>
      <c r="I205" s="165" t="s">
        <v>92</v>
      </c>
      <c r="Q205" s="165" t="s">
        <v>92</v>
      </c>
      <c r="Y205" s="165" t="s">
        <v>87</v>
      </c>
    </row>
    <row r="206" spans="1:29" x14ac:dyDescent="0.25">
      <c r="A206" s="29"/>
      <c r="B206" s="187" t="s">
        <v>12</v>
      </c>
      <c r="C206" s="190"/>
      <c r="D206" s="189" t="s">
        <v>68</v>
      </c>
      <c r="E206" s="190"/>
      <c r="F206" s="189" t="s">
        <v>69</v>
      </c>
      <c r="G206" s="187"/>
      <c r="I206" s="29"/>
      <c r="J206" s="187" t="s">
        <v>13</v>
      </c>
      <c r="K206" s="188"/>
      <c r="L206" s="189" t="s">
        <v>70</v>
      </c>
      <c r="M206" s="190"/>
      <c r="N206" s="187" t="s">
        <v>71</v>
      </c>
      <c r="O206" s="188"/>
      <c r="Q206" s="29"/>
      <c r="R206" s="187" t="s">
        <v>12</v>
      </c>
      <c r="S206" s="188"/>
      <c r="T206" s="189" t="s">
        <v>13</v>
      </c>
      <c r="U206" s="190"/>
      <c r="Y206" s="29"/>
      <c r="Z206" s="160" t="s">
        <v>12</v>
      </c>
      <c r="AA206" s="161"/>
      <c r="AB206" s="159" t="s">
        <v>13</v>
      </c>
      <c r="AC206" s="160"/>
    </row>
    <row r="207" spans="1:29" x14ac:dyDescent="0.25">
      <c r="A207" s="28"/>
      <c r="B207" s="29" t="s">
        <v>221</v>
      </c>
      <c r="C207" s="29" t="s">
        <v>222</v>
      </c>
      <c r="D207" s="30" t="s">
        <v>221</v>
      </c>
      <c r="E207" s="31" t="s">
        <v>222</v>
      </c>
      <c r="F207" s="29" t="s">
        <v>221</v>
      </c>
      <c r="G207" s="29" t="s">
        <v>222</v>
      </c>
      <c r="I207" s="28"/>
      <c r="J207" s="29" t="s">
        <v>221</v>
      </c>
      <c r="K207" s="29" t="s">
        <v>222</v>
      </c>
      <c r="L207" s="30" t="s">
        <v>221</v>
      </c>
      <c r="M207" s="31" t="s">
        <v>222</v>
      </c>
      <c r="N207" s="29" t="s">
        <v>221</v>
      </c>
      <c r="O207" s="29" t="s">
        <v>222</v>
      </c>
      <c r="Q207" s="28"/>
      <c r="R207" s="29" t="s">
        <v>221</v>
      </c>
      <c r="S207" s="29" t="s">
        <v>222</v>
      </c>
      <c r="T207" s="30" t="s">
        <v>221</v>
      </c>
      <c r="U207" s="31" t="s">
        <v>222</v>
      </c>
      <c r="Y207" s="29"/>
      <c r="Z207" s="29" t="s">
        <v>221</v>
      </c>
      <c r="AA207" s="29" t="s">
        <v>222</v>
      </c>
      <c r="AB207" s="30" t="s">
        <v>221</v>
      </c>
      <c r="AC207" s="29" t="s">
        <v>222</v>
      </c>
    </row>
    <row r="208" spans="1:29" x14ac:dyDescent="0.25">
      <c r="A208" s="29" t="s">
        <v>14</v>
      </c>
      <c r="B208">
        <f>AVERAGE(Patient3_Healthy!B208,Patient4_Healthy!B208,Patient7_Healthy!B208,Patient32_Healthy!B208)</f>
        <v>-6.0732454788142556E-2</v>
      </c>
      <c r="C208">
        <f>STDEV(Patient3_Healthy!B208,Patient4_Healthy!B208,Patient7_Healthy!B208,Patient32_Healthy!B208)</f>
        <v>5.8956082180783277E-2</v>
      </c>
      <c r="D208" s="132">
        <f>AVERAGE(Patient3_Healthy!C208,Patient4_Healthy!C208,Patient7_Healthy!C208,Patient32_Healthy!C208)</f>
        <v>7.0054893686943027E-3</v>
      </c>
      <c r="E208" s="139">
        <f>STDEV(Patient3_Healthy!C208,Patient4_Healthy!C208,Patient7_Healthy!C208,Patient32_Healthy!C208)</f>
        <v>0.12679819639229875</v>
      </c>
      <c r="F208">
        <f>AVERAGE(Patient3_Healthy!D208,Patient4_Healthy!D208,Patient7_Healthy!D208,Patient32_Healthy!D208)</f>
        <v>5.0137302362297208E-3</v>
      </c>
      <c r="G208">
        <f>STDEV(Patient3_Healthy!D208,Patient4_Healthy!D208,Patient7_Healthy!D208,Patient32_Healthy!D208)</f>
        <v>0.11389404814961607</v>
      </c>
      <c r="I208" s="13" t="s">
        <v>72</v>
      </c>
      <c r="J208">
        <f>AVERAGE(Patient3_Healthy!I208,Patient4_Healthy!I208,Patient7_Healthy!I208,Patient32_Healthy!I208)</f>
        <v>0.46015550750010031</v>
      </c>
      <c r="K208">
        <f>STDEV(Patient3_Healthy!I208,Patient4_Healthy!I208,Patient7_Healthy!I208,Patient32_Healthy!I208)</f>
        <v>0.42727474398752113</v>
      </c>
      <c r="L208">
        <f>AVERAGE(Patient3_Healthy!J208,Patient4_Healthy!J208,Patient7_Healthy!J208,Patient32_Healthy!J208)</f>
        <v>0.31509714979004783</v>
      </c>
      <c r="M208" s="139">
        <f>STDEV(Patient3_Healthy!J208,Patient4_Healthy!J208,Patient7_Healthy!J208,Patient32_Healthy!J208)</f>
        <v>0.30982003512808054</v>
      </c>
      <c r="N208">
        <f>AVERAGE(Patient3_Healthy!K208,Patient4_Healthy!K208,Patient7_Healthy!K208,Patient32_Healthy!K208)</f>
        <v>0.28432347357259852</v>
      </c>
      <c r="O208">
        <f>STDEV(Patient3_Healthy!K208,Patient4_Healthy!K208,Patient7_Healthy!K208,Patient32_Healthy!K208)</f>
        <v>0.33762480387286836</v>
      </c>
      <c r="Q208" s="13" t="s">
        <v>73</v>
      </c>
      <c r="R208">
        <f>AVERAGE(Patient3_Healthy!P208,Patient4_Healthy!P208,Patient7_Healthy!P208,Patient32_Healthy!P208)</f>
        <v>0.28652352295694161</v>
      </c>
      <c r="S208">
        <f>STDEV(Patient3_Healthy!P208,Patient4_Healthy!P208,Patient7_Healthy!P208,Patient32_Healthy!P208)</f>
        <v>0.26604987808427594</v>
      </c>
      <c r="T208" s="132">
        <f>AVERAGE(Patient3_Healthy!Q208,Patient4_Healthy!Q208,Patient7_Healthy!Q208,Patient32_Healthy!Q208)</f>
        <v>0.42816442347977823</v>
      </c>
      <c r="U208" s="139">
        <f>STDEV(Patient3_Healthy!Q208,Patient4_Healthy!Q208,Patient7_Healthy!Q208,Patient32_Healthy!Q208)</f>
        <v>0.39117256827660346</v>
      </c>
      <c r="Y208" s="29" t="s">
        <v>15</v>
      </c>
      <c r="Z208">
        <f>AVERAGE(Patient3_Healthy!X208,Patient4_Healthy!X208,Patient7_Healthy!X208,Patient32_Healthy!X208)</f>
        <v>3.0334783448540445E-2</v>
      </c>
      <c r="AA208">
        <f>STDEV(Patient3_Healthy!X208,Patient4_Healthy!X208,Patient7_Healthy!X208,Patient32_Healthy!X208)</f>
        <v>7.5557594365393929E-2</v>
      </c>
      <c r="AB208" s="132">
        <f>AVERAGE(Patient3_Healthy!Y208,Patient4_Healthy!Y208,Patient7_Healthy!Y208,Patient32_Healthy!Y208)</f>
        <v>5.9740942160525987E-3</v>
      </c>
      <c r="AC208">
        <f>STDEV(Patient3_Healthy!Y208,Patient4_Healthy!Y208,Patient7_Healthy!Y208,Patient32_Healthy!Y208)</f>
        <v>7.2792776994165087E-2</v>
      </c>
    </row>
    <row r="209" spans="1:29" x14ac:dyDescent="0.25">
      <c r="A209" s="29" t="s">
        <v>17</v>
      </c>
      <c r="B209">
        <f>AVERAGE(Patient3_Healthy!B209,Patient4_Healthy!B209,Patient7_Healthy!B209,Patient32_Healthy!B209)</f>
        <v>7.9133684383562566E-2</v>
      </c>
      <c r="C209">
        <f>STDEV(Patient3_Healthy!B209,Patient4_Healthy!B209,Patient7_Healthy!B209,Patient32_Healthy!B209)</f>
        <v>0.32325829841265563</v>
      </c>
      <c r="D209" s="132">
        <f>AVERAGE(Patient3_Healthy!C209,Patient4_Healthy!C209,Patient7_Healthy!C209,Patient32_Healthy!C209)</f>
        <v>4.8357875636521483E-2</v>
      </c>
      <c r="E209" s="139">
        <f>STDEV(Patient3_Healthy!C209,Patient4_Healthy!C209,Patient7_Healthy!C209,Patient32_Healthy!C209)</f>
        <v>0.19484722316819067</v>
      </c>
      <c r="F209">
        <f>AVERAGE(Patient3_Healthy!D209,Patient4_Healthy!D209,Patient7_Healthy!D209,Patient32_Healthy!D209)</f>
        <v>4.4303567254955468E-2</v>
      </c>
      <c r="G209">
        <f>STDEV(Patient3_Healthy!D209,Patient4_Healthy!D209,Patient7_Healthy!D209,Patient32_Healthy!D209)</f>
        <v>0.19310883076719684</v>
      </c>
      <c r="I209" s="13" t="s">
        <v>74</v>
      </c>
      <c r="J209">
        <f>AVERAGE(Patient3_Healthy!I209,Patient4_Healthy!I209,Patient7_Healthy!I209,Patient32_Healthy!I209)</f>
        <v>0.46772596645732967</v>
      </c>
      <c r="K209">
        <f>STDEV(Patient3_Healthy!I209,Patient4_Healthy!I209,Patient7_Healthy!I209,Patient32_Healthy!I209)</f>
        <v>0.30354700314494615</v>
      </c>
      <c r="L209">
        <f>AVERAGE(Patient3_Healthy!J209,Patient4_Healthy!J209,Patient7_Healthy!J209,Patient32_Healthy!J209)</f>
        <v>0.39240159033756961</v>
      </c>
      <c r="M209" s="139">
        <f>STDEV(Patient3_Healthy!J209,Patient4_Healthy!J209,Patient7_Healthy!J209,Patient32_Healthy!J209)</f>
        <v>0.22730261782853917</v>
      </c>
      <c r="N209">
        <f>AVERAGE(Patient3_Healthy!K209,Patient4_Healthy!K209,Patient7_Healthy!K209,Patient32_Healthy!K209)</f>
        <v>0.34239900654011135</v>
      </c>
      <c r="O209">
        <f>STDEV(Patient3_Healthy!K209,Patient4_Healthy!K209,Patient7_Healthy!K209,Patient32_Healthy!K209)</f>
        <v>0.2660187859815234</v>
      </c>
      <c r="Q209" s="13" t="s">
        <v>75</v>
      </c>
      <c r="R209">
        <f>AVERAGE(Patient3_Healthy!P209,Patient4_Healthy!P209,Patient7_Healthy!P209,Patient32_Healthy!P209)</f>
        <v>0.26929406730136374</v>
      </c>
      <c r="S209">
        <f>STDEV(Patient3_Healthy!P209,Patient4_Healthy!P209,Patient7_Healthy!P209,Patient32_Healthy!P209)</f>
        <v>0.31934831394709823</v>
      </c>
      <c r="T209" s="132">
        <f>AVERAGE(Patient3_Healthy!Q209,Patient4_Healthy!Q209,Patient7_Healthy!Q209,Patient32_Healthy!Q209)</f>
        <v>0.45777000337718393</v>
      </c>
      <c r="U209" s="139">
        <f>STDEV(Patient3_Healthy!Q209,Patient4_Healthy!Q209,Patient7_Healthy!Q209,Patient32_Healthy!Q209)</f>
        <v>0.34807661948587881</v>
      </c>
      <c r="Y209" s="29" t="s">
        <v>18</v>
      </c>
      <c r="Z209">
        <f>AVERAGE(Patient3_Healthy!X209,Patient4_Healthy!X209,Patient7_Healthy!X209,Patient32_Healthy!X209)</f>
        <v>1.3093069138275858E-2</v>
      </c>
      <c r="AA209">
        <f>STDEV(Patient3_Healthy!X209,Patient4_Healthy!X209,Patient7_Healthy!X209,Patient32_Healthy!X209)</f>
        <v>9.2186929482323793E-2</v>
      </c>
      <c r="AB209" s="132">
        <f>AVERAGE(Patient3_Healthy!Y209,Patient4_Healthy!Y209,Patient7_Healthy!Y209,Patient32_Healthy!Y209)</f>
        <v>-1.930862297275077E-2</v>
      </c>
      <c r="AC209">
        <f>STDEV(Patient3_Healthy!Y209,Patient4_Healthy!Y209,Patient7_Healthy!Y209,Patient32_Healthy!Y209)</f>
        <v>7.3744044965988576E-2</v>
      </c>
    </row>
    <row r="210" spans="1:29" x14ac:dyDescent="0.25">
      <c r="A210" s="29" t="s">
        <v>20</v>
      </c>
      <c r="B210">
        <f>AVERAGE(Patient3_Healthy!B210,Patient4_Healthy!B210,Patient7_Healthy!B210,Patient32_Healthy!B210)</f>
        <v>0.25759930955714661</v>
      </c>
      <c r="C210">
        <f>STDEV(Patient3_Healthy!B210,Patient4_Healthy!B210,Patient7_Healthy!B210,Patient32_Healthy!B210)</f>
        <v>0.33029904396197779</v>
      </c>
      <c r="D210" s="132">
        <f>AVERAGE(Patient3_Healthy!C210,Patient4_Healthy!C210,Patient7_Healthy!C210,Patient32_Healthy!C210)</f>
        <v>0.26297066005304459</v>
      </c>
      <c r="E210" s="139">
        <f>STDEV(Patient3_Healthy!C210,Patient4_Healthy!C210,Patient7_Healthy!C210,Patient32_Healthy!C210)</f>
        <v>0.11140880455458055</v>
      </c>
      <c r="F210">
        <f>AVERAGE(Patient3_Healthy!D210,Patient4_Healthy!D210,Patient7_Healthy!D210,Patient32_Healthy!D210)</f>
        <v>0.26075023176377143</v>
      </c>
      <c r="G210">
        <f>STDEV(Patient3_Healthy!D210,Patient4_Healthy!D210,Patient7_Healthy!D210,Patient32_Healthy!D210)</f>
        <v>0.10705917895274271</v>
      </c>
      <c r="I210" s="13" t="s">
        <v>76</v>
      </c>
      <c r="J210">
        <f>AVERAGE(Patient3_Healthy!I210,Patient4_Healthy!I210,Patient7_Healthy!I210,Patient32_Healthy!I210)</f>
        <v>0.21745506016687874</v>
      </c>
      <c r="K210">
        <f>STDEV(Patient3_Healthy!I210,Patient4_Healthy!I210,Patient7_Healthy!I210,Patient32_Healthy!I210)</f>
        <v>0.1203393991695926</v>
      </c>
      <c r="L210">
        <f>AVERAGE(Patient3_Healthy!J210,Patient4_Healthy!J210,Patient7_Healthy!J210,Patient32_Healthy!J210)</f>
        <v>0.1242977002043501</v>
      </c>
      <c r="M210" s="139">
        <f>STDEV(Patient3_Healthy!J210,Patient4_Healthy!J210,Patient7_Healthy!J210,Patient32_Healthy!J210)</f>
        <v>0.2361363450322361</v>
      </c>
      <c r="N210">
        <f>AVERAGE(Patient3_Healthy!K210,Patient4_Healthy!K210,Patient7_Healthy!K210,Patient32_Healthy!K210)</f>
        <v>9.5038265917238796E-2</v>
      </c>
      <c r="O210">
        <f>STDEV(Patient3_Healthy!K210,Patient4_Healthy!K210,Patient7_Healthy!K210,Patient32_Healthy!K210)</f>
        <v>0.23357205481599247</v>
      </c>
      <c r="Q210" s="13" t="s">
        <v>77</v>
      </c>
      <c r="R210">
        <f>AVERAGE(Patient3_Healthy!P210,Patient4_Healthy!P210,Patient7_Healthy!P210,Patient32_Healthy!P210)</f>
        <v>8.9061792328524292E-2</v>
      </c>
      <c r="S210">
        <f>STDEV(Patient3_Healthy!P210,Patient4_Healthy!P210,Patient7_Healthy!P210,Patient32_Healthy!P210)</f>
        <v>0.22433289035719034</v>
      </c>
      <c r="T210" s="132">
        <f>AVERAGE(Patient3_Healthy!Q210,Patient4_Healthy!Q210,Patient7_Healthy!Q210,Patient32_Healthy!Q210)</f>
        <v>0.43406876108073567</v>
      </c>
      <c r="U210" s="139">
        <f>STDEV(Patient3_Healthy!Q210,Patient4_Healthy!Q210,Patient7_Healthy!Q210,Patient32_Healthy!Q210)</f>
        <v>0.24926485997520351</v>
      </c>
      <c r="Y210" s="29" t="s">
        <v>21</v>
      </c>
      <c r="Z210">
        <f>AVERAGE(Patient3_Healthy!X210,Patient4_Healthy!X210,Patient7_Healthy!X210,Patient32_Healthy!X210)</f>
        <v>-2.083632199754841E-2</v>
      </c>
      <c r="AA210">
        <f>STDEV(Patient3_Healthy!X210,Patient4_Healthy!X210,Patient7_Healthy!X210,Patient32_Healthy!X210)</f>
        <v>0.16125362570376611</v>
      </c>
      <c r="AB210" s="132">
        <f>AVERAGE(Patient3_Healthy!Y210,Patient4_Healthy!Y210,Patient7_Healthy!Y210,Patient32_Healthy!Y210)</f>
        <v>-5.117349902800411E-2</v>
      </c>
      <c r="AC210">
        <f>STDEV(Patient3_Healthy!Y210,Patient4_Healthy!Y210,Patient7_Healthy!Y210,Patient32_Healthy!Y210)</f>
        <v>0.15683168556236562</v>
      </c>
    </row>
    <row r="211" spans="1:29" x14ac:dyDescent="0.25">
      <c r="A211" s="29" t="s">
        <v>23</v>
      </c>
      <c r="B211">
        <f>AVERAGE(Patient3_Healthy!B211,Patient4_Healthy!B211,Patient7_Healthy!B211,Patient32_Healthy!B211)</f>
        <v>0.20478336082843923</v>
      </c>
      <c r="C211">
        <f>STDEV(Patient3_Healthy!B211,Patient4_Healthy!B211,Patient7_Healthy!B211,Patient32_Healthy!B211)</f>
        <v>0.17422657947783618</v>
      </c>
      <c r="D211" s="132">
        <f>AVERAGE(Patient3_Healthy!C211,Patient4_Healthy!C211,Patient7_Healthy!C211,Patient32_Healthy!C211)</f>
        <v>0.25711494383096833</v>
      </c>
      <c r="E211" s="139">
        <f>STDEV(Patient3_Healthy!C211,Patient4_Healthy!C211,Patient7_Healthy!C211,Patient32_Healthy!C211)</f>
        <v>0.11343426720650365</v>
      </c>
      <c r="F211">
        <f>AVERAGE(Patient3_Healthy!D211,Patient4_Healthy!D211,Patient7_Healthy!D211,Patient32_Healthy!D211)</f>
        <v>0.23462163326496879</v>
      </c>
      <c r="G211">
        <f>STDEV(Patient3_Healthy!D211,Patient4_Healthy!D211,Patient7_Healthy!D211,Patient32_Healthy!D211)</f>
        <v>0.14674288956648554</v>
      </c>
      <c r="I211" s="13" t="s">
        <v>78</v>
      </c>
      <c r="J211">
        <f>AVERAGE(Patient3_Healthy!I211,Patient4_Healthy!I211,Patient7_Healthy!I211,Patient32_Healthy!I211)</f>
        <v>0.41162244688610583</v>
      </c>
      <c r="K211">
        <f>STDEV(Patient3_Healthy!I211,Patient4_Healthy!I211,Patient7_Healthy!I211,Patient32_Healthy!I211)</f>
        <v>0.40848995821506351</v>
      </c>
      <c r="L211">
        <f>AVERAGE(Patient3_Healthy!J211,Patient4_Healthy!J211,Patient7_Healthy!J211,Patient32_Healthy!J211)</f>
        <v>0.19116490731654601</v>
      </c>
      <c r="M211" s="139">
        <f>STDEV(Patient3_Healthy!J211,Patient4_Healthy!J211,Patient7_Healthy!J211,Patient32_Healthy!J211)</f>
        <v>0.41006288416314013</v>
      </c>
      <c r="N211">
        <f>AVERAGE(Patient3_Healthy!K211,Patient4_Healthy!K211,Patient7_Healthy!K211,Patient32_Healthy!K211)</f>
        <v>0.18633263386879553</v>
      </c>
      <c r="O211">
        <f>STDEV(Patient3_Healthy!K211,Patient4_Healthy!K211,Patient7_Healthy!K211,Patient32_Healthy!K211)</f>
        <v>0.40219203567116224</v>
      </c>
      <c r="Q211" s="13" t="s">
        <v>79</v>
      </c>
      <c r="R211">
        <f>AVERAGE(Patient3_Healthy!P211,Patient4_Healthy!P211,Patient7_Healthy!P211,Patient32_Healthy!P211)</f>
        <v>0.17748680464526384</v>
      </c>
      <c r="S211">
        <f>STDEV(Patient3_Healthy!P211,Patient4_Healthy!P211,Patient7_Healthy!P211,Patient32_Healthy!P211)</f>
        <v>0.36469127521345884</v>
      </c>
      <c r="T211" s="132">
        <f>AVERAGE(Patient3_Healthy!Q211,Patient4_Healthy!Q211,Patient7_Healthy!Q211,Patient32_Healthy!Q211)</f>
        <v>0.10412336859693046</v>
      </c>
      <c r="U211" s="139">
        <f>STDEV(Patient3_Healthy!Q211,Patient4_Healthy!Q211,Patient7_Healthy!Q211,Patient32_Healthy!Q211)</f>
        <v>0.4269851089661042</v>
      </c>
      <c r="Y211" s="29" t="s">
        <v>24</v>
      </c>
      <c r="Z211">
        <f>AVERAGE(Patient3_Healthy!X211,Patient4_Healthy!X211,Patient7_Healthy!X211,Patient32_Healthy!X211)</f>
        <v>-3.8410197922094526E-2</v>
      </c>
      <c r="AA211">
        <f>STDEV(Patient3_Healthy!X211,Patient4_Healthy!X211,Patient7_Healthy!X211,Patient32_Healthy!X211)</f>
        <v>6.4977585885290526E-2</v>
      </c>
      <c r="AB211" s="132">
        <f>AVERAGE(Patient3_Healthy!Y211,Patient4_Healthy!Y211,Patient7_Healthy!Y211,Patient32_Healthy!Y211)</f>
        <v>-2.2239553629324782E-2</v>
      </c>
      <c r="AC211">
        <f>STDEV(Patient3_Healthy!Y211,Patient4_Healthy!Y211,Patient7_Healthy!Y211,Patient32_Healthy!Y211)</f>
        <v>4.5134879755864159E-2</v>
      </c>
    </row>
    <row r="212" spans="1:29" x14ac:dyDescent="0.25">
      <c r="Y212" s="29" t="s">
        <v>25</v>
      </c>
      <c r="Z212">
        <f>AVERAGE(Patient3_Healthy!X212,Patient4_Healthy!X212,Patient7_Healthy!X212,Patient32_Healthy!X212)</f>
        <v>1.7280789627002378E-2</v>
      </c>
      <c r="AA212">
        <f>STDEV(Patient3_Healthy!X212,Patient4_Healthy!X212,Patient7_Healthy!X212,Patient32_Healthy!X212)</f>
        <v>4.6997582016169437E-2</v>
      </c>
      <c r="AB212" s="132">
        <f>AVERAGE(Patient3_Healthy!Y212,Patient4_Healthy!Y212,Patient7_Healthy!Y212,Patient32_Healthy!Y212)</f>
        <v>-3.5200138651490485E-3</v>
      </c>
      <c r="AC212">
        <f>STDEV(Patient3_Healthy!Y212,Patient4_Healthy!Y212,Patient7_Healthy!Y212,Patient32_Healthy!Y212)</f>
        <v>5.8154751093510794E-2</v>
      </c>
    </row>
    <row r="213" spans="1:29" x14ac:dyDescent="0.25">
      <c r="A213" s="165" t="s">
        <v>93</v>
      </c>
      <c r="I213" s="165" t="s">
        <v>93</v>
      </c>
      <c r="Q213" s="165" t="s">
        <v>93</v>
      </c>
      <c r="Y213" s="29" t="s">
        <v>26</v>
      </c>
      <c r="Z213">
        <f>AVERAGE(Patient3_Healthy!X213,Patient4_Healthy!X213,Patient7_Healthy!X213,Patient32_Healthy!X213)</f>
        <v>0.12647775029727243</v>
      </c>
      <c r="AA213">
        <f>STDEV(Patient3_Healthy!X213,Patient4_Healthy!X213,Patient7_Healthy!X213,Patient32_Healthy!X213)</f>
        <v>0.14966536857208268</v>
      </c>
      <c r="AB213" s="132">
        <f>AVERAGE(Patient3_Healthy!Y213,Patient4_Healthy!Y213,Patient7_Healthy!Y213,Patient32_Healthy!Y213)</f>
        <v>4.6247460609488283E-2</v>
      </c>
      <c r="AC213">
        <f>STDEV(Patient3_Healthy!Y213,Patient4_Healthy!Y213,Patient7_Healthy!Y213,Patient32_Healthy!Y213)</f>
        <v>0.16171872760630643</v>
      </c>
    </row>
    <row r="214" spans="1:29" x14ac:dyDescent="0.25">
      <c r="A214" s="29"/>
      <c r="B214" s="187" t="s">
        <v>12</v>
      </c>
      <c r="C214" s="190"/>
      <c r="D214" s="189" t="s">
        <v>68</v>
      </c>
      <c r="E214" s="190"/>
      <c r="F214" s="189" t="s">
        <v>69</v>
      </c>
      <c r="G214" s="187"/>
      <c r="I214" s="29"/>
      <c r="J214" s="187" t="s">
        <v>13</v>
      </c>
      <c r="K214" s="188"/>
      <c r="L214" s="189" t="s">
        <v>70</v>
      </c>
      <c r="M214" s="190"/>
      <c r="N214" s="187" t="s">
        <v>71</v>
      </c>
      <c r="O214" s="188"/>
      <c r="Q214" s="29"/>
      <c r="R214" s="187" t="s">
        <v>12</v>
      </c>
      <c r="S214" s="188"/>
      <c r="T214" s="189" t="s">
        <v>13</v>
      </c>
      <c r="U214" s="190"/>
      <c r="Y214" s="29" t="s">
        <v>28</v>
      </c>
      <c r="Z214">
        <f>AVERAGE(Patient3_Healthy!X214,Patient4_Healthy!X214,Patient7_Healthy!X214,Patient32_Healthy!X214)</f>
        <v>0.21264679175067863</v>
      </c>
      <c r="AA214">
        <f>STDEV(Patient3_Healthy!X214,Patient4_Healthy!X214,Patient7_Healthy!X214,Patient32_Healthy!X214)</f>
        <v>0.31913635499323562</v>
      </c>
      <c r="AB214" s="132">
        <f>AVERAGE(Patient3_Healthy!Y214,Patient4_Healthy!Y214,Patient7_Healthy!Y214,Patient32_Healthy!Y214)</f>
        <v>0.19914712610931792</v>
      </c>
      <c r="AC214">
        <f>STDEV(Patient3_Healthy!Y214,Patient4_Healthy!Y214,Patient7_Healthy!Y214,Patient32_Healthy!Y214)</f>
        <v>0.30839403076268046</v>
      </c>
    </row>
    <row r="215" spans="1:29" x14ac:dyDescent="0.25">
      <c r="A215" s="28"/>
      <c r="B215" s="29" t="s">
        <v>221</v>
      </c>
      <c r="C215" s="29" t="s">
        <v>222</v>
      </c>
      <c r="D215" s="30" t="s">
        <v>221</v>
      </c>
      <c r="E215" s="31" t="s">
        <v>222</v>
      </c>
      <c r="F215" s="29" t="s">
        <v>221</v>
      </c>
      <c r="G215" s="29" t="s">
        <v>222</v>
      </c>
      <c r="I215" s="28"/>
      <c r="J215" s="29" t="s">
        <v>221</v>
      </c>
      <c r="K215" s="29" t="s">
        <v>222</v>
      </c>
      <c r="L215" s="30" t="s">
        <v>221</v>
      </c>
      <c r="M215" s="31" t="s">
        <v>222</v>
      </c>
      <c r="N215" s="29" t="s">
        <v>221</v>
      </c>
      <c r="O215" s="29" t="s">
        <v>222</v>
      </c>
      <c r="Q215" s="28"/>
      <c r="R215" s="29" t="s">
        <v>221</v>
      </c>
      <c r="S215" s="29" t="s">
        <v>222</v>
      </c>
      <c r="T215" s="30" t="s">
        <v>221</v>
      </c>
      <c r="U215" s="31" t="s">
        <v>222</v>
      </c>
      <c r="Y215" s="29" t="s">
        <v>29</v>
      </c>
      <c r="Z215">
        <f>AVERAGE(Patient3_Healthy!X215,Patient4_Healthy!X215,Patient7_Healthy!X215,Patient32_Healthy!X215)</f>
        <v>0.11929097114430144</v>
      </c>
      <c r="AA215">
        <f>STDEV(Patient3_Healthy!X215,Patient4_Healthy!X215,Patient7_Healthy!X215,Patient32_Healthy!X215)</f>
        <v>0.15985865970949231</v>
      </c>
      <c r="AB215" s="132">
        <f>AVERAGE(Patient3_Healthy!Y215,Patient4_Healthy!Y215,Patient7_Healthy!Y215,Patient32_Healthy!Y215)</f>
        <v>7.5031076102938285E-2</v>
      </c>
      <c r="AC215">
        <f>STDEV(Patient3_Healthy!Y215,Patient4_Healthy!Y215,Patient7_Healthy!Y215,Patient32_Healthy!Y215)</f>
        <v>0.14392061306452769</v>
      </c>
    </row>
    <row r="216" spans="1:29" x14ac:dyDescent="0.25">
      <c r="A216" s="29" t="s">
        <v>14</v>
      </c>
      <c r="B216">
        <f>AVERAGE(Patient3_Healthy!B216,Patient4_Healthy!B216,Patient7_Healthy!B216,Patient32_Healthy!B216)</f>
        <v>-4.1161269032068924E-2</v>
      </c>
      <c r="C216">
        <f>STDEV(Patient3_Healthy!B216,Patient4_Healthy!B216,Patient7_Healthy!B216,Patient32_Healthy!B216)</f>
        <v>5.3401776372777002E-2</v>
      </c>
      <c r="D216" s="132">
        <f>AVERAGE(Patient3_Healthy!C216,Patient4_Healthy!C216,Patient7_Healthy!C216,Patient32_Healthy!C216)</f>
        <v>3.307915062313501E-3</v>
      </c>
      <c r="E216" s="139">
        <f>STDEV(Patient3_Healthy!C216,Patient4_Healthy!C216,Patient7_Healthy!C216,Patient32_Healthy!C216)</f>
        <v>7.3676074171391062E-2</v>
      </c>
      <c r="F216">
        <f>AVERAGE(Patient3_Healthy!D216,Patient4_Healthy!D216,Patient7_Healthy!D216,Patient32_Healthy!D216)</f>
        <v>1.0719874227776602E-2</v>
      </c>
      <c r="G216">
        <f>STDEV(Patient3_Healthy!D216,Patient4_Healthy!D216,Patient7_Healthy!D216,Patient32_Healthy!D216)</f>
        <v>7.2124193849013599E-2</v>
      </c>
      <c r="I216" s="13" t="s">
        <v>72</v>
      </c>
      <c r="J216">
        <f>AVERAGE(Patient3_Healthy!I216,Patient4_Healthy!I216,Patient7_Healthy!I216,Patient32_Healthy!I216)</f>
        <v>7.115489456317739E-2</v>
      </c>
      <c r="K216">
        <f>STDEV(Patient3_Healthy!I216,Patient4_Healthy!I216,Patient7_Healthy!I216,Patient32_Healthy!I216)</f>
        <v>0.13772561409464867</v>
      </c>
      <c r="L216">
        <f>AVERAGE(Patient3_Healthy!J216,Patient4_Healthy!J216,Patient7_Healthy!J216,Patient32_Healthy!J216)</f>
        <v>2.7541316464764487E-3</v>
      </c>
      <c r="M216" s="139">
        <f>STDEV(Patient3_Healthy!J216,Patient4_Healthy!J216,Patient7_Healthy!J216,Patient32_Healthy!J216)</f>
        <v>4.4461331496884089E-2</v>
      </c>
      <c r="N216">
        <f>AVERAGE(Patient3_Healthy!K216,Patient4_Healthy!K216,Patient7_Healthy!K216,Patient32_Healthy!K216)</f>
        <v>3.1189312899730995E-3</v>
      </c>
      <c r="O216">
        <f>STDEV(Patient3_Healthy!K216,Patient4_Healthy!K216,Patient7_Healthy!K216,Patient32_Healthy!K216)</f>
        <v>3.7822858006276223E-2</v>
      </c>
      <c r="Q216" s="13" t="s">
        <v>73</v>
      </c>
      <c r="R216">
        <f>AVERAGE(Patient3_Healthy!P216,Patient4_Healthy!P216,Patient7_Healthy!P216,Patient32_Healthy!P216)</f>
        <v>-3.0484140743025533E-2</v>
      </c>
      <c r="S216">
        <f>STDEV(Patient3_Healthy!P216,Patient4_Healthy!P216,Patient7_Healthy!P216,Patient32_Healthy!P216)</f>
        <v>0.11954367860726856</v>
      </c>
      <c r="T216" s="132">
        <f>AVERAGE(Patient3_Healthy!Q216,Patient4_Healthy!Q216,Patient7_Healthy!Q216,Patient32_Healthy!Q216)</f>
        <v>4.2507123692510154E-3</v>
      </c>
      <c r="U216" s="139">
        <f>STDEV(Patient3_Healthy!Q216,Patient4_Healthy!Q216,Patient7_Healthy!Q216,Patient32_Healthy!Q216)</f>
        <v>9.152103936827452E-2</v>
      </c>
    </row>
    <row r="217" spans="1:29" x14ac:dyDescent="0.25">
      <c r="A217" s="29" t="s">
        <v>17</v>
      </c>
      <c r="B217">
        <f>AVERAGE(Patient3_Healthy!B217,Patient4_Healthy!B217,Patient7_Healthy!B217,Patient32_Healthy!B217)</f>
        <v>5.4451660667391148E-2</v>
      </c>
      <c r="C217">
        <f>STDEV(Patient3_Healthy!B217,Patient4_Healthy!B217,Patient7_Healthy!B217,Patient32_Healthy!B217)</f>
        <v>9.078521010155205E-2</v>
      </c>
      <c r="D217" s="132">
        <f>AVERAGE(Patient3_Healthy!C217,Patient4_Healthy!C217,Patient7_Healthy!C217,Patient32_Healthy!C217)</f>
        <v>1.2585722627790296E-2</v>
      </c>
      <c r="E217" s="139">
        <f>STDEV(Patient3_Healthy!C217,Patient4_Healthy!C217,Patient7_Healthy!C217,Patient32_Healthy!C217)</f>
        <v>5.0816767078066635E-2</v>
      </c>
      <c r="F217">
        <f>AVERAGE(Patient3_Healthy!D217,Patient4_Healthy!D217,Patient7_Healthy!D217,Patient32_Healthy!D217)</f>
        <v>1.7599927410996547E-2</v>
      </c>
      <c r="G217">
        <f>STDEV(Patient3_Healthy!D217,Patient4_Healthy!D217,Patient7_Healthy!D217,Patient32_Healthy!D217)</f>
        <v>5.0430810481101207E-2</v>
      </c>
      <c r="I217" s="13" t="s">
        <v>74</v>
      </c>
      <c r="J217">
        <f>AVERAGE(Patient3_Healthy!I217,Patient4_Healthy!I217,Patient7_Healthy!I217,Patient32_Healthy!I217)</f>
        <v>9.7945289434394345E-3</v>
      </c>
      <c r="K217">
        <f>STDEV(Patient3_Healthy!I217,Patient4_Healthy!I217,Patient7_Healthy!I217,Patient32_Healthy!I217)</f>
        <v>7.5949549428222796E-2</v>
      </c>
      <c r="L217">
        <f>AVERAGE(Patient3_Healthy!J217,Patient4_Healthy!J217,Patient7_Healthy!J217,Patient32_Healthy!J217)</f>
        <v>-3.509295807822066E-2</v>
      </c>
      <c r="M217" s="139">
        <f>STDEV(Patient3_Healthy!J217,Patient4_Healthy!J217,Patient7_Healthy!J217,Patient32_Healthy!J217)</f>
        <v>5.9627346671529323E-2</v>
      </c>
      <c r="N217">
        <f>AVERAGE(Patient3_Healthy!K217,Patient4_Healthy!K217,Patient7_Healthy!K217,Patient32_Healthy!K217)</f>
        <v>-4.0331284840486821E-2</v>
      </c>
      <c r="O217">
        <f>STDEV(Patient3_Healthy!K217,Patient4_Healthy!K217,Patient7_Healthy!K217,Patient32_Healthy!K217)</f>
        <v>5.7593350488502677E-2</v>
      </c>
      <c r="Q217" s="13" t="s">
        <v>75</v>
      </c>
      <c r="R217">
        <f>AVERAGE(Patient3_Healthy!P217,Patient4_Healthy!P217,Patient7_Healthy!P217,Patient32_Healthy!P217)</f>
        <v>-7.0849590494413296E-3</v>
      </c>
      <c r="S217">
        <f>STDEV(Patient3_Healthy!P217,Patient4_Healthy!P217,Patient7_Healthy!P217,Patient32_Healthy!P217)</f>
        <v>8.0960067018729417E-2</v>
      </c>
      <c r="T217" s="132">
        <f>AVERAGE(Patient3_Healthy!Q217,Patient4_Healthy!Q217,Patient7_Healthy!Q217,Patient32_Healthy!Q217)</f>
        <v>1.6102800265663285E-3</v>
      </c>
      <c r="U217" s="139">
        <f>STDEV(Patient3_Healthy!Q217,Patient4_Healthy!Q217,Patient7_Healthy!Q217,Patient32_Healthy!Q217)</f>
        <v>4.7360653093139374E-2</v>
      </c>
      <c r="Y217" s="165" t="s">
        <v>88</v>
      </c>
    </row>
    <row r="218" spans="1:29" x14ac:dyDescent="0.25">
      <c r="A218" s="29" t="s">
        <v>20</v>
      </c>
      <c r="B218">
        <f>AVERAGE(Patient3_Healthy!B218,Patient4_Healthy!B218,Patient7_Healthy!B218,Patient32_Healthy!B218)</f>
        <v>0.13271538725398438</v>
      </c>
      <c r="C218">
        <f>STDEV(Patient3_Healthy!B218,Patient4_Healthy!B218,Patient7_Healthy!B218,Patient32_Healthy!B218)</f>
        <v>6.9672805913194788E-2</v>
      </c>
      <c r="D218" s="132">
        <f>AVERAGE(Patient3_Healthy!C218,Patient4_Healthy!C218,Patient7_Healthy!C218,Patient32_Healthy!C218)</f>
        <v>2.3847922202838753E-2</v>
      </c>
      <c r="E218" s="139">
        <f>STDEV(Patient3_Healthy!C218,Patient4_Healthy!C218,Patient7_Healthy!C218,Patient32_Healthy!C218)</f>
        <v>5.0296338191108014E-2</v>
      </c>
      <c r="F218">
        <f>AVERAGE(Patient3_Healthy!D218,Patient4_Healthy!D218,Patient7_Healthy!D218,Patient32_Healthy!D218)</f>
        <v>1.1365551976031577E-2</v>
      </c>
      <c r="G218">
        <f>STDEV(Patient3_Healthy!D218,Patient4_Healthy!D218,Patient7_Healthy!D218,Patient32_Healthy!D218)</f>
        <v>5.1303646346768941E-2</v>
      </c>
      <c r="I218" s="13" t="s">
        <v>76</v>
      </c>
      <c r="J218">
        <f>AVERAGE(Patient3_Healthy!I218,Patient4_Healthy!I218,Patient7_Healthy!I218,Patient32_Healthy!I218)</f>
        <v>-2.3259280705986315E-2</v>
      </c>
      <c r="K218">
        <f>STDEV(Patient3_Healthy!I218,Patient4_Healthy!I218,Patient7_Healthy!I218,Patient32_Healthy!I218)</f>
        <v>7.7646331183068323E-2</v>
      </c>
      <c r="L218">
        <f>AVERAGE(Patient3_Healthy!J218,Patient4_Healthy!J218,Patient7_Healthy!J218,Patient32_Healthy!J218)</f>
        <v>9.5874148464628398E-3</v>
      </c>
      <c r="M218" s="139">
        <f>STDEV(Patient3_Healthy!J218,Patient4_Healthy!J218,Patient7_Healthy!J218,Patient32_Healthy!J218)</f>
        <v>9.193192473675961E-2</v>
      </c>
      <c r="N218">
        <f>AVERAGE(Patient3_Healthy!K218,Patient4_Healthy!K218,Patient7_Healthy!K218,Patient32_Healthy!K218)</f>
        <v>2.3564992587927118E-3</v>
      </c>
      <c r="O218">
        <f>STDEV(Patient3_Healthy!K218,Patient4_Healthy!K218,Patient7_Healthy!K218,Patient32_Healthy!K218)</f>
        <v>9.3071009011649178E-2</v>
      </c>
      <c r="Q218" s="13" t="s">
        <v>77</v>
      </c>
      <c r="R218">
        <f>AVERAGE(Patient3_Healthy!P218,Patient4_Healthy!P218,Patient7_Healthy!P218,Patient32_Healthy!P218)</f>
        <v>-4.9077046121481678E-3</v>
      </c>
      <c r="S218">
        <f>STDEV(Patient3_Healthy!P218,Patient4_Healthy!P218,Patient7_Healthy!P218,Patient32_Healthy!P218)</f>
        <v>4.4806953420794264E-2</v>
      </c>
      <c r="T218" s="132">
        <f>AVERAGE(Patient3_Healthy!Q218,Patient4_Healthy!Q218,Patient7_Healthy!Q218,Patient32_Healthy!Q218)</f>
        <v>-6.2052306191771427E-3</v>
      </c>
      <c r="U218" s="139">
        <f>STDEV(Patient3_Healthy!Q218,Patient4_Healthy!Q218,Patient7_Healthy!Q218,Patient32_Healthy!Q218)</f>
        <v>6.0690575661854172E-2</v>
      </c>
      <c r="Y218" s="29"/>
      <c r="Z218" s="160" t="s">
        <v>12</v>
      </c>
      <c r="AA218" s="161"/>
      <c r="AB218" s="159" t="s">
        <v>13</v>
      </c>
      <c r="AC218" s="160"/>
    </row>
    <row r="219" spans="1:29" x14ac:dyDescent="0.25">
      <c r="A219" s="29" t="s">
        <v>23</v>
      </c>
      <c r="B219">
        <f>AVERAGE(Patient3_Healthy!B219,Patient4_Healthy!B219,Patient7_Healthy!B219,Patient32_Healthy!B219)</f>
        <v>5.5222237222389718E-2</v>
      </c>
      <c r="C219">
        <f>STDEV(Patient3_Healthy!B219,Patient4_Healthy!B219,Patient7_Healthy!B219,Patient32_Healthy!B219)</f>
        <v>5.7533972565627624E-2</v>
      </c>
      <c r="D219" s="132">
        <f>AVERAGE(Patient3_Healthy!C219,Patient4_Healthy!C219,Patient7_Healthy!C219,Patient32_Healthy!C219)</f>
        <v>3.5518190994433603E-2</v>
      </c>
      <c r="E219" s="139">
        <f>STDEV(Patient3_Healthy!C219,Patient4_Healthy!C219,Patient7_Healthy!C219,Patient32_Healthy!C219)</f>
        <v>5.728375887919452E-2</v>
      </c>
      <c r="F219">
        <f>AVERAGE(Patient3_Healthy!D219,Patient4_Healthy!D219,Patient7_Healthy!D219,Patient32_Healthy!D219)</f>
        <v>3.6894946650162033E-2</v>
      </c>
      <c r="G219">
        <f>STDEV(Patient3_Healthy!D219,Patient4_Healthy!D219,Patient7_Healthy!D219,Patient32_Healthy!D219)</f>
        <v>5.8795624326066137E-2</v>
      </c>
      <c r="I219" s="13" t="s">
        <v>78</v>
      </c>
      <c r="J219">
        <f>AVERAGE(Patient3_Healthy!I219,Patient4_Healthy!I219,Patient7_Healthy!I219,Patient32_Healthy!I219)</f>
        <v>3.4330185474889793E-2</v>
      </c>
      <c r="K219">
        <f>STDEV(Patient3_Healthy!I219,Patient4_Healthy!I219,Patient7_Healthy!I219,Patient32_Healthy!I219)</f>
        <v>4.8138111695369974E-2</v>
      </c>
      <c r="L219">
        <f>AVERAGE(Patient3_Healthy!J219,Patient4_Healthy!J219,Patient7_Healthy!J219,Patient32_Healthy!J219)</f>
        <v>3.3163121065456158E-2</v>
      </c>
      <c r="M219" s="139">
        <f>STDEV(Patient3_Healthy!J219,Patient4_Healthy!J219,Patient7_Healthy!J219,Patient32_Healthy!J219)</f>
        <v>7.6091368662759395E-2</v>
      </c>
      <c r="N219">
        <f>AVERAGE(Patient3_Healthy!K219,Patient4_Healthy!K219,Patient7_Healthy!K219,Patient32_Healthy!K219)</f>
        <v>2.8168152152348334E-2</v>
      </c>
      <c r="O219">
        <f>STDEV(Patient3_Healthy!K219,Patient4_Healthy!K219,Patient7_Healthy!K219,Patient32_Healthy!K219)</f>
        <v>7.4361573055798477E-2</v>
      </c>
      <c r="Q219" s="13" t="s">
        <v>79</v>
      </c>
      <c r="R219">
        <f>AVERAGE(Patient3_Healthy!P219,Patient4_Healthy!P219,Patient7_Healthy!P219,Patient32_Healthy!P219)</f>
        <v>1.1161984578426574E-2</v>
      </c>
      <c r="S219">
        <f>STDEV(Patient3_Healthy!P219,Patient4_Healthy!P219,Patient7_Healthy!P219,Patient32_Healthy!P219)</f>
        <v>8.9140260716603248E-2</v>
      </c>
      <c r="T219" s="132">
        <f>AVERAGE(Patient3_Healthy!Q219,Patient4_Healthy!Q219,Patient7_Healthy!Q219,Patient32_Healthy!Q219)</f>
        <v>-1.0356440434793689E-2</v>
      </c>
      <c r="U219" s="139">
        <f>STDEV(Patient3_Healthy!Q219,Patient4_Healthy!Q219,Patient7_Healthy!Q219,Patient32_Healthy!Q219)</f>
        <v>8.5166110155257227E-2</v>
      </c>
      <c r="Y219" s="29"/>
      <c r="Z219" s="29" t="s">
        <v>221</v>
      </c>
      <c r="AA219" s="29" t="s">
        <v>222</v>
      </c>
      <c r="AB219" s="30" t="s">
        <v>221</v>
      </c>
      <c r="AC219" s="29" t="s">
        <v>222</v>
      </c>
    </row>
    <row r="220" spans="1:29" x14ac:dyDescent="0.25">
      <c r="Y220" s="29" t="s">
        <v>15</v>
      </c>
      <c r="Z220">
        <f>AVERAGE(Patient3_Healthy!X220,Patient4_Healthy!X220,Patient7_Healthy!X220,Patient32_Healthy!X220)</f>
        <v>3.864270041741745E-2</v>
      </c>
      <c r="AA220">
        <f>STDEV(Patient3_Healthy!X220,Patient4_Healthy!X220,Patient7_Healthy!X220,Patient32_Healthy!X220)</f>
        <v>8.7611986779987328E-2</v>
      </c>
      <c r="AB220" s="132">
        <f>AVERAGE(Patient3_Healthy!Y220,Patient4_Healthy!Y220,Patient7_Healthy!Y220,Patient32_Healthy!Y220)</f>
        <v>5.6674156520409795E-2</v>
      </c>
      <c r="AC220">
        <f>STDEV(Patient3_Healthy!Y220,Patient4_Healthy!Y220,Patient7_Healthy!Y220,Patient32_Healthy!Y220)</f>
        <v>0.11980365830899854</v>
      </c>
    </row>
    <row r="221" spans="1:29" x14ac:dyDescent="0.25">
      <c r="A221" s="165" t="s">
        <v>95</v>
      </c>
      <c r="I221" s="165" t="s">
        <v>95</v>
      </c>
      <c r="Q221" s="165" t="s">
        <v>95</v>
      </c>
      <c r="Y221" s="29" t="s">
        <v>18</v>
      </c>
      <c r="Z221">
        <f>AVERAGE(Patient3_Healthy!X221,Patient4_Healthy!X221,Patient7_Healthy!X221,Patient32_Healthy!X221)</f>
        <v>6.9277123482257397E-2</v>
      </c>
      <c r="AA221">
        <f>STDEV(Patient3_Healthy!X221,Patient4_Healthy!X221,Patient7_Healthy!X221,Patient32_Healthy!X221)</f>
        <v>0.16832197796274773</v>
      </c>
      <c r="AB221" s="132">
        <f>AVERAGE(Patient3_Healthy!Y221,Patient4_Healthy!Y221,Patient7_Healthy!Y221,Patient32_Healthy!Y221)</f>
        <v>9.1991325334261659E-2</v>
      </c>
      <c r="AC221">
        <f>STDEV(Patient3_Healthy!Y221,Patient4_Healthy!Y221,Patient7_Healthy!Y221,Patient32_Healthy!Y221)</f>
        <v>0.13878524036654566</v>
      </c>
    </row>
    <row r="222" spans="1:29" x14ac:dyDescent="0.25">
      <c r="A222" s="29"/>
      <c r="B222" s="187" t="s">
        <v>12</v>
      </c>
      <c r="C222" s="190"/>
      <c r="D222" s="189" t="s">
        <v>68</v>
      </c>
      <c r="E222" s="190"/>
      <c r="F222" s="189" t="s">
        <v>69</v>
      </c>
      <c r="G222" s="187"/>
      <c r="I222" s="29"/>
      <c r="J222" s="187" t="s">
        <v>13</v>
      </c>
      <c r="K222" s="188"/>
      <c r="L222" s="189" t="s">
        <v>70</v>
      </c>
      <c r="M222" s="190"/>
      <c r="N222" s="187" t="s">
        <v>71</v>
      </c>
      <c r="O222" s="188"/>
      <c r="Q222" s="29"/>
      <c r="R222" s="187" t="s">
        <v>12</v>
      </c>
      <c r="S222" s="188"/>
      <c r="T222" s="189" t="s">
        <v>13</v>
      </c>
      <c r="U222" s="190"/>
      <c r="Y222" s="29" t="s">
        <v>21</v>
      </c>
      <c r="Z222">
        <f>AVERAGE(Patient3_Healthy!X222,Patient4_Healthy!X222,Patient7_Healthy!X222,Patient32_Healthy!X222)</f>
        <v>8.3847347058247867E-2</v>
      </c>
      <c r="AA222">
        <f>STDEV(Patient3_Healthy!X222,Patient4_Healthy!X222,Patient7_Healthy!X222,Patient32_Healthy!X222)</f>
        <v>0.11925594843211826</v>
      </c>
      <c r="AB222" s="132">
        <f>AVERAGE(Patient3_Healthy!Y222,Patient4_Healthy!Y222,Patient7_Healthy!Y222,Patient32_Healthy!Y222)</f>
        <v>9.1485778282917707E-2</v>
      </c>
      <c r="AC222">
        <f>STDEV(Patient3_Healthy!Y222,Patient4_Healthy!Y222,Patient7_Healthy!Y222,Patient32_Healthy!Y222)</f>
        <v>0.10731868361841068</v>
      </c>
    </row>
    <row r="223" spans="1:29" x14ac:dyDescent="0.25">
      <c r="A223" s="28" t="s">
        <v>14</v>
      </c>
      <c r="B223" s="29" t="s">
        <v>221</v>
      </c>
      <c r="C223" s="29" t="s">
        <v>222</v>
      </c>
      <c r="D223" s="30" t="s">
        <v>221</v>
      </c>
      <c r="E223" s="31" t="s">
        <v>222</v>
      </c>
      <c r="F223" s="29" t="s">
        <v>221</v>
      </c>
      <c r="G223" s="29" t="s">
        <v>222</v>
      </c>
      <c r="I223" s="28"/>
      <c r="J223" s="29" t="s">
        <v>221</v>
      </c>
      <c r="K223" s="29" t="s">
        <v>222</v>
      </c>
      <c r="L223" s="30" t="s">
        <v>221</v>
      </c>
      <c r="M223" s="31" t="s">
        <v>222</v>
      </c>
      <c r="N223" s="29" t="s">
        <v>221</v>
      </c>
      <c r="O223" s="29" t="s">
        <v>222</v>
      </c>
      <c r="Q223" s="28"/>
      <c r="R223" s="29" t="s">
        <v>221</v>
      </c>
      <c r="S223" s="29" t="s">
        <v>222</v>
      </c>
      <c r="T223" s="30" t="s">
        <v>221</v>
      </c>
      <c r="U223" s="31" t="s">
        <v>222</v>
      </c>
      <c r="Y223" s="29" t="s">
        <v>24</v>
      </c>
      <c r="Z223">
        <f>AVERAGE(Patient3_Healthy!X223,Patient4_Healthy!X223,Patient7_Healthy!X223,Patient32_Healthy!X223)</f>
        <v>9.0230422444151387E-2</v>
      </c>
      <c r="AA223">
        <f>STDEV(Patient3_Healthy!X223,Patient4_Healthy!X223,Patient7_Healthy!X223,Patient32_Healthy!X223)</f>
        <v>9.8792816071491513E-2</v>
      </c>
      <c r="AB223" s="132">
        <f>AVERAGE(Patient3_Healthy!Y223,Patient4_Healthy!Y223,Patient7_Healthy!Y223,Patient32_Healthy!Y223)</f>
        <v>6.0277854080017727E-2</v>
      </c>
      <c r="AC223">
        <f>STDEV(Patient3_Healthy!Y223,Patient4_Healthy!Y223,Patient7_Healthy!Y223,Patient32_Healthy!Y223)</f>
        <v>2.2560483922996769E-2</v>
      </c>
    </row>
    <row r="224" spans="1:29" x14ac:dyDescent="0.25">
      <c r="A224" s="29" t="s">
        <v>14</v>
      </c>
      <c r="B224">
        <f>AVERAGE(Patient3_Healthy!B224,Patient4_Healthy!B224,Patient7_Healthy!B224,Patient32_Healthy!B224)</f>
        <v>0.17421864676635029</v>
      </c>
      <c r="C224">
        <f>STDEV(Patient3_Healthy!B224,Patient4_Healthy!B224,Patient7_Healthy!B224,Patient32_Healthy!B224)</f>
        <v>0.16477092851475686</v>
      </c>
      <c r="D224" s="132">
        <f>AVERAGE(Patient3_Healthy!C224,Patient4_Healthy!C224,Patient7_Healthy!C224,Patient32_Healthy!C224)</f>
        <v>3.5910519599357954E-2</v>
      </c>
      <c r="E224" s="139">
        <f>STDEV(Patient3_Healthy!C224,Patient4_Healthy!C224,Patient7_Healthy!C224,Patient32_Healthy!C224)</f>
        <v>0.1227479069281138</v>
      </c>
      <c r="F224">
        <f>AVERAGE(Patient3_Healthy!D224,Patient4_Healthy!D224,Patient7_Healthy!D224,Patient32_Healthy!D224)</f>
        <v>7.0322661492642317E-3</v>
      </c>
      <c r="G224">
        <f>STDEV(Patient3_Healthy!D224,Patient4_Healthy!D224,Patient7_Healthy!D224,Patient32_Healthy!D224)</f>
        <v>0.10854035671358261</v>
      </c>
      <c r="I224" s="13" t="s">
        <v>72</v>
      </c>
      <c r="J224">
        <f>AVERAGE(Patient3_Healthy!I224,Patient4_Healthy!I224,Patient7_Healthy!I224,Patient32_Healthy!I224)</f>
        <v>0.11734374481804415</v>
      </c>
      <c r="K224">
        <f>STDEV(Patient3_Healthy!I224,Patient4_Healthy!I224,Patient7_Healthy!I224,Patient32_Healthy!I224)</f>
        <v>0.33411071303233808</v>
      </c>
      <c r="L224">
        <f>AVERAGE(Patient3_Healthy!J224,Patient4_Healthy!J224,Patient7_Healthy!J224,Patient32_Healthy!J224)</f>
        <v>1.1056622404112253E-2</v>
      </c>
      <c r="M224" s="139">
        <f>STDEV(Patient3_Healthy!J224,Patient4_Healthy!J224,Patient7_Healthy!J224,Patient32_Healthy!J224)</f>
        <v>9.5340550392534376E-2</v>
      </c>
      <c r="N224">
        <f>AVERAGE(Patient3_Healthy!K224,Patient4_Healthy!K224,Patient7_Healthy!K224,Patient32_Healthy!K224)</f>
        <v>-4.8865723292013871E-2</v>
      </c>
      <c r="O224">
        <f>STDEV(Patient3_Healthy!K224,Patient4_Healthy!K224,Patient7_Healthy!K224,Patient32_Healthy!K224)</f>
        <v>3.2692760497329117E-2</v>
      </c>
      <c r="Q224" s="13" t="s">
        <v>73</v>
      </c>
      <c r="R224">
        <f>AVERAGE(Patient3_Healthy!P224,Patient4_Healthy!P224,Patient7_Healthy!P224,Patient32_Healthy!P224)</f>
        <v>0.250357047361355</v>
      </c>
      <c r="S224">
        <f>STDEV(Patient3_Healthy!P224,Patient4_Healthy!P224,Patient7_Healthy!P224,Patient32_Healthy!P224)</f>
        <v>7.3722847111385659E-2</v>
      </c>
      <c r="T224" s="132">
        <f>AVERAGE(Patient3_Healthy!Q224,Patient4_Healthy!Q224,Patient7_Healthy!Q224,Patient32_Healthy!Q224)</f>
        <v>0.34053094050721799</v>
      </c>
      <c r="U224" s="139">
        <f>STDEV(Patient3_Healthy!Q224,Patient4_Healthy!Q224,Patient7_Healthy!Q224,Patient32_Healthy!Q224)</f>
        <v>0.16798965533265622</v>
      </c>
      <c r="Y224" s="29" t="s">
        <v>25</v>
      </c>
      <c r="Z224">
        <f>AVERAGE(Patient3_Healthy!X224,Patient4_Healthy!X224,Patient7_Healthy!X224,Patient32_Healthy!X224)</f>
        <v>7.0096196005888484E-2</v>
      </c>
      <c r="AA224">
        <f>STDEV(Patient3_Healthy!X224,Patient4_Healthy!X224,Patient7_Healthy!X224,Patient32_Healthy!X224)</f>
        <v>0.14214277985218546</v>
      </c>
      <c r="AB224" s="132">
        <f>AVERAGE(Patient3_Healthy!Y224,Patient4_Healthy!Y224,Patient7_Healthy!Y224,Patient32_Healthy!Y224)</f>
        <v>8.7411670347907311E-2</v>
      </c>
      <c r="AC224">
        <f>STDEV(Patient3_Healthy!Y224,Patient4_Healthy!Y224,Patient7_Healthy!Y224,Patient32_Healthy!Y224)</f>
        <v>0.15810009722034124</v>
      </c>
    </row>
    <row r="225" spans="1:29" x14ac:dyDescent="0.25">
      <c r="A225" s="29" t="s">
        <v>17</v>
      </c>
      <c r="B225">
        <f>AVERAGE(Patient3_Healthy!B225,Patient4_Healthy!B225,Patient7_Healthy!B225,Patient32_Healthy!B225)</f>
        <v>0.18824430665419145</v>
      </c>
      <c r="C225">
        <f>STDEV(Patient3_Healthy!B225,Patient4_Healthy!B225,Patient7_Healthy!B225,Patient32_Healthy!B225)</f>
        <v>0.1057424772001387</v>
      </c>
      <c r="D225" s="132">
        <f>AVERAGE(Patient3_Healthy!C225,Patient4_Healthy!C225,Patient7_Healthy!C225,Patient32_Healthy!C225)</f>
        <v>0.14467403213091157</v>
      </c>
      <c r="E225" s="139">
        <f>STDEV(Patient3_Healthy!C225,Patient4_Healthy!C225,Patient7_Healthy!C225,Patient32_Healthy!C225)</f>
        <v>0.18992508684053189</v>
      </c>
      <c r="F225">
        <f>AVERAGE(Patient3_Healthy!D225,Patient4_Healthy!D225,Patient7_Healthy!D225,Patient32_Healthy!D225)</f>
        <v>9.2540474068759787E-2</v>
      </c>
      <c r="G225">
        <f>STDEV(Patient3_Healthy!D225,Patient4_Healthy!D225,Patient7_Healthy!D225,Patient32_Healthy!D225)</f>
        <v>0.14454057773575973</v>
      </c>
      <c r="I225" s="13" t="s">
        <v>74</v>
      </c>
      <c r="J225">
        <f>AVERAGE(Patient3_Healthy!I225,Patient4_Healthy!I225,Patient7_Healthy!I225,Patient32_Healthy!I225)</f>
        <v>0.40617275997012725</v>
      </c>
      <c r="K225">
        <f>STDEV(Patient3_Healthy!I225,Patient4_Healthy!I225,Patient7_Healthy!I225,Patient32_Healthy!I225)</f>
        <v>0.17434115564455702</v>
      </c>
      <c r="L225">
        <f>AVERAGE(Patient3_Healthy!J225,Patient4_Healthy!J225,Patient7_Healthy!J225,Patient32_Healthy!J225)</f>
        <v>0.22515705254084828</v>
      </c>
      <c r="M225" s="139">
        <f>STDEV(Patient3_Healthy!J225,Patient4_Healthy!J225,Patient7_Healthy!J225,Patient32_Healthy!J225)</f>
        <v>0.2155810468724072</v>
      </c>
      <c r="N225">
        <f>AVERAGE(Patient3_Healthy!K225,Patient4_Healthy!K225,Patient7_Healthy!K225,Patient32_Healthy!K225)</f>
        <v>0.12570229343096248</v>
      </c>
      <c r="O225">
        <f>STDEV(Patient3_Healthy!K225,Patient4_Healthy!K225,Patient7_Healthy!K225,Patient32_Healthy!K225)</f>
        <v>0.13587037180885206</v>
      </c>
      <c r="Q225" s="13" t="s">
        <v>75</v>
      </c>
      <c r="R225">
        <f>AVERAGE(Patient3_Healthy!P225,Patient4_Healthy!P225,Patient7_Healthy!P225,Patient32_Healthy!P225)</f>
        <v>0.15359906525557931</v>
      </c>
      <c r="S225">
        <f>STDEV(Patient3_Healthy!P225,Patient4_Healthy!P225,Patient7_Healthy!P225,Patient32_Healthy!P225)</f>
        <v>0.28553484082578562</v>
      </c>
      <c r="T225" s="132">
        <f>AVERAGE(Patient3_Healthy!Q225,Patient4_Healthy!Q225,Patient7_Healthy!Q225,Patient32_Healthy!Q225)</f>
        <v>0.18400488034644147</v>
      </c>
      <c r="U225" s="139">
        <f>STDEV(Patient3_Healthy!Q225,Patient4_Healthy!Q225,Patient7_Healthy!Q225,Patient32_Healthy!Q225)</f>
        <v>0.33165014246074764</v>
      </c>
      <c r="Y225" s="29" t="s">
        <v>26</v>
      </c>
      <c r="Z225">
        <f>AVERAGE(Patient3_Healthy!X225,Patient4_Healthy!X225,Patient7_Healthy!X225,Patient32_Healthy!X225)</f>
        <v>0.10305221069373305</v>
      </c>
      <c r="AA225">
        <f>STDEV(Patient3_Healthy!X225,Patient4_Healthy!X225,Patient7_Healthy!X225,Patient32_Healthy!X225)</f>
        <v>0.22326886391487716</v>
      </c>
      <c r="AB225" s="132">
        <f>AVERAGE(Patient3_Healthy!Y225,Patient4_Healthy!Y225,Patient7_Healthy!Y225,Patient32_Healthy!Y225)</f>
        <v>9.3820126012972072E-2</v>
      </c>
      <c r="AC225">
        <f>STDEV(Patient3_Healthy!Y225,Patient4_Healthy!Y225,Patient7_Healthy!Y225,Patient32_Healthy!Y225)</f>
        <v>0.17497253643023361</v>
      </c>
    </row>
    <row r="226" spans="1:29" x14ac:dyDescent="0.25">
      <c r="A226" s="29" t="s">
        <v>20</v>
      </c>
      <c r="B226">
        <f>AVERAGE(Patient3_Healthy!B226,Patient4_Healthy!B226,Patient7_Healthy!B226,Patient32_Healthy!B226)</f>
        <v>0.10583061480558296</v>
      </c>
      <c r="C226">
        <f>STDEV(Patient3_Healthy!B226,Patient4_Healthy!B226,Patient7_Healthy!B226,Patient32_Healthy!B226)</f>
        <v>0.40050882411316263</v>
      </c>
      <c r="D226" s="132">
        <f>AVERAGE(Patient3_Healthy!C226,Patient4_Healthy!C226,Patient7_Healthy!C226,Patient32_Healthy!C226)</f>
        <v>2.0230843348277901E-3</v>
      </c>
      <c r="E226" s="139">
        <f>STDEV(Patient3_Healthy!C226,Patient4_Healthy!C226,Patient7_Healthy!C226,Patient32_Healthy!C226)</f>
        <v>4.0704199539509177E-2</v>
      </c>
      <c r="F226">
        <f>AVERAGE(Patient3_Healthy!D226,Patient4_Healthy!D226,Patient7_Healthy!D226,Patient32_Healthy!D226)</f>
        <v>1.3650179040732897E-4</v>
      </c>
      <c r="G226">
        <f>STDEV(Patient3_Healthy!D226,Patient4_Healthy!D226,Patient7_Healthy!D226,Patient32_Healthy!D226)</f>
        <v>5.0849333291897995E-2</v>
      </c>
      <c r="I226" s="13" t="s">
        <v>76</v>
      </c>
      <c r="J226">
        <f>AVERAGE(Patient3_Healthy!I226,Patient4_Healthy!I226,Patient7_Healthy!I226,Patient32_Healthy!I226)</f>
        <v>0.22538700317220742</v>
      </c>
      <c r="K226">
        <f>STDEV(Patient3_Healthy!I226,Patient4_Healthy!I226,Patient7_Healthy!I226,Patient32_Healthy!I226)</f>
        <v>0.24123321291840083</v>
      </c>
      <c r="L226">
        <f>AVERAGE(Patient3_Healthy!J226,Patient4_Healthy!J226,Patient7_Healthy!J226,Patient32_Healthy!J226)</f>
        <v>0.17829648858199423</v>
      </c>
      <c r="M226" s="139">
        <f>STDEV(Patient3_Healthy!J226,Patient4_Healthy!J226,Patient7_Healthy!J226,Patient32_Healthy!J226)</f>
        <v>0.19350561588381565</v>
      </c>
      <c r="N226">
        <f>AVERAGE(Patient3_Healthy!K226,Patient4_Healthy!K226,Patient7_Healthy!K226,Patient32_Healthy!K226)</f>
        <v>9.4254747099918018E-2</v>
      </c>
      <c r="O226">
        <f>STDEV(Patient3_Healthy!K226,Patient4_Healthy!K226,Patient7_Healthy!K226,Patient32_Healthy!K226)</f>
        <v>0.12821571545353297</v>
      </c>
      <c r="Q226" s="13" t="s">
        <v>77</v>
      </c>
      <c r="R226">
        <f>AVERAGE(Patient3_Healthy!P226,Patient4_Healthy!P226,Patient7_Healthy!P226,Patient32_Healthy!P226)</f>
        <v>0.18974802129485996</v>
      </c>
      <c r="S226">
        <f>STDEV(Patient3_Healthy!P226,Patient4_Healthy!P226,Patient7_Healthy!P226,Patient32_Healthy!P226)</f>
        <v>0.15236414174278348</v>
      </c>
      <c r="T226" s="132">
        <f>AVERAGE(Patient3_Healthy!Q226,Patient4_Healthy!Q226,Patient7_Healthy!Q226,Patient32_Healthy!Q226)</f>
        <v>0.29957695144799679</v>
      </c>
      <c r="U226" s="139">
        <f>STDEV(Patient3_Healthy!Q226,Patient4_Healthy!Q226,Patient7_Healthy!Q226,Patient32_Healthy!Q226)</f>
        <v>0.20252350600451932</v>
      </c>
      <c r="Y226" s="29" t="s">
        <v>28</v>
      </c>
      <c r="Z226">
        <f>AVERAGE(Patient3_Healthy!X226,Patient4_Healthy!X226,Patient7_Healthy!X226,Patient32_Healthy!X226)</f>
        <v>8.5905601943856463E-2</v>
      </c>
      <c r="AA226">
        <f>STDEV(Patient3_Healthy!X226,Patient4_Healthy!X226,Patient7_Healthy!X226,Patient32_Healthy!X226)</f>
        <v>8.3818689341719682E-2</v>
      </c>
      <c r="AB226" s="132">
        <f>AVERAGE(Patient3_Healthy!Y226,Patient4_Healthy!Y226,Patient7_Healthy!Y226,Patient32_Healthy!Y226)</f>
        <v>2.3420442101275484E-2</v>
      </c>
      <c r="AC226">
        <f>STDEV(Patient3_Healthy!Y226,Patient4_Healthy!Y226,Patient7_Healthy!Y226,Patient32_Healthy!Y226)</f>
        <v>7.9355097471857525E-2</v>
      </c>
    </row>
    <row r="227" spans="1:29" x14ac:dyDescent="0.25">
      <c r="A227" s="29" t="s">
        <v>23</v>
      </c>
      <c r="B227">
        <f>AVERAGE(Patient3_Healthy!B227,Patient4_Healthy!B227,Patient7_Healthy!B227,Patient32_Healthy!B227)</f>
        <v>6.1135903069386807E-2</v>
      </c>
      <c r="C227">
        <f>STDEV(Patient3_Healthy!B227,Patient4_Healthy!B227,Patient7_Healthy!B227,Patient32_Healthy!B227)</f>
        <v>0.3565696298784507</v>
      </c>
      <c r="D227" s="132">
        <f>AVERAGE(Patient3_Healthy!C227,Patient4_Healthy!C227,Patient7_Healthy!C227,Patient32_Healthy!C227)</f>
        <v>-4.6436581012562865E-2</v>
      </c>
      <c r="E227" s="139">
        <f>STDEV(Patient3_Healthy!C227,Patient4_Healthy!C227,Patient7_Healthy!C227,Patient32_Healthy!C227)</f>
        <v>5.8903837364879315E-2</v>
      </c>
      <c r="F227">
        <f>AVERAGE(Patient3_Healthy!D227,Patient4_Healthy!D227,Patient7_Healthy!D227,Patient32_Healthy!D227)</f>
        <v>-4.940444513715439E-2</v>
      </c>
      <c r="G227">
        <f>STDEV(Patient3_Healthy!D227,Patient4_Healthy!D227,Patient7_Healthy!D227,Patient32_Healthy!D227)</f>
        <v>8.0190307637072911E-2</v>
      </c>
      <c r="I227" s="13" t="s">
        <v>78</v>
      </c>
      <c r="J227">
        <f>AVERAGE(Patient3_Healthy!I227,Patient4_Healthy!I227,Patient7_Healthy!I227,Patient32_Healthy!I227)</f>
        <v>0.26408841750230905</v>
      </c>
      <c r="K227">
        <f>STDEV(Patient3_Healthy!I227,Patient4_Healthy!I227,Patient7_Healthy!I227,Patient32_Healthy!I227)</f>
        <v>0.25206201640716563</v>
      </c>
      <c r="L227">
        <f>AVERAGE(Patient3_Healthy!J227,Patient4_Healthy!J227,Patient7_Healthy!J227,Patient32_Healthy!J227)</f>
        <v>0.17736087031122455</v>
      </c>
      <c r="M227" s="139">
        <f>STDEV(Patient3_Healthy!J227,Patient4_Healthy!J227,Patient7_Healthy!J227,Patient32_Healthy!J227)</f>
        <v>0.16085735319736261</v>
      </c>
      <c r="N227">
        <f>AVERAGE(Patient3_Healthy!K227,Patient4_Healthy!K227,Patient7_Healthy!K227,Patient32_Healthy!K227)</f>
        <v>7.3288558740409127E-2</v>
      </c>
      <c r="O227">
        <f>STDEV(Patient3_Healthy!K227,Patient4_Healthy!K227,Patient7_Healthy!K227,Patient32_Healthy!K227)</f>
        <v>7.5958802098962663E-2</v>
      </c>
      <c r="Q227" s="13" t="s">
        <v>79</v>
      </c>
      <c r="R227">
        <f>AVERAGE(Patient3_Healthy!P227,Patient4_Healthy!P227,Patient7_Healthy!P227,Patient32_Healthy!P227)</f>
        <v>5.0220790054514616E-2</v>
      </c>
      <c r="S227">
        <f>STDEV(Patient3_Healthy!P227,Patient4_Healthy!P227,Patient7_Healthy!P227,Patient32_Healthy!P227)</f>
        <v>0.287278248646609</v>
      </c>
      <c r="T227" s="132">
        <f>AVERAGE(Patient3_Healthy!Q227,Patient4_Healthy!Q227,Patient7_Healthy!Q227,Patient32_Healthy!Q227)</f>
        <v>0.19382666498228729</v>
      </c>
      <c r="U227" s="139">
        <f>STDEV(Patient3_Healthy!Q227,Patient4_Healthy!Q227,Patient7_Healthy!Q227,Patient32_Healthy!Q227)</f>
        <v>0.37798254869205283</v>
      </c>
      <c r="Y227" s="29" t="s">
        <v>29</v>
      </c>
      <c r="Z227">
        <f>AVERAGE(Patient3_Healthy!X227,Patient4_Healthy!X227,Patient7_Healthy!X227,Patient32_Healthy!X227)</f>
        <v>5.4044792941407446E-2</v>
      </c>
      <c r="AA227">
        <f>STDEV(Patient3_Healthy!X227,Patient4_Healthy!X227,Patient7_Healthy!X227,Patient32_Healthy!X227)</f>
        <v>0.1039452169042428</v>
      </c>
      <c r="AB227" s="132">
        <f>AVERAGE(Patient3_Healthy!Y227,Patient4_Healthy!Y227,Patient7_Healthy!Y227,Patient32_Healthy!Y227)</f>
        <v>1.0977815229279812E-3</v>
      </c>
      <c r="AC227">
        <f>STDEV(Patient3_Healthy!Y227,Patient4_Healthy!Y227,Patient7_Healthy!Y227,Patient32_Healthy!Y227)</f>
        <v>6.9498965891841999E-2</v>
      </c>
    </row>
    <row r="229" spans="1:29" x14ac:dyDescent="0.25">
      <c r="Y229" s="165" t="s">
        <v>92</v>
      </c>
    </row>
    <row r="230" spans="1:29" x14ac:dyDescent="0.25">
      <c r="Y230" s="29"/>
      <c r="Z230" s="160" t="s">
        <v>12</v>
      </c>
      <c r="AA230" s="161"/>
      <c r="AB230" s="159" t="s">
        <v>13</v>
      </c>
      <c r="AC230" s="160"/>
    </row>
    <row r="231" spans="1:29" x14ac:dyDescent="0.25">
      <c r="Y231" s="29"/>
      <c r="Z231" s="29" t="s">
        <v>221</v>
      </c>
      <c r="AA231" s="29" t="s">
        <v>222</v>
      </c>
      <c r="AB231" s="30" t="s">
        <v>221</v>
      </c>
      <c r="AC231" s="29" t="s">
        <v>222</v>
      </c>
    </row>
    <row r="232" spans="1:29" x14ac:dyDescent="0.25">
      <c r="Y232" s="29" t="s">
        <v>15</v>
      </c>
      <c r="Z232">
        <f>AVERAGE(Patient3_Healthy!X232,Patient4_Healthy!X232,Patient7_Healthy!X232,Patient32_Healthy!X232)</f>
        <v>8.4099830218894514E-3</v>
      </c>
      <c r="AA232">
        <f>STDEV(Patient3_Healthy!X232,Patient4_Healthy!X232,Patient7_Healthy!X232,Patient32_Healthy!X232)</f>
        <v>0.19750959187727973</v>
      </c>
      <c r="AB232" s="132">
        <f>AVERAGE(Patient3_Healthy!Y232,Patient4_Healthy!Y232,Patient7_Healthy!Y232,Patient32_Healthy!Y232)</f>
        <v>0.14672405672624028</v>
      </c>
      <c r="AC232">
        <f>STDEV(Patient3_Healthy!Y232,Patient4_Healthy!Y232,Patient7_Healthy!Y232,Patient32_Healthy!Y232)</f>
        <v>0.25328760588057631</v>
      </c>
    </row>
    <row r="233" spans="1:29" x14ac:dyDescent="0.25">
      <c r="Y233" s="29" t="s">
        <v>18</v>
      </c>
      <c r="Z233">
        <f>AVERAGE(Patient3_Healthy!X233,Patient4_Healthy!X233,Patient7_Healthy!X233,Patient32_Healthy!X233)</f>
        <v>7.0283416370685511E-2</v>
      </c>
      <c r="AA233">
        <f>STDEV(Patient3_Healthy!X233,Patient4_Healthy!X233,Patient7_Healthy!X233,Patient32_Healthy!X233)</f>
        <v>0.16822512421089569</v>
      </c>
      <c r="AB233" s="132">
        <f>AVERAGE(Patient3_Healthy!Y233,Patient4_Healthy!Y233,Patient7_Healthy!Y233,Patient32_Healthy!Y233)</f>
        <v>0.21642754674943368</v>
      </c>
      <c r="AC233">
        <f>STDEV(Patient3_Healthy!Y233,Patient4_Healthy!Y233,Patient7_Healthy!Y233,Patient32_Healthy!Y233)</f>
        <v>0.1354855463896984</v>
      </c>
    </row>
    <row r="234" spans="1:29" x14ac:dyDescent="0.25">
      <c r="Y234" s="29" t="s">
        <v>21</v>
      </c>
      <c r="Z234">
        <f>AVERAGE(Patient3_Healthy!X234,Patient4_Healthy!X234,Patient7_Healthy!X234,Patient32_Healthy!X234)</f>
        <v>3.7014730925074332E-2</v>
      </c>
      <c r="AA234">
        <f>STDEV(Patient3_Healthy!X234,Patient4_Healthy!X234,Patient7_Healthy!X234,Patient32_Healthy!X234)</f>
        <v>0.34046351669394487</v>
      </c>
      <c r="AB234" s="132">
        <f>AVERAGE(Patient3_Healthy!Y234,Patient4_Healthy!Y234,Patient7_Healthy!Y234,Patient32_Healthy!Y234)</f>
        <v>0.2273957033396066</v>
      </c>
      <c r="AC234">
        <f>STDEV(Patient3_Healthy!Y234,Patient4_Healthy!Y234,Patient7_Healthy!Y234,Patient32_Healthy!Y234)</f>
        <v>0.37686368464766412</v>
      </c>
    </row>
    <row r="235" spans="1:29" x14ac:dyDescent="0.25">
      <c r="Y235" s="29" t="s">
        <v>24</v>
      </c>
      <c r="Z235">
        <f>AVERAGE(Patient3_Healthy!X235,Patient4_Healthy!X235,Patient7_Healthy!X235,Patient32_Healthy!X235)</f>
        <v>0.27178866176159433</v>
      </c>
      <c r="AA235">
        <f>STDEV(Patient3_Healthy!X235,Patient4_Healthy!X235,Patient7_Healthy!X235,Patient32_Healthy!X235)</f>
        <v>0.32052285391591739</v>
      </c>
      <c r="AB235" s="132">
        <f>AVERAGE(Patient3_Healthy!Y235,Patient4_Healthy!Y235,Patient7_Healthy!Y235,Patient32_Healthy!Y235)</f>
        <v>0.47804748090028681</v>
      </c>
      <c r="AC235">
        <f>STDEV(Patient3_Healthy!Y235,Patient4_Healthy!Y235,Patient7_Healthy!Y235,Patient32_Healthy!Y235)</f>
        <v>0.33929369362639433</v>
      </c>
    </row>
    <row r="236" spans="1:29" x14ac:dyDescent="0.25">
      <c r="Y236" s="29" t="s">
        <v>25</v>
      </c>
      <c r="Z236">
        <f>AVERAGE(Patient3_Healthy!X236,Patient4_Healthy!X236,Patient7_Healthy!X236,Patient32_Healthy!X236)</f>
        <v>-0.11191903852273243</v>
      </c>
      <c r="AA236">
        <f>STDEV(Patient3_Healthy!X236,Patient4_Healthy!X236,Patient7_Healthy!X236,Patient32_Healthy!X236)</f>
        <v>0.20753837952234255</v>
      </c>
      <c r="AB236" s="132">
        <f>AVERAGE(Patient3_Healthy!Y236,Patient4_Healthy!Y236,Patient7_Healthy!Y236,Patient32_Healthy!Y236)</f>
        <v>1.1871669215434002E-2</v>
      </c>
      <c r="AC236">
        <f>STDEV(Patient3_Healthy!Y236,Patient4_Healthy!Y236,Patient7_Healthy!Y236,Patient32_Healthy!Y236)</f>
        <v>0.23484663319229515</v>
      </c>
    </row>
    <row r="237" spans="1:29" x14ac:dyDescent="0.25">
      <c r="Y237" s="29" t="s">
        <v>26</v>
      </c>
      <c r="Z237">
        <f>AVERAGE(Patient3_Healthy!X237,Patient4_Healthy!X237,Patient7_Healthy!X237,Patient32_Healthy!X237)</f>
        <v>0.14126666907717722</v>
      </c>
      <c r="AA237">
        <f>STDEV(Patient3_Healthy!X237,Patient4_Healthy!X237,Patient7_Healthy!X237,Patient32_Healthy!X237)</f>
        <v>0.25866152183805086</v>
      </c>
      <c r="AB237" s="132">
        <f>AVERAGE(Patient3_Healthy!Y237,Patient4_Healthy!Y237,Patient7_Healthy!Y237,Patient32_Healthy!Y237)</f>
        <v>0.20717722495379967</v>
      </c>
      <c r="AC237">
        <f>STDEV(Patient3_Healthy!Y237,Patient4_Healthy!Y237,Patient7_Healthy!Y237,Patient32_Healthy!Y237)</f>
        <v>0.39529724307424868</v>
      </c>
    </row>
    <row r="238" spans="1:29" x14ac:dyDescent="0.25">
      <c r="Y238" s="29" t="s">
        <v>28</v>
      </c>
      <c r="Z238">
        <f>AVERAGE(Patient3_Healthy!X238,Patient4_Healthy!X238,Patient7_Healthy!X238,Patient32_Healthy!X238)</f>
        <v>0.18064256777162363</v>
      </c>
      <c r="AA238">
        <f>STDEV(Patient3_Healthy!X238,Patient4_Healthy!X238,Patient7_Healthy!X238,Patient32_Healthy!X238)</f>
        <v>0.31331676275142734</v>
      </c>
      <c r="AB238" s="132">
        <f>AVERAGE(Patient3_Healthy!Y238,Patient4_Healthy!Y238,Patient7_Healthy!Y238,Patient32_Healthy!Y238)</f>
        <v>0.45309651388301447</v>
      </c>
      <c r="AC238">
        <f>STDEV(Patient3_Healthy!Y238,Patient4_Healthy!Y238,Patient7_Healthy!Y238,Patient32_Healthy!Y238)</f>
        <v>0.27759184740664655</v>
      </c>
    </row>
    <row r="239" spans="1:29" x14ac:dyDescent="0.25">
      <c r="Y239" s="29" t="s">
        <v>29</v>
      </c>
      <c r="Z239">
        <f>AVERAGE(Patient3_Healthy!X239,Patient4_Healthy!X239,Patient7_Healthy!X239,Patient32_Healthy!X239)</f>
        <v>0.23725527171670058</v>
      </c>
      <c r="AA239">
        <f>STDEV(Patient3_Healthy!X239,Patient4_Healthy!X239,Patient7_Healthy!X239,Patient32_Healthy!X239)</f>
        <v>0.3221280947707913</v>
      </c>
      <c r="AB239" s="132">
        <f>AVERAGE(Patient3_Healthy!Y239,Patient4_Healthy!Y239,Patient7_Healthy!Y239,Patient32_Healthy!Y239)</f>
        <v>0.4355567103577932</v>
      </c>
      <c r="AC239">
        <f>STDEV(Patient3_Healthy!Y239,Patient4_Healthy!Y239,Patient7_Healthy!Y239,Patient32_Healthy!Y239)</f>
        <v>0.3464287114282037</v>
      </c>
    </row>
    <row r="241" spans="25:29" x14ac:dyDescent="0.25">
      <c r="Y241" s="165" t="s">
        <v>93</v>
      </c>
    </row>
    <row r="242" spans="25:29" x14ac:dyDescent="0.25">
      <c r="Y242" s="29"/>
      <c r="Z242" s="160" t="s">
        <v>12</v>
      </c>
      <c r="AA242" s="161"/>
      <c r="AB242" s="159" t="s">
        <v>13</v>
      </c>
      <c r="AC242" s="160"/>
    </row>
    <row r="243" spans="25:29" x14ac:dyDescent="0.25">
      <c r="Y243" s="29"/>
      <c r="Z243" s="29" t="s">
        <v>221</v>
      </c>
      <c r="AA243" s="29" t="s">
        <v>222</v>
      </c>
      <c r="AB243" s="30" t="s">
        <v>221</v>
      </c>
      <c r="AC243" s="29" t="s">
        <v>222</v>
      </c>
    </row>
    <row r="244" spans="25:29" x14ac:dyDescent="0.25">
      <c r="Y244" s="29" t="s">
        <v>15</v>
      </c>
      <c r="Z244">
        <f>AVERAGE(Patient3_Healthy!X244,Patient4_Healthy!X244,Patient7_Healthy!X244,Patient32_Healthy!X244)</f>
        <v>-2.2157997307700742E-2</v>
      </c>
      <c r="AA244">
        <f>STDEV(Patient3_Healthy!X244,Patient4_Healthy!X244,Patient7_Healthy!X244,Patient32_Healthy!X244)</f>
        <v>4.6708217640040843E-2</v>
      </c>
      <c r="AB244" s="132">
        <f>AVERAGE(Patient3_Healthy!Y244,Patient4_Healthy!Y244,Patient7_Healthy!Y244,Patient32_Healthy!Y244)</f>
        <v>-1.1029688952516581E-2</v>
      </c>
      <c r="AC244">
        <f>STDEV(Patient3_Healthy!Y244,Patient4_Healthy!Y244,Patient7_Healthy!Y244,Patient32_Healthy!Y244)</f>
        <v>2.7992409046847702E-2</v>
      </c>
    </row>
    <row r="245" spans="25:29" x14ac:dyDescent="0.25">
      <c r="Y245" s="29" t="s">
        <v>18</v>
      </c>
      <c r="Z245">
        <f>AVERAGE(Patient3_Healthy!X245,Patient4_Healthy!X245,Patient7_Healthy!X245,Patient32_Healthy!X245)</f>
        <v>4.4257293413751571E-3</v>
      </c>
      <c r="AA245">
        <f>STDEV(Patient3_Healthy!X245,Patient4_Healthy!X245,Patient7_Healthy!X245,Patient32_Healthy!X245)</f>
        <v>3.6499105826992506E-2</v>
      </c>
      <c r="AB245" s="132">
        <f>AVERAGE(Patient3_Healthy!Y245,Patient4_Healthy!Y245,Patient7_Healthy!Y245,Patient32_Healthy!Y245)</f>
        <v>2.895754465430795E-3</v>
      </c>
      <c r="AC245">
        <f>STDEV(Patient3_Healthy!Y245,Patient4_Healthy!Y245,Patient7_Healthy!Y245,Patient32_Healthy!Y245)</f>
        <v>3.5625666586804404E-2</v>
      </c>
    </row>
    <row r="246" spans="25:29" x14ac:dyDescent="0.25">
      <c r="Y246" s="29" t="s">
        <v>21</v>
      </c>
      <c r="Z246">
        <f>AVERAGE(Patient3_Healthy!X246,Patient4_Healthy!X246,Patient7_Healthy!X246,Patient32_Healthy!X246)</f>
        <v>7.8590376814146753E-2</v>
      </c>
      <c r="AA246">
        <f>STDEV(Patient3_Healthy!X246,Patient4_Healthy!X246,Patient7_Healthy!X246,Patient32_Healthy!X246)</f>
        <v>0.14841395671524935</v>
      </c>
      <c r="AB246" s="132">
        <f>AVERAGE(Patient3_Healthy!Y246,Patient4_Healthy!Y246,Patient7_Healthy!Y246,Patient32_Healthy!Y246)</f>
        <v>8.4738754635988664E-2</v>
      </c>
      <c r="AC246">
        <f>STDEV(Patient3_Healthy!Y246,Patient4_Healthy!Y246,Patient7_Healthy!Y246,Patient32_Healthy!Y246)</f>
        <v>7.8903420401707405E-2</v>
      </c>
    </row>
    <row r="247" spans="25:29" x14ac:dyDescent="0.25">
      <c r="Y247" s="29" t="s">
        <v>24</v>
      </c>
      <c r="Z247">
        <f>AVERAGE(Patient3_Healthy!X247,Patient4_Healthy!X247,Patient7_Healthy!X247,Patient32_Healthy!X247)</f>
        <v>6.7240049077529312E-2</v>
      </c>
      <c r="AA247">
        <f>STDEV(Patient3_Healthy!X247,Patient4_Healthy!X247,Patient7_Healthy!X247,Patient32_Healthy!X247)</f>
        <v>0.13392072126831184</v>
      </c>
      <c r="AB247" s="132">
        <f>AVERAGE(Patient3_Healthy!Y247,Patient4_Healthy!Y247,Patient7_Healthy!Y247,Patient32_Healthy!Y247)</f>
        <v>8.3334752930246545E-2</v>
      </c>
      <c r="AC247">
        <f>STDEV(Patient3_Healthy!Y247,Patient4_Healthy!Y247,Patient7_Healthy!Y247,Patient32_Healthy!Y247)</f>
        <v>0.12624355539785262</v>
      </c>
    </row>
    <row r="248" spans="25:29" x14ac:dyDescent="0.25">
      <c r="Y248" s="29" t="s">
        <v>25</v>
      </c>
      <c r="Z248">
        <f>AVERAGE(Patient3_Healthy!X248,Patient4_Healthy!X248,Patient7_Healthy!X248,Patient32_Healthy!X248)</f>
        <v>1.135282760414592E-2</v>
      </c>
      <c r="AA248">
        <f>STDEV(Patient3_Healthy!X248,Patient4_Healthy!X248,Patient7_Healthy!X248,Patient32_Healthy!X248)</f>
        <v>2.0138075568219598E-2</v>
      </c>
      <c r="AB248" s="132">
        <f>AVERAGE(Patient3_Healthy!Y248,Patient4_Healthy!Y248,Patient7_Healthy!Y248,Patient32_Healthy!Y248)</f>
        <v>1.0690096344634185E-2</v>
      </c>
      <c r="AC248">
        <f>STDEV(Patient3_Healthy!Y248,Patient4_Healthy!Y248,Patient7_Healthy!Y248,Patient32_Healthy!Y248)</f>
        <v>2.4042920652163947E-2</v>
      </c>
    </row>
    <row r="249" spans="25:29" x14ac:dyDescent="0.25">
      <c r="Y249" s="29" t="s">
        <v>26</v>
      </c>
      <c r="Z249">
        <f>AVERAGE(Patient3_Healthy!X249,Patient4_Healthy!X249,Patient7_Healthy!X249,Patient32_Healthy!X249)</f>
        <v>4.3850196687772444E-2</v>
      </c>
      <c r="AA249">
        <f>STDEV(Patient3_Healthy!X249,Patient4_Healthy!X249,Patient7_Healthy!X249,Patient32_Healthy!X249)</f>
        <v>3.5111509503143783E-2</v>
      </c>
      <c r="AB249" s="132">
        <f>AVERAGE(Patient3_Healthy!Y249,Patient4_Healthy!Y249,Patient7_Healthy!Y249,Patient32_Healthy!Y249)</f>
        <v>3.0191000582361537E-2</v>
      </c>
      <c r="AC249">
        <f>STDEV(Patient3_Healthy!Y249,Patient4_Healthy!Y249,Patient7_Healthy!Y249,Patient32_Healthy!Y249)</f>
        <v>2.6526202327292622E-2</v>
      </c>
    </row>
    <row r="250" spans="25:29" x14ac:dyDescent="0.25">
      <c r="Y250" s="29" t="s">
        <v>28</v>
      </c>
      <c r="Z250">
        <f>AVERAGE(Patient3_Healthy!X250,Patient4_Healthy!X250,Patient7_Healthy!X250,Patient32_Healthy!X250)</f>
        <v>5.2654485922924502E-2</v>
      </c>
      <c r="AA250">
        <f>STDEV(Patient3_Healthy!X250,Patient4_Healthy!X250,Patient7_Healthy!X250,Patient32_Healthy!X250)</f>
        <v>8.7715295758032621E-2</v>
      </c>
      <c r="AB250" s="132">
        <f>AVERAGE(Patient3_Healthy!Y250,Patient4_Healthy!Y250,Patient7_Healthy!Y250,Patient32_Healthy!Y250)</f>
        <v>1.8322566355036072E-2</v>
      </c>
      <c r="AC250">
        <f>STDEV(Patient3_Healthy!Y250,Patient4_Healthy!Y250,Patient7_Healthy!Y250,Patient32_Healthy!Y250)</f>
        <v>6.4746313358671523E-2</v>
      </c>
    </row>
    <row r="251" spans="25:29" x14ac:dyDescent="0.25">
      <c r="Y251" s="29" t="s">
        <v>29</v>
      </c>
      <c r="Z251">
        <f>AVERAGE(Patient3_Healthy!X251,Patient4_Healthy!X251,Patient7_Healthy!X251,Patient32_Healthy!X251)</f>
        <v>7.9471216873666706E-2</v>
      </c>
      <c r="AA251">
        <f>STDEV(Patient3_Healthy!X251,Patient4_Healthy!X251,Patient7_Healthy!X251,Patient32_Healthy!X251)</f>
        <v>0.10232716891155738</v>
      </c>
      <c r="AB251" s="132">
        <f>AVERAGE(Patient3_Healthy!Y251,Patient4_Healthy!Y251,Patient7_Healthy!Y251,Patient32_Healthy!Y251)</f>
        <v>6.2298323039370232E-2</v>
      </c>
      <c r="AC251">
        <f>STDEV(Patient3_Healthy!Y251,Patient4_Healthy!Y251,Patient7_Healthy!Y251,Patient32_Healthy!Y251)</f>
        <v>8.436021838686783E-2</v>
      </c>
    </row>
    <row r="253" spans="25:29" x14ac:dyDescent="0.25">
      <c r="Y253" s="165" t="s">
        <v>95</v>
      </c>
    </row>
    <row r="254" spans="25:29" x14ac:dyDescent="0.25">
      <c r="Y254" s="29"/>
      <c r="Z254" s="160" t="s">
        <v>12</v>
      </c>
      <c r="AA254" s="161"/>
      <c r="AB254" s="159" t="s">
        <v>13</v>
      </c>
      <c r="AC254" s="160"/>
    </row>
    <row r="255" spans="25:29" x14ac:dyDescent="0.25">
      <c r="Y255" s="29"/>
      <c r="Z255" s="29" t="s">
        <v>221</v>
      </c>
      <c r="AA255" s="29" t="s">
        <v>222</v>
      </c>
      <c r="AB255" s="30" t="s">
        <v>221</v>
      </c>
      <c r="AC255" s="29" t="s">
        <v>222</v>
      </c>
    </row>
    <row r="256" spans="25:29" x14ac:dyDescent="0.25">
      <c r="Y256" s="29" t="s">
        <v>15</v>
      </c>
      <c r="Z256">
        <f>AVERAGE(Patient3_Healthy!X256,Patient4_Healthy!X256,Patient7_Healthy!X256,Patient32_Healthy!X256)</f>
        <v>0.20656064992178375</v>
      </c>
      <c r="AA256">
        <f>STDEV(Patient3_Healthy!X256,Patient4_Healthy!X256,Patient7_Healthy!X256,Patient32_Healthy!X256)</f>
        <v>0.11880065740330453</v>
      </c>
      <c r="AB256" s="132">
        <f>AVERAGE(Patient3_Healthy!Y256,Patient4_Healthy!Y256,Patient7_Healthy!Y256,Patient32_Healthy!Y256)</f>
        <v>0.29244886785614732</v>
      </c>
      <c r="AC256">
        <f>STDEV(Patient3_Healthy!Y256,Patient4_Healthy!Y256,Patient7_Healthy!Y256,Patient32_Healthy!Y256)</f>
        <v>0.22358836220084916</v>
      </c>
    </row>
    <row r="257" spans="1:29" x14ac:dyDescent="0.25">
      <c r="Y257" s="29" t="s">
        <v>18</v>
      </c>
      <c r="Z257">
        <f>AVERAGE(Patient3_Healthy!X257,Patient4_Healthy!X257,Patient7_Healthy!X257,Patient32_Healthy!X257)</f>
        <v>0.20254584147994636</v>
      </c>
      <c r="AA257">
        <f>STDEV(Patient3_Healthy!X257,Patient4_Healthy!X257,Patient7_Healthy!X257,Patient32_Healthy!X257)</f>
        <v>0.16327101560237622</v>
      </c>
      <c r="AB257" s="132">
        <f>AVERAGE(Patient3_Healthy!Y257,Patient4_Healthy!Y257,Patient7_Healthy!Y257,Patient32_Healthy!Y257)</f>
        <v>0.30542165425241741</v>
      </c>
      <c r="AC257">
        <f>STDEV(Patient3_Healthy!Y257,Patient4_Healthy!Y257,Patient7_Healthy!Y257,Patient32_Healthy!Y257)</f>
        <v>0.23057850270214</v>
      </c>
    </row>
    <row r="258" spans="1:29" x14ac:dyDescent="0.25">
      <c r="Y258" s="29" t="s">
        <v>21</v>
      </c>
      <c r="Z258">
        <f>AVERAGE(Patient3_Healthy!X258,Patient4_Healthy!X258,Patient7_Healthy!X258,Patient32_Healthy!X258)</f>
        <v>7.7833907631256111E-2</v>
      </c>
      <c r="AA258">
        <f>STDEV(Patient3_Healthy!X258,Patient4_Healthy!X258,Patient7_Healthy!X258,Patient32_Healthy!X258)</f>
        <v>0.31090855868031997</v>
      </c>
      <c r="AB258" s="132">
        <f>AVERAGE(Patient3_Healthy!Y258,Patient4_Healthy!Y258,Patient7_Healthy!Y258,Patient32_Healthy!Y258)</f>
        <v>0.19154948020450102</v>
      </c>
      <c r="AC258">
        <f>STDEV(Patient3_Healthy!Y258,Patient4_Healthy!Y258,Patient7_Healthy!Y258,Patient32_Healthy!Y258)</f>
        <v>0.43741135873717463</v>
      </c>
    </row>
    <row r="259" spans="1:29" x14ac:dyDescent="0.25">
      <c r="Y259" s="29" t="s">
        <v>24</v>
      </c>
      <c r="Z259">
        <f>AVERAGE(Patient3_Healthy!X259,Patient4_Healthy!X259,Patient7_Healthy!X259,Patient32_Healthy!X259)</f>
        <v>0.14648059476503505</v>
      </c>
      <c r="AA259">
        <f>STDEV(Patient3_Healthy!X259,Patient4_Healthy!X259,Patient7_Healthy!X259,Patient32_Healthy!X259)</f>
        <v>0.2560899408924065</v>
      </c>
      <c r="AB259" s="132">
        <f>AVERAGE(Patient3_Healthy!Y259,Patient4_Healthy!Y259,Patient7_Healthy!Y259,Patient32_Healthy!Y259)</f>
        <v>0.19923215073752998</v>
      </c>
      <c r="AC259">
        <f>STDEV(Patient3_Healthy!Y259,Patient4_Healthy!Y259,Patient7_Healthy!Y259,Patient32_Healthy!Y259)</f>
        <v>0.29780307290207031</v>
      </c>
    </row>
    <row r="260" spans="1:29" x14ac:dyDescent="0.25">
      <c r="Y260" s="29" t="s">
        <v>25</v>
      </c>
      <c r="Z260">
        <f>AVERAGE(Patient3_Healthy!X260,Patient4_Healthy!X260,Patient7_Healthy!X260,Patient32_Healthy!X260)</f>
        <v>0.12487269781550914</v>
      </c>
      <c r="AA260">
        <f>STDEV(Patient3_Healthy!X260,Patient4_Healthy!X260,Patient7_Healthy!X260,Patient32_Healthy!X260)</f>
        <v>8.2556296174744845E-2</v>
      </c>
      <c r="AB260" s="132">
        <f>AVERAGE(Patient3_Healthy!Y260,Patient4_Healthy!Y260,Patient7_Healthy!Y260,Patient32_Healthy!Y260)</f>
        <v>0.2223362011708116</v>
      </c>
      <c r="AC260">
        <f>STDEV(Patient3_Healthy!Y260,Patient4_Healthy!Y260,Patient7_Healthy!Y260,Patient32_Healthy!Y260)</f>
        <v>0.15108540024565481</v>
      </c>
    </row>
    <row r="261" spans="1:29" x14ac:dyDescent="0.25">
      <c r="Y261" s="29" t="s">
        <v>26</v>
      </c>
      <c r="Z261">
        <f>AVERAGE(Patient3_Healthy!X261,Patient4_Healthy!X261,Patient7_Healthy!X261,Patient32_Healthy!X261)</f>
        <v>0.18662190177086824</v>
      </c>
      <c r="AA261">
        <f>STDEV(Patient3_Healthy!X261,Patient4_Healthy!X261,Patient7_Healthy!X261,Patient32_Healthy!X261)</f>
        <v>9.6853666596099577E-2</v>
      </c>
      <c r="AB261" s="132">
        <f>AVERAGE(Patient3_Healthy!Y261,Patient4_Healthy!Y261,Patient7_Healthy!Y261,Patient32_Healthy!Y261)</f>
        <v>0.28182170238176635</v>
      </c>
      <c r="AC261">
        <f>STDEV(Patient3_Healthy!Y261,Patient4_Healthy!Y261,Patient7_Healthy!Y261,Patient32_Healthy!Y261)</f>
        <v>0.24903486683372969</v>
      </c>
    </row>
    <row r="262" spans="1:29" x14ac:dyDescent="0.25">
      <c r="Y262" s="29" t="s">
        <v>28</v>
      </c>
      <c r="Z262">
        <f>AVERAGE(Patient3_Healthy!X262,Patient4_Healthy!X262,Patient7_Healthy!X262,Patient32_Healthy!X262)</f>
        <v>0.29560560424015114</v>
      </c>
      <c r="AA262">
        <f>STDEV(Patient3_Healthy!X262,Patient4_Healthy!X262,Patient7_Healthy!X262,Patient32_Healthy!X262)</f>
        <v>0.14154908251112752</v>
      </c>
      <c r="AB262" s="132">
        <f>AVERAGE(Patient3_Healthy!Y262,Patient4_Healthy!Y262,Patient7_Healthy!Y262,Patient32_Healthy!Y262)</f>
        <v>0.31417717259704714</v>
      </c>
      <c r="AC262">
        <f>STDEV(Patient3_Healthy!Y262,Patient4_Healthy!Y262,Patient7_Healthy!Y262,Patient32_Healthy!Y262)</f>
        <v>0.27648531900895162</v>
      </c>
    </row>
    <row r="263" spans="1:29" x14ac:dyDescent="0.25">
      <c r="Y263" s="29" t="s">
        <v>29</v>
      </c>
      <c r="Z263">
        <f>AVERAGE(Patient3_Healthy!X263,Patient4_Healthy!X263,Patient7_Healthy!X263,Patient32_Healthy!X263)</f>
        <v>0.33078108275165846</v>
      </c>
      <c r="AA263">
        <f>STDEV(Patient3_Healthy!X263,Patient4_Healthy!X263,Patient7_Healthy!X263,Patient32_Healthy!X263)</f>
        <v>0.19117363716075972</v>
      </c>
      <c r="AB263" s="132">
        <f>AVERAGE(Patient3_Healthy!Y263,Patient4_Healthy!Y263,Patient7_Healthy!Y263,Patient32_Healthy!Y263)</f>
        <v>0.37801585716711816</v>
      </c>
      <c r="AC263">
        <f>STDEV(Patient3_Healthy!Y263,Patient4_Healthy!Y263,Patient7_Healthy!Y263,Patient32_Healthy!Y263)</f>
        <v>0.20599472807369573</v>
      </c>
    </row>
    <row r="272" spans="1:29" x14ac:dyDescent="0.25">
      <c r="A272" t="s">
        <v>97</v>
      </c>
    </row>
    <row r="275" spans="1:21" x14ac:dyDescent="0.25">
      <c r="A275" s="165" t="s">
        <v>223</v>
      </c>
      <c r="M275" s="165" t="s">
        <v>224</v>
      </c>
    </row>
    <row r="276" spans="1:21" x14ac:dyDescent="0.25">
      <c r="A276" s="32"/>
      <c r="B276" s="195" t="s">
        <v>101</v>
      </c>
      <c r="C276" s="195"/>
      <c r="D276" s="196" t="s">
        <v>102</v>
      </c>
      <c r="E276" s="197"/>
      <c r="F276" s="196" t="s">
        <v>103</v>
      </c>
      <c r="G276" s="197"/>
      <c r="H276" s="195" t="s">
        <v>104</v>
      </c>
      <c r="I276" s="195"/>
      <c r="M276" s="35"/>
      <c r="N276" s="193" t="s">
        <v>101</v>
      </c>
      <c r="O276" s="192"/>
      <c r="P276" s="191" t="s">
        <v>102</v>
      </c>
      <c r="Q276" s="192"/>
      <c r="R276" s="191" t="s">
        <v>103</v>
      </c>
      <c r="S276" s="192"/>
      <c r="T276" s="193" t="s">
        <v>104</v>
      </c>
      <c r="U276" s="193"/>
    </row>
    <row r="277" spans="1:21" x14ac:dyDescent="0.25">
      <c r="A277" s="32"/>
      <c r="B277" s="32" t="s">
        <v>221</v>
      </c>
      <c r="C277" s="32" t="s">
        <v>222</v>
      </c>
      <c r="D277" s="33" t="s">
        <v>221</v>
      </c>
      <c r="E277" s="34" t="s">
        <v>222</v>
      </c>
      <c r="F277" s="33" t="s">
        <v>221</v>
      </c>
      <c r="G277" s="34" t="s">
        <v>222</v>
      </c>
      <c r="H277" s="32" t="s">
        <v>221</v>
      </c>
      <c r="I277" s="32" t="s">
        <v>222</v>
      </c>
      <c r="M277" s="35"/>
      <c r="N277" s="35" t="s">
        <v>221</v>
      </c>
      <c r="O277" s="36" t="s">
        <v>222</v>
      </c>
      <c r="P277" s="37" t="s">
        <v>221</v>
      </c>
      <c r="Q277" s="36" t="s">
        <v>222</v>
      </c>
      <c r="R277" s="37" t="s">
        <v>221</v>
      </c>
      <c r="S277" s="36" t="s">
        <v>222</v>
      </c>
      <c r="T277" s="35" t="s">
        <v>221</v>
      </c>
      <c r="U277" s="35" t="s">
        <v>222</v>
      </c>
    </row>
    <row r="278" spans="1:21" x14ac:dyDescent="0.25">
      <c r="A278" s="32" t="s">
        <v>15</v>
      </c>
      <c r="B278">
        <f>AVERAGE(Patient3_Healthy!B260,Patient4_Healthy!B260,Patient7_Healthy!B260,Patient32_Healthy!B260)</f>
        <v>31.005859375</v>
      </c>
      <c r="C278">
        <f>STDEV(Patient3_Healthy!B260,Patient4_Healthy!B260,Patient7_Healthy!B260,Patient32_Healthy!B260)</f>
        <v>14.55864405847224</v>
      </c>
      <c r="D278" s="132">
        <f>AVERAGE(Patient3_Healthy!C260,Patient4_Healthy!C260,Patient7_Healthy!C260,Patient32_Healthy!C260)</f>
        <v>61.941882106592601</v>
      </c>
      <c r="E278" s="139">
        <f>STDEV(Patient3_Healthy!C260,Patient4_Healthy!C260,Patient7_Healthy!C260,Patient32_Healthy!C260)</f>
        <v>11.677977860367889</v>
      </c>
      <c r="F278" s="132">
        <f>AVERAGE(Patient3_Healthy!D260,Patient4_Healthy!D260,Patient7_Healthy!D260,Patient32_Healthy!D260)</f>
        <v>83.984375</v>
      </c>
      <c r="G278" s="139">
        <f>STDEV(Patient3_Healthy!D260,Patient4_Healthy!D260,Patient7_Healthy!D260,Patient32_Healthy!D260)</f>
        <v>13.174548401593791</v>
      </c>
      <c r="H278">
        <f>AVERAGE(Patient3_Healthy!E260,Patient4_Healthy!E260,Patient7_Healthy!E260,Patient32_Healthy!E260)</f>
        <v>200.927734375</v>
      </c>
      <c r="I278">
        <f>STDEV(Patient3_Healthy!E260,Patient4_Healthy!E260,Patient7_Healthy!E260,Patient32_Healthy!E260)</f>
        <v>36.21080932813976</v>
      </c>
      <c r="M278" s="35" t="s">
        <v>12</v>
      </c>
      <c r="N278">
        <f>AVERAGE(Patient3_Healthy!K260,Patient4_Healthy!K260,Patient7_Healthy!K260,Patient32_Healthy!K260)</f>
        <v>0.31098901098901099</v>
      </c>
      <c r="O278" s="139">
        <f>STDEV(Patient3_Healthy!K260,Patient4_Healthy!K260,Patient7_Healthy!K260,Patient32_Healthy!K260)</f>
        <v>0.37900047045932489</v>
      </c>
      <c r="P278" s="132">
        <f>AVERAGE(Patient3_Healthy!L260,Patient4_Healthy!L260,Patient7_Healthy!L260,Patient32_Healthy!L260)</f>
        <v>1.2489236570018662</v>
      </c>
      <c r="Q278" s="139">
        <f>STDEV(Patient3_Healthy!L260,Patient4_Healthy!L260,Patient7_Healthy!L260,Patient32_Healthy!L260)</f>
        <v>0.64764783227147948</v>
      </c>
      <c r="R278" s="132">
        <f>AVERAGE(Patient3_Healthy!M260,Patient4_Healthy!M260,Patient7_Healthy!M260,Patient32_Healthy!M260)</f>
        <v>0.53461538461538449</v>
      </c>
      <c r="S278" s="139">
        <f>STDEV(Patient3_Healthy!M260,Patient4_Healthy!M260,Patient7_Healthy!M260,Patient32_Healthy!M260)</f>
        <v>0.44556154809462378</v>
      </c>
      <c r="T278">
        <f>AVERAGE(Patient3_Healthy!N260,Patient4_Healthy!N260,Patient7_Healthy!N260,Patient32_Healthy!N260)</f>
        <v>1.4253663003663004</v>
      </c>
      <c r="U278">
        <f>STDEV(Patient3_Healthy!N260,Patient4_Healthy!N260,Patient7_Healthy!N260,Patient32_Healthy!N260)</f>
        <v>0.95686024569151529</v>
      </c>
    </row>
    <row r="279" spans="1:21" x14ac:dyDescent="0.25">
      <c r="A279" s="32" t="s">
        <v>25</v>
      </c>
      <c r="B279">
        <f>AVERAGE(Patient3_Healthy!B261,Patient4_Healthy!B261,Patient7_Healthy!B261,Patient32_Healthy!B261)</f>
        <v>32.71484375</v>
      </c>
      <c r="C279">
        <f>STDEV(Patient3_Healthy!B261,Patient4_Healthy!B261,Patient7_Healthy!B261,Patient32_Healthy!B261)</f>
        <v>19.797983332727824</v>
      </c>
      <c r="D279" s="132">
        <f>AVERAGE(Patient3_Healthy!C261,Patient4_Healthy!C261,Patient7_Healthy!C261,Patient32_Healthy!C261)</f>
        <v>70.425843531972134</v>
      </c>
      <c r="E279" s="139">
        <f>STDEV(Patient3_Healthy!C261,Patient4_Healthy!C261,Patient7_Healthy!C261,Patient32_Healthy!C261)</f>
        <v>26.479124609678518</v>
      </c>
      <c r="F279" s="132">
        <f>AVERAGE(Patient3_Healthy!D261,Patient4_Healthy!D261,Patient7_Healthy!D261,Patient32_Healthy!D261)</f>
        <v>107.666015625</v>
      </c>
      <c r="G279" s="139">
        <f>STDEV(Patient3_Healthy!D261,Patient4_Healthy!D261,Patient7_Healthy!D261,Patient32_Healthy!D261)</f>
        <v>61.17042302681601</v>
      </c>
      <c r="H279">
        <f>AVERAGE(Patient3_Healthy!E261,Patient4_Healthy!E261,Patient7_Healthy!E261,Patient32_Healthy!E261)</f>
        <v>266.6015625</v>
      </c>
      <c r="I279">
        <f>STDEV(Patient3_Healthy!E261,Patient4_Healthy!E261,Patient7_Healthy!E261,Patient32_Healthy!E261)</f>
        <v>13.601941676937617</v>
      </c>
      <c r="M279" s="35" t="s">
        <v>13</v>
      </c>
      <c r="N279">
        <f>AVERAGE(Patient3_Healthy!K261,Patient4_Healthy!K261,Patient7_Healthy!K261,Patient32_Healthy!K261)</f>
        <v>6.1996336996336977E-2</v>
      </c>
      <c r="O279" s="139">
        <f>STDEV(Patient3_Healthy!K261,Patient4_Healthy!K261,Patient7_Healthy!K261,Patient32_Healthy!K261)</f>
        <v>5.3961381945805173E-2</v>
      </c>
      <c r="P279" s="132">
        <f>AVERAGE(Patient3_Healthy!L261,Patient4_Healthy!L261,Patient7_Healthy!L261,Patient32_Healthy!L261)</f>
        <v>0.88178587002190523</v>
      </c>
      <c r="Q279" s="139">
        <f>STDEV(Patient3_Healthy!L261,Patient4_Healthy!L261,Patient7_Healthy!L261,Patient32_Healthy!L261)</f>
        <v>0.47209386476240428</v>
      </c>
      <c r="R279" s="132">
        <f>AVERAGE(Patient3_Healthy!M261,Patient4_Healthy!M261,Patient7_Healthy!M261,Patient32_Healthy!M261)</f>
        <v>0.42628205128205127</v>
      </c>
      <c r="S279" s="139">
        <f>STDEV(Patient3_Healthy!M261,Patient4_Healthy!M261,Patient7_Healthy!M261,Patient32_Healthy!M261)</f>
        <v>0.26927044884643259</v>
      </c>
      <c r="T279">
        <f>AVERAGE(Patient3_Healthy!N261,Patient4_Healthy!N261,Patient7_Healthy!N261,Patient32_Healthy!N261)</f>
        <v>0.85247252747252755</v>
      </c>
      <c r="U279">
        <f>STDEV(Patient3_Healthy!N261,Patient4_Healthy!N261,Patient7_Healthy!N261,Patient32_Healthy!N261)</f>
        <v>0.39614549154976697</v>
      </c>
    </row>
    <row r="280" spans="1:21" x14ac:dyDescent="0.25">
      <c r="A280" s="32" t="s">
        <v>18</v>
      </c>
      <c r="B280">
        <f>AVERAGE(Patient3_Healthy!B262,Patient4_Healthy!B262,Patient7_Healthy!B262,Patient32_Healthy!B262)</f>
        <v>32.470703125</v>
      </c>
      <c r="C280">
        <f>STDEV(Patient3_Healthy!B262,Patient4_Healthy!B262,Patient7_Healthy!B262,Patient32_Healthy!B262)</f>
        <v>9.311546054939976</v>
      </c>
      <c r="D280" s="132">
        <f>AVERAGE(Patient3_Healthy!C262,Patient4_Healthy!C262,Patient7_Healthy!C262,Patient32_Healthy!C262)</f>
        <v>50.701330017012339</v>
      </c>
      <c r="E280" s="139">
        <f>STDEV(Patient3_Healthy!C262,Patient4_Healthy!C262,Patient7_Healthy!C262,Patient32_Healthy!C262)</f>
        <v>16.286169477803757</v>
      </c>
      <c r="F280" s="132">
        <f>AVERAGE(Patient3_Healthy!D262,Patient4_Healthy!D262,Patient7_Healthy!D262,Patient32_Healthy!D262)</f>
        <v>80.810546875</v>
      </c>
      <c r="G280" s="139">
        <f>STDEV(Patient3_Healthy!D262,Patient4_Healthy!D262,Patient7_Healthy!D262,Patient32_Healthy!D262)</f>
        <v>20.81361473237023</v>
      </c>
      <c r="H280">
        <f>AVERAGE(Patient3_Healthy!E262,Patient4_Healthy!E262,Patient7_Healthy!E262,Patient32_Healthy!E262)</f>
        <v>134.27734375</v>
      </c>
      <c r="I280">
        <f>STDEV(Patient3_Healthy!E262,Patient4_Healthy!E262,Patient7_Healthy!E262,Patient32_Healthy!E262)</f>
        <v>29.518476142181026</v>
      </c>
    </row>
    <row r="281" spans="1:21" x14ac:dyDescent="0.25">
      <c r="A281" s="32" t="s">
        <v>26</v>
      </c>
      <c r="B281">
        <f>AVERAGE(Patient3_Healthy!B263,Patient4_Healthy!B263,Patient7_Healthy!B263,Patient32_Healthy!B263)</f>
        <v>53.22265625</v>
      </c>
      <c r="C281">
        <f>STDEV(Patient3_Healthy!B263,Patient4_Healthy!B263,Patient7_Healthy!B263,Patient32_Healthy!B263)</f>
        <v>39.824118172077505</v>
      </c>
      <c r="D281" s="132">
        <f>AVERAGE(Patient3_Healthy!C263,Patient4_Healthy!C263,Patient7_Healthy!C263,Patient32_Healthy!C263)</f>
        <v>84.155505233153718</v>
      </c>
      <c r="E281" s="139">
        <f>STDEV(Patient3_Healthy!C263,Patient4_Healthy!C263,Patient7_Healthy!C263,Patient32_Healthy!C263)</f>
        <v>31.284313725035695</v>
      </c>
      <c r="F281" s="132">
        <f>AVERAGE(Patient3_Healthy!D263,Patient4_Healthy!D263,Patient7_Healthy!D263,Patient32_Healthy!D263)</f>
        <v>140.869140625</v>
      </c>
      <c r="G281" s="139">
        <f>STDEV(Patient3_Healthy!D263,Patient4_Healthy!D263,Patient7_Healthy!D263,Patient32_Healthy!D263)</f>
        <v>64.341438705237479</v>
      </c>
      <c r="H281">
        <f>AVERAGE(Patient3_Healthy!E263,Patient4_Healthy!E263,Patient7_Healthy!E263,Patient32_Healthy!E263)</f>
        <v>247.802734375</v>
      </c>
      <c r="I281">
        <f>STDEV(Patient3_Healthy!E263,Patient4_Healthy!E263,Patient7_Healthy!E263,Patient32_Healthy!E263)</f>
        <v>99.887832676564216</v>
      </c>
    </row>
    <row r="282" spans="1:21" x14ac:dyDescent="0.25">
      <c r="A282" s="32" t="s">
        <v>21</v>
      </c>
      <c r="B282">
        <f>AVERAGE(Patient3_Healthy!B264,Patient4_Healthy!B264,Patient7_Healthy!B264,Patient32_Healthy!B264)</f>
        <v>64.94140625</v>
      </c>
      <c r="C282">
        <f>STDEV(Patient3_Healthy!B264,Patient4_Healthy!B264,Patient7_Healthy!B264,Patient32_Healthy!B264)</f>
        <v>12.619968733711021</v>
      </c>
      <c r="D282" s="132">
        <f>AVERAGE(Patient3_Healthy!C264,Patient4_Healthy!C264,Patient7_Healthy!C264,Patient32_Healthy!C264)</f>
        <v>91.83052085101437</v>
      </c>
      <c r="E282" s="139">
        <f>STDEV(Patient3_Healthy!C264,Patient4_Healthy!C264,Patient7_Healthy!C264,Patient32_Healthy!C264)</f>
        <v>22.917115505166159</v>
      </c>
      <c r="F282" s="132">
        <f>AVERAGE(Patient3_Healthy!D264,Patient4_Healthy!D264,Patient7_Healthy!D264,Patient32_Healthy!D264)</f>
        <v>155.76171875</v>
      </c>
      <c r="G282" s="139">
        <f>STDEV(Patient3_Healthy!D264,Patient4_Healthy!D264,Patient7_Healthy!D264,Patient32_Healthy!D264)</f>
        <v>54.841324769798462</v>
      </c>
      <c r="H282">
        <f>AVERAGE(Patient3_Healthy!E264,Patient4_Healthy!E264,Patient7_Healthy!E264,Patient32_Healthy!E264)</f>
        <v>240.966796875</v>
      </c>
      <c r="I282">
        <f>STDEV(Patient3_Healthy!E264,Patient4_Healthy!E264,Patient7_Healthy!E264,Patient32_Healthy!E264)</f>
        <v>83.826671065123136</v>
      </c>
    </row>
    <row r="283" spans="1:21" x14ac:dyDescent="0.25">
      <c r="A283" s="32" t="s">
        <v>28</v>
      </c>
      <c r="B283">
        <f>AVERAGE(Patient3_Healthy!B265,Patient4_Healthy!B265,Patient7_Healthy!B265,Patient32_Healthy!B265)</f>
        <v>45.654296875</v>
      </c>
      <c r="C283">
        <f>STDEV(Patient3_Healthy!B265,Patient4_Healthy!B265,Patient7_Healthy!B265,Patient32_Healthy!B265)</f>
        <v>24.373338430781146</v>
      </c>
      <c r="D283" s="132">
        <f>AVERAGE(Patient3_Healthy!C265,Patient4_Healthy!C265,Patient7_Healthy!C265,Patient32_Healthy!C265)</f>
        <v>98.179803685919723</v>
      </c>
      <c r="E283" s="139">
        <f>STDEV(Patient3_Healthy!C265,Patient4_Healthy!C265,Patient7_Healthy!C265,Patient32_Healthy!C265)</f>
        <v>30.092842804410353</v>
      </c>
      <c r="F283" s="132">
        <f>AVERAGE(Patient3_Healthy!D265,Patient4_Healthy!D265,Patient7_Healthy!D265,Patient32_Healthy!D265)</f>
        <v>190.91796875</v>
      </c>
      <c r="G283" s="139">
        <f>STDEV(Patient3_Healthy!D265,Patient4_Healthy!D265,Patient7_Healthy!D265,Patient32_Healthy!D265)</f>
        <v>130.59553431557518</v>
      </c>
      <c r="H283">
        <f>AVERAGE(Patient3_Healthy!E265,Patient4_Healthy!E265,Patient7_Healthy!E265,Patient32_Healthy!E265)</f>
        <v>280.029296875</v>
      </c>
      <c r="I283">
        <f>STDEV(Patient3_Healthy!E265,Patient4_Healthy!E265,Patient7_Healthy!E265,Patient32_Healthy!E265)</f>
        <v>111.38914343428813</v>
      </c>
    </row>
    <row r="284" spans="1:21" x14ac:dyDescent="0.25">
      <c r="A284" s="32" t="s">
        <v>24</v>
      </c>
      <c r="B284">
        <f>AVERAGE(Patient3_Healthy!B266,Patient4_Healthy!B266,Patient7_Healthy!B266,Patient32_Healthy!B266)</f>
        <v>55.419921875</v>
      </c>
      <c r="C284">
        <f>STDEV(Patient3_Healthy!B266,Patient4_Healthy!B266,Patient7_Healthy!B266,Patient32_Healthy!B266)</f>
        <v>16.996583333464208</v>
      </c>
      <c r="D284" s="132">
        <f>AVERAGE(Patient3_Healthy!C266,Patient4_Healthy!C266,Patient7_Healthy!C266,Patient32_Healthy!C266)</f>
        <v>85.25694456643879</v>
      </c>
      <c r="E284" s="139">
        <f>STDEV(Patient3_Healthy!C266,Patient4_Healthy!C266,Patient7_Healthy!C266,Patient32_Healthy!C266)</f>
        <v>11.619876850227204</v>
      </c>
      <c r="F284" s="132">
        <f>AVERAGE(Patient3_Healthy!D266,Patient4_Healthy!D266,Patient7_Healthy!D266,Patient32_Healthy!D266)</f>
        <v>138.18359375</v>
      </c>
      <c r="G284" s="139">
        <f>STDEV(Patient3_Healthy!D266,Patient4_Healthy!D266,Patient7_Healthy!D266,Patient32_Healthy!D266)</f>
        <v>38.310635245962949</v>
      </c>
      <c r="H284">
        <f>AVERAGE(Patient3_Healthy!E266,Patient4_Healthy!E266,Patient7_Healthy!E266,Patient32_Healthy!E266)</f>
        <v>226.07421875</v>
      </c>
      <c r="I284">
        <f>STDEV(Patient3_Healthy!E266,Patient4_Healthy!E266,Patient7_Healthy!E266,Patient32_Healthy!E266)</f>
        <v>59.082703809877195</v>
      </c>
    </row>
    <row r="285" spans="1:21" x14ac:dyDescent="0.25">
      <c r="A285" s="32" t="s">
        <v>29</v>
      </c>
      <c r="B285">
        <f>AVERAGE(Patient3_Healthy!B267,Patient4_Healthy!B267,Patient7_Healthy!B267,Patient32_Healthy!B267)</f>
        <v>49.31640625</v>
      </c>
      <c r="C285">
        <f>STDEV(Patient3_Healthy!B267,Patient4_Healthy!B267,Patient7_Healthy!B267,Patient32_Healthy!B267)</f>
        <v>18.911051495153401</v>
      </c>
      <c r="D285" s="132">
        <f>AVERAGE(Patient3_Healthy!C267,Patient4_Healthy!C267,Patient7_Healthy!C267,Patient32_Healthy!C267)</f>
        <v>83.699451583709177</v>
      </c>
      <c r="E285" s="139">
        <f>STDEV(Patient3_Healthy!C267,Patient4_Healthy!C267,Patient7_Healthy!C267,Patient32_Healthy!C267)</f>
        <v>22.862420682869793</v>
      </c>
      <c r="F285" s="132">
        <f>AVERAGE(Patient3_Healthy!D267,Patient4_Healthy!D267,Patient7_Healthy!D267,Patient32_Healthy!D267)</f>
        <v>135.009765625</v>
      </c>
      <c r="G285" s="139">
        <f>STDEV(Patient3_Healthy!D267,Patient4_Healthy!D267,Patient7_Healthy!D267,Patient32_Healthy!D267)</f>
        <v>59.548295752082943</v>
      </c>
      <c r="H285">
        <f>AVERAGE(Patient3_Healthy!E267,Patient4_Healthy!E267,Patient7_Healthy!E267,Patient32_Healthy!E267)</f>
        <v>196.2890625</v>
      </c>
      <c r="I285">
        <f>STDEV(Patient3_Healthy!E267,Patient4_Healthy!E267,Patient7_Healthy!E267,Patient32_Healthy!E267)</f>
        <v>97.503135174286086</v>
      </c>
    </row>
    <row r="287" spans="1:21" x14ac:dyDescent="0.25">
      <c r="A287" s="165" t="s">
        <v>225</v>
      </c>
      <c r="M287" s="165" t="s">
        <v>226</v>
      </c>
    </row>
    <row r="288" spans="1:21" x14ac:dyDescent="0.25">
      <c r="A288" s="32"/>
      <c r="B288" s="195" t="s">
        <v>101</v>
      </c>
      <c r="C288" s="195"/>
      <c r="D288" s="196" t="s">
        <v>102</v>
      </c>
      <c r="E288" s="197"/>
      <c r="F288" s="196" t="s">
        <v>103</v>
      </c>
      <c r="G288" s="197"/>
      <c r="H288" s="195" t="s">
        <v>104</v>
      </c>
      <c r="I288" s="195"/>
      <c r="M288" s="35"/>
      <c r="N288" s="193" t="s">
        <v>101</v>
      </c>
      <c r="O288" s="192"/>
      <c r="P288" s="191" t="s">
        <v>102</v>
      </c>
      <c r="Q288" s="192"/>
      <c r="R288" s="191" t="s">
        <v>103</v>
      </c>
      <c r="S288" s="192"/>
      <c r="T288" s="193" t="s">
        <v>104</v>
      </c>
      <c r="U288" s="193"/>
    </row>
    <row r="289" spans="1:21" x14ac:dyDescent="0.25">
      <c r="A289" s="32"/>
      <c r="B289" s="32" t="s">
        <v>221</v>
      </c>
      <c r="C289" s="32" t="s">
        <v>222</v>
      </c>
      <c r="D289" s="33" t="s">
        <v>221</v>
      </c>
      <c r="E289" s="34" t="s">
        <v>222</v>
      </c>
      <c r="F289" s="33" t="s">
        <v>221</v>
      </c>
      <c r="G289" s="34" t="s">
        <v>222</v>
      </c>
      <c r="H289" s="32" t="s">
        <v>221</v>
      </c>
      <c r="I289" s="32" t="s">
        <v>222</v>
      </c>
      <c r="M289" s="35"/>
      <c r="N289" s="35" t="s">
        <v>221</v>
      </c>
      <c r="O289" s="36" t="s">
        <v>222</v>
      </c>
      <c r="P289" s="37" t="s">
        <v>221</v>
      </c>
      <c r="Q289" s="36" t="s">
        <v>222</v>
      </c>
      <c r="R289" s="37" t="s">
        <v>221</v>
      </c>
      <c r="S289" s="36" t="s">
        <v>222</v>
      </c>
      <c r="T289" s="35" t="s">
        <v>221</v>
      </c>
      <c r="U289" s="35" t="s">
        <v>222</v>
      </c>
    </row>
    <row r="290" spans="1:21" x14ac:dyDescent="0.25">
      <c r="A290" s="32" t="s">
        <v>15</v>
      </c>
      <c r="B290">
        <f>AVERAGE(Patient3_Healthy!B272,Patient4_Healthy!B272,Patient7_Healthy!B272,Patient32_Healthy!B272)</f>
        <v>38.330078125</v>
      </c>
      <c r="C290">
        <f>STDEV(Patient3_Healthy!B272,Patient4_Healthy!B272,Patient7_Healthy!B272,Patient32_Healthy!B272)</f>
        <v>13.956646414019973</v>
      </c>
      <c r="D290" s="132">
        <f>AVERAGE(Patient3_Healthy!C272,Patient4_Healthy!C272,Patient7_Healthy!C272,Patient32_Healthy!C272)</f>
        <v>50.326526546687909</v>
      </c>
      <c r="E290" s="139">
        <f>STDEV(Patient3_Healthy!C272,Patient4_Healthy!C272,Patient7_Healthy!C272,Patient32_Healthy!C272)</f>
        <v>13.241674791114193</v>
      </c>
      <c r="F290" s="132">
        <f>AVERAGE(Patient3_Healthy!D272,Patient4_Healthy!D272,Patient7_Healthy!D272,Patient32_Healthy!D272)</f>
        <v>56.15234375</v>
      </c>
      <c r="G290" s="139">
        <f>STDEV(Patient3_Healthy!D272,Patient4_Healthy!D272,Patient7_Healthy!D272,Patient32_Healthy!D272)</f>
        <v>19.02835643968162</v>
      </c>
      <c r="H290">
        <f>AVERAGE(Patient3_Healthy!E272,Patient4_Healthy!E272,Patient7_Healthy!E272,Patient32_Healthy!E272)</f>
        <v>166.9921875</v>
      </c>
      <c r="I290">
        <f>STDEV(Patient3_Healthy!E272,Patient4_Healthy!E272,Patient7_Healthy!E272,Patient32_Healthy!E272)</f>
        <v>14.308112614476505</v>
      </c>
      <c r="M290" s="35" t="s">
        <v>12</v>
      </c>
      <c r="N290">
        <f>AVERAGE(Patient3_Healthy!K272,Patient4_Healthy!K272,Patient7_Healthy!K272,Patient32_Healthy!K272)</f>
        <v>0.5541666666666667</v>
      </c>
      <c r="O290" s="139">
        <f>STDEV(Patient3_Healthy!K272,Patient4_Healthy!K272,Patient7_Healthy!K272,Patient32_Healthy!K272)</f>
        <v>0.23702437755546482</v>
      </c>
      <c r="P290" s="132">
        <f>AVERAGE(Patient3_Healthy!L272,Patient4_Healthy!L272,Patient7_Healthy!L272,Patient32_Healthy!L272)</f>
        <v>0.70700573648861231</v>
      </c>
      <c r="Q290" s="139">
        <f>STDEV(Patient3_Healthy!L272,Patient4_Healthy!L272,Patient7_Healthy!L272,Patient32_Healthy!L272)</f>
        <v>0.51308118059442986</v>
      </c>
      <c r="R290" s="132">
        <f>AVERAGE(Patient3_Healthy!M272,Patient4_Healthy!M272,Patient7_Healthy!M272,Patient32_Healthy!M272)</f>
        <v>1.2375</v>
      </c>
      <c r="S290" s="139">
        <f>STDEV(Patient3_Healthy!M272,Patient4_Healthy!M272,Patient7_Healthy!M272,Patient32_Healthy!M272)</f>
        <v>0.54064005277695293</v>
      </c>
      <c r="T290">
        <f>AVERAGE(Patient3_Healthy!N272,Patient4_Healthy!N272,Patient7_Healthy!N272,Patient32_Healthy!N272)</f>
        <v>1.6791666666666667</v>
      </c>
      <c r="U290">
        <f>STDEV(Patient3_Healthy!N272,Patient4_Healthy!N272,Patient7_Healthy!N272,Patient32_Healthy!N272)</f>
        <v>0.95775344774459925</v>
      </c>
    </row>
    <row r="291" spans="1:21" x14ac:dyDescent="0.25">
      <c r="A291" s="32" t="s">
        <v>25</v>
      </c>
      <c r="B291">
        <f>AVERAGE(Patient3_Healthy!B273,Patient4_Healthy!B273,Patient7_Healthy!B273,Patient32_Healthy!B273)</f>
        <v>32.470703125</v>
      </c>
      <c r="C291">
        <f>STDEV(Patient3_Healthy!B273,Patient4_Healthy!B273,Patient7_Healthy!B273,Patient32_Healthy!B273)</f>
        <v>20.051264230091199</v>
      </c>
      <c r="D291" s="132">
        <f>AVERAGE(Patient3_Healthy!C273,Patient4_Healthy!C273,Patient7_Healthy!C273,Patient32_Healthy!C273)</f>
        <v>51.011332384543906</v>
      </c>
      <c r="E291" s="139">
        <f>STDEV(Patient3_Healthy!C273,Patient4_Healthy!C273,Patient7_Healthy!C273,Patient32_Healthy!C273)</f>
        <v>20.807170143458389</v>
      </c>
      <c r="F291" s="132">
        <f>AVERAGE(Patient3_Healthy!D273,Patient4_Healthy!D273,Patient7_Healthy!D273,Patient32_Healthy!D273)</f>
        <v>80.078125</v>
      </c>
      <c r="G291" s="139">
        <f>STDEV(Patient3_Healthy!D273,Patient4_Healthy!D273,Patient7_Healthy!D273,Patient32_Healthy!D273)</f>
        <v>38.480362809361665</v>
      </c>
      <c r="H291">
        <f>AVERAGE(Patient3_Healthy!E273,Patient4_Healthy!E273,Patient7_Healthy!E273,Patient32_Healthy!E273)</f>
        <v>329.1015625</v>
      </c>
      <c r="I291">
        <f>STDEV(Patient3_Healthy!E273,Patient4_Healthy!E273,Patient7_Healthy!E273,Patient32_Healthy!E273)</f>
        <v>122.5161130519442</v>
      </c>
      <c r="M291" s="35" t="s">
        <v>13</v>
      </c>
      <c r="N291">
        <f>AVERAGE(Patient3_Healthy!K273,Patient4_Healthy!K273,Patient7_Healthy!K273,Patient32_Healthy!K273)</f>
        <v>0.40416666666666667</v>
      </c>
      <c r="O291" s="139">
        <f>STDEV(Patient3_Healthy!K273,Patient4_Healthy!K273,Patient7_Healthy!K273,Patient32_Healthy!K273)</f>
        <v>0.21874007914011148</v>
      </c>
      <c r="P291" s="132">
        <f>AVERAGE(Patient3_Healthy!L273,Patient4_Healthy!L273,Patient7_Healthy!L273,Patient32_Healthy!L273)</f>
        <v>0.67919233193508666</v>
      </c>
      <c r="Q291" s="139">
        <f>STDEV(Patient3_Healthy!L273,Patient4_Healthy!L273,Patient7_Healthy!L273,Patient32_Healthy!L273)</f>
        <v>0.46155977816579219</v>
      </c>
      <c r="R291" s="132">
        <f>AVERAGE(Patient3_Healthy!M273,Patient4_Healthy!M273,Patient7_Healthy!M273,Patient32_Healthy!M273)</f>
        <v>0.96250000000000002</v>
      </c>
      <c r="S291" s="139">
        <f>STDEV(Patient3_Healthy!M273,Patient4_Healthy!M273,Patient7_Healthy!M273,Patient32_Healthy!M273)</f>
        <v>0.1493039405597405</v>
      </c>
      <c r="T291">
        <f>AVERAGE(Patient3_Healthy!N273,Patient4_Healthy!N273,Patient7_Healthy!N273,Patient32_Healthy!N273)</f>
        <v>1.5541666666666667</v>
      </c>
      <c r="U291">
        <f>STDEV(Patient3_Healthy!N273,Patient4_Healthy!N273,Patient7_Healthy!N273,Patient32_Healthy!N273)</f>
        <v>0.35049568074688597</v>
      </c>
    </row>
    <row r="292" spans="1:21" x14ac:dyDescent="0.25">
      <c r="A292" s="32" t="s">
        <v>18</v>
      </c>
      <c r="B292">
        <f>AVERAGE(Patient3_Healthy!B274,Patient4_Healthy!B274,Patient7_Healthy!B274,Patient32_Healthy!B274)</f>
        <v>29.78515625</v>
      </c>
      <c r="C292">
        <f>STDEV(Patient3_Healthy!B274,Patient4_Healthy!B274,Patient7_Healthy!B274,Patient32_Healthy!B274)</f>
        <v>13.378074601584972</v>
      </c>
      <c r="D292" s="132">
        <f>AVERAGE(Patient3_Healthy!C274,Patient4_Healthy!C274,Patient7_Healthy!C274,Patient32_Healthy!C274)</f>
        <v>39.896759462728959</v>
      </c>
      <c r="E292" s="139">
        <f>STDEV(Patient3_Healthy!C274,Patient4_Healthy!C274,Patient7_Healthy!C274,Patient32_Healthy!C274)</f>
        <v>46.488581394070266</v>
      </c>
      <c r="F292" s="132">
        <f>AVERAGE(Patient3_Healthy!D274,Patient4_Healthy!D274,Patient7_Healthy!D274,Patient32_Healthy!D274)</f>
        <v>86.42578125</v>
      </c>
      <c r="G292" s="139">
        <f>STDEV(Patient3_Healthy!D274,Patient4_Healthy!D274,Patient7_Healthy!D274,Patient32_Healthy!D274)</f>
        <v>47.155600032451851</v>
      </c>
      <c r="H292">
        <f>AVERAGE(Patient3_Healthy!E274,Patient4_Healthy!E274,Patient7_Healthy!E274,Patient32_Healthy!E274)</f>
        <v>145.5078125</v>
      </c>
      <c r="I292">
        <f>STDEV(Patient3_Healthy!E274,Patient4_Healthy!E274,Patient7_Healthy!E274,Patient32_Healthy!E274)</f>
        <v>75.908498995346775</v>
      </c>
    </row>
    <row r="293" spans="1:21" x14ac:dyDescent="0.25">
      <c r="A293" s="32" t="s">
        <v>26</v>
      </c>
      <c r="B293">
        <f>AVERAGE(Patient3_Healthy!B275,Patient4_Healthy!B275,Patient7_Healthy!B275,Patient32_Healthy!B275)</f>
        <v>53.955078125</v>
      </c>
      <c r="C293">
        <f>STDEV(Patient3_Healthy!B275,Patient4_Healthy!B275,Patient7_Healthy!B275,Patient32_Healthy!B275)</f>
        <v>41.242667423073492</v>
      </c>
      <c r="D293" s="132">
        <f>AVERAGE(Patient3_Healthy!C275,Patient4_Healthy!C275,Patient7_Healthy!C275,Patient32_Healthy!C275)</f>
        <v>69.736029133754357</v>
      </c>
      <c r="E293" s="139">
        <f>STDEV(Patient3_Healthy!C275,Patient4_Healthy!C275,Patient7_Healthy!C275,Patient32_Healthy!C275)</f>
        <v>50.273288189071067</v>
      </c>
      <c r="F293" s="132">
        <f>AVERAGE(Patient3_Healthy!D275,Patient4_Healthy!D275,Patient7_Healthy!D275,Patient32_Healthy!D275)</f>
        <v>128.90625</v>
      </c>
      <c r="G293" s="139">
        <f>STDEV(Patient3_Healthy!D275,Patient4_Healthy!D275,Patient7_Healthy!D275,Patient32_Healthy!D275)</f>
        <v>83.509893931438469</v>
      </c>
      <c r="H293">
        <f>AVERAGE(Patient3_Healthy!E275,Patient4_Healthy!E275,Patient7_Healthy!E275,Patient32_Healthy!E275)</f>
        <v>221.435546875</v>
      </c>
      <c r="I293">
        <f>STDEV(Patient3_Healthy!E275,Patient4_Healthy!E275,Patient7_Healthy!E275,Patient32_Healthy!E275)</f>
        <v>119.24563923345914</v>
      </c>
    </row>
    <row r="294" spans="1:21" x14ac:dyDescent="0.25">
      <c r="A294" s="32" t="s">
        <v>21</v>
      </c>
      <c r="B294">
        <f>AVERAGE(Patient3_Healthy!B276,Patient4_Healthy!B276,Patient7_Healthy!B276,Patient32_Healthy!B276)</f>
        <v>42.96875</v>
      </c>
      <c r="C294">
        <f>STDEV(Patient3_Healthy!B276,Patient4_Healthy!B276,Patient7_Healthy!B276,Patient32_Healthy!B276)</f>
        <v>10.845267740206824</v>
      </c>
      <c r="D294" s="132">
        <f>AVERAGE(Patient3_Healthy!C276,Patient4_Healthy!C276,Patient7_Healthy!C276,Patient32_Healthy!C276)</f>
        <v>84.200773275118607</v>
      </c>
      <c r="E294" s="139">
        <f>STDEV(Patient3_Healthy!C276,Patient4_Healthy!C276,Patient7_Healthy!C276,Patient32_Healthy!C276)</f>
        <v>19.365725856646026</v>
      </c>
      <c r="F294" s="132">
        <f>AVERAGE(Patient3_Healthy!D276,Patient4_Healthy!D276,Patient7_Healthy!D276,Patient32_Healthy!D276)</f>
        <v>155.2734375</v>
      </c>
      <c r="G294" s="139">
        <f>STDEV(Patient3_Healthy!D276,Patient4_Healthy!D276,Patient7_Healthy!D276,Patient32_Healthy!D276)</f>
        <v>85.283973405275077</v>
      </c>
      <c r="H294">
        <f>AVERAGE(Patient3_Healthy!E276,Patient4_Healthy!E276,Patient7_Healthy!E276,Patient32_Healthy!E276)</f>
        <v>282.470703125</v>
      </c>
      <c r="I294">
        <f>STDEV(Patient3_Healthy!E276,Patient4_Healthy!E276,Patient7_Healthy!E276,Patient32_Healthy!E276)</f>
        <v>144.60463851516846</v>
      </c>
    </row>
    <row r="295" spans="1:21" x14ac:dyDescent="0.25">
      <c r="A295" s="32" t="s">
        <v>28</v>
      </c>
      <c r="B295">
        <f>AVERAGE(Patient3_Healthy!B277,Patient4_Healthy!B277,Patient7_Healthy!B277,Patient32_Healthy!B277)</f>
        <v>33.935546875</v>
      </c>
      <c r="C295">
        <f>STDEV(Patient3_Healthy!B277,Patient4_Healthy!B277,Patient7_Healthy!B277,Patient32_Healthy!B277)</f>
        <v>14.2273459807944</v>
      </c>
      <c r="D295" s="132">
        <f>AVERAGE(Patient3_Healthy!C277,Patient4_Healthy!C277,Patient7_Healthy!C277,Patient32_Healthy!C277)</f>
        <v>84.781039920930652</v>
      </c>
      <c r="E295" s="139">
        <f>STDEV(Patient3_Healthy!C277,Patient4_Healthy!C277,Patient7_Healthy!C277,Patient32_Healthy!C277)</f>
        <v>19.890551141927041</v>
      </c>
      <c r="F295" s="132">
        <f>AVERAGE(Patient3_Healthy!D277,Patient4_Healthy!D277,Patient7_Healthy!D277,Patient32_Healthy!D277)</f>
        <v>143.5546875</v>
      </c>
      <c r="G295" s="139">
        <f>STDEV(Patient3_Healthy!D277,Patient4_Healthy!D277,Patient7_Healthy!D277,Patient32_Healthy!D277)</f>
        <v>56.172861966873995</v>
      </c>
      <c r="H295">
        <f>AVERAGE(Patient3_Healthy!E277,Patient4_Healthy!E277,Patient7_Healthy!E277,Patient32_Healthy!E277)</f>
        <v>270.5078125</v>
      </c>
      <c r="I295">
        <f>STDEV(Patient3_Healthy!E277,Patient4_Healthy!E277,Patient7_Healthy!E277,Patient32_Healthy!E277)</f>
        <v>68.475533749878352</v>
      </c>
    </row>
    <row r="296" spans="1:21" x14ac:dyDescent="0.25">
      <c r="A296" s="32" t="s">
        <v>24</v>
      </c>
      <c r="B296">
        <f>AVERAGE(Patient3_Healthy!B278,Patient4_Healthy!B278,Patient7_Healthy!B278,Patient32_Healthy!B278)</f>
        <v>31.25</v>
      </c>
      <c r="C296">
        <f>STDEV(Patient3_Healthy!B278,Patient4_Healthy!B278,Patient7_Healthy!B278,Patient32_Healthy!B278)</f>
        <v>16.006889131698237</v>
      </c>
      <c r="D296" s="132">
        <f>AVERAGE(Patient3_Healthy!C278,Patient4_Healthy!C278,Patient7_Healthy!C278,Patient32_Healthy!C278)</f>
        <v>64.124098900026027</v>
      </c>
      <c r="E296" s="139">
        <f>STDEV(Patient3_Healthy!C278,Patient4_Healthy!C278,Patient7_Healthy!C278,Patient32_Healthy!C278)</f>
        <v>27.543713782713645</v>
      </c>
      <c r="F296" s="132">
        <f>AVERAGE(Patient3_Healthy!D278,Patient4_Healthy!D278,Patient7_Healthy!D278,Patient32_Healthy!D278)</f>
        <v>174.8046875</v>
      </c>
      <c r="G296" s="139">
        <f>STDEV(Patient3_Healthy!D278,Patient4_Healthy!D278,Patient7_Healthy!D278,Patient32_Healthy!D278)</f>
        <v>103.62612027251804</v>
      </c>
      <c r="H296">
        <f>AVERAGE(Patient3_Healthy!E278,Patient4_Healthy!E278,Patient7_Healthy!E278,Patient32_Healthy!E278)</f>
        <v>292.96875</v>
      </c>
      <c r="I296">
        <f>STDEV(Patient3_Healthy!E278,Patient4_Healthy!E278,Patient7_Healthy!E278,Patient32_Healthy!E278)</f>
        <v>160.61410354881374</v>
      </c>
    </row>
    <row r="297" spans="1:21" x14ac:dyDescent="0.25">
      <c r="A297" s="32" t="s">
        <v>29</v>
      </c>
      <c r="B297">
        <f>AVERAGE(Patient3_Healthy!B279,Patient4_Healthy!B279,Patient7_Healthy!B279,Patient32_Healthy!B279)</f>
        <v>57.12890625</v>
      </c>
      <c r="C297">
        <f>STDEV(Patient3_Healthy!B279,Patient4_Healthy!B279,Patient7_Healthy!B279,Patient32_Healthy!B279)</f>
        <v>49.957638915736965</v>
      </c>
      <c r="D297" s="132">
        <f>AVERAGE(Patient3_Healthy!C279,Patient4_Healthy!C279,Patient7_Healthy!C279,Patient32_Healthy!C279)</f>
        <v>69.407766145383249</v>
      </c>
      <c r="E297" s="139">
        <f>STDEV(Patient3_Healthy!C279,Patient4_Healthy!C279,Patient7_Healthy!C279,Patient32_Healthy!C279)</f>
        <v>37.182702021250101</v>
      </c>
      <c r="F297" s="132">
        <f>AVERAGE(Patient3_Healthy!D279,Patient4_Healthy!D279,Patient7_Healthy!D279,Patient32_Healthy!D279)</f>
        <v>154.052734375</v>
      </c>
      <c r="G297" s="139">
        <f>STDEV(Patient3_Healthy!D279,Patient4_Healthy!D279,Patient7_Healthy!D279,Patient32_Healthy!D279)</f>
        <v>65.966176430819601</v>
      </c>
      <c r="H297">
        <f>AVERAGE(Patient3_Healthy!E279,Patient4_Healthy!E279,Patient7_Healthy!E279,Patient32_Healthy!E279)</f>
        <v>240.966796875</v>
      </c>
      <c r="I297">
        <f>STDEV(Patient3_Healthy!E279,Patient4_Healthy!E279,Patient7_Healthy!E279,Patient32_Healthy!E279)</f>
        <v>87.307727826209387</v>
      </c>
    </row>
    <row r="299" spans="1:21" x14ac:dyDescent="0.25">
      <c r="A299" s="165" t="s">
        <v>227</v>
      </c>
      <c r="M299" s="165" t="s">
        <v>228</v>
      </c>
    </row>
    <row r="300" spans="1:21" x14ac:dyDescent="0.25">
      <c r="A300" s="32"/>
      <c r="B300" s="195" t="s">
        <v>101</v>
      </c>
      <c r="C300" s="195"/>
      <c r="D300" s="196" t="s">
        <v>102</v>
      </c>
      <c r="E300" s="197"/>
      <c r="F300" s="196" t="s">
        <v>103</v>
      </c>
      <c r="G300" s="197"/>
      <c r="H300" s="195" t="s">
        <v>104</v>
      </c>
      <c r="I300" s="195"/>
      <c r="M300" s="35"/>
      <c r="N300" s="193" t="s">
        <v>101</v>
      </c>
      <c r="O300" s="192"/>
      <c r="P300" s="191" t="s">
        <v>102</v>
      </c>
      <c r="Q300" s="192"/>
      <c r="R300" s="191" t="s">
        <v>103</v>
      </c>
      <c r="S300" s="192"/>
      <c r="T300" s="193" t="s">
        <v>104</v>
      </c>
      <c r="U300" s="193"/>
    </row>
    <row r="301" spans="1:21" x14ac:dyDescent="0.25">
      <c r="A301" s="32"/>
      <c r="B301" s="32" t="s">
        <v>221</v>
      </c>
      <c r="C301" s="32" t="s">
        <v>222</v>
      </c>
      <c r="D301" s="33" t="s">
        <v>221</v>
      </c>
      <c r="E301" s="34" t="s">
        <v>222</v>
      </c>
      <c r="F301" s="33" t="s">
        <v>221</v>
      </c>
      <c r="G301" s="34" t="s">
        <v>222</v>
      </c>
      <c r="H301" s="32" t="s">
        <v>221</v>
      </c>
      <c r="I301" s="32" t="s">
        <v>222</v>
      </c>
      <c r="M301" s="35"/>
      <c r="N301" s="35" t="s">
        <v>221</v>
      </c>
      <c r="O301" s="36" t="s">
        <v>222</v>
      </c>
      <c r="P301" s="37" t="s">
        <v>221</v>
      </c>
      <c r="Q301" s="36" t="s">
        <v>222</v>
      </c>
      <c r="R301" s="37" t="s">
        <v>221</v>
      </c>
      <c r="S301" s="36" t="s">
        <v>222</v>
      </c>
      <c r="T301" s="35" t="s">
        <v>221</v>
      </c>
      <c r="U301" s="35" t="s">
        <v>222</v>
      </c>
    </row>
    <row r="302" spans="1:21" x14ac:dyDescent="0.25">
      <c r="A302" s="32" t="s">
        <v>15</v>
      </c>
      <c r="B302">
        <f>AVERAGE(Patient3_Healthy!B284,Patient4_Healthy!B284,Patient7_Healthy!B284,Patient32_Healthy!B284)</f>
        <v>33.203125</v>
      </c>
      <c r="C302">
        <f>STDEV(Patient3_Healthy!B284,Patient4_Healthy!B284,Patient7_Healthy!B284,Patient32_Healthy!B284)</f>
        <v>17.28635162415593</v>
      </c>
      <c r="D302" s="132">
        <f>AVERAGE(Patient3_Healthy!C284,Patient4_Healthy!C284,Patient7_Healthy!C284,Patient32_Healthy!C284)</f>
        <v>67.695919888429998</v>
      </c>
      <c r="E302" s="139">
        <f>STDEV(Patient3_Healthy!C284,Patient4_Healthy!C284,Patient7_Healthy!C284,Patient32_Healthy!C284)</f>
        <v>16.111129412543871</v>
      </c>
      <c r="F302" s="132">
        <f>AVERAGE(Patient3_Healthy!D284,Patient4_Healthy!D284,Patient7_Healthy!D284,Patient32_Healthy!D284)</f>
        <v>68.84765625</v>
      </c>
      <c r="G302" s="139">
        <f>STDEV(Patient3_Healthy!D284,Patient4_Healthy!D284,Patient7_Healthy!D284,Patient32_Healthy!D284)</f>
        <v>7.3728851906940918</v>
      </c>
      <c r="H302">
        <f>AVERAGE(Patient3_Healthy!E284,Patient4_Healthy!E284,Patient7_Healthy!E284,Patient32_Healthy!E284)</f>
        <v>150.634765625</v>
      </c>
      <c r="I302">
        <f>STDEV(Patient3_Healthy!E284,Patient4_Healthy!E284,Patient7_Healthy!E284,Patient32_Healthy!E284)</f>
        <v>51.590944401417417</v>
      </c>
      <c r="M302" s="35" t="s">
        <v>12</v>
      </c>
      <c r="N302">
        <f>AVERAGE(Patient3_Healthy!K284,Patient4_Healthy!K284,Patient7_Healthy!K284,Patient32_Healthy!K284)</f>
        <v>0.3839285714285714</v>
      </c>
      <c r="O302" s="139">
        <f>STDEV(Patient3_Healthy!K284,Patient4_Healthy!K284,Patient7_Healthy!K284,Patient32_Healthy!K284)</f>
        <v>0.19155818679106829</v>
      </c>
      <c r="P302" s="132">
        <f>AVERAGE(Patient3_Healthy!L284,Patient4_Healthy!L284,Patient7_Healthy!L284,Patient32_Healthy!L284)</f>
        <v>0.87903360177688672</v>
      </c>
      <c r="Q302" s="139">
        <f>STDEV(Patient3_Healthy!L284,Patient4_Healthy!L284,Patient7_Healthy!L284,Patient32_Healthy!L284)</f>
        <v>0.55648536864579246</v>
      </c>
      <c r="R302" s="132">
        <f>AVERAGE(Patient3_Healthy!M284,Patient4_Healthy!M284,Patient7_Healthy!M284,Patient32_Healthy!M284)</f>
        <v>1.0491071428571426</v>
      </c>
      <c r="S302" s="139">
        <f>STDEV(Patient3_Healthy!M284,Patient4_Healthy!M284,Patient7_Healthy!M284,Patient32_Healthy!M284)</f>
        <v>0.47600132652082416</v>
      </c>
      <c r="T302">
        <f>AVERAGE(Patient3_Healthy!N284,Patient4_Healthy!N284,Patient7_Healthy!N284,Patient32_Healthy!N284)</f>
        <v>1.1845238095238093</v>
      </c>
      <c r="U302">
        <f>STDEV(Patient3_Healthy!N284,Patient4_Healthy!N284,Patient7_Healthy!N284,Patient32_Healthy!N284)</f>
        <v>0.42873674060402628</v>
      </c>
    </row>
    <row r="303" spans="1:21" x14ac:dyDescent="0.25">
      <c r="A303" s="32" t="s">
        <v>25</v>
      </c>
      <c r="B303">
        <f>AVERAGE(Patient3_Healthy!B285,Patient4_Healthy!B285,Patient7_Healthy!B285,Patient32_Healthy!B285)</f>
        <v>30.029296875</v>
      </c>
      <c r="C303">
        <f>STDEV(Patient3_Healthy!B285,Patient4_Healthy!B285,Patient7_Healthy!B285,Patient32_Healthy!B285)</f>
        <v>12.154836328937886</v>
      </c>
      <c r="D303" s="132">
        <f>AVERAGE(Patient3_Healthy!C285,Patient4_Healthy!C285,Patient7_Healthy!C285,Patient32_Healthy!C285)</f>
        <v>60.272765371546733</v>
      </c>
      <c r="E303" s="139">
        <f>STDEV(Patient3_Healthy!C285,Patient4_Healthy!C285,Patient7_Healthy!C285,Patient32_Healthy!C285)</f>
        <v>12.085395977985209</v>
      </c>
      <c r="F303" s="132">
        <f>AVERAGE(Patient3_Healthy!D285,Patient4_Healthy!D285,Patient7_Healthy!D285,Patient32_Healthy!D285)</f>
        <v>63.4765625</v>
      </c>
      <c r="G303" s="139">
        <f>STDEV(Patient3_Healthy!D285,Patient4_Healthy!D285,Patient7_Healthy!D285,Patient32_Healthy!D285)</f>
        <v>30.861023162737844</v>
      </c>
      <c r="H303">
        <f>AVERAGE(Patient3_Healthy!E285,Patient4_Healthy!E285,Patient7_Healthy!E285,Patient32_Healthy!E285)</f>
        <v>164.794921875</v>
      </c>
      <c r="I303">
        <f>STDEV(Patient3_Healthy!E285,Patient4_Healthy!E285,Patient7_Healthy!E285,Patient32_Healthy!E285)</f>
        <v>60.02682721885202</v>
      </c>
      <c r="M303" s="35" t="s">
        <v>13</v>
      </c>
      <c r="N303">
        <f>AVERAGE(Patient3_Healthy!K285,Patient4_Healthy!K285,Patient7_Healthy!K285,Patient32_Healthy!K285)</f>
        <v>0.39285714285714285</v>
      </c>
      <c r="O303" s="139">
        <f>STDEV(Patient3_Healthy!K285,Patient4_Healthy!K285,Patient7_Healthy!K285,Patient32_Healthy!K285)</f>
        <v>0.18080612301419868</v>
      </c>
      <c r="P303" s="132">
        <f>AVERAGE(Patient3_Healthy!L285,Patient4_Healthy!L285,Patient7_Healthy!L285,Patient32_Healthy!L285)</f>
        <v>0.68700774321624314</v>
      </c>
      <c r="Q303" s="139">
        <f>STDEV(Patient3_Healthy!L285,Patient4_Healthy!L285,Patient7_Healthy!L285,Patient32_Healthy!L285)</f>
        <v>0.28285041461845589</v>
      </c>
      <c r="R303" s="132">
        <f>AVERAGE(Patient3_Healthy!M285,Patient4_Healthy!M285,Patient7_Healthy!M285,Patient32_Healthy!M285)</f>
        <v>0.91964285714285698</v>
      </c>
      <c r="S303" s="139">
        <f>STDEV(Patient3_Healthy!M285,Patient4_Healthy!M285,Patient7_Healthy!M285,Patient32_Healthy!M285)</f>
        <v>0.3460410749434189</v>
      </c>
      <c r="T303">
        <f>AVERAGE(Patient3_Healthy!N285,Patient4_Healthy!N285,Patient7_Healthy!N285,Patient32_Healthy!N285)</f>
        <v>1.2261904761904761</v>
      </c>
      <c r="U303">
        <f>STDEV(Patient3_Healthy!N285,Patient4_Healthy!N285,Patient7_Healthy!N285,Patient32_Healthy!N285)</f>
        <v>0.41262209306526898</v>
      </c>
    </row>
    <row r="304" spans="1:21" x14ac:dyDescent="0.25">
      <c r="A304" s="32" t="s">
        <v>18</v>
      </c>
      <c r="B304">
        <f>AVERAGE(Patient3_Healthy!B286,Patient4_Healthy!B286,Patient7_Healthy!B286,Patient32_Healthy!B286)</f>
        <v>51.7578125</v>
      </c>
      <c r="C304">
        <f>STDEV(Patient3_Healthy!B286,Patient4_Healthy!B286,Patient7_Healthy!B286,Patient32_Healthy!B286)</f>
        <v>26.021313661082477</v>
      </c>
      <c r="D304" s="132">
        <f>AVERAGE(Patient3_Healthy!C286,Patient4_Healthy!C286,Patient7_Healthy!C286,Patient32_Healthy!C286)</f>
        <v>76.753680837973064</v>
      </c>
      <c r="E304" s="139">
        <f>STDEV(Patient3_Healthy!C286,Patient4_Healthy!C286,Patient7_Healthy!C286,Patient32_Healthy!C286)</f>
        <v>20.403027413069655</v>
      </c>
      <c r="F304" s="132">
        <f>AVERAGE(Patient3_Healthy!D286,Patient4_Healthy!D286,Patient7_Healthy!D286,Patient32_Healthy!D286)</f>
        <v>92.7734375</v>
      </c>
      <c r="G304" s="139">
        <f>STDEV(Patient3_Healthy!D286,Patient4_Healthy!D286,Patient7_Healthy!D286,Patient32_Healthy!D286)</f>
        <v>50.258983005243493</v>
      </c>
      <c r="H304">
        <f>AVERAGE(Patient3_Healthy!E286,Patient4_Healthy!E286,Patient7_Healthy!E286,Patient32_Healthy!E286)</f>
        <v>176.26953125</v>
      </c>
      <c r="I304">
        <f>STDEV(Patient3_Healthy!E286,Patient4_Healthy!E286,Patient7_Healthy!E286,Patient32_Healthy!E286)</f>
        <v>45.752760840322182</v>
      </c>
    </row>
    <row r="305" spans="1:21" x14ac:dyDescent="0.25">
      <c r="A305" s="32" t="s">
        <v>26</v>
      </c>
      <c r="B305">
        <f>AVERAGE(Patient3_Healthy!B287,Patient4_Healthy!B287,Patient7_Healthy!B287,Patient32_Healthy!B287)</f>
        <v>44.43359375</v>
      </c>
      <c r="C305">
        <f>STDEV(Patient3_Healthy!B287,Patient4_Healthy!B287,Patient7_Healthy!B287,Patient32_Healthy!B287)</f>
        <v>8.1510312666334084</v>
      </c>
      <c r="D305" s="132">
        <f>AVERAGE(Patient3_Healthy!C287,Patient4_Healthy!C287,Patient7_Healthy!C287,Patient32_Healthy!C287)</f>
        <v>85.876350783889521</v>
      </c>
      <c r="E305" s="139">
        <f>STDEV(Patient3_Healthy!C287,Patient4_Healthy!C287,Patient7_Healthy!C287,Patient32_Healthy!C287)</f>
        <v>36.283530808230125</v>
      </c>
      <c r="F305" s="132">
        <f>AVERAGE(Patient3_Healthy!D287,Patient4_Healthy!D287,Patient7_Healthy!D287,Patient32_Healthy!D287)</f>
        <v>107.177734375</v>
      </c>
      <c r="G305" s="139">
        <f>STDEV(Patient3_Healthy!D287,Patient4_Healthy!D287,Patient7_Healthy!D287,Patient32_Healthy!D287)</f>
        <v>79.317778539696448</v>
      </c>
      <c r="H305">
        <f>AVERAGE(Patient3_Healthy!E287,Patient4_Healthy!E287,Patient7_Healthy!E287,Patient32_Healthy!E287)</f>
        <v>161.376953125</v>
      </c>
      <c r="I305">
        <f>STDEV(Patient3_Healthy!E287,Patient4_Healthy!E287,Patient7_Healthy!E287,Patient32_Healthy!E287)</f>
        <v>108.28070217946289</v>
      </c>
    </row>
    <row r="306" spans="1:21" x14ac:dyDescent="0.25">
      <c r="A306" s="32" t="s">
        <v>21</v>
      </c>
      <c r="B306">
        <f>AVERAGE(Patient3_Healthy!B288,Patient4_Healthy!B288,Patient7_Healthy!B288,Patient32_Healthy!B288)</f>
        <v>57.373046875</v>
      </c>
      <c r="C306">
        <f>STDEV(Patient3_Healthy!B288,Patient4_Healthy!B288,Patient7_Healthy!B288,Patient32_Healthy!B288)</f>
        <v>28.330132546734756</v>
      </c>
      <c r="D306" s="132">
        <f>AVERAGE(Patient3_Healthy!C288,Patient4_Healthy!C288,Patient7_Healthy!C288,Patient32_Healthy!C288)</f>
        <v>77.090123730193142</v>
      </c>
      <c r="E306" s="139">
        <f>STDEV(Patient3_Healthy!C288,Patient4_Healthy!C288,Patient7_Healthy!C288,Patient32_Healthy!C288)</f>
        <v>5.9863095088073459</v>
      </c>
      <c r="F306" s="132">
        <f>AVERAGE(Patient3_Healthy!D288,Patient4_Healthy!D288,Patient7_Healthy!D288,Patient32_Healthy!D288)</f>
        <v>80.078125</v>
      </c>
      <c r="G306" s="139">
        <f>STDEV(Patient3_Healthy!D288,Patient4_Healthy!D288,Patient7_Healthy!D288,Patient32_Healthy!D288)</f>
        <v>22.651198251451568</v>
      </c>
      <c r="H306">
        <f>AVERAGE(Patient3_Healthy!E288,Patient4_Healthy!E288,Patient7_Healthy!E288,Patient32_Healthy!E288)</f>
        <v>113.525390625</v>
      </c>
      <c r="I306">
        <f>STDEV(Patient3_Healthy!E288,Patient4_Healthy!E288,Patient7_Healthy!E288,Patient32_Healthy!E288)</f>
        <v>28.720181246498178</v>
      </c>
    </row>
    <row r="307" spans="1:21" x14ac:dyDescent="0.25">
      <c r="A307" s="32" t="s">
        <v>28</v>
      </c>
      <c r="B307">
        <f>AVERAGE(Patient3_Healthy!B289,Patient4_Healthy!B289,Patient7_Healthy!B289,Patient32_Healthy!B289)</f>
        <v>40.52734375</v>
      </c>
      <c r="C307">
        <f>STDEV(Patient3_Healthy!B289,Patient4_Healthy!B289,Patient7_Healthy!B289,Patient32_Healthy!B289)</f>
        <v>9.3498740991829887</v>
      </c>
      <c r="D307" s="132">
        <f>AVERAGE(Patient3_Healthy!C289,Patient4_Healthy!C289,Patient7_Healthy!C289,Patient32_Healthy!C289)</f>
        <v>65.191604332504838</v>
      </c>
      <c r="E307" s="139">
        <f>STDEV(Patient3_Healthy!C289,Patient4_Healthy!C289,Patient7_Healthy!C289,Patient32_Healthy!C289)</f>
        <v>14.201945183543435</v>
      </c>
      <c r="F307" s="132">
        <f>AVERAGE(Patient3_Healthy!D289,Patient4_Healthy!D289,Patient7_Healthy!D289,Patient32_Healthy!D289)</f>
        <v>80.810546875</v>
      </c>
      <c r="G307" s="139">
        <f>STDEV(Patient3_Healthy!D289,Patient4_Healthy!D289,Patient7_Healthy!D289,Patient32_Healthy!D289)</f>
        <v>32.510145511166613</v>
      </c>
      <c r="H307">
        <f>AVERAGE(Patient3_Healthy!E289,Patient4_Healthy!E289,Patient7_Healthy!E289,Patient32_Healthy!E289)</f>
        <v>129.638671875</v>
      </c>
      <c r="I307">
        <f>STDEV(Patient3_Healthy!E289,Patient4_Healthy!E289,Patient7_Healthy!E289,Patient32_Healthy!E289)</f>
        <v>56.17498411329175</v>
      </c>
    </row>
    <row r="308" spans="1:21" x14ac:dyDescent="0.25">
      <c r="A308" s="32" t="s">
        <v>24</v>
      </c>
      <c r="B308">
        <f>AVERAGE(Patient3_Healthy!B290,Patient4_Healthy!B290,Patient7_Healthy!B290)</f>
        <v>38.0859375</v>
      </c>
      <c r="C308">
        <f>STDEV(Patient3_Healthy!B290,Patient4_Healthy!B290,Patient7_Healthy!B290)</f>
        <v>6.4037485588886724</v>
      </c>
      <c r="D308" s="132">
        <f>AVERAGE(Patient3_Healthy!C290,Patient4_Healthy!C290,Patient7_Healthy!C290)</f>
        <v>76.124061423949897</v>
      </c>
      <c r="E308" s="139">
        <f>STDEV(Patient3_Healthy!C290,Patient4_Healthy!C290,Patient7_Healthy!C290)</f>
        <v>20.836011374261481</v>
      </c>
      <c r="F308" s="132">
        <f>AVERAGE(Patient3_Healthy!D290,Patient4_Healthy!D290,Patient7_Healthy!D290)</f>
        <v>88.216145833333329</v>
      </c>
      <c r="G308" s="139">
        <f>STDEV(Patient3_Healthy!D290,Patient4_Healthy!D290,Patient7_Healthy!D290)</f>
        <v>40.386891097155399</v>
      </c>
      <c r="H308">
        <f>AVERAGE(Patient3_Healthy!E290,Patient4_Healthy!E290,Patient7_Healthy!E290)</f>
        <v>156.90104166666666</v>
      </c>
      <c r="I308">
        <f>STDEV(Patient3_Healthy!E290,Patient4_Healthy!E290,Patient7_Healthy!E290)</f>
        <v>84.360154341147592</v>
      </c>
    </row>
    <row r="309" spans="1:21" x14ac:dyDescent="0.25">
      <c r="A309" s="32" t="s">
        <v>29</v>
      </c>
      <c r="B309">
        <f>AVERAGE(Patient3_Healthy!B291,Patient4_Healthy!B291,Patient7_Healthy!B291,Patient32_Healthy!B291)</f>
        <v>41.9921875</v>
      </c>
      <c r="C309">
        <f>STDEV(Patient3_Healthy!B291,Patient4_Healthy!B291,Patient7_Healthy!B291,Patient32_Healthy!B291)</f>
        <v>12.066245438053802</v>
      </c>
      <c r="D309" s="132">
        <f>AVERAGE(Patient3_Healthy!C291,Patient4_Healthy!C291,Patient7_Healthy!C291,Patient32_Healthy!C291)</f>
        <v>70.48733656035435</v>
      </c>
      <c r="E309" s="139">
        <f>STDEV(Patient3_Healthy!C291,Patient4_Healthy!C291,Patient7_Healthy!C291,Patient32_Healthy!C291)</f>
        <v>27.710789889318736</v>
      </c>
      <c r="F309" s="132">
        <f>AVERAGE(Patient3_Healthy!D291,Patient4_Healthy!D291,Patient7_Healthy!D291,Patient32_Healthy!D291)</f>
        <v>87.158203125</v>
      </c>
      <c r="G309" s="139">
        <f>STDEV(Patient3_Healthy!D291,Patient4_Healthy!D291,Patient7_Healthy!D291,Patient32_Healthy!D291)</f>
        <v>37.453643969230725</v>
      </c>
      <c r="H309">
        <f>AVERAGE(Patient3_Healthy!E291,Patient4_Healthy!E291,Patient7_Healthy!E291,Patient32_Healthy!E291)</f>
        <v>146.97265625</v>
      </c>
      <c r="I309">
        <f>STDEV(Patient3_Healthy!E291,Patient4_Healthy!E291,Patient7_Healthy!E291,Patient32_Healthy!E291)</f>
        <v>73.566988150973458</v>
      </c>
    </row>
    <row r="311" spans="1:21" x14ac:dyDescent="0.25">
      <c r="A311" s="165" t="s">
        <v>229</v>
      </c>
      <c r="M311" s="165" t="s">
        <v>230</v>
      </c>
    </row>
    <row r="312" spans="1:21" x14ac:dyDescent="0.25">
      <c r="A312" s="32"/>
      <c r="B312" s="195" t="s">
        <v>101</v>
      </c>
      <c r="C312" s="195"/>
      <c r="D312" s="196" t="s">
        <v>102</v>
      </c>
      <c r="E312" s="197"/>
      <c r="F312" s="196" t="s">
        <v>103</v>
      </c>
      <c r="G312" s="197"/>
      <c r="H312" s="195" t="s">
        <v>104</v>
      </c>
      <c r="I312" s="195"/>
      <c r="M312" s="35"/>
      <c r="N312" s="193" t="s">
        <v>101</v>
      </c>
      <c r="O312" s="192"/>
      <c r="P312" s="191" t="s">
        <v>102</v>
      </c>
      <c r="Q312" s="192"/>
      <c r="R312" s="191" t="s">
        <v>103</v>
      </c>
      <c r="S312" s="192"/>
      <c r="T312" s="193" t="s">
        <v>104</v>
      </c>
      <c r="U312" s="193"/>
    </row>
    <row r="313" spans="1:21" x14ac:dyDescent="0.25">
      <c r="A313" s="32"/>
      <c r="B313" s="32" t="s">
        <v>221</v>
      </c>
      <c r="C313" s="32" t="s">
        <v>222</v>
      </c>
      <c r="D313" s="33" t="s">
        <v>221</v>
      </c>
      <c r="E313" s="34" t="s">
        <v>222</v>
      </c>
      <c r="F313" s="33" t="s">
        <v>221</v>
      </c>
      <c r="G313" s="34" t="s">
        <v>222</v>
      </c>
      <c r="H313" s="32" t="s">
        <v>221</v>
      </c>
      <c r="I313" s="32" t="s">
        <v>222</v>
      </c>
      <c r="M313" s="35"/>
      <c r="N313" s="35" t="s">
        <v>221</v>
      </c>
      <c r="O313" s="36" t="s">
        <v>222</v>
      </c>
      <c r="P313" s="37" t="s">
        <v>221</v>
      </c>
      <c r="Q313" s="36" t="s">
        <v>222</v>
      </c>
      <c r="R313" s="37" t="s">
        <v>221</v>
      </c>
      <c r="S313" s="36" t="s">
        <v>222</v>
      </c>
      <c r="T313" s="35" t="s">
        <v>221</v>
      </c>
      <c r="U313" s="35" t="s">
        <v>222</v>
      </c>
    </row>
    <row r="314" spans="1:21" x14ac:dyDescent="0.25">
      <c r="A314" s="32" t="s">
        <v>15</v>
      </c>
      <c r="B314">
        <f>AVERAGE(Patient3_Healthy!B296,Patient4_Healthy!B296,Patient7_Healthy!B296,Patient32_Healthy!B296)</f>
        <v>28.3203125</v>
      </c>
      <c r="C314">
        <f>STDEV(Patient3_Healthy!B296,Patient4_Healthy!B296,Patient7_Healthy!B296,Patient32_Healthy!B296)</f>
        <v>14.46279940854366</v>
      </c>
      <c r="D314" s="132">
        <f>AVERAGE(Patient3_Healthy!C296,Patient4_Healthy!C296,Patient7_Healthy!C296,Patient32_Healthy!C296)</f>
        <v>62.388559734440975</v>
      </c>
      <c r="E314" s="139">
        <f>STDEV(Patient3_Healthy!C296,Patient4_Healthy!C296,Patient7_Healthy!C296,Patient32_Healthy!C296)</f>
        <v>12.0134770128399</v>
      </c>
      <c r="F314" s="132">
        <f>AVERAGE(Patient3_Healthy!D296,Patient4_Healthy!D296,Patient7_Healthy!D296,Patient32_Healthy!D296)</f>
        <v>68.115234375</v>
      </c>
      <c r="G314" s="139">
        <f>STDEV(Patient3_Healthy!D296,Patient4_Healthy!D296,Patient7_Healthy!D296,Patient32_Healthy!D296)</f>
        <v>18.39768761188531</v>
      </c>
      <c r="H314">
        <f>AVERAGE(Patient3_Healthy!E296,Patient4_Healthy!E296,Patient7_Healthy!E296,Patient32_Healthy!E296)</f>
        <v>161.376953125</v>
      </c>
      <c r="I314">
        <f>STDEV(Patient3_Healthy!E296,Patient4_Healthy!E296,Patient7_Healthy!E296,Patient32_Healthy!E296)</f>
        <v>32.490583180392719</v>
      </c>
      <c r="M314" s="35" t="s">
        <v>12</v>
      </c>
      <c r="N314">
        <f>AVERAGE(Patient3_Healthy!K296,Patient4_Healthy!K296,Patient7_Healthy!K296,Patient32_Healthy!K296)</f>
        <v>0.21111111111111111</v>
      </c>
      <c r="O314" s="139">
        <f>STDEV(Patient3_Healthy!K296,Patient4_Healthy!K296,Patient7_Healthy!K296,Patient32_Healthy!K296)</f>
        <v>0.22443344307471286</v>
      </c>
      <c r="P314" s="132">
        <f>AVERAGE(Patient3_Healthy!L296,Patient4_Healthy!L296,Patient7_Healthy!L296,Patient32_Healthy!L296)</f>
        <v>1.0520780473151663</v>
      </c>
      <c r="Q314" s="139">
        <f>STDEV(Patient3_Healthy!L296,Patient4_Healthy!L296,Patient7_Healthy!L296,Patient32_Healthy!L296)</f>
        <v>0.42506601603554067</v>
      </c>
      <c r="R314" s="132">
        <f>AVERAGE(Patient3_Healthy!M296,Patient4_Healthy!M296,Patient7_Healthy!M296,Patient32_Healthy!M296)</f>
        <v>1.0083333333333333</v>
      </c>
      <c r="S314" s="139">
        <f>STDEV(Patient3_Healthy!M296,Patient4_Healthy!M296,Patient7_Healthy!M296,Patient32_Healthy!M296)</f>
        <v>1.0019887631513047</v>
      </c>
      <c r="T314">
        <f>AVERAGE(Patient3_Healthy!N296,Patient4_Healthy!N296,Patient7_Healthy!N296,Patient32_Healthy!N296)</f>
        <v>1.5611111111111111</v>
      </c>
      <c r="U314">
        <f>STDEV(Patient3_Healthy!N296,Patient4_Healthy!N296,Patient7_Healthy!N296,Patient32_Healthy!N296)</f>
        <v>1.1146056159074142</v>
      </c>
    </row>
    <row r="315" spans="1:21" x14ac:dyDescent="0.25">
      <c r="A315" s="32" t="s">
        <v>25</v>
      </c>
      <c r="B315">
        <f>AVERAGE(Patient3_Healthy!B297,Patient4_Healthy!B297,Patient7_Healthy!B297,Patient32_Healthy!B297)</f>
        <v>22.4609375</v>
      </c>
      <c r="C315">
        <f>STDEV(Patient3_Healthy!B297,Patient4_Healthy!B297,Patient7_Healthy!B297,Patient32_Healthy!B297)</f>
        <v>5.8048680013434275</v>
      </c>
      <c r="D315" s="132">
        <f>AVERAGE(Patient3_Healthy!C297,Patient4_Healthy!C297,Patient7_Healthy!C297,Patient32_Healthy!C297)</f>
        <v>51.838196823543662</v>
      </c>
      <c r="E315" s="139">
        <f>STDEV(Patient3_Healthy!C297,Patient4_Healthy!C297,Patient7_Healthy!C297,Patient32_Healthy!C297)</f>
        <v>35.664027036330502</v>
      </c>
      <c r="F315" s="132">
        <f>AVERAGE(Patient3_Healthy!D297,Patient4_Healthy!D297,Patient7_Healthy!D297,Patient32_Healthy!D297)</f>
        <v>67.138671875</v>
      </c>
      <c r="G315" s="139">
        <f>STDEV(Patient3_Healthy!D297,Patient4_Healthy!D297,Patient7_Healthy!D297,Patient32_Healthy!D297)</f>
        <v>26.389783431389962</v>
      </c>
      <c r="H315">
        <f>AVERAGE(Patient3_Healthy!E297,Patient4_Healthy!E297,Patient7_Healthy!E297,Patient32_Healthy!E297)</f>
        <v>231.201171875</v>
      </c>
      <c r="I315">
        <f>STDEV(Patient3_Healthy!E297,Patient4_Healthy!E297,Patient7_Healthy!E297,Patient32_Healthy!E297)</f>
        <v>52.790858783677351</v>
      </c>
      <c r="M315" s="35" t="s">
        <v>13</v>
      </c>
      <c r="N315">
        <f>AVERAGE(Patient3_Healthy!K297,Patient4_Healthy!K297,Patient7_Healthy!K297,Patient32_Healthy!K297)</f>
        <v>0.16944444444444445</v>
      </c>
      <c r="O315" s="139">
        <f>STDEV(Patient3_Healthy!K297,Patient4_Healthy!K297,Patient7_Healthy!K297,Patient32_Healthy!K297)</f>
        <v>0.19380848380569343</v>
      </c>
      <c r="P315" s="132">
        <f>AVERAGE(Patient3_Healthy!L297,Patient4_Healthy!L297,Patient7_Healthy!L297,Patient32_Healthy!L297)</f>
        <v>0.92323862036303761</v>
      </c>
      <c r="Q315" s="139">
        <f>STDEV(Patient3_Healthy!L297,Patient4_Healthy!L297,Patient7_Healthy!L297,Patient32_Healthy!L297)</f>
        <v>0.40709065515305048</v>
      </c>
      <c r="R315" s="132">
        <f>AVERAGE(Patient3_Healthy!M297,Patient4_Healthy!M297,Patient7_Healthy!M297,Patient32_Healthy!M297)</f>
        <v>1.0444444444444445</v>
      </c>
      <c r="S315" s="139">
        <f>STDEV(Patient3_Healthy!M297,Patient4_Healthy!M297,Patient7_Healthy!M297,Patient32_Healthy!M297)</f>
        <v>1.0862780491200215</v>
      </c>
      <c r="T315">
        <f>AVERAGE(Patient3_Healthy!N297,Patient4_Healthy!N297,Patient7_Healthy!N297,Patient32_Healthy!N297)</f>
        <v>1.6277777777777778</v>
      </c>
      <c r="U315">
        <f>STDEV(Patient3_Healthy!N297,Patient4_Healthy!N297,Patient7_Healthy!N297,Patient32_Healthy!N297)</f>
        <v>1.130006008942835</v>
      </c>
    </row>
    <row r="316" spans="1:21" x14ac:dyDescent="0.25">
      <c r="A316" s="32" t="s">
        <v>18</v>
      </c>
      <c r="B316">
        <f>AVERAGE(Patient3_Healthy!B298,Patient4_Healthy!B298,Patient7_Healthy!B298,Patient32_Healthy!B298)</f>
        <v>28.564453125</v>
      </c>
      <c r="C316">
        <f>STDEV(Patient3_Healthy!B298,Patient4_Healthy!B298,Patient7_Healthy!B298,Patient32_Healthy!B298)</f>
        <v>16.789587051435998</v>
      </c>
      <c r="D316" s="132">
        <f>AVERAGE(Patient3_Healthy!C298,Patient4_Healthy!C298,Patient7_Healthy!C298,Patient32_Healthy!C298)</f>
        <v>70.089215010286239</v>
      </c>
      <c r="E316" s="139">
        <f>STDEV(Patient3_Healthy!C298,Patient4_Healthy!C298,Patient7_Healthy!C298,Patient32_Healthy!C298)</f>
        <v>22.568528316988672</v>
      </c>
      <c r="F316" s="132">
        <f>AVERAGE(Patient3_Healthy!D298,Patient4_Healthy!D298,Patient7_Healthy!D298,Patient32_Healthy!D298)</f>
        <v>82.51953125</v>
      </c>
      <c r="G316" s="139">
        <f>STDEV(Patient3_Healthy!D298,Patient4_Healthy!D298,Patient7_Healthy!D298,Patient32_Healthy!D298)</f>
        <v>40.972975097175969</v>
      </c>
      <c r="H316">
        <f>AVERAGE(Patient3_Healthy!E298,Patient4_Healthy!E298,Patient7_Healthy!E298,Patient32_Healthy!E298)</f>
        <v>156.005859375</v>
      </c>
      <c r="I316">
        <f>STDEV(Patient3_Healthy!E298,Patient4_Healthy!E298,Patient7_Healthy!E298,Patient32_Healthy!E298)</f>
        <v>63.720859025591537</v>
      </c>
    </row>
    <row r="317" spans="1:21" x14ac:dyDescent="0.25">
      <c r="A317" s="32" t="s">
        <v>26</v>
      </c>
      <c r="B317">
        <f>AVERAGE(Patient3_Healthy!B299,Patient4_Healthy!B299,Patient7_Healthy!B299,Patient32_Healthy!B299)</f>
        <v>52.978515625</v>
      </c>
      <c r="C317">
        <f>STDEV(Patient3_Healthy!B299,Patient4_Healthy!B299,Patient7_Healthy!B299,Patient32_Healthy!B299)</f>
        <v>31.617860493285303</v>
      </c>
      <c r="D317" s="132">
        <f>AVERAGE(Patient3_Healthy!C299,Patient4_Healthy!C299,Patient7_Healthy!C299,Patient32_Healthy!C299)</f>
        <v>91.095213866062636</v>
      </c>
      <c r="E317" s="139">
        <f>STDEV(Patient3_Healthy!C299,Patient4_Healthy!C299,Patient7_Healthy!C299,Patient32_Healthy!C299)</f>
        <v>23.642478154672052</v>
      </c>
      <c r="F317" s="132">
        <f>AVERAGE(Patient3_Healthy!D299,Patient4_Healthy!D299,Patient7_Healthy!D299,Patient32_Healthy!D299)</f>
        <v>112.3046875</v>
      </c>
      <c r="G317" s="139">
        <f>STDEV(Patient3_Healthy!D299,Patient4_Healthy!D299,Patient7_Healthy!D299,Patient32_Healthy!D299)</f>
        <v>56.847905562667648</v>
      </c>
      <c r="H317">
        <f>AVERAGE(Patient3_Healthy!E299,Patient4_Healthy!E299,Patient7_Healthy!E299,Patient32_Healthy!E299)</f>
        <v>237.060546875</v>
      </c>
      <c r="I317">
        <f>STDEV(Patient3_Healthy!E299,Patient4_Healthy!E299,Patient7_Healthy!E299,Patient32_Healthy!E299)</f>
        <v>91.676890641145661</v>
      </c>
    </row>
    <row r="318" spans="1:21" x14ac:dyDescent="0.25">
      <c r="A318" s="32" t="s">
        <v>21</v>
      </c>
      <c r="B318">
        <f>AVERAGE(Patient3_Healthy!B300,Patient4_Healthy!B300,Patient7_Healthy!B300,Patient32_Healthy!B300)</f>
        <v>57.6171875</v>
      </c>
      <c r="C318">
        <f>STDEV(Patient3_Healthy!B300,Patient4_Healthy!B300,Patient7_Healthy!B300,Patient32_Healthy!B300)</f>
        <v>28.471444799049319</v>
      </c>
      <c r="D318" s="132">
        <f>AVERAGE(Patient3_Healthy!C300,Patient4_Healthy!C300,Patient7_Healthy!C300,Patient32_Healthy!C300)</f>
        <v>76.586261964063198</v>
      </c>
      <c r="E318" s="139">
        <f>STDEV(Patient3_Healthy!C300,Patient4_Healthy!C300,Patient7_Healthy!C300,Patient32_Healthy!C300)</f>
        <v>5.9406266881404983</v>
      </c>
      <c r="F318" s="132">
        <f>AVERAGE(Patient3_Healthy!D300,Patient4_Healthy!D300,Patient7_Healthy!D300,Patient32_Healthy!D300)</f>
        <v>79.1015625</v>
      </c>
      <c r="G318" s="139">
        <f>STDEV(Patient3_Healthy!D300,Patient4_Healthy!D300,Patient7_Healthy!D300,Patient32_Healthy!D300)</f>
        <v>22.1114683564345</v>
      </c>
      <c r="H318">
        <f>AVERAGE(Patient3_Healthy!E300,Patient4_Healthy!E300,Patient7_Healthy!E300,Patient32_Healthy!E300)</f>
        <v>113.037109375</v>
      </c>
      <c r="I318">
        <f>STDEV(Patient3_Healthy!E300,Patient4_Healthy!E300,Patient7_Healthy!E300,Patient32_Healthy!E300)</f>
        <v>36.871970531784839</v>
      </c>
    </row>
    <row r="319" spans="1:21" x14ac:dyDescent="0.25">
      <c r="A319" s="32" t="s">
        <v>28</v>
      </c>
      <c r="B319">
        <f>AVERAGE(Patient3_Healthy!B301,Patient4_Healthy!B301,Patient7_Healthy!B301,Patient32_Healthy!B301)</f>
        <v>39.55078125</v>
      </c>
      <c r="C319">
        <f>STDEV(Patient3_Healthy!B301,Patient4_Healthy!B301,Patient7_Healthy!B301,Patient32_Healthy!B301)</f>
        <v>10.00678785738242</v>
      </c>
      <c r="D319" s="132">
        <f>AVERAGE(Patient3_Healthy!C301,Patient4_Healthy!C301,Patient7_Healthy!C301,Patient32_Healthy!C301)</f>
        <v>69.198608369097201</v>
      </c>
      <c r="E319" s="139">
        <f>STDEV(Patient3_Healthy!C301,Patient4_Healthy!C301,Patient7_Healthy!C301,Patient32_Healthy!C301)</f>
        <v>18.405450356020339</v>
      </c>
      <c r="F319" s="132">
        <f>AVERAGE(Patient3_Healthy!D301,Patient4_Healthy!D301,Patient7_Healthy!D301,Patient32_Healthy!D301)</f>
        <v>102.5390625</v>
      </c>
      <c r="G319" s="139">
        <f>STDEV(Patient3_Healthy!D301,Patient4_Healthy!D301,Patient7_Healthy!D301,Patient32_Healthy!D301)</f>
        <v>20.375628065792739</v>
      </c>
      <c r="H319">
        <f>AVERAGE(Patient3_Healthy!E301,Patient4_Healthy!E301,Patient7_Healthy!E301,Patient32_Healthy!E301)</f>
        <v>155.029296875</v>
      </c>
      <c r="I319">
        <f>STDEV(Patient3_Healthy!E301,Patient4_Healthy!E301,Patient7_Healthy!E301,Patient32_Healthy!E301)</f>
        <v>60.789871715726775</v>
      </c>
    </row>
    <row r="320" spans="1:21" x14ac:dyDescent="0.25">
      <c r="A320" s="32" t="s">
        <v>24</v>
      </c>
      <c r="B320">
        <f>AVERAGE(Patient3_Healthy!B302,Patient4_Healthy!B302,Patient7_Healthy!B302,Patient32_Healthy!B302)</f>
        <v>35.888671875</v>
      </c>
      <c r="C320">
        <f>STDEV(Patient3_Healthy!B302,Patient4_Healthy!B302,Patient7_Healthy!B302,Patient32_Healthy!B302)</f>
        <v>2.5683160543716634</v>
      </c>
      <c r="D320" s="132">
        <f>AVERAGE(Patient3_Healthy!C302,Patient4_Healthy!C302,Patient7_Healthy!C302,Patient32_Healthy!C302)</f>
        <v>69.967501410866134</v>
      </c>
      <c r="E320" s="139">
        <f>STDEV(Patient3_Healthy!C302,Patient4_Healthy!C302,Patient7_Healthy!C302,Patient32_Healthy!C302)</f>
        <v>11.546706813643711</v>
      </c>
      <c r="F320" s="132">
        <f>AVERAGE(Patient3_Healthy!D302,Patient4_Healthy!D302,Patient7_Healthy!D302,Patient32_Healthy!D302)</f>
        <v>75.439453125</v>
      </c>
      <c r="G320" s="139">
        <f>STDEV(Patient3_Healthy!D302,Patient4_Healthy!D302,Patient7_Healthy!D302,Patient32_Healthy!D302)</f>
        <v>13.587326929323144</v>
      </c>
      <c r="H320">
        <f>AVERAGE(Patient3_Healthy!E302,Patient4_Healthy!E302,Patient7_Healthy!E302,Patient32_Healthy!E302)</f>
        <v>133.544921875</v>
      </c>
      <c r="I320">
        <f>STDEV(Patient3_Healthy!E302,Patient4_Healthy!E302,Patient7_Healthy!E302,Patient32_Healthy!E302)</f>
        <v>46.734918456646675</v>
      </c>
    </row>
    <row r="321" spans="1:21" x14ac:dyDescent="0.25">
      <c r="A321" s="32" t="s">
        <v>29</v>
      </c>
      <c r="B321">
        <f>AVERAGE(Patient3_Healthy!B303,Patient4_Healthy!B303,Patient7_Healthy!B303,Patient32_Healthy!B303)</f>
        <v>37.109375</v>
      </c>
      <c r="C321">
        <f>STDEV(Patient3_Healthy!B303,Patient4_Healthy!B303,Patient7_Healthy!B303,Patient32_Healthy!B303)</f>
        <v>13.531646934131853</v>
      </c>
      <c r="D321" s="132">
        <f>AVERAGE(Patient3_Healthy!C303,Patient4_Healthy!C303,Patient7_Healthy!C303,Patient32_Healthy!C303)</f>
        <v>86.348207850522982</v>
      </c>
      <c r="E321" s="139">
        <f>STDEV(Patient3_Healthy!C303,Patient4_Healthy!C303,Patient7_Healthy!C303,Patient32_Healthy!C303)</f>
        <v>15.418677512405266</v>
      </c>
      <c r="F321" s="132">
        <f>AVERAGE(Patient3_Healthy!D303,Patient4_Healthy!D303,Patient7_Healthy!D303,Patient32_Healthy!D303)</f>
        <v>94.970703125</v>
      </c>
      <c r="G321" s="139">
        <f>STDEV(Patient3_Healthy!D303,Patient4_Healthy!D303,Patient7_Healthy!D303,Patient32_Healthy!D303)</f>
        <v>22.865956003843937</v>
      </c>
      <c r="H321">
        <f>AVERAGE(Patient3_Healthy!E303,Patient4_Healthy!E303,Patient7_Healthy!E303,Patient32_Healthy!E303)</f>
        <v>191.89453125</v>
      </c>
      <c r="I321">
        <f>STDEV(Patient3_Healthy!E303,Patient4_Healthy!E303,Patient7_Healthy!E303,Patient32_Healthy!E303)</f>
        <v>43.516425645312488</v>
      </c>
    </row>
    <row r="323" spans="1:21" x14ac:dyDescent="0.25">
      <c r="A323" s="165" t="s">
        <v>231</v>
      </c>
      <c r="M323" s="165" t="s">
        <v>232</v>
      </c>
    </row>
    <row r="324" spans="1:21" x14ac:dyDescent="0.25">
      <c r="A324" s="32"/>
      <c r="B324" s="195" t="s">
        <v>101</v>
      </c>
      <c r="C324" s="195"/>
      <c r="D324" s="196" t="s">
        <v>102</v>
      </c>
      <c r="E324" s="197"/>
      <c r="F324" s="196" t="s">
        <v>103</v>
      </c>
      <c r="G324" s="197"/>
      <c r="H324" s="195" t="s">
        <v>104</v>
      </c>
      <c r="I324" s="195"/>
      <c r="M324" s="35"/>
      <c r="N324" s="193" t="s">
        <v>101</v>
      </c>
      <c r="O324" s="192"/>
      <c r="P324" s="191" t="s">
        <v>102</v>
      </c>
      <c r="Q324" s="192"/>
      <c r="R324" s="191" t="s">
        <v>103</v>
      </c>
      <c r="S324" s="192"/>
      <c r="T324" s="193" t="s">
        <v>104</v>
      </c>
      <c r="U324" s="193"/>
    </row>
    <row r="325" spans="1:21" x14ac:dyDescent="0.25">
      <c r="A325" s="32"/>
      <c r="B325" s="32" t="s">
        <v>221</v>
      </c>
      <c r="C325" s="32" t="s">
        <v>222</v>
      </c>
      <c r="D325" s="33" t="s">
        <v>221</v>
      </c>
      <c r="E325" s="34" t="s">
        <v>222</v>
      </c>
      <c r="F325" s="33" t="s">
        <v>221</v>
      </c>
      <c r="G325" s="34" t="s">
        <v>222</v>
      </c>
      <c r="H325" s="32" t="s">
        <v>221</v>
      </c>
      <c r="I325" s="32" t="s">
        <v>222</v>
      </c>
      <c r="M325" s="35"/>
      <c r="N325" s="35" t="s">
        <v>221</v>
      </c>
      <c r="O325" s="36" t="s">
        <v>222</v>
      </c>
      <c r="P325" s="37" t="s">
        <v>221</v>
      </c>
      <c r="Q325" s="36" t="s">
        <v>222</v>
      </c>
      <c r="R325" s="37" t="s">
        <v>221</v>
      </c>
      <c r="S325" s="36" t="s">
        <v>222</v>
      </c>
      <c r="T325" s="35" t="s">
        <v>221</v>
      </c>
      <c r="U325" s="35" t="s">
        <v>222</v>
      </c>
    </row>
    <row r="326" spans="1:21" x14ac:dyDescent="0.25">
      <c r="A326" s="32" t="s">
        <v>15</v>
      </c>
      <c r="B326">
        <f>AVERAGE(Patient3_Healthy!B308,Patient4_Healthy!B308,Patient7_Healthy!B308,Patient32_Healthy!B308)</f>
        <v>37.353515625</v>
      </c>
      <c r="C326">
        <f>STDEV(Patient3_Healthy!B308,Patient4_Healthy!B308,Patient7_Healthy!B308,Patient32_Healthy!B308)</f>
        <v>14.818350493646014</v>
      </c>
      <c r="D326" s="132">
        <f>AVERAGE(Patient3_Healthy!C308,Patient4_Healthy!C308,Patient7_Healthy!C308,Patient32_Healthy!C308)</f>
        <v>63.204875284110486</v>
      </c>
      <c r="E326" s="139">
        <f>STDEV(Patient3_Healthy!C308,Patient4_Healthy!C308,Patient7_Healthy!C308,Patient32_Healthy!C308)</f>
        <v>12.194265939015901</v>
      </c>
      <c r="F326" s="132">
        <f>AVERAGE(Patient3_Healthy!D308,Patient4_Healthy!D308,Patient7_Healthy!D308,Patient32_Healthy!D308)</f>
        <v>86.669921875</v>
      </c>
      <c r="G326" s="139">
        <f>STDEV(Patient3_Healthy!D308,Patient4_Healthy!D308,Patient7_Healthy!D308,Patient32_Healthy!D308)</f>
        <v>26.867303263629395</v>
      </c>
      <c r="H326">
        <f>AVERAGE(Patient3_Healthy!E308,Patient4_Healthy!E308,Patient7_Healthy!E308,Patient32_Healthy!E308)</f>
        <v>172.36328125</v>
      </c>
      <c r="I326">
        <f>STDEV(Patient3_Healthy!E308,Patient4_Healthy!E308,Patient7_Healthy!E308,Patient32_Healthy!E308)</f>
        <v>22.046677979423237</v>
      </c>
      <c r="M326" s="35" t="s">
        <v>12</v>
      </c>
      <c r="N326">
        <f>AVERAGE(Patient3_Healthy!K308,Patient4_Healthy!K308,Patient7_Healthy!K308,Patient32_Healthy!K308)</f>
        <v>8.6430180180180172E-2</v>
      </c>
      <c r="O326" s="139">
        <f>STDEV(Patient3_Healthy!K308,Patient4_Healthy!K308,Patient7_Healthy!K308,Patient32_Healthy!K308)</f>
        <v>9.8694295902921877E-2</v>
      </c>
      <c r="P326" s="132">
        <f>AVERAGE(Patient3_Healthy!L308,Patient4_Healthy!L308,Patient7_Healthy!L308,Patient32_Healthy!L308)</f>
        <v>-0.30203386690374801</v>
      </c>
      <c r="Q326" s="139">
        <f>STDEV(Patient3_Healthy!L308,Patient4_Healthy!L308,Patient7_Healthy!L308,Patient32_Healthy!L308)</f>
        <v>1.6258337563020675</v>
      </c>
      <c r="R326" s="132">
        <f>AVERAGE(Patient3_Healthy!M308,Patient4_Healthy!M308,Patient7_Healthy!M308,Patient32_Healthy!M308)</f>
        <v>0.27027027027027029</v>
      </c>
      <c r="S326" s="139">
        <f>STDEV(Patient3_Healthy!M308,Patient4_Healthy!M308,Patient7_Healthy!M308,Patient32_Healthy!M308)</f>
        <v>0.20812305758610908</v>
      </c>
      <c r="T326">
        <f>AVERAGE(Patient3_Healthy!N308,Patient4_Healthy!N308,Patient7_Healthy!N308,Patient32_Healthy!N308)</f>
        <v>0.84510135135135134</v>
      </c>
      <c r="U326">
        <f>STDEV(Patient3_Healthy!N308,Patient4_Healthy!N308,Patient7_Healthy!N308,Patient32_Healthy!N308)</f>
        <v>0.4215816909798939</v>
      </c>
    </row>
    <row r="327" spans="1:21" x14ac:dyDescent="0.25">
      <c r="A327" s="32" t="s">
        <v>25</v>
      </c>
      <c r="B327">
        <f>AVERAGE(Patient3_Healthy!B309,Patient4_Healthy!B309,Patient7_Healthy!B309,Patient32_Healthy!B309)</f>
        <v>30.029296875</v>
      </c>
      <c r="C327">
        <f>STDEV(Patient3_Healthy!B309,Patient4_Healthy!B309,Patient7_Healthy!B309,Patient32_Healthy!B309)</f>
        <v>16.192003092638608</v>
      </c>
      <c r="D327" s="132">
        <f>AVERAGE(Patient3_Healthy!C309,Patient4_Healthy!C309,Patient7_Healthy!C309,Patient32_Healthy!C309)</f>
        <v>54.350278300389306</v>
      </c>
      <c r="E327" s="139">
        <f>STDEV(Patient3_Healthy!C309,Patient4_Healthy!C309,Patient7_Healthy!C309,Patient32_Healthy!C309)</f>
        <v>49.849671302428021</v>
      </c>
      <c r="F327" s="132">
        <f>AVERAGE(Patient3_Healthy!D309,Patient4_Healthy!D309,Patient7_Healthy!D309,Patient32_Healthy!D309)</f>
        <v>108.88671875</v>
      </c>
      <c r="G327" s="139">
        <f>STDEV(Patient3_Healthy!D309,Patient4_Healthy!D309,Patient7_Healthy!D309,Patient32_Healthy!D309)</f>
        <v>60.207275944524817</v>
      </c>
      <c r="H327">
        <f>AVERAGE(Patient3_Healthy!E309,Patient4_Healthy!E309,Patient7_Healthy!E309,Patient32_Healthy!E309)</f>
        <v>214.84375</v>
      </c>
      <c r="I327">
        <f>STDEV(Patient3_Healthy!E309,Patient4_Healthy!E309,Patient7_Healthy!E309,Patient32_Healthy!E309)</f>
        <v>62.275802310250619</v>
      </c>
      <c r="M327" s="35" t="s">
        <v>13</v>
      </c>
      <c r="N327">
        <f>AVERAGE(Patient3_Healthy!K309,Patient4_Healthy!K309,Patient7_Healthy!K309,Patient32_Healthy!K309)</f>
        <v>4.4763513513513514E-2</v>
      </c>
      <c r="O327" s="139">
        <f>STDEV(Patient3_Healthy!K309,Patient4_Healthy!K309,Patient7_Healthy!K309,Patient32_Healthy!K309)</f>
        <v>1.903774975267232E-2</v>
      </c>
      <c r="P327" s="132">
        <f>AVERAGE(Patient3_Healthy!L309,Patient4_Healthy!L309,Patient7_Healthy!L309,Patient32_Healthy!L309)</f>
        <v>-0.14444409663844632</v>
      </c>
      <c r="Q327" s="139">
        <f>STDEV(Patient3_Healthy!L309,Patient4_Healthy!L309,Patient7_Healthy!L309,Patient32_Healthy!L309)</f>
        <v>2.3065631490718128</v>
      </c>
      <c r="R327" s="132">
        <f>AVERAGE(Patient3_Healthy!M309,Patient4_Healthy!M309,Patient7_Healthy!M309,Patient32_Healthy!M309)</f>
        <v>0.29369369369369369</v>
      </c>
      <c r="S327" s="139">
        <f>STDEV(Patient3_Healthy!M309,Patient4_Healthy!M309,Patient7_Healthy!M309,Patient32_Healthy!M309)</f>
        <v>0.16777087347005096</v>
      </c>
      <c r="T327">
        <f>AVERAGE(Patient3_Healthy!N309,Patient4_Healthy!N309,Patient7_Healthy!N309,Patient32_Healthy!N309)</f>
        <v>0.70298423423423428</v>
      </c>
      <c r="U327">
        <f>STDEV(Patient3_Healthy!N309,Patient4_Healthy!N309,Patient7_Healthy!N309,Patient32_Healthy!N309)</f>
        <v>0.43449899467042857</v>
      </c>
    </row>
    <row r="328" spans="1:21" x14ac:dyDescent="0.25">
      <c r="A328" s="32" t="s">
        <v>18</v>
      </c>
      <c r="B328">
        <f>AVERAGE(Patient3_Healthy!B310,Patient4_Healthy!B310,Patient7_Healthy!B310,Patient32_Healthy!B310)</f>
        <v>29.296875</v>
      </c>
      <c r="C328">
        <f>STDEV(Patient3_Healthy!B310,Patient4_Healthy!B310,Patient7_Healthy!B310,Patient32_Healthy!B310)</f>
        <v>9.160968280905136</v>
      </c>
      <c r="D328" s="132">
        <f>AVERAGE(Patient3_Healthy!C310,Patient4_Healthy!C310,Patient7_Healthy!C310,Patient32_Healthy!C310)</f>
        <v>53.371284529308639</v>
      </c>
      <c r="E328" s="139">
        <f>STDEV(Patient3_Healthy!C310,Patient4_Healthy!C310,Patient7_Healthy!C310,Patient32_Healthy!C310)</f>
        <v>18.862351238403676</v>
      </c>
      <c r="F328" s="132">
        <f>AVERAGE(Patient3_Healthy!D310,Patient4_Healthy!D310,Patient7_Healthy!D310,Patient32_Healthy!D310)</f>
        <v>74.462890625</v>
      </c>
      <c r="G328" s="139">
        <f>STDEV(Patient3_Healthy!D310,Patient4_Healthy!D310,Patient7_Healthy!D310,Patient32_Healthy!D310)</f>
        <v>11.23046875</v>
      </c>
      <c r="H328">
        <f>AVERAGE(Patient3_Healthy!E310,Patient4_Healthy!E310,Patient7_Healthy!E310,Patient32_Healthy!E310)</f>
        <v>125</v>
      </c>
      <c r="I328">
        <f>STDEV(Patient3_Healthy!E310,Patient4_Healthy!E310,Patient7_Healthy!E310,Patient32_Healthy!E310)</f>
        <v>17.596200197577577</v>
      </c>
    </row>
    <row r="329" spans="1:21" x14ac:dyDescent="0.25">
      <c r="A329" s="32" t="s">
        <v>26</v>
      </c>
      <c r="B329">
        <f>AVERAGE(Patient3_Healthy!B311,Patient4_Healthy!B311,Patient7_Healthy!B311,Patient32_Healthy!B311)</f>
        <v>44.677734375</v>
      </c>
      <c r="C329">
        <f>STDEV(Patient3_Healthy!B311,Patient4_Healthy!B311,Patient7_Healthy!B311,Patient32_Healthy!B311)</f>
        <v>16.846292826333034</v>
      </c>
      <c r="D329" s="132">
        <f>AVERAGE(Patient3_Healthy!C311,Patient4_Healthy!C311,Patient7_Healthy!C311,Patient32_Healthy!C311)</f>
        <v>86.974254182116795</v>
      </c>
      <c r="E329" s="139">
        <f>STDEV(Patient3_Healthy!C311,Patient4_Healthy!C311,Patient7_Healthy!C311,Patient32_Healthy!C311)</f>
        <v>22.283676966658998</v>
      </c>
      <c r="F329" s="132">
        <f>AVERAGE(Patient3_Healthy!D311,Patient4_Healthy!D311,Patient7_Healthy!D311,Patient32_Healthy!D311)</f>
        <v>135.25390625</v>
      </c>
      <c r="G329" s="139">
        <f>STDEV(Patient3_Healthy!D311,Patient4_Healthy!D311,Patient7_Healthy!D311,Patient32_Healthy!D311)</f>
        <v>49.670468656365308</v>
      </c>
      <c r="H329">
        <f>AVERAGE(Patient3_Healthy!E311,Patient4_Healthy!E311,Patient7_Healthy!E311,Patient32_Healthy!E311)</f>
        <v>226.07421875</v>
      </c>
      <c r="I329">
        <f>STDEV(Patient3_Healthy!E311,Patient4_Healthy!E311,Patient7_Healthy!E311,Patient32_Healthy!E311)</f>
        <v>63.301039376145006</v>
      </c>
    </row>
    <row r="330" spans="1:21" x14ac:dyDescent="0.25">
      <c r="A330" s="32" t="s">
        <v>21</v>
      </c>
      <c r="B330">
        <f>AVERAGE(Patient3_Healthy!B312,Patient4_Healthy!B312,Patient7_Healthy!B312,Patient32_Healthy!B312)</f>
        <v>45.8984375</v>
      </c>
      <c r="C330">
        <f>STDEV(Patient3_Healthy!B312,Patient4_Healthy!B312,Patient7_Healthy!B312,Patient32_Healthy!B312)</f>
        <v>12.066245438053802</v>
      </c>
      <c r="D330" s="132">
        <f>AVERAGE(Patient3_Healthy!C312,Patient4_Healthy!C312,Patient7_Healthy!C312,Patient32_Healthy!C312)</f>
        <v>85.680342872259217</v>
      </c>
      <c r="E330" s="139">
        <f>STDEV(Patient3_Healthy!C312,Patient4_Healthy!C312,Patient7_Healthy!C312,Patient32_Healthy!C312)</f>
        <v>18.14327171347886</v>
      </c>
      <c r="F330" s="132">
        <f>AVERAGE(Patient3_Healthy!D312,Patient4_Healthy!D312,Patient7_Healthy!D312,Patient32_Healthy!D312)</f>
        <v>121.337890625</v>
      </c>
      <c r="G330" s="139">
        <f>STDEV(Patient3_Healthy!D312,Patient4_Healthy!D312,Patient7_Healthy!D312,Patient32_Healthy!D312)</f>
        <v>36.673140098877738</v>
      </c>
      <c r="H330">
        <f>AVERAGE(Patient3_Healthy!E312,Patient4_Healthy!E312,Patient7_Healthy!E312,Patient32_Healthy!E312)</f>
        <v>201.171875</v>
      </c>
      <c r="I330">
        <f>STDEV(Patient3_Healthy!E312,Patient4_Healthy!E312,Patient7_Healthy!E312,Patient32_Healthy!E312)</f>
        <v>32.457545011755037</v>
      </c>
    </row>
    <row r="331" spans="1:21" x14ac:dyDescent="0.25">
      <c r="A331" s="32" t="s">
        <v>28</v>
      </c>
      <c r="B331">
        <f>AVERAGE(Patient3_Healthy!B313,Patient4_Healthy!B313,Patient7_Healthy!B313,Patient32_Healthy!B313)</f>
        <v>46.142578125</v>
      </c>
      <c r="C331">
        <f>STDEV(Patient3_Healthy!B313,Patient4_Healthy!B313,Patient7_Healthy!B313,Patient32_Healthy!B313)</f>
        <v>20.01953125</v>
      </c>
      <c r="D331" s="132">
        <f>AVERAGE(Patient3_Healthy!C313,Patient4_Healthy!C313,Patient7_Healthy!C313,Patient32_Healthy!C313)</f>
        <v>-25.112828722544183</v>
      </c>
      <c r="E331" s="139">
        <f>STDEV(Patient3_Healthy!C313,Patient4_Healthy!C313,Patient7_Healthy!C313,Patient32_Healthy!C313)</f>
        <v>200.26670369403527</v>
      </c>
      <c r="F331" s="132">
        <f>AVERAGE(Patient3_Healthy!D313,Patient4_Healthy!D313,Patient7_Healthy!D313,Patient32_Healthy!D313)</f>
        <v>100.09765625</v>
      </c>
      <c r="G331" s="139">
        <f>STDEV(Patient3_Healthy!D313,Patient4_Healthy!D313,Patient7_Healthy!D313,Patient32_Healthy!D313)</f>
        <v>31.639218397232263</v>
      </c>
      <c r="H331">
        <f>AVERAGE(Patient3_Healthy!E313,Patient4_Healthy!E313,Patient7_Healthy!E313,Patient32_Healthy!E313)</f>
        <v>140.13671875</v>
      </c>
      <c r="I331">
        <f>STDEV(Patient3_Healthy!E313,Patient4_Healthy!E313,Patient7_Healthy!E313,Patient32_Healthy!E313)</f>
        <v>53.091839183231095</v>
      </c>
    </row>
    <row r="332" spans="1:21" x14ac:dyDescent="0.25">
      <c r="A332" s="32" t="s">
        <v>24</v>
      </c>
      <c r="B332">
        <f>AVERAGE(Patient3_Healthy!B314,Patient4_Healthy!B314,Patient7_Healthy!B314,Patient32_Healthy!B314)</f>
        <v>49.560546875</v>
      </c>
      <c r="C332">
        <f>STDEV(Patient3_Healthy!B314,Patient4_Healthy!B314,Patient7_Healthy!B314,Patient32_Healthy!B314)</f>
        <v>13.933850732958653</v>
      </c>
      <c r="D332" s="132">
        <f>AVERAGE(Patient3_Healthy!C314,Patient4_Healthy!C314,Patient7_Healthy!C314,Patient32_Healthy!C314)</f>
        <v>83.836063001910389</v>
      </c>
      <c r="E332" s="139">
        <f>STDEV(Patient3_Healthy!C314,Patient4_Healthy!C314,Patient7_Healthy!C314,Patient32_Healthy!C314)</f>
        <v>12.551895079478033</v>
      </c>
      <c r="F332" s="132">
        <f>AVERAGE(Patient3_Healthy!D314,Patient4_Healthy!D314,Patient7_Healthy!D314,Patient32_Healthy!D314)</f>
        <v>124.0234375</v>
      </c>
      <c r="G332" s="139">
        <f>STDEV(Patient3_Healthy!D314,Patient4_Healthy!D314,Patient7_Healthy!D314,Patient32_Healthy!D314)</f>
        <v>30.861023162737844</v>
      </c>
      <c r="H332">
        <f>AVERAGE(Patient3_Healthy!E314,Patient4_Healthy!E314,Patient7_Healthy!E314,Patient32_Healthy!E314)</f>
        <v>198.974609375</v>
      </c>
      <c r="I332">
        <f>STDEV(Patient3_Healthy!E314,Patient4_Healthy!E314,Patient7_Healthy!E314,Patient32_Healthy!E314)</f>
        <v>71.217121770172227</v>
      </c>
    </row>
    <row r="333" spans="1:21" x14ac:dyDescent="0.25">
      <c r="A333" s="32" t="s">
        <v>29</v>
      </c>
      <c r="B333">
        <f>AVERAGE(Patient3_Healthy!B315,Patient4_Healthy!B315,Patient7_Healthy!B315,Patient32_Healthy!B315)</f>
        <v>59.814453125</v>
      </c>
      <c r="C333">
        <f>STDEV(Patient3_Healthy!B315,Patient4_Healthy!B315,Patient7_Healthy!B315,Patient32_Healthy!B315)</f>
        <v>18.39768761188531</v>
      </c>
      <c r="D333" s="132">
        <f>AVERAGE(Patient3_Healthy!C315,Patient4_Healthy!C315,Patient7_Healthy!C315,Patient32_Healthy!C315)</f>
        <v>101.2321228936259</v>
      </c>
      <c r="E333" s="139">
        <f>STDEV(Patient3_Healthy!C315,Patient4_Healthy!C315,Patient7_Healthy!C315,Patient32_Healthy!C315)</f>
        <v>13.200081052658009</v>
      </c>
      <c r="F333" s="132">
        <f>AVERAGE(Patient3_Healthy!D315,Patient4_Healthy!D315,Patient7_Healthy!D315,Patient32_Healthy!D315)</f>
        <v>158.447265625</v>
      </c>
      <c r="G333" s="139">
        <f>STDEV(Patient3_Healthy!D315,Patient4_Healthy!D315,Patient7_Healthy!D315,Patient32_Healthy!D315)</f>
        <v>39.510573054529729</v>
      </c>
      <c r="H333">
        <f>AVERAGE(Patient3_Healthy!E315,Patient4_Healthy!E315,Patient7_Healthy!E315,Patient32_Healthy!E315)</f>
        <v>239.501953125</v>
      </c>
      <c r="I333">
        <f>STDEV(Patient3_Healthy!E315,Patient4_Healthy!E315,Patient7_Healthy!E315,Patient32_Healthy!E315)</f>
        <v>54.544170200755623</v>
      </c>
    </row>
    <row r="335" spans="1:21" x14ac:dyDescent="0.25">
      <c r="A335" s="165" t="s">
        <v>233</v>
      </c>
      <c r="M335" s="165" t="s">
        <v>234</v>
      </c>
    </row>
    <row r="336" spans="1:21" x14ac:dyDescent="0.25">
      <c r="A336" s="32"/>
      <c r="B336" s="195" t="s">
        <v>101</v>
      </c>
      <c r="C336" s="195"/>
      <c r="D336" s="196" t="s">
        <v>102</v>
      </c>
      <c r="E336" s="197"/>
      <c r="F336" s="196" t="s">
        <v>103</v>
      </c>
      <c r="G336" s="197"/>
      <c r="H336" s="195" t="s">
        <v>104</v>
      </c>
      <c r="I336" s="195"/>
      <c r="M336" s="35"/>
      <c r="N336" s="193" t="s">
        <v>101</v>
      </c>
      <c r="O336" s="192"/>
      <c r="P336" s="191" t="s">
        <v>102</v>
      </c>
      <c r="Q336" s="192"/>
      <c r="R336" s="191" t="s">
        <v>103</v>
      </c>
      <c r="S336" s="192"/>
      <c r="T336" s="193" t="s">
        <v>104</v>
      </c>
      <c r="U336" s="193"/>
    </row>
    <row r="337" spans="1:21" x14ac:dyDescent="0.25">
      <c r="A337" s="32"/>
      <c r="B337" s="32" t="s">
        <v>221</v>
      </c>
      <c r="C337" s="32" t="s">
        <v>222</v>
      </c>
      <c r="D337" s="33" t="s">
        <v>221</v>
      </c>
      <c r="E337" s="34" t="s">
        <v>222</v>
      </c>
      <c r="F337" s="33" t="s">
        <v>221</v>
      </c>
      <c r="G337" s="34" t="s">
        <v>222</v>
      </c>
      <c r="H337" s="32" t="s">
        <v>221</v>
      </c>
      <c r="I337" s="32" t="s">
        <v>222</v>
      </c>
      <c r="M337" s="35"/>
      <c r="N337" s="35" t="s">
        <v>221</v>
      </c>
      <c r="O337" s="36" t="s">
        <v>222</v>
      </c>
      <c r="P337" s="37" t="s">
        <v>221</v>
      </c>
      <c r="Q337" s="36" t="s">
        <v>222</v>
      </c>
      <c r="R337" s="37" t="s">
        <v>221</v>
      </c>
      <c r="S337" s="36" t="s">
        <v>222</v>
      </c>
      <c r="T337" s="35" t="s">
        <v>221</v>
      </c>
      <c r="U337" s="35" t="s">
        <v>222</v>
      </c>
    </row>
    <row r="338" spans="1:21" x14ac:dyDescent="0.25">
      <c r="A338" s="32" t="s">
        <v>15</v>
      </c>
      <c r="B338">
        <f>AVERAGE(Patient3_Healthy!B320,Patient4_Healthy!B320,Patient7_Healthy!B320,Patient32_Healthy!B320)</f>
        <v>38.330078125</v>
      </c>
      <c r="C338">
        <f>STDEV(Patient3_Healthy!B320,Patient4_Healthy!B320,Patient7_Healthy!B320,Patient32_Healthy!B320)</f>
        <v>13.726986207829267</v>
      </c>
      <c r="D338" s="132">
        <f>AVERAGE(Patient3_Healthy!C320,Patient4_Healthy!C320,Patient7_Healthy!C320,Patient32_Healthy!C320)</f>
        <v>51.524810938973033</v>
      </c>
      <c r="E338" s="139">
        <f>STDEV(Patient3_Healthy!C320,Patient4_Healthy!C320,Patient7_Healthy!C320,Patient32_Healthy!C320)</f>
        <v>14.628652349367083</v>
      </c>
      <c r="F338" s="132">
        <f>AVERAGE(Patient3_Healthy!D320,Patient4_Healthy!D320,Patient7_Healthy!D320,Patient32_Healthy!D320)</f>
        <v>57.6171875</v>
      </c>
      <c r="G338" s="139">
        <f>STDEV(Patient3_Healthy!D320,Patient4_Healthy!D320,Patient7_Healthy!D320,Patient32_Healthy!D320)</f>
        <v>21.807466438078421</v>
      </c>
      <c r="H338">
        <f>AVERAGE(Patient3_Healthy!E320,Patient4_Healthy!E320,Patient7_Healthy!E320,Patient32_Healthy!E320)</f>
        <v>169.921875</v>
      </c>
      <c r="I338">
        <f>STDEV(Patient3_Healthy!E320,Patient4_Healthy!E320,Patient7_Healthy!E320,Patient32_Healthy!E320)</f>
        <v>12.378355040254911</v>
      </c>
      <c r="M338" s="35" t="s">
        <v>12</v>
      </c>
      <c r="N338">
        <f>AVERAGE(Patient3_Healthy!K320,Patient4_Healthy!K320,Patient7_Healthy!K320,Patient32_Healthy!K320)</f>
        <v>0.11715686274509804</v>
      </c>
      <c r="O338" s="139">
        <f>STDEV(Patient3_Healthy!K320,Patient4_Healthy!K320,Patient7_Healthy!K320,Patient32_Healthy!K320)</f>
        <v>8.4796837514387075E-2</v>
      </c>
      <c r="P338" s="132">
        <f>AVERAGE(Patient3_Healthy!L320,Patient4_Healthy!L320,Patient7_Healthy!L320,Patient32_Healthy!L320)</f>
        <v>0.44868885764557326</v>
      </c>
      <c r="Q338" s="139">
        <f>STDEV(Patient3_Healthy!L320,Patient4_Healthy!L320,Patient7_Healthy!L320,Patient32_Healthy!L320)</f>
        <v>2.942491061439501</v>
      </c>
      <c r="R338" s="132">
        <f>AVERAGE(Patient3_Healthy!M320,Patient4_Healthy!M320,Patient7_Healthy!M320,Patient32_Healthy!M320)</f>
        <v>0.28088235294117647</v>
      </c>
      <c r="S338" s="139">
        <f>STDEV(Patient3_Healthy!M320,Patient4_Healthy!M320,Patient7_Healthy!M320,Patient32_Healthy!M320)</f>
        <v>0.1679754456830776</v>
      </c>
      <c r="T338">
        <f>AVERAGE(Patient3_Healthy!N320,Patient4_Healthy!N320,Patient7_Healthy!N320,Patient32_Healthy!N320)</f>
        <v>0.52254901960784306</v>
      </c>
      <c r="U338">
        <f>STDEV(Patient3_Healthy!N320,Patient4_Healthy!N320,Patient7_Healthy!N320,Patient32_Healthy!N320)</f>
        <v>0.47539349464764424</v>
      </c>
    </row>
    <row r="339" spans="1:21" x14ac:dyDescent="0.25">
      <c r="A339" s="32" t="s">
        <v>25</v>
      </c>
      <c r="B339">
        <f>AVERAGE(Patient3_Healthy!B321,Patient4_Healthy!B321,Patient7_Healthy!B321,Patient32_Healthy!B321)</f>
        <v>32.470703125</v>
      </c>
      <c r="C339">
        <f>STDEV(Patient3_Healthy!B321,Patient4_Healthy!B321,Patient7_Healthy!B321,Patient32_Healthy!B321)</f>
        <v>20.051264230091199</v>
      </c>
      <c r="D339" s="132">
        <f>AVERAGE(Patient3_Healthy!C321,Patient4_Healthy!C321,Patient7_Healthy!C321,Patient32_Healthy!C321)</f>
        <v>51.94182666352895</v>
      </c>
      <c r="E339" s="139">
        <f>STDEV(Patient3_Healthy!C321,Patient4_Healthy!C321,Patient7_Healthy!C321,Patient32_Healthy!C321)</f>
        <v>38.29403323931303</v>
      </c>
      <c r="F339" s="132">
        <f>AVERAGE(Patient3_Healthy!D321,Patient4_Healthy!D321,Patient7_Healthy!D321,Patient32_Healthy!D321)</f>
        <v>121.826171875</v>
      </c>
      <c r="G339" s="139">
        <f>STDEV(Patient3_Healthy!D321,Patient4_Healthy!D321,Patient7_Healthy!D321,Patient32_Healthy!D321)</f>
        <v>89.423037692793159</v>
      </c>
      <c r="H339">
        <f>AVERAGE(Patient3_Healthy!E321,Patient4_Healthy!E321,Patient7_Healthy!E321,Patient32_Healthy!E321)</f>
        <v>233.154296875</v>
      </c>
      <c r="I339">
        <f>STDEV(Patient3_Healthy!E321,Patient4_Healthy!E321,Patient7_Healthy!E321,Patient32_Healthy!E321)</f>
        <v>117.82966144745257</v>
      </c>
      <c r="M339" s="35" t="s">
        <v>13</v>
      </c>
      <c r="N339">
        <f>AVERAGE(Patient3_Healthy!K321,Patient4_Healthy!K321,Patient7_Healthy!K321,Patient32_Healthy!K321)</f>
        <v>0.13186274509803919</v>
      </c>
      <c r="O339" s="139">
        <f>STDEV(Patient3_Healthy!K321,Patient4_Healthy!K321,Patient7_Healthy!K321,Patient32_Healthy!K321)</f>
        <v>0.10930529877541117</v>
      </c>
      <c r="P339" s="132">
        <f>AVERAGE(Patient3_Healthy!L321,Patient4_Healthy!L321,Patient7_Healthy!L321,Patient32_Healthy!L321)</f>
        <v>0.99363042686243375</v>
      </c>
      <c r="Q339" s="139">
        <f>STDEV(Patient3_Healthy!L321,Patient4_Healthy!L321,Patient7_Healthy!L321,Patient32_Healthy!L321)</f>
        <v>0.53983255809579356</v>
      </c>
      <c r="R339" s="132">
        <f>AVERAGE(Patient3_Healthy!M321,Patient4_Healthy!M321,Patient7_Healthy!M321,Patient32_Healthy!M321)</f>
        <v>0.28088235294117647</v>
      </c>
      <c r="S339" s="139">
        <f>STDEV(Patient3_Healthy!M321,Patient4_Healthy!M321,Patient7_Healthy!M321,Patient32_Healthy!M321)</f>
        <v>0.12792145441862635</v>
      </c>
      <c r="T339">
        <f>AVERAGE(Patient3_Healthy!N321,Patient4_Healthy!N321,Patient7_Healthy!N321,Patient32_Healthy!N321)</f>
        <v>0.47401960784313729</v>
      </c>
      <c r="U339">
        <f>STDEV(Patient3_Healthy!N321,Patient4_Healthy!N321,Patient7_Healthy!N321,Patient32_Healthy!N321)</f>
        <v>0.26411881159036987</v>
      </c>
    </row>
    <row r="340" spans="1:21" x14ac:dyDescent="0.25">
      <c r="A340" s="32" t="s">
        <v>18</v>
      </c>
      <c r="B340">
        <f>AVERAGE(Patient3_Healthy!B322,Patient4_Healthy!B322,Patient7_Healthy!B322,Patient32_Healthy!B322)</f>
        <v>28.076171875</v>
      </c>
      <c r="C340">
        <f>STDEV(Patient3_Healthy!B322,Patient4_Healthy!B322,Patient7_Healthy!B322,Patient32_Healthy!B322)</f>
        <v>14.580462945287204</v>
      </c>
      <c r="D340" s="132">
        <f>AVERAGE(Patient3_Healthy!C322,Patient4_Healthy!C322,Patient7_Healthy!C322,Patient32_Healthy!C322)</f>
        <v>38.540865043559393</v>
      </c>
      <c r="E340" s="139">
        <f>STDEV(Patient3_Healthy!C322,Patient4_Healthy!C322,Patient7_Healthy!C322,Patient32_Healthy!C322)</f>
        <v>58.456575051688816</v>
      </c>
      <c r="F340" s="132">
        <f>AVERAGE(Patient3_Healthy!D322,Patient4_Healthy!D322,Patient7_Healthy!D322,Patient32_Healthy!D322)</f>
        <v>87.646484375</v>
      </c>
      <c r="G340" s="139">
        <f>STDEV(Patient3_Healthy!D322,Patient4_Healthy!D322,Patient7_Healthy!D322,Patient32_Healthy!D322)</f>
        <v>56.0049582965692</v>
      </c>
      <c r="H340">
        <f>AVERAGE(Patient3_Healthy!E322,Patient4_Healthy!E322,Patient7_Healthy!E322,Patient32_Healthy!E322)</f>
        <v>150.390625</v>
      </c>
      <c r="I340">
        <f>STDEV(Patient3_Healthy!E322,Patient4_Healthy!E322,Patient7_Healthy!E322,Patient32_Healthy!E322)</f>
        <v>85.741223537671658</v>
      </c>
    </row>
    <row r="341" spans="1:21" x14ac:dyDescent="0.25">
      <c r="A341" s="32" t="s">
        <v>26</v>
      </c>
      <c r="B341">
        <f>AVERAGE(Patient3_Healthy!B323,Patient4_Healthy!B323,Patient7_Healthy!B323,Patient32_Healthy!B323)</f>
        <v>49.560546875</v>
      </c>
      <c r="C341">
        <f>STDEV(Patient3_Healthy!B323,Patient4_Healthy!B323,Patient7_Healthy!B323,Patient32_Healthy!B323)</f>
        <v>42.622413116741825</v>
      </c>
      <c r="D341" s="132">
        <f>AVERAGE(Patient3_Healthy!C323,Patient4_Healthy!C323,Patient7_Healthy!C323,Patient32_Healthy!C323)</f>
        <v>66.215635910185085</v>
      </c>
      <c r="E341" s="139">
        <f>STDEV(Patient3_Healthy!C323,Patient4_Healthy!C323,Patient7_Healthy!C323,Patient32_Healthy!C323)</f>
        <v>44.543484249844681</v>
      </c>
      <c r="F341" s="132">
        <f>AVERAGE(Patient3_Healthy!D323,Patient4_Healthy!D323,Patient7_Healthy!D323,Patient32_Healthy!D323)</f>
        <v>163.0859375</v>
      </c>
      <c r="G341" s="139">
        <f>STDEV(Patient3_Healthy!D323,Patient4_Healthy!D323,Patient7_Healthy!D323,Patient32_Healthy!D323)</f>
        <v>94.603993404263093</v>
      </c>
      <c r="H341">
        <f>AVERAGE(Patient3_Healthy!E323,Patient4_Healthy!E323,Patient7_Healthy!E323,Patient32_Healthy!E323)</f>
        <v>275.634765625</v>
      </c>
      <c r="I341">
        <f>STDEV(Patient3_Healthy!E323,Patient4_Healthy!E323,Patient7_Healthy!E323,Patient32_Healthy!E323)</f>
        <v>165.947395216454</v>
      </c>
    </row>
    <row r="342" spans="1:21" x14ac:dyDescent="0.25">
      <c r="A342" s="32" t="s">
        <v>21</v>
      </c>
      <c r="B342">
        <f>AVERAGE(Patient3_Healthy!B324,Patient4_Healthy!B324,Patient7_Healthy!B324,Patient32_Healthy!B324)</f>
        <v>42.236328125</v>
      </c>
      <c r="C342">
        <f>STDEV(Patient3_Healthy!B324,Patient4_Healthy!B324,Patient7_Healthy!B324,Patient32_Healthy!B324)</f>
        <v>15.794470760362151</v>
      </c>
      <c r="D342" s="132">
        <f>AVERAGE(Patient3_Healthy!C324,Patient4_Healthy!C324,Patient7_Healthy!C324,Patient32_Healthy!C324)</f>
        <v>72.380100514340725</v>
      </c>
      <c r="E342" s="139">
        <f>STDEV(Patient3_Healthy!C324,Patient4_Healthy!C324,Patient7_Healthy!C324,Patient32_Healthy!C324)</f>
        <v>41.57490563803006</v>
      </c>
      <c r="F342" s="132">
        <f>AVERAGE(Patient3_Healthy!D324,Patient4_Healthy!D324,Patient7_Healthy!D324,Patient32_Healthy!D324)</f>
        <v>155.517578125</v>
      </c>
      <c r="G342" s="139">
        <f>STDEV(Patient3_Healthy!D324,Patient4_Healthy!D324,Patient7_Healthy!D324,Patient32_Healthy!D324)</f>
        <v>93.145754419434283</v>
      </c>
      <c r="H342">
        <f>AVERAGE(Patient3_Healthy!E324,Patient4_Healthy!E324,Patient7_Healthy!E324,Patient32_Healthy!E324)</f>
        <v>252.44140625</v>
      </c>
      <c r="I342">
        <f>STDEV(Patient3_Healthy!E324,Patient4_Healthy!E324,Patient7_Healthy!E324,Patient32_Healthy!E324)</f>
        <v>120.50559661658029</v>
      </c>
    </row>
    <row r="343" spans="1:21" x14ac:dyDescent="0.25">
      <c r="A343" s="32" t="s">
        <v>28</v>
      </c>
      <c r="B343">
        <f>AVERAGE(Patient3_Healthy!B325,Patient4_Healthy!B325,Patient7_Healthy!B325,Patient32_Healthy!B325)</f>
        <v>37.841796875</v>
      </c>
      <c r="C343">
        <f>STDEV(Patient3_Healthy!B325,Patient4_Healthy!B325,Patient7_Healthy!B325,Patient32_Healthy!B325)</f>
        <v>17.728935673512943</v>
      </c>
      <c r="D343" s="132">
        <f>AVERAGE(Patient3_Healthy!C325,Patient4_Healthy!C325,Patient7_Healthy!C325,Patient32_Healthy!C325)</f>
        <v>82.005257073220093</v>
      </c>
      <c r="E343" s="139">
        <f>STDEV(Patient3_Healthy!C325,Patient4_Healthy!C325,Patient7_Healthy!C325,Patient32_Healthy!C325)</f>
        <v>23.175632322223052</v>
      </c>
      <c r="F343" s="132">
        <f>AVERAGE(Patient3_Healthy!D325,Patient4_Healthy!D325,Patient7_Healthy!D325,Patient32_Healthy!D325)</f>
        <v>186.279296875</v>
      </c>
      <c r="G343" s="139">
        <f>STDEV(Patient3_Healthy!D325,Patient4_Healthy!D325,Patient7_Healthy!D325,Patient32_Healthy!D325)</f>
        <v>41.983670102765572</v>
      </c>
      <c r="H343">
        <f>AVERAGE(Patient3_Healthy!E325,Patient4_Healthy!E325,Patient7_Healthy!E325,Patient32_Healthy!E325)</f>
        <v>327.63671875</v>
      </c>
      <c r="I343">
        <f>STDEV(Patient3_Healthy!E325,Patient4_Healthy!E325,Patient7_Healthy!E325,Patient32_Healthy!E325)</f>
        <v>26.797700652367663</v>
      </c>
    </row>
    <row r="344" spans="1:21" x14ac:dyDescent="0.25">
      <c r="A344" s="32" t="s">
        <v>24</v>
      </c>
      <c r="B344">
        <f>AVERAGE(Patient3_Healthy!B326,Patient4_Healthy!B326,Patient7_Healthy!B326,Patient32_Healthy!B326)</f>
        <v>29.541015625</v>
      </c>
      <c r="C344">
        <f>STDEV(Patient3_Healthy!B326,Patient4_Healthy!B326,Patient7_Healthy!B326,Patient32_Healthy!B326)</f>
        <v>11.755990090979395</v>
      </c>
      <c r="D344" s="132">
        <f>AVERAGE(Patient3_Healthy!C326,Patient4_Healthy!C326,Patient7_Healthy!C326,Patient32_Healthy!C326)</f>
        <v>31.167354236897836</v>
      </c>
      <c r="E344" s="139">
        <f>STDEV(Patient3_Healthy!C326,Patient4_Healthy!C326,Patient7_Healthy!C326,Patient32_Healthy!C326)</f>
        <v>109.41384114677443</v>
      </c>
      <c r="F344" s="132">
        <f>AVERAGE(Patient3_Healthy!D326,Patient4_Healthy!D326,Patient7_Healthy!D326,Patient32_Healthy!D326)</f>
        <v>120.1171875</v>
      </c>
      <c r="G344" s="139">
        <f>STDEV(Patient3_Healthy!D326,Patient4_Healthy!D326,Patient7_Healthy!D326,Patient32_Healthy!D326)</f>
        <v>68.238360147155618</v>
      </c>
      <c r="H344">
        <f>AVERAGE(Patient3_Healthy!E326,Patient4_Healthy!E326,Patient7_Healthy!E326,Patient32_Healthy!E326)</f>
        <v>245.361328125</v>
      </c>
      <c r="I344">
        <f>STDEV(Patient3_Healthy!E326,Patient4_Healthy!E326,Patient7_Healthy!E326,Patient32_Healthy!E326)</f>
        <v>132.62177779166123</v>
      </c>
    </row>
    <row r="345" spans="1:21" x14ac:dyDescent="0.25">
      <c r="A345" s="32" t="s">
        <v>29</v>
      </c>
      <c r="B345">
        <f>AVERAGE(Patient3_Healthy!B327,Patient4_Healthy!B327,Patient7_Healthy!B327,Patient32_Healthy!B327)</f>
        <v>51.26953125</v>
      </c>
      <c r="C345">
        <f>STDEV(Patient3_Healthy!B327,Patient4_Healthy!B327,Patient7_Healthy!B327,Patient32_Healthy!B327)</f>
        <v>38.690448243965982</v>
      </c>
      <c r="D345" s="132">
        <f>AVERAGE(Patient3_Healthy!C327,Patient4_Healthy!C327,Patient7_Healthy!C327,Patient32_Healthy!C327)</f>
        <v>105.3161379490393</v>
      </c>
      <c r="E345" s="139">
        <f>STDEV(Patient3_Healthy!C327,Patient4_Healthy!C327,Patient7_Healthy!C327,Patient32_Healthy!C327)</f>
        <v>19.739958452151299</v>
      </c>
      <c r="F345" s="132">
        <f>AVERAGE(Patient3_Healthy!D327,Patient4_Healthy!D327,Patient7_Healthy!D327,Patient32_Healthy!D327)</f>
        <v>192.138671875</v>
      </c>
      <c r="G345" s="139">
        <f>STDEV(Patient3_Healthy!D327,Patient4_Healthy!D327,Patient7_Healthy!D327,Patient32_Healthy!D327)</f>
        <v>52.851041615981472</v>
      </c>
      <c r="H345">
        <f>AVERAGE(Patient3_Healthy!E327,Patient4_Healthy!E327,Patient7_Healthy!E327,Patient32_Healthy!E327)</f>
        <v>365.966796875</v>
      </c>
      <c r="I345">
        <f>STDEV(Patient3_Healthy!E327,Patient4_Healthy!E327,Patient7_Healthy!E327,Patient32_Healthy!E327)</f>
        <v>46.612321454230738</v>
      </c>
    </row>
    <row r="347" spans="1:21" x14ac:dyDescent="0.25">
      <c r="A347" s="165" t="s">
        <v>235</v>
      </c>
      <c r="M347" s="165" t="s">
        <v>236</v>
      </c>
    </row>
    <row r="348" spans="1:21" x14ac:dyDescent="0.25">
      <c r="A348" s="32"/>
      <c r="B348" s="195" t="s">
        <v>101</v>
      </c>
      <c r="C348" s="195"/>
      <c r="D348" s="196" t="s">
        <v>102</v>
      </c>
      <c r="E348" s="197"/>
      <c r="F348" s="196" t="s">
        <v>103</v>
      </c>
      <c r="G348" s="197"/>
      <c r="H348" s="195" t="s">
        <v>104</v>
      </c>
      <c r="I348" s="195"/>
      <c r="M348" s="35"/>
      <c r="N348" s="193" t="s">
        <v>101</v>
      </c>
      <c r="O348" s="192"/>
      <c r="P348" s="191" t="s">
        <v>102</v>
      </c>
      <c r="Q348" s="192"/>
      <c r="R348" s="191" t="s">
        <v>103</v>
      </c>
      <c r="S348" s="192"/>
      <c r="T348" s="193" t="s">
        <v>104</v>
      </c>
      <c r="U348" s="193"/>
    </row>
    <row r="349" spans="1:21" x14ac:dyDescent="0.25">
      <c r="A349" s="32"/>
      <c r="B349" s="32" t="s">
        <v>221</v>
      </c>
      <c r="C349" s="32" t="s">
        <v>222</v>
      </c>
      <c r="D349" s="33" t="s">
        <v>221</v>
      </c>
      <c r="E349" s="34" t="s">
        <v>222</v>
      </c>
      <c r="F349" s="33" t="s">
        <v>221</v>
      </c>
      <c r="G349" s="34" t="s">
        <v>222</v>
      </c>
      <c r="H349" s="32" t="s">
        <v>221</v>
      </c>
      <c r="I349" s="32" t="s">
        <v>222</v>
      </c>
      <c r="M349" s="35"/>
      <c r="N349" s="35" t="s">
        <v>221</v>
      </c>
      <c r="O349" s="36" t="s">
        <v>222</v>
      </c>
      <c r="P349" s="37" t="s">
        <v>221</v>
      </c>
      <c r="Q349" s="36" t="s">
        <v>222</v>
      </c>
      <c r="R349" s="37" t="s">
        <v>221</v>
      </c>
      <c r="S349" s="36" t="s">
        <v>222</v>
      </c>
      <c r="T349" s="35" t="s">
        <v>221</v>
      </c>
      <c r="U349" s="35" t="s">
        <v>222</v>
      </c>
    </row>
    <row r="350" spans="1:21" x14ac:dyDescent="0.25">
      <c r="A350" s="32" t="s">
        <v>15</v>
      </c>
      <c r="B350">
        <f>AVERAGE(Patient3_Healthy!B332,Patient4_Healthy!B332,Patient7_Healthy!B332,Patient32_Healthy!B332)</f>
        <v>39.0625</v>
      </c>
      <c r="C350">
        <f>STDEV(Patient3_Healthy!B332,Patient4_Healthy!B332,Patient7_Healthy!B332,Patient32_Healthy!B332)</f>
        <v>13.948102399497754</v>
      </c>
      <c r="D350" s="132">
        <f>AVERAGE(Patient3_Healthy!C332,Patient4_Healthy!C332,Patient7_Healthy!C332,Patient32_Healthy!C332)</f>
        <v>68.231248769981036</v>
      </c>
      <c r="E350" s="139">
        <f>STDEV(Patient3_Healthy!C332,Patient4_Healthy!C332,Patient7_Healthy!C332,Patient32_Healthy!C332)</f>
        <v>6.9712061856683922</v>
      </c>
      <c r="F350" s="132">
        <f>AVERAGE(Patient3_Healthy!D332,Patient4_Healthy!D332,Patient7_Healthy!D332,Patient32_Healthy!D332)</f>
        <v>91.552734375</v>
      </c>
      <c r="G350" s="139">
        <f>STDEV(Patient3_Healthy!D332,Patient4_Healthy!D332,Patient7_Healthy!D332,Patient32_Healthy!D332)</f>
        <v>9.3795765196770251</v>
      </c>
      <c r="H350">
        <f>AVERAGE(Patient3_Healthy!E332,Patient4_Healthy!E332,Patient7_Healthy!E332,Patient32_Healthy!E332)</f>
        <v>206.787109375</v>
      </c>
      <c r="I350">
        <f>STDEV(Patient3_Healthy!E332,Patient4_Healthy!E332,Patient7_Healthy!E332,Patient32_Healthy!E332)</f>
        <v>7.1928319641876151</v>
      </c>
      <c r="M350" s="35" t="s">
        <v>12</v>
      </c>
      <c r="N350">
        <f>AVERAGE(Patient3_Healthy!K332,Patient4_Healthy!K332,Patient7_Healthy!K332,Patient32_Healthy!K332)</f>
        <v>0.2630952380952381</v>
      </c>
      <c r="O350" s="139">
        <f>STDEV(Patient3_Healthy!K332,Patient4_Healthy!K332,Patient7_Healthy!K332,Patient32_Healthy!K332)</f>
        <v>0.17562651053247644</v>
      </c>
      <c r="P350" s="132">
        <f>AVERAGE(Patient3_Healthy!L332,Patient4_Healthy!L332,Patient7_Healthy!L332,Patient32_Healthy!L332)</f>
        <v>-0.22296759518781681</v>
      </c>
      <c r="Q350" s="139">
        <f>STDEV(Patient3_Healthy!L332,Patient4_Healthy!L332,Patient7_Healthy!L332,Patient32_Healthy!L332)</f>
        <v>2.1304170844344199</v>
      </c>
      <c r="R350" s="132">
        <f>AVERAGE(Patient3_Healthy!M332,Patient4_Healthy!M332,Patient7_Healthy!M332,Patient32_Healthy!M332)</f>
        <v>0.76785714285714279</v>
      </c>
      <c r="S350" s="139">
        <f>STDEV(Patient3_Healthy!M332,Patient4_Healthy!M332,Patient7_Healthy!M332,Patient32_Healthy!M332)</f>
        <v>0.2696369441168126</v>
      </c>
      <c r="T350">
        <f>AVERAGE(Patient3_Healthy!N332,Patient4_Healthy!N332,Patient7_Healthy!N332,Patient32_Healthy!N332)</f>
        <v>1.0821428571428569</v>
      </c>
      <c r="U350">
        <f>STDEV(Patient3_Healthy!N332,Patient4_Healthy!N332,Patient7_Healthy!N332,Patient32_Healthy!N332)</f>
        <v>0.23571428571428632</v>
      </c>
    </row>
    <row r="351" spans="1:21" x14ac:dyDescent="0.25">
      <c r="A351" s="32" t="s">
        <v>25</v>
      </c>
      <c r="B351">
        <f>AVERAGE(Patient3_Healthy!B333,Patient4_Healthy!B333,Patient7_Healthy!B333,Patient32_Healthy!B333)</f>
        <v>27.099609375</v>
      </c>
      <c r="C351">
        <f>STDEV(Patient3_Healthy!B333,Patient4_Healthy!B333,Patient7_Healthy!B333,Patient32_Healthy!B333)</f>
        <v>16.367742973619048</v>
      </c>
      <c r="D351" s="132">
        <f>AVERAGE(Patient3_Healthy!C333,Patient4_Healthy!C333,Patient7_Healthy!C333,Patient32_Healthy!C333)</f>
        <v>52.982974794729337</v>
      </c>
      <c r="E351" s="139">
        <f>STDEV(Patient3_Healthy!C333,Patient4_Healthy!C333,Patient7_Healthy!C333,Patient32_Healthy!C333)</f>
        <v>39.58603766300093</v>
      </c>
      <c r="F351" s="132">
        <f>AVERAGE(Patient3_Healthy!D333,Patient4_Healthy!D333,Patient7_Healthy!D333,Patient32_Healthy!D333)</f>
        <v>71.044921875</v>
      </c>
      <c r="G351" s="139">
        <f>STDEV(Patient3_Healthy!D333,Patient4_Healthy!D333,Patient7_Healthy!D333,Patient32_Healthy!D333)</f>
        <v>26.677321053999481</v>
      </c>
      <c r="H351">
        <f>AVERAGE(Patient3_Healthy!E333,Patient4_Healthy!E333,Patient7_Healthy!E333,Patient32_Healthy!E333)</f>
        <v>190.91796875</v>
      </c>
      <c r="I351">
        <f>STDEV(Patient3_Healthy!E333,Patient4_Healthy!E333,Patient7_Healthy!E333,Patient32_Healthy!E333)</f>
        <v>71.791182587405373</v>
      </c>
      <c r="M351" s="35" t="s">
        <v>13</v>
      </c>
      <c r="N351">
        <f>AVERAGE(Patient3_Healthy!K333,Patient4_Healthy!K333,Patient7_Healthy!K333,Patient32_Healthy!K333)</f>
        <v>0.22738095238095238</v>
      </c>
      <c r="O351" s="139">
        <f>STDEV(Patient3_Healthy!K333,Patient4_Healthy!K333,Patient7_Healthy!K333,Patient32_Healthy!K333)</f>
        <v>0.18382741092340588</v>
      </c>
      <c r="P351" s="132">
        <f>AVERAGE(Patient3_Healthy!L333,Patient4_Healthy!L333,Patient7_Healthy!L333,Patient32_Healthy!L333)</f>
        <v>0.57120866097160261</v>
      </c>
      <c r="Q351" s="139">
        <f>STDEV(Patient3_Healthy!L333,Patient4_Healthy!L333,Patient7_Healthy!L333,Patient32_Healthy!L333)</f>
        <v>0.33211775218699879</v>
      </c>
      <c r="R351" s="132">
        <f>AVERAGE(Patient3_Healthy!M333,Patient4_Healthy!M333,Patient7_Healthy!M333,Patient32_Healthy!M333)</f>
        <v>0.7583333333333333</v>
      </c>
      <c r="S351" s="139">
        <f>STDEV(Patient3_Healthy!M333,Patient4_Healthy!M333,Patient7_Healthy!M333,Patient32_Healthy!M333)</f>
        <v>0.31666666666666687</v>
      </c>
      <c r="T351">
        <f>AVERAGE(Patient3_Healthy!N333,Patient4_Healthy!N333,Patient7_Healthy!N333,Patient32_Healthy!N333)</f>
        <v>0.92738095238095242</v>
      </c>
      <c r="U351">
        <f>STDEV(Patient3_Healthy!N333,Patient4_Healthy!N333,Patient7_Healthy!N333,Patient32_Healthy!N333)</f>
        <v>0.20035399510868027</v>
      </c>
    </row>
    <row r="352" spans="1:21" x14ac:dyDescent="0.25">
      <c r="A352" s="32" t="s">
        <v>18</v>
      </c>
      <c r="B352">
        <f>AVERAGE(Patient3_Healthy!B334,Patient4_Healthy!B334,Patient7_Healthy!B334,Patient32_Healthy!B334)</f>
        <v>44.921875</v>
      </c>
      <c r="C352">
        <f>STDEV(Patient3_Healthy!B334,Patient4_Healthy!B334,Patient7_Healthy!B334,Patient32_Healthy!B334)</f>
        <v>26.744265503181939</v>
      </c>
      <c r="D352" s="132">
        <f>AVERAGE(Patient3_Healthy!C334,Patient4_Healthy!C334,Patient7_Healthy!C334,Patient32_Healthy!C334)</f>
        <v>64.702634075730472</v>
      </c>
      <c r="E352" s="139">
        <f>STDEV(Patient3_Healthy!C334,Patient4_Healthy!C334,Patient7_Healthy!C334,Patient32_Healthy!C334)</f>
        <v>29.069125678871355</v>
      </c>
      <c r="F352" s="132">
        <f>AVERAGE(Patient3_Healthy!D334,Patient4_Healthy!D334,Patient7_Healthy!D334,Patient32_Healthy!D334)</f>
        <v>86.669921875</v>
      </c>
      <c r="G352" s="139">
        <f>STDEV(Patient3_Healthy!D334,Patient4_Healthy!D334,Patient7_Healthy!D334,Patient32_Healthy!D334)</f>
        <v>38.557733159739087</v>
      </c>
      <c r="H352">
        <f>AVERAGE(Patient3_Healthy!E334,Patient4_Healthy!E334,Patient7_Healthy!E334,Patient32_Healthy!E334)</f>
        <v>156.005859375</v>
      </c>
      <c r="I352">
        <f>STDEV(Patient3_Healthy!E334,Patient4_Healthy!E334,Patient7_Healthy!E334,Patient32_Healthy!E334)</f>
        <v>43.966104745539695</v>
      </c>
    </row>
    <row r="353" spans="1:21" x14ac:dyDescent="0.25">
      <c r="A353" s="32" t="s">
        <v>26</v>
      </c>
      <c r="B353">
        <f>AVERAGE(Patient3_Healthy!B335,Patient4_Healthy!B335,Patient7_Healthy!B335,Patient32_Healthy!B335)</f>
        <v>30.2734375</v>
      </c>
      <c r="C353">
        <f>STDEV(Patient3_Healthy!B335,Patient4_Healthy!B335,Patient7_Healthy!B335,Patient32_Healthy!B335)</f>
        <v>9.862797791369216</v>
      </c>
      <c r="D353" s="132">
        <f>AVERAGE(Patient3_Healthy!C335,Patient4_Healthy!C335,Patient7_Healthy!C335,Patient32_Healthy!C335)</f>
        <v>63.83826027672459</v>
      </c>
      <c r="E353" s="139">
        <f>STDEV(Patient3_Healthy!C335,Patient4_Healthy!C335,Patient7_Healthy!C335,Patient32_Healthy!C335)</f>
        <v>15.062777733485159</v>
      </c>
      <c r="F353" s="132">
        <f>AVERAGE(Patient3_Healthy!D335,Patient4_Healthy!D335,Patient7_Healthy!D335,Patient32_Healthy!D335)</f>
        <v>92.041015625</v>
      </c>
      <c r="G353" s="139">
        <f>STDEV(Patient3_Healthy!D335,Patient4_Healthy!D335,Patient7_Healthy!D335,Patient32_Healthy!D335)</f>
        <v>36.420893746054524</v>
      </c>
      <c r="H353">
        <f>AVERAGE(Patient3_Healthy!E335,Patient4_Healthy!E335,Patient7_Healthy!E335,Patient32_Healthy!E335)</f>
        <v>168.9453125</v>
      </c>
      <c r="I353">
        <f>STDEV(Patient3_Healthy!E335,Patient4_Healthy!E335,Patient7_Healthy!E335,Patient32_Healthy!E335)</f>
        <v>52.474523751089407</v>
      </c>
    </row>
    <row r="354" spans="1:21" x14ac:dyDescent="0.25">
      <c r="A354" s="32" t="s">
        <v>21</v>
      </c>
      <c r="B354">
        <f>AVERAGE(Patient3_Healthy!B336,Patient4_Healthy!B336,Patient7_Healthy!B336,Patient32_Healthy!B336)</f>
        <v>43.212890625</v>
      </c>
      <c r="C354">
        <f>STDEV(Patient3_Healthy!B336,Patient4_Healthy!B336,Patient7_Healthy!B336,Patient32_Healthy!B336)</f>
        <v>24.294956863426783</v>
      </c>
      <c r="D354" s="132">
        <f>AVERAGE(Patient3_Healthy!C336,Patient4_Healthy!C336,Patient7_Healthy!C336,Patient32_Healthy!C336)</f>
        <v>77.713201436773545</v>
      </c>
      <c r="E354" s="139">
        <f>STDEV(Patient3_Healthy!C336,Patient4_Healthy!C336,Patient7_Healthy!C336,Patient32_Healthy!C336)</f>
        <v>13.937699336864629</v>
      </c>
      <c r="F354" s="132">
        <f>AVERAGE(Patient3_Healthy!D336,Patient4_Healthy!D336,Patient7_Healthy!D336,Patient32_Healthy!D336)</f>
        <v>102.05078125</v>
      </c>
      <c r="G354" s="139">
        <f>STDEV(Patient3_Healthy!D336,Patient4_Healthy!D336,Patient7_Healthy!D336,Patient32_Healthy!D336)</f>
        <v>24.086342101153551</v>
      </c>
      <c r="H354">
        <f>AVERAGE(Patient3_Healthy!E336,Patient4_Healthy!E336,Patient7_Healthy!E336,Patient32_Healthy!E336)</f>
        <v>182.373046875</v>
      </c>
      <c r="I354">
        <f>STDEV(Patient3_Healthy!E336,Patient4_Healthy!E336,Patient7_Healthy!E336,Patient32_Healthy!E336)</f>
        <v>51.867482816523214</v>
      </c>
    </row>
    <row r="355" spans="1:21" x14ac:dyDescent="0.25">
      <c r="A355" s="32" t="s">
        <v>28</v>
      </c>
      <c r="B355">
        <f>AVERAGE(Patient3_Healthy!B337,Patient4_Healthy!B337,Patient7_Healthy!B337,Patient32_Healthy!B337)</f>
        <v>43.45703125</v>
      </c>
      <c r="C355">
        <f>STDEV(Patient3_Healthy!B337,Patient4_Healthy!B337,Patient7_Healthy!B337,Patient32_Healthy!B337)</f>
        <v>14.140499107404604</v>
      </c>
      <c r="D355" s="132">
        <f>AVERAGE(Patient3_Healthy!C337,Patient4_Healthy!C337,Patient7_Healthy!C337,Patient32_Healthy!C337)</f>
        <v>70.327123056816276</v>
      </c>
      <c r="E355" s="139">
        <f>STDEV(Patient3_Healthy!C337,Patient4_Healthy!C337,Patient7_Healthy!C337,Patient32_Healthy!C337)</f>
        <v>16.05566325301335</v>
      </c>
      <c r="F355" s="132">
        <f>AVERAGE(Patient3_Healthy!D337,Patient4_Healthy!D337,Patient7_Healthy!D337,Patient32_Healthy!D337)</f>
        <v>123.291015625</v>
      </c>
      <c r="G355" s="139">
        <f>STDEV(Patient3_Healthy!D337,Patient4_Healthy!D337,Patient7_Healthy!D337,Patient32_Healthy!D337)</f>
        <v>39.40583974093785</v>
      </c>
      <c r="H355">
        <f>AVERAGE(Patient3_Healthy!E337,Patient4_Healthy!E337,Patient7_Healthy!E337,Patient32_Healthy!E337)</f>
        <v>172.119140625</v>
      </c>
      <c r="I355">
        <f>STDEV(Patient3_Healthy!E337,Patient4_Healthy!E337,Patient7_Healthy!E337,Patient32_Healthy!E337)</f>
        <v>52.730607263164742</v>
      </c>
    </row>
    <row r="356" spans="1:21" x14ac:dyDescent="0.25">
      <c r="A356" s="32" t="s">
        <v>24</v>
      </c>
      <c r="B356">
        <f>AVERAGE(Patient3_Healthy!B338,Patient4_Healthy!B338,Patient7_Healthy!B338,Patient32_Healthy!B338)</f>
        <v>56.396484375</v>
      </c>
      <c r="C356">
        <f>STDEV(Patient3_Healthy!B338,Patient4_Healthy!B338,Patient7_Healthy!B338,Patient32_Healthy!B338)</f>
        <v>14.580462945287204</v>
      </c>
      <c r="D356" s="132">
        <f>AVERAGE(Patient3_Healthy!C338,Patient4_Healthy!C338,Patient7_Healthy!C338,Patient32_Healthy!C338)</f>
        <v>85.332018091621592</v>
      </c>
      <c r="E356" s="139">
        <f>STDEV(Patient3_Healthy!C338,Patient4_Healthy!C338,Patient7_Healthy!C338,Patient32_Healthy!C338)</f>
        <v>17.591969372391798</v>
      </c>
      <c r="F356" s="132">
        <f>AVERAGE(Patient3_Healthy!D338,Patient4_Healthy!D338,Patient7_Healthy!D338,Patient32_Healthy!D338)</f>
        <v>123.779296875</v>
      </c>
      <c r="G356" s="139">
        <f>STDEV(Patient3_Healthy!D338,Patient4_Healthy!D338,Patient7_Healthy!D338,Patient32_Healthy!D338)</f>
        <v>52.977203024734074</v>
      </c>
      <c r="H356">
        <f>AVERAGE(Patient3_Healthy!E338,Patient4_Healthy!E338,Patient7_Healthy!E338,Patient32_Healthy!E338)</f>
        <v>234.375</v>
      </c>
      <c r="I356">
        <f>STDEV(Patient3_Healthy!E338,Patient4_Healthy!E338,Patient7_Healthy!E338,Patient32_Healthy!E338)</f>
        <v>124.64090265341395</v>
      </c>
    </row>
    <row r="357" spans="1:21" x14ac:dyDescent="0.25">
      <c r="A357" s="32" t="s">
        <v>29</v>
      </c>
      <c r="B357">
        <f>AVERAGE(Patient3_Healthy!B339,Patient4_Healthy!B339,Patient7_Healthy!B339,Patient32_Healthy!B339)</f>
        <v>41.015625</v>
      </c>
      <c r="C357">
        <f>STDEV(Patient3_Healthy!B339,Patient4_Healthy!B339,Patient7_Healthy!B339,Patient32_Healthy!B339)</f>
        <v>8.9147551677273125</v>
      </c>
      <c r="D357" s="132">
        <f>AVERAGE(Patient3_Healthy!C339,Patient4_Healthy!C339,Patient7_Healthy!C339,Patient32_Healthy!C339)</f>
        <v>98.853886658213085</v>
      </c>
      <c r="E357" s="139">
        <f>STDEV(Patient3_Healthy!C339,Patient4_Healthy!C339,Patient7_Healthy!C339,Patient32_Healthy!C339)</f>
        <v>4.3151355578354647</v>
      </c>
      <c r="F357" s="132">
        <f>AVERAGE(Patient3_Healthy!D339,Patient4_Healthy!D339,Patient7_Healthy!D339,Patient32_Healthy!D339)</f>
        <v>154.296875</v>
      </c>
      <c r="G357" s="139">
        <f>STDEV(Patient3_Healthy!D339,Patient4_Healthy!D339,Patient7_Healthy!D339,Patient32_Healthy!D339)</f>
        <v>26.14319401726727</v>
      </c>
      <c r="H357">
        <f>AVERAGE(Patient3_Healthy!E339,Patient4_Healthy!E339,Patient7_Healthy!E339,Patient32_Healthy!E339)</f>
        <v>276.123046875</v>
      </c>
      <c r="I357">
        <f>STDEV(Patient3_Healthy!E339,Patient4_Healthy!E339,Patient7_Healthy!E339,Patient32_Healthy!E339)</f>
        <v>40.730773946100904</v>
      </c>
    </row>
    <row r="359" spans="1:21" x14ac:dyDescent="0.25">
      <c r="A359" s="165" t="s">
        <v>237</v>
      </c>
      <c r="M359" s="165" t="s">
        <v>238</v>
      </c>
    </row>
    <row r="360" spans="1:21" x14ac:dyDescent="0.25">
      <c r="A360" s="32"/>
      <c r="B360" s="195" t="s">
        <v>101</v>
      </c>
      <c r="C360" s="195"/>
      <c r="D360" s="196" t="s">
        <v>102</v>
      </c>
      <c r="E360" s="197"/>
      <c r="F360" s="196" t="s">
        <v>103</v>
      </c>
      <c r="G360" s="197"/>
      <c r="H360" s="195" t="s">
        <v>104</v>
      </c>
      <c r="I360" s="195"/>
      <c r="M360" s="35"/>
      <c r="N360" s="193" t="s">
        <v>101</v>
      </c>
      <c r="O360" s="192"/>
      <c r="P360" s="191" t="s">
        <v>102</v>
      </c>
      <c r="Q360" s="192"/>
      <c r="R360" s="191" t="s">
        <v>103</v>
      </c>
      <c r="S360" s="192"/>
      <c r="T360" s="193" t="s">
        <v>104</v>
      </c>
      <c r="U360" s="193"/>
    </row>
    <row r="361" spans="1:21" x14ac:dyDescent="0.25">
      <c r="A361" s="32"/>
      <c r="B361" s="32" t="s">
        <v>221</v>
      </c>
      <c r="C361" s="32" t="s">
        <v>222</v>
      </c>
      <c r="D361" s="33" t="s">
        <v>221</v>
      </c>
      <c r="E361" s="34" t="s">
        <v>222</v>
      </c>
      <c r="F361" s="33" t="s">
        <v>221</v>
      </c>
      <c r="G361" s="34" t="s">
        <v>222</v>
      </c>
      <c r="H361" s="32" t="s">
        <v>221</v>
      </c>
      <c r="I361" s="32" t="s">
        <v>222</v>
      </c>
      <c r="M361" s="35"/>
      <c r="N361" s="35" t="s">
        <v>221</v>
      </c>
      <c r="O361" s="36" t="s">
        <v>222</v>
      </c>
      <c r="P361" s="37" t="s">
        <v>221</v>
      </c>
      <c r="Q361" s="36" t="s">
        <v>222</v>
      </c>
      <c r="R361" s="37" t="s">
        <v>221</v>
      </c>
      <c r="S361" s="36" t="s">
        <v>222</v>
      </c>
      <c r="T361" s="35" t="s">
        <v>221</v>
      </c>
      <c r="U361" s="35" t="s">
        <v>222</v>
      </c>
    </row>
    <row r="362" spans="1:21" x14ac:dyDescent="0.25">
      <c r="A362" s="32" t="s">
        <v>15</v>
      </c>
      <c r="B362">
        <f>AVERAGE(Patient3_Healthy!B344,Patient4_Healthy!B344,Patient7_Healthy!B344,Patient32_Healthy!B344)</f>
        <v>35.888671875</v>
      </c>
      <c r="C362">
        <f>STDEV(Patient3_Healthy!B344,Patient4_Healthy!B344,Patient7_Healthy!B344,Patient32_Healthy!B344)</f>
        <v>16.11328125</v>
      </c>
      <c r="D362" s="132">
        <f>AVERAGE(Patient3_Healthy!C344,Patient4_Healthy!C344,Patient7_Healthy!C344,Patient32_Healthy!C344)</f>
        <v>65.510230074480063</v>
      </c>
      <c r="E362" s="139">
        <f>STDEV(Patient3_Healthy!C344,Patient4_Healthy!C344,Patient7_Healthy!C344,Patient32_Healthy!C344)</f>
        <v>18.860495379363648</v>
      </c>
      <c r="F362" s="132">
        <f>AVERAGE(Patient3_Healthy!D344,Patient4_Healthy!D344,Patient7_Healthy!D344,Patient32_Healthy!D344)</f>
        <v>92.529296875</v>
      </c>
      <c r="G362" s="139">
        <f>STDEV(Patient3_Healthy!D344,Patient4_Healthy!D344,Patient7_Healthy!D344,Patient32_Healthy!D344)</f>
        <v>48.674073391614009</v>
      </c>
      <c r="H362">
        <f>AVERAGE(Patient3_Healthy!E344,Patient4_Healthy!E344,Patient7_Healthy!E344,Patient32_Healthy!E344)</f>
        <v>214.84375</v>
      </c>
      <c r="I362">
        <f>STDEV(Patient3_Healthy!E344,Patient4_Healthy!E344,Patient7_Healthy!E344,Patient32_Healthy!E344)</f>
        <v>31.107258633854922</v>
      </c>
      <c r="M362" s="35" t="s">
        <v>12</v>
      </c>
      <c r="N362">
        <f>AVERAGE(Patient3_Healthy!K344,Patient4_Healthy!K344,Patient7_Healthy!K344,Patient32_Healthy!K344)</f>
        <v>5.8064516129032254E-2</v>
      </c>
      <c r="O362" s="139">
        <f>STDEV(Patient3_Healthy!K344,Patient4_Healthy!K344,Patient7_Healthy!K344,Patient32_Healthy!K344)</f>
        <v>3.2198271944768049E-2</v>
      </c>
      <c r="P362" s="132">
        <f>AVERAGE(Patient3_Healthy!L344,Patient4_Healthy!L344,Patient7_Healthy!L344,Patient32_Healthy!L344)</f>
        <v>0.7057874025702795</v>
      </c>
      <c r="Q362" s="139">
        <f>STDEV(Patient3_Healthy!L344,Patient4_Healthy!L344,Patient7_Healthy!L344,Patient32_Healthy!L344)</f>
        <v>1.7587440121292297</v>
      </c>
      <c r="R362" s="132">
        <f>AVERAGE(Patient3_Healthy!M344,Patient4_Healthy!M344,Patient7_Healthy!M344,Patient32_Healthy!M344)</f>
        <v>0.28118279569892474</v>
      </c>
      <c r="S362" s="139">
        <f>STDEV(Patient3_Healthy!M344,Patient4_Healthy!M344,Patient7_Healthy!M344,Patient32_Healthy!M344)</f>
        <v>9.6816000527523705E-2</v>
      </c>
      <c r="T362">
        <f>AVERAGE(Patient3_Healthy!N344,Patient4_Healthy!N344,Patient7_Healthy!N344,Patient32_Healthy!N344)</f>
        <v>0.57204301075268815</v>
      </c>
      <c r="U362">
        <f>STDEV(Patient3_Healthy!N344,Patient4_Healthy!N344,Patient7_Healthy!N344,Patient32_Healthy!N344)</f>
        <v>0.2011816175548683</v>
      </c>
    </row>
    <row r="363" spans="1:21" x14ac:dyDescent="0.25">
      <c r="A363" s="32" t="s">
        <v>25</v>
      </c>
      <c r="B363">
        <f>AVERAGE(Patient3_Healthy!B345,Patient4_Healthy!B345,Patient7_Healthy!B345,Patient32_Healthy!B345)</f>
        <v>32.470703125</v>
      </c>
      <c r="C363">
        <f>STDEV(Patient3_Healthy!B345,Patient4_Healthy!B345,Patient7_Healthy!B345,Patient32_Healthy!B345)</f>
        <v>20.051264230091199</v>
      </c>
      <c r="D363" s="132">
        <f>AVERAGE(Patient3_Healthy!C345,Patient4_Healthy!C345,Patient7_Healthy!C345,Patient32_Healthy!C345)</f>
        <v>64.356353899300615</v>
      </c>
      <c r="E363" s="139">
        <f>STDEV(Patient3_Healthy!C345,Patient4_Healthy!C345,Patient7_Healthy!C345,Patient32_Healthy!C345)</f>
        <v>22.658429047511103</v>
      </c>
      <c r="F363" s="132">
        <f>AVERAGE(Patient3_Healthy!D345,Patient4_Healthy!D345,Patient7_Healthy!D345,Patient32_Healthy!D345)</f>
        <v>96.19140625</v>
      </c>
      <c r="G363" s="139">
        <f>STDEV(Patient3_Healthy!D345,Patient4_Healthy!D345,Patient7_Healthy!D345,Patient32_Healthy!D345)</f>
        <v>64.829335276573246</v>
      </c>
      <c r="H363">
        <f>AVERAGE(Patient3_Healthy!E345,Patient4_Healthy!E345,Patient7_Healthy!E345,Patient32_Healthy!E345)</f>
        <v>271.484375</v>
      </c>
      <c r="I363">
        <f>STDEV(Patient3_Healthy!E345,Patient4_Healthy!E345,Patient7_Healthy!E345,Patient32_Healthy!E345)</f>
        <v>79.33230555961201</v>
      </c>
      <c r="M363" s="35" t="s">
        <v>13</v>
      </c>
      <c r="N363">
        <f>AVERAGE(Patient3_Healthy!K345,Patient4_Healthy!K345,Patient7_Healthy!K345,Patient32_Healthy!K345)</f>
        <v>5.8064516129032254E-2</v>
      </c>
      <c r="O363" s="139">
        <f>STDEV(Patient3_Healthy!K345,Patient4_Healthy!K345,Patient7_Healthy!K345,Patient32_Healthy!K345)</f>
        <v>3.2198271944768049E-2</v>
      </c>
      <c r="P363" s="132">
        <f>AVERAGE(Patient3_Healthy!L345,Patient4_Healthy!L345,Patient7_Healthy!L345,Patient32_Healthy!L345)</f>
        <v>0.70472157131950897</v>
      </c>
      <c r="Q363" s="139">
        <f>STDEV(Patient3_Healthy!L345,Patient4_Healthy!L345,Patient7_Healthy!L345,Patient32_Healthy!L345)</f>
        <v>2.6945963252572804</v>
      </c>
      <c r="R363" s="132">
        <f>AVERAGE(Patient3_Healthy!M345,Patient4_Healthy!M345,Patient7_Healthy!M345,Patient32_Healthy!M345)</f>
        <v>0.21451612903225811</v>
      </c>
      <c r="S363" s="139">
        <f>STDEV(Patient3_Healthy!M345,Patient4_Healthy!M345,Patient7_Healthy!M345,Patient32_Healthy!M345)</f>
        <v>5.5363293169273062E-2</v>
      </c>
      <c r="T363">
        <f>AVERAGE(Patient3_Healthy!N345,Patient4_Healthy!N345,Patient7_Healthy!N345,Patient32_Healthy!N345)</f>
        <v>0.70053763440860206</v>
      </c>
      <c r="U363">
        <f>STDEV(Patient3_Healthy!N345,Patient4_Healthy!N345,Patient7_Healthy!N345,Patient32_Healthy!N345)</f>
        <v>0.22019044581371167</v>
      </c>
    </row>
    <row r="364" spans="1:21" x14ac:dyDescent="0.25">
      <c r="A364" s="32" t="s">
        <v>18</v>
      </c>
      <c r="B364">
        <f>AVERAGE(Patient3_Healthy!B346,Patient4_Healthy!B346,Patient7_Healthy!B346,Patient32_Healthy!B346)</f>
        <v>29.296875</v>
      </c>
      <c r="C364">
        <f>STDEV(Patient3_Healthy!B346,Patient4_Healthy!B346,Patient7_Healthy!B346,Patient32_Healthy!B346)</f>
        <v>14.03897047711447</v>
      </c>
      <c r="D364" s="132">
        <f>AVERAGE(Patient3_Healthy!C346,Patient4_Healthy!C346,Patient7_Healthy!C346,Patient32_Healthy!C346)</f>
        <v>65.280609761708973</v>
      </c>
      <c r="E364" s="139">
        <f>STDEV(Patient3_Healthy!C346,Patient4_Healthy!C346,Patient7_Healthy!C346,Patient32_Healthy!C346)</f>
        <v>33.446794608601451</v>
      </c>
      <c r="F364" s="132">
        <f>AVERAGE(Patient3_Healthy!D346,Patient4_Healthy!D346,Patient7_Healthy!D346,Patient32_Healthy!D346)</f>
        <v>114.501953125</v>
      </c>
      <c r="G364" s="139">
        <f>STDEV(Patient3_Healthy!D346,Patient4_Healthy!D346,Patient7_Healthy!D346,Patient32_Healthy!D346)</f>
        <v>48.66100959471575</v>
      </c>
      <c r="H364">
        <f>AVERAGE(Patient3_Healthy!E346,Patient4_Healthy!E346,Patient7_Healthy!E346,Patient32_Healthy!E346)</f>
        <v>197.75390625</v>
      </c>
      <c r="I364">
        <f>STDEV(Patient3_Healthy!E346,Patient4_Healthy!E346,Patient7_Healthy!E346,Patient32_Healthy!E346)</f>
        <v>39.664149185776196</v>
      </c>
    </row>
    <row r="365" spans="1:21" x14ac:dyDescent="0.25">
      <c r="A365" s="32" t="s">
        <v>26</v>
      </c>
      <c r="B365">
        <f>AVERAGE(Patient3_Healthy!B347,Patient4_Healthy!B347,Patient7_Healthy!B347,Patient32_Healthy!B347)</f>
        <v>32.470703125</v>
      </c>
      <c r="C365">
        <f>STDEV(Patient3_Healthy!B347,Patient4_Healthy!B347,Patient7_Healthy!B347,Patient32_Healthy!B347)</f>
        <v>9.4134073834122756</v>
      </c>
      <c r="D365" s="132">
        <f>AVERAGE(Patient3_Healthy!C347,Patient4_Healthy!C347,Patient7_Healthy!C347,Patient32_Healthy!C347)</f>
        <v>75.219435069939692</v>
      </c>
      <c r="E365" s="139">
        <f>STDEV(Patient3_Healthy!C347,Patient4_Healthy!C347,Patient7_Healthy!C347,Patient32_Healthy!C347)</f>
        <v>22.002461115009165</v>
      </c>
      <c r="F365" s="132">
        <f>AVERAGE(Patient3_Healthy!D347,Patient4_Healthy!D347,Patient7_Healthy!D347,Patient32_Healthy!D347)</f>
        <v>114.990234375</v>
      </c>
      <c r="G365" s="139">
        <f>STDEV(Patient3_Healthy!D347,Patient4_Healthy!D347,Patient7_Healthy!D347,Patient32_Healthy!D347)</f>
        <v>48.366141310681698</v>
      </c>
      <c r="H365">
        <f>AVERAGE(Patient3_Healthy!E347,Patient4_Healthy!E347,Patient7_Healthy!E347,Patient32_Healthy!E347)</f>
        <v>250.9765625</v>
      </c>
      <c r="I365">
        <f>STDEV(Patient3_Healthy!E347,Patient4_Healthy!E347,Patient7_Healthy!E347,Patient32_Healthy!E347)</f>
        <v>126.11149306573223</v>
      </c>
    </row>
    <row r="366" spans="1:21" x14ac:dyDescent="0.25">
      <c r="A366" s="32" t="s">
        <v>21</v>
      </c>
      <c r="B366">
        <f>AVERAGE(Patient3_Healthy!B348,Patient4_Healthy!B348,Patient7_Healthy!B348,Patient32_Healthy!B348)</f>
        <v>48.33984375</v>
      </c>
      <c r="C366">
        <f>STDEV(Patient3_Healthy!B348,Patient4_Healthy!B348,Patient7_Healthy!B348,Patient32_Healthy!B348)</f>
        <v>20.708344959074118</v>
      </c>
      <c r="D366" s="132">
        <f>AVERAGE(Patient3_Healthy!C348,Patient4_Healthy!C348,Patient7_Healthy!C348,Patient32_Healthy!C348)</f>
        <v>71.564405346585346</v>
      </c>
      <c r="E366" s="139">
        <f>STDEV(Patient3_Healthy!C348,Patient4_Healthy!C348,Patient7_Healthy!C348,Patient32_Healthy!C348)</f>
        <v>28.406156619470242</v>
      </c>
      <c r="F366" s="132">
        <f>AVERAGE(Patient3_Healthy!D348,Patient4_Healthy!D348,Patient7_Healthy!D348,Patient32_Healthy!D348)</f>
        <v>114.990234375</v>
      </c>
      <c r="G366" s="139">
        <f>STDEV(Patient3_Healthy!D348,Patient4_Healthy!D348,Patient7_Healthy!D348,Patient32_Healthy!D348)</f>
        <v>39.655131759889613</v>
      </c>
      <c r="H366">
        <f>AVERAGE(Patient3_Healthy!E348,Patient4_Healthy!E348,Patient7_Healthy!E348,Patient32_Healthy!E348)</f>
        <v>202.63671875</v>
      </c>
      <c r="I366">
        <f>STDEV(Patient3_Healthy!E348,Patient4_Healthy!E348,Patient7_Healthy!E348,Patient32_Healthy!E348)</f>
        <v>49.310765714974814</v>
      </c>
    </row>
    <row r="367" spans="1:21" x14ac:dyDescent="0.25">
      <c r="A367" s="32" t="s">
        <v>28</v>
      </c>
      <c r="B367">
        <f>AVERAGE(Patient3_Healthy!B349,Patient4_Healthy!B349,Patient7_Healthy!B349,Patient32_Healthy!B349)</f>
        <v>40.0390625</v>
      </c>
      <c r="C367">
        <f>STDEV(Patient3_Healthy!B349,Patient4_Healthy!B349,Patient7_Healthy!B349,Patient32_Healthy!B349)</f>
        <v>5.7498443140155251</v>
      </c>
      <c r="D367" s="132">
        <f>AVERAGE(Patient3_Healthy!C349,Patient4_Healthy!C349,Patient7_Healthy!C349,Patient32_Healthy!C349)</f>
        <v>81.449633005939731</v>
      </c>
      <c r="E367" s="139">
        <f>STDEV(Patient3_Healthy!C349,Patient4_Healthy!C349,Patient7_Healthy!C349,Patient32_Healthy!C349)</f>
        <v>21.411573701031472</v>
      </c>
      <c r="F367" s="132">
        <f>AVERAGE(Patient3_Healthy!D349,Patient4_Healthy!D349,Patient7_Healthy!D349,Patient32_Healthy!D349)</f>
        <v>141.6015625</v>
      </c>
      <c r="G367" s="139">
        <f>STDEV(Patient3_Healthy!D349,Patient4_Healthy!D349,Patient7_Healthy!D349,Patient32_Healthy!D349)</f>
        <v>51.459068056284835</v>
      </c>
      <c r="H367">
        <f>AVERAGE(Patient3_Healthy!E349,Patient4_Healthy!E349,Patient7_Healthy!E349,Patient32_Healthy!E349)</f>
        <v>254.150390625</v>
      </c>
      <c r="I367">
        <f>STDEV(Patient3_Healthy!E349,Patient4_Healthy!E349,Patient7_Healthy!E349,Patient32_Healthy!E349)</f>
        <v>100.34823184328607</v>
      </c>
    </row>
    <row r="368" spans="1:21" x14ac:dyDescent="0.25">
      <c r="A368" s="32" t="s">
        <v>24</v>
      </c>
      <c r="B368">
        <f>AVERAGE(Patient3_Healthy!B350,Patient4_Healthy!B350,Patient7_Healthy!B350,Patient32_Healthy!B350)</f>
        <v>37.59765625</v>
      </c>
      <c r="C368">
        <f>STDEV(Patient3_Healthy!B350,Patient4_Healthy!B350,Patient7_Healthy!B350,Patient32_Healthy!B350)</f>
        <v>13.566839833447075</v>
      </c>
      <c r="D368" s="132">
        <f>AVERAGE(Patient3_Healthy!C350,Patient4_Healthy!C350,Patient7_Healthy!C350,Patient32_Healthy!C350)</f>
        <v>80.049087689928314</v>
      </c>
      <c r="E368" s="139">
        <f>STDEV(Patient3_Healthy!C350,Patient4_Healthy!C350,Patient7_Healthy!C350,Patient32_Healthy!C350)</f>
        <v>15.485484908924212</v>
      </c>
      <c r="F368" s="132">
        <f>AVERAGE(Patient3_Healthy!D350,Patient4_Healthy!D350,Patient7_Healthy!D350,Patient32_Healthy!D350)</f>
        <v>137.6953125</v>
      </c>
      <c r="G368" s="139">
        <f>STDEV(Patient3_Healthy!D350,Patient4_Healthy!D350,Patient7_Healthy!D350,Patient32_Healthy!D350)</f>
        <v>45.79095904584814</v>
      </c>
      <c r="H368">
        <f>AVERAGE(Patient3_Healthy!E350,Patient4_Healthy!E350,Patient7_Healthy!E350,Patient32_Healthy!E350)</f>
        <v>251.46484375</v>
      </c>
      <c r="I368">
        <f>STDEV(Patient3_Healthy!E350,Patient4_Healthy!E350,Patient7_Healthy!E350,Patient32_Healthy!E350)</f>
        <v>84.92725625487067</v>
      </c>
    </row>
    <row r="369" spans="1:21" x14ac:dyDescent="0.25">
      <c r="A369" s="32" t="s">
        <v>29</v>
      </c>
      <c r="B369">
        <f>AVERAGE(Patient3_Healthy!B351,Patient4_Healthy!B351,Patient7_Healthy!B351,Patient32_Healthy!B351)</f>
        <v>40.771484375</v>
      </c>
      <c r="C369">
        <f>STDEV(Patient3_Healthy!B351,Patient4_Healthy!B351,Patient7_Healthy!B351,Patient32_Healthy!B351)</f>
        <v>20.965790874745956</v>
      </c>
      <c r="D369" s="132">
        <f>AVERAGE(Patient3_Healthy!C351,Patient4_Healthy!C351,Patient7_Healthy!C351,Patient32_Healthy!C351)</f>
        <v>99.130285970211929</v>
      </c>
      <c r="E369" s="139">
        <f>STDEV(Patient3_Healthy!C351,Patient4_Healthy!C351,Patient7_Healthy!C351,Patient32_Healthy!C351)</f>
        <v>10.830595649775699</v>
      </c>
      <c r="F369" s="132">
        <f>AVERAGE(Patient3_Healthy!D351,Patient4_Healthy!D351,Patient7_Healthy!D351,Patient32_Healthy!D351)</f>
        <v>172.36328125</v>
      </c>
      <c r="G369" s="139">
        <f>STDEV(Patient3_Healthy!D351,Patient4_Healthy!D351,Patient7_Healthy!D351,Patient32_Healthy!D351)</f>
        <v>35.770281536191263</v>
      </c>
      <c r="H369">
        <f>AVERAGE(Patient3_Healthy!E351,Patient4_Healthy!E351,Patient7_Healthy!E351,Patient32_Healthy!E351)</f>
        <v>276.3671875</v>
      </c>
      <c r="I369">
        <f>STDEV(Patient3_Healthy!E351,Patient4_Healthy!E351,Patient7_Healthy!E351,Patient32_Healthy!E351)</f>
        <v>49.371971327205223</v>
      </c>
    </row>
    <row r="371" spans="1:21" x14ac:dyDescent="0.25">
      <c r="A371" s="165" t="s">
        <v>239</v>
      </c>
      <c r="M371" s="165" t="s">
        <v>193</v>
      </c>
    </row>
    <row r="372" spans="1:21" x14ac:dyDescent="0.25">
      <c r="A372" s="32"/>
      <c r="B372" s="195" t="s">
        <v>101</v>
      </c>
      <c r="C372" s="195"/>
      <c r="D372" s="196" t="s">
        <v>102</v>
      </c>
      <c r="E372" s="197"/>
      <c r="F372" s="196" t="s">
        <v>103</v>
      </c>
      <c r="G372" s="197"/>
      <c r="H372" s="195" t="s">
        <v>104</v>
      </c>
      <c r="I372" s="195"/>
      <c r="M372" s="35"/>
      <c r="N372" s="193" t="s">
        <v>101</v>
      </c>
      <c r="O372" s="192"/>
      <c r="P372" s="191" t="s">
        <v>102</v>
      </c>
      <c r="Q372" s="192"/>
      <c r="R372" s="191" t="s">
        <v>103</v>
      </c>
      <c r="S372" s="192"/>
      <c r="T372" s="193" t="s">
        <v>104</v>
      </c>
      <c r="U372" s="193"/>
    </row>
    <row r="373" spans="1:21" x14ac:dyDescent="0.25">
      <c r="A373" s="32"/>
      <c r="B373" s="32" t="s">
        <v>221</v>
      </c>
      <c r="C373" s="32" t="s">
        <v>222</v>
      </c>
      <c r="D373" s="33" t="s">
        <v>221</v>
      </c>
      <c r="E373" s="34" t="s">
        <v>222</v>
      </c>
      <c r="F373" s="33" t="s">
        <v>221</v>
      </c>
      <c r="G373" s="34" t="s">
        <v>222</v>
      </c>
      <c r="H373" s="32" t="s">
        <v>221</v>
      </c>
      <c r="I373" s="32" t="s">
        <v>222</v>
      </c>
      <c r="M373" s="35"/>
      <c r="N373" s="35" t="s">
        <v>221</v>
      </c>
      <c r="O373" s="36" t="s">
        <v>222</v>
      </c>
      <c r="P373" s="37" t="s">
        <v>221</v>
      </c>
      <c r="Q373" s="36" t="s">
        <v>222</v>
      </c>
      <c r="R373" s="37" t="s">
        <v>221</v>
      </c>
      <c r="S373" s="36" t="s">
        <v>222</v>
      </c>
      <c r="T373" s="35" t="s">
        <v>221</v>
      </c>
      <c r="U373" s="35" t="s">
        <v>222</v>
      </c>
    </row>
    <row r="374" spans="1:21" x14ac:dyDescent="0.25">
      <c r="A374" s="32" t="s">
        <v>15</v>
      </c>
      <c r="B374">
        <f>AVERAGE(Patient3_Healthy!B356,Patient4_Healthy!B356,Patient7_Healthy!B356,Patient32_Healthy!B356)</f>
        <v>29.541015625</v>
      </c>
      <c r="C374">
        <f>STDEV(Patient3_Healthy!B356,Patient4_Healthy!B356,Patient7_Healthy!B356,Patient32_Healthy!B356)</f>
        <v>14.514907890375355</v>
      </c>
      <c r="D374" s="132">
        <f>AVERAGE(Patient3_Healthy!C356,Patient4_Healthy!C356,Patient7_Healthy!C356,Patient32_Healthy!C356)</f>
        <v>63.241572544354753</v>
      </c>
      <c r="E374" s="139">
        <f>STDEV(Patient3_Healthy!C356,Patient4_Healthy!C356,Patient7_Healthy!C356,Patient32_Healthy!C356)</f>
        <v>12.982846647956011</v>
      </c>
      <c r="F374" s="132">
        <f>AVERAGE(Patient3_Healthy!D356,Patient4_Healthy!D356,Patient7_Healthy!D356,Patient32_Healthy!D356)</f>
        <v>68.359375</v>
      </c>
      <c r="G374" s="139">
        <f>STDEV(Patient3_Healthy!D356,Patient4_Healthy!D356,Patient7_Healthy!D356,Patient32_Healthy!D356)</f>
        <v>10.148735200598891</v>
      </c>
      <c r="H374">
        <f>AVERAGE(Patient3_Healthy!E356,Patient4_Healthy!E356,Patient7_Healthy!E356,Patient32_Healthy!E356)</f>
        <v>138.916015625</v>
      </c>
      <c r="I374">
        <f>STDEV(Patient3_Healthy!E356,Patient4_Healthy!E356,Patient7_Healthy!E356,Patient32_Healthy!E356)</f>
        <v>37.580742272312236</v>
      </c>
      <c r="M374" s="35" t="s">
        <v>12</v>
      </c>
      <c r="N374">
        <f>AVERAGE(Patient3_Healthy!K356,Patient4_Healthy!K356,Patient7_Healthy!K356,Patient32_Healthy!K356)</f>
        <v>0.24510073260073259</v>
      </c>
      <c r="O374" s="139">
        <f>STDEV(Patient3_Healthy!K356,Patient4_Healthy!K356,Patient7_Healthy!K356,Patient32_Healthy!K356)</f>
        <v>0.22619546271438376</v>
      </c>
      <c r="P374" s="132">
        <f>AVERAGE(Patient3_Healthy!L356,Patient4_Healthy!L356,Patient7_Healthy!L356,Patient32_Healthy!L356)</f>
        <v>0.74917182101153967</v>
      </c>
      <c r="Q374" s="139">
        <f>STDEV(Patient3_Healthy!L356,Patient4_Healthy!L356,Patient7_Healthy!L356,Patient32_Healthy!L356)</f>
        <v>0.72648355698310019</v>
      </c>
      <c r="R374" s="132">
        <f>AVERAGE(Patient3_Healthy!M356,Patient4_Healthy!M356,Patient7_Healthy!M356,Patient32_Healthy!M356)</f>
        <v>0.62445054945054923</v>
      </c>
      <c r="S374" s="139">
        <f>STDEV(Patient3_Healthy!M356,Patient4_Healthy!M356,Patient7_Healthy!M356,Patient32_Healthy!M356)</f>
        <v>0.54575561649112714</v>
      </c>
      <c r="T374">
        <f>AVERAGE(Patient3_Healthy!N356,Patient4_Healthy!N356,Patient7_Healthy!N356,Patient32_Healthy!N356)</f>
        <v>1.1885531135531133</v>
      </c>
      <c r="U374">
        <f>STDEV(Patient3_Healthy!N356,Patient4_Healthy!N356,Patient7_Healthy!N356,Patient32_Healthy!N356)</f>
        <v>0.828866606477205</v>
      </c>
    </row>
    <row r="375" spans="1:21" x14ac:dyDescent="0.25">
      <c r="A375" s="32" t="s">
        <v>25</v>
      </c>
      <c r="B375">
        <f>AVERAGE(Patient3_Healthy!B357,Patient4_Healthy!B357,Patient7_Healthy!B357,Patient32_Healthy!B357)</f>
        <v>25.634765625</v>
      </c>
      <c r="C375">
        <f>STDEV(Patient3_Healthy!B357,Patient4_Healthy!B357,Patient7_Healthy!B357,Patient32_Healthy!B357)</f>
        <v>6.0397055062758698</v>
      </c>
      <c r="D375" s="132">
        <f>AVERAGE(Patient3_Healthy!C357,Patient4_Healthy!C357,Patient7_Healthy!C357,Patient32_Healthy!C357)</f>
        <v>30.081177496245964</v>
      </c>
      <c r="E375" s="139">
        <f>STDEV(Patient3_Healthy!C357,Patient4_Healthy!C357,Patient7_Healthy!C357,Patient32_Healthy!C357)</f>
        <v>50.358557212326055</v>
      </c>
      <c r="F375" s="132">
        <f>AVERAGE(Patient3_Healthy!D357,Patient4_Healthy!D357,Patient7_Healthy!D357,Patient32_Healthy!D357)</f>
        <v>53.7109375</v>
      </c>
      <c r="G375" s="139">
        <f>STDEV(Patient3_Healthy!D357,Patient4_Healthy!D357,Patient7_Healthy!D357,Patient32_Healthy!D357)</f>
        <v>20.716018980074633</v>
      </c>
      <c r="H375">
        <f>AVERAGE(Patient3_Healthy!E357,Patient4_Healthy!E357,Patient7_Healthy!E357,Patient32_Healthy!E357)</f>
        <v>154.052734375</v>
      </c>
      <c r="I375">
        <f>STDEV(Patient3_Healthy!E357,Patient4_Healthy!E357,Patient7_Healthy!E357,Patient32_Healthy!E357)</f>
        <v>77.612147251580254</v>
      </c>
      <c r="M375" s="35" t="s">
        <v>13</v>
      </c>
      <c r="N375">
        <f>AVERAGE(Patient3_Healthy!K357,Patient4_Healthy!K357,Patient7_Healthy!K357,Patient32_Healthy!K357)</f>
        <v>0.25196886446886446</v>
      </c>
      <c r="O375" s="139">
        <f>STDEV(Patient3_Healthy!K357,Patient4_Healthy!K357,Patient7_Healthy!K357,Patient32_Healthy!K357)</f>
        <v>0.31222096050010717</v>
      </c>
      <c r="P375" s="132">
        <f>AVERAGE(Patient3_Healthy!L357,Patient4_Healthy!L357,Patient7_Healthy!L357,Patient32_Healthy!L357)</f>
        <v>0.53290010111075359</v>
      </c>
      <c r="Q375" s="139">
        <f>STDEV(Patient3_Healthy!L357,Patient4_Healthy!L357,Patient7_Healthy!L357,Patient32_Healthy!L357)</f>
        <v>0.2516201709933058</v>
      </c>
      <c r="R375" s="132">
        <f>AVERAGE(Patient3_Healthy!M357,Patient4_Healthy!M357,Patient7_Healthy!M357,Patient32_Healthy!M357)</f>
        <v>0.46314102564102566</v>
      </c>
      <c r="S375" s="139">
        <f>STDEV(Patient3_Healthy!M357,Patient4_Healthy!M357,Patient7_Healthy!M357,Patient32_Healthy!M357)</f>
        <v>0.35967479741400571</v>
      </c>
      <c r="T375">
        <f>AVERAGE(Patient3_Healthy!N357,Patient4_Healthy!N357,Patient7_Healthy!N357,Patient32_Healthy!N357)</f>
        <v>1.1113095238095236</v>
      </c>
      <c r="U375">
        <f>STDEV(Patient3_Healthy!N357,Patient4_Healthy!N357,Patient7_Healthy!N357,Patient32_Healthy!N357)</f>
        <v>0.88973183174836634</v>
      </c>
    </row>
    <row r="376" spans="1:21" x14ac:dyDescent="0.25">
      <c r="A376" s="32" t="s">
        <v>18</v>
      </c>
      <c r="B376">
        <f>AVERAGE(Patient3_Healthy!B358,Patient4_Healthy!B358,Patient7_Healthy!B358,Patient32_Healthy!B358)</f>
        <v>32.71484375</v>
      </c>
      <c r="C376">
        <f>STDEV(Patient3_Healthy!B358,Patient4_Healthy!B358,Patient7_Healthy!B358,Patient32_Healthy!B358)</f>
        <v>7.6687623628839496</v>
      </c>
      <c r="D376" s="132">
        <f>AVERAGE(Patient3_Healthy!C358,Patient4_Healthy!C358,Patient7_Healthy!C358,Patient32_Healthy!C358)</f>
        <v>60.426956684308621</v>
      </c>
      <c r="E376" s="139">
        <f>STDEV(Patient3_Healthy!C358,Patient4_Healthy!C358,Patient7_Healthy!C358,Patient32_Healthy!C358)</f>
        <v>19.267456738409031</v>
      </c>
      <c r="F376" s="132">
        <f>AVERAGE(Patient3_Healthy!D358,Patient4_Healthy!D358,Patient7_Healthy!D358,Patient32_Healthy!D358)</f>
        <v>80.322265625</v>
      </c>
      <c r="G376" s="139">
        <f>STDEV(Patient3_Healthy!D358,Patient4_Healthy!D358,Patient7_Healthy!D358,Patient32_Healthy!D358)</f>
        <v>33.340469232318625</v>
      </c>
      <c r="H376">
        <f>AVERAGE(Patient3_Healthy!E358,Patient4_Healthy!E358,Patient7_Healthy!E358,Patient32_Healthy!E358)</f>
        <v>125.244140625</v>
      </c>
      <c r="I376">
        <f>STDEV(Patient3_Healthy!E358,Patient4_Healthy!E358,Patient7_Healthy!E358,Patient32_Healthy!E358)</f>
        <v>57.023083524541271</v>
      </c>
    </row>
    <row r="377" spans="1:21" x14ac:dyDescent="0.25">
      <c r="A377" s="32" t="s">
        <v>26</v>
      </c>
      <c r="B377">
        <f>AVERAGE(Patient3_Healthy!B359,Patient4_Healthy!B359,Patient7_Healthy!B359,Patient32_Healthy!B359)</f>
        <v>43.701171875</v>
      </c>
      <c r="C377">
        <f>STDEV(Patient3_Healthy!B359,Patient4_Healthy!B359,Patient7_Healthy!B359,Patient32_Healthy!B359)</f>
        <v>18.11911651882761</v>
      </c>
      <c r="D377" s="132">
        <f>AVERAGE(Patient3_Healthy!C359,Patient4_Healthy!C359,Patient7_Healthy!C359,Patient32_Healthy!C359)</f>
        <v>65.731643680338962</v>
      </c>
      <c r="E377" s="139">
        <f>STDEV(Patient3_Healthy!C359,Patient4_Healthy!C359,Patient7_Healthy!C359,Patient32_Healthy!C359)</f>
        <v>85.991730919128528</v>
      </c>
      <c r="F377" s="132">
        <f>AVERAGE(Patient3_Healthy!D359,Patient4_Healthy!D359,Patient7_Healthy!D359,Patient32_Healthy!D359)</f>
        <v>113.037109375</v>
      </c>
      <c r="G377" s="139">
        <f>STDEV(Patient3_Healthy!D359,Patient4_Healthy!D359,Patient7_Healthy!D359,Patient32_Healthy!D359)</f>
        <v>57.555774783220578</v>
      </c>
      <c r="H377">
        <f>AVERAGE(Patient3_Healthy!E359,Patient4_Healthy!E359,Patient7_Healthy!E359,Patient32_Healthy!E359)</f>
        <v>225.09765625</v>
      </c>
      <c r="I377">
        <f>STDEV(Patient3_Healthy!E359,Patient4_Healthy!E359,Patient7_Healthy!E359,Patient32_Healthy!E359)</f>
        <v>90.092852696168933</v>
      </c>
    </row>
    <row r="378" spans="1:21" x14ac:dyDescent="0.25">
      <c r="A378" s="32" t="s">
        <v>21</v>
      </c>
      <c r="B378">
        <f>AVERAGE(Patient3_Healthy!B360,Patient4_Healthy!B360,Patient7_Healthy!B360,Patient32_Healthy!B360)</f>
        <v>50.537109375</v>
      </c>
      <c r="C378">
        <f>STDEV(Patient3_Healthy!B360,Patient4_Healthy!B360,Patient7_Healthy!B360,Patient32_Healthy!B360)</f>
        <v>6.9225814837684689</v>
      </c>
      <c r="D378" s="132">
        <f>AVERAGE(Patient3_Healthy!C360,Patient4_Healthy!C360,Patient7_Healthy!C360,Patient32_Healthy!C360)</f>
        <v>74.457374973467665</v>
      </c>
      <c r="E378" s="139">
        <f>STDEV(Patient3_Healthy!C360,Patient4_Healthy!C360,Patient7_Healthy!C360,Patient32_Healthy!C360)</f>
        <v>16.159126820975619</v>
      </c>
      <c r="F378" s="132">
        <f>AVERAGE(Patient3_Healthy!D360,Patient4_Healthy!D360,Patient7_Healthy!D360,Patient32_Healthy!D360)</f>
        <v>95.703125</v>
      </c>
      <c r="G378" s="139">
        <f>STDEV(Patient3_Healthy!D360,Patient4_Healthy!D360,Patient7_Healthy!D360,Patient32_Healthy!D360)</f>
        <v>20.453487073444023</v>
      </c>
      <c r="H378">
        <f>AVERAGE(Patient3_Healthy!E360,Patient4_Healthy!E360,Patient7_Healthy!E360,Patient32_Healthy!E360)</f>
        <v>159.66796875</v>
      </c>
      <c r="I378">
        <f>STDEV(Patient3_Healthy!E360,Patient4_Healthy!E360,Patient7_Healthy!E360,Patient32_Healthy!E360)</f>
        <v>57.666821841580571</v>
      </c>
    </row>
    <row r="379" spans="1:21" x14ac:dyDescent="0.25">
      <c r="A379" s="32" t="s">
        <v>28</v>
      </c>
      <c r="B379">
        <f>AVERAGE(Patient3_Healthy!B361,Patient4_Healthy!B361,Patient7_Healthy!B361,Patient32_Healthy!B361)</f>
        <v>47.36328125</v>
      </c>
      <c r="C379">
        <f>STDEV(Patient3_Healthy!B361,Patient4_Healthy!B361,Patient7_Healthy!B361,Patient32_Healthy!B361)</f>
        <v>16.544017916110757</v>
      </c>
      <c r="D379" s="132">
        <f>AVERAGE(Patient3_Healthy!C361,Patient4_Healthy!C361,Patient7_Healthy!C361,Patient32_Healthy!C361)</f>
        <v>72.037597640939779</v>
      </c>
      <c r="E379" s="139">
        <f>STDEV(Patient3_Healthy!C361,Patient4_Healthy!C361,Patient7_Healthy!C361,Patient32_Healthy!C361)</f>
        <v>7.1230985531825475</v>
      </c>
      <c r="F379" s="132">
        <f>AVERAGE(Patient3_Healthy!D361,Patient4_Healthy!D361,Patient7_Healthy!D361,Patient32_Healthy!D361)</f>
        <v>83.984375</v>
      </c>
      <c r="G379" s="139">
        <f>STDEV(Patient3_Healthy!D361,Patient4_Healthy!D361,Patient7_Healthy!D361,Patient32_Healthy!D361)</f>
        <v>17.704263855321809</v>
      </c>
      <c r="H379">
        <f>AVERAGE(Patient3_Healthy!E361,Patient4_Healthy!E361,Patient7_Healthy!E361,Patient32_Healthy!E361)</f>
        <v>139.892578125</v>
      </c>
      <c r="I379">
        <f>STDEV(Patient3_Healthy!E361,Patient4_Healthy!E361,Patient7_Healthy!E361,Patient32_Healthy!E361)</f>
        <v>52.020480059899825</v>
      </c>
    </row>
    <row r="380" spans="1:21" x14ac:dyDescent="0.25">
      <c r="A380" s="32" t="s">
        <v>24</v>
      </c>
      <c r="B380">
        <f>AVERAGE(Patient3_Healthy!B362,Patient4_Healthy!B362,Patient7_Healthy!B362,Patient32_Healthy!B362)</f>
        <v>34.66796875</v>
      </c>
      <c r="C380">
        <f>STDEV(Patient3_Healthy!B362,Patient4_Healthy!B362,Patient7_Healthy!B362,Patient32_Healthy!B362)</f>
        <v>17.550977300401787</v>
      </c>
      <c r="D380" s="132">
        <f>AVERAGE(Patient3_Healthy!C362,Patient4_Healthy!C362,Patient7_Healthy!C362,Patient32_Healthy!C362)</f>
        <v>59.47638703545568</v>
      </c>
      <c r="E380" s="139">
        <f>STDEV(Patient3_Healthy!C362,Patient4_Healthy!C362,Patient7_Healthy!C362,Patient32_Healthy!C362)</f>
        <v>14.584491850087987</v>
      </c>
      <c r="F380" s="132">
        <f>AVERAGE(Patient3_Healthy!D362,Patient4_Healthy!D362,Patient7_Healthy!D362,Patient32_Healthy!D362)</f>
        <v>86.669921875</v>
      </c>
      <c r="G380" s="139">
        <f>STDEV(Patient3_Healthy!D362,Patient4_Healthy!D362,Patient7_Healthy!D362,Patient32_Healthy!D362)</f>
        <v>18.552545791964935</v>
      </c>
      <c r="H380">
        <f>AVERAGE(Patient3_Healthy!E362,Patient4_Healthy!E362,Patient7_Healthy!E362,Patient32_Healthy!E362)</f>
        <v>145.5078125</v>
      </c>
      <c r="I380">
        <f>STDEV(Patient3_Healthy!E362,Patient4_Healthy!E362,Patient7_Healthy!E362,Patient32_Healthy!E362)</f>
        <v>45.971102718514921</v>
      </c>
    </row>
    <row r="381" spans="1:21" x14ac:dyDescent="0.25">
      <c r="A381" s="32" t="s">
        <v>29</v>
      </c>
      <c r="B381">
        <f>AVERAGE(Patient3_Healthy!B363,Patient4_Healthy!B363,Patient7_Healthy!B363,Patient32_Healthy!B363)</f>
        <v>49.31640625</v>
      </c>
      <c r="C381">
        <f>STDEV(Patient3_Healthy!B363,Patient4_Healthy!B363,Patient7_Healthy!B363,Patient32_Healthy!B363)</f>
        <v>14.274747362812954</v>
      </c>
      <c r="D381" s="132">
        <f>AVERAGE(Patient3_Healthy!C363,Patient4_Healthy!C363,Patient7_Healthy!C363,Patient32_Healthy!C363)</f>
        <v>75.487696064544053</v>
      </c>
      <c r="E381" s="139">
        <f>STDEV(Patient3_Healthy!C363,Patient4_Healthy!C363,Patient7_Healthy!C363,Patient32_Healthy!C363)</f>
        <v>17.607924088302866</v>
      </c>
      <c r="F381" s="132">
        <f>AVERAGE(Patient3_Healthy!D363,Patient4_Healthy!D363,Patient7_Healthy!D363,Patient32_Healthy!D363)</f>
        <v>111.572265625</v>
      </c>
      <c r="G381" s="139">
        <f>STDEV(Patient3_Healthy!D363,Patient4_Healthy!D363,Patient7_Healthy!D363,Patient32_Healthy!D363)</f>
        <v>15.052478965478906</v>
      </c>
      <c r="H381">
        <f>AVERAGE(Patient3_Healthy!E363,Patient4_Healthy!E363,Patient7_Healthy!E363,Patient32_Healthy!E363)</f>
        <v>172.607421875</v>
      </c>
      <c r="I381">
        <f>STDEV(Patient3_Healthy!E363,Patient4_Healthy!E363,Patient7_Healthy!E363,Patient32_Healthy!E363)</f>
        <v>41.854751777768087</v>
      </c>
    </row>
    <row r="407" spans="1:9" x14ac:dyDescent="0.25">
      <c r="A407" s="165" t="s">
        <v>240</v>
      </c>
    </row>
    <row r="408" spans="1:9" x14ac:dyDescent="0.25">
      <c r="A408" s="32"/>
      <c r="B408" s="195" t="s">
        <v>101</v>
      </c>
      <c r="C408" s="195"/>
      <c r="D408" s="196" t="s">
        <v>102</v>
      </c>
      <c r="E408" s="197"/>
      <c r="F408" s="196" t="s">
        <v>103</v>
      </c>
      <c r="G408" s="197"/>
      <c r="H408" s="195" t="s">
        <v>104</v>
      </c>
      <c r="I408" s="195"/>
    </row>
    <row r="409" spans="1:9" x14ac:dyDescent="0.25">
      <c r="A409" s="32"/>
      <c r="B409" s="32" t="s">
        <v>221</v>
      </c>
      <c r="C409" s="32" t="s">
        <v>222</v>
      </c>
      <c r="D409" s="33" t="s">
        <v>221</v>
      </c>
      <c r="E409" s="34" t="s">
        <v>222</v>
      </c>
      <c r="F409" s="33" t="s">
        <v>221</v>
      </c>
      <c r="G409" s="34" t="s">
        <v>222</v>
      </c>
      <c r="H409" s="32" t="s">
        <v>221</v>
      </c>
      <c r="I409" s="32" t="s">
        <v>222</v>
      </c>
    </row>
    <row r="410" spans="1:9" x14ac:dyDescent="0.25">
      <c r="A410" s="32" t="s">
        <v>15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132">
        <f>AVERAGE(Patient3_Healthy!C392,Patient4_Healthy!C392,Patient7_Healthy!C392,Patient32_Healthy!C392)</f>
        <v>2.9373347399782199</v>
      </c>
      <c r="E410" s="139">
        <f>STDEV(Patient3_Healthy!C392,Patient4_Healthy!C392,Patient7_Healthy!C392,Patient32_Healthy!C392)</f>
        <v>0.28811932642817761</v>
      </c>
      <c r="F410" s="132">
        <f>AVERAGE(Patient3_Healthy!D392,Patient4_Healthy!D392,Patient7_Healthy!D392,Patient32_Healthy!D392)</f>
        <v>5.126953125</v>
      </c>
      <c r="G410" s="139">
        <f>STDEV(Patient3_Healthy!D392,Patient4_Healthy!D392,Patient7_Healthy!D392,Patient32_Healthy!D392)</f>
        <v>0.93498740991829887</v>
      </c>
      <c r="H410">
        <f>AVERAGE(Patient3_Healthy!E392,Patient4_Healthy!E392,Patient7_Healthy!E392,Patient32_Healthy!E392)</f>
        <v>6.8359375</v>
      </c>
      <c r="I410">
        <f>STDEV(Patient3_Healthy!E392,Patient4_Healthy!E392,Patient7_Healthy!E392,Patient32_Healthy!E392)</f>
        <v>0</v>
      </c>
    </row>
    <row r="411" spans="1:9" x14ac:dyDescent="0.25">
      <c r="A411" s="32" t="s">
        <v>25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132">
        <f>AVERAGE(Patient3_Healthy!C393,Patient4_Healthy!C393,Patient7_Healthy!C393,Patient32_Healthy!C393)</f>
        <v>3.4634375369624633</v>
      </c>
      <c r="E411" s="139">
        <f>STDEV(Patient3_Healthy!C393,Patient4_Healthy!C393,Patient7_Healthy!C393,Patient32_Healthy!C393)</f>
        <v>0.27541191110378815</v>
      </c>
      <c r="F411" s="132">
        <f>AVERAGE(Patient3_Healthy!D393,Patient4_Healthy!D393,Patient7_Healthy!D393,Patient32_Healthy!D393)</f>
        <v>5.859375</v>
      </c>
      <c r="G411" s="139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7.568359375</v>
      </c>
      <c r="I411">
        <f>STDEV(Patient3_Healthy!E393,Patient4_Healthy!E393,Patient7_Healthy!E393,Patient32_Healthy!E393)</f>
        <v>0.48828125</v>
      </c>
    </row>
    <row r="412" spans="1:9" x14ac:dyDescent="0.25">
      <c r="A412" s="32" t="s">
        <v>18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132">
        <f>AVERAGE(Patient3_Healthy!C394,Patient4_Healthy!C394,Patient7_Healthy!C394,Patient32_Healthy!C394)</f>
        <v>3.2805531474808758</v>
      </c>
      <c r="E412" s="139">
        <f>STDEV(Patient3_Healthy!C394,Patient4_Healthy!C394,Patient7_Healthy!C394,Patient32_Healthy!C394)</f>
        <v>0.14887606395953357</v>
      </c>
      <c r="F412" s="132">
        <f>AVERAGE(Patient3_Healthy!D394,Patient4_Healthy!D394,Patient7_Healthy!D394,Patient32_Healthy!D394)</f>
        <v>5.859375</v>
      </c>
      <c r="G412" s="139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7.8125</v>
      </c>
      <c r="I412">
        <f>STDEV(Patient3_Healthy!E394,Patient4_Healthy!E394,Patient7_Healthy!E394,Patient32_Healthy!E394)</f>
        <v>0</v>
      </c>
    </row>
    <row r="413" spans="1:9" x14ac:dyDescent="0.25">
      <c r="A413" s="32" t="s">
        <v>26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132">
        <f>AVERAGE(Patient3_Healthy!C395,Patient4_Healthy!C395,Patient7_Healthy!C395,Patient32_Healthy!C395)</f>
        <v>3.6895496050697276</v>
      </c>
      <c r="E413" s="139">
        <f>STDEV(Patient3_Healthy!C395,Patient4_Healthy!C395,Patient7_Healthy!C395,Patient32_Healthy!C395)</f>
        <v>0.24724898602730017</v>
      </c>
      <c r="F413" s="132">
        <f>AVERAGE(Patient3_Healthy!D395,Patient4_Healthy!D395,Patient7_Healthy!D395,Patient32_Healthy!D395)</f>
        <v>5.859375</v>
      </c>
      <c r="G413" s="139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7.8125</v>
      </c>
      <c r="I413">
        <f>STDEV(Patient3_Healthy!E395,Patient4_Healthy!E395,Patient7_Healthy!E395,Patient32_Healthy!E395)</f>
        <v>0</v>
      </c>
    </row>
    <row r="414" spans="1:9" x14ac:dyDescent="0.25">
      <c r="A414" s="32" t="s">
        <v>21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132">
        <f>AVERAGE(Patient3_Healthy!C396,Patient4_Healthy!C396,Patient7_Healthy!C396,Patient32_Healthy!C396)</f>
        <v>4.3869187270653045</v>
      </c>
      <c r="E414" s="139">
        <f>STDEV(Patient3_Healthy!C396,Patient4_Healthy!C396,Patient7_Healthy!C396,Patient32_Healthy!C396)</f>
        <v>1.950921939216407</v>
      </c>
      <c r="F414" s="132">
        <f>AVERAGE(Patient3_Healthy!D396,Patient4_Healthy!D396,Patient7_Healthy!D396,Patient32_Healthy!D396)</f>
        <v>6.103515625</v>
      </c>
      <c r="G414" s="139">
        <f>STDEV(Patient3_Healthy!D396,Patient4_Healthy!D396,Patient7_Healthy!D396,Patient32_Healthy!D396)</f>
        <v>0.48828125</v>
      </c>
      <c r="H414">
        <f>AVERAGE(Patient3_Healthy!E396,Patient4_Healthy!E396,Patient7_Healthy!E396,Patient32_Healthy!E396)</f>
        <v>7.568359375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32" t="s">
        <v>28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132">
        <f>AVERAGE(Patient3_Healthy!C397,Patient4_Healthy!C397,Patient7_Healthy!C397,Patient32_Healthy!C397)</f>
        <v>4.9026523112790938</v>
      </c>
      <c r="E415" s="139">
        <f>STDEV(Patient3_Healthy!C397,Patient4_Healthy!C397,Patient7_Healthy!C397,Patient32_Healthy!C397)</f>
        <v>2.4168026734775276</v>
      </c>
      <c r="F415" s="132">
        <f>AVERAGE(Patient3_Healthy!D397,Patient4_Healthy!D397,Patient7_Healthy!D397,Patient32_Healthy!D397)</f>
        <v>6.103515625</v>
      </c>
      <c r="G415" s="139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8.056640625</v>
      </c>
      <c r="I415">
        <f>STDEV(Patient3_Healthy!E397,Patient4_Healthy!E397,Patient7_Healthy!E397,Patient32_Healthy!E397)</f>
        <v>0.48828125</v>
      </c>
    </row>
    <row r="416" spans="1:9" x14ac:dyDescent="0.25">
      <c r="A416" s="32" t="s">
        <v>24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132">
        <f>AVERAGE(Patient3_Healthy!C398,Patient4_Healthy!C398,Patient7_Healthy!C398,Patient32_Healthy!C398)</f>
        <v>3.7737620196051855</v>
      </c>
      <c r="E416" s="139">
        <f>STDEV(Patient3_Healthy!C398,Patient4_Healthy!C398,Patient7_Healthy!C398,Patient32_Healthy!C398)</f>
        <v>0.56082075712621049</v>
      </c>
      <c r="F416" s="132">
        <f>AVERAGE(Patient3_Healthy!D398,Patient4_Healthy!D398,Patient7_Healthy!D398,Patient32_Healthy!D398)</f>
        <v>5.859375</v>
      </c>
      <c r="G416" s="139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7.8125</v>
      </c>
      <c r="I416">
        <f>STDEV(Patient3_Healthy!E398,Patient4_Healthy!E398,Patient7_Healthy!E398,Patient32_Healthy!E398)</f>
        <v>0</v>
      </c>
    </row>
    <row r="417" spans="1:33" x14ac:dyDescent="0.25">
      <c r="A417" s="32" t="s">
        <v>29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132">
        <f>AVERAGE(Patient3_Healthy!C399,Patient4_Healthy!C399,Patient7_Healthy!C399,Patient32_Healthy!C399)</f>
        <v>4.2145049333621118</v>
      </c>
      <c r="E417" s="139">
        <f>STDEV(Patient3_Healthy!C399,Patient4_Healthy!C399,Patient7_Healthy!C399,Patient32_Healthy!C399)</f>
        <v>0.89412435085558062</v>
      </c>
      <c r="F417" s="132">
        <f>AVERAGE(Patient3_Healthy!D399,Patient4_Healthy!D399,Patient7_Healthy!D399,Patient32_Healthy!D399)</f>
        <v>6.103515625</v>
      </c>
      <c r="G417" s="139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8.056640625</v>
      </c>
      <c r="I417">
        <f>STDEV(Patient3_Healthy!E399,Patient4_Healthy!E399,Patient7_Healthy!E399,Patient32_Healthy!E399)</f>
        <v>0.48828125</v>
      </c>
    </row>
    <row r="425" spans="1:33" x14ac:dyDescent="0.25">
      <c r="A425" s="165" t="s">
        <v>128</v>
      </c>
      <c r="Q425" s="165" t="s">
        <v>129</v>
      </c>
    </row>
    <row r="426" spans="1:33" x14ac:dyDescent="0.25">
      <c r="A426" s="198"/>
      <c r="B426" s="200" t="s">
        <v>12</v>
      </c>
      <c r="C426" s="201"/>
      <c r="D426" s="201"/>
      <c r="E426" s="202"/>
      <c r="F426" s="203" t="s">
        <v>105</v>
      </c>
      <c r="G426" s="201"/>
      <c r="H426" s="201"/>
      <c r="I426" s="201"/>
      <c r="L426" s="204"/>
      <c r="M426" s="205" t="s">
        <v>130</v>
      </c>
      <c r="N426" s="205"/>
      <c r="Q426" s="135"/>
      <c r="R426" s="206" t="s">
        <v>131</v>
      </c>
      <c r="S426" s="207"/>
      <c r="T426" s="206" t="s">
        <v>132</v>
      </c>
      <c r="U426" s="207"/>
      <c r="V426" s="206" t="s">
        <v>133</v>
      </c>
      <c r="W426" s="207"/>
      <c r="X426" s="206" t="s">
        <v>134</v>
      </c>
      <c r="Y426" s="207"/>
      <c r="Z426" s="206" t="s">
        <v>135</v>
      </c>
      <c r="AA426" s="207"/>
      <c r="AB426" s="206" t="s">
        <v>136</v>
      </c>
      <c r="AC426" s="207"/>
      <c r="AD426" s="206" t="s">
        <v>137</v>
      </c>
      <c r="AE426" s="207"/>
      <c r="AF426" s="208" t="s">
        <v>138</v>
      </c>
      <c r="AG426" s="208"/>
    </row>
    <row r="427" spans="1:33" x14ac:dyDescent="0.25">
      <c r="A427" s="198"/>
      <c r="B427" s="209" t="s">
        <v>139</v>
      </c>
      <c r="C427" s="210"/>
      <c r="D427" s="211" t="s">
        <v>140</v>
      </c>
      <c r="E427" s="210"/>
      <c r="F427" s="209" t="s">
        <v>139</v>
      </c>
      <c r="G427" s="210"/>
      <c r="H427" s="211" t="s">
        <v>140</v>
      </c>
      <c r="I427" s="212"/>
      <c r="L427" s="204"/>
      <c r="M427" s="133" t="s">
        <v>241</v>
      </c>
      <c r="N427" s="133" t="s">
        <v>19</v>
      </c>
      <c r="Q427" s="135"/>
      <c r="R427" s="134" t="s">
        <v>241</v>
      </c>
      <c r="S427" s="136" t="s">
        <v>19</v>
      </c>
      <c r="T427" s="135" t="s">
        <v>241</v>
      </c>
      <c r="U427" s="135" t="s">
        <v>19</v>
      </c>
      <c r="V427" s="134" t="s">
        <v>241</v>
      </c>
      <c r="W427" s="136" t="s">
        <v>19</v>
      </c>
      <c r="X427" s="134" t="s">
        <v>241</v>
      </c>
      <c r="Y427" s="136" t="s">
        <v>19</v>
      </c>
      <c r="Z427" s="134" t="s">
        <v>241</v>
      </c>
      <c r="AA427" s="136" t="s">
        <v>19</v>
      </c>
      <c r="AB427" s="134" t="s">
        <v>241</v>
      </c>
      <c r="AC427" s="136" t="s">
        <v>19</v>
      </c>
      <c r="AD427" s="134" t="s">
        <v>241</v>
      </c>
      <c r="AE427" s="136" t="s">
        <v>19</v>
      </c>
      <c r="AF427" s="135" t="s">
        <v>241</v>
      </c>
      <c r="AG427" s="135" t="s">
        <v>19</v>
      </c>
    </row>
    <row r="428" spans="1:33" x14ac:dyDescent="0.25">
      <c r="A428" s="199"/>
      <c r="B428" s="129" t="s">
        <v>241</v>
      </c>
      <c r="C428" s="130" t="s">
        <v>19</v>
      </c>
      <c r="D428" s="131" t="s">
        <v>241</v>
      </c>
      <c r="E428" s="130" t="s">
        <v>19</v>
      </c>
      <c r="F428" s="129" t="s">
        <v>241</v>
      </c>
      <c r="G428" s="130" t="s">
        <v>19</v>
      </c>
      <c r="H428" s="131" t="s">
        <v>241</v>
      </c>
      <c r="I428" s="131" t="s">
        <v>19</v>
      </c>
      <c r="L428" s="133" t="s">
        <v>141</v>
      </c>
      <c r="M428">
        <f>AVERAGE(Patient3_Healthy!H409,Patient4_Healthy!H409,Patient7_Healthy!H409,Patient32_Healthy!H409)</f>
        <v>993.24990020181394</v>
      </c>
      <c r="N428">
        <f>STDEV(Patient3_Healthy!H409,Patient4_Healthy!H409,Patient7_Healthy!H409,Patient32_Healthy!H409)</f>
        <v>1383.3066085282455</v>
      </c>
      <c r="Q428" s="135" t="s">
        <v>141</v>
      </c>
      <c r="R428" s="132">
        <f>AVERAGE(Patient3_Healthy!M409,Patient4_Healthy!M409,Patient7_Healthy!M409,Patient32_Healthy!M409)</f>
        <v>0.71858038332657737</v>
      </c>
      <c r="S428" s="139">
        <f>STDEV(Patient3_Healthy!M409,Patient4_Healthy!M409,Patient7_Healthy!M409,Patient32_Healthy!M409)</f>
        <v>0.35603928012321523</v>
      </c>
      <c r="T428">
        <f>AVERAGE(Patient3_Healthy!N409,Patient4_Healthy!N409,Patient7_Healthy!N409,Patient32_Healthy!N409)</f>
        <v>0.71073780711291545</v>
      </c>
      <c r="U428">
        <f>STDEV(Patient3_Healthy!N409,Patient4_Healthy!N409,Patient7_Healthy!N409,Patient32_Healthy!N409)</f>
        <v>0.28627985216384533</v>
      </c>
      <c r="V428" s="132">
        <f>AVERAGE(Patient3_Healthy!O409,Patient4_Healthy!O409,Patient7_Healthy!O409,Patient32_Healthy!O409)</f>
        <v>0.802675963207512</v>
      </c>
      <c r="W428" s="139">
        <f>STDEV(Patient3_Healthy!O409,Patient4_Healthy!O409,Patient7_Healthy!O409,Patient32_Healthy!O409)</f>
        <v>0.25609437895186538</v>
      </c>
      <c r="X428" s="132">
        <f>AVERAGE(Patient3_Healthy!P409,Patient4_Healthy!P409,Patient7_Healthy!P409,Patient32_Healthy!P409)</f>
        <v>0.82549280866489716</v>
      </c>
      <c r="Y428" s="139">
        <f>STDEV(Patient3_Healthy!P409,Patient4_Healthy!P409,Patient7_Healthy!P409,Patient32_Healthy!P409)</f>
        <v>0.16954456191187767</v>
      </c>
      <c r="Z428" s="132">
        <f>AVERAGE(Patient3_Healthy!Q409,Patient4_Healthy!Q409,Patient7_Healthy!Q409,Patient32_Healthy!Q409)</f>
        <v>0.89685528024801331</v>
      </c>
      <c r="AA428" s="139">
        <f>STDEV(Patient3_Healthy!Q409,Patient4_Healthy!Q409,Patient7_Healthy!Q409,Patient32_Healthy!Q409)</f>
        <v>0.20628943950397324</v>
      </c>
      <c r="AB428" s="132">
        <f>AVERAGE(Patient3_Healthy!R409,Patient4_Healthy!R409,Patient7_Healthy!R409,Patient32_Healthy!R409)</f>
        <v>0.86463830136246644</v>
      </c>
      <c r="AC428" s="139">
        <f>STDEV(Patient3_Healthy!R409,Patient4_Healthy!R409,Patient7_Healthy!R409,Patient32_Healthy!R409)</f>
        <v>0.19204292909662235</v>
      </c>
      <c r="AD428" s="132">
        <f>AVERAGE(Patient3_Healthy!S409,Patient4_Healthy!S409,Patient7_Healthy!S409,Patient32_Healthy!S409)</f>
        <v>0.80615115240609514</v>
      </c>
      <c r="AE428" s="139">
        <f>STDEV(Patient3_Healthy!S409,Patient4_Healthy!S409,Patient7_Healthy!S409,Patient32_Healthy!S409)</f>
        <v>0.38769769518780978</v>
      </c>
      <c r="AF428">
        <f>AVERAGE(Patient3_Healthy!T409,Patient4_Healthy!T409,Patient7_Healthy!T409,Patient32_Healthy!T409)</f>
        <v>0.6100716843129983</v>
      </c>
      <c r="AG428">
        <f>STDEV(Patient3_Healthy!T409,Patient4_Healthy!T409,Patient7_Healthy!T409,Patient32_Healthy!T409)</f>
        <v>0.45314564093475612</v>
      </c>
    </row>
    <row r="429" spans="1:33" x14ac:dyDescent="0.25">
      <c r="A429" s="131" t="s">
        <v>141</v>
      </c>
      <c r="B429" s="132">
        <f>AVERAGE(Patient3_Healthy!B410,Patient4_Healthy!B410,Patient7_Healthy!B410,Patient32_Healthy!B410)</f>
        <v>8.8079675287135046</v>
      </c>
      <c r="C429" s="139">
        <f>STDEV(Patient3_Healthy!B410,Patient4_Healthy!B410,Patient7_Healthy!B410,Patient32_Healthy!B410)</f>
        <v>8.0248794196864086</v>
      </c>
      <c r="D429">
        <f>AVERAGE(Patient3_Healthy!C410,Patient4_Healthy!C410,Patient7_Healthy!C410,Patient32_Healthy!C410)</f>
        <v>1.4719157728648602</v>
      </c>
      <c r="E429" s="139">
        <f>STDEV(Patient3_Healthy!C410,Patient4_Healthy!C410,Patient7_Healthy!C410,Patient32_Healthy!C410)</f>
        <v>1.5614458745293189</v>
      </c>
      <c r="F429" s="132">
        <f>AVERAGE(Patient3_Healthy!D410,Patient4_Healthy!D410,Patient7_Healthy!D410,Patient32_Healthy!D410)</f>
        <v>12.306519871090012</v>
      </c>
      <c r="G429" s="139">
        <f>STDEV(Patient3_Healthy!D410,Patient4_Healthy!D410,Patient7_Healthy!D410,Patient32_Healthy!D410)</f>
        <v>7.0026139333554971</v>
      </c>
      <c r="H429">
        <f>AVERAGE(Patient3_Healthy!E410,Patient4_Healthy!E410,Patient7_Healthy!E410,Patient32_Healthy!E410)</f>
        <v>-2.0126178398533781</v>
      </c>
      <c r="I429">
        <f>STDEV(Patient3_Healthy!E410,Patient4_Healthy!E410,Patient7_Healthy!E410,Patient32_Healthy!E410)</f>
        <v>5.6020090596781511</v>
      </c>
      <c r="L429" s="133" t="s">
        <v>142</v>
      </c>
      <c r="M429">
        <f>AVERAGE(Patient3_Healthy!H410,Patient4_Healthy!H410,Patient7_Healthy!H410,Patient32_Healthy!H410)</f>
        <v>241.37596145610084</v>
      </c>
      <c r="N429">
        <f>STDEV(Patient3_Healthy!H410,Patient4_Healthy!H410,Patient7_Healthy!H410,Patient32_Healthy!H410)</f>
        <v>87.284410247293238</v>
      </c>
      <c r="Q429" s="135" t="s">
        <v>142</v>
      </c>
      <c r="R429" s="132">
        <f>AVERAGE(Patient3_Healthy!M410,Patient4_Healthy!M410,Patient7_Healthy!M410,Patient32_Healthy!M410)</f>
        <v>0.66171033613061025</v>
      </c>
      <c r="S429" s="139">
        <f>STDEV(Patient3_Healthy!M410,Patient4_Healthy!M410,Patient7_Healthy!M410,Patient32_Healthy!M410)</f>
        <v>0.32337502585569028</v>
      </c>
      <c r="T429">
        <f>AVERAGE(Patient3_Healthy!N410,Patient4_Healthy!N410,Patient7_Healthy!N410,Patient32_Healthy!N410)</f>
        <v>0.73735317590675586</v>
      </c>
      <c r="U429">
        <f>STDEV(Patient3_Healthy!N410,Patient4_Healthy!N410,Patient7_Healthy!N410,Patient32_Healthy!N410)</f>
        <v>0.29820637262157329</v>
      </c>
      <c r="V429" s="132">
        <f>AVERAGE(Patient3_Healthy!O410,Patient4_Healthy!O410,Patient7_Healthy!O410,Patient32_Healthy!O410)</f>
        <v>0.74976486069506576</v>
      </c>
      <c r="W429" s="139">
        <f>STDEV(Patient3_Healthy!O410,Patient4_Healthy!O410,Patient7_Healthy!O410,Patient32_Healthy!O410)</f>
        <v>0.24553141971320419</v>
      </c>
      <c r="X429" s="132">
        <f>AVERAGE(Patient3_Healthy!P410,Patient4_Healthy!P410,Patient7_Healthy!P410,Patient32_Healthy!P410)</f>
        <v>0.69883285652031624</v>
      </c>
      <c r="Y429" s="139">
        <f>STDEV(Patient3_Healthy!P410,Patient4_Healthy!P410,Patient7_Healthy!P410,Patient32_Healthy!P410)</f>
        <v>0.15726197509855469</v>
      </c>
      <c r="Z429" s="132">
        <f>AVERAGE(Patient3_Healthy!Q410,Patient4_Healthy!Q410,Patient7_Healthy!Q410,Patient32_Healthy!Q410)</f>
        <v>0.54912548183045062</v>
      </c>
      <c r="AA429" s="139">
        <f>STDEV(Patient3_Healthy!Q410,Patient4_Healthy!Q410,Patient7_Healthy!Q410,Patient32_Healthy!Q410)</f>
        <v>0.1316572148654272</v>
      </c>
      <c r="AB429" s="132">
        <f>AVERAGE(Patient3_Healthy!R410,Patient4_Healthy!R410,Patient7_Healthy!R410,Patient32_Healthy!R410)</f>
        <v>0.74847941441301469</v>
      </c>
      <c r="AC429" s="139">
        <f>STDEV(Patient3_Healthy!R410,Patient4_Healthy!R410,Patient7_Healthy!R410,Patient32_Healthy!R410)</f>
        <v>0.31298636707584043</v>
      </c>
      <c r="AD429" s="132">
        <f>AVERAGE(Patient3_Healthy!S410,Patient4_Healthy!S410,Patient7_Healthy!S410,Patient32_Healthy!S410)</f>
        <v>0.63235333429744633</v>
      </c>
      <c r="AE429" s="139">
        <f>STDEV(Patient3_Healthy!S410,Patient4_Healthy!S410,Patient7_Healthy!S410,Patient32_Healthy!S410)</f>
        <v>0.32103767877978445</v>
      </c>
      <c r="AF429">
        <f>AVERAGE(Patient3_Healthy!T410,Patient4_Healthy!T410,Patient7_Healthy!T410,Patient32_Healthy!T410)</f>
        <v>0.53505055171671501</v>
      </c>
      <c r="AG429">
        <f>STDEV(Patient3_Healthy!T410,Patient4_Healthy!T410,Patient7_Healthy!T410,Patient32_Healthy!T410)</f>
        <v>0.37401065794226507</v>
      </c>
    </row>
    <row r="430" spans="1:33" x14ac:dyDescent="0.25">
      <c r="A430" s="131" t="s">
        <v>142</v>
      </c>
      <c r="B430" s="132">
        <f>AVERAGE(Patient3_Healthy!B411,Patient4_Healthy!B411,Patient7_Healthy!B411,Patient32_Healthy!B411)</f>
        <v>4.8536335821200538</v>
      </c>
      <c r="C430" s="139">
        <f>STDEV(Patient3_Healthy!B411,Patient4_Healthy!B411,Patient7_Healthy!B411,Patient32_Healthy!B411)</f>
        <v>0.83616770373724014</v>
      </c>
      <c r="D430">
        <f>AVERAGE(Patient3_Healthy!C411,Patient4_Healthy!C411,Patient7_Healthy!C411,Patient32_Healthy!C411)</f>
        <v>0.52790207057473126</v>
      </c>
      <c r="E430" s="139">
        <f>STDEV(Patient3_Healthy!C411,Patient4_Healthy!C411,Patient7_Healthy!C411,Patient32_Healthy!C411)</f>
        <v>2.3881945430729274</v>
      </c>
      <c r="F430" s="132">
        <f>AVERAGE(Patient3_Healthy!D411,Patient4_Healthy!D411,Patient7_Healthy!D411,Patient32_Healthy!D411)</f>
        <v>6.3794374151297353</v>
      </c>
      <c r="G430" s="139">
        <f>STDEV(Patient3_Healthy!D411,Patient4_Healthy!D411,Patient7_Healthy!D411,Patient32_Healthy!D411)</f>
        <v>2.4072954495552135</v>
      </c>
      <c r="H430">
        <f>AVERAGE(Patient3_Healthy!E411,Patient4_Healthy!E411,Patient7_Healthy!E411,Patient32_Healthy!E411)</f>
        <v>0.11554564281967616</v>
      </c>
      <c r="I430">
        <f>STDEV(Patient3_Healthy!E411,Patient4_Healthy!E411,Patient7_Healthy!E411,Patient32_Healthy!E411)</f>
        <v>6.4089560144468649</v>
      </c>
      <c r="L430" s="133" t="s">
        <v>143</v>
      </c>
      <c r="M430">
        <f>AVERAGE(Patient3_Healthy!H411,Patient4_Healthy!H411,Patient7_Healthy!H411,Patient32_Healthy!H411)</f>
        <v>198.56769023414824</v>
      </c>
      <c r="N430">
        <f>STDEV(Patient3_Healthy!H411,Patient4_Healthy!H411,Patient7_Healthy!H411,Patient32_Healthy!H411)</f>
        <v>131.86126761716235</v>
      </c>
      <c r="Q430" s="135" t="s">
        <v>143</v>
      </c>
      <c r="R430" s="132">
        <f>AVERAGE(Patient3_Healthy!M411,Patient4_Healthy!M411,Patient7_Healthy!M411,Patient32_Healthy!M411)</f>
        <v>0.67734137358334656</v>
      </c>
      <c r="S430" s="139">
        <f>STDEV(Patient3_Healthy!M411,Patient4_Healthy!M411,Patient7_Healthy!M411,Patient32_Healthy!M411)</f>
        <v>0.3160789486751609</v>
      </c>
      <c r="T430">
        <f>AVERAGE(Patient3_Healthy!N411,Patient4_Healthy!N411,Patient7_Healthy!N411,Patient32_Healthy!N411)</f>
        <v>0.73321571960805421</v>
      </c>
      <c r="U430">
        <f>STDEV(Patient3_Healthy!N411,Patient4_Healthy!N411,Patient7_Healthy!N411,Patient32_Healthy!N411)</f>
        <v>0.30122282629026986</v>
      </c>
      <c r="V430" s="132">
        <f>AVERAGE(Patient3_Healthy!O411,Patient4_Healthy!O411,Patient7_Healthy!O411,Patient32_Healthy!O411)</f>
        <v>0.80487675767443034</v>
      </c>
      <c r="W430" s="139">
        <f>STDEV(Patient3_Healthy!O411,Patient4_Healthy!O411,Patient7_Healthy!O411,Patient32_Healthy!O411)</f>
        <v>0.23147336364461235</v>
      </c>
      <c r="X430" s="132">
        <f>AVERAGE(Patient3_Healthy!P411,Patient4_Healthy!P411,Patient7_Healthy!P411,Patient32_Healthy!P411)</f>
        <v>0.80740533481403354</v>
      </c>
      <c r="Y430" s="139">
        <f>STDEV(Patient3_Healthy!P411,Patient4_Healthy!P411,Patient7_Healthy!P411,Patient32_Healthy!P411)</f>
        <v>0.11348994220921974</v>
      </c>
      <c r="Z430" s="132">
        <f>AVERAGE(Patient3_Healthy!Q411,Patient4_Healthy!Q411,Patient7_Healthy!Q411,Patient32_Healthy!Q411)</f>
        <v>0.55508053692186399</v>
      </c>
      <c r="AA430" s="139">
        <f>STDEV(Patient3_Healthy!Q411,Patient4_Healthy!Q411,Patient7_Healthy!Q411,Patient32_Healthy!Q411)</f>
        <v>0.15692758856821565</v>
      </c>
      <c r="AB430" s="132">
        <f>AVERAGE(Patient3_Healthy!R411,Patient4_Healthy!R411,Patient7_Healthy!R411,Patient32_Healthy!R411)</f>
        <v>0.69388835699033713</v>
      </c>
      <c r="AC430" s="139">
        <f>STDEV(Patient3_Healthy!R411,Patient4_Healthy!R411,Patient7_Healthy!R411,Patient32_Healthy!R411)</f>
        <v>0.18257626670317126</v>
      </c>
      <c r="AD430" s="132">
        <f>AVERAGE(Patient3_Healthy!S411,Patient4_Healthy!S411,Patient7_Healthy!S411,Patient32_Healthy!S411)</f>
        <v>0.65365859258371561</v>
      </c>
      <c r="AE430" s="139">
        <f>STDEV(Patient3_Healthy!S411,Patient4_Healthy!S411,Patient7_Healthy!S411,Patient32_Healthy!S411)</f>
        <v>0.28517442802007431</v>
      </c>
      <c r="AF430">
        <f>AVERAGE(Patient3_Healthy!T411,Patient4_Healthy!T411,Patient7_Healthy!T411,Patient32_Healthy!T411)</f>
        <v>0.48440595651009688</v>
      </c>
      <c r="AG430">
        <f>STDEV(Patient3_Healthy!T411,Patient4_Healthy!T411,Patient7_Healthy!T411,Patient32_Healthy!T411)</f>
        <v>0.26978236013701268</v>
      </c>
    </row>
    <row r="431" spans="1:33" x14ac:dyDescent="0.25">
      <c r="A431" s="131" t="s">
        <v>143</v>
      </c>
      <c r="B431" s="132">
        <f>AVERAGE(Patient3_Healthy!B412,Patient4_Healthy!B412,Patient7_Healthy!B412,Patient32_Healthy!B412)</f>
        <v>5.4115406723945023</v>
      </c>
      <c r="C431" s="139">
        <f>STDEV(Patient3_Healthy!B412,Patient4_Healthy!B412,Patient7_Healthy!B412,Patient32_Healthy!B412)</f>
        <v>1.0846247585044613</v>
      </c>
      <c r="D431">
        <f>AVERAGE(Patient3_Healthy!C412,Patient4_Healthy!C412,Patient7_Healthy!C412,Patient32_Healthy!C412)</f>
        <v>-1.3371640407396135</v>
      </c>
      <c r="E431" s="139">
        <f>STDEV(Patient3_Healthy!C412,Patient4_Healthy!C412,Patient7_Healthy!C412,Patient32_Healthy!C412)</f>
        <v>2.955858174164911</v>
      </c>
      <c r="F431" s="132">
        <f>AVERAGE(Patient3_Healthy!D412,Patient4_Healthy!D412,Patient7_Healthy!D412,Patient32_Healthy!D412)</f>
        <v>6.4856644057527921</v>
      </c>
      <c r="G431" s="139">
        <f>STDEV(Patient3_Healthy!D412,Patient4_Healthy!D412,Patient7_Healthy!D412,Patient32_Healthy!D412)</f>
        <v>2.0085356371234968</v>
      </c>
      <c r="H431">
        <f>AVERAGE(Patient3_Healthy!E412,Patient4_Healthy!E412,Patient7_Healthy!E412,Patient32_Healthy!E412)</f>
        <v>1.5228252971894289</v>
      </c>
      <c r="I431">
        <f>STDEV(Patient3_Healthy!E412,Patient4_Healthy!E412,Patient7_Healthy!E412,Patient32_Healthy!E412)</f>
        <v>6.3244983292781294</v>
      </c>
      <c r="L431" s="133" t="s">
        <v>144</v>
      </c>
      <c r="M431">
        <f>AVERAGE(Patient3_Healthy!H412,Patient4_Healthy!H412,Patient7_Healthy!H412,Patient32_Healthy!H412)</f>
        <v>175.09285849901187</v>
      </c>
      <c r="N431">
        <f>STDEV(Patient3_Healthy!H412,Patient4_Healthy!H412,Patient7_Healthy!H412,Patient32_Healthy!H412)</f>
        <v>5.6177984667699556</v>
      </c>
      <c r="Q431" s="135" t="s">
        <v>144</v>
      </c>
      <c r="R431" s="132">
        <f>AVERAGE(Patient3_Healthy!M412,Patient4_Healthy!M412,Patient7_Healthy!M412,Patient32_Healthy!M412)</f>
        <v>0.65865017114502089</v>
      </c>
      <c r="S431" s="139">
        <f>STDEV(Patient3_Healthy!M412,Patient4_Healthy!M412,Patient7_Healthy!M412,Patient32_Healthy!M412)</f>
        <v>0.32063778141537669</v>
      </c>
      <c r="T431">
        <f>AVERAGE(Patient3_Healthy!N412,Patient4_Healthy!N412,Patient7_Healthy!N412,Patient32_Healthy!N412)</f>
        <v>0.73450057835568328</v>
      </c>
      <c r="U431">
        <f>STDEV(Patient3_Healthy!N412,Patient4_Healthy!N412,Patient7_Healthy!N412,Patient32_Healthy!N412)</f>
        <v>0.29838775915626942</v>
      </c>
      <c r="V431" s="132">
        <f>AVERAGE(Patient3_Healthy!O412,Patient4_Healthy!O412,Patient7_Healthy!O412,Patient32_Healthy!O412)</f>
        <v>0.68737304540684208</v>
      </c>
      <c r="W431" s="139">
        <f>STDEV(Patient3_Healthy!O412,Patient4_Healthy!O412,Patient7_Healthy!O412,Patient32_Healthy!O412)</f>
        <v>0.16007227319134121</v>
      </c>
      <c r="X431" s="132">
        <f>AVERAGE(Patient3_Healthy!P412,Patient4_Healthy!P412,Patient7_Healthy!P412,Patient32_Healthy!P412)</f>
        <v>0.78269349506165153</v>
      </c>
      <c r="Y431" s="139">
        <f>STDEV(Patient3_Healthy!P412,Patient4_Healthy!P412,Patient7_Healthy!P412,Patient32_Healthy!P412)</f>
        <v>0.15613461818708357</v>
      </c>
      <c r="Z431" s="132">
        <f>AVERAGE(Patient3_Healthy!Q412,Patient4_Healthy!Q412,Patient7_Healthy!Q412,Patient32_Healthy!Q412)</f>
        <v>0.51366390571063802</v>
      </c>
      <c r="AA431" s="139">
        <f>STDEV(Patient3_Healthy!Q412,Patient4_Healthy!Q412,Patient7_Healthy!Q412,Patient32_Healthy!Q412)</f>
        <v>0.16615290335731042</v>
      </c>
      <c r="AB431" s="132">
        <f>AVERAGE(Patient3_Healthy!R412,Patient4_Healthy!R412,Patient7_Healthy!R412,Patient32_Healthy!R412)</f>
        <v>0.68879790134485042</v>
      </c>
      <c r="AC431" s="139">
        <f>STDEV(Patient3_Healthy!R412,Patient4_Healthy!R412,Patient7_Healthy!R412,Patient32_Healthy!R412)</f>
        <v>0.28121210554248244</v>
      </c>
      <c r="AD431" s="132">
        <f>AVERAGE(Patient3_Healthy!S412,Patient4_Healthy!S412,Patient7_Healthy!S412,Patient32_Healthy!S412)</f>
        <v>0.62458371644459987</v>
      </c>
      <c r="AE431" s="139">
        <f>STDEV(Patient3_Healthy!S412,Patient4_Healthy!S412,Patient7_Healthy!S412,Patient32_Healthy!S412)</f>
        <v>0.30723620213997732</v>
      </c>
      <c r="AF431">
        <f>AVERAGE(Patient3_Healthy!T412,Patient4_Healthy!T412,Patient7_Healthy!T412,Patient32_Healthy!T412)</f>
        <v>0.46449918155108372</v>
      </c>
      <c r="AG431">
        <f>STDEV(Patient3_Healthy!T412,Patient4_Healthy!T412,Patient7_Healthy!T412,Patient32_Healthy!T412)</f>
        <v>0.28397767583068084</v>
      </c>
    </row>
    <row r="432" spans="1:33" x14ac:dyDescent="0.25">
      <c r="A432" s="131" t="s">
        <v>144</v>
      </c>
      <c r="B432" s="132">
        <f>AVERAGE(Patient3_Healthy!B413,Patient4_Healthy!B413,Patient7_Healthy!B413,Patient32_Healthy!B413)</f>
        <v>3.3079417156547843</v>
      </c>
      <c r="C432" s="139">
        <f>STDEV(Patient3_Healthy!B413,Patient4_Healthy!B413,Patient7_Healthy!B413,Patient32_Healthy!B413)</f>
        <v>0.4731135648973423</v>
      </c>
      <c r="D432">
        <f>AVERAGE(Patient3_Healthy!C413,Patient4_Healthy!C413,Patient7_Healthy!C413,Patient32_Healthy!C413)</f>
        <v>1.2689461430811113</v>
      </c>
      <c r="E432" s="139">
        <f>STDEV(Patient3_Healthy!C413,Patient4_Healthy!C413,Patient7_Healthy!C413,Patient32_Healthy!C413)</f>
        <v>2.4577744172509113</v>
      </c>
      <c r="F432" s="132">
        <f>AVERAGE(Patient3_Healthy!D413,Patient4_Healthy!D413,Patient7_Healthy!D413,Patient32_Healthy!D413)</f>
        <v>4.4466644507031541</v>
      </c>
      <c r="G432" s="139">
        <f>STDEV(Patient3_Healthy!D413,Patient4_Healthy!D413,Patient7_Healthy!D413,Patient32_Healthy!D413)</f>
        <v>0.8953546036166663</v>
      </c>
      <c r="H432">
        <f>AVERAGE(Patient3_Healthy!E413,Patient4_Healthy!E413,Patient7_Healthy!E413,Patient32_Healthy!E413)</f>
        <v>-1.6071298833235712</v>
      </c>
      <c r="I432">
        <f>STDEV(Patient3_Healthy!E413,Patient4_Healthy!E413,Patient7_Healthy!E413,Patient32_Healthy!E413)</f>
        <v>6.0303202914251219</v>
      </c>
      <c r="L432" s="133" t="s">
        <v>145</v>
      </c>
      <c r="M432">
        <f>AVERAGE(Patient3_Healthy!H413,Patient4_Healthy!H413,Patient7_Healthy!H413,Patient32_Healthy!H413)</f>
        <v>168.72017367020578</v>
      </c>
      <c r="N432">
        <f>STDEV(Patient3_Healthy!H413,Patient4_Healthy!H413,Patient7_Healthy!H413,Patient32_Healthy!H413)</f>
        <v>31.201555192388131</v>
      </c>
      <c r="Q432" s="135" t="s">
        <v>145</v>
      </c>
      <c r="R432" s="132">
        <f>AVERAGE(Patient3_Healthy!M413,Patient4_Healthy!M413,Patient7_Healthy!M413,Patient32_Healthy!M413)</f>
        <v>0.70264053877314669</v>
      </c>
      <c r="S432" s="139">
        <f>STDEV(Patient3_Healthy!M413,Patient4_Healthy!M413,Patient7_Healthy!M413,Patient32_Healthy!M413)</f>
        <v>0.29470295829376197</v>
      </c>
      <c r="T432">
        <f>AVERAGE(Patient3_Healthy!N413,Patient4_Healthy!N413,Patient7_Healthy!N413,Patient32_Healthy!N413)</f>
        <v>0.7372520776018564</v>
      </c>
      <c r="U432">
        <f>STDEV(Patient3_Healthy!N413,Patient4_Healthy!N413,Patient7_Healthy!N413,Patient32_Healthy!N413)</f>
        <v>0.31239223679194483</v>
      </c>
      <c r="V432" s="132">
        <f>AVERAGE(Patient3_Healthy!O413,Patient4_Healthy!O413,Patient7_Healthy!O413,Patient32_Healthy!O413)</f>
        <v>0.83356099876250622</v>
      </c>
      <c r="W432" s="139">
        <f>STDEV(Patient3_Healthy!O413,Patient4_Healthy!O413,Patient7_Healthy!O413,Patient32_Healthy!O413)</f>
        <v>0.11275882069466578</v>
      </c>
      <c r="X432" s="132">
        <f>AVERAGE(Patient3_Healthy!P413,Patient4_Healthy!P413,Patient7_Healthy!P413,Patient32_Healthy!P413)</f>
        <v>0.77996666885890109</v>
      </c>
      <c r="Y432" s="139">
        <f>STDEV(Patient3_Healthy!P413,Patient4_Healthy!P413,Patient7_Healthy!P413,Patient32_Healthy!P413)</f>
        <v>0.10304461661439288</v>
      </c>
      <c r="Z432" s="132">
        <f>AVERAGE(Patient3_Healthy!Q413,Patient4_Healthy!Q413,Patient7_Healthy!Q413,Patient32_Healthy!Q413)</f>
        <v>0.48202030200945845</v>
      </c>
      <c r="AA432" s="139">
        <f>STDEV(Patient3_Healthy!Q413,Patient4_Healthy!Q413,Patient7_Healthy!Q413,Patient32_Healthy!Q413)</f>
        <v>0.11055181532752915</v>
      </c>
      <c r="AB432" s="132">
        <f>AVERAGE(Patient3_Healthy!R413,Patient4_Healthy!R413,Patient7_Healthy!R413,Patient32_Healthy!R413)</f>
        <v>0.70024284115218505</v>
      </c>
      <c r="AC432" s="139">
        <f>STDEV(Patient3_Healthy!R413,Patient4_Healthy!R413,Patient7_Healthy!R413,Patient32_Healthy!R413)</f>
        <v>0.20823107185975809</v>
      </c>
      <c r="AD432" s="132">
        <f>AVERAGE(Patient3_Healthy!S413,Patient4_Healthy!S413,Patient7_Healthy!S413,Patient32_Healthy!S413)</f>
        <v>0.59366144955976219</v>
      </c>
      <c r="AE432" s="139">
        <f>STDEV(Patient3_Healthy!S413,Patient4_Healthy!S413,Patient7_Healthy!S413,Patient32_Healthy!S413)</f>
        <v>0.28639568971805768</v>
      </c>
      <c r="AF432">
        <f>AVERAGE(Patient3_Healthy!T413,Patient4_Healthy!T413,Patient7_Healthy!T413,Patient32_Healthy!T413)</f>
        <v>0.60261798459353555</v>
      </c>
      <c r="AG432">
        <f>STDEV(Patient3_Healthy!T413,Patient4_Healthy!T413,Patient7_Healthy!T413,Patient32_Healthy!T413)</f>
        <v>0.28826149719639754</v>
      </c>
    </row>
    <row r="433" spans="1:33" x14ac:dyDescent="0.25">
      <c r="A433" s="131" t="s">
        <v>145</v>
      </c>
      <c r="B433" s="132">
        <f>AVERAGE(Patient3_Healthy!B414,Patient4_Healthy!B414,Patient7_Healthy!B414,Patient32_Healthy!B414)</f>
        <v>4.5656670620121949</v>
      </c>
      <c r="C433" s="139">
        <f>STDEV(Patient3_Healthy!B414,Patient4_Healthy!B414,Patient7_Healthy!B414,Patient32_Healthy!B414)</f>
        <v>0.77135681869865913</v>
      </c>
      <c r="D433">
        <f>AVERAGE(Patient3_Healthy!C414,Patient4_Healthy!C414,Patient7_Healthy!C414,Patient32_Healthy!C414)</f>
        <v>-0.79868451345752955</v>
      </c>
      <c r="E433" s="139">
        <f>STDEV(Patient3_Healthy!C414,Patient4_Healthy!C414,Patient7_Healthy!C414,Patient32_Healthy!C414)</f>
        <v>1.9911459289086184</v>
      </c>
      <c r="F433" s="132">
        <f>AVERAGE(Patient3_Healthy!D414,Patient4_Healthy!D414,Patient7_Healthy!D414,Patient32_Healthy!D414)</f>
        <v>5.0599325363082874</v>
      </c>
      <c r="G433" s="139">
        <f>STDEV(Patient3_Healthy!D414,Patient4_Healthy!D414,Patient7_Healthy!D414,Patient32_Healthy!D414)</f>
        <v>0.51225981652938735</v>
      </c>
      <c r="H433">
        <f>AVERAGE(Patient3_Healthy!E414,Patient4_Healthy!E414,Patient7_Healthy!E414,Patient32_Healthy!E414)</f>
        <v>-1.6403207743216357</v>
      </c>
      <c r="I433">
        <f>STDEV(Patient3_Healthy!E414,Patient4_Healthy!E414,Patient7_Healthy!E414,Patient32_Healthy!E414)</f>
        <v>2.4919015248204675</v>
      </c>
      <c r="L433" s="133" t="s">
        <v>146</v>
      </c>
      <c r="M433">
        <f>AVERAGE(Patient3_Healthy!H414,Patient4_Healthy!H414,Patient7_Healthy!H414,Patient32_Healthy!H414)</f>
        <v>129.49320444462433</v>
      </c>
      <c r="N433">
        <f>STDEV(Patient3_Healthy!H414,Patient4_Healthy!H414,Patient7_Healthy!H414,Patient32_Healthy!H414)</f>
        <v>53.931126995075289</v>
      </c>
      <c r="Q433" s="135" t="s">
        <v>146</v>
      </c>
      <c r="R433" s="132">
        <f>AVERAGE(Patient3_Healthy!M414,Patient4_Healthy!M414,Patient7_Healthy!M414,Patient32_Healthy!M414)</f>
        <v>0.69944406659133096</v>
      </c>
      <c r="S433" s="139">
        <f>STDEV(Patient3_Healthy!M414,Patient4_Healthy!M414,Patient7_Healthy!M414,Patient32_Healthy!M414)</f>
        <v>0.34898268723107162</v>
      </c>
      <c r="T433">
        <f>AVERAGE(Patient3_Healthy!N414,Patient4_Healthy!N414,Patient7_Healthy!N414,Patient32_Healthy!N414)</f>
        <v>0.75819797481213647</v>
      </c>
      <c r="U433">
        <f>STDEV(Patient3_Healthy!N414,Patient4_Healthy!N414,Patient7_Healthy!N414,Patient32_Healthy!N414)</f>
        <v>0.28837931744860196</v>
      </c>
      <c r="V433" s="132">
        <f>AVERAGE(Patient3_Healthy!O414,Patient4_Healthy!O414,Patient7_Healthy!O414,Patient32_Healthy!O414)</f>
        <v>0.75091691185885034</v>
      </c>
      <c r="W433" s="139">
        <f>STDEV(Patient3_Healthy!O414,Patient4_Healthy!O414,Patient7_Healthy!O414,Patient32_Healthy!O414)</f>
        <v>0.14768017855262064</v>
      </c>
      <c r="X433" s="132">
        <f>AVERAGE(Patient3_Healthy!P414,Patient4_Healthy!P414,Patient7_Healthy!P414,Patient32_Healthy!P414)</f>
        <v>0.69926639434751969</v>
      </c>
      <c r="Y433" s="139">
        <f>STDEV(Patient3_Healthy!P414,Patient4_Healthy!P414,Patient7_Healthy!P414,Patient32_Healthy!P414)</f>
        <v>0.11057586326828146</v>
      </c>
      <c r="Z433" s="132">
        <f>AVERAGE(Patient3_Healthy!Q414,Patient4_Healthy!Q414,Patient7_Healthy!Q414,Patient32_Healthy!Q414)</f>
        <v>0.50693034682082394</v>
      </c>
      <c r="AA433" s="139">
        <f>STDEV(Patient3_Healthy!Q414,Patient4_Healthy!Q414,Patient7_Healthy!Q414,Patient32_Healthy!Q414)</f>
        <v>0.12893767538212633</v>
      </c>
      <c r="AB433" s="132">
        <f>AVERAGE(Patient3_Healthy!R414,Patient4_Healthy!R414,Patient7_Healthy!R414,Patient32_Healthy!R414)</f>
        <v>0.66661094750525074</v>
      </c>
      <c r="AC433" s="139">
        <f>STDEV(Patient3_Healthy!R414,Patient4_Healthy!R414,Patient7_Healthy!R414,Patient32_Healthy!R414)</f>
        <v>0.20795432740532821</v>
      </c>
      <c r="AD433" s="132">
        <f>AVERAGE(Patient3_Healthy!S414,Patient4_Healthy!S414,Patient7_Healthy!S414,Patient32_Healthy!S414)</f>
        <v>0.63894768828442405</v>
      </c>
      <c r="AE433" s="139">
        <f>STDEV(Patient3_Healthy!S414,Patient4_Healthy!S414,Patient7_Healthy!S414,Patient32_Healthy!S414)</f>
        <v>0.21556408992325121</v>
      </c>
      <c r="AF433">
        <f>AVERAGE(Patient3_Healthy!T414,Patient4_Healthy!T414,Patient7_Healthy!T414,Patient32_Healthy!T414)</f>
        <v>0.49099905236882063</v>
      </c>
      <c r="AG433">
        <f>STDEV(Patient3_Healthy!T414,Patient4_Healthy!T414,Patient7_Healthy!T414,Patient32_Healthy!T414)</f>
        <v>0.21480735488071026</v>
      </c>
    </row>
    <row r="434" spans="1:33" x14ac:dyDescent="0.25">
      <c r="A434" s="131" t="s">
        <v>146</v>
      </c>
      <c r="B434" s="132">
        <f>AVERAGE(Patient3_Healthy!B415,Patient4_Healthy!B415,Patient7_Healthy!B415,Patient32_Healthy!B415)</f>
        <v>3.8077336397149741</v>
      </c>
      <c r="C434" s="139">
        <f>STDEV(Patient3_Healthy!B415,Patient4_Healthy!B415,Patient7_Healthy!B415,Patient32_Healthy!B415)</f>
        <v>1.6353780736328738</v>
      </c>
      <c r="D434">
        <f>AVERAGE(Patient3_Healthy!C415,Patient4_Healthy!C415,Patient7_Healthy!C415,Patient32_Healthy!C415)</f>
        <v>-2.8460220103975042</v>
      </c>
      <c r="E434" s="139">
        <f>STDEV(Patient3_Healthy!C415,Patient4_Healthy!C415,Patient7_Healthy!C415,Patient32_Healthy!C415)</f>
        <v>4.6682067979314494</v>
      </c>
      <c r="F434" s="132">
        <f>AVERAGE(Patient3_Healthy!D415,Patient4_Healthy!D415,Patient7_Healthy!D415,Patient32_Healthy!D415)</f>
        <v>4.9431112918994371</v>
      </c>
      <c r="G434" s="139">
        <f>STDEV(Patient3_Healthy!D415,Patient4_Healthy!D415,Patient7_Healthy!D415,Patient32_Healthy!D415)</f>
        <v>1.3154520499803046</v>
      </c>
      <c r="H434">
        <f>AVERAGE(Patient3_Healthy!E415,Patient4_Healthy!E415,Patient7_Healthy!E415,Patient32_Healthy!E415)</f>
        <v>5.4887110680308622</v>
      </c>
      <c r="I434">
        <f>STDEV(Patient3_Healthy!E415,Patient4_Healthy!E415,Patient7_Healthy!E415,Patient32_Healthy!E415)</f>
        <v>3.5421261012233582</v>
      </c>
      <c r="L434" s="133" t="s">
        <v>147</v>
      </c>
      <c r="M434">
        <f>AVERAGE(Patient3_Healthy!H415,Patient4_Healthy!H415,Patient7_Healthy!H415,Patient32_Healthy!H415)</f>
        <v>126.87689001666645</v>
      </c>
      <c r="N434">
        <f>STDEV(Patient3_Healthy!H415,Patient4_Healthy!H415,Patient7_Healthy!H415,Patient32_Healthy!H415)</f>
        <v>12.837343833650458</v>
      </c>
      <c r="Q434" s="135" t="s">
        <v>147</v>
      </c>
      <c r="R434" s="132">
        <f>AVERAGE(Patient3_Healthy!M415,Patient4_Healthy!M415,Patient7_Healthy!M415,Patient32_Healthy!M415)</f>
        <v>0.6673713253188136</v>
      </c>
      <c r="S434" s="139">
        <f>STDEV(Patient3_Healthy!M415,Patient4_Healthy!M415,Patient7_Healthy!M415,Patient32_Healthy!M415)</f>
        <v>0.33471171466163646</v>
      </c>
      <c r="T434">
        <f>AVERAGE(Patient3_Healthy!N415,Patient4_Healthy!N415,Patient7_Healthy!N415,Patient32_Healthy!N415)</f>
        <v>0.76315361952307026</v>
      </c>
      <c r="U434">
        <f>STDEV(Patient3_Healthy!N415,Patient4_Healthy!N415,Patient7_Healthy!N415,Patient32_Healthy!N415)</f>
        <v>0.30252535746430226</v>
      </c>
      <c r="V434" s="132">
        <f>AVERAGE(Patient3_Healthy!O415,Patient4_Healthy!O415,Patient7_Healthy!O415,Patient32_Healthy!O415)</f>
        <v>0.73261174597422973</v>
      </c>
      <c r="W434" s="139">
        <f>STDEV(Patient3_Healthy!O415,Patient4_Healthy!O415,Patient7_Healthy!O415,Patient32_Healthy!O415)</f>
        <v>0.24080696711465857</v>
      </c>
      <c r="X434" s="132">
        <f>AVERAGE(Patient3_Healthy!P415,Patient4_Healthy!P415,Patient7_Healthy!P415,Patient32_Healthy!P415)</f>
        <v>0.7823459043346872</v>
      </c>
      <c r="Y434" s="139">
        <f>STDEV(Patient3_Healthy!P415,Patient4_Healthy!P415,Patient7_Healthy!P415,Patient32_Healthy!P415)</f>
        <v>0.15372428092090215</v>
      </c>
      <c r="Z434" s="132">
        <f>AVERAGE(Patient3_Healthy!Q415,Patient4_Healthy!Q415,Patient7_Healthy!Q415,Patient32_Healthy!Q415)</f>
        <v>0.44217899917968584</v>
      </c>
      <c r="AA434" s="139">
        <f>STDEV(Patient3_Healthy!Q415,Patient4_Healthy!Q415,Patient7_Healthy!Q415,Patient32_Healthy!Q415)</f>
        <v>0.10007340446713732</v>
      </c>
      <c r="AB434" s="132">
        <f>AVERAGE(Patient3_Healthy!R415,Patient4_Healthy!R415,Patient7_Healthy!R415,Patient32_Healthy!R415)</f>
        <v>0.68417850334904573</v>
      </c>
      <c r="AC434" s="139">
        <f>STDEV(Patient3_Healthy!R415,Patient4_Healthy!R415,Patient7_Healthy!R415,Patient32_Healthy!R415)</f>
        <v>0.24115432358302771</v>
      </c>
      <c r="AD434" s="132">
        <f>AVERAGE(Patient3_Healthy!S415,Patient4_Healthy!S415,Patient7_Healthy!S415,Patient32_Healthy!S415)</f>
        <v>0.62008512644247926</v>
      </c>
      <c r="AE434" s="139">
        <f>STDEV(Patient3_Healthy!S415,Patient4_Healthy!S415,Patient7_Healthy!S415,Patient32_Healthy!S415)</f>
        <v>0.27400786852810144</v>
      </c>
      <c r="AF434">
        <f>AVERAGE(Patient3_Healthy!T415,Patient4_Healthy!T415,Patient7_Healthy!T415,Patient32_Healthy!T415)</f>
        <v>0.54505819393969901</v>
      </c>
      <c r="AG434">
        <f>STDEV(Patient3_Healthy!T415,Patient4_Healthy!T415,Patient7_Healthy!T415,Patient32_Healthy!T415)</f>
        <v>0.28590561356822686</v>
      </c>
    </row>
    <row r="435" spans="1:33" x14ac:dyDescent="0.25">
      <c r="A435" s="131" t="s">
        <v>147</v>
      </c>
      <c r="B435" s="132">
        <f>AVERAGE(Patient3_Healthy!B416,Patient4_Healthy!B416,Patient7_Healthy!B416,Patient32_Healthy!B416)</f>
        <v>3.6922438283332424</v>
      </c>
      <c r="C435" s="139">
        <f>STDEV(Patient3_Healthy!B416,Patient4_Healthy!B416,Patient7_Healthy!B416,Patient32_Healthy!B416)</f>
        <v>1.1767181150896029</v>
      </c>
      <c r="D435">
        <f>AVERAGE(Patient3_Healthy!C416,Patient4_Healthy!C416,Patient7_Healthy!C416,Patient32_Healthy!C416)</f>
        <v>0.59510266195887362</v>
      </c>
      <c r="E435" s="139">
        <f>STDEV(Patient3_Healthy!C416,Patient4_Healthy!C416,Patient7_Healthy!C416,Patient32_Healthy!C416)</f>
        <v>1.9522389037266215</v>
      </c>
      <c r="F435" s="132">
        <f>AVERAGE(Patient3_Healthy!D416,Patient4_Healthy!D416,Patient7_Healthy!D416,Patient32_Healthy!D416)</f>
        <v>4.8011246944897543</v>
      </c>
      <c r="G435" s="139">
        <f>STDEV(Patient3_Healthy!D416,Patient4_Healthy!D416,Patient7_Healthy!D416,Patient32_Healthy!D416)</f>
        <v>1.4557591996624757</v>
      </c>
      <c r="H435">
        <f>AVERAGE(Patient3_Healthy!E416,Patient4_Healthy!E416,Patient7_Healthy!E416,Patient32_Healthy!E416)</f>
        <v>-1.1084407268241345</v>
      </c>
      <c r="I435">
        <f>STDEV(Patient3_Healthy!E416,Patient4_Healthy!E416,Patient7_Healthy!E416,Patient32_Healthy!E416)</f>
        <v>2.0366586550264607</v>
      </c>
      <c r="L435" s="133" t="s">
        <v>148</v>
      </c>
      <c r="M435">
        <f>AVERAGE(Patient3_Healthy!H416,Patient4_Healthy!H416,Patient7_Healthy!H416,Patient32_Healthy!H416)</f>
        <v>143.4932675567411</v>
      </c>
      <c r="N435">
        <f>STDEV(Patient3_Healthy!H416,Patient4_Healthy!H416,Patient7_Healthy!H416,Patient32_Healthy!H416)</f>
        <v>34.779389138352137</v>
      </c>
      <c r="Q435" s="135" t="s">
        <v>148</v>
      </c>
      <c r="R435" s="132">
        <f>AVERAGE(Patient3_Healthy!M416,Patient4_Healthy!M416,Patient7_Healthy!M416,Patient32_Healthy!M416)</f>
        <v>0.68382924871432993</v>
      </c>
      <c r="S435" s="139">
        <f>STDEV(Patient3_Healthy!M416,Patient4_Healthy!M416,Patient7_Healthy!M416,Patient32_Healthy!M416)</f>
        <v>0.35048502666354703</v>
      </c>
      <c r="T435">
        <f>AVERAGE(Patient3_Healthy!N416,Patient4_Healthy!N416,Patient7_Healthy!N416,Patient32_Healthy!N416)</f>
        <v>0.79134785294737253</v>
      </c>
      <c r="U435">
        <f>STDEV(Patient3_Healthy!N416,Patient4_Healthy!N416,Patient7_Healthy!N416,Patient32_Healthy!N416)</f>
        <v>0.31702245938061963</v>
      </c>
      <c r="V435" s="132">
        <f>AVERAGE(Patient3_Healthy!O416,Patient4_Healthy!O416,Patient7_Healthy!O416,Patient32_Healthy!O416)</f>
        <v>0.78007401192415649</v>
      </c>
      <c r="W435" s="139">
        <f>STDEV(Patient3_Healthy!O416,Patient4_Healthy!O416,Patient7_Healthy!O416,Patient32_Healthy!O416)</f>
        <v>0.17176830333605136</v>
      </c>
      <c r="X435" s="132">
        <f>AVERAGE(Patient3_Healthy!P416,Patient4_Healthy!P416,Patient7_Healthy!P416,Patient32_Healthy!P416)</f>
        <v>0.69129374515256947</v>
      </c>
      <c r="Y435" s="139">
        <f>STDEV(Patient3_Healthy!P416,Patient4_Healthy!P416,Patient7_Healthy!P416,Patient32_Healthy!P416)</f>
        <v>0.18213473572249556</v>
      </c>
      <c r="Z435" s="132">
        <f>AVERAGE(Patient3_Healthy!Q416,Patient4_Healthy!Q416,Patient7_Healthy!Q416,Patient32_Healthy!Q416)</f>
        <v>0.54410124318946351</v>
      </c>
      <c r="AA435" s="139">
        <f>STDEV(Patient3_Healthy!Q416,Patient4_Healthy!Q416,Patient7_Healthy!Q416,Patient32_Healthy!Q416)</f>
        <v>0.12289768728532481</v>
      </c>
      <c r="AB435" s="132">
        <f>AVERAGE(Patient3_Healthy!R416,Patient4_Healthy!R416,Patient7_Healthy!R416,Patient32_Healthy!R416)</f>
        <v>0.74158079773746743</v>
      </c>
      <c r="AC435" s="139">
        <f>STDEV(Patient3_Healthy!R416,Patient4_Healthy!R416,Patient7_Healthy!R416,Patient32_Healthy!R416)</f>
        <v>0.26404384605053405</v>
      </c>
      <c r="AD435" s="132">
        <f>AVERAGE(Patient3_Healthy!S416,Patient4_Healthy!S416,Patient7_Healthy!S416,Patient32_Healthy!S416)</f>
        <v>0.57200271382319556</v>
      </c>
      <c r="AE435" s="139">
        <f>STDEV(Patient3_Healthy!S416,Patient4_Healthy!S416,Patient7_Healthy!S416,Patient32_Healthy!S416)</f>
        <v>0.27213253992989711</v>
      </c>
      <c r="AF435">
        <f>AVERAGE(Patient3_Healthy!T416,Patient4_Healthy!T416,Patient7_Healthy!T416,Patient32_Healthy!T416)</f>
        <v>0.53623414502489475</v>
      </c>
      <c r="AG435">
        <f>STDEV(Patient3_Healthy!T416,Patient4_Healthy!T416,Patient7_Healthy!T416,Patient32_Healthy!T416)</f>
        <v>0.26188029990497158</v>
      </c>
    </row>
    <row r="436" spans="1:33" x14ac:dyDescent="0.25">
      <c r="A436" s="131" t="s">
        <v>148</v>
      </c>
      <c r="B436" s="132">
        <f>AVERAGE(Patient3_Healthy!B417,Patient4_Healthy!B417,Patient7_Healthy!B417,Patient32_Healthy!B417)</f>
        <v>4.3472237714740913</v>
      </c>
      <c r="C436" s="139">
        <f>STDEV(Patient3_Healthy!B417,Patient4_Healthy!B417,Patient7_Healthy!B417,Patient32_Healthy!B417)</f>
        <v>1.432682304307294</v>
      </c>
      <c r="D436">
        <f>AVERAGE(Patient3_Healthy!C417,Patient4_Healthy!C417,Patient7_Healthy!C417,Patient32_Healthy!C417)</f>
        <v>-0.61688294927333542</v>
      </c>
      <c r="E436" s="139">
        <f>STDEV(Patient3_Healthy!C417,Patient4_Healthy!C417,Patient7_Healthy!C417,Patient32_Healthy!C417)</f>
        <v>1.732647990308982</v>
      </c>
      <c r="F436" s="132">
        <f>AVERAGE(Patient3_Healthy!D417,Patient4_Healthy!D417,Patient7_Healthy!D417,Patient32_Healthy!D417)</f>
        <v>4.8769438645921763</v>
      </c>
      <c r="G436" s="139">
        <f>STDEV(Patient3_Healthy!D417,Patient4_Healthy!D417,Patient7_Healthy!D417,Patient32_Healthy!D417)</f>
        <v>1.2773219330366581</v>
      </c>
      <c r="H436">
        <f>AVERAGE(Patient3_Healthy!E417,Patient4_Healthy!E417,Patient7_Healthy!E417,Patient32_Healthy!E417)</f>
        <v>1.6797126011154702</v>
      </c>
      <c r="I436">
        <f>STDEV(Patient3_Healthy!E417,Patient4_Healthy!E417,Patient7_Healthy!E417,Patient32_Healthy!E417)</f>
        <v>3.3801166577924184</v>
      </c>
      <c r="L436" s="133" t="s">
        <v>149</v>
      </c>
      <c r="M436">
        <f>AVERAGE(Patient3_Healthy!H417,Patient4_Healthy!H417,Patient7_Healthy!H417,Patient32_Healthy!H417)</f>
        <v>154.6963959268565</v>
      </c>
      <c r="N436">
        <f>STDEV(Patient3_Healthy!H417,Patient4_Healthy!H417,Patient7_Healthy!H417,Patient32_Healthy!H417)</f>
        <v>35.26600983612915</v>
      </c>
      <c r="Q436" s="135" t="s">
        <v>149</v>
      </c>
      <c r="R436" s="132">
        <f>AVERAGE(Patient3_Healthy!M417,Patient4_Healthy!M417,Patient7_Healthy!M417,Patient32_Healthy!M417)</f>
        <v>0.68611820490936837</v>
      </c>
      <c r="S436" s="139">
        <f>STDEV(Patient3_Healthy!M417,Patient4_Healthy!M417,Patient7_Healthy!M417,Patient32_Healthy!M417)</f>
        <v>0.35183115338518028</v>
      </c>
      <c r="T436">
        <f>AVERAGE(Patient3_Healthy!N417,Patient4_Healthy!N417,Patient7_Healthy!N417,Patient32_Healthy!N417)</f>
        <v>0.78291992338916316</v>
      </c>
      <c r="U436">
        <f>STDEV(Patient3_Healthy!N417,Patient4_Healthy!N417,Patient7_Healthy!N417,Patient32_Healthy!N417)</f>
        <v>0.296178829768598</v>
      </c>
      <c r="V436" s="132">
        <f>AVERAGE(Patient3_Healthy!O417,Patient4_Healthy!O417,Patient7_Healthy!O417,Patient32_Healthy!O417)</f>
        <v>0.78745442496087326</v>
      </c>
      <c r="W436" s="139">
        <f>STDEV(Patient3_Healthy!O417,Patient4_Healthy!O417,Patient7_Healthy!O417,Patient32_Healthy!O417)</f>
        <v>0.28819327613633433</v>
      </c>
      <c r="X436" s="132">
        <f>AVERAGE(Patient3_Healthy!P417,Patient4_Healthy!P417,Patient7_Healthy!P417,Patient32_Healthy!P417)</f>
        <v>0.82545985157277046</v>
      </c>
      <c r="Y436" s="139">
        <f>STDEV(Patient3_Healthy!P417,Patient4_Healthy!P417,Patient7_Healthy!P417,Patient32_Healthy!P417)</f>
        <v>0.20016183617416314</v>
      </c>
      <c r="Z436" s="132">
        <f>AVERAGE(Patient3_Healthy!Q417,Patient4_Healthy!Q417,Patient7_Healthy!Q417,Patient32_Healthy!Q417)</f>
        <v>0.48895689485399346</v>
      </c>
      <c r="AA436" s="139">
        <f>STDEV(Patient3_Healthy!Q417,Patient4_Healthy!Q417,Patient7_Healthy!Q417,Patient32_Healthy!Q417)</f>
        <v>0.15437910814157055</v>
      </c>
      <c r="AB436" s="132">
        <f>AVERAGE(Patient3_Healthy!R417,Patient4_Healthy!R417,Patient7_Healthy!R417,Patient32_Healthy!R417)</f>
        <v>0.69005495619297252</v>
      </c>
      <c r="AC436" s="139">
        <f>STDEV(Patient3_Healthy!R417,Patient4_Healthy!R417,Patient7_Healthy!R417,Patient32_Healthy!R417)</f>
        <v>0.24899711449291723</v>
      </c>
      <c r="AD436" s="132">
        <f>AVERAGE(Patient3_Healthy!S417,Patient4_Healthy!S417,Patient7_Healthy!S417,Patient32_Healthy!S417)</f>
        <v>0.59991541409245464</v>
      </c>
      <c r="AE436" s="139">
        <f>STDEV(Patient3_Healthy!S417,Patient4_Healthy!S417,Patient7_Healthy!S417,Patient32_Healthy!S417)</f>
        <v>0.27551765390351468</v>
      </c>
      <c r="AF436">
        <f>AVERAGE(Patient3_Healthy!T417,Patient4_Healthy!T417,Patient7_Healthy!T417,Patient32_Healthy!T417)</f>
        <v>0.6091542962134382</v>
      </c>
      <c r="AG436">
        <f>STDEV(Patient3_Healthy!T417,Patient4_Healthy!T417,Patient7_Healthy!T417,Patient32_Healthy!T417)</f>
        <v>0.29223024223734412</v>
      </c>
    </row>
    <row r="437" spans="1:33" x14ac:dyDescent="0.25">
      <c r="A437" s="131" t="s">
        <v>149</v>
      </c>
      <c r="B437" s="132">
        <f>AVERAGE(Patient3_Healthy!B418,Patient4_Healthy!B418,Patient7_Healthy!B418,Patient32_Healthy!B418)</f>
        <v>4.4241730734913585</v>
      </c>
      <c r="C437" s="139">
        <f>STDEV(Patient3_Healthy!B418,Patient4_Healthy!B418,Patient7_Healthy!B418,Patient32_Healthy!B418)</f>
        <v>0.29688714007784406</v>
      </c>
      <c r="D437">
        <f>AVERAGE(Patient3_Healthy!C418,Patient4_Healthy!C418,Patient7_Healthy!C418,Patient32_Healthy!C418)</f>
        <v>0.49692037181351467</v>
      </c>
      <c r="E437" s="139">
        <f>STDEV(Patient3_Healthy!C418,Patient4_Healthy!C418,Patient7_Healthy!C418,Patient32_Healthy!C418)</f>
        <v>2.6035975885805307</v>
      </c>
      <c r="F437" s="132">
        <f>AVERAGE(Patient3_Healthy!D418,Patient4_Healthy!D418,Patient7_Healthy!D418,Patient32_Healthy!D418)</f>
        <v>6.0102473763845357</v>
      </c>
      <c r="G437" s="139">
        <f>STDEV(Patient3_Healthy!D418,Patient4_Healthy!D418,Patient7_Healthy!D418,Patient32_Healthy!D418)</f>
        <v>0.57738886528991074</v>
      </c>
      <c r="H437">
        <f>AVERAGE(Patient3_Healthy!E418,Patient4_Healthy!E418,Patient7_Healthy!E418,Patient32_Healthy!E418)</f>
        <v>0.15652892282539499</v>
      </c>
      <c r="I437">
        <f>STDEV(Patient3_Healthy!E418,Patient4_Healthy!E418,Patient7_Healthy!E418,Patient32_Healthy!E418)</f>
        <v>4.1288236686028581</v>
      </c>
      <c r="L437" s="133" t="s">
        <v>150</v>
      </c>
      <c r="M437">
        <f>AVERAGE(Patient3_Healthy!H418,Patient4_Healthy!H418,Patient7_Healthy!H418,Patient32_Healthy!H418)</f>
        <v>193.44822967307755</v>
      </c>
      <c r="N437">
        <f>STDEV(Patient3_Healthy!H418,Patient4_Healthy!H418,Patient7_Healthy!H418,Patient32_Healthy!H418)</f>
        <v>138.1454615307776</v>
      </c>
      <c r="Q437" s="135" t="s">
        <v>150</v>
      </c>
      <c r="R437" s="132">
        <f>AVERAGE(Patient3_Healthy!M418,Patient4_Healthy!M418,Patient7_Healthy!M418,Patient32_Healthy!M418)</f>
        <v>0.75521436715954038</v>
      </c>
      <c r="S437" s="139">
        <f>STDEV(Patient3_Healthy!M418,Patient4_Healthy!M418,Patient7_Healthy!M418,Patient32_Healthy!M418)</f>
        <v>0.27004887971297209</v>
      </c>
      <c r="T437">
        <f>AVERAGE(Patient3_Healthy!N418,Patient4_Healthy!N418,Patient7_Healthy!N418,Patient32_Healthy!N418)</f>
        <v>0.84046229637841663</v>
      </c>
      <c r="U437">
        <f>STDEV(Patient3_Healthy!N418,Patient4_Healthy!N418,Patient7_Healthy!N418,Patient32_Healthy!N418)</f>
        <v>0.20292857928546545</v>
      </c>
      <c r="V437" s="132">
        <f>AVERAGE(Patient3_Healthy!O418,Patient4_Healthy!O418,Patient7_Healthy!O418,Patient32_Healthy!O418)</f>
        <v>0.88689107040772786</v>
      </c>
      <c r="W437" s="139">
        <f>STDEV(Patient3_Healthy!O418,Patient4_Healthy!O418,Patient7_Healthy!O418,Patient32_Healthy!O418)</f>
        <v>0.11460137976938171</v>
      </c>
      <c r="X437" s="132">
        <f>AVERAGE(Patient3_Healthy!P418,Patient4_Healthy!P418,Patient7_Healthy!P418,Patient32_Healthy!P418)</f>
        <v>0.81010252380327985</v>
      </c>
      <c r="Y437" s="139">
        <f>STDEV(Patient3_Healthy!P418,Patient4_Healthy!P418,Patient7_Healthy!P418,Patient32_Healthy!P418)</f>
        <v>0.18164033224352344</v>
      </c>
      <c r="Z437" s="132">
        <f>AVERAGE(Patient3_Healthy!Q418,Patient4_Healthy!Q418,Patient7_Healthy!Q418,Patient32_Healthy!Q418)</f>
        <v>0.64665619355430448</v>
      </c>
      <c r="AA437" s="139">
        <f>STDEV(Patient3_Healthy!Q418,Patient4_Healthy!Q418,Patient7_Healthy!Q418,Patient32_Healthy!Q418)</f>
        <v>0.24059845074755393</v>
      </c>
      <c r="AB437" s="132">
        <f>AVERAGE(Patient3_Healthy!R418,Patient4_Healthy!R418,Patient7_Healthy!R418,Patient32_Healthy!R418)</f>
        <v>0.86697909549791297</v>
      </c>
      <c r="AC437" s="139">
        <f>STDEV(Patient3_Healthy!R418,Patient4_Healthy!R418,Patient7_Healthy!R418,Patient32_Healthy!R418)</f>
        <v>9.2862101853719986E-2</v>
      </c>
      <c r="AD437" s="132">
        <f>AVERAGE(Patient3_Healthy!S418,Patient4_Healthy!S418,Patient7_Healthy!S418,Patient32_Healthy!S418)</f>
        <v>0.70405548375479055</v>
      </c>
      <c r="AE437" s="139">
        <f>STDEV(Patient3_Healthy!S418,Patient4_Healthy!S418,Patient7_Healthy!S418,Patient32_Healthy!S418)</f>
        <v>7.4399903453822955E-2</v>
      </c>
      <c r="AF437">
        <f>AVERAGE(Patient3_Healthy!T418,Patient4_Healthy!T418,Patient7_Healthy!T418,Patient32_Healthy!T418)</f>
        <v>0.73615630503164153</v>
      </c>
      <c r="AG437">
        <f>STDEV(Patient3_Healthy!T418,Patient4_Healthy!T418,Patient7_Healthy!T418,Patient32_Healthy!T418)</f>
        <v>0.19786643352066904</v>
      </c>
    </row>
    <row r="438" spans="1:33" x14ac:dyDescent="0.25">
      <c r="A438" s="131" t="s">
        <v>150</v>
      </c>
      <c r="B438" s="132">
        <f>AVERAGE(Patient3_Healthy!B419,Patient4_Healthy!B419,Patient7_Healthy!B419,Patient32_Healthy!B419)</f>
        <v>4.812594454994839</v>
      </c>
      <c r="C438" s="139">
        <f>STDEV(Patient3_Healthy!B419,Patient4_Healthy!B419,Patient7_Healthy!B419,Patient32_Healthy!B419)</f>
        <v>2.2920139870416807</v>
      </c>
      <c r="D438">
        <f>AVERAGE(Patient3_Healthy!C419,Patient4_Healthy!C419,Patient7_Healthy!C419,Patient32_Healthy!C419)</f>
        <v>1.2460125798822135</v>
      </c>
      <c r="E438" s="139">
        <f>STDEV(Patient3_Healthy!C419,Patient4_Healthy!C419,Patient7_Healthy!C419,Patient32_Healthy!C419)</f>
        <v>3.6025919174693359</v>
      </c>
      <c r="F438" s="132">
        <f>AVERAGE(Patient3_Healthy!D419,Patient4_Healthy!D419,Patient7_Healthy!D419,Patient32_Healthy!D419)</f>
        <v>6.7351724832639555</v>
      </c>
      <c r="G438" s="139">
        <f>STDEV(Patient3_Healthy!D419,Patient4_Healthy!D419,Patient7_Healthy!D419,Patient32_Healthy!D419)</f>
        <v>2.0242910185897061</v>
      </c>
      <c r="H438">
        <f>AVERAGE(Patient3_Healthy!E419,Patient4_Healthy!E419,Patient7_Healthy!E419,Patient32_Healthy!E419)</f>
        <v>-5.4816408009248985</v>
      </c>
      <c r="I438">
        <f>STDEV(Patient3_Healthy!E419,Patient4_Healthy!E419,Patient7_Healthy!E419,Patient32_Healthy!E419)</f>
        <v>3.9273989501816327</v>
      </c>
      <c r="L438" s="133" t="s">
        <v>151</v>
      </c>
      <c r="M438">
        <f>AVERAGE(Patient3_Healthy!H419,Patient4_Healthy!H419,Patient7_Healthy!H419,Patient32_Healthy!H419)</f>
        <v>163.42982849759179</v>
      </c>
      <c r="N438">
        <f>STDEV(Patient3_Healthy!H419,Patient4_Healthy!H419,Patient7_Healthy!H419,Patient32_Healthy!H419)</f>
        <v>42.556561511995817</v>
      </c>
      <c r="Q438" s="135" t="s">
        <v>151</v>
      </c>
      <c r="R438" s="132">
        <f>AVERAGE(Patient3_Healthy!M419,Patient4_Healthy!M419,Patient7_Healthy!M419,Patient32_Healthy!M419)</f>
        <v>0.89364344016634734</v>
      </c>
      <c r="S438" s="139">
        <f>STDEV(Patient3_Healthy!M419,Patient4_Healthy!M419,Patient7_Healthy!M419,Patient32_Healthy!M419)</f>
        <v>0.11306569883871503</v>
      </c>
      <c r="T438">
        <f>AVERAGE(Patient3_Healthy!N419,Patient4_Healthy!N419,Patient7_Healthy!N419,Patient32_Healthy!N419)</f>
        <v>0.92448924902782847</v>
      </c>
      <c r="U438">
        <f>STDEV(Patient3_Healthy!N419,Patient4_Healthy!N419,Patient7_Healthy!N419,Patient32_Healthy!N419)</f>
        <v>4.5595735968708591E-2</v>
      </c>
      <c r="V438" s="132">
        <f>AVERAGE(Patient3_Healthy!O419,Patient4_Healthy!O419,Patient7_Healthy!O419,Patient32_Healthy!O419)</f>
        <v>0.86339008479509094</v>
      </c>
      <c r="W438" s="139">
        <f>STDEV(Patient3_Healthy!O419,Patient4_Healthy!O419,Patient7_Healthy!O419,Patient32_Healthy!O419)</f>
        <v>0.14859619815239891</v>
      </c>
      <c r="X438" s="132">
        <f>AVERAGE(Patient3_Healthy!P419,Patient4_Healthy!P419,Patient7_Healthy!P419,Patient32_Healthy!P419)</f>
        <v>0.79511832588225173</v>
      </c>
      <c r="Y438" s="139">
        <f>STDEV(Patient3_Healthy!P419,Patient4_Healthy!P419,Patient7_Healthy!P419,Patient32_Healthy!P419)</f>
        <v>0.13949214133063115</v>
      </c>
      <c r="Z438" s="132">
        <f>AVERAGE(Patient3_Healthy!Q419,Patient4_Healthy!Q419,Patient7_Healthy!Q419,Patient32_Healthy!Q419)</f>
        <v>0.5403001263231203</v>
      </c>
      <c r="AA438" s="139">
        <f>STDEV(Patient3_Healthy!Q419,Patient4_Healthy!Q419,Patient7_Healthy!Q419,Patient32_Healthy!Q419)</f>
        <v>5.3429004186309297E-2</v>
      </c>
      <c r="AB438" s="132">
        <f>AVERAGE(Patient3_Healthy!R419,Patient4_Healthy!R419,Patient7_Healthy!R419,Patient32_Healthy!R419)</f>
        <v>0.80822402666134607</v>
      </c>
      <c r="AC438" s="139">
        <f>STDEV(Patient3_Healthy!R419,Patient4_Healthy!R419,Patient7_Healthy!R419,Patient32_Healthy!R419)</f>
        <v>0.11264181577198362</v>
      </c>
      <c r="AD438" s="132">
        <f>AVERAGE(Patient3_Healthy!S419,Patient4_Healthy!S419,Patient7_Healthy!S419,Patient32_Healthy!S419)</f>
        <v>0.71402784609155312</v>
      </c>
      <c r="AE438" s="139">
        <f>STDEV(Patient3_Healthy!S419,Patient4_Healthy!S419,Patient7_Healthy!S419,Patient32_Healthy!S419)</f>
        <v>9.9142164578162675E-2</v>
      </c>
      <c r="AF438">
        <f>AVERAGE(Patient3_Healthy!T419,Patient4_Healthy!T419,Patient7_Healthy!T419,Patient32_Healthy!T419)</f>
        <v>0.76093253827724139</v>
      </c>
      <c r="AG438">
        <f>STDEV(Patient3_Healthy!T419,Patient4_Healthy!T419,Patient7_Healthy!T419,Patient32_Healthy!T419)</f>
        <v>0.18658350731644077</v>
      </c>
    </row>
    <row r="439" spans="1:33" x14ac:dyDescent="0.25">
      <c r="A439" s="131" t="s">
        <v>151</v>
      </c>
      <c r="B439" s="132">
        <f>AVERAGE(Patient3_Healthy!B420,Patient4_Healthy!B420,Patient7_Healthy!B420,Patient32_Healthy!B420)</f>
        <v>4.6776610963060081</v>
      </c>
      <c r="C439" s="139">
        <f>STDEV(Patient3_Healthy!B420,Patient4_Healthy!B420,Patient7_Healthy!B420,Patient32_Healthy!B420)</f>
        <v>0.52593872404875286</v>
      </c>
      <c r="D439">
        <f>AVERAGE(Patient3_Healthy!C420,Patient4_Healthy!C420,Patient7_Healthy!C420,Patient32_Healthy!C420)</f>
        <v>1.6506977784579406</v>
      </c>
      <c r="E439" s="139">
        <f>STDEV(Patient3_Healthy!C420,Patient4_Healthy!C420,Patient7_Healthy!C420,Patient32_Healthy!C420)</f>
        <v>2.7782406853054651</v>
      </c>
      <c r="F439" s="132">
        <f>AVERAGE(Patient3_Healthy!D420,Patient4_Healthy!D420,Patient7_Healthy!D420,Patient32_Healthy!D420)</f>
        <v>5.1156774809710361</v>
      </c>
      <c r="G439" s="139">
        <f>STDEV(Patient3_Healthy!D420,Patient4_Healthy!D420,Patient7_Healthy!D420,Patient32_Healthy!D420)</f>
        <v>0.53027855492911391</v>
      </c>
      <c r="H439">
        <f>AVERAGE(Patient3_Healthy!E420,Patient4_Healthy!E420,Patient7_Healthy!E420,Patient32_Healthy!E420)</f>
        <v>0.96789486959342153</v>
      </c>
      <c r="I439">
        <f>STDEV(Patient3_Healthy!E420,Patient4_Healthy!E420,Patient7_Healthy!E420,Patient32_Healthy!E420)</f>
        <v>0.96960702730759052</v>
      </c>
      <c r="L439" s="133" t="s">
        <v>152</v>
      </c>
      <c r="M439">
        <f>AVERAGE(Patient3_Healthy!H420,Patient4_Healthy!H420,Patient7_Healthy!H420,Patient32_Healthy!H420)</f>
        <v>104.3461488580899</v>
      </c>
      <c r="N439">
        <f>STDEV(Patient3_Healthy!H420,Patient4_Healthy!H420,Patient7_Healthy!H420,Patient32_Healthy!H420)</f>
        <v>12.165998606294481</v>
      </c>
      <c r="Q439" s="135" t="s">
        <v>152</v>
      </c>
      <c r="R439" s="132">
        <f>AVERAGE(Patient3_Healthy!M420,Patient4_Healthy!M420,Patient7_Healthy!M420,Patient32_Healthy!M420)</f>
        <v>0.91266385045789011</v>
      </c>
      <c r="S439" s="139">
        <f>STDEV(Patient3_Healthy!M420,Patient4_Healthy!M420,Patient7_Healthy!M420,Patient32_Healthy!M420)</f>
        <v>0.15127064834436682</v>
      </c>
      <c r="T439">
        <f>AVERAGE(Patient3_Healthy!N420,Patient4_Healthy!N420,Patient7_Healthy!N420,Patient32_Healthy!N420)</f>
        <v>0.93682740197937697</v>
      </c>
      <c r="U439">
        <f>STDEV(Patient3_Healthy!N420,Patient4_Healthy!N420,Patient7_Healthy!N420,Patient32_Healthy!N420)</f>
        <v>9.8948009243482613E-2</v>
      </c>
      <c r="V439" s="132">
        <f>AVERAGE(Patient3_Healthy!O420,Patient4_Healthy!O420,Patient7_Healthy!O420,Patient32_Healthy!O420)</f>
        <v>0.82950696260877521</v>
      </c>
      <c r="W439" s="139">
        <f>STDEV(Patient3_Healthy!O420,Patient4_Healthy!O420,Patient7_Healthy!O420,Patient32_Healthy!O420)</f>
        <v>8.07703579029007E-2</v>
      </c>
      <c r="X439" s="132">
        <f>AVERAGE(Patient3_Healthy!P420,Patient4_Healthy!P420,Patient7_Healthy!P420,Patient32_Healthy!P420)</f>
        <v>0.76939599910892775</v>
      </c>
      <c r="Y439" s="139">
        <f>STDEV(Patient3_Healthy!P420,Patient4_Healthy!P420,Patient7_Healthy!P420,Patient32_Healthy!P420)</f>
        <v>0.17886828897143689</v>
      </c>
      <c r="Z439" s="132">
        <f>AVERAGE(Patient3_Healthy!Q420,Patient4_Healthy!Q420,Patient7_Healthy!Q420,Patient32_Healthy!Q420)</f>
        <v>0.62510773133029474</v>
      </c>
      <c r="AA439" s="139">
        <f>STDEV(Patient3_Healthy!Q420,Patient4_Healthy!Q420,Patient7_Healthy!Q420,Patient32_Healthy!Q420)</f>
        <v>6.9393611608188202E-2</v>
      </c>
      <c r="AB439" s="132">
        <f>AVERAGE(Patient3_Healthy!R420,Patient4_Healthy!R420,Patient7_Healthy!R420,Patient32_Healthy!R420)</f>
        <v>0.8109925548607313</v>
      </c>
      <c r="AC439" s="139">
        <f>STDEV(Patient3_Healthy!R420,Patient4_Healthy!R420,Patient7_Healthy!R420,Patient32_Healthy!R420)</f>
        <v>0.11613374322907317</v>
      </c>
      <c r="AD439" s="132">
        <f>AVERAGE(Patient3_Healthy!S420,Patient4_Healthy!S420,Patient7_Healthy!S420,Patient32_Healthy!S420)</f>
        <v>0.73336269904042251</v>
      </c>
      <c r="AE439" s="139">
        <f>STDEV(Patient3_Healthy!S420,Patient4_Healthy!S420,Patient7_Healthy!S420,Patient32_Healthy!S420)</f>
        <v>8.0392379678325063E-2</v>
      </c>
      <c r="AF439">
        <f>AVERAGE(Patient3_Healthy!T420,Patient4_Healthy!T420,Patient7_Healthy!T420,Patient32_Healthy!T420)</f>
        <v>0.83927955317149328</v>
      </c>
      <c r="AG439">
        <f>STDEV(Patient3_Healthy!T420,Patient4_Healthy!T420,Patient7_Healthy!T420,Patient32_Healthy!T420)</f>
        <v>0.19692563588226797</v>
      </c>
    </row>
    <row r="440" spans="1:33" x14ac:dyDescent="0.25">
      <c r="A440" s="131" t="s">
        <v>152</v>
      </c>
      <c r="B440" s="132">
        <f>AVERAGE(Patient3_Healthy!B421,Patient4_Healthy!B421,Patient7_Healthy!B421,Patient32_Healthy!B421)</f>
        <v>4.9844362991856039</v>
      </c>
      <c r="C440" s="139">
        <f>STDEV(Patient3_Healthy!B421,Patient4_Healthy!B421,Patient7_Healthy!B421,Patient32_Healthy!B421)</f>
        <v>1.2447704750925095</v>
      </c>
      <c r="D440">
        <f>AVERAGE(Patient3_Healthy!C421,Patient4_Healthy!C421,Patient7_Healthy!C421,Patient32_Healthy!C421)</f>
        <v>-1.1714778878167449</v>
      </c>
      <c r="E440" s="139">
        <f>STDEV(Patient3_Healthy!C421,Patient4_Healthy!C421,Patient7_Healthy!C421,Patient32_Healthy!C421)</f>
        <v>1.3658200181815605</v>
      </c>
      <c r="F440" s="132">
        <f>AVERAGE(Patient3_Healthy!D421,Patient4_Healthy!D421,Patient7_Healthy!D421,Patient32_Healthy!D421)</f>
        <v>5.9261824631226387</v>
      </c>
      <c r="G440" s="139">
        <f>STDEV(Patient3_Healthy!D421,Patient4_Healthy!D421,Patient7_Healthy!D421,Patient32_Healthy!D421)</f>
        <v>2.0296982390101257</v>
      </c>
      <c r="H440">
        <f>AVERAGE(Patient3_Healthy!E421,Patient4_Healthy!E421,Patient7_Healthy!E421,Patient32_Healthy!E421)</f>
        <v>2.3835512766480087</v>
      </c>
      <c r="I440">
        <f>STDEV(Patient3_Healthy!E421,Patient4_Healthy!E421,Patient7_Healthy!E421,Patient32_Healthy!E421)</f>
        <v>2.2123357988850372</v>
      </c>
    </row>
    <row r="441" spans="1:33" x14ac:dyDescent="0.25">
      <c r="A441" s="165"/>
    </row>
    <row r="442" spans="1:33" x14ac:dyDescent="0.25">
      <c r="A442" s="165"/>
    </row>
    <row r="443" spans="1:33" x14ac:dyDescent="0.25">
      <c r="A443" s="165"/>
    </row>
    <row r="444" spans="1:33" x14ac:dyDescent="0.25">
      <c r="A444" s="165"/>
    </row>
    <row r="445" spans="1:33" x14ac:dyDescent="0.25">
      <c r="A445" s="165"/>
    </row>
    <row r="446" spans="1:33" x14ac:dyDescent="0.25">
      <c r="A446" s="165"/>
    </row>
    <row r="448" spans="1:33" x14ac:dyDescent="0.25">
      <c r="A448" s="165" t="s">
        <v>153</v>
      </c>
      <c r="Q448" s="165" t="s">
        <v>154</v>
      </c>
    </row>
    <row r="449" spans="1:33" x14ac:dyDescent="0.25">
      <c r="A449" s="198"/>
      <c r="B449" s="200" t="s">
        <v>12</v>
      </c>
      <c r="C449" s="201"/>
      <c r="D449" s="201"/>
      <c r="E449" s="202"/>
      <c r="F449" s="203" t="s">
        <v>105</v>
      </c>
      <c r="G449" s="201"/>
      <c r="H449" s="201"/>
      <c r="I449" s="201"/>
      <c r="L449" s="204"/>
      <c r="M449" s="205" t="s">
        <v>130</v>
      </c>
      <c r="N449" s="205"/>
      <c r="Q449" s="135"/>
      <c r="R449" s="206" t="s">
        <v>131</v>
      </c>
      <c r="S449" s="207"/>
      <c r="T449" s="206" t="s">
        <v>132</v>
      </c>
      <c r="U449" s="207"/>
      <c r="V449" s="206" t="s">
        <v>133</v>
      </c>
      <c r="W449" s="207"/>
      <c r="X449" s="206" t="s">
        <v>134</v>
      </c>
      <c r="Y449" s="207"/>
      <c r="Z449" s="206" t="s">
        <v>135</v>
      </c>
      <c r="AA449" s="207"/>
      <c r="AB449" s="206" t="s">
        <v>136</v>
      </c>
      <c r="AC449" s="207"/>
      <c r="AD449" s="206" t="s">
        <v>137</v>
      </c>
      <c r="AE449" s="207"/>
      <c r="AF449" s="208" t="s">
        <v>138</v>
      </c>
      <c r="AG449" s="208"/>
    </row>
    <row r="450" spans="1:33" x14ac:dyDescent="0.25">
      <c r="A450" s="198"/>
      <c r="B450" s="209" t="s">
        <v>139</v>
      </c>
      <c r="C450" s="210"/>
      <c r="D450" s="211" t="s">
        <v>140</v>
      </c>
      <c r="E450" s="210"/>
      <c r="F450" s="209" t="s">
        <v>139</v>
      </c>
      <c r="G450" s="210"/>
      <c r="H450" s="211" t="s">
        <v>140</v>
      </c>
      <c r="I450" s="212"/>
      <c r="L450" s="204"/>
      <c r="M450" s="133" t="s">
        <v>241</v>
      </c>
      <c r="N450" s="133" t="s">
        <v>19</v>
      </c>
      <c r="Q450" s="135"/>
      <c r="R450" s="134" t="s">
        <v>241</v>
      </c>
      <c r="S450" s="136" t="s">
        <v>19</v>
      </c>
      <c r="T450" s="135" t="s">
        <v>241</v>
      </c>
      <c r="U450" s="135" t="s">
        <v>19</v>
      </c>
      <c r="V450" s="134" t="s">
        <v>241</v>
      </c>
      <c r="W450" s="136" t="s">
        <v>19</v>
      </c>
      <c r="X450" s="134" t="s">
        <v>241</v>
      </c>
      <c r="Y450" s="136" t="s">
        <v>19</v>
      </c>
      <c r="Z450" s="134" t="s">
        <v>241</v>
      </c>
      <c r="AA450" s="136" t="s">
        <v>19</v>
      </c>
      <c r="AB450" s="134" t="s">
        <v>241</v>
      </c>
      <c r="AC450" s="136" t="s">
        <v>19</v>
      </c>
      <c r="AD450" s="134" t="s">
        <v>241</v>
      </c>
      <c r="AE450" s="136" t="s">
        <v>19</v>
      </c>
      <c r="AF450" s="135" t="s">
        <v>241</v>
      </c>
      <c r="AG450" s="135" t="s">
        <v>19</v>
      </c>
    </row>
    <row r="451" spans="1:33" x14ac:dyDescent="0.25">
      <c r="A451" s="199"/>
      <c r="B451" s="129" t="s">
        <v>241</v>
      </c>
      <c r="C451" s="130" t="s">
        <v>19</v>
      </c>
      <c r="D451" s="131" t="s">
        <v>241</v>
      </c>
      <c r="E451" s="130" t="s">
        <v>19</v>
      </c>
      <c r="F451" s="129" t="s">
        <v>241</v>
      </c>
      <c r="G451" s="130" t="s">
        <v>19</v>
      </c>
      <c r="H451" s="131" t="s">
        <v>241</v>
      </c>
      <c r="I451" s="131" t="s">
        <v>19</v>
      </c>
      <c r="L451" s="133" t="s">
        <v>141</v>
      </c>
      <c r="M451">
        <f>AVERAGE(Patient3_Healthy!H432,Patient4_Healthy!H432,Patient7_Healthy!H432,Patient32_Healthy!H432)</f>
        <v>348.8506712804226</v>
      </c>
      <c r="N451">
        <f>STDEV(Patient3_Healthy!H432,Patient4_Healthy!H432,Patient7_Healthy!H432,Patient32_Healthy!H432)</f>
        <v>620.80697710980849</v>
      </c>
      <c r="Q451" s="147" t="s">
        <v>155</v>
      </c>
      <c r="R451" s="132">
        <f>AVERAGE(Patient3_Healthy!M432,Patient4_Healthy!M432,Patient7_Healthy!M432,Patient32_Healthy!M432)</f>
        <v>0.81262588722458473</v>
      </c>
      <c r="S451" s="139">
        <f>STDEV(Patient3_Healthy!M432,Patient4_Healthy!M432,Patient7_Healthy!M432,Patient32_Healthy!M432)</f>
        <v>0.29635596892387406</v>
      </c>
      <c r="T451">
        <f>AVERAGE(Patient3_Healthy!N432,Patient4_Healthy!N432,Patient7_Healthy!N432,Patient32_Healthy!N432)</f>
        <v>0.88615360145218325</v>
      </c>
      <c r="U451">
        <f>STDEV(Patient3_Healthy!N432,Patient4_Healthy!N432,Patient7_Healthy!N432,Patient32_Healthy!N432)</f>
        <v>0.14245580367569738</v>
      </c>
      <c r="V451" s="132">
        <f>AVERAGE(Patient3_Healthy!O432,Patient4_Healthy!O432,Patient7_Healthy!O432,Patient32_Healthy!O432)</f>
        <v>0.87673032887061197</v>
      </c>
      <c r="W451" s="139">
        <f>STDEV(Patient3_Healthy!O432,Patient4_Healthy!O432,Patient7_Healthy!O432,Patient32_Healthy!O432)</f>
        <v>0.12659950874664191</v>
      </c>
      <c r="X451" s="132">
        <f>AVERAGE(Patient3_Healthy!P432,Patient4_Healthy!P432,Patient7_Healthy!P432,Patient32_Healthy!P432)</f>
        <v>0.6676590002767735</v>
      </c>
      <c r="Y451" s="139">
        <f>STDEV(Patient3_Healthy!P432,Patient4_Healthy!P432,Patient7_Healthy!P432,Patient32_Healthy!P432)</f>
        <v>0.30217764245338075</v>
      </c>
      <c r="Z451" s="132">
        <f>AVERAGE(Patient3_Healthy!Q432,Patient4_Healthy!Q432,Patient7_Healthy!Q432,Patient32_Healthy!Q432)</f>
        <v>0.58638295736136159</v>
      </c>
      <c r="AA451" s="139">
        <f>STDEV(Patient3_Healthy!Q432,Patient4_Healthy!Q432,Patient7_Healthy!Q432,Patient32_Healthy!Q432)</f>
        <v>0.44268642964055399</v>
      </c>
      <c r="AB451" s="132">
        <f>AVERAGE(Patient3_Healthy!R432,Patient4_Healthy!R432,Patient7_Healthy!R432,Patient32_Healthy!R432)</f>
        <v>0.68661439471299024</v>
      </c>
      <c r="AC451" s="139">
        <f>STDEV(Patient3_Healthy!R432,Patient4_Healthy!R432,Patient7_Healthy!R432,Patient32_Healthy!R432)</f>
        <v>0.39997170363583945</v>
      </c>
      <c r="AD451" s="132">
        <f>AVERAGE(Patient3_Healthy!S432,Patient4_Healthy!S432,Patient7_Healthy!S432,Patient32_Healthy!S432)</f>
        <v>0.70080580809045956</v>
      </c>
      <c r="AE451" s="139">
        <f>STDEV(Patient3_Healthy!S432,Patient4_Healthy!S432,Patient7_Healthy!S432,Patient32_Healthy!S432)</f>
        <v>0.37202229250985863</v>
      </c>
      <c r="AF451">
        <f>AVERAGE(Patient3_Healthy!T432,Patient4_Healthy!T432,Patient7_Healthy!T432,Patient32_Healthy!T432)</f>
        <v>0.51910916925802653</v>
      </c>
      <c r="AG451">
        <f>STDEV(Patient3_Healthy!T432,Patient4_Healthy!T432,Patient7_Healthy!T432,Patient32_Healthy!T432)</f>
        <v>0.44022043533023492</v>
      </c>
    </row>
    <row r="452" spans="1:33" x14ac:dyDescent="0.25">
      <c r="A452" s="131" t="s">
        <v>141</v>
      </c>
      <c r="B452" s="132">
        <f>AVERAGE(Patient3_Healthy!B433,Patient4_Healthy!B433,Patient7_Healthy!B433,Patient32_Healthy!B433)</f>
        <v>3.8111396622948561</v>
      </c>
      <c r="C452" s="139">
        <f>STDEV(Patient3_Healthy!B433,Patient4_Healthy!B433,Patient7_Healthy!B433,Patient32_Healthy!B433)</f>
        <v>4.1089480921749217</v>
      </c>
      <c r="D452">
        <f>AVERAGE(Patient3_Healthy!C433,Patient4_Healthy!C433,Patient7_Healthy!C433,Patient32_Healthy!C433)</f>
        <v>-4.3660091701148085</v>
      </c>
      <c r="E452" s="139">
        <f>STDEV(Patient3_Healthy!C433,Patient4_Healthy!C433,Patient7_Healthy!C433,Patient32_Healthy!C433)</f>
        <v>10.11523099837714</v>
      </c>
      <c r="F452" s="132">
        <f>AVERAGE(Patient3_Healthy!D433,Patient4_Healthy!D433,Patient7_Healthy!D433,Patient32_Healthy!D433)</f>
        <v>5.033613143944816</v>
      </c>
      <c r="G452" s="139">
        <f>STDEV(Patient3_Healthy!D433,Patient4_Healthy!D433,Patient7_Healthy!D433,Patient32_Healthy!D433)</f>
        <v>5.0212555642140488</v>
      </c>
      <c r="H452">
        <f>AVERAGE(Patient3_Healthy!E433,Patient4_Healthy!E433,Patient7_Healthy!E433,Patient32_Healthy!E433)</f>
        <v>1.5610102364151843</v>
      </c>
      <c r="I452">
        <f>STDEV(Patient3_Healthy!E433,Patient4_Healthy!E433,Patient7_Healthy!E433,Patient32_Healthy!E433)</f>
        <v>9.4733981195805743</v>
      </c>
      <c r="L452" s="133" t="s">
        <v>142</v>
      </c>
      <c r="M452">
        <f>AVERAGE(Patient3_Healthy!H433,Patient4_Healthy!H433,Patient7_Healthy!H433,Patient32_Healthy!H433)</f>
        <v>80.574438124231619</v>
      </c>
      <c r="N452">
        <f>STDEV(Patient3_Healthy!H433,Patient4_Healthy!H433,Patient7_Healthy!H433,Patient32_Healthy!H433)</f>
        <v>120.19131367258106</v>
      </c>
      <c r="Q452" s="147" t="s">
        <v>156</v>
      </c>
      <c r="R452" s="132">
        <f>AVERAGE(Patient3_Healthy!M433,Patient4_Healthy!M433,Patient7_Healthy!M433,Patient32_Healthy!M433)</f>
        <v>0.63291223901734517</v>
      </c>
      <c r="S452" s="139">
        <f>STDEV(Patient3_Healthy!M433,Patient4_Healthy!M433,Patient7_Healthy!M433,Patient32_Healthy!M433)</f>
        <v>0.26766430999345647</v>
      </c>
      <c r="T452">
        <f>AVERAGE(Patient3_Healthy!N433,Patient4_Healthy!N433,Patient7_Healthy!N433,Patient32_Healthy!N433)</f>
        <v>0.8022433005640448</v>
      </c>
      <c r="U452">
        <f>STDEV(Patient3_Healthy!N433,Patient4_Healthy!N433,Patient7_Healthy!N433,Patient32_Healthy!N433)</f>
        <v>0.2312265598342832</v>
      </c>
      <c r="V452" s="132">
        <f>AVERAGE(Patient3_Healthy!O433,Patient4_Healthy!O433,Patient7_Healthy!O433,Patient32_Healthy!O433)</f>
        <v>0.80409993067361851</v>
      </c>
      <c r="W452" s="139">
        <f>STDEV(Patient3_Healthy!O433,Patient4_Healthy!O433,Patient7_Healthy!O433,Patient32_Healthy!O433)</f>
        <v>0.26879652951919408</v>
      </c>
      <c r="X452" s="132">
        <f>AVERAGE(Patient3_Healthy!P433,Patient4_Healthy!P433,Patient7_Healthy!P433,Patient32_Healthy!P433)</f>
        <v>0.73016944030126785</v>
      </c>
      <c r="Y452" s="139">
        <f>STDEV(Patient3_Healthy!P433,Patient4_Healthy!P433,Patient7_Healthy!P433,Patient32_Healthy!P433)</f>
        <v>0.31622637164746115</v>
      </c>
      <c r="Z452" s="132">
        <f>AVERAGE(Patient3_Healthy!Q433,Patient4_Healthy!Q433,Patient7_Healthy!Q433,Patient32_Healthy!Q433)</f>
        <v>0.67194908717048796</v>
      </c>
      <c r="AA452" s="139">
        <f>STDEV(Patient3_Healthy!Q433,Patient4_Healthy!Q433,Patient7_Healthy!Q433,Patient32_Healthy!Q433)</f>
        <v>0.36830350812333212</v>
      </c>
      <c r="AB452" s="132">
        <f>AVERAGE(Patient3_Healthy!R433,Patient4_Healthy!R433,Patient7_Healthy!R433,Patient32_Healthy!R433)</f>
        <v>0.79906700324561464</v>
      </c>
      <c r="AC452" s="139">
        <f>STDEV(Patient3_Healthy!R433,Patient4_Healthy!R433,Patient7_Healthy!R433,Patient32_Healthy!R433)</f>
        <v>0.23962019544858065</v>
      </c>
      <c r="AD452" s="132">
        <f>AVERAGE(Patient3_Healthy!S433,Patient4_Healthy!S433,Patient7_Healthy!S433,Patient32_Healthy!S433)</f>
        <v>0.85523743860531165</v>
      </c>
      <c r="AE452" s="139">
        <f>STDEV(Patient3_Healthy!S433,Patient4_Healthy!S433,Patient7_Healthy!S433,Patient32_Healthy!S433)</f>
        <v>0.24794250868595472</v>
      </c>
      <c r="AF452">
        <f>AVERAGE(Patient3_Healthy!T433,Patient4_Healthy!T433,Patient7_Healthy!T433,Patient32_Healthy!T433)</f>
        <v>0.82010214699551875</v>
      </c>
      <c r="AG452">
        <f>STDEV(Patient3_Healthy!T433,Patient4_Healthy!T433,Patient7_Healthy!T433,Patient32_Healthy!T433)</f>
        <v>0.21800923538170283</v>
      </c>
    </row>
    <row r="453" spans="1:33" x14ac:dyDescent="0.25">
      <c r="A453" s="131" t="s">
        <v>142</v>
      </c>
      <c r="B453" s="132">
        <f>AVERAGE(Patient3_Healthy!B434,Patient4_Healthy!B434,Patient7_Healthy!B434,Patient32_Healthy!B434)</f>
        <v>2.2473015585852441</v>
      </c>
      <c r="C453" s="139">
        <f>STDEV(Patient3_Healthy!B434,Patient4_Healthy!B434,Patient7_Healthy!B434,Patient32_Healthy!B434)</f>
        <v>1.4845739966540397</v>
      </c>
      <c r="D453">
        <f>AVERAGE(Patient3_Healthy!C434,Patient4_Healthy!C434,Patient7_Healthy!C434,Patient32_Healthy!C434)</f>
        <v>1.1055873624337151</v>
      </c>
      <c r="E453" s="139">
        <f>STDEV(Patient3_Healthy!C434,Patient4_Healthy!C434,Patient7_Healthy!C434,Patient32_Healthy!C434)</f>
        <v>1.7417551161236084</v>
      </c>
      <c r="F453" s="132">
        <f>AVERAGE(Patient3_Healthy!D434,Patient4_Healthy!D434,Patient7_Healthy!D434,Patient32_Healthy!D434)</f>
        <v>3.7435623258107142</v>
      </c>
      <c r="G453" s="139">
        <f>STDEV(Patient3_Healthy!D434,Patient4_Healthy!D434,Patient7_Healthy!D434,Patient32_Healthy!D434)</f>
        <v>2.690208316366113</v>
      </c>
      <c r="H453">
        <f>AVERAGE(Patient3_Healthy!E434,Patient4_Healthy!E434,Patient7_Healthy!E434,Patient32_Healthy!E434)</f>
        <v>-2.8773036463596853</v>
      </c>
      <c r="I453">
        <f>STDEV(Patient3_Healthy!E434,Patient4_Healthy!E434,Patient7_Healthy!E434,Patient32_Healthy!E434)</f>
        <v>3.8737384446160292</v>
      </c>
      <c r="L453" s="133" t="s">
        <v>143</v>
      </c>
      <c r="M453">
        <f>AVERAGE(Patient3_Healthy!H434,Patient4_Healthy!H434,Patient7_Healthy!H434,Patient32_Healthy!H434)</f>
        <v>46.904127516223788</v>
      </c>
      <c r="N453">
        <f>STDEV(Patient3_Healthy!H434,Patient4_Healthy!H434,Patient7_Healthy!H434,Patient32_Healthy!H434)</f>
        <v>30.500606714719041</v>
      </c>
      <c r="Q453" s="147" t="s">
        <v>157</v>
      </c>
      <c r="R453" s="132">
        <f>AVERAGE(Patient3_Healthy!M434,Patient4_Healthy!M434,Patient7_Healthy!M434,Patient32_Healthy!M434)</f>
        <v>0.67382771956361953</v>
      </c>
      <c r="S453" s="139">
        <f>STDEV(Patient3_Healthy!M434,Patient4_Healthy!M434,Patient7_Healthy!M434,Patient32_Healthy!M434)</f>
        <v>0.33271342489265487</v>
      </c>
      <c r="T453">
        <f>AVERAGE(Patient3_Healthy!N434,Patient4_Healthy!N434,Patient7_Healthy!N434,Patient32_Healthy!N434)</f>
        <v>0.74206312090342419</v>
      </c>
      <c r="U453">
        <f>STDEV(Patient3_Healthy!N434,Patient4_Healthy!N434,Patient7_Healthy!N434,Patient32_Healthy!N434)</f>
        <v>0.2381817441047776</v>
      </c>
      <c r="V453" s="132">
        <f>AVERAGE(Patient3_Healthy!O434,Patient4_Healthy!O434,Patient7_Healthy!O434,Patient32_Healthy!O434)</f>
        <v>0.73392915782797674</v>
      </c>
      <c r="W453" s="139">
        <f>STDEV(Patient3_Healthy!O434,Patient4_Healthy!O434,Patient7_Healthy!O434,Patient32_Healthy!O434)</f>
        <v>0.32161675097793324</v>
      </c>
      <c r="X453" s="132">
        <f>AVERAGE(Patient3_Healthy!P434,Patient4_Healthy!P434,Patient7_Healthy!P434,Patient32_Healthy!P434)</f>
        <v>0.50422268375417911</v>
      </c>
      <c r="Y453" s="139">
        <f>STDEV(Patient3_Healthy!P434,Patient4_Healthy!P434,Patient7_Healthy!P434,Patient32_Healthy!P434)</f>
        <v>0.15501773354466417</v>
      </c>
      <c r="Z453" s="132">
        <f>AVERAGE(Patient3_Healthy!Q434,Patient4_Healthy!Q434,Patient7_Healthy!Q434,Patient32_Healthy!Q434)</f>
        <v>0.79816179266485054</v>
      </c>
      <c r="AA453" s="139">
        <f>STDEV(Patient3_Healthy!Q434,Patient4_Healthy!Q434,Patient7_Healthy!Q434,Patient32_Healthy!Q434)</f>
        <v>0.34959403001309985</v>
      </c>
      <c r="AB453" s="132">
        <f>AVERAGE(Patient3_Healthy!R434,Patient4_Healthy!R434,Patient7_Healthy!R434,Patient32_Healthy!R434)</f>
        <v>0.6848875088078592</v>
      </c>
      <c r="AC453" s="139">
        <f>STDEV(Patient3_Healthy!R434,Patient4_Healthy!R434,Patient7_Healthy!R434,Patient32_Healthy!R434)</f>
        <v>0.31071185091832321</v>
      </c>
      <c r="AD453" s="132">
        <f>AVERAGE(Patient3_Healthy!S434,Patient4_Healthy!S434,Patient7_Healthy!S434,Patient32_Healthy!S434)</f>
        <v>0.43966104393389277</v>
      </c>
      <c r="AE453" s="139">
        <f>STDEV(Patient3_Healthy!S434,Patient4_Healthy!S434,Patient7_Healthy!S434,Patient32_Healthy!S434)</f>
        <v>0.50301949027157111</v>
      </c>
      <c r="AF453">
        <f>AVERAGE(Patient3_Healthy!T434,Patient4_Healthy!T434,Patient7_Healthy!T434,Patient32_Healthy!T434)</f>
        <v>0.54857142981249774</v>
      </c>
      <c r="AG453">
        <f>STDEV(Patient3_Healthy!T434,Patient4_Healthy!T434,Patient7_Healthy!T434,Patient32_Healthy!T434)</f>
        <v>0.41535851055214884</v>
      </c>
    </row>
    <row r="454" spans="1:33" x14ac:dyDescent="0.25">
      <c r="A454" s="131" t="s">
        <v>143</v>
      </c>
      <c r="B454" s="132">
        <f>AVERAGE(Patient3_Healthy!B435,Patient4_Healthy!B435,Patient7_Healthy!B435,Patient32_Healthy!B435)</f>
        <v>3.3058689951202807</v>
      </c>
      <c r="C454" s="139">
        <f>STDEV(Patient3_Healthy!B435,Patient4_Healthy!B435,Patient7_Healthy!B435,Patient32_Healthy!B435)</f>
        <v>1.2241420586008855</v>
      </c>
      <c r="D454">
        <f>AVERAGE(Patient3_Healthy!C435,Patient4_Healthy!C435,Patient7_Healthy!C435,Patient32_Healthy!C435)</f>
        <v>-0.51208981199250414</v>
      </c>
      <c r="E454" s="139">
        <f>STDEV(Patient3_Healthy!C435,Patient4_Healthy!C435,Patient7_Healthy!C435,Patient32_Healthy!C435)</f>
        <v>3.5849165344197029</v>
      </c>
      <c r="F454" s="132">
        <f>AVERAGE(Patient3_Healthy!D435,Patient4_Healthy!D435,Patient7_Healthy!D435,Patient32_Healthy!D435)</f>
        <v>5.0823345665062796</v>
      </c>
      <c r="G454" s="139">
        <f>STDEV(Patient3_Healthy!D435,Patient4_Healthy!D435,Patient7_Healthy!D435,Patient32_Healthy!D435)</f>
        <v>2.603958441640041</v>
      </c>
      <c r="H454">
        <f>AVERAGE(Patient3_Healthy!E435,Patient4_Healthy!E435,Patient7_Healthy!E435,Patient32_Healthy!E435)</f>
        <v>0.89956748797476715</v>
      </c>
      <c r="I454">
        <f>STDEV(Patient3_Healthy!E435,Patient4_Healthy!E435,Patient7_Healthy!E435,Patient32_Healthy!E435)</f>
        <v>6.3953431553184998</v>
      </c>
      <c r="L454" s="133" t="s">
        <v>144</v>
      </c>
      <c r="M454">
        <f>AVERAGE(Patient3_Healthy!H435,Patient4_Healthy!H435,Patient7_Healthy!H435,Patient32_Healthy!H435)</f>
        <v>50.409618273284664</v>
      </c>
      <c r="N454">
        <f>STDEV(Patient3_Healthy!H435,Patient4_Healthy!H435,Patient7_Healthy!H435,Patient32_Healthy!H435)</f>
        <v>44.185290520454679</v>
      </c>
      <c r="Q454" s="147" t="s">
        <v>158</v>
      </c>
      <c r="R454" s="132">
        <f>AVERAGE(Patient3_Healthy!M435,Patient4_Healthy!M435,Patient7_Healthy!M435,Patient32_Healthy!M435)</f>
        <v>0.4873554349682947</v>
      </c>
      <c r="S454" s="139">
        <f>STDEV(Patient3_Healthy!M435,Patient4_Healthy!M435,Patient7_Healthy!M435,Patient32_Healthy!M435)</f>
        <v>0.20359157631454919</v>
      </c>
      <c r="T454">
        <f>AVERAGE(Patient3_Healthy!N435,Patient4_Healthy!N435,Patient7_Healthy!N435,Patient32_Healthy!N435)</f>
        <v>0.73716435148007453</v>
      </c>
      <c r="U454">
        <f>STDEV(Patient3_Healthy!N435,Patient4_Healthy!N435,Patient7_Healthy!N435,Patient32_Healthy!N435)</f>
        <v>8.0247937510089545E-2</v>
      </c>
      <c r="V454" s="132">
        <f>AVERAGE(Patient3_Healthy!O435,Patient4_Healthy!O435,Patient7_Healthy!O435,Patient32_Healthy!O435)</f>
        <v>0.90299447752991635</v>
      </c>
      <c r="W454" s="139">
        <f>STDEV(Patient3_Healthy!O435,Patient4_Healthy!O435,Patient7_Healthy!O435,Patient32_Healthy!O435)</f>
        <v>2.949491412746657E-3</v>
      </c>
      <c r="X454" s="132">
        <f>AVERAGE(Patient3_Healthy!P435,Patient4_Healthy!P435,Patient7_Healthy!P435,Patient32_Healthy!P435)</f>
        <v>0.43587686199945935</v>
      </c>
      <c r="Y454" s="139">
        <f>STDEV(Patient3_Healthy!P435,Patient4_Healthy!P435,Patient7_Healthy!P435,Patient32_Healthy!P435)</f>
        <v>5.8456663409938117E-2</v>
      </c>
      <c r="Z454" s="132">
        <f>AVERAGE(Patient3_Healthy!Q435,Patient4_Healthy!Q435,Patient7_Healthy!Q435,Patient32_Healthy!Q435)</f>
        <v>0.45501020547992521</v>
      </c>
      <c r="AA454" s="139">
        <f>STDEV(Patient3_Healthy!Q435,Patient4_Healthy!Q435,Patient7_Healthy!Q435,Patient32_Healthy!Q435)</f>
        <v>0.15306687213689843</v>
      </c>
      <c r="AB454" s="132">
        <f>AVERAGE(Patient3_Healthy!R435,Patient4_Healthy!R435,Patient7_Healthy!R435,Patient32_Healthy!R435)</f>
        <v>0.758299328542555</v>
      </c>
      <c r="AC454" s="139">
        <f>STDEV(Patient3_Healthy!R435,Patient4_Healthy!R435,Patient7_Healthy!R435,Patient32_Healthy!R435)</f>
        <v>9.9071833061494627E-2</v>
      </c>
      <c r="AD454" s="132">
        <f>AVERAGE(Patient3_Healthy!S435,Patient4_Healthy!S435,Patient7_Healthy!S435,Patient32_Healthy!S435)</f>
        <v>0.43229892695499428</v>
      </c>
      <c r="AE454" s="139">
        <f>STDEV(Patient3_Healthy!S435,Patient4_Healthy!S435,Patient7_Healthy!S435,Patient32_Healthy!S435)</f>
        <v>0.21739534700035046</v>
      </c>
      <c r="AF454">
        <f>AVERAGE(Patient3_Healthy!T435,Patient4_Healthy!T435,Patient7_Healthy!T435,Patient32_Healthy!T435)</f>
        <v>0.35564734908516077</v>
      </c>
      <c r="AG454">
        <f>STDEV(Patient3_Healthy!T435,Patient4_Healthy!T435,Patient7_Healthy!T435,Patient32_Healthy!T435)</f>
        <v>0.22793456727038205</v>
      </c>
    </row>
    <row r="455" spans="1:33" x14ac:dyDescent="0.25">
      <c r="A455" s="131" t="s">
        <v>144</v>
      </c>
      <c r="B455" s="132">
        <f>AVERAGE(Patient3_Healthy!B436,Patient4_Healthy!B436,Patient7_Healthy!B436,Patient32_Healthy!B436)</f>
        <v>2.7229911793586998</v>
      </c>
      <c r="C455" s="139">
        <f>STDEV(Patient3_Healthy!B436,Patient4_Healthy!B436,Patient7_Healthy!B436,Patient32_Healthy!B436)</f>
        <v>1.2842281151173502</v>
      </c>
      <c r="D455">
        <f>AVERAGE(Patient3_Healthy!C436,Patient4_Healthy!C436,Patient7_Healthy!C436,Patient32_Healthy!C436)</f>
        <v>4.2964825515077298E-2</v>
      </c>
      <c r="E455" s="139">
        <f>STDEV(Patient3_Healthy!C436,Patient4_Healthy!C436,Patient7_Healthy!C436,Patient32_Healthy!C436)</f>
        <v>2.0493347068452432</v>
      </c>
      <c r="F455" s="132">
        <f>AVERAGE(Patient3_Healthy!D436,Patient4_Healthy!D436,Patient7_Healthy!D436,Patient32_Healthy!D436)</f>
        <v>3.6416639296567928</v>
      </c>
      <c r="G455" s="139">
        <f>STDEV(Patient3_Healthy!D436,Patient4_Healthy!D436,Patient7_Healthy!D436,Patient32_Healthy!D436)</f>
        <v>0.89791197412828294</v>
      </c>
      <c r="H455">
        <f>AVERAGE(Patient3_Healthy!E436,Patient4_Healthy!E436,Patient7_Healthy!E436,Patient32_Healthy!E436)</f>
        <v>0.76455122513932983</v>
      </c>
      <c r="I455">
        <f>STDEV(Patient3_Healthy!E436,Patient4_Healthy!E436,Patient7_Healthy!E436,Patient32_Healthy!E436)</f>
        <v>2.9981359706238528</v>
      </c>
      <c r="L455" s="133" t="s">
        <v>145</v>
      </c>
      <c r="M455">
        <f>AVERAGE(Patient3_Healthy!H436,Patient4_Healthy!H436,Patient7_Healthy!H436,Patient32_Healthy!H436)</f>
        <v>59.046381905450758</v>
      </c>
      <c r="N455">
        <f>STDEV(Patient3_Healthy!H436,Patient4_Healthy!H436,Patient7_Healthy!H436,Patient32_Healthy!H436)</f>
        <v>83.717749713725695</v>
      </c>
      <c r="Q455" s="147" t="s">
        <v>159</v>
      </c>
      <c r="R455" s="132">
        <f>AVERAGE(Patient3_Healthy!M436,Patient4_Healthy!M436,Patient7_Healthy!M436,Patient32_Healthy!M436)</f>
        <v>0.69962412209207103</v>
      </c>
      <c r="S455" s="141" t="s">
        <v>246</v>
      </c>
      <c r="T455">
        <f>AVERAGE(Patient3_Healthy!N436,Patient4_Healthy!N436,Patient7_Healthy!N436,Patient32_Healthy!N436)</f>
        <v>0.77900588962087203</v>
      </c>
      <c r="U455" s="141" t="s">
        <v>246</v>
      </c>
      <c r="V455" s="132">
        <f>AVERAGE(Patient3_Healthy!O436,Patient4_Healthy!O436,Patient7_Healthy!O436,Patient32_Healthy!O436)</f>
        <v>0.78922601268564474</v>
      </c>
      <c r="W455" s="141" t="s">
        <v>246</v>
      </c>
      <c r="X455" s="132">
        <f>AVERAGE(Patient3_Healthy!P436,Patient4_Healthy!P436,Patient7_Healthy!P436,Patient32_Healthy!P436)</f>
        <v>0.76200914598821656</v>
      </c>
      <c r="Y455" s="141" t="s">
        <v>246</v>
      </c>
      <c r="Z455" s="132">
        <f>AVERAGE(Patient3_Healthy!Q436,Patient4_Healthy!Q436,Patient7_Healthy!Q436,Patient32_Healthy!Q436)</f>
        <v>0.32720000130699012</v>
      </c>
      <c r="AA455" s="141" t="s">
        <v>246</v>
      </c>
      <c r="AB455" s="132">
        <f>AVERAGE(Patient3_Healthy!R436,Patient4_Healthy!R436,Patient7_Healthy!R436,Patient32_Healthy!R436)</f>
        <v>0.66193090609313654</v>
      </c>
      <c r="AC455" s="141" t="s">
        <v>246</v>
      </c>
      <c r="AD455" s="132">
        <f>AVERAGE(Patient3_Healthy!S436,Patient4_Healthy!S436,Patient7_Healthy!S436,Patient32_Healthy!S436)</f>
        <v>0.42419306336984269</v>
      </c>
      <c r="AE455" s="141" t="s">
        <v>246</v>
      </c>
      <c r="AF455">
        <f>AVERAGE(Patient3_Healthy!T436,Patient4_Healthy!T436,Patient7_Healthy!T436,Patient32_Healthy!T436)</f>
        <v>0.23128318338293061</v>
      </c>
      <c r="AG455" s="141" t="s">
        <v>246</v>
      </c>
    </row>
    <row r="456" spans="1:33" x14ac:dyDescent="0.25">
      <c r="A456" s="131" t="s">
        <v>145</v>
      </c>
      <c r="B456" s="132">
        <f>AVERAGE(Patient3_Healthy!B437,Patient4_Healthy!B437,Patient7_Healthy!B437,Patient32_Healthy!B437)</f>
        <v>2.028520129350138</v>
      </c>
      <c r="C456" s="139">
        <f>STDEV(Patient3_Healthy!B437,Patient4_Healthy!B437,Patient7_Healthy!B437,Patient32_Healthy!B437)</f>
        <v>1.7767564377320071</v>
      </c>
      <c r="D456">
        <f>AVERAGE(Patient3_Healthy!C437,Patient4_Healthy!C437,Patient7_Healthy!C437,Patient32_Healthy!C437)</f>
        <v>1.3137569428767022</v>
      </c>
      <c r="E456" s="139">
        <f>STDEV(Patient3_Healthy!C437,Patient4_Healthy!C437,Patient7_Healthy!C437,Patient32_Healthy!C437)</f>
        <v>2.1674323465311613</v>
      </c>
      <c r="F456" s="132">
        <f>AVERAGE(Patient3_Healthy!D437,Patient4_Healthy!D437,Patient7_Healthy!D437,Patient32_Healthy!D437)</f>
        <v>3.2564583261370861</v>
      </c>
      <c r="G456" s="139">
        <f>STDEV(Patient3_Healthy!D437,Patient4_Healthy!D437,Patient7_Healthy!D437,Patient32_Healthy!D437)</f>
        <v>1.8951569073539571</v>
      </c>
      <c r="H456">
        <f>AVERAGE(Patient3_Healthy!E437,Patient4_Healthy!E437,Patient7_Healthy!E437,Patient32_Healthy!E437)</f>
        <v>-1.4342520593598671</v>
      </c>
      <c r="I456">
        <f>STDEV(Patient3_Healthy!E437,Patient4_Healthy!E437,Patient7_Healthy!E437,Patient32_Healthy!E437)</f>
        <v>3.0590362504395632</v>
      </c>
      <c r="L456" s="133" t="s">
        <v>146</v>
      </c>
      <c r="M456">
        <f>AVERAGE(Patient3_Healthy!H437,Patient4_Healthy!H437,Patient7_Healthy!H437,Patient32_Healthy!H437)</f>
        <v>65.882571165003583</v>
      </c>
      <c r="N456">
        <f>STDEV(Patient3_Healthy!H437,Patient4_Healthy!H437,Patient7_Healthy!H437,Patient32_Healthy!H437)</f>
        <v>102.9644978651919</v>
      </c>
      <c r="Q456" s="147" t="s">
        <v>160</v>
      </c>
      <c r="R456" s="132">
        <f>AVERAGE(Patient3_Healthy!M437,Patient4_Healthy!M437,Patient7_Healthy!M437,Patient32_Healthy!M437)</f>
        <v>0.72093900989241788</v>
      </c>
      <c r="S456" s="141" t="s">
        <v>246</v>
      </c>
      <c r="T456">
        <f>AVERAGE(Patient3_Healthy!N437,Patient4_Healthy!N437,Patient7_Healthy!N437,Patient32_Healthy!N437)</f>
        <v>0.6605993459969709</v>
      </c>
      <c r="U456" s="141" t="s">
        <v>246</v>
      </c>
      <c r="V456" s="132">
        <f>AVERAGE(Patient3_Healthy!O437,Patient4_Healthy!O437,Patient7_Healthy!O437,Patient32_Healthy!O437)</f>
        <v>0.91491083633551129</v>
      </c>
      <c r="W456" s="141" t="s">
        <v>246</v>
      </c>
      <c r="X456" s="132">
        <f>AVERAGE(Patient3_Healthy!P437,Patient4_Healthy!P437,Patient7_Healthy!P437,Patient32_Healthy!P437)</f>
        <v>0.75928108277248318</v>
      </c>
      <c r="Y456" s="141" t="s">
        <v>246</v>
      </c>
      <c r="Z456" s="132">
        <f>AVERAGE(Patient3_Healthy!Q437,Patient4_Healthy!Q437,Patient7_Healthy!Q437,Patient32_Healthy!Q437)</f>
        <v>0.70597242077957634</v>
      </c>
      <c r="AA456" s="141" t="s">
        <v>246</v>
      </c>
      <c r="AB456" s="132">
        <f>AVERAGE(Patient3_Healthy!R437,Patient4_Healthy!R437,Patient7_Healthy!R437,Patient32_Healthy!R437)</f>
        <v>0.76315401141611472</v>
      </c>
      <c r="AC456" s="141" t="s">
        <v>246</v>
      </c>
      <c r="AD456" s="132">
        <f>AVERAGE(Patient3_Healthy!S437,Patient4_Healthy!S437,Patient7_Healthy!S437,Patient32_Healthy!S437)</f>
        <v>0.61924689799037536</v>
      </c>
      <c r="AE456" s="141" t="s">
        <v>246</v>
      </c>
      <c r="AF456">
        <f>AVERAGE(Patient3_Healthy!T437,Patient4_Healthy!T437,Patient7_Healthy!T437,Patient32_Healthy!T437)</f>
        <v>0.46703975577230178</v>
      </c>
      <c r="AG456" s="141" t="s">
        <v>246</v>
      </c>
    </row>
    <row r="457" spans="1:33" x14ac:dyDescent="0.25">
      <c r="A457" s="131" t="s">
        <v>146</v>
      </c>
      <c r="B457" s="132">
        <f>AVERAGE(Patient3_Healthy!B438,Patient4_Healthy!B438,Patient7_Healthy!B438,Patient32_Healthy!B438)</f>
        <v>1.7823480061584838</v>
      </c>
      <c r="C457" s="139">
        <f>STDEV(Patient3_Healthy!B438,Patient4_Healthy!B438,Patient7_Healthy!B438,Patient32_Healthy!B438)</f>
        <v>1.2091422354052568</v>
      </c>
      <c r="D457">
        <f>AVERAGE(Patient3_Healthy!C438,Patient4_Healthy!C438,Patient7_Healthy!C438,Patient32_Healthy!C438)</f>
        <v>-1.054523251848841</v>
      </c>
      <c r="E457" s="139">
        <f>STDEV(Patient3_Healthy!C438,Patient4_Healthy!C438,Patient7_Healthy!C438,Patient32_Healthy!C438)</f>
        <v>2.7658662835865946</v>
      </c>
      <c r="F457" s="132">
        <f>AVERAGE(Patient3_Healthy!D438,Patient4_Healthy!D438,Patient7_Healthy!D438,Patient32_Healthy!D438)</f>
        <v>3.4104067322415381</v>
      </c>
      <c r="G457" s="139">
        <f>STDEV(Patient3_Healthy!D438,Patient4_Healthy!D438,Patient7_Healthy!D438,Patient32_Healthy!D438)</f>
        <v>2.4085171145599915</v>
      </c>
      <c r="H457">
        <f>AVERAGE(Patient3_Healthy!E438,Patient4_Healthy!E438,Patient7_Healthy!E438,Patient32_Healthy!E438)</f>
        <v>-0.32679209251499086</v>
      </c>
      <c r="I457">
        <f>STDEV(Patient3_Healthy!E438,Patient4_Healthy!E438,Patient7_Healthy!E438,Patient32_Healthy!E438)</f>
        <v>2.0874900593636081</v>
      </c>
      <c r="L457" s="133" t="s">
        <v>147</v>
      </c>
      <c r="M457">
        <f>AVERAGE(Patient3_Healthy!H438,Patient4_Healthy!H438,Patient7_Healthy!H438,Patient32_Healthy!H438)</f>
        <v>51.841118677822422</v>
      </c>
      <c r="N457">
        <f>STDEV(Patient3_Healthy!H438,Patient4_Healthy!H438,Patient7_Healthy!H438,Patient32_Healthy!H438)</f>
        <v>68.056835489940823</v>
      </c>
      <c r="Q457" s="147" t="s">
        <v>187</v>
      </c>
      <c r="R457" s="132">
        <f>AVERAGE(Patient3_Healthy!M438,Patient4_Healthy!M438,Patient7_Healthy!M438,Patient32_Healthy!M438)</f>
        <v>0.72266941761581016</v>
      </c>
      <c r="S457" s="141" t="s">
        <v>246</v>
      </c>
      <c r="T457">
        <f>AVERAGE(Patient3_Healthy!N438,Patient4_Healthy!N438,Patient7_Healthy!N438,Patient32_Healthy!N438)</f>
        <v>0.76537294799966982</v>
      </c>
      <c r="U457" s="141" t="s">
        <v>246</v>
      </c>
      <c r="V457" s="132">
        <f>AVERAGE(Patient3_Healthy!O438,Patient4_Healthy!O438,Patient7_Healthy!O438,Patient32_Healthy!O438)</f>
        <v>0.91068072271413347</v>
      </c>
      <c r="W457" s="141" t="s">
        <v>246</v>
      </c>
      <c r="X457" s="132">
        <f>AVERAGE(Patient3_Healthy!P438,Patient4_Healthy!P438,Patient7_Healthy!P438,Patient32_Healthy!P438)</f>
        <v>1</v>
      </c>
      <c r="Y457" s="141" t="s">
        <v>246</v>
      </c>
      <c r="Z457" s="132">
        <f>AVERAGE(Patient3_Healthy!Q438,Patient4_Healthy!Q438,Patient7_Healthy!Q438,Patient32_Healthy!Q438)</f>
        <v>0.51454973564233664</v>
      </c>
      <c r="AA457" s="141" t="s">
        <v>246</v>
      </c>
      <c r="AB457" s="132">
        <f>AVERAGE(Patient3_Healthy!R438,Patient4_Healthy!R438,Patient7_Healthy!R438,Patient32_Healthy!R438)</f>
        <v>0.86727778393766186</v>
      </c>
      <c r="AC457" s="141" t="s">
        <v>246</v>
      </c>
      <c r="AD457" s="132">
        <f>AVERAGE(Patient3_Healthy!S438,Patient4_Healthy!S438,Patient7_Healthy!S438,Patient32_Healthy!S438)</f>
        <v>0.71001601392634583</v>
      </c>
      <c r="AE457" s="141" t="s">
        <v>246</v>
      </c>
      <c r="AF457">
        <f>AVERAGE(Patient3_Healthy!T438,Patient4_Healthy!T438,Patient7_Healthy!T438,Patient32_Healthy!T438)</f>
        <v>0.45310344696109039</v>
      </c>
      <c r="AG457" s="141" t="s">
        <v>246</v>
      </c>
    </row>
    <row r="458" spans="1:33" x14ac:dyDescent="0.25">
      <c r="A458" s="131" t="s">
        <v>147</v>
      </c>
      <c r="B458" s="132">
        <f>AVERAGE(Patient3_Healthy!B439,Patient4_Healthy!B439,Patient7_Healthy!B439,Patient32_Healthy!B439)</f>
        <v>2.3363216717201256</v>
      </c>
      <c r="C458" s="139">
        <f>STDEV(Patient3_Healthy!B439,Patient4_Healthy!B439,Patient7_Healthy!B439,Patient32_Healthy!B439)</f>
        <v>1.61931208559841</v>
      </c>
      <c r="D458">
        <f>AVERAGE(Patient3_Healthy!C439,Patient4_Healthy!C439,Patient7_Healthy!C439,Patient32_Healthy!C439)</f>
        <v>-7.1830398435259513E-2</v>
      </c>
      <c r="E458" s="139">
        <f>STDEV(Patient3_Healthy!C439,Patient4_Healthy!C439,Patient7_Healthy!C439,Patient32_Healthy!C439)</f>
        <v>3.1013385217325706</v>
      </c>
      <c r="F458" s="132">
        <f>AVERAGE(Patient3_Healthy!D439,Patient4_Healthy!D439,Patient7_Healthy!D439,Patient32_Healthy!D439)</f>
        <v>2.6076415591739317</v>
      </c>
      <c r="G458" s="139">
        <f>STDEV(Patient3_Healthy!D439,Patient4_Healthy!D439,Patient7_Healthy!D439,Patient32_Healthy!D439)</f>
        <v>0.78471760432517179</v>
      </c>
      <c r="H458">
        <f>AVERAGE(Patient3_Healthy!E439,Patient4_Healthy!E439,Patient7_Healthy!E439,Patient32_Healthy!E439)</f>
        <v>2.0386455172841424</v>
      </c>
      <c r="I458">
        <f>STDEV(Patient3_Healthy!E439,Patient4_Healthy!E439,Patient7_Healthy!E439,Patient32_Healthy!E439)</f>
        <v>1.3711132522599678</v>
      </c>
      <c r="L458" s="133" t="s">
        <v>148</v>
      </c>
      <c r="M458">
        <f>AVERAGE(Patient3_Healthy!H439,Patient4_Healthy!H439,Patient7_Healthy!H439,Patient32_Healthy!H439)</f>
        <v>24.450883569270779</v>
      </c>
      <c r="N458">
        <f>STDEV(Patient3_Healthy!H439,Patient4_Healthy!H439,Patient7_Healthy!H439,Patient32_Healthy!H439)</f>
        <v>17.404899779482488</v>
      </c>
      <c r="Q458" s="147" t="s">
        <v>188</v>
      </c>
      <c r="R458" s="132">
        <f>AVERAGE(Patient3_Healthy!M439,Patient4_Healthy!M439,Patient7_Healthy!M439,Patient32_Healthy!M439)</f>
        <v>0.68029634921474835</v>
      </c>
      <c r="S458" s="141" t="s">
        <v>246</v>
      </c>
      <c r="T458">
        <f>AVERAGE(Patient3_Healthy!N439,Patient4_Healthy!N439,Patient7_Healthy!N439,Patient32_Healthy!N439)</f>
        <v>0.73730124481411763</v>
      </c>
      <c r="U458" s="141" t="s">
        <v>246</v>
      </c>
      <c r="V458" s="132">
        <f>AVERAGE(Patient3_Healthy!O439,Patient4_Healthy!O439,Patient7_Healthy!O439,Patient32_Healthy!O439)</f>
        <v>1</v>
      </c>
      <c r="W458" s="141" t="s">
        <v>246</v>
      </c>
      <c r="X458" s="132">
        <f>AVERAGE(Patient3_Healthy!P439,Patient4_Healthy!P439,Patient7_Healthy!P439,Patient32_Healthy!P439)</f>
        <v>0.41170985415955241</v>
      </c>
      <c r="Y458" s="141" t="s">
        <v>246</v>
      </c>
      <c r="Z458" s="132">
        <f>AVERAGE(Patient3_Healthy!Q439,Patient4_Healthy!Q439,Patient7_Healthy!Q439,Patient32_Healthy!Q439)</f>
        <v>0.46640590705373969</v>
      </c>
      <c r="AA458" s="141" t="s">
        <v>246</v>
      </c>
      <c r="AB458" s="132">
        <f>AVERAGE(Patient3_Healthy!R439,Patient4_Healthy!R439,Patient7_Healthy!R439,Patient32_Healthy!R439)</f>
        <v>0.72475344188734003</v>
      </c>
      <c r="AC458" s="141" t="s">
        <v>246</v>
      </c>
      <c r="AD458" s="132">
        <f>AVERAGE(Patient3_Healthy!S439,Patient4_Healthy!S439,Patient7_Healthy!S439,Patient32_Healthy!S439)</f>
        <v>0.34941324237825833</v>
      </c>
      <c r="AE458" s="141" t="s">
        <v>246</v>
      </c>
      <c r="AF458">
        <f>AVERAGE(Patient3_Healthy!T439,Patient4_Healthy!T439,Patient7_Healthy!T439,Patient32_Healthy!T439)</f>
        <v>0.28760298554363262</v>
      </c>
      <c r="AG458" s="141" t="s">
        <v>246</v>
      </c>
    </row>
    <row r="459" spans="1:33" x14ac:dyDescent="0.25">
      <c r="A459" s="131" t="s">
        <v>148</v>
      </c>
      <c r="B459" s="132">
        <f>AVERAGE(Patient3_Healthy!B440,Patient4_Healthy!B440,Patient7_Healthy!B440,Patient32_Healthy!B440)</f>
        <v>1.2335707052323801</v>
      </c>
      <c r="C459" s="139">
        <f>STDEV(Patient3_Healthy!B440,Patient4_Healthy!B440,Patient7_Healthy!B440,Patient32_Healthy!B440)</f>
        <v>0.51074271869488252</v>
      </c>
      <c r="D459">
        <f>AVERAGE(Patient3_Healthy!C440,Patient4_Healthy!C440,Patient7_Healthy!C440,Patient32_Healthy!C440)</f>
        <v>0.66468166797532113</v>
      </c>
      <c r="E459" s="139">
        <f>STDEV(Patient3_Healthy!C440,Patient4_Healthy!C440,Patient7_Healthy!C440,Patient32_Healthy!C440)</f>
        <v>1.2584745793069745</v>
      </c>
      <c r="F459" s="132">
        <f>AVERAGE(Patient3_Healthy!D440,Patient4_Healthy!D440,Patient7_Healthy!D440,Patient32_Healthy!D440)</f>
        <v>2.0573679994032101</v>
      </c>
      <c r="G459" s="139">
        <f>STDEV(Patient3_Healthy!D440,Patient4_Healthy!D440,Patient7_Healthy!D440,Patient32_Healthy!D440)</f>
        <v>0.82933799108583861</v>
      </c>
      <c r="H459">
        <f>AVERAGE(Patient3_Healthy!E440,Patient4_Healthy!E440,Patient7_Healthy!E440,Patient32_Healthy!E440)</f>
        <v>-1.2057663197078117</v>
      </c>
      <c r="I459">
        <f>STDEV(Patient3_Healthy!E440,Patient4_Healthy!E440,Patient7_Healthy!E440,Patient32_Healthy!E440)</f>
        <v>1.612450770375633</v>
      </c>
      <c r="L459" s="133" t="s">
        <v>149</v>
      </c>
      <c r="M459">
        <f>AVERAGE(Patient3_Healthy!H440,Patient4_Healthy!H440,Patient7_Healthy!H440,Patient32_Healthy!H440)</f>
        <v>27.361158359679358</v>
      </c>
      <c r="N459">
        <f>STDEV(Patient3_Healthy!H440,Patient4_Healthy!H440,Patient7_Healthy!H440,Patient32_Healthy!H440)</f>
        <v>19.021315991732447</v>
      </c>
      <c r="Q459" s="165"/>
    </row>
    <row r="460" spans="1:33" x14ac:dyDescent="0.25">
      <c r="A460" s="131" t="s">
        <v>149</v>
      </c>
      <c r="B460" s="132">
        <f>AVERAGE(Patient3_Healthy!B441,Patient4_Healthy!B441,Patient7_Healthy!B441,Patient32_Healthy!B441)</f>
        <v>1.7649861555482909</v>
      </c>
      <c r="C460" s="139">
        <f>STDEV(Patient3_Healthy!B441,Patient4_Healthy!B441,Patient7_Healthy!B441,Patient32_Healthy!B441)</f>
        <v>0.55964083684665522</v>
      </c>
      <c r="D460">
        <f>AVERAGE(Patient3_Healthy!C441,Patient4_Healthy!C441,Patient7_Healthy!C441,Patient32_Healthy!C441)</f>
        <v>0.62011907681253653</v>
      </c>
      <c r="E460" s="139">
        <f>STDEV(Patient3_Healthy!C441,Patient4_Healthy!C441,Patient7_Healthy!C441,Patient32_Healthy!C441)</f>
        <v>0.9128263428373945</v>
      </c>
      <c r="F460" s="132">
        <f>AVERAGE(Patient3_Healthy!D441,Patient4_Healthy!D441,Patient7_Healthy!D441,Patient32_Healthy!D441)</f>
        <v>2.455608457032417</v>
      </c>
      <c r="G460" s="139">
        <f>STDEV(Patient3_Healthy!D441,Patient4_Healthy!D441,Patient7_Healthy!D441,Patient32_Healthy!D441)</f>
        <v>0.5617884197257732</v>
      </c>
      <c r="H460">
        <f>AVERAGE(Patient3_Healthy!E441,Patient4_Healthy!E441,Patient7_Healthy!E441,Patient32_Healthy!E441)</f>
        <v>-1.267062583389035</v>
      </c>
      <c r="I460">
        <f>STDEV(Patient3_Healthy!E441,Patient4_Healthy!E441,Patient7_Healthy!E441,Patient32_Healthy!E441)</f>
        <v>1.9905664810772903</v>
      </c>
      <c r="L460" s="133" t="s">
        <v>150</v>
      </c>
      <c r="M460">
        <f>AVERAGE(Patient3_Healthy!H441,Patient4_Healthy!H441,Patient7_Healthy!H441,Patient32_Healthy!H441)</f>
        <v>17.893176614481213</v>
      </c>
      <c r="N460">
        <f>STDEV(Patient3_Healthy!H441,Patient4_Healthy!H441,Patient7_Healthy!H441,Patient32_Healthy!H441)</f>
        <v>13.335312658036626</v>
      </c>
      <c r="Q460" s="165"/>
    </row>
    <row r="461" spans="1:33" x14ac:dyDescent="0.25">
      <c r="A461" s="131" t="s">
        <v>150</v>
      </c>
      <c r="B461" s="132">
        <f>AVERAGE(Patient3_Healthy!B442,Patient4_Healthy!B442,Patient7_Healthy!B442,Patient32_Healthy!B442)</f>
        <v>1.083239587412711</v>
      </c>
      <c r="C461" s="139">
        <f>STDEV(Patient3_Healthy!B442,Patient4_Healthy!B442,Patient7_Healthy!B442,Patient32_Healthy!B442)</f>
        <v>0.53130505879954282</v>
      </c>
      <c r="D461">
        <f>AVERAGE(Patient3_Healthy!C442,Patient4_Healthy!C442,Patient7_Healthy!C442,Patient32_Healthy!C442)</f>
        <v>0.19636472442405456</v>
      </c>
      <c r="E461" s="139">
        <f>STDEV(Patient3_Healthy!C442,Patient4_Healthy!C442,Patient7_Healthy!C442,Patient32_Healthy!C442)</f>
        <v>1.1386222482301351</v>
      </c>
      <c r="F461" s="132">
        <f>AVERAGE(Patient3_Healthy!D442,Patient4_Healthy!D442,Patient7_Healthy!D442,Patient32_Healthy!D442)</f>
        <v>1.386582813389742</v>
      </c>
      <c r="G461" s="139">
        <f>STDEV(Patient3_Healthy!D442,Patient4_Healthy!D442,Patient7_Healthy!D442,Patient32_Healthy!D442)</f>
        <v>0.43097009122962271</v>
      </c>
      <c r="H461">
        <f>AVERAGE(Patient3_Healthy!E442,Patient4_Healthy!E442,Patient7_Healthy!E442,Patient32_Healthy!E442)</f>
        <v>-0.48120070510293178</v>
      </c>
      <c r="I461">
        <f>STDEV(Patient3_Healthy!E442,Patient4_Healthy!E442,Patient7_Healthy!E442,Patient32_Healthy!E442)</f>
        <v>1.7613252603909191</v>
      </c>
      <c r="L461" s="133" t="s">
        <v>151</v>
      </c>
      <c r="M461">
        <f>AVERAGE(Patient3_Healthy!H442,Patient4_Healthy!H442,Patient7_Healthy!H442,Patient32_Healthy!H442)</f>
        <v>24.186315191556272</v>
      </c>
      <c r="N461">
        <f>STDEV(Patient3_Healthy!H442,Patient4_Healthy!H442,Patient7_Healthy!H442,Patient32_Healthy!H442)</f>
        <v>15.576275942243752</v>
      </c>
      <c r="Q461" s="165"/>
    </row>
    <row r="462" spans="1:33" x14ac:dyDescent="0.25">
      <c r="A462" s="131" t="s">
        <v>151</v>
      </c>
      <c r="B462" s="132">
        <f>AVERAGE(Patient3_Healthy!B443,Patient4_Healthy!B443,Patient7_Healthy!B443,Patient32_Healthy!B443)</f>
        <v>1.5726872250924346</v>
      </c>
      <c r="C462" s="139">
        <f>STDEV(Patient3_Healthy!B443,Patient4_Healthy!B443,Patient7_Healthy!B443,Patient32_Healthy!B443)</f>
        <v>0.74996430595994623</v>
      </c>
      <c r="D462">
        <f>AVERAGE(Patient3_Healthy!C443,Patient4_Healthy!C443,Patient7_Healthy!C443,Patient32_Healthy!C443)</f>
        <v>-0.6024158191710054</v>
      </c>
      <c r="E462" s="139">
        <f>STDEV(Patient3_Healthy!C443,Patient4_Healthy!C443,Patient7_Healthy!C443,Patient32_Healthy!C443)</f>
        <v>1.4904970361186305</v>
      </c>
      <c r="F462" s="132">
        <f>AVERAGE(Patient3_Healthy!D443,Patient4_Healthy!D443,Patient7_Healthy!D443,Patient32_Healthy!D443)</f>
        <v>2.2558554049388859</v>
      </c>
      <c r="G462" s="139">
        <f>STDEV(Patient3_Healthy!D443,Patient4_Healthy!D443,Patient7_Healthy!D443,Patient32_Healthy!D443)</f>
        <v>0.72723641298760267</v>
      </c>
      <c r="H462">
        <f>AVERAGE(Patient3_Healthy!E443,Patient4_Healthy!E443,Patient7_Healthy!E443,Patient32_Healthy!E443)</f>
        <v>0.55814821687783767</v>
      </c>
      <c r="I462">
        <f>STDEV(Patient3_Healthy!E443,Patient4_Healthy!E443,Patient7_Healthy!E443,Patient32_Healthy!E443)</f>
        <v>2.2089612113027317</v>
      </c>
      <c r="L462" s="133" t="s">
        <v>152</v>
      </c>
      <c r="M462">
        <f>AVERAGE(Patient3_Healthy!H443,Patient4_Healthy!H443,Patient7_Healthy!H443,Patient32_Healthy!H443)</f>
        <v>25.378852872328778</v>
      </c>
      <c r="N462">
        <f>STDEV(Patient3_Healthy!H443,Patient4_Healthy!H443,Patient7_Healthy!H443,Patient32_Healthy!H443)</f>
        <v>24.214193887669953</v>
      </c>
      <c r="Q462" s="165"/>
    </row>
    <row r="463" spans="1:33" x14ac:dyDescent="0.25">
      <c r="A463" s="131" t="s">
        <v>152</v>
      </c>
      <c r="B463" s="132">
        <f>AVERAGE(Patient3_Healthy!B444,Patient4_Healthy!B444,Patient7_Healthy!B444,Patient32_Healthy!B444)</f>
        <v>1.2240191250218317</v>
      </c>
      <c r="C463" s="139">
        <f>STDEV(Patient3_Healthy!B444,Patient4_Healthy!B444,Patient7_Healthy!B444,Patient32_Healthy!B444)</f>
        <v>0.38142704694059121</v>
      </c>
      <c r="D463">
        <f>AVERAGE(Patient3_Healthy!C444,Patient4_Healthy!C444,Patient7_Healthy!C444,Patient32_Healthy!C444)</f>
        <v>0.68026153243433229</v>
      </c>
      <c r="E463" s="139">
        <f>STDEV(Patient3_Healthy!C444,Patient4_Healthy!C444,Patient7_Healthy!C444,Patient32_Healthy!C444)</f>
        <v>1.7146395232336014</v>
      </c>
      <c r="F463" s="132">
        <f>AVERAGE(Patient3_Healthy!D444,Patient4_Healthy!D444,Patient7_Healthy!D444,Patient32_Healthy!D444)</f>
        <v>2.0562547702638629</v>
      </c>
      <c r="G463" s="139">
        <f>STDEV(Patient3_Healthy!D444,Patient4_Healthy!D444,Patient7_Healthy!D444,Patient32_Healthy!D444)</f>
        <v>0.58106651361074857</v>
      </c>
      <c r="H463">
        <f>AVERAGE(Patient3_Healthy!E444,Patient4_Healthy!E444,Patient7_Healthy!E444,Patient32_Healthy!E444)</f>
        <v>-5.1468001055824372E-2</v>
      </c>
      <c r="I463">
        <f>STDEV(Patient3_Healthy!E444,Patient4_Healthy!E444,Patient7_Healthy!E444,Patient32_Healthy!E444)</f>
        <v>2.1435243352958482</v>
      </c>
    </row>
    <row r="464" spans="1:33" x14ac:dyDescent="0.25">
      <c r="A464" s="165"/>
    </row>
    <row r="465" spans="1:33" x14ac:dyDescent="0.25">
      <c r="A465" s="165"/>
    </row>
    <row r="466" spans="1:33" x14ac:dyDescent="0.25">
      <c r="A466" s="165"/>
    </row>
    <row r="467" spans="1:33" x14ac:dyDescent="0.25">
      <c r="A467" s="165"/>
    </row>
    <row r="468" spans="1:33" x14ac:dyDescent="0.25">
      <c r="A468" s="165"/>
    </row>
    <row r="469" spans="1:33" x14ac:dyDescent="0.25">
      <c r="A469" s="165"/>
    </row>
    <row r="471" spans="1:33" x14ac:dyDescent="0.25">
      <c r="A471" s="165" t="s">
        <v>161</v>
      </c>
      <c r="Q471" s="165" t="s">
        <v>162</v>
      </c>
    </row>
    <row r="472" spans="1:33" x14ac:dyDescent="0.25">
      <c r="A472" s="131"/>
      <c r="B472" s="200" t="s">
        <v>12</v>
      </c>
      <c r="C472" s="203"/>
      <c r="D472" s="203"/>
      <c r="E472" s="213"/>
      <c r="F472" s="203" t="s">
        <v>105</v>
      </c>
      <c r="G472" s="203"/>
      <c r="H472" s="203"/>
      <c r="I472" s="203"/>
      <c r="L472" s="204"/>
      <c r="M472" s="205" t="s">
        <v>130</v>
      </c>
      <c r="N472" s="205"/>
      <c r="Q472" s="135"/>
      <c r="R472" s="206" t="s">
        <v>131</v>
      </c>
      <c r="S472" s="207"/>
      <c r="T472" s="206" t="s">
        <v>132</v>
      </c>
      <c r="U472" s="207"/>
      <c r="V472" s="206" t="s">
        <v>133</v>
      </c>
      <c r="W472" s="207"/>
      <c r="X472" s="206" t="s">
        <v>134</v>
      </c>
      <c r="Y472" s="207"/>
      <c r="Z472" s="206" t="s">
        <v>135</v>
      </c>
      <c r="AA472" s="207"/>
      <c r="AB472" s="206" t="s">
        <v>136</v>
      </c>
      <c r="AC472" s="207"/>
      <c r="AD472" s="206" t="s">
        <v>137</v>
      </c>
      <c r="AE472" s="207"/>
      <c r="AF472" s="208" t="s">
        <v>138</v>
      </c>
      <c r="AG472" s="208"/>
    </row>
    <row r="473" spans="1:33" x14ac:dyDescent="0.25">
      <c r="A473" s="131"/>
      <c r="B473" s="209" t="s">
        <v>139</v>
      </c>
      <c r="C473" s="214"/>
      <c r="D473" s="211" t="s">
        <v>140</v>
      </c>
      <c r="E473" s="214"/>
      <c r="F473" s="209" t="s">
        <v>139</v>
      </c>
      <c r="G473" s="214"/>
      <c r="H473" s="211" t="s">
        <v>140</v>
      </c>
      <c r="I473" s="211"/>
      <c r="L473" s="204"/>
      <c r="M473" s="133" t="s">
        <v>241</v>
      </c>
      <c r="N473" s="133" t="s">
        <v>19</v>
      </c>
      <c r="Q473" s="135"/>
      <c r="R473" s="134" t="s">
        <v>241</v>
      </c>
      <c r="S473" s="136" t="s">
        <v>19</v>
      </c>
      <c r="T473" s="135" t="s">
        <v>241</v>
      </c>
      <c r="U473" s="135" t="s">
        <v>19</v>
      </c>
      <c r="V473" s="134" t="s">
        <v>241</v>
      </c>
      <c r="W473" s="136" t="s">
        <v>19</v>
      </c>
      <c r="X473" s="134" t="s">
        <v>241</v>
      </c>
      <c r="Y473" s="136" t="s">
        <v>19</v>
      </c>
      <c r="Z473" s="134" t="s">
        <v>241</v>
      </c>
      <c r="AA473" s="136" t="s">
        <v>19</v>
      </c>
      <c r="AB473" s="134" t="s">
        <v>241</v>
      </c>
      <c r="AC473" s="136" t="s">
        <v>19</v>
      </c>
      <c r="AD473" s="134" t="s">
        <v>241</v>
      </c>
      <c r="AE473" s="136" t="s">
        <v>19</v>
      </c>
      <c r="AF473" s="135" t="s">
        <v>241</v>
      </c>
      <c r="AG473" s="135" t="s">
        <v>19</v>
      </c>
    </row>
    <row r="474" spans="1:33" x14ac:dyDescent="0.25">
      <c r="A474" s="128"/>
      <c r="B474" s="129" t="s">
        <v>241</v>
      </c>
      <c r="C474" s="130" t="s">
        <v>19</v>
      </c>
      <c r="D474" s="131" t="s">
        <v>241</v>
      </c>
      <c r="E474" s="130" t="s">
        <v>19</v>
      </c>
      <c r="F474" s="129" t="s">
        <v>241</v>
      </c>
      <c r="G474" s="130" t="s">
        <v>19</v>
      </c>
      <c r="H474" s="131" t="s">
        <v>241</v>
      </c>
      <c r="I474" s="131" t="s">
        <v>19</v>
      </c>
      <c r="L474" s="140" t="s">
        <v>155</v>
      </c>
      <c r="M474">
        <f>AVERAGE(Patient3_Healthy!H455,Patient4_Healthy!H455,Patient7_Healthy!H455,Patient32_Healthy!H455)</f>
        <v>405.82224728583247</v>
      </c>
      <c r="N474">
        <f>STDEV(Patient3_Healthy!H455,Patient4_Healthy!H455,Patient7_Healthy!H455,Patient32_Healthy!H455)</f>
        <v>340.7781169145843</v>
      </c>
      <c r="Q474" s="147" t="s">
        <v>155</v>
      </c>
      <c r="R474" s="132">
        <f>AVERAGE(Patient3_Healthy!M455,Patient4_Healthy!M455,Patient7_Healthy!M455,Patient32_Healthy!M455)</f>
        <v>0.98214713673540666</v>
      </c>
      <c r="S474" s="139">
        <f>STDEV(Patient3_Healthy!M455,Patient4_Healthy!M455,Patient7_Healthy!M455,Patient32_Healthy!M455)</f>
        <v>3.5240735969297436E-2</v>
      </c>
      <c r="T474">
        <f>AVERAGE(Patient3_Healthy!N455,Patient4_Healthy!N455,Patient7_Healthy!N455,Patient32_Healthy!N455)</f>
        <v>0.92443903201697397</v>
      </c>
      <c r="U474">
        <f>STDEV(Patient3_Healthy!N455,Patient4_Healthy!N455,Patient7_Healthy!N455,Patient32_Healthy!N455)</f>
        <v>0.10314117972393597</v>
      </c>
      <c r="V474" s="132">
        <f>AVERAGE(Patient3_Healthy!O455,Patient4_Healthy!O455,Patient7_Healthy!O455,Patient32_Healthy!O455)</f>
        <v>0.84433313756946071</v>
      </c>
      <c r="W474" s="139">
        <f>STDEV(Patient3_Healthy!O455,Patient4_Healthy!O455,Patient7_Healthy!O455,Patient32_Healthy!O455)</f>
        <v>0.15921091733604173</v>
      </c>
      <c r="X474" s="132">
        <f>AVERAGE(Patient3_Healthy!P455,Patient4_Healthy!P455,Patient7_Healthy!P455,Patient32_Healthy!P455)</f>
        <v>0.82592943613175129</v>
      </c>
      <c r="Y474" s="139">
        <f>STDEV(Patient3_Healthy!P455,Patient4_Healthy!P455,Patient7_Healthy!P455,Patient32_Healthy!P455)</f>
        <v>0.20839049620477818</v>
      </c>
      <c r="Z474" s="132">
        <f>AVERAGE(Patient3_Healthy!Q455,Patient4_Healthy!Q455,Patient7_Healthy!Q455,Patient32_Healthy!Q455)</f>
        <v>0.63779287687297104</v>
      </c>
      <c r="AA474" s="139">
        <f>STDEV(Patient3_Healthy!Q455,Patient4_Healthy!Q455,Patient7_Healthy!Q455,Patient32_Healthy!Q455)</f>
        <v>0.41848937284928556</v>
      </c>
      <c r="AB474" s="132">
        <f>AVERAGE(Patient3_Healthy!R455,Patient4_Healthy!R455,Patient7_Healthy!R455,Patient32_Healthy!R455)</f>
        <v>0.6728576937250923</v>
      </c>
      <c r="AC474" s="139">
        <f>STDEV(Patient3_Healthy!R455,Patient4_Healthy!R455,Patient7_Healthy!R455,Patient32_Healthy!R455)</f>
        <v>0.24466359127893508</v>
      </c>
      <c r="AD474" s="132">
        <f>AVERAGE(Patient3_Healthy!S455,Patient4_Healthy!S455,Patient7_Healthy!S455,Patient32_Healthy!S455)</f>
        <v>0.54771563411797053</v>
      </c>
      <c r="AE474" s="139">
        <f>STDEV(Patient3_Healthy!S455,Patient4_Healthy!S455,Patient7_Healthy!S455,Patient32_Healthy!S455)</f>
        <v>0.40455039518715297</v>
      </c>
      <c r="AF474">
        <f>AVERAGE(Patient3_Healthy!T455,Patient4_Healthy!T455,Patient7_Healthy!T455,Patient32_Healthy!T455)</f>
        <v>0.55450719759414535</v>
      </c>
      <c r="AG474">
        <f>STDEV(Patient3_Healthy!T455,Patient4_Healthy!T455,Patient7_Healthy!T455,Patient32_Healthy!T455)</f>
        <v>0.37753918833960293</v>
      </c>
    </row>
    <row r="475" spans="1:33" x14ac:dyDescent="0.25">
      <c r="A475" s="140" t="s">
        <v>155</v>
      </c>
      <c r="B475" s="132">
        <f>AVERAGE(Patient3_Healthy!B456,Patient4_Healthy!B456,Patient7_Healthy!B456,Patient32_Healthy!B456)</f>
        <v>12.320472392027785</v>
      </c>
      <c r="C475" s="139">
        <f>STDEV(Patient3_Healthy!B456,Patient4_Healthy!B456,Patient7_Healthy!B456,Patient32_Healthy!B456)</f>
        <v>7.8086674267285181</v>
      </c>
      <c r="D475">
        <f>AVERAGE(Patient3_Healthy!C456,Patient4_Healthy!C456,Patient7_Healthy!C456,Patient32_Healthy!C456)</f>
        <v>-18.913129174857922</v>
      </c>
      <c r="E475" s="139">
        <f>STDEV(Patient3_Healthy!C456,Patient4_Healthy!C456,Patient7_Healthy!C456,Patient32_Healthy!C456)</f>
        <v>25.097923764379761</v>
      </c>
      <c r="F475" s="132">
        <f>AVERAGE(Patient3_Healthy!D456,Patient4_Healthy!D456,Patient7_Healthy!D456,Patient32_Healthy!D456)</f>
        <v>14.756486534625584</v>
      </c>
      <c r="G475" s="139">
        <f>STDEV(Patient3_Healthy!D456,Patient4_Healthy!D456,Patient7_Healthy!D456,Patient32_Healthy!D456)</f>
        <v>12.65241434122659</v>
      </c>
      <c r="H475">
        <f>AVERAGE(Patient3_Healthy!E456,Patient4_Healthy!E456,Patient7_Healthy!E456,Patient32_Healthy!E456)</f>
        <v>18.757215166869344</v>
      </c>
      <c r="I475">
        <f>STDEV(Patient3_Healthy!E456,Patient4_Healthy!E456,Patient7_Healthy!E456,Patient32_Healthy!E456)</f>
        <v>29.978841658851231</v>
      </c>
      <c r="L475" s="140" t="s">
        <v>156</v>
      </c>
      <c r="M475">
        <f>AVERAGE(Patient3_Healthy!H456,Patient4_Healthy!H456,Patient7_Healthy!H456,Patient32_Healthy!H456)</f>
        <v>700.6298226744799</v>
      </c>
      <c r="N475">
        <f>STDEV(Patient3_Healthy!H456,Patient4_Healthy!H456,Patient7_Healthy!H456,Patient32_Healthy!H456)</f>
        <v>279.38410084343019</v>
      </c>
      <c r="Q475" s="147" t="s">
        <v>156</v>
      </c>
      <c r="R475" s="132">
        <f>AVERAGE(Patient3_Healthy!M456,Patient4_Healthy!M456,Patient7_Healthy!M456,Patient32_Healthy!M456)</f>
        <v>0.91327071159863027</v>
      </c>
      <c r="S475" s="139">
        <f>STDEV(Patient3_Healthy!M456,Patient4_Healthy!M456,Patient7_Healthy!M456,Patient32_Healthy!M456)</f>
        <v>0.12870562483561171</v>
      </c>
      <c r="T475">
        <f>AVERAGE(Patient3_Healthy!N456,Patient4_Healthy!N456,Patient7_Healthy!N456,Patient32_Healthy!N456)</f>
        <v>0.85716093868559606</v>
      </c>
      <c r="U475">
        <f>STDEV(Patient3_Healthy!N456,Patient4_Healthy!N456,Patient7_Healthy!N456,Patient32_Healthy!N456)</f>
        <v>0.17136492521700525</v>
      </c>
      <c r="V475" s="132">
        <f>AVERAGE(Patient3_Healthy!O456,Patient4_Healthy!O456,Patient7_Healthy!O456,Patient32_Healthy!O456)</f>
        <v>0.83768977907425857</v>
      </c>
      <c r="W475" s="139">
        <f>STDEV(Patient3_Healthy!O456,Patient4_Healthy!O456,Patient7_Healthy!O456,Patient32_Healthy!O456)</f>
        <v>0.13187069920259298</v>
      </c>
      <c r="X475" s="132">
        <f>AVERAGE(Patient3_Healthy!P456,Patient4_Healthy!P456,Patient7_Healthy!P456,Patient32_Healthy!P456)</f>
        <v>0.70960019431803023</v>
      </c>
      <c r="Y475" s="139">
        <f>STDEV(Patient3_Healthy!P456,Patient4_Healthy!P456,Patient7_Healthy!P456,Patient32_Healthy!P456)</f>
        <v>9.4453820749272832E-2</v>
      </c>
      <c r="Z475" s="132">
        <f>AVERAGE(Patient3_Healthy!Q456,Patient4_Healthy!Q456,Patient7_Healthy!Q456,Patient32_Healthy!Q456)</f>
        <v>0.60450631718310388</v>
      </c>
      <c r="AA475" s="139">
        <f>STDEV(Patient3_Healthy!Q456,Patient4_Healthy!Q456,Patient7_Healthy!Q456,Patient32_Healthy!Q456)</f>
        <v>0.45525430200229827</v>
      </c>
      <c r="AB475" s="132">
        <f>AVERAGE(Patient3_Healthy!R456,Patient4_Healthy!R456,Patient7_Healthy!R456,Patient32_Healthy!R456)</f>
        <v>0.76104415390157143</v>
      </c>
      <c r="AC475" s="139">
        <f>STDEV(Patient3_Healthy!R456,Patient4_Healthy!R456,Patient7_Healthy!R456,Patient32_Healthy!R456)</f>
        <v>0.27846281847500592</v>
      </c>
      <c r="AD475" s="132">
        <f>AVERAGE(Patient3_Healthy!S456,Patient4_Healthy!S456,Patient7_Healthy!S456,Patient32_Healthy!S456)</f>
        <v>0.66907348171982139</v>
      </c>
      <c r="AE475" s="139">
        <f>STDEV(Patient3_Healthy!S456,Patient4_Healthy!S456,Patient7_Healthy!S456,Patient32_Healthy!S456)</f>
        <v>0.39681922238371592</v>
      </c>
      <c r="AF475">
        <f>AVERAGE(Patient3_Healthy!T456,Patient4_Healthy!T456,Patient7_Healthy!T456,Patient32_Healthy!T456)</f>
        <v>0.61829195085677913</v>
      </c>
      <c r="AG475">
        <f>STDEV(Patient3_Healthy!T456,Patient4_Healthy!T456,Patient7_Healthy!T456,Patient32_Healthy!T456)</f>
        <v>0.27776499283489331</v>
      </c>
    </row>
    <row r="476" spans="1:33" x14ac:dyDescent="0.25">
      <c r="A476" s="140" t="s">
        <v>156</v>
      </c>
      <c r="B476" s="132">
        <f>AVERAGE(Patient3_Healthy!B457,Patient4_Healthy!B457,Patient7_Healthy!B457,Patient32_Healthy!B457)</f>
        <v>21.428516571817408</v>
      </c>
      <c r="C476" s="139">
        <f>STDEV(Patient3_Healthy!B457,Patient4_Healthy!B457,Patient7_Healthy!B457,Patient32_Healthy!B457)</f>
        <v>14.608461954933636</v>
      </c>
      <c r="D476">
        <f>AVERAGE(Patient3_Healthy!C457,Patient4_Healthy!C457,Patient7_Healthy!C457,Patient32_Healthy!C457)</f>
        <v>-9.6392949159658023</v>
      </c>
      <c r="E476" s="139">
        <f>STDEV(Patient3_Healthy!C457,Patient4_Healthy!C457,Patient7_Healthy!C457,Patient32_Healthy!C457)</f>
        <v>68.595847883139825</v>
      </c>
      <c r="F476" s="132">
        <f>AVERAGE(Patient3_Healthy!D457,Patient4_Healthy!D457,Patient7_Healthy!D457,Patient32_Healthy!D457)</f>
        <v>21.247323848835215</v>
      </c>
      <c r="G476" s="139">
        <f>STDEV(Patient3_Healthy!D457,Patient4_Healthy!D457,Patient7_Healthy!D457,Patient32_Healthy!D457)</f>
        <v>12.42528609275969</v>
      </c>
      <c r="H476">
        <f>AVERAGE(Patient3_Healthy!E457,Patient4_Healthy!E457,Patient7_Healthy!E457,Patient32_Healthy!E457)</f>
        <v>10.781906314366706</v>
      </c>
      <c r="I476">
        <f>STDEV(Patient3_Healthy!E457,Patient4_Healthy!E457,Patient7_Healthy!E457,Patient32_Healthy!E457)</f>
        <v>60.180235356301658</v>
      </c>
      <c r="L476" s="140" t="s">
        <v>157</v>
      </c>
      <c r="M476">
        <f>AVERAGE(Patient3_Healthy!H457,Patient4_Healthy!H457,Patient7_Healthy!H457,Patient32_Healthy!H457)</f>
        <v>208.98793811324288</v>
      </c>
      <c r="N476">
        <f>STDEV(Patient3_Healthy!H457,Patient4_Healthy!H457,Patient7_Healthy!H457,Patient32_Healthy!H457)</f>
        <v>236.42412606486332</v>
      </c>
      <c r="Q476" s="147" t="s">
        <v>157</v>
      </c>
      <c r="R476" s="132">
        <f>AVERAGE(Patient3_Healthy!M457,Patient4_Healthy!M457,Patient7_Healthy!M457,Patient32_Healthy!M457)</f>
        <v>0.88647733738846424</v>
      </c>
      <c r="S476" s="139">
        <f>STDEV(Patient3_Healthy!M457,Patient4_Healthy!M457,Patient7_Healthy!M457,Patient32_Healthy!M457)</f>
        <v>0.18351676725554725</v>
      </c>
      <c r="T476">
        <f>AVERAGE(Patient3_Healthy!N457,Patient4_Healthy!N457,Patient7_Healthy!N457,Patient32_Healthy!N457)</f>
        <v>0.7420681732255261</v>
      </c>
      <c r="U476">
        <f>STDEV(Patient3_Healthy!N457,Patient4_Healthy!N457,Patient7_Healthy!N457,Patient32_Healthy!N457)</f>
        <v>0.16351535613773338</v>
      </c>
      <c r="V476" s="132">
        <f>AVERAGE(Patient3_Healthy!O457,Patient4_Healthy!O457,Patient7_Healthy!O457,Patient32_Healthy!O457)</f>
        <v>0.86631011922211654</v>
      </c>
      <c r="W476" s="139">
        <f>STDEV(Patient3_Healthy!O457,Patient4_Healthy!O457,Patient7_Healthy!O457,Patient32_Healthy!O457)</f>
        <v>0.20475783102496084</v>
      </c>
      <c r="X476" s="132">
        <f>AVERAGE(Patient3_Healthy!P457,Patient4_Healthy!P457,Patient7_Healthy!P457,Patient32_Healthy!P457)</f>
        <v>0.76919725618594903</v>
      </c>
      <c r="Y476" s="139">
        <f>STDEV(Patient3_Healthy!P457,Patient4_Healthy!P457,Patient7_Healthy!P457,Patient32_Healthy!P457)</f>
        <v>0.13847289549125083</v>
      </c>
      <c r="Z476" s="132">
        <f>AVERAGE(Patient3_Healthy!Q457,Patient4_Healthy!Q457,Patient7_Healthy!Q457,Patient32_Healthy!Q457)</f>
        <v>0.60266363384555777</v>
      </c>
      <c r="AA476" s="139">
        <f>STDEV(Patient3_Healthy!Q457,Patient4_Healthy!Q457,Patient7_Healthy!Q457,Patient32_Healthy!Q457)</f>
        <v>0.4026481880367439</v>
      </c>
      <c r="AB476" s="132">
        <f>AVERAGE(Patient3_Healthy!R457,Patient4_Healthy!R457,Patient7_Healthy!R457,Patient32_Healthy!R457)</f>
        <v>0.69018876315273847</v>
      </c>
      <c r="AC476" s="139">
        <f>STDEV(Patient3_Healthy!R457,Patient4_Healthy!R457,Patient7_Healthy!R457,Patient32_Healthy!R457)</f>
        <v>0.35635952502599239</v>
      </c>
      <c r="AD476" s="132">
        <f>AVERAGE(Patient3_Healthy!S457,Patient4_Healthy!S457,Patient7_Healthy!S457,Patient32_Healthy!S457)</f>
        <v>0.45325477003801301</v>
      </c>
      <c r="AE476" s="139">
        <f>STDEV(Patient3_Healthy!S457,Patient4_Healthy!S457,Patient7_Healthy!S457,Patient32_Healthy!S457)</f>
        <v>0.24291248840662438</v>
      </c>
      <c r="AF476">
        <f>AVERAGE(Patient3_Healthy!T457,Patient4_Healthy!T457,Patient7_Healthy!T457,Patient32_Healthy!T457)</f>
        <v>0.67220143845864955</v>
      </c>
      <c r="AG476">
        <f>STDEV(Patient3_Healthy!T457,Patient4_Healthy!T457,Patient7_Healthy!T457,Patient32_Healthy!T457)</f>
        <v>0.3860321391710152</v>
      </c>
    </row>
    <row r="477" spans="1:33" x14ac:dyDescent="0.25">
      <c r="A477" s="140" t="s">
        <v>157</v>
      </c>
      <c r="B477" s="132">
        <f>AVERAGE(Patient3_Healthy!B458,Patient4_Healthy!B458,Patient7_Healthy!B458,Patient32_Healthy!B458)</f>
        <v>7.0482360140744902</v>
      </c>
      <c r="C477" s="139">
        <f>STDEV(Patient3_Healthy!B458,Patient4_Healthy!B458,Patient7_Healthy!B458,Patient32_Healthy!B458)</f>
        <v>5.6483929566523701</v>
      </c>
      <c r="D477">
        <f>AVERAGE(Patient3_Healthy!C458,Patient4_Healthy!C458,Patient7_Healthy!C458,Patient32_Healthy!C458)</f>
        <v>6.8375807327200553</v>
      </c>
      <c r="E477" s="139">
        <f>STDEV(Patient3_Healthy!C458,Patient4_Healthy!C458,Patient7_Healthy!C458,Patient32_Healthy!C458)</f>
        <v>25.139598206820672</v>
      </c>
      <c r="F477" s="132">
        <f>AVERAGE(Patient3_Healthy!D458,Patient4_Healthy!D458,Patient7_Healthy!D458,Patient32_Healthy!D458)</f>
        <v>5.7959088540851136</v>
      </c>
      <c r="G477" s="139">
        <f>STDEV(Patient3_Healthy!D458,Patient4_Healthy!D458,Patient7_Healthy!D458,Patient32_Healthy!D458)</f>
        <v>4.6048931031101068</v>
      </c>
      <c r="H477">
        <f>AVERAGE(Patient3_Healthy!E458,Patient4_Healthy!E458,Patient7_Healthy!E458,Patient32_Healthy!E458)</f>
        <v>-10.20137836380983</v>
      </c>
      <c r="I477">
        <f>STDEV(Patient3_Healthy!E458,Patient4_Healthy!E458,Patient7_Healthy!E458,Patient32_Healthy!E458)</f>
        <v>19.9984216003871</v>
      </c>
      <c r="L477" s="140" t="s">
        <v>158</v>
      </c>
      <c r="M477">
        <f>AVERAGE(Patient3_Healthy!H458,Patient4_Healthy!H458,Patient7_Healthy!H458,Patient32_Healthy!H458)</f>
        <v>2313.3617699239712</v>
      </c>
      <c r="N477">
        <f>STDEV(Patient3_Healthy!H458,Patient4_Healthy!H458,Patient7_Healthy!H458,Patient32_Healthy!H458)</f>
        <v>3219.2606002754806</v>
      </c>
      <c r="Q477" s="147" t="s">
        <v>158</v>
      </c>
      <c r="R477" s="132">
        <f>AVERAGE(Patient3_Healthy!M458,Patient4_Healthy!M458,Patient7_Healthy!M458,Patient32_Healthy!M458)</f>
        <v>0.82313099658737998</v>
      </c>
      <c r="S477" s="139">
        <f>STDEV(Patient3_Healthy!M458,Patient4_Healthy!M458,Patient7_Healthy!M458,Patient32_Healthy!M458)</f>
        <v>0.20122631621382042</v>
      </c>
      <c r="T477">
        <f>AVERAGE(Patient3_Healthy!N458,Patient4_Healthy!N458,Patient7_Healthy!N458,Patient32_Healthy!N458)</f>
        <v>0.74983557329820749</v>
      </c>
      <c r="U477">
        <f>STDEV(Patient3_Healthy!N458,Patient4_Healthy!N458,Patient7_Healthy!N458,Patient32_Healthy!N458)</f>
        <v>0.3322353235943894</v>
      </c>
      <c r="V477" s="132">
        <f>AVERAGE(Patient3_Healthy!O458,Patient4_Healthy!O458,Patient7_Healthy!O458,Patient32_Healthy!O458)</f>
        <v>0.76143409272041918</v>
      </c>
      <c r="W477" s="139">
        <f>STDEV(Patient3_Healthy!O458,Patient4_Healthy!O458,Patient7_Healthy!O458,Patient32_Healthy!O458)</f>
        <v>0.22185973794735361</v>
      </c>
      <c r="X477" s="132">
        <f>AVERAGE(Patient3_Healthy!P458,Patient4_Healthy!P458,Patient7_Healthy!P458,Patient32_Healthy!P458)</f>
        <v>0.76629191897199955</v>
      </c>
      <c r="Y477" s="139">
        <f>STDEV(Patient3_Healthy!P458,Patient4_Healthy!P458,Patient7_Healthy!P458,Patient32_Healthy!P458)</f>
        <v>0.25333286338816763</v>
      </c>
      <c r="Z477" s="132">
        <f>AVERAGE(Patient3_Healthy!Q458,Patient4_Healthy!Q458,Patient7_Healthy!Q458,Patient32_Healthy!Q458)</f>
        <v>0.53787490009796624</v>
      </c>
      <c r="AA477" s="139">
        <f>STDEV(Patient3_Healthy!Q458,Patient4_Healthy!Q458,Patient7_Healthy!Q458,Patient32_Healthy!Q458)</f>
        <v>0.48077470961856905</v>
      </c>
      <c r="AB477" s="132">
        <f>AVERAGE(Patient3_Healthy!R458,Patient4_Healthy!R458,Patient7_Healthy!R458,Patient32_Healthy!R458)</f>
        <v>0.50632537786914111</v>
      </c>
      <c r="AC477" s="139">
        <f>STDEV(Patient3_Healthy!R458,Patient4_Healthy!R458,Patient7_Healthy!R458,Patient32_Healthy!R458)</f>
        <v>0.40455988816396576</v>
      </c>
      <c r="AD477" s="132">
        <f>AVERAGE(Patient3_Healthy!S458,Patient4_Healthy!S458,Patient7_Healthy!S458,Patient32_Healthy!S458)</f>
        <v>0.50459040066336225</v>
      </c>
      <c r="AE477" s="139">
        <f>STDEV(Patient3_Healthy!S458,Patient4_Healthy!S458,Patient7_Healthy!S458,Patient32_Healthy!S458)</f>
        <v>0.44187758819496475</v>
      </c>
      <c r="AF477">
        <f>AVERAGE(Patient3_Healthy!T458,Patient4_Healthy!T458,Patient7_Healthy!T458,Patient32_Healthy!T458)</f>
        <v>0.4080361203312135</v>
      </c>
      <c r="AG477">
        <f>STDEV(Patient3_Healthy!T458,Patient4_Healthy!T458,Patient7_Healthy!T458,Patient32_Healthy!T458)</f>
        <v>0.51265616234157818</v>
      </c>
    </row>
    <row r="478" spans="1:33" x14ac:dyDescent="0.25">
      <c r="A478" s="140" t="s">
        <v>158</v>
      </c>
      <c r="B478" s="132">
        <f>AVERAGE(Patient3_Healthy!B459,Patient4_Healthy!B459,Patient7_Healthy!B459,Patient32_Healthy!B459)</f>
        <v>15.2580235577606</v>
      </c>
      <c r="C478" s="139">
        <f>STDEV(Patient3_Healthy!B459,Patient4_Healthy!B459,Patient7_Healthy!B459,Patient32_Healthy!B459)</f>
        <v>15.703224202215099</v>
      </c>
      <c r="D478">
        <f>AVERAGE(Patient3_Healthy!C459,Patient4_Healthy!C459,Patient7_Healthy!C459,Patient32_Healthy!C459)</f>
        <v>22.943664083633955</v>
      </c>
      <c r="E478" s="139">
        <f>STDEV(Patient3_Healthy!C459,Patient4_Healthy!C459,Patient7_Healthy!C459,Patient32_Healthy!C459)</f>
        <v>50.594613672332748</v>
      </c>
      <c r="F478" s="132">
        <f>AVERAGE(Patient3_Healthy!D459,Patient4_Healthy!D459,Patient7_Healthy!D459,Patient32_Healthy!D459)</f>
        <v>18.27818871669588</v>
      </c>
      <c r="G478" s="139">
        <f>STDEV(Patient3_Healthy!D459,Patient4_Healthy!D459,Patient7_Healthy!D459,Patient32_Healthy!D459)</f>
        <v>21.386198588930235</v>
      </c>
      <c r="H478">
        <f>AVERAGE(Patient3_Healthy!E459,Patient4_Healthy!E459,Patient7_Healthy!E459,Patient32_Healthy!E459)</f>
        <v>-6.6849848816087221</v>
      </c>
      <c r="I478">
        <f>STDEV(Patient3_Healthy!E459,Patient4_Healthy!E459,Patient7_Healthy!E459,Patient32_Healthy!E459)</f>
        <v>17.613986194219997</v>
      </c>
      <c r="L478" s="140" t="s">
        <v>159</v>
      </c>
      <c r="M478">
        <f>AVERAGE(Patient3_Healthy!H459,Patient4_Healthy!H459,Patient7_Healthy!H459,Patient32_Healthy!H459)</f>
        <v>973.78550401083407</v>
      </c>
      <c r="N478" s="141" t="s">
        <v>246</v>
      </c>
      <c r="Q478" s="147" t="s">
        <v>159</v>
      </c>
      <c r="R478" s="132">
        <f>AVERAGE(Patient3_Healthy!M459,Patient4_Healthy!M459,Patient7_Healthy!M459,Patient32_Healthy!M459)</f>
        <v>0.84730373919566515</v>
      </c>
      <c r="S478" s="139">
        <f>STDEV(Patient3_Healthy!M459,Patient4_Healthy!M459,Patient7_Healthy!M459,Patient32_Healthy!M459)</f>
        <v>0.23888770222778133</v>
      </c>
      <c r="T478">
        <f>AVERAGE(Patient3_Healthy!N459,Patient4_Healthy!N459,Patient7_Healthy!N459,Patient32_Healthy!N459)</f>
        <v>0.64735898957744753</v>
      </c>
      <c r="U478">
        <f>STDEV(Patient3_Healthy!N459,Patient4_Healthy!N459,Patient7_Healthy!N459,Patient32_Healthy!N459)</f>
        <v>0.22810451512209345</v>
      </c>
      <c r="V478" s="132">
        <f>AVERAGE(Patient3_Healthy!O459,Patient4_Healthy!O459,Patient7_Healthy!O459,Patient32_Healthy!O459)</f>
        <v>0.65715220244323547</v>
      </c>
      <c r="W478" s="139">
        <f>STDEV(Patient3_Healthy!O459,Patient4_Healthy!O459,Patient7_Healthy!O459,Patient32_Healthy!O459)</f>
        <v>0.11306303439921153</v>
      </c>
      <c r="X478" s="132">
        <f>AVERAGE(Patient3_Healthy!P459,Patient4_Healthy!P459,Patient7_Healthy!P459,Patient32_Healthy!P459)</f>
        <v>0.64204853893107816</v>
      </c>
      <c r="Y478" s="139">
        <f>STDEV(Patient3_Healthy!P459,Patient4_Healthy!P459,Patient7_Healthy!P459,Patient32_Healthy!P459)</f>
        <v>0.15253945117916287</v>
      </c>
      <c r="Z478" s="132">
        <f>AVERAGE(Patient3_Healthy!Q459,Patient4_Healthy!Q459,Patient7_Healthy!Q459,Patient32_Healthy!Q459)</f>
        <v>0.2344175610146472</v>
      </c>
      <c r="AA478" s="139">
        <f>STDEV(Patient3_Healthy!Q459,Patient4_Healthy!Q459,Patient7_Healthy!Q459,Patient32_Healthy!Q459)</f>
        <v>0.1798990191324947</v>
      </c>
      <c r="AB478" s="132">
        <f>AVERAGE(Patient3_Healthy!R459,Patient4_Healthy!R459,Patient7_Healthy!R459,Patient32_Healthy!R459)</f>
        <v>0.45055294567310628</v>
      </c>
      <c r="AC478" s="139">
        <f>STDEV(Patient3_Healthy!R459,Patient4_Healthy!R459,Patient7_Healthy!R459,Patient32_Healthy!R459)</f>
        <v>0.3189900415110315</v>
      </c>
      <c r="AD478" s="132">
        <f>AVERAGE(Patient3_Healthy!S459,Patient4_Healthy!S459,Patient7_Healthy!S459,Patient32_Healthy!S459)</f>
        <v>0.2223987983900694</v>
      </c>
      <c r="AE478" s="139">
        <f>STDEV(Patient3_Healthy!S459,Patient4_Healthy!S459,Patient7_Healthy!S459,Patient32_Healthy!S459)</f>
        <v>8.3789581465388702E-2</v>
      </c>
      <c r="AF478">
        <f>AVERAGE(Patient3_Healthy!T459,Patient4_Healthy!T459,Patient7_Healthy!T459,Patient32_Healthy!T459)</f>
        <v>0.24930501911578595</v>
      </c>
      <c r="AG478">
        <f>STDEV(Patient3_Healthy!T459,Patient4_Healthy!T459,Patient7_Healthy!T459,Patient32_Healthy!T459)</f>
        <v>0.24045749391198337</v>
      </c>
    </row>
    <row r="479" spans="1:33" x14ac:dyDescent="0.25">
      <c r="A479" s="140" t="s">
        <v>159</v>
      </c>
      <c r="B479" s="132">
        <f>AVERAGE(Patient3_Healthy!B460,Patient4_Healthy!B460,Patient7_Healthy!B460,Patient32_Healthy!B460)</f>
        <v>13.24241518522247</v>
      </c>
      <c r="C479" s="141" t="s">
        <v>246</v>
      </c>
      <c r="D479">
        <f>AVERAGE(Patient3_Healthy!C460,Patient4_Healthy!C460,Patient7_Healthy!C460,Patient32_Healthy!C460)</f>
        <v>52.449926077750803</v>
      </c>
      <c r="E479" s="141" t="s">
        <v>246</v>
      </c>
      <c r="F479" s="132">
        <f>AVERAGE(Patient3_Healthy!D460,Patient4_Healthy!D460,Patient7_Healthy!D460,Patient32_Healthy!D460)</f>
        <v>4.3580198637847936</v>
      </c>
      <c r="G479" s="141" t="s">
        <v>246</v>
      </c>
      <c r="H479">
        <f>AVERAGE(Patient3_Healthy!E460,Patient4_Healthy!E460,Patient7_Healthy!E460,Patient32_Healthy!E460)</f>
        <v>1.2394557235170589</v>
      </c>
      <c r="I479" s="141" t="s">
        <v>246</v>
      </c>
      <c r="L479" s="140" t="s">
        <v>160</v>
      </c>
      <c r="M479">
        <f>AVERAGE(Patient3_Healthy!H460,Patient4_Healthy!H460,Patient7_Healthy!H460,Patient32_Healthy!H460)</f>
        <v>1664.3819265945251</v>
      </c>
      <c r="N479" s="141" t="s">
        <v>246</v>
      </c>
      <c r="Q479" s="147" t="s">
        <v>160</v>
      </c>
      <c r="R479" s="132">
        <f>AVERAGE(Patient3_Healthy!M460,Patient4_Healthy!M460,Patient7_Healthy!M460,Patient32_Healthy!M460)</f>
        <v>0.78860351623518443</v>
      </c>
      <c r="S479" s="139">
        <f>STDEV(Patient3_Healthy!M460,Patient4_Healthy!M460,Patient7_Healthy!M460,Patient32_Healthy!M460)</f>
        <v>0.19132516687053111</v>
      </c>
      <c r="T479">
        <f>AVERAGE(Patient3_Healthy!N460,Patient4_Healthy!N460,Patient7_Healthy!N460,Patient32_Healthy!N460)</f>
        <v>0.69179294822186554</v>
      </c>
      <c r="U479">
        <f>STDEV(Patient3_Healthy!N460,Patient4_Healthy!N460,Patient7_Healthy!N460,Patient32_Healthy!N460)</f>
        <v>0.26153569224572554</v>
      </c>
      <c r="V479" s="132">
        <f>AVERAGE(Patient3_Healthy!O460,Patient4_Healthy!O460,Patient7_Healthy!O460,Patient32_Healthy!O460)</f>
        <v>0.65438956116325686</v>
      </c>
      <c r="W479" s="139">
        <f>STDEV(Patient3_Healthy!O460,Patient4_Healthy!O460,Patient7_Healthy!O460,Patient32_Healthy!O460)</f>
        <v>6.7794819539385764E-2</v>
      </c>
      <c r="X479" s="132">
        <f>AVERAGE(Patient3_Healthy!P460,Patient4_Healthy!P460,Patient7_Healthy!P460,Patient32_Healthy!P460)</f>
        <v>0.57064250020870666</v>
      </c>
      <c r="Y479" s="139">
        <f>STDEV(Patient3_Healthy!P460,Patient4_Healthy!P460,Patient7_Healthy!P460,Patient32_Healthy!P460)</f>
        <v>8.66830244230226E-2</v>
      </c>
      <c r="Z479" s="132">
        <f>AVERAGE(Patient3_Healthy!Q460,Patient4_Healthy!Q460,Patient7_Healthy!Q460,Patient32_Healthy!Q460)</f>
        <v>0.20644632901886209</v>
      </c>
      <c r="AA479" s="139">
        <f>STDEV(Patient3_Healthy!Q460,Patient4_Healthy!Q460,Patient7_Healthy!Q460,Patient32_Healthy!Q460)</f>
        <v>0.16510586777753222</v>
      </c>
      <c r="AB479" s="132">
        <f>AVERAGE(Patient3_Healthy!R460,Patient4_Healthy!R460,Patient7_Healthy!R460,Patient32_Healthy!R460)</f>
        <v>0.33120542299706807</v>
      </c>
      <c r="AC479" s="139">
        <f>STDEV(Patient3_Healthy!R460,Patient4_Healthy!R460,Patient7_Healthy!R460,Patient32_Healthy!R460)</f>
        <v>0.21210363558569467</v>
      </c>
      <c r="AD479" s="132">
        <f>AVERAGE(Patient3_Healthy!S460,Patient4_Healthy!S460,Patient7_Healthy!S460,Patient32_Healthy!S460)</f>
        <v>0.17886354397448923</v>
      </c>
      <c r="AE479" s="139">
        <f>STDEV(Patient3_Healthy!S460,Patient4_Healthy!S460,Patient7_Healthy!S460,Patient32_Healthy!S460)</f>
        <v>2.0351933682418073E-2</v>
      </c>
      <c r="AF479">
        <f>AVERAGE(Patient3_Healthy!T460,Patient4_Healthy!T460,Patient7_Healthy!T460,Patient32_Healthy!T460)</f>
        <v>0.23726437014812352</v>
      </c>
      <c r="AG479">
        <f>STDEV(Patient3_Healthy!T460,Patient4_Healthy!T460,Patient7_Healthy!T460,Patient32_Healthy!T460)</f>
        <v>0.20782283691478498</v>
      </c>
    </row>
    <row r="480" spans="1:33" x14ac:dyDescent="0.25">
      <c r="A480" s="140" t="s">
        <v>160</v>
      </c>
      <c r="B480" s="132">
        <f>AVERAGE(Patient3_Healthy!B461,Patient4_Healthy!B461,Patient7_Healthy!B461,Patient32_Healthy!B461)</f>
        <v>99.850146401545345</v>
      </c>
      <c r="C480" s="141" t="s">
        <v>246</v>
      </c>
      <c r="D480">
        <f>AVERAGE(Patient3_Healthy!C461,Patient4_Healthy!C461,Patient7_Healthy!C461,Patient32_Healthy!C461)</f>
        <v>-196.45281530209829</v>
      </c>
      <c r="E480" s="141" t="s">
        <v>246</v>
      </c>
      <c r="F480" s="132">
        <f>AVERAGE(Patient3_Healthy!D461,Patient4_Healthy!D461,Patient7_Healthy!D461,Patient32_Healthy!D461)</f>
        <v>96.228617905295422</v>
      </c>
      <c r="G480" s="141" t="s">
        <v>246</v>
      </c>
      <c r="H480">
        <f>AVERAGE(Patient3_Healthy!E461,Patient4_Healthy!E461,Patient7_Healthy!E461,Patient32_Healthy!E461)</f>
        <v>192.72731329656639</v>
      </c>
      <c r="I480" s="141" t="s">
        <v>246</v>
      </c>
      <c r="L480" s="140" t="s">
        <v>187</v>
      </c>
      <c r="M480">
        <f>AVERAGE(Patient3_Healthy!H461,Patient4_Healthy!H461,Patient7_Healthy!H461,Patient32_Healthy!H461)</f>
        <v>6488.7279698868651</v>
      </c>
      <c r="N480" s="141" t="s">
        <v>246</v>
      </c>
      <c r="Q480" s="147" t="s">
        <v>187</v>
      </c>
      <c r="R480" s="132">
        <f>AVERAGE(Patient3_Healthy!M461,Patient4_Healthy!M461,Patient7_Healthy!M461,Patient32_Healthy!M461)</f>
        <v>0.73840222052538218</v>
      </c>
      <c r="S480" s="139">
        <f>STDEV(Patient3_Healthy!M461,Patient4_Healthy!M461,Patient7_Healthy!M461,Patient32_Healthy!M461)</f>
        <v>0.33349327085383668</v>
      </c>
      <c r="T480">
        <f>AVERAGE(Patient3_Healthy!N461,Patient4_Healthy!N461,Patient7_Healthy!N461,Patient32_Healthy!N461)</f>
        <v>0.63462906689418175</v>
      </c>
      <c r="U480">
        <f>STDEV(Patient3_Healthy!N461,Patient4_Healthy!N461,Patient7_Healthy!N461,Patient32_Healthy!N461)</f>
        <v>0.35060599532545278</v>
      </c>
      <c r="V480" s="132">
        <f>AVERAGE(Patient3_Healthy!O461,Patient4_Healthy!O461,Patient7_Healthy!O461,Patient32_Healthy!O461)</f>
        <v>0.6522440326804505</v>
      </c>
      <c r="W480" s="139">
        <f>STDEV(Patient3_Healthy!O461,Patient4_Healthy!O461,Patient7_Healthy!O461,Patient32_Healthy!O461)</f>
        <v>9.4037342701259435E-2</v>
      </c>
      <c r="X480" s="132">
        <f>AVERAGE(Patient3_Healthy!P461,Patient4_Healthy!P461,Patient7_Healthy!P461,Patient32_Healthy!P461)</f>
        <v>0.63241814273132646</v>
      </c>
      <c r="Y480" s="139">
        <f>STDEV(Patient3_Healthy!P461,Patient4_Healthy!P461,Patient7_Healthy!P461,Patient32_Healthy!P461)</f>
        <v>0.11066281776533993</v>
      </c>
      <c r="Z480" s="132">
        <f>AVERAGE(Patient3_Healthy!Q461,Patient4_Healthy!Q461,Patient7_Healthy!Q461,Patient32_Healthy!Q461)</f>
        <v>0.29765365104170627</v>
      </c>
      <c r="AA480" s="139">
        <f>STDEV(Patient3_Healthy!Q461,Patient4_Healthy!Q461,Patient7_Healthy!Q461,Patient32_Healthy!Q461)</f>
        <v>0.33545857224066528</v>
      </c>
      <c r="AB480" s="132">
        <f>AVERAGE(Patient3_Healthy!R461,Patient4_Healthy!R461,Patient7_Healthy!R461,Patient32_Healthy!R461)</f>
        <v>0.20536389772487734</v>
      </c>
      <c r="AC480" s="139">
        <f>STDEV(Patient3_Healthy!R461,Patient4_Healthy!R461,Patient7_Healthy!R461,Patient32_Healthy!R461)</f>
        <v>0.1240428130114357</v>
      </c>
      <c r="AD480" s="132">
        <f>AVERAGE(Patient3_Healthy!S461,Patient4_Healthy!S461,Patient7_Healthy!S461,Patient32_Healthy!S461)</f>
        <v>0.21835574523543566</v>
      </c>
      <c r="AE480" s="139">
        <f>STDEV(Patient3_Healthy!S461,Patient4_Healthy!S461,Patient7_Healthy!S461,Patient32_Healthy!S461)</f>
        <v>9.3482321138000549E-2</v>
      </c>
      <c r="AF480">
        <f>AVERAGE(Patient3_Healthy!T461,Patient4_Healthy!T461,Patient7_Healthy!T461,Patient32_Healthy!T461)</f>
        <v>0.1265697302965178</v>
      </c>
      <c r="AG480">
        <f>STDEV(Patient3_Healthy!T461,Patient4_Healthy!T461,Patient7_Healthy!T461,Patient32_Healthy!T461)</f>
        <v>2.267815402898541E-2</v>
      </c>
    </row>
    <row r="481" spans="1:33" x14ac:dyDescent="0.25">
      <c r="A481" s="140" t="s">
        <v>187</v>
      </c>
      <c r="B481" s="132">
        <f>AVERAGE(Patient3_Healthy!B462,Patient4_Healthy!B462,Patient7_Healthy!B462,Patient32_Healthy!B462)</f>
        <v>53.222050812147359</v>
      </c>
      <c r="C481" s="141" t="s">
        <v>246</v>
      </c>
      <c r="D481">
        <f>AVERAGE(Patient3_Healthy!C462,Patient4_Healthy!C462,Patient7_Healthy!C462,Patient32_Healthy!C462)</f>
        <v>148.24042893088901</v>
      </c>
      <c r="E481" s="141" t="s">
        <v>246</v>
      </c>
      <c r="F481" s="132">
        <f>AVERAGE(Patient3_Healthy!D462,Patient4_Healthy!D462,Patient7_Healthy!D462,Patient32_Healthy!D462)</f>
        <v>54.951525594774253</v>
      </c>
      <c r="G481" s="141" t="s">
        <v>246</v>
      </c>
      <c r="H481">
        <f>AVERAGE(Patient3_Healthy!E462,Patient4_Healthy!E462,Patient7_Healthy!E462,Patient32_Healthy!E462)</f>
        <v>-210.92995198403889</v>
      </c>
      <c r="I481" s="141" t="s">
        <v>246</v>
      </c>
      <c r="Q481" s="147" t="s">
        <v>188</v>
      </c>
      <c r="R481" s="132">
        <f>AVERAGE(Patient3_Healthy!M462,Patient4_Healthy!M462,Patient7_Healthy!M462,Patient32_Healthy!M462)</f>
        <v>0.93692491666035915</v>
      </c>
      <c r="S481" s="141" t="s">
        <v>246</v>
      </c>
      <c r="T481">
        <f>AVERAGE(Patient3_Healthy!N462,Patient4_Healthy!N462,Patient7_Healthy!N462,Patient32_Healthy!N462)</f>
        <v>0.88899905461040352</v>
      </c>
      <c r="U481" s="141" t="s">
        <v>246</v>
      </c>
      <c r="V481" s="132">
        <f>AVERAGE(Patient3_Healthy!O462,Patient4_Healthy!O462,Patient7_Healthy!O462,Patient32_Healthy!O462)</f>
        <v>0.68430496670793639</v>
      </c>
      <c r="W481" s="141" t="s">
        <v>246</v>
      </c>
      <c r="X481" s="132">
        <f>AVERAGE(Patient3_Healthy!P462,Patient4_Healthy!P462,Patient7_Healthy!P462,Patient32_Healthy!P462)</f>
        <v>1</v>
      </c>
      <c r="Y481" s="141" t="s">
        <v>246</v>
      </c>
      <c r="Z481" s="132">
        <f>AVERAGE(Patient3_Healthy!Q462,Patient4_Healthy!Q462,Patient7_Healthy!Q462,Patient32_Healthy!Q462)</f>
        <v>0.46629151020807291</v>
      </c>
      <c r="AA481" s="141" t="s">
        <v>246</v>
      </c>
      <c r="AB481" s="132">
        <f>AVERAGE(Patient3_Healthy!R462,Patient4_Healthy!R462,Patient7_Healthy!R462,Patient32_Healthy!R462)</f>
        <v>0.41846603224875029</v>
      </c>
      <c r="AC481" s="141" t="s">
        <v>246</v>
      </c>
      <c r="AD481" s="132">
        <f>AVERAGE(Patient3_Healthy!S462,Patient4_Healthy!S462,Patient7_Healthy!S462,Patient32_Healthy!S462)</f>
        <v>0.31237952091435789</v>
      </c>
      <c r="AE481" s="141" t="s">
        <v>246</v>
      </c>
      <c r="AF481">
        <f>AVERAGE(Patient3_Healthy!T462,Patient4_Healthy!T462,Patient7_Healthy!T462,Patient32_Healthy!T462)</f>
        <v>0.16516680661564881</v>
      </c>
      <c r="AG481" s="141" t="s">
        <v>246</v>
      </c>
    </row>
    <row r="482" spans="1:33" x14ac:dyDescent="0.25">
      <c r="Q482" s="165"/>
    </row>
    <row r="483" spans="1:33" x14ac:dyDescent="0.25">
      <c r="Q483" s="165"/>
    </row>
    <row r="484" spans="1:33" x14ac:dyDescent="0.25">
      <c r="Q484" s="165"/>
    </row>
    <row r="485" spans="1:33" x14ac:dyDescent="0.25">
      <c r="Q485" s="165"/>
    </row>
    <row r="486" spans="1:33" x14ac:dyDescent="0.25">
      <c r="Q486" s="165"/>
    </row>
    <row r="487" spans="1:33" x14ac:dyDescent="0.25">
      <c r="Q487" s="165"/>
    </row>
    <row r="488" spans="1:33" x14ac:dyDescent="0.25">
      <c r="Q488" s="165"/>
    </row>
    <row r="489" spans="1:33" x14ac:dyDescent="0.25">
      <c r="Q489" s="165"/>
    </row>
    <row r="490" spans="1:33" x14ac:dyDescent="0.25">
      <c r="Q490" s="165"/>
    </row>
    <row r="491" spans="1:33" x14ac:dyDescent="0.25">
      <c r="Q491" s="165"/>
    </row>
    <row r="494" spans="1:33" x14ac:dyDescent="0.25">
      <c r="A494" s="165" t="s">
        <v>163</v>
      </c>
      <c r="Q494" s="165" t="s">
        <v>166</v>
      </c>
    </row>
    <row r="495" spans="1:33" x14ac:dyDescent="0.25">
      <c r="A495" s="131"/>
      <c r="B495" s="200" t="s">
        <v>12</v>
      </c>
      <c r="C495" s="203"/>
      <c r="D495" s="203"/>
      <c r="E495" s="213"/>
      <c r="F495" s="203" t="s">
        <v>105</v>
      </c>
      <c r="G495" s="203"/>
      <c r="H495" s="203"/>
      <c r="I495" s="203"/>
      <c r="L495" s="204"/>
      <c r="M495" s="205" t="s">
        <v>130</v>
      </c>
      <c r="N495" s="205"/>
      <c r="Q495" s="135"/>
      <c r="R495" s="206" t="s">
        <v>131</v>
      </c>
      <c r="S495" s="207"/>
      <c r="T495" s="206" t="s">
        <v>132</v>
      </c>
      <c r="U495" s="207"/>
      <c r="V495" s="206" t="s">
        <v>133</v>
      </c>
      <c r="W495" s="207"/>
      <c r="X495" s="206" t="s">
        <v>134</v>
      </c>
      <c r="Y495" s="207"/>
      <c r="Z495" s="206" t="s">
        <v>135</v>
      </c>
      <c r="AA495" s="207"/>
      <c r="AB495" s="206" t="s">
        <v>136</v>
      </c>
      <c r="AC495" s="207"/>
      <c r="AD495" s="206" t="s">
        <v>137</v>
      </c>
      <c r="AE495" s="207"/>
      <c r="AF495" s="208" t="s">
        <v>138</v>
      </c>
      <c r="AG495" s="208"/>
    </row>
    <row r="496" spans="1:33" x14ac:dyDescent="0.25">
      <c r="A496" s="131"/>
      <c r="B496" s="209" t="s">
        <v>139</v>
      </c>
      <c r="C496" s="214"/>
      <c r="D496" s="211" t="s">
        <v>140</v>
      </c>
      <c r="E496" s="214"/>
      <c r="F496" s="209" t="s">
        <v>139</v>
      </c>
      <c r="G496" s="214"/>
      <c r="H496" s="211" t="s">
        <v>140</v>
      </c>
      <c r="I496" s="211"/>
      <c r="L496" s="204"/>
      <c r="M496" s="133" t="s">
        <v>241</v>
      </c>
      <c r="N496" s="133" t="s">
        <v>19</v>
      </c>
      <c r="Q496" s="135"/>
      <c r="R496" s="134" t="s">
        <v>241</v>
      </c>
      <c r="S496" s="136" t="s">
        <v>19</v>
      </c>
      <c r="T496" s="135" t="s">
        <v>241</v>
      </c>
      <c r="U496" s="135" t="s">
        <v>19</v>
      </c>
      <c r="V496" s="134" t="s">
        <v>241</v>
      </c>
      <c r="W496" s="136" t="s">
        <v>19</v>
      </c>
      <c r="X496" s="134" t="s">
        <v>241</v>
      </c>
      <c r="Y496" s="136" t="s">
        <v>19</v>
      </c>
      <c r="Z496" s="134" t="s">
        <v>241</v>
      </c>
      <c r="AA496" s="136" t="s">
        <v>19</v>
      </c>
      <c r="AB496" s="134" t="s">
        <v>241</v>
      </c>
      <c r="AC496" s="136" t="s">
        <v>19</v>
      </c>
      <c r="AD496" s="134" t="s">
        <v>241</v>
      </c>
      <c r="AE496" s="136" t="s">
        <v>19</v>
      </c>
      <c r="AF496" s="135" t="s">
        <v>241</v>
      </c>
      <c r="AG496" s="135" t="s">
        <v>19</v>
      </c>
    </row>
    <row r="497" spans="1:33" x14ac:dyDescent="0.25">
      <c r="A497" s="128"/>
      <c r="B497" s="129" t="s">
        <v>241</v>
      </c>
      <c r="C497" s="130" t="s">
        <v>19</v>
      </c>
      <c r="D497" s="131" t="s">
        <v>241</v>
      </c>
      <c r="E497" s="130" t="s">
        <v>19</v>
      </c>
      <c r="F497" s="129" t="s">
        <v>241</v>
      </c>
      <c r="G497" s="130" t="s">
        <v>19</v>
      </c>
      <c r="H497" s="131" t="s">
        <v>241</v>
      </c>
      <c r="I497" s="131" t="s">
        <v>19</v>
      </c>
      <c r="L497" s="140" t="s">
        <v>155</v>
      </c>
      <c r="M497">
        <f>AVERAGE(Patient3_Healthy!H478,Patient4_Healthy!H478,Patient7_Healthy!H478,Patient32_Healthy!H478)</f>
        <v>428.57149156717526</v>
      </c>
      <c r="N497">
        <f>STDEV(Patient3_Healthy!H478,Patient4_Healthy!H478,Patient7_Healthy!H478,Patient32_Healthy!H478)</f>
        <v>499.5289455578872</v>
      </c>
      <c r="Q497" s="135" t="s">
        <v>141</v>
      </c>
      <c r="R497" s="132">
        <f>AVERAGE(Patient3_Healthy!M478,Patient4_Healthy!M478,Patient7_Healthy!M478,Patient32_Healthy!M478)</f>
        <v>0.56185275079413943</v>
      </c>
      <c r="S497" s="139">
        <f>STDEV(Patient3_Healthy!M478,Patient4_Healthy!M478,Patient7_Healthy!M478,Patient32_Healthy!M478)</f>
        <v>0.37518052446005135</v>
      </c>
      <c r="T497">
        <f>AVERAGE(Patient3_Healthy!N478,Patient4_Healthy!N478,Patient7_Healthy!N478,Patient32_Healthy!N478)</f>
        <v>0.82628361562535524</v>
      </c>
      <c r="U497">
        <f>STDEV(Patient3_Healthy!N478,Patient4_Healthy!N478,Patient7_Healthy!N478,Patient32_Healthy!N478)</f>
        <v>0.13769431571479079</v>
      </c>
      <c r="V497" s="132">
        <f>AVERAGE(Patient3_Healthy!O478,Patient4_Healthy!O478,Patient7_Healthy!O478,Patient32_Healthy!O478)</f>
        <v>0.74478489225671041</v>
      </c>
      <c r="W497" s="139">
        <f>STDEV(Patient3_Healthy!O478,Patient4_Healthy!O478,Patient7_Healthy!O478,Patient32_Healthy!O478)</f>
        <v>0.14095630441402413</v>
      </c>
      <c r="X497" s="132">
        <f>AVERAGE(Patient3_Healthy!P478,Patient4_Healthy!P478,Patient7_Healthy!P478,Patient32_Healthy!P478)</f>
        <v>0.61162580604661743</v>
      </c>
      <c r="Y497" s="139">
        <f>STDEV(Patient3_Healthy!P478,Patient4_Healthy!P478,Patient7_Healthy!P478,Patient32_Healthy!P478)</f>
        <v>0.24345619456890652</v>
      </c>
      <c r="Z497" s="132">
        <f>AVERAGE(Patient3_Healthy!Q478,Patient4_Healthy!Q478,Patient7_Healthy!Q478,Patient32_Healthy!Q478)</f>
        <v>0.63177949479349538</v>
      </c>
      <c r="AA497" s="139">
        <f>STDEV(Patient3_Healthy!Q478,Patient4_Healthy!Q478,Patient7_Healthy!Q478,Patient32_Healthy!Q478)</f>
        <v>0.31603982336824937</v>
      </c>
      <c r="AB497" s="132">
        <f>AVERAGE(Patient3_Healthy!R478,Patient4_Healthy!R478,Patient7_Healthy!R478,Patient32_Healthy!R478)</f>
        <v>0.74702649522637854</v>
      </c>
      <c r="AC497" s="139">
        <f>STDEV(Patient3_Healthy!R478,Patient4_Healthy!R478,Patient7_Healthy!R478,Patient32_Healthy!R478)</f>
        <v>0.34641165183833789</v>
      </c>
      <c r="AD497" s="132">
        <f>AVERAGE(Patient3_Healthy!S478,Patient4_Healthy!S478,Patient7_Healthy!S478,Patient32_Healthy!S478)</f>
        <v>0.57645914164342682</v>
      </c>
      <c r="AE497" s="139">
        <f>STDEV(Patient3_Healthy!S478,Patient4_Healthy!S478,Patient7_Healthy!S478,Patient32_Healthy!S478)</f>
        <v>0.28694361469988588</v>
      </c>
      <c r="AF497">
        <f>AVERAGE(Patient3_Healthy!T478,Patient4_Healthy!T478,Patient7_Healthy!T478,Patient32_Healthy!T478)</f>
        <v>0.52845280651390847</v>
      </c>
      <c r="AG497">
        <f>STDEV(Patient3_Healthy!T478,Patient4_Healthy!T478,Patient7_Healthy!T478,Patient32_Healthy!T478)</f>
        <v>0.31997937277438449</v>
      </c>
    </row>
    <row r="498" spans="1:33" x14ac:dyDescent="0.25">
      <c r="A498" s="140" t="s">
        <v>155</v>
      </c>
      <c r="B498" s="132">
        <f>AVERAGE(Patient3_Healthy!B479,Patient4_Healthy!B479,Patient7_Healthy!B479,Patient32_Healthy!B479)</f>
        <v>8.4020798105208705</v>
      </c>
      <c r="C498" s="139">
        <f>STDEV(Patient3_Healthy!B479,Patient4_Healthy!B479,Patient7_Healthy!B479,Patient32_Healthy!B479)</f>
        <v>8.2229160525778457</v>
      </c>
      <c r="D498">
        <f>AVERAGE(Patient3_Healthy!C479,Patient4_Healthy!C479,Patient7_Healthy!C479,Patient32_Healthy!C479)</f>
        <v>-10.500823661679606</v>
      </c>
      <c r="E498" s="139">
        <f>STDEV(Patient3_Healthy!C479,Patient4_Healthy!C479,Patient7_Healthy!C479,Patient32_Healthy!C479)</f>
        <v>27.028385678424691</v>
      </c>
      <c r="F498" s="132">
        <f>AVERAGE(Patient3_Healthy!D479,Patient4_Healthy!D479,Patient7_Healthy!D479,Patient32_Healthy!D479)</f>
        <v>21.288056052707883</v>
      </c>
      <c r="G498" s="139">
        <f>STDEV(Patient3_Healthy!D479,Patient4_Healthy!D479,Patient7_Healthy!D479,Patient32_Healthy!D479)</f>
        <v>22.951322453303174</v>
      </c>
      <c r="H498">
        <f>AVERAGE(Patient3_Healthy!E479,Patient4_Healthy!E479,Patient7_Healthy!E479,Patient32_Healthy!E479)</f>
        <v>27.858790609676262</v>
      </c>
      <c r="I498">
        <f>STDEV(Patient3_Healthy!E479,Patient4_Healthy!E479,Patient7_Healthy!E479,Patient32_Healthy!E479)</f>
        <v>63.025195650754661</v>
      </c>
      <c r="L498" s="140" t="s">
        <v>156</v>
      </c>
      <c r="M498">
        <f>AVERAGE(Patient3_Healthy!H479,Patient4_Healthy!H479,Patient7_Healthy!H479,Patient32_Healthy!H479)</f>
        <v>524.02976536145798</v>
      </c>
      <c r="N498">
        <f>STDEV(Patient3_Healthy!H479,Patient4_Healthy!H479,Patient7_Healthy!H479,Patient32_Healthy!H479)</f>
        <v>582.84237896013099</v>
      </c>
      <c r="Q498" s="135" t="s">
        <v>142</v>
      </c>
      <c r="R498" s="132">
        <f>AVERAGE(Patient3_Healthy!M479,Patient4_Healthy!M479,Patient7_Healthy!M479,Patient32_Healthy!M479)</f>
        <v>0.64337572450602887</v>
      </c>
      <c r="S498" s="139">
        <f>STDEV(Patient3_Healthy!M479,Patient4_Healthy!M479,Patient7_Healthy!M479,Patient32_Healthy!M479)</f>
        <v>0.2911950650689597</v>
      </c>
      <c r="T498">
        <f>AVERAGE(Patient3_Healthy!N479,Patient4_Healthy!N479,Patient7_Healthy!N479,Patient32_Healthy!N479)</f>
        <v>0.78829701145178066</v>
      </c>
      <c r="U498">
        <f>STDEV(Patient3_Healthy!N479,Patient4_Healthy!N479,Patient7_Healthy!N479,Patient32_Healthy!N479)</f>
        <v>0.22507413735440118</v>
      </c>
      <c r="V498" s="132">
        <f>AVERAGE(Patient3_Healthy!O479,Patient4_Healthy!O479,Patient7_Healthy!O479,Patient32_Healthy!O479)</f>
        <v>0.8362930512070591</v>
      </c>
      <c r="W498" s="139">
        <f>STDEV(Patient3_Healthy!O479,Patient4_Healthy!O479,Patient7_Healthy!O479,Patient32_Healthy!O479)</f>
        <v>8.385546003292664E-2</v>
      </c>
      <c r="X498" s="132">
        <f>AVERAGE(Patient3_Healthy!P479,Patient4_Healthy!P479,Patient7_Healthy!P479,Patient32_Healthy!P479)</f>
        <v>0.72815889580706195</v>
      </c>
      <c r="Y498" s="139">
        <f>STDEV(Patient3_Healthy!P479,Patient4_Healthy!P479,Patient7_Healthy!P479,Patient32_Healthy!P479)</f>
        <v>0.20793251871971741</v>
      </c>
      <c r="Z498" s="132">
        <f>AVERAGE(Patient3_Healthy!Q479,Patient4_Healthy!Q479,Patient7_Healthy!Q479,Patient32_Healthy!Q479)</f>
        <v>0.68868388446380746</v>
      </c>
      <c r="AA498" s="139">
        <f>STDEV(Patient3_Healthy!Q479,Patient4_Healthy!Q479,Patient7_Healthy!Q479,Patient32_Healthy!Q479)</f>
        <v>8.7126339092225405E-2</v>
      </c>
      <c r="AB498" s="132">
        <f>AVERAGE(Patient3_Healthy!R479,Patient4_Healthy!R479,Patient7_Healthy!R479,Patient32_Healthy!R479)</f>
        <v>0.75450479900105649</v>
      </c>
      <c r="AC498" s="139">
        <f>STDEV(Patient3_Healthy!R479,Patient4_Healthy!R479,Patient7_Healthy!R479,Patient32_Healthy!R479)</f>
        <v>0.134173187588567</v>
      </c>
      <c r="AD498" s="132">
        <f>AVERAGE(Patient3_Healthy!S479,Patient4_Healthy!S479,Patient7_Healthy!S479,Patient32_Healthy!S479)</f>
        <v>0.63265350295376499</v>
      </c>
      <c r="AE498" s="139">
        <f>STDEV(Patient3_Healthy!S479,Patient4_Healthy!S479,Patient7_Healthy!S479,Patient32_Healthy!S479)</f>
        <v>0.16054765259831014</v>
      </c>
      <c r="AF498">
        <f>AVERAGE(Patient3_Healthy!T479,Patient4_Healthy!T479,Patient7_Healthy!T479,Patient32_Healthy!T479)</f>
        <v>0.51753053934265758</v>
      </c>
      <c r="AG498">
        <f>STDEV(Patient3_Healthy!T479,Patient4_Healthy!T479,Patient7_Healthy!T479,Patient32_Healthy!T479)</f>
        <v>0.23777646995128557</v>
      </c>
    </row>
    <row r="499" spans="1:33" x14ac:dyDescent="0.25">
      <c r="A499" s="140" t="s">
        <v>156</v>
      </c>
      <c r="B499" s="132">
        <f>AVERAGE(Patient3_Healthy!B480,Patient4_Healthy!B480,Patient7_Healthy!B480,Patient32_Healthy!B480)</f>
        <v>6.3248016317010531</v>
      </c>
      <c r="C499" s="139">
        <f>STDEV(Patient3_Healthy!B480,Patient4_Healthy!B480,Patient7_Healthy!B480,Patient32_Healthy!B480)</f>
        <v>5.25246970902454</v>
      </c>
      <c r="D499">
        <f>AVERAGE(Patient3_Healthy!C480,Patient4_Healthy!C480,Patient7_Healthy!C480,Patient32_Healthy!C480)</f>
        <v>1.5787991730081106</v>
      </c>
      <c r="E499" s="139">
        <f>STDEV(Patient3_Healthy!C480,Patient4_Healthy!C480,Patient7_Healthy!C480,Patient32_Healthy!C480)</f>
        <v>25.881576903912705</v>
      </c>
      <c r="F499" s="132">
        <f>AVERAGE(Patient3_Healthy!D480,Patient4_Healthy!D480,Patient7_Healthy!D480,Patient32_Healthy!D480)</f>
        <v>20.574357665871467</v>
      </c>
      <c r="G499" s="139">
        <f>STDEV(Patient3_Healthy!D480,Patient4_Healthy!D480,Patient7_Healthy!D480,Patient32_Healthy!D480)</f>
        <v>16.670776865163184</v>
      </c>
      <c r="H499">
        <f>AVERAGE(Patient3_Healthy!E480,Patient4_Healthy!E480,Patient7_Healthy!E480,Patient32_Healthy!E480)</f>
        <v>-11.866670495091682</v>
      </c>
      <c r="I499">
        <f>STDEV(Patient3_Healthy!E480,Patient4_Healthy!E480,Patient7_Healthy!E480,Patient32_Healthy!E480)</f>
        <v>81.765154081447392</v>
      </c>
      <c r="L499" s="140" t="s">
        <v>157</v>
      </c>
      <c r="M499">
        <f>AVERAGE(Patient3_Healthy!H480,Patient4_Healthy!H480,Patient7_Healthy!H480,Patient32_Healthy!H480)</f>
        <v>392.04508842995887</v>
      </c>
      <c r="N499">
        <f>STDEV(Patient3_Healthy!H480,Patient4_Healthy!H480,Patient7_Healthy!H480,Patient32_Healthy!H480)</f>
        <v>319.34864267132815</v>
      </c>
      <c r="Q499" s="135" t="s">
        <v>143</v>
      </c>
      <c r="R499" s="132">
        <f>AVERAGE(Patient3_Healthy!M480,Patient4_Healthy!M480,Patient7_Healthy!M480,Patient32_Healthy!M480)</f>
        <v>0.66311258310692145</v>
      </c>
      <c r="S499" s="139">
        <f>STDEV(Patient3_Healthy!M480,Patient4_Healthy!M480,Patient7_Healthy!M480,Patient32_Healthy!M480)</f>
        <v>0.41604585289528617</v>
      </c>
      <c r="T499">
        <f>AVERAGE(Patient3_Healthy!N480,Patient4_Healthy!N480,Patient7_Healthy!N480,Patient32_Healthy!N480)</f>
        <v>0.72383186516916986</v>
      </c>
      <c r="U499">
        <f>STDEV(Patient3_Healthy!N480,Patient4_Healthy!N480,Patient7_Healthy!N480,Patient32_Healthy!N480)</f>
        <v>0.32459299537915892</v>
      </c>
      <c r="V499" s="132">
        <f>AVERAGE(Patient3_Healthy!O480,Patient4_Healthy!O480,Patient7_Healthy!O480,Patient32_Healthy!O480)</f>
        <v>0.77977227846185004</v>
      </c>
      <c r="W499" s="139">
        <f>STDEV(Patient3_Healthy!O480,Patient4_Healthy!O480,Patient7_Healthy!O480,Patient32_Healthy!O480)</f>
        <v>0.1094321231037591</v>
      </c>
      <c r="X499" s="132">
        <f>AVERAGE(Patient3_Healthy!P480,Patient4_Healthy!P480,Patient7_Healthy!P480,Patient32_Healthy!P480)</f>
        <v>0.53309611971028292</v>
      </c>
      <c r="Y499" s="139">
        <f>STDEV(Patient3_Healthy!P480,Patient4_Healthy!P480,Patient7_Healthy!P480,Patient32_Healthy!P480)</f>
        <v>0.3440794281892498</v>
      </c>
      <c r="Z499" s="132">
        <f>AVERAGE(Patient3_Healthy!Q480,Patient4_Healthy!Q480,Patient7_Healthy!Q480,Patient32_Healthy!Q480)</f>
        <v>0.64487125213276686</v>
      </c>
      <c r="AA499" s="139">
        <f>STDEV(Patient3_Healthy!Q480,Patient4_Healthy!Q480,Patient7_Healthy!Q480,Patient32_Healthy!Q480)</f>
        <v>0.13174659720262905</v>
      </c>
      <c r="AB499" s="132">
        <f>AVERAGE(Patient3_Healthy!R480,Patient4_Healthy!R480,Patient7_Healthy!R480,Patient32_Healthy!R480)</f>
        <v>0.74524822707041116</v>
      </c>
      <c r="AC499" s="139">
        <f>STDEV(Patient3_Healthy!R480,Patient4_Healthy!R480,Patient7_Healthy!R480,Patient32_Healthy!R480)</f>
        <v>5.0977300611254793E-2</v>
      </c>
      <c r="AD499" s="132">
        <f>AVERAGE(Patient3_Healthy!S480,Patient4_Healthy!S480,Patient7_Healthy!S480,Patient32_Healthy!S480)</f>
        <v>0.63051971503423088</v>
      </c>
      <c r="AE499" s="139">
        <f>STDEV(Patient3_Healthy!S480,Patient4_Healthy!S480,Patient7_Healthy!S480,Patient32_Healthy!S480)</f>
        <v>0.23645062646321643</v>
      </c>
      <c r="AF499">
        <f>AVERAGE(Patient3_Healthy!T480,Patient4_Healthy!T480,Patient7_Healthy!T480,Patient32_Healthy!T480)</f>
        <v>0.62927991539788153</v>
      </c>
      <c r="AG499">
        <f>STDEV(Patient3_Healthy!T480,Patient4_Healthy!T480,Patient7_Healthy!T480,Patient32_Healthy!T480)</f>
        <v>0.15207226165582513</v>
      </c>
    </row>
    <row r="500" spans="1:33" x14ac:dyDescent="0.25">
      <c r="A500" s="140" t="s">
        <v>157</v>
      </c>
      <c r="B500" s="132">
        <f>AVERAGE(Patient3_Healthy!B481,Patient4_Healthy!B481,Patient7_Healthy!B481,Patient32_Healthy!B481)</f>
        <v>7.5766770613130765</v>
      </c>
      <c r="C500" s="139">
        <f>STDEV(Patient3_Healthy!B481,Patient4_Healthy!B481,Patient7_Healthy!B481,Patient32_Healthy!B481)</f>
        <v>5.2098923690873393</v>
      </c>
      <c r="D500">
        <f>AVERAGE(Patient3_Healthy!C481,Patient4_Healthy!C481,Patient7_Healthy!C481,Patient32_Healthy!C481)</f>
        <v>4.2227654931542666</v>
      </c>
      <c r="E500" s="139">
        <f>STDEV(Patient3_Healthy!C481,Patient4_Healthy!C481,Patient7_Healthy!C481,Patient32_Healthy!C481)</f>
        <v>20.563536223942346</v>
      </c>
      <c r="F500" s="132">
        <f>AVERAGE(Patient3_Healthy!D481,Patient4_Healthy!D481,Patient7_Healthy!D481,Patient32_Healthy!D481)</f>
        <v>16.729167235532685</v>
      </c>
      <c r="G500" s="139">
        <f>STDEV(Patient3_Healthy!D481,Patient4_Healthy!D481,Patient7_Healthy!D481,Patient32_Healthy!D481)</f>
        <v>14.729596037494289</v>
      </c>
      <c r="H500">
        <f>AVERAGE(Patient3_Healthy!E481,Patient4_Healthy!E481,Patient7_Healthy!E481,Patient32_Healthy!E481)</f>
        <v>10.307638656315138</v>
      </c>
      <c r="I500">
        <f>STDEV(Patient3_Healthy!E481,Patient4_Healthy!E481,Patient7_Healthy!E481,Patient32_Healthy!E481)</f>
        <v>45.828853787869917</v>
      </c>
      <c r="L500" s="140" t="s">
        <v>158</v>
      </c>
      <c r="M500">
        <f>AVERAGE(Patient3_Healthy!H481,Patient4_Healthy!H481,Patient7_Healthy!H481,Patient32_Healthy!H481)</f>
        <v>219.45451436711741</v>
      </c>
      <c r="N500">
        <f>STDEV(Patient3_Healthy!H481,Patient4_Healthy!H481,Patient7_Healthy!H481,Patient32_Healthy!H481)</f>
        <v>308.47456691812943</v>
      </c>
      <c r="Q500" s="135" t="s">
        <v>144</v>
      </c>
      <c r="R500" s="132">
        <f>AVERAGE(Patient3_Healthy!M481,Patient4_Healthy!M481,Patient7_Healthy!M481,Patient32_Healthy!M481)</f>
        <v>0.68977321165466809</v>
      </c>
      <c r="S500" s="139">
        <f>STDEV(Patient3_Healthy!M481,Patient4_Healthy!M481,Patient7_Healthy!M481,Patient32_Healthy!M481)</f>
        <v>0.44089236899486378</v>
      </c>
      <c r="T500">
        <f>AVERAGE(Patient3_Healthy!N481,Patient4_Healthy!N481,Patient7_Healthy!N481,Patient32_Healthy!N481)</f>
        <v>0.71525445615542915</v>
      </c>
      <c r="U500">
        <f>STDEV(Patient3_Healthy!N481,Patient4_Healthy!N481,Patient7_Healthy!N481,Patient32_Healthy!N481)</f>
        <v>0.22577434725673948</v>
      </c>
      <c r="V500" s="132">
        <f>AVERAGE(Patient3_Healthy!O481,Patient4_Healthy!O481,Patient7_Healthy!O481,Patient32_Healthy!O481)</f>
        <v>0.80501578942370233</v>
      </c>
      <c r="W500" s="139">
        <f>STDEV(Patient3_Healthy!O481,Patient4_Healthy!O481,Patient7_Healthy!O481,Patient32_Healthy!O481)</f>
        <v>0.1407659892091867</v>
      </c>
      <c r="X500" s="132">
        <f>AVERAGE(Patient3_Healthy!P481,Patient4_Healthy!P481,Patient7_Healthy!P481,Patient32_Healthy!P481)</f>
        <v>0.5776198122736913</v>
      </c>
      <c r="Y500" s="139">
        <f>STDEV(Patient3_Healthy!P481,Patient4_Healthy!P481,Patient7_Healthy!P481,Patient32_Healthy!P481)</f>
        <v>0.23624292409200176</v>
      </c>
      <c r="Z500" s="132">
        <f>AVERAGE(Patient3_Healthy!Q481,Patient4_Healthy!Q481,Patient7_Healthy!Q481,Patient32_Healthy!Q481)</f>
        <v>0.61601531372207863</v>
      </c>
      <c r="AA500" s="139">
        <f>STDEV(Patient3_Healthy!Q481,Patient4_Healthy!Q481,Patient7_Healthy!Q481,Patient32_Healthy!Q481)</f>
        <v>8.0727900966895458E-2</v>
      </c>
      <c r="AB500" s="132">
        <f>AVERAGE(Patient3_Healthy!R481,Patient4_Healthy!R481,Patient7_Healthy!R481,Patient32_Healthy!R481)</f>
        <v>0.73282607067912375</v>
      </c>
      <c r="AC500" s="139">
        <f>STDEV(Patient3_Healthy!R481,Patient4_Healthy!R481,Patient7_Healthy!R481,Patient32_Healthy!R481)</f>
        <v>3.556133451640598E-2</v>
      </c>
      <c r="AD500" s="132">
        <f>AVERAGE(Patient3_Healthy!S481,Patient4_Healthy!S481,Patient7_Healthy!S481,Patient32_Healthy!S481)</f>
        <v>0.58671388133340086</v>
      </c>
      <c r="AE500" s="139">
        <f>STDEV(Patient3_Healthy!S481,Patient4_Healthy!S481,Patient7_Healthy!S481,Patient32_Healthy!S481)</f>
        <v>0.24559176430476801</v>
      </c>
      <c r="AF500">
        <f>AVERAGE(Patient3_Healthy!T481,Patient4_Healthy!T481,Patient7_Healthy!T481,Patient32_Healthy!T481)</f>
        <v>0.61415183936553042</v>
      </c>
      <c r="AG500">
        <f>STDEV(Patient3_Healthy!T481,Patient4_Healthy!T481,Patient7_Healthy!T481,Patient32_Healthy!T481)</f>
        <v>0.18776460777364462</v>
      </c>
    </row>
    <row r="501" spans="1:33" x14ac:dyDescent="0.25">
      <c r="A501" s="140" t="s">
        <v>158</v>
      </c>
      <c r="B501" s="132">
        <f>AVERAGE(Patient3_Healthy!B482,Patient4_Healthy!B482,Patient7_Healthy!B482,Patient32_Healthy!B482)</f>
        <v>2.7756078811316507</v>
      </c>
      <c r="C501" s="139">
        <f>STDEV(Patient3_Healthy!B482,Patient4_Healthy!B482,Patient7_Healthy!B482,Patient32_Healthy!B482)</f>
        <v>1.0796511997666964</v>
      </c>
      <c r="D501">
        <f>AVERAGE(Patient3_Healthy!C482,Patient4_Healthy!C482,Patient7_Healthy!C482,Patient32_Healthy!C482)</f>
        <v>3.8647508029701769</v>
      </c>
      <c r="E501" s="139">
        <f>STDEV(Patient3_Healthy!C482,Patient4_Healthy!C482,Patient7_Healthy!C482,Patient32_Healthy!C482)</f>
        <v>1.0643471179338988</v>
      </c>
      <c r="F501" s="132">
        <f>AVERAGE(Patient3_Healthy!D482,Patient4_Healthy!D482,Patient7_Healthy!D482,Patient32_Healthy!D482)</f>
        <v>7.730095042511258</v>
      </c>
      <c r="G501" s="139">
        <f>STDEV(Patient3_Healthy!D482,Patient4_Healthy!D482,Patient7_Healthy!D482,Patient32_Healthy!D482)</f>
        <v>7.1312972539087749</v>
      </c>
      <c r="H501">
        <f>AVERAGE(Patient3_Healthy!E482,Patient4_Healthy!E482,Patient7_Healthy!E482,Patient32_Healthy!E482)</f>
        <v>-24.383243487825197</v>
      </c>
      <c r="I501">
        <f>STDEV(Patient3_Healthy!E482,Patient4_Healthy!E482,Patient7_Healthy!E482,Patient32_Healthy!E482)</f>
        <v>27.962695991789822</v>
      </c>
      <c r="L501" s="140" t="s">
        <v>159</v>
      </c>
      <c r="M501">
        <f>AVERAGE(Patient3_Healthy!H482,Patient4_Healthy!H482,Patient7_Healthy!H482,Patient32_Healthy!H482)</f>
        <v>59.52829666419246</v>
      </c>
      <c r="N501">
        <f>STDEV(Patient3_Healthy!H482,Patient4_Healthy!H482,Patient7_Healthy!H482,Patient32_Healthy!H482)</f>
        <v>35.704922728359982</v>
      </c>
      <c r="Q501" s="135" t="s">
        <v>145</v>
      </c>
      <c r="R501" s="132">
        <f>AVERAGE(Patient3_Healthy!M482,Patient4_Healthy!M482,Patient7_Healthy!M482,Patient32_Healthy!M482)</f>
        <v>0.75285995962999352</v>
      </c>
      <c r="S501" s="139">
        <f>STDEV(Patient3_Healthy!M482,Patient4_Healthy!M482,Patient7_Healthy!M482,Patient32_Healthy!M482)</f>
        <v>0.37575549111247381</v>
      </c>
      <c r="T501">
        <f>AVERAGE(Patient3_Healthy!N482,Patient4_Healthy!N482,Patient7_Healthy!N482,Patient32_Healthy!N482)</f>
        <v>0.77798231089083547</v>
      </c>
      <c r="U501">
        <f>STDEV(Patient3_Healthy!N482,Patient4_Healthy!N482,Patient7_Healthy!N482,Patient32_Healthy!N482)</f>
        <v>0.2928866245225048</v>
      </c>
      <c r="V501" s="132">
        <f>AVERAGE(Patient3_Healthy!O482,Patient4_Healthy!O482,Patient7_Healthy!O482,Patient32_Healthy!O482)</f>
        <v>0.82428075732740558</v>
      </c>
      <c r="W501" s="139">
        <f>STDEV(Patient3_Healthy!O482,Patient4_Healthy!O482,Patient7_Healthy!O482,Patient32_Healthy!O482)</f>
        <v>5.5005637713633419E-2</v>
      </c>
      <c r="X501" s="132">
        <f>AVERAGE(Patient3_Healthy!P482,Patient4_Healthy!P482,Patient7_Healthy!P482,Patient32_Healthy!P482)</f>
        <v>0.62674036015623935</v>
      </c>
      <c r="Y501" s="139">
        <f>STDEV(Patient3_Healthy!P482,Patient4_Healthy!P482,Patient7_Healthy!P482,Patient32_Healthy!P482)</f>
        <v>0.23419900527207979</v>
      </c>
      <c r="Z501" s="132">
        <f>AVERAGE(Patient3_Healthy!Q482,Patient4_Healthy!Q482,Patient7_Healthy!Q482,Patient32_Healthy!Q482)</f>
        <v>0.7476138924363277</v>
      </c>
      <c r="AA501" s="139">
        <f>STDEV(Patient3_Healthy!Q482,Patient4_Healthy!Q482,Patient7_Healthy!Q482,Patient32_Healthy!Q482)</f>
        <v>0.18815703323067387</v>
      </c>
      <c r="AB501" s="132">
        <f>AVERAGE(Patient3_Healthy!R482,Patient4_Healthy!R482,Patient7_Healthy!R482,Patient32_Healthy!R482)</f>
        <v>0.694140916189952</v>
      </c>
      <c r="AC501" s="139">
        <f>STDEV(Patient3_Healthy!R482,Patient4_Healthy!R482,Patient7_Healthy!R482,Patient32_Healthy!R482)</f>
        <v>4.5575160031163152E-2</v>
      </c>
      <c r="AD501" s="132">
        <f>AVERAGE(Patient3_Healthy!S482,Patient4_Healthy!S482,Patient7_Healthy!S482,Patient32_Healthy!S482)</f>
        <v>0.72890559499023455</v>
      </c>
      <c r="AE501" s="139">
        <f>STDEV(Patient3_Healthy!S482,Patient4_Healthy!S482,Patient7_Healthy!S482,Patient32_Healthy!S482)</f>
        <v>0.22417497921325932</v>
      </c>
      <c r="AF501">
        <f>AVERAGE(Patient3_Healthy!T482,Patient4_Healthy!T482,Patient7_Healthy!T482,Patient32_Healthy!T482)</f>
        <v>0.6361185217600035</v>
      </c>
      <c r="AG501">
        <f>STDEV(Patient3_Healthy!T482,Patient4_Healthy!T482,Patient7_Healthy!T482,Patient32_Healthy!T482)</f>
        <v>0.15079695895752793</v>
      </c>
    </row>
    <row r="502" spans="1:33" x14ac:dyDescent="0.25">
      <c r="A502" s="140" t="s">
        <v>159</v>
      </c>
      <c r="B502" s="132">
        <f>AVERAGE(Patient3_Healthy!B483,Patient4_Healthy!B483,Patient7_Healthy!B483,Patient32_Healthy!B483)</f>
        <v>2.5402185630616305</v>
      </c>
      <c r="C502" s="139">
        <f>STDEV(Patient3_Healthy!B483,Patient4_Healthy!B483,Patient7_Healthy!B483,Patient32_Healthy!B483)</f>
        <v>0.89180713118395682</v>
      </c>
      <c r="D502">
        <f>AVERAGE(Patient3_Healthy!C483,Patient4_Healthy!C483,Patient7_Healthy!C483,Patient32_Healthy!C483)</f>
        <v>0.32511481564654893</v>
      </c>
      <c r="E502" s="139">
        <f>STDEV(Patient3_Healthy!C483,Patient4_Healthy!C483,Patient7_Healthy!C483,Patient32_Healthy!C483)</f>
        <v>2.5139178946038099</v>
      </c>
      <c r="F502" s="132">
        <f>AVERAGE(Patient3_Healthy!D483,Patient4_Healthy!D483,Patient7_Healthy!D483,Patient32_Healthy!D483)</f>
        <v>3.8257066245430047</v>
      </c>
      <c r="G502" s="139">
        <f>STDEV(Patient3_Healthy!D483,Patient4_Healthy!D483,Patient7_Healthy!D483,Patient32_Healthy!D483)</f>
        <v>1.9287710266189875</v>
      </c>
      <c r="H502">
        <f>AVERAGE(Patient3_Healthy!E483,Patient4_Healthy!E483,Patient7_Healthy!E483,Patient32_Healthy!E483)</f>
        <v>-5.6531650042209476</v>
      </c>
      <c r="I502">
        <f>STDEV(Patient3_Healthy!E483,Patient4_Healthy!E483,Patient7_Healthy!E483,Patient32_Healthy!E483)</f>
        <v>9.26160878148427</v>
      </c>
      <c r="L502" s="140" t="s">
        <v>160</v>
      </c>
      <c r="M502">
        <f>AVERAGE(Patient3_Healthy!H483,Patient4_Healthy!H483,Patient7_Healthy!H483,Patient32_Healthy!H483)</f>
        <v>25.629012722950876</v>
      </c>
      <c r="N502">
        <f>STDEV(Patient3_Healthy!H483,Patient4_Healthy!H483,Patient7_Healthy!H483,Patient32_Healthy!H483)</f>
        <v>12.849712060118517</v>
      </c>
      <c r="Q502" s="135" t="s">
        <v>146</v>
      </c>
      <c r="R502" s="132">
        <f>AVERAGE(Patient3_Healthy!M483,Patient4_Healthy!M483,Patient7_Healthy!M483,Patient32_Healthy!M483)</f>
        <v>0.6789082258791107</v>
      </c>
      <c r="S502" s="139">
        <f>STDEV(Patient3_Healthy!M483,Patient4_Healthy!M483,Patient7_Healthy!M483,Patient32_Healthy!M483)</f>
        <v>0.41574653251518318</v>
      </c>
      <c r="T502">
        <f>AVERAGE(Patient3_Healthy!N483,Patient4_Healthy!N483,Patient7_Healthy!N483,Patient32_Healthy!N483)</f>
        <v>0.73161188638429131</v>
      </c>
      <c r="U502">
        <f>STDEV(Patient3_Healthy!N483,Patient4_Healthy!N483,Patient7_Healthy!N483,Patient32_Healthy!N483)</f>
        <v>0.32624647173500038</v>
      </c>
      <c r="V502" s="132">
        <f>AVERAGE(Patient3_Healthy!O483,Patient4_Healthy!O483,Patient7_Healthy!O483,Patient32_Healthy!O483)</f>
        <v>0.66753047815809374</v>
      </c>
      <c r="W502" s="139">
        <f>STDEV(Patient3_Healthy!O483,Patient4_Healthy!O483,Patient7_Healthy!O483,Patient32_Healthy!O483)</f>
        <v>0.26617161756519181</v>
      </c>
      <c r="X502" s="132">
        <f>AVERAGE(Patient3_Healthy!P483,Patient4_Healthy!P483,Patient7_Healthy!P483,Patient32_Healthy!P483)</f>
        <v>0.57869055714117301</v>
      </c>
      <c r="Y502" s="139">
        <f>STDEV(Patient3_Healthy!P483,Patient4_Healthy!P483,Patient7_Healthy!P483,Patient32_Healthy!P483)</f>
        <v>0.31677609184241257</v>
      </c>
      <c r="Z502" s="132">
        <f>AVERAGE(Patient3_Healthy!Q483,Patient4_Healthy!Q483,Patient7_Healthy!Q483,Patient32_Healthy!Q483)</f>
        <v>0.69296496238340299</v>
      </c>
      <c r="AA502" s="139">
        <f>STDEV(Patient3_Healthy!Q483,Patient4_Healthy!Q483,Patient7_Healthy!Q483,Patient32_Healthy!Q483)</f>
        <v>0.18781905486893716</v>
      </c>
      <c r="AB502" s="132">
        <f>AVERAGE(Patient3_Healthy!R483,Patient4_Healthy!R483,Patient7_Healthy!R483,Patient32_Healthy!R483)</f>
        <v>0.80393484474079802</v>
      </c>
      <c r="AC502" s="139">
        <f>STDEV(Patient3_Healthy!R483,Patient4_Healthy!R483,Patient7_Healthy!R483,Patient32_Healthy!R483)</f>
        <v>8.248465459364572E-2</v>
      </c>
      <c r="AD502" s="132">
        <f>AVERAGE(Patient3_Healthy!S483,Patient4_Healthy!S483,Patient7_Healthy!S483,Patient32_Healthy!S483)</f>
        <v>0.73374873689649223</v>
      </c>
      <c r="AE502" s="139">
        <f>STDEV(Patient3_Healthy!S483,Patient4_Healthy!S483,Patient7_Healthy!S483,Patient32_Healthy!S483)</f>
        <v>0.3670112433649067</v>
      </c>
      <c r="AF502">
        <f>AVERAGE(Patient3_Healthy!T483,Patient4_Healthy!T483,Patient7_Healthy!T483,Patient32_Healthy!T483)</f>
        <v>0.70430326368246288</v>
      </c>
      <c r="AG502">
        <f>STDEV(Patient3_Healthy!T483,Patient4_Healthy!T483,Patient7_Healthy!T483,Patient32_Healthy!T483)</f>
        <v>4.9897763690836545E-2</v>
      </c>
    </row>
    <row r="503" spans="1:33" x14ac:dyDescent="0.25">
      <c r="A503" s="140" t="s">
        <v>160</v>
      </c>
      <c r="B503" s="132">
        <f>AVERAGE(Patient3_Healthy!B484,Patient4_Healthy!B484,Patient7_Healthy!B484,Patient32_Healthy!B484)</f>
        <v>2.067388814072038</v>
      </c>
      <c r="C503" s="139">
        <f>STDEV(Patient3_Healthy!B484,Patient4_Healthy!B484,Patient7_Healthy!B484,Patient32_Healthy!B484)</f>
        <v>1.2550844928907503</v>
      </c>
      <c r="D503">
        <f>AVERAGE(Patient3_Healthy!C484,Patient4_Healthy!C484,Patient7_Healthy!C484,Patient32_Healthy!C484)</f>
        <v>0.93456068263427572</v>
      </c>
      <c r="E503" s="139">
        <f>STDEV(Patient3_Healthy!C484,Patient4_Healthy!C484,Patient7_Healthy!C484,Patient32_Healthy!C484)</f>
        <v>4.0761564602900382</v>
      </c>
      <c r="F503" s="132">
        <f>AVERAGE(Patient3_Healthy!D484,Patient4_Healthy!D484,Patient7_Healthy!D484,Patient32_Healthy!D484)</f>
        <v>2.0468846125402438</v>
      </c>
      <c r="G503" s="139">
        <f>STDEV(Patient3_Healthy!D484,Patient4_Healthy!D484,Patient7_Healthy!D484,Patient32_Healthy!D484)</f>
        <v>1.7465248917539606</v>
      </c>
      <c r="H503">
        <f>AVERAGE(Patient3_Healthy!E484,Patient4_Healthy!E484,Patient7_Healthy!E484,Patient32_Healthy!E484)</f>
        <v>1.7551581554371758</v>
      </c>
      <c r="I503">
        <f>STDEV(Patient3_Healthy!E484,Patient4_Healthy!E484,Patient7_Healthy!E484,Patient32_Healthy!E484)</f>
        <v>3.0077586436309232</v>
      </c>
      <c r="L503" s="140" t="s">
        <v>187</v>
      </c>
      <c r="M503">
        <f>AVERAGE(Patient3_Healthy!H484,Patient4_Healthy!H484,Patient7_Healthy!H484,Patient32_Healthy!H484)</f>
        <v>135.08659341979791</v>
      </c>
      <c r="N503">
        <f>STDEV(Patient3_Healthy!H484,Patient4_Healthy!H484,Patient7_Healthy!H484,Patient32_Healthy!H484)</f>
        <v>158.19823449663511</v>
      </c>
      <c r="Q503" s="135" t="s">
        <v>147</v>
      </c>
      <c r="R503" s="132">
        <f>AVERAGE(Patient3_Healthy!M484,Patient4_Healthy!M484,Patient7_Healthy!M484,Patient32_Healthy!M484)</f>
        <v>0.90627556933111497</v>
      </c>
      <c r="S503" s="139">
        <f>STDEV(Patient3_Healthy!M484,Patient4_Healthy!M484,Patient7_Healthy!M484,Patient32_Healthy!M484)</f>
        <v>0.11317058092220567</v>
      </c>
      <c r="T503">
        <f>AVERAGE(Patient3_Healthy!N484,Patient4_Healthy!N484,Patient7_Healthy!N484,Patient32_Healthy!N484)</f>
        <v>0.94170332600139239</v>
      </c>
      <c r="U503">
        <f>STDEV(Patient3_Healthy!N484,Patient4_Healthy!N484,Patient7_Healthy!N484,Patient32_Healthy!N484)</f>
        <v>6.3278303674352609E-2</v>
      </c>
      <c r="V503" s="132">
        <f>AVERAGE(Patient3_Healthy!O484,Patient4_Healthy!O484,Patient7_Healthy!O484,Patient32_Healthy!O484)</f>
        <v>0.93743036272285352</v>
      </c>
      <c r="W503" s="139">
        <f>STDEV(Patient3_Healthy!O484,Patient4_Healthy!O484,Patient7_Healthy!O484,Patient32_Healthy!O484)</f>
        <v>0.10837379077517342</v>
      </c>
      <c r="X503" s="132">
        <f>AVERAGE(Patient3_Healthy!P484,Patient4_Healthy!P484,Patient7_Healthy!P484,Patient32_Healthy!P484)</f>
        <v>0.80719076982040761</v>
      </c>
      <c r="Y503" s="139">
        <f>STDEV(Patient3_Healthy!P484,Patient4_Healthy!P484,Patient7_Healthy!P484,Patient32_Healthy!P484)</f>
        <v>0.271057902300196</v>
      </c>
      <c r="Z503" s="132">
        <f>AVERAGE(Patient3_Healthy!Q484,Patient4_Healthy!Q484,Patient7_Healthy!Q484,Patient32_Healthy!Q484)</f>
        <v>0.87394581252754888</v>
      </c>
      <c r="AA503" s="139">
        <f>STDEV(Patient3_Healthy!Q484,Patient4_Healthy!Q484,Patient7_Healthy!Q484,Patient32_Healthy!Q484)</f>
        <v>0.15984250606328804</v>
      </c>
      <c r="AB503" s="132">
        <f>AVERAGE(Patient3_Healthy!R484,Patient4_Healthy!R484,Patient7_Healthy!R484,Patient32_Healthy!R484)</f>
        <v>0.74610034997616781</v>
      </c>
      <c r="AC503" s="139">
        <f>STDEV(Patient3_Healthy!R484,Patient4_Healthy!R484,Patient7_Healthy!R484,Patient32_Healthy!R484)</f>
        <v>2.619278173206593E-2</v>
      </c>
      <c r="AD503" s="132">
        <f>AVERAGE(Patient3_Healthy!S484,Patient4_Healthy!S484,Patient7_Healthy!S484,Patient32_Healthy!S484)</f>
        <v>0.8726630013174862</v>
      </c>
      <c r="AE503" s="139">
        <f>STDEV(Patient3_Healthy!S484,Patient4_Healthy!S484,Patient7_Healthy!S484,Patient32_Healthy!S484)</f>
        <v>0.16399288578794577</v>
      </c>
      <c r="AF503">
        <f>AVERAGE(Patient3_Healthy!T484,Patient4_Healthy!T484,Patient7_Healthy!T484,Patient32_Healthy!T484)</f>
        <v>0.85429655348162925</v>
      </c>
      <c r="AG503">
        <f>STDEV(Patient3_Healthy!T484,Patient4_Healthy!T484,Patient7_Healthy!T484,Patient32_Healthy!T484)</f>
        <v>0.15279809502090647</v>
      </c>
    </row>
    <row r="504" spans="1:33" x14ac:dyDescent="0.25">
      <c r="A504" s="140" t="s">
        <v>187</v>
      </c>
      <c r="B504" s="132">
        <f>AVERAGE(Patient3_Healthy!B485,Patient4_Healthy!B485,Patient7_Healthy!B485,Patient32_Healthy!B485)</f>
        <v>5.9437835177771925</v>
      </c>
      <c r="C504" s="139">
        <f>STDEV(Patient3_Healthy!B485,Patient4_Healthy!B485,Patient7_Healthy!B485,Patient32_Healthy!B485)</f>
        <v>4.7773686595089</v>
      </c>
      <c r="D504">
        <f>AVERAGE(Patient3_Healthy!C485,Patient4_Healthy!C485,Patient7_Healthy!C485,Patient32_Healthy!C485)</f>
        <v>-14.277231284499821</v>
      </c>
      <c r="E504" s="139">
        <f>STDEV(Patient3_Healthy!C485,Patient4_Healthy!C485,Patient7_Healthy!C485,Patient32_Healthy!C485)</f>
        <v>8.7992570226902096</v>
      </c>
      <c r="F504" s="132">
        <f>AVERAGE(Patient3_Healthy!D485,Patient4_Healthy!D485,Patient7_Healthy!D485,Patient32_Healthy!D485)</f>
        <v>4.4012917509511427</v>
      </c>
      <c r="G504" s="139">
        <f>STDEV(Patient3_Healthy!D485,Patient4_Healthy!D485,Patient7_Healthy!D485,Patient32_Healthy!D485)</f>
        <v>3.7018880316665581</v>
      </c>
      <c r="H504">
        <f>AVERAGE(Patient3_Healthy!E485,Patient4_Healthy!E485,Patient7_Healthy!E485,Patient32_Healthy!E485)</f>
        <v>9.7938316095371309</v>
      </c>
      <c r="I504">
        <f>STDEV(Patient3_Healthy!E485,Patient4_Healthy!E485,Patient7_Healthy!E485,Patient32_Healthy!E485)</f>
        <v>5.2294102486797893</v>
      </c>
      <c r="Q504" s="135" t="s">
        <v>148</v>
      </c>
      <c r="R504" s="132">
        <f>AVERAGE(Patient3_Healthy!M485,Patient4_Healthy!M485,Patient7_Healthy!M485,Patient32_Healthy!M485)</f>
        <v>0.9079931471889815</v>
      </c>
      <c r="S504" s="139">
        <f>STDEV(Patient3_Healthy!M485,Patient4_Healthy!M485,Patient7_Healthy!M485,Patient32_Healthy!M485)</f>
        <v>9.0908368979497875E-2</v>
      </c>
      <c r="T504">
        <f>AVERAGE(Patient3_Healthy!N485,Patient4_Healthy!N485,Patient7_Healthy!N485,Patient32_Healthy!N485)</f>
        <v>0.91400841426691048</v>
      </c>
      <c r="U504">
        <f>STDEV(Patient3_Healthy!N485,Patient4_Healthy!N485,Patient7_Healthy!N485,Patient32_Healthy!N485)</f>
        <v>8.5690062172071507E-2</v>
      </c>
      <c r="V504" s="132">
        <f>AVERAGE(Patient3_Healthy!O485,Patient4_Healthy!O485,Patient7_Healthy!O485,Patient32_Healthy!O485)</f>
        <v>0.80230595981518249</v>
      </c>
      <c r="W504" s="139">
        <f>STDEV(Patient3_Healthy!O485,Patient4_Healthy!O485,Patient7_Healthy!O485,Patient32_Healthy!O485)</f>
        <v>9.7873962377226897E-2</v>
      </c>
      <c r="X504" s="132">
        <f>AVERAGE(Patient3_Healthy!P485,Patient4_Healthy!P485,Patient7_Healthy!P485,Patient32_Healthy!P485)</f>
        <v>0.74857283008976605</v>
      </c>
      <c r="Y504" s="139">
        <f>STDEV(Patient3_Healthy!P485,Patient4_Healthy!P485,Patient7_Healthy!P485,Patient32_Healthy!P485)</f>
        <v>0.19151971199059165</v>
      </c>
      <c r="Z504" s="132">
        <f>AVERAGE(Patient3_Healthy!Q485,Patient4_Healthy!Q485,Patient7_Healthy!Q485,Patient32_Healthy!Q485)</f>
        <v>0.75716632334893019</v>
      </c>
      <c r="AA504" s="139">
        <f>STDEV(Patient3_Healthy!Q485,Patient4_Healthy!Q485,Patient7_Healthy!Q485,Patient32_Healthy!Q485)</f>
        <v>0.1849295924500054</v>
      </c>
      <c r="AB504" s="132">
        <f>AVERAGE(Patient3_Healthy!R485,Patient4_Healthy!R485,Patient7_Healthy!R485,Patient32_Healthy!R485)</f>
        <v>0.70515846166936214</v>
      </c>
      <c r="AC504" s="139">
        <f>STDEV(Patient3_Healthy!R485,Patient4_Healthy!R485,Patient7_Healthy!R485,Patient32_Healthy!R485)</f>
        <v>0.12551867162046937</v>
      </c>
      <c r="AD504" s="132">
        <f>AVERAGE(Patient3_Healthy!S485,Patient4_Healthy!S485,Patient7_Healthy!S485,Patient32_Healthy!S485)</f>
        <v>0.81295107780974551</v>
      </c>
      <c r="AE504" s="139">
        <f>STDEV(Patient3_Healthy!S485,Patient4_Healthy!S485,Patient7_Healthy!S485,Patient32_Healthy!S485)</f>
        <v>0.26452712258872801</v>
      </c>
      <c r="AF504">
        <f>AVERAGE(Patient3_Healthy!T485,Patient4_Healthy!T485,Patient7_Healthy!T485,Patient32_Healthy!T485)</f>
        <v>0.81936984447961159</v>
      </c>
      <c r="AG504">
        <f>STDEV(Patient3_Healthy!T485,Patient4_Healthy!T485,Patient7_Healthy!T485,Patient32_Healthy!T485)</f>
        <v>0.25544961571049468</v>
      </c>
    </row>
    <row r="505" spans="1:33" x14ac:dyDescent="0.25">
      <c r="Q505" s="135" t="s">
        <v>149</v>
      </c>
      <c r="R505" s="132">
        <f>AVERAGE(Patient3_Healthy!M486,Patient4_Healthy!M486,Patient7_Healthy!M486,Patient32_Healthy!M486)</f>
        <v>0.97723162947957398</v>
      </c>
      <c r="S505" s="139">
        <f>STDEV(Patient3_Healthy!M486,Patient4_Healthy!M486,Patient7_Healthy!M486,Patient32_Healthy!M486)</f>
        <v>1.0228187748016798E-2</v>
      </c>
      <c r="T505">
        <f>AVERAGE(Patient3_Healthy!N486,Patient4_Healthy!N486,Patient7_Healthy!N486,Patient32_Healthy!N486)</f>
        <v>0.95190417072134315</v>
      </c>
      <c r="U505">
        <f>STDEV(Patient3_Healthy!N486,Patient4_Healthy!N486,Patient7_Healthy!N486,Patient32_Healthy!N486)</f>
        <v>5.7061359115223427E-2</v>
      </c>
      <c r="V505" s="132">
        <f>AVERAGE(Patient3_Healthy!O486,Patient4_Healthy!O486,Patient7_Healthy!O486,Patient32_Healthy!O486)</f>
        <v>0.8073266951841922</v>
      </c>
      <c r="W505" s="139">
        <f>STDEV(Patient3_Healthy!O486,Patient4_Healthy!O486,Patient7_Healthy!O486,Patient32_Healthy!O486)</f>
        <v>0.10064225673465922</v>
      </c>
      <c r="X505" s="132">
        <f>AVERAGE(Patient3_Healthy!P486,Patient4_Healthy!P486,Patient7_Healthy!P486,Patient32_Healthy!P486)</f>
        <v>0.84442138888076168</v>
      </c>
      <c r="Y505" s="139">
        <f>STDEV(Patient3_Healthy!P486,Patient4_Healthy!P486,Patient7_Healthy!P486,Patient32_Healthy!P486)</f>
        <v>0.22002138185999651</v>
      </c>
      <c r="Z505" s="132">
        <f>AVERAGE(Patient3_Healthy!Q486,Patient4_Healthy!Q486,Patient7_Healthy!Q486,Patient32_Healthy!Q486)</f>
        <v>0.74741797697732382</v>
      </c>
      <c r="AA505" s="139">
        <f>STDEV(Patient3_Healthy!Q486,Patient4_Healthy!Q486,Patient7_Healthy!Q486,Patient32_Healthy!Q486)</f>
        <v>6.5969371858067741E-2</v>
      </c>
      <c r="AB505" s="132">
        <f>AVERAGE(Patient3_Healthy!R486,Patient4_Healthy!R486,Patient7_Healthy!R486,Patient32_Healthy!R486)</f>
        <v>0.80347806441721537</v>
      </c>
      <c r="AC505" s="139">
        <f>STDEV(Patient3_Healthy!R486,Patient4_Healthy!R486,Patient7_Healthy!R486,Patient32_Healthy!R486)</f>
        <v>0.23618124339769</v>
      </c>
      <c r="AD505" s="132">
        <f>AVERAGE(Patient3_Healthy!S486,Patient4_Healthy!S486,Patient7_Healthy!S486,Patient32_Healthy!S486)</f>
        <v>0.74698848617322477</v>
      </c>
      <c r="AE505" s="139">
        <f>STDEV(Patient3_Healthy!S486,Patient4_Healthy!S486,Patient7_Healthy!S486,Patient32_Healthy!S486)</f>
        <v>0.2048105512017212</v>
      </c>
      <c r="AF505">
        <f>AVERAGE(Patient3_Healthy!T486,Patient4_Healthy!T486,Patient7_Healthy!T486,Patient32_Healthy!T486)</f>
        <v>0.8197206606728491</v>
      </c>
      <c r="AG505">
        <f>STDEV(Patient3_Healthy!T486,Patient4_Healthy!T486,Patient7_Healthy!T486,Patient32_Healthy!T486)</f>
        <v>1.4249675862430719E-2</v>
      </c>
    </row>
    <row r="506" spans="1:33" x14ac:dyDescent="0.25">
      <c r="Q506" s="135" t="s">
        <v>150</v>
      </c>
      <c r="R506" s="132">
        <f>AVERAGE(Patient3_Healthy!M487,Patient4_Healthy!M487,Patient7_Healthy!M487,Patient32_Healthy!M487)</f>
        <v>0.86259860330455829</v>
      </c>
      <c r="S506" s="139">
        <f>STDEV(Patient3_Healthy!M487,Patient4_Healthy!M487,Patient7_Healthy!M487,Patient32_Healthy!M487)</f>
        <v>9.2414015566922719E-2</v>
      </c>
      <c r="T506">
        <f>AVERAGE(Patient3_Healthy!N487,Patient4_Healthy!N487,Patient7_Healthy!N487,Patient32_Healthy!N487)</f>
        <v>0.94584546019646831</v>
      </c>
      <c r="U506">
        <f>STDEV(Patient3_Healthy!N487,Patient4_Healthy!N487,Patient7_Healthy!N487,Patient32_Healthy!N487)</f>
        <v>7.6586084654228198E-2</v>
      </c>
      <c r="V506" s="132">
        <f>AVERAGE(Patient3_Healthy!O487,Patient4_Healthy!O487,Patient7_Healthy!O487,Patient32_Healthy!O487)</f>
        <v>0.8934025422709313</v>
      </c>
      <c r="W506" s="139">
        <f>STDEV(Patient3_Healthy!O487,Patient4_Healthy!O487,Patient7_Healthy!O487,Patient32_Healthy!O487)</f>
        <v>0.10171455561533231</v>
      </c>
      <c r="X506" s="132">
        <f>AVERAGE(Patient3_Healthy!P487,Patient4_Healthy!P487,Patient7_Healthy!P487,Patient32_Healthy!P487)</f>
        <v>0.68573279380196506</v>
      </c>
      <c r="Y506" s="139">
        <f>STDEV(Patient3_Healthy!P487,Patient4_Healthy!P487,Patient7_Healthy!P487,Patient32_Healthy!P487)</f>
        <v>0.2222311474647877</v>
      </c>
      <c r="Z506" s="132">
        <f>AVERAGE(Patient3_Healthy!Q487,Patient4_Healthy!Q487,Patient7_Healthy!Q487,Patient32_Healthy!Q487)</f>
        <v>0.77758677904126694</v>
      </c>
      <c r="AA506" s="139">
        <f>STDEV(Patient3_Healthy!Q487,Patient4_Healthy!Q487,Patient7_Healthy!Q487,Patient32_Healthy!Q487)</f>
        <v>8.1749179884657255E-2</v>
      </c>
      <c r="AB506" s="132">
        <f>AVERAGE(Patient3_Healthy!R487,Patient4_Healthy!R487,Patient7_Healthy!R487,Patient32_Healthy!R487)</f>
        <v>0.63023325041875955</v>
      </c>
      <c r="AC506" s="139">
        <f>STDEV(Patient3_Healthy!R487,Patient4_Healthy!R487,Patient7_Healthy!R487,Patient32_Healthy!R487)</f>
        <v>2.8564216330961133E-2</v>
      </c>
      <c r="AD506" s="132">
        <f>AVERAGE(Patient3_Healthy!S487,Patient4_Healthy!S487,Patient7_Healthy!S487,Patient32_Healthy!S487)</f>
        <v>0.77153354087388126</v>
      </c>
      <c r="AE506" s="139">
        <f>STDEV(Patient3_Healthy!S487,Patient4_Healthy!S487,Patient7_Healthy!S487,Patient32_Healthy!S487)</f>
        <v>6.2440523112333134E-2</v>
      </c>
      <c r="AF506">
        <f>AVERAGE(Patient3_Healthy!T487,Patient4_Healthy!T487,Patient7_Healthy!T487,Patient32_Healthy!T487)</f>
        <v>0.73024565251416096</v>
      </c>
      <c r="AG506">
        <f>STDEV(Patient3_Healthy!T487,Patient4_Healthy!T487,Patient7_Healthy!T487,Patient32_Healthy!T487)</f>
        <v>2.7346780657099889E-2</v>
      </c>
    </row>
    <row r="507" spans="1:33" x14ac:dyDescent="0.25">
      <c r="Q507" s="135" t="s">
        <v>151</v>
      </c>
      <c r="R507" s="132">
        <f>AVERAGE(Patient3_Healthy!M488,Patient4_Healthy!M488,Patient7_Healthy!M488,Patient32_Healthy!M488)</f>
        <v>0.87300727819183466</v>
      </c>
      <c r="S507" s="139">
        <f>STDEV(Patient3_Healthy!M488,Patient4_Healthy!M488,Patient7_Healthy!M488,Patient32_Healthy!M488)</f>
        <v>6.8815753124190637E-2</v>
      </c>
      <c r="T507">
        <f>AVERAGE(Patient3_Healthy!N488,Patient4_Healthy!N488,Patient7_Healthy!N488,Patient32_Healthy!N488)</f>
        <v>0.85784529773409746</v>
      </c>
      <c r="U507">
        <f>STDEV(Patient3_Healthy!N488,Patient4_Healthy!N488,Patient7_Healthy!N488,Patient32_Healthy!N488)</f>
        <v>6.3972457442237257E-2</v>
      </c>
      <c r="V507" s="132">
        <f>AVERAGE(Patient3_Healthy!O488,Patient4_Healthy!O488,Patient7_Healthy!O488,Patient32_Healthy!O488)</f>
        <v>0.92277765362450537</v>
      </c>
      <c r="W507" s="139">
        <f>STDEV(Patient3_Healthy!O488,Patient4_Healthy!O488,Patient7_Healthy!O488,Patient32_Healthy!O488)</f>
        <v>0.10920888956249725</v>
      </c>
      <c r="X507" s="132">
        <f>AVERAGE(Patient3_Healthy!P488,Patient4_Healthy!P488,Patient7_Healthy!P488,Patient32_Healthy!P488)</f>
        <v>0.95392966858807005</v>
      </c>
      <c r="Y507" s="139">
        <f>STDEV(Patient3_Healthy!P488,Patient4_Healthy!P488,Patient7_Healthy!P488,Patient32_Healthy!P488)</f>
        <v>6.5153287505774565E-2</v>
      </c>
      <c r="Z507" s="132">
        <f>AVERAGE(Patient3_Healthy!Q488,Patient4_Healthy!Q488,Patient7_Healthy!Q488,Patient32_Healthy!Q488)</f>
        <v>0.911259196129798</v>
      </c>
      <c r="AA507" s="139">
        <f>STDEV(Patient3_Healthy!Q488,Patient4_Healthy!Q488,Patient7_Healthy!Q488,Patient32_Healthy!Q488)</f>
        <v>0.12549844836913052</v>
      </c>
      <c r="AB507" s="132">
        <f>AVERAGE(Patient3_Healthy!R488,Patient4_Healthy!R488,Patient7_Healthy!R488,Patient32_Healthy!R488)</f>
        <v>0.84398130880966282</v>
      </c>
      <c r="AC507" s="139">
        <f>STDEV(Patient3_Healthy!R488,Patient4_Healthy!R488,Patient7_Healthy!R488,Patient32_Healthy!R488)</f>
        <v>0.22064374906507409</v>
      </c>
      <c r="AD507" s="132">
        <f>AVERAGE(Patient3_Healthy!S488,Patient4_Healthy!S488,Patient7_Healthy!S488,Patient32_Healthy!S488)</f>
        <v>0.88032314366840625</v>
      </c>
      <c r="AE507" s="139">
        <f>STDEV(Patient3_Healthy!S488,Patient4_Healthy!S488,Patient7_Healthy!S488,Patient32_Healthy!S488)</f>
        <v>0.12917945657069094</v>
      </c>
      <c r="AF507">
        <f>AVERAGE(Patient3_Healthy!T488,Patient4_Healthy!T488,Patient7_Healthy!T488,Patient32_Healthy!T488)</f>
        <v>0.87682199641367742</v>
      </c>
      <c r="AG507">
        <f>STDEV(Patient3_Healthy!T488,Patient4_Healthy!T488,Patient7_Healthy!T488,Patient32_Healthy!T488)</f>
        <v>0.17420000325781929</v>
      </c>
    </row>
    <row r="508" spans="1:33" x14ac:dyDescent="0.25">
      <c r="Q508" s="135" t="s">
        <v>152</v>
      </c>
      <c r="R508" s="132">
        <f>AVERAGE(Patient3_Healthy!M489,Patient4_Healthy!M489,Patient7_Healthy!M489,Patient32_Healthy!M489)</f>
        <v>0.85703051860560409</v>
      </c>
      <c r="S508" s="139">
        <f>STDEV(Patient3_Healthy!M489,Patient4_Healthy!M489,Patient7_Healthy!M489,Patient32_Healthy!M489)</f>
        <v>5.1223928370132531E-2</v>
      </c>
      <c r="T508">
        <f>AVERAGE(Patient3_Healthy!N489,Patient4_Healthy!N489,Patient7_Healthy!N489,Patient32_Healthy!N489)</f>
        <v>0.83716469253327563</v>
      </c>
      <c r="U508">
        <f>STDEV(Patient3_Healthy!N489,Patient4_Healthy!N489,Patient7_Healthy!N489,Patient32_Healthy!N489)</f>
        <v>7.4735054308680507E-2</v>
      </c>
      <c r="V508" s="132">
        <f>AVERAGE(Patient3_Healthy!O489,Patient4_Healthy!O489,Patient7_Healthy!O489,Patient32_Healthy!O489)</f>
        <v>0.75503877134088104</v>
      </c>
      <c r="W508" s="139">
        <f>STDEV(Patient3_Healthy!O489,Patient4_Healthy!O489,Patient7_Healthy!O489,Patient32_Healthy!O489)</f>
        <v>0.14188467032285987</v>
      </c>
      <c r="X508" s="132">
        <f>AVERAGE(Patient3_Healthy!P489,Patient4_Healthy!P489,Patient7_Healthy!P489,Patient32_Healthy!P489)</f>
        <v>0.6882733081287169</v>
      </c>
      <c r="Y508" s="139">
        <f>STDEV(Patient3_Healthy!P489,Patient4_Healthy!P489,Patient7_Healthy!P489,Patient32_Healthy!P489)</f>
        <v>0.21711347157129529</v>
      </c>
      <c r="Z508" s="132">
        <f>AVERAGE(Patient3_Healthy!Q489,Patient4_Healthy!Q489,Patient7_Healthy!Q489,Patient32_Healthy!Q489)</f>
        <v>0.77085124730373145</v>
      </c>
      <c r="AA508" s="139">
        <f>STDEV(Patient3_Healthy!Q489,Patient4_Healthy!Q489,Patient7_Healthy!Q489,Patient32_Healthy!Q489)</f>
        <v>3.192903108393632E-2</v>
      </c>
      <c r="AB508" s="132">
        <f>AVERAGE(Patient3_Healthy!R489,Patient4_Healthy!R489,Patient7_Healthy!R489,Patient32_Healthy!R489)</f>
        <v>0.65344002431109161</v>
      </c>
      <c r="AC508" s="139">
        <f>STDEV(Patient3_Healthy!R489,Patient4_Healthy!R489,Patient7_Healthy!R489,Patient32_Healthy!R489)</f>
        <v>3.8915520764055717E-2</v>
      </c>
      <c r="AD508" s="132">
        <f>AVERAGE(Patient3_Healthy!S489,Patient4_Healthy!S489,Patient7_Healthy!S489,Patient32_Healthy!S489)</f>
        <v>0.77726353552503369</v>
      </c>
      <c r="AE508" s="139">
        <f>STDEV(Patient3_Healthy!S489,Patient4_Healthy!S489,Patient7_Healthy!S489,Patient32_Healthy!S489)</f>
        <v>4.8165965851772602E-2</v>
      </c>
      <c r="AF508">
        <f>AVERAGE(Patient3_Healthy!T489,Patient4_Healthy!T489,Patient7_Healthy!T489,Patient32_Healthy!T489)</f>
        <v>0.68221828274384144</v>
      </c>
      <c r="AG508">
        <f>STDEV(Patient3_Healthy!T489,Patient4_Healthy!T489,Patient7_Healthy!T489,Patient32_Healthy!T489)</f>
        <v>1.1716721998958478E-2</v>
      </c>
    </row>
    <row r="509" spans="1:33" x14ac:dyDescent="0.25">
      <c r="Q509" s="165"/>
    </row>
    <row r="511" spans="1:33" x14ac:dyDescent="0.25">
      <c r="Q511" s="165"/>
    </row>
    <row r="512" spans="1:33" x14ac:dyDescent="0.25">
      <c r="Q512" s="165"/>
    </row>
    <row r="513" spans="1:33" x14ac:dyDescent="0.25">
      <c r="Q513" s="165"/>
    </row>
    <row r="517" spans="1:33" x14ac:dyDescent="0.25">
      <c r="A517" s="165" t="s">
        <v>167</v>
      </c>
      <c r="Q517" s="165" t="s">
        <v>168</v>
      </c>
    </row>
    <row r="518" spans="1:33" x14ac:dyDescent="0.25">
      <c r="A518" s="198"/>
      <c r="B518" s="200" t="s">
        <v>12</v>
      </c>
      <c r="C518" s="201"/>
      <c r="D518" s="201"/>
      <c r="E518" s="202"/>
      <c r="F518" s="203" t="s">
        <v>105</v>
      </c>
      <c r="G518" s="201"/>
      <c r="H518" s="201"/>
      <c r="I518" s="201"/>
      <c r="L518" s="204"/>
      <c r="M518" s="205" t="s">
        <v>130</v>
      </c>
      <c r="N518" s="205"/>
      <c r="Q518" s="135"/>
      <c r="R518" s="206" t="s">
        <v>131</v>
      </c>
      <c r="S518" s="207"/>
      <c r="T518" s="206" t="s">
        <v>132</v>
      </c>
      <c r="U518" s="207"/>
      <c r="V518" s="206" t="s">
        <v>133</v>
      </c>
      <c r="W518" s="207"/>
      <c r="X518" s="206" t="s">
        <v>134</v>
      </c>
      <c r="Y518" s="207"/>
      <c r="Z518" s="206" t="s">
        <v>135</v>
      </c>
      <c r="AA518" s="207"/>
      <c r="AB518" s="206" t="s">
        <v>136</v>
      </c>
      <c r="AC518" s="207"/>
      <c r="AD518" s="206" t="s">
        <v>137</v>
      </c>
      <c r="AE518" s="207"/>
      <c r="AF518" s="208" t="s">
        <v>138</v>
      </c>
      <c r="AG518" s="208"/>
    </row>
    <row r="519" spans="1:33" x14ac:dyDescent="0.25">
      <c r="A519" s="198"/>
      <c r="B519" s="209" t="s">
        <v>139</v>
      </c>
      <c r="C519" s="210"/>
      <c r="D519" s="211" t="s">
        <v>140</v>
      </c>
      <c r="E519" s="210"/>
      <c r="F519" s="209" t="s">
        <v>139</v>
      </c>
      <c r="G519" s="210"/>
      <c r="H519" s="211" t="s">
        <v>140</v>
      </c>
      <c r="I519" s="212"/>
      <c r="L519" s="204"/>
      <c r="M519" s="133" t="s">
        <v>241</v>
      </c>
      <c r="N519" s="133" t="s">
        <v>19</v>
      </c>
      <c r="Q519" s="135"/>
      <c r="R519" s="134" t="s">
        <v>241</v>
      </c>
      <c r="S519" s="136" t="s">
        <v>19</v>
      </c>
      <c r="T519" s="135" t="s">
        <v>241</v>
      </c>
      <c r="U519" s="135" t="s">
        <v>19</v>
      </c>
      <c r="V519" s="134" t="s">
        <v>241</v>
      </c>
      <c r="W519" s="136" t="s">
        <v>19</v>
      </c>
      <c r="X519" s="134" t="s">
        <v>241</v>
      </c>
      <c r="Y519" s="136" t="s">
        <v>19</v>
      </c>
      <c r="Z519" s="134" t="s">
        <v>241</v>
      </c>
      <c r="AA519" s="136" t="s">
        <v>19</v>
      </c>
      <c r="AB519" s="134" t="s">
        <v>241</v>
      </c>
      <c r="AC519" s="136" t="s">
        <v>19</v>
      </c>
      <c r="AD519" s="134" t="s">
        <v>241</v>
      </c>
      <c r="AE519" s="136" t="s">
        <v>19</v>
      </c>
      <c r="AF519" s="135" t="s">
        <v>241</v>
      </c>
      <c r="AG519" s="135" t="s">
        <v>19</v>
      </c>
    </row>
    <row r="520" spans="1:33" x14ac:dyDescent="0.25">
      <c r="A520" s="199"/>
      <c r="B520" s="129" t="s">
        <v>241</v>
      </c>
      <c r="C520" s="130" t="s">
        <v>19</v>
      </c>
      <c r="D520" s="131" t="s">
        <v>241</v>
      </c>
      <c r="E520" s="130" t="s">
        <v>19</v>
      </c>
      <c r="F520" s="129" t="s">
        <v>241</v>
      </c>
      <c r="G520" s="130" t="s">
        <v>19</v>
      </c>
      <c r="H520" s="131" t="s">
        <v>241</v>
      </c>
      <c r="I520" s="131" t="s">
        <v>19</v>
      </c>
      <c r="L520" s="133" t="s">
        <v>141</v>
      </c>
      <c r="M520">
        <f>AVERAGE(Patient3_Healthy!H501,Patient4_Healthy!H501,Patient7_Healthy!H501,Patient32_Healthy!H501)</f>
        <v>1114.9908656036835</v>
      </c>
      <c r="N520">
        <f>STDEV(Patient3_Healthy!H501,Patient4_Healthy!H501,Patient7_Healthy!H501,Patient32_Healthy!H501)</f>
        <v>687.01209785453943</v>
      </c>
      <c r="Q520" s="135" t="s">
        <v>141</v>
      </c>
      <c r="R520" s="132">
        <f>AVERAGE(Patient3_Healthy!M501,Patient4_Healthy!M501,Patient7_Healthy!M501,Patient32_Healthy!M501)</f>
        <v>0.90175314380660554</v>
      </c>
      <c r="S520" s="139">
        <f>STDEV(Patient3_Healthy!M501,Patient4_Healthy!M501,Patient7_Healthy!M501,Patient32_Healthy!M501)</f>
        <v>6.8465659054009975E-2</v>
      </c>
      <c r="T520">
        <f>AVERAGE(Patient3_Healthy!N501,Patient4_Healthy!N501,Patient7_Healthy!N501,Patient32_Healthy!N501)</f>
        <v>0.88317259701222184</v>
      </c>
      <c r="U520">
        <f>STDEV(Patient3_Healthy!N501,Patient4_Healthy!N501,Patient7_Healthy!N501,Patient32_Healthy!N501)</f>
        <v>0.10398576388889842</v>
      </c>
      <c r="V520" s="132">
        <f>AVERAGE(Patient3_Healthy!O501,Patient4_Healthy!O501,Patient7_Healthy!O501,Patient32_Healthy!O501)</f>
        <v>0.87047487867104623</v>
      </c>
      <c r="W520" s="139">
        <f>STDEV(Patient3_Healthy!O501,Patient4_Healthy!O501,Patient7_Healthy!O501,Patient32_Healthy!O501)</f>
        <v>0.22579033397205522</v>
      </c>
      <c r="X520" s="132">
        <f>AVERAGE(Patient3_Healthy!P501,Patient4_Healthy!P501,Patient7_Healthy!P501,Patient32_Healthy!P501)</f>
        <v>0.82819319723318841</v>
      </c>
      <c r="Y520" s="139">
        <f>STDEV(Patient3_Healthy!P501,Patient4_Healthy!P501,Patient7_Healthy!P501,Patient32_Healthy!P501)</f>
        <v>0.28339496090982375</v>
      </c>
      <c r="Z520" s="132">
        <f>AVERAGE(Patient3_Healthy!Q501,Patient4_Healthy!Q501,Patient7_Healthy!Q501,Patient32_Healthy!Q501)</f>
        <v>0.67872671844822607</v>
      </c>
      <c r="AA520" s="139">
        <f>STDEV(Patient3_Healthy!Q501,Patient4_Healthy!Q501,Patient7_Healthy!Q501,Patient32_Healthy!Q501)</f>
        <v>0.31555541725855846</v>
      </c>
      <c r="AB520" s="132">
        <f>AVERAGE(Patient3_Healthy!R501,Patient4_Healthy!R501,Patient7_Healthy!R501,Patient32_Healthy!R501)</f>
        <v>0.75841344418851131</v>
      </c>
      <c r="AC520" s="139">
        <f>STDEV(Patient3_Healthy!R501,Patient4_Healthy!R501,Patient7_Healthy!R501,Patient32_Healthy!R501)</f>
        <v>0.32286504502679259</v>
      </c>
      <c r="AD520" s="132">
        <f>AVERAGE(Patient3_Healthy!S501,Patient4_Healthy!S501,Patient7_Healthy!S501,Patient32_Healthy!S501)</f>
        <v>0.57681346629956798</v>
      </c>
      <c r="AE520" s="139">
        <f>STDEV(Patient3_Healthy!S501,Patient4_Healthy!S501,Patient7_Healthy!S501,Patient32_Healthy!S501)</f>
        <v>0.46538127520206718</v>
      </c>
      <c r="AF520">
        <f>AVERAGE(Patient3_Healthy!T501,Patient4_Healthy!T501,Patient7_Healthy!T501,Patient32_Healthy!T501)</f>
        <v>0.74891891135390698</v>
      </c>
      <c r="AG520">
        <f>STDEV(Patient3_Healthy!T501,Patient4_Healthy!T501,Patient7_Healthy!T501,Patient32_Healthy!T501)</f>
        <v>0.41333201804902769</v>
      </c>
    </row>
    <row r="521" spans="1:33" x14ac:dyDescent="0.25">
      <c r="A521" s="131" t="s">
        <v>141</v>
      </c>
      <c r="B521" s="132">
        <f>AVERAGE(Patient3_Healthy!B502,Patient4_Healthy!B502,Patient7_Healthy!B502,Patient32_Healthy!B502)</f>
        <v>10.081997528204541</v>
      </c>
      <c r="C521" s="139">
        <f>STDEV(Patient3_Healthy!B502,Patient4_Healthy!B502,Patient7_Healthy!B502,Patient32_Healthy!B502)</f>
        <v>4.3272503601178753</v>
      </c>
      <c r="D521">
        <f>AVERAGE(Patient3_Healthy!C502,Patient4_Healthy!C502,Patient7_Healthy!C502,Patient32_Healthy!C502)</f>
        <v>-1.2014625738758535</v>
      </c>
      <c r="E521" s="139">
        <f>STDEV(Patient3_Healthy!C502,Patient4_Healthy!C502,Patient7_Healthy!C502,Patient32_Healthy!C502)</f>
        <v>4.0706206674004992</v>
      </c>
      <c r="F521" s="132">
        <f>AVERAGE(Patient3_Healthy!D502,Patient4_Healthy!D502,Patient7_Healthy!D502,Patient32_Healthy!D502)</f>
        <v>16.021876850657719</v>
      </c>
      <c r="G521" s="139">
        <f>STDEV(Patient3_Healthy!D502,Patient4_Healthy!D502,Patient7_Healthy!D502,Patient32_Healthy!D502)</f>
        <v>7.6040353492784849</v>
      </c>
      <c r="H521">
        <f>AVERAGE(Patient3_Healthy!E502,Patient4_Healthy!E502,Patient7_Healthy!E502,Patient32_Healthy!E502)</f>
        <v>8.5012430154042704</v>
      </c>
      <c r="I521">
        <f>STDEV(Patient3_Healthy!E502,Patient4_Healthy!E502,Patient7_Healthy!E502,Patient32_Healthy!E502)</f>
        <v>14.779344302210284</v>
      </c>
      <c r="L521" s="133" t="s">
        <v>142</v>
      </c>
      <c r="M521">
        <f>AVERAGE(Patient3_Healthy!H502,Patient4_Healthy!H502,Patient7_Healthy!H502,Patient32_Healthy!H502)</f>
        <v>1279.1401771984804</v>
      </c>
      <c r="N521">
        <f>STDEV(Patient3_Healthy!H502,Patient4_Healthy!H502,Patient7_Healthy!H502,Patient32_Healthy!H502)</f>
        <v>1014.2816497643724</v>
      </c>
      <c r="Q521" s="135" t="s">
        <v>142</v>
      </c>
      <c r="R521" s="132">
        <f>AVERAGE(Patient3_Healthy!M502,Patient4_Healthy!M502,Patient7_Healthy!M502,Patient32_Healthy!M502)</f>
        <v>0.7914766683451625</v>
      </c>
      <c r="S521" s="139">
        <f>STDEV(Patient3_Healthy!M502,Patient4_Healthy!M502,Patient7_Healthy!M502,Patient32_Healthy!M502)</f>
        <v>0.11547273212446346</v>
      </c>
      <c r="T521">
        <f>AVERAGE(Patient3_Healthy!N502,Patient4_Healthy!N502,Patient7_Healthy!N502,Patient32_Healthy!N502)</f>
        <v>0.84449505194687424</v>
      </c>
      <c r="U521">
        <f>STDEV(Patient3_Healthy!N502,Patient4_Healthy!N502,Patient7_Healthy!N502,Patient32_Healthy!N502)</f>
        <v>6.4399284931511036E-2</v>
      </c>
      <c r="V521" s="132">
        <f>AVERAGE(Patient3_Healthy!O502,Patient4_Healthy!O502,Patient7_Healthy!O502,Patient32_Healthy!O502)</f>
        <v>0.72898849077166206</v>
      </c>
      <c r="W521" s="139">
        <f>STDEV(Patient3_Healthy!O502,Patient4_Healthy!O502,Patient7_Healthy!O502,Patient32_Healthy!O502)</f>
        <v>0.12312129664339153</v>
      </c>
      <c r="X521" s="132">
        <f>AVERAGE(Patient3_Healthy!P502,Patient4_Healthy!P502,Patient7_Healthy!P502,Patient32_Healthy!P502)</f>
        <v>0.66865171674853985</v>
      </c>
      <c r="Y521" s="139">
        <f>STDEV(Patient3_Healthy!P502,Patient4_Healthy!P502,Patient7_Healthy!P502,Patient32_Healthy!P502)</f>
        <v>0.21293018168598449</v>
      </c>
      <c r="Z521" s="132">
        <f>AVERAGE(Patient3_Healthy!Q502,Patient4_Healthy!Q502,Patient7_Healthy!Q502,Patient32_Healthy!Q502)</f>
        <v>0.64646001688398802</v>
      </c>
      <c r="AA521" s="139">
        <f>STDEV(Patient3_Healthy!Q502,Patient4_Healthy!Q502,Patient7_Healthy!Q502,Patient32_Healthy!Q502)</f>
        <v>0.25502178911829643</v>
      </c>
      <c r="AB521" s="132">
        <f>AVERAGE(Patient3_Healthy!R502,Patient4_Healthy!R502,Patient7_Healthy!R502,Patient32_Healthy!R502)</f>
        <v>0.46662591894328853</v>
      </c>
      <c r="AC521" s="139">
        <f>STDEV(Patient3_Healthy!R502,Patient4_Healthy!R502,Patient7_Healthy!R502,Patient32_Healthy!R502)</f>
        <v>0.15571171794575531</v>
      </c>
      <c r="AD521" s="132">
        <f>AVERAGE(Patient3_Healthy!S502,Patient4_Healthy!S502,Patient7_Healthy!S502,Patient32_Healthy!S502)</f>
        <v>0.54526527560676485</v>
      </c>
      <c r="AE521" s="139">
        <f>STDEV(Patient3_Healthy!S502,Patient4_Healthy!S502,Patient7_Healthy!S502,Patient32_Healthy!S502)</f>
        <v>0.34980534332658225</v>
      </c>
      <c r="AF521">
        <f>AVERAGE(Patient3_Healthy!T502,Patient4_Healthy!T502,Patient7_Healthy!T502,Patient32_Healthy!T502)</f>
        <v>0.4610939906931083</v>
      </c>
      <c r="AG521">
        <f>STDEV(Patient3_Healthy!T502,Patient4_Healthy!T502,Patient7_Healthy!T502,Patient32_Healthy!T502)</f>
        <v>0.28965725257146818</v>
      </c>
    </row>
    <row r="522" spans="1:33" x14ac:dyDescent="0.25">
      <c r="A522" s="131" t="s">
        <v>142</v>
      </c>
      <c r="B522" s="132">
        <f>AVERAGE(Patient3_Healthy!B503,Patient4_Healthy!B503,Patient7_Healthy!B503,Patient32_Healthy!B503)</f>
        <v>12.42557439473028</v>
      </c>
      <c r="C522" s="139">
        <f>STDEV(Patient3_Healthy!B503,Patient4_Healthy!B503,Patient7_Healthy!B503,Patient32_Healthy!B503)</f>
        <v>4.6091558522608338</v>
      </c>
      <c r="D522">
        <f>AVERAGE(Patient3_Healthy!C503,Patient4_Healthy!C503,Patient7_Healthy!C503,Patient32_Healthy!C503)</f>
        <v>-0.50165650967723385</v>
      </c>
      <c r="E522" s="139">
        <f>STDEV(Patient3_Healthy!C503,Patient4_Healthy!C503,Patient7_Healthy!C503,Patient32_Healthy!C503)</f>
        <v>9.6726105116274521</v>
      </c>
      <c r="F522" s="132">
        <f>AVERAGE(Patient3_Healthy!D503,Patient4_Healthy!D503,Patient7_Healthy!D503,Patient32_Healthy!D503)</f>
        <v>18.71882137805035</v>
      </c>
      <c r="G522" s="139">
        <f>STDEV(Patient3_Healthy!D503,Patient4_Healthy!D503,Patient7_Healthy!D503,Patient32_Healthy!D503)</f>
        <v>8.7405107799608572</v>
      </c>
      <c r="H522">
        <f>AVERAGE(Patient3_Healthy!E503,Patient4_Healthy!E503,Patient7_Healthy!E503,Patient32_Healthy!E503)</f>
        <v>1.6167597781424767</v>
      </c>
      <c r="I522">
        <f>STDEV(Patient3_Healthy!E503,Patient4_Healthy!E503,Patient7_Healthy!E503,Patient32_Healthy!E503)</f>
        <v>13.188528264786147</v>
      </c>
      <c r="L522" s="133" t="s">
        <v>143</v>
      </c>
      <c r="M522">
        <f>AVERAGE(Patient3_Healthy!H503,Patient4_Healthy!H503,Patient7_Healthy!H503,Patient32_Healthy!H503)</f>
        <v>707.42298772193169</v>
      </c>
      <c r="N522">
        <f>STDEV(Patient3_Healthy!H503,Patient4_Healthy!H503,Patient7_Healthy!H503,Patient32_Healthy!H503)</f>
        <v>189.06894791395931</v>
      </c>
      <c r="Q522" s="135" t="s">
        <v>143</v>
      </c>
      <c r="R522" s="132">
        <f>AVERAGE(Patient3_Healthy!M503,Patient4_Healthy!M503,Patient7_Healthy!M503,Patient32_Healthy!M503)</f>
        <v>0.81816685414628076</v>
      </c>
      <c r="S522" s="139">
        <f>STDEV(Patient3_Healthy!M503,Patient4_Healthy!M503,Patient7_Healthy!M503,Patient32_Healthy!M503)</f>
        <v>0.21127596643016025</v>
      </c>
      <c r="T522">
        <f>AVERAGE(Patient3_Healthy!N503,Patient4_Healthy!N503,Patient7_Healthy!N503,Patient32_Healthy!N503)</f>
        <v>0.82644407540905906</v>
      </c>
      <c r="U522">
        <f>STDEV(Patient3_Healthy!N503,Patient4_Healthy!N503,Patient7_Healthy!N503,Patient32_Healthy!N503)</f>
        <v>0.12614466723869638</v>
      </c>
      <c r="V522" s="132">
        <f>AVERAGE(Patient3_Healthy!O503,Patient4_Healthy!O503,Patient7_Healthy!O503,Patient32_Healthy!O503)</f>
        <v>0.7909039115717782</v>
      </c>
      <c r="W522" s="139">
        <f>STDEV(Patient3_Healthy!O503,Patient4_Healthy!O503,Patient7_Healthy!O503,Patient32_Healthy!O503)</f>
        <v>0.25353099784034488</v>
      </c>
      <c r="X522" s="132">
        <f>AVERAGE(Patient3_Healthy!P503,Patient4_Healthy!P503,Patient7_Healthy!P503,Patient32_Healthy!P503)</f>
        <v>0.71499204156951246</v>
      </c>
      <c r="Y522" s="139">
        <f>STDEV(Patient3_Healthy!P503,Patient4_Healthy!P503,Patient7_Healthy!P503,Patient32_Healthy!P503)</f>
        <v>0.27819530455240665</v>
      </c>
      <c r="Z522" s="132">
        <f>AVERAGE(Patient3_Healthy!Q503,Patient4_Healthy!Q503,Patient7_Healthy!Q503,Patient32_Healthy!Q503)</f>
        <v>0.7268523815864818</v>
      </c>
      <c r="AA522" s="139">
        <f>STDEV(Patient3_Healthy!Q503,Patient4_Healthy!Q503,Patient7_Healthy!Q503,Patient32_Healthy!Q503)</f>
        <v>0.29985841942327857</v>
      </c>
      <c r="AB522" s="132">
        <f>AVERAGE(Patient3_Healthy!R503,Patient4_Healthy!R503,Patient7_Healthy!R503,Patient32_Healthy!R503)</f>
        <v>0.42420727044035583</v>
      </c>
      <c r="AC522" s="139">
        <f>STDEV(Patient3_Healthy!R503,Patient4_Healthy!R503,Patient7_Healthy!R503,Patient32_Healthy!R503)</f>
        <v>0.16249082529574996</v>
      </c>
      <c r="AD522" s="132">
        <f>AVERAGE(Patient3_Healthy!S503,Patient4_Healthy!S503,Patient7_Healthy!S503,Patient32_Healthy!S503)</f>
        <v>0.64807381867648273</v>
      </c>
      <c r="AE522" s="139">
        <f>STDEV(Patient3_Healthy!S503,Patient4_Healthy!S503,Patient7_Healthy!S503,Patient32_Healthy!S503)</f>
        <v>0.4375259285269037</v>
      </c>
      <c r="AF522">
        <f>AVERAGE(Patient3_Healthy!T503,Patient4_Healthy!T503,Patient7_Healthy!T503,Patient32_Healthy!T503)</f>
        <v>0.51094869748562166</v>
      </c>
      <c r="AG522">
        <f>STDEV(Patient3_Healthy!T503,Patient4_Healthy!T503,Patient7_Healthy!T503,Patient32_Healthy!T503)</f>
        <v>0.31212613575112752</v>
      </c>
    </row>
    <row r="523" spans="1:33" x14ac:dyDescent="0.25">
      <c r="A523" s="131" t="s">
        <v>143</v>
      </c>
      <c r="B523" s="132">
        <f>AVERAGE(Patient3_Healthy!B504,Patient4_Healthy!B504,Patient7_Healthy!B504,Patient32_Healthy!B504)</f>
        <v>7.7290320145190421</v>
      </c>
      <c r="C523" s="139">
        <f>STDEV(Patient3_Healthy!B504,Patient4_Healthy!B504,Patient7_Healthy!B504,Patient32_Healthy!B504)</f>
        <v>1.6187206759045658</v>
      </c>
      <c r="D523">
        <f>AVERAGE(Patient3_Healthy!C504,Patient4_Healthy!C504,Patient7_Healthy!C504,Patient32_Healthy!C504)</f>
        <v>-0.55762414151974271</v>
      </c>
      <c r="E523" s="139">
        <f>STDEV(Patient3_Healthy!C504,Patient4_Healthy!C504,Patient7_Healthy!C504,Patient32_Healthy!C504)</f>
        <v>5.691123986388356</v>
      </c>
      <c r="F523" s="132">
        <f>AVERAGE(Patient3_Healthy!D504,Patient4_Healthy!D504,Patient7_Healthy!D504,Patient32_Healthy!D504)</f>
        <v>13.318883734115543</v>
      </c>
      <c r="G523" s="139">
        <f>STDEV(Patient3_Healthy!D504,Patient4_Healthy!D504,Patient7_Healthy!D504,Patient32_Healthy!D504)</f>
        <v>1.3796382389884545</v>
      </c>
      <c r="H523">
        <f>AVERAGE(Patient3_Healthy!E504,Patient4_Healthy!E504,Patient7_Healthy!E504,Patient32_Healthy!E504)</f>
        <v>-0.82619020205691063</v>
      </c>
      <c r="I523">
        <f>STDEV(Patient3_Healthy!E504,Patient4_Healthy!E504,Patient7_Healthy!E504,Patient32_Healthy!E504)</f>
        <v>1.5700827451072576</v>
      </c>
      <c r="L523" s="133" t="s">
        <v>144</v>
      </c>
      <c r="M523">
        <f>AVERAGE(Patient3_Healthy!H504,Patient4_Healthy!H504,Patient7_Healthy!H504,Patient32_Healthy!H504)</f>
        <v>485.22742489810753</v>
      </c>
      <c r="N523">
        <f>STDEV(Patient3_Healthy!H504,Patient4_Healthy!H504,Patient7_Healthy!H504,Patient32_Healthy!H504)</f>
        <v>249.71343532792534</v>
      </c>
      <c r="Q523" s="135" t="s">
        <v>144</v>
      </c>
      <c r="R523" s="132">
        <f>AVERAGE(Patient3_Healthy!M504,Patient4_Healthy!M504,Patient7_Healthy!M504,Patient32_Healthy!M504)</f>
        <v>0.78485298405825943</v>
      </c>
      <c r="S523" s="139">
        <f>STDEV(Patient3_Healthy!M504,Patient4_Healthy!M504,Patient7_Healthy!M504,Patient32_Healthy!M504)</f>
        <v>0.15632592498196179</v>
      </c>
      <c r="T523">
        <f>AVERAGE(Patient3_Healthy!N504,Patient4_Healthy!N504,Patient7_Healthy!N504,Patient32_Healthy!N504)</f>
        <v>0.81861236336043053</v>
      </c>
      <c r="U523">
        <f>STDEV(Patient3_Healthy!N504,Patient4_Healthy!N504,Patient7_Healthy!N504,Patient32_Healthy!N504)</f>
        <v>0.17208000761522163</v>
      </c>
      <c r="V523" s="132">
        <f>AVERAGE(Patient3_Healthy!O504,Patient4_Healthy!O504,Patient7_Healthy!O504,Patient32_Healthy!O504)</f>
        <v>0.65607795548045167</v>
      </c>
      <c r="W523" s="139">
        <f>STDEV(Patient3_Healthy!O504,Patient4_Healthy!O504,Patient7_Healthy!O504,Patient32_Healthy!O504)</f>
        <v>0.19074781786257883</v>
      </c>
      <c r="X523" s="132">
        <f>AVERAGE(Patient3_Healthy!P504,Patient4_Healthy!P504,Patient7_Healthy!P504,Patient32_Healthy!P504)</f>
        <v>0.60339560774276713</v>
      </c>
      <c r="Y523" s="139">
        <f>STDEV(Patient3_Healthy!P504,Patient4_Healthy!P504,Patient7_Healthy!P504,Patient32_Healthy!P504)</f>
        <v>0.21516287601557624</v>
      </c>
      <c r="Z523" s="132">
        <f>AVERAGE(Patient3_Healthy!Q504,Patient4_Healthy!Q504,Patient7_Healthy!Q504,Patient32_Healthy!Q504)</f>
        <v>0.59294241237424838</v>
      </c>
      <c r="AA523" s="139">
        <f>STDEV(Patient3_Healthy!Q504,Patient4_Healthy!Q504,Patient7_Healthy!Q504,Patient32_Healthy!Q504)</f>
        <v>0.26443780602823558</v>
      </c>
      <c r="AB523" s="132">
        <f>AVERAGE(Patient3_Healthy!R504,Patient4_Healthy!R504,Patient7_Healthy!R504,Patient32_Healthy!R504)</f>
        <v>0.37726140324389268</v>
      </c>
      <c r="AC523" s="139">
        <f>STDEV(Patient3_Healthy!R504,Patient4_Healthy!R504,Patient7_Healthy!R504,Patient32_Healthy!R504)</f>
        <v>0.15244559627608451</v>
      </c>
      <c r="AD523" s="132">
        <f>AVERAGE(Patient3_Healthy!S504,Patient4_Healthy!S504,Patient7_Healthy!S504,Patient32_Healthy!S504)</f>
        <v>0.50600692660462465</v>
      </c>
      <c r="AE523" s="139">
        <f>STDEV(Patient3_Healthy!S504,Patient4_Healthy!S504,Patient7_Healthy!S504,Patient32_Healthy!S504)</f>
        <v>0.35831096069523022</v>
      </c>
      <c r="AF523">
        <f>AVERAGE(Patient3_Healthy!T504,Patient4_Healthy!T504,Patient7_Healthy!T504,Patient32_Healthy!T504)</f>
        <v>0.45976148168151953</v>
      </c>
      <c r="AG523">
        <f>STDEV(Patient3_Healthy!T504,Patient4_Healthy!T504,Patient7_Healthy!T504,Patient32_Healthy!T504)</f>
        <v>0.28135766182038058</v>
      </c>
    </row>
    <row r="524" spans="1:33" x14ac:dyDescent="0.25">
      <c r="A524" s="131" t="s">
        <v>144</v>
      </c>
      <c r="B524" s="132">
        <f>AVERAGE(Patient3_Healthy!B505,Patient4_Healthy!B505,Patient7_Healthy!B505,Patient32_Healthy!B505)</f>
        <v>7.0730679053837404</v>
      </c>
      <c r="C524" s="139">
        <f>STDEV(Patient3_Healthy!B505,Patient4_Healthy!B505,Patient7_Healthy!B505,Patient32_Healthy!B505)</f>
        <v>1.4951873959105306</v>
      </c>
      <c r="D524">
        <f>AVERAGE(Patient3_Healthy!C505,Patient4_Healthy!C505,Patient7_Healthy!C505,Patient32_Healthy!C505)</f>
        <v>-3.2807348218023584</v>
      </c>
      <c r="E524" s="139">
        <f>STDEV(Patient3_Healthy!C505,Patient4_Healthy!C505,Patient7_Healthy!C505,Patient32_Healthy!C505)</f>
        <v>3.7373718485007479</v>
      </c>
      <c r="F524" s="132">
        <f>AVERAGE(Patient3_Healthy!D505,Patient4_Healthy!D505,Patient7_Healthy!D505,Patient32_Healthy!D505)</f>
        <v>9.7997183191300898</v>
      </c>
      <c r="G524" s="139">
        <f>STDEV(Patient3_Healthy!D505,Patient4_Healthy!D505,Patient7_Healthy!D505,Patient32_Healthy!D505)</f>
        <v>1.1664626924924373</v>
      </c>
      <c r="H524">
        <f>AVERAGE(Patient3_Healthy!E505,Patient4_Healthy!E505,Patient7_Healthy!E505,Patient32_Healthy!E505)</f>
        <v>1.2174535150872559E-2</v>
      </c>
      <c r="I524">
        <f>STDEV(Patient3_Healthy!E505,Patient4_Healthy!E505,Patient7_Healthy!E505,Patient32_Healthy!E505)</f>
        <v>7.159517721432362</v>
      </c>
      <c r="L524" s="133" t="s">
        <v>145</v>
      </c>
      <c r="M524">
        <f>AVERAGE(Patient3_Healthy!H505,Patient4_Healthy!H505,Patient7_Healthy!H505,Patient32_Healthy!H505)</f>
        <v>801.83602816668645</v>
      </c>
      <c r="N524">
        <f>STDEV(Patient3_Healthy!H505,Patient4_Healthy!H505,Patient7_Healthy!H505,Patient32_Healthy!H505)</f>
        <v>362.40150127313672</v>
      </c>
      <c r="Q524" s="135" t="s">
        <v>145</v>
      </c>
      <c r="R524" s="132">
        <f>AVERAGE(Patient3_Healthy!M505,Patient4_Healthy!M505,Patient7_Healthy!M505,Patient32_Healthy!M505)</f>
        <v>0.71610911994179505</v>
      </c>
      <c r="S524" s="139">
        <f>STDEV(Patient3_Healthy!M505,Patient4_Healthy!M505,Patient7_Healthy!M505,Patient32_Healthy!M505)</f>
        <v>0.12983335579752281</v>
      </c>
      <c r="T524">
        <f>AVERAGE(Patient3_Healthy!N505,Patient4_Healthy!N505,Patient7_Healthy!N505,Patient32_Healthy!N505)</f>
        <v>0.80682826826174714</v>
      </c>
      <c r="U524">
        <f>STDEV(Patient3_Healthy!N505,Patient4_Healthy!N505,Patient7_Healthy!N505,Patient32_Healthy!N505)</f>
        <v>0.15731244911197151</v>
      </c>
      <c r="V524" s="132">
        <f>AVERAGE(Patient3_Healthy!O505,Patient4_Healthy!O505,Patient7_Healthy!O505,Patient32_Healthy!O505)</f>
        <v>0.668706029054841</v>
      </c>
      <c r="W524" s="139">
        <f>STDEV(Patient3_Healthy!O505,Patient4_Healthy!O505,Patient7_Healthy!O505,Patient32_Healthy!O505)</f>
        <v>0.21503996573015502</v>
      </c>
      <c r="X524" s="132">
        <f>AVERAGE(Patient3_Healthy!P505,Patient4_Healthy!P505,Patient7_Healthy!P505,Patient32_Healthy!P505)</f>
        <v>0.58786617148328113</v>
      </c>
      <c r="Y524" s="139">
        <f>STDEV(Patient3_Healthy!P505,Patient4_Healthy!P505,Patient7_Healthy!P505,Patient32_Healthy!P505)</f>
        <v>0.12483875494717667</v>
      </c>
      <c r="Z524" s="132">
        <f>AVERAGE(Patient3_Healthy!Q505,Patient4_Healthy!Q505,Patient7_Healthy!Q505,Patient32_Healthy!Q505)</f>
        <v>0.67486047667613036</v>
      </c>
      <c r="AA524" s="139">
        <f>STDEV(Patient3_Healthy!Q505,Patient4_Healthy!Q505,Patient7_Healthy!Q505,Patient32_Healthy!Q505)</f>
        <v>0.27216517751532471</v>
      </c>
      <c r="AB524" s="132">
        <f>AVERAGE(Patient3_Healthy!R505,Patient4_Healthy!R505,Patient7_Healthy!R505,Patient32_Healthy!R505)</f>
        <v>0.38320152766678794</v>
      </c>
      <c r="AC524" s="139">
        <f>STDEV(Patient3_Healthy!R505,Patient4_Healthy!R505,Patient7_Healthy!R505,Patient32_Healthy!R505)</f>
        <v>0.20322953109829636</v>
      </c>
      <c r="AD524" s="132">
        <f>AVERAGE(Patient3_Healthy!S505,Patient4_Healthy!S505,Patient7_Healthy!S505,Patient32_Healthy!S505)</f>
        <v>0.46841449645733269</v>
      </c>
      <c r="AE524" s="139">
        <f>STDEV(Patient3_Healthy!S505,Patient4_Healthy!S505,Patient7_Healthy!S505,Patient32_Healthy!S505)</f>
        <v>0.33141624654478963</v>
      </c>
      <c r="AF524">
        <f>AVERAGE(Patient3_Healthy!T505,Patient4_Healthy!T505,Patient7_Healthy!T505,Patient32_Healthy!T505)</f>
        <v>0.41088396759242451</v>
      </c>
      <c r="AG524">
        <f>STDEV(Patient3_Healthy!T505,Patient4_Healthy!T505,Patient7_Healthy!T505,Patient32_Healthy!T505)</f>
        <v>0.29147175819275983</v>
      </c>
    </row>
    <row r="525" spans="1:33" x14ac:dyDescent="0.25">
      <c r="A525" s="131" t="s">
        <v>145</v>
      </c>
      <c r="B525" s="132">
        <f>AVERAGE(Patient3_Healthy!B506,Patient4_Healthy!B506,Patient7_Healthy!B506,Patient32_Healthy!B506)</f>
        <v>8.9630999657164718</v>
      </c>
      <c r="C525" s="139">
        <f>STDEV(Patient3_Healthy!B506,Patient4_Healthy!B506,Patient7_Healthy!B506,Patient32_Healthy!B506)</f>
        <v>3.4238691741524612</v>
      </c>
      <c r="D525">
        <f>AVERAGE(Patient3_Healthy!C506,Patient4_Healthy!C506,Patient7_Healthy!C506,Patient32_Healthy!C506)</f>
        <v>0.88655693570321914</v>
      </c>
      <c r="E525" s="139">
        <f>STDEV(Patient3_Healthy!C506,Patient4_Healthy!C506,Patient7_Healthy!C506,Patient32_Healthy!C506)</f>
        <v>5.2738370543690705</v>
      </c>
      <c r="F525" s="132">
        <f>AVERAGE(Patient3_Healthy!D506,Patient4_Healthy!D506,Patient7_Healthy!D506,Patient32_Healthy!D506)</f>
        <v>15.91410663800338</v>
      </c>
      <c r="G525" s="139">
        <f>STDEV(Patient3_Healthy!D506,Patient4_Healthy!D506,Patient7_Healthy!D506,Patient32_Healthy!D506)</f>
        <v>2.9940059981618941</v>
      </c>
      <c r="H525">
        <f>AVERAGE(Patient3_Healthy!E506,Patient4_Healthy!E506,Patient7_Healthy!E506,Patient32_Healthy!E506)</f>
        <v>1.9671685276703783</v>
      </c>
      <c r="I525">
        <f>STDEV(Patient3_Healthy!E506,Patient4_Healthy!E506,Patient7_Healthy!E506,Patient32_Healthy!E506)</f>
        <v>5.4453780080163492</v>
      </c>
      <c r="L525" s="133" t="s">
        <v>146</v>
      </c>
      <c r="M525">
        <f>AVERAGE(Patient3_Healthy!H506,Patient4_Healthy!H506,Patient7_Healthy!H506,Patient32_Healthy!H506)</f>
        <v>370.39608179141163</v>
      </c>
      <c r="N525">
        <f>STDEV(Patient3_Healthy!H506,Patient4_Healthy!H506,Patient7_Healthy!H506,Patient32_Healthy!H506)</f>
        <v>139.51362841586038</v>
      </c>
      <c r="Q525" s="135" t="s">
        <v>146</v>
      </c>
      <c r="R525" s="132">
        <f>AVERAGE(Patient3_Healthy!M506,Patient4_Healthy!M506,Patient7_Healthy!M506,Patient32_Healthy!M506)</f>
        <v>0.7201896535058222</v>
      </c>
      <c r="S525" s="139">
        <f>STDEV(Patient3_Healthy!M506,Patient4_Healthy!M506,Patient7_Healthy!M506,Patient32_Healthy!M506)</f>
        <v>0.19485044740614654</v>
      </c>
      <c r="T525">
        <f>AVERAGE(Patient3_Healthy!N506,Patient4_Healthy!N506,Patient7_Healthy!N506,Patient32_Healthy!N506)</f>
        <v>0.8268050341388542</v>
      </c>
      <c r="U525">
        <f>STDEV(Patient3_Healthy!N506,Patient4_Healthy!N506,Patient7_Healthy!N506,Patient32_Healthy!N506)</f>
        <v>0.16305917306439346</v>
      </c>
      <c r="V525" s="132">
        <f>AVERAGE(Patient3_Healthy!O506,Patient4_Healthy!O506,Patient7_Healthy!O506,Patient32_Healthy!O506)</f>
        <v>0.64948634364143032</v>
      </c>
      <c r="W525" s="139">
        <f>STDEV(Patient3_Healthy!O506,Patient4_Healthy!O506,Patient7_Healthy!O506,Patient32_Healthy!O506)</f>
        <v>0.17757682959505908</v>
      </c>
      <c r="X525" s="132">
        <f>AVERAGE(Patient3_Healthy!P506,Patient4_Healthy!P506,Patient7_Healthy!P506,Patient32_Healthy!P506)</f>
        <v>0.60682233175529743</v>
      </c>
      <c r="Y525" s="139">
        <f>STDEV(Patient3_Healthy!P506,Patient4_Healthy!P506,Patient7_Healthy!P506,Patient32_Healthy!P506)</f>
        <v>0.20908308238159387</v>
      </c>
      <c r="Z525" s="132">
        <f>AVERAGE(Patient3_Healthy!Q506,Patient4_Healthy!Q506,Patient7_Healthy!Q506,Patient32_Healthy!Q506)</f>
        <v>0.61596772304429748</v>
      </c>
      <c r="AA525" s="139">
        <f>STDEV(Patient3_Healthy!Q506,Patient4_Healthy!Q506,Patient7_Healthy!Q506,Patient32_Healthy!Q506)</f>
        <v>0.2853385038290327</v>
      </c>
      <c r="AB525" s="132">
        <f>AVERAGE(Patient3_Healthy!R506,Patient4_Healthy!R506,Patient7_Healthy!R506,Patient32_Healthy!R506)</f>
        <v>0.39318604914827149</v>
      </c>
      <c r="AC525" s="139">
        <f>STDEV(Patient3_Healthy!R506,Patient4_Healthy!R506,Patient7_Healthy!R506,Patient32_Healthy!R506)</f>
        <v>0.12133395009247155</v>
      </c>
      <c r="AD525" s="132">
        <f>AVERAGE(Patient3_Healthy!S506,Patient4_Healthy!S506,Patient7_Healthy!S506,Patient32_Healthy!S506)</f>
        <v>0.50595562247653458</v>
      </c>
      <c r="AE525" s="139">
        <f>STDEV(Patient3_Healthy!S506,Patient4_Healthy!S506,Patient7_Healthy!S506,Patient32_Healthy!S506)</f>
        <v>0.37566821335261658</v>
      </c>
      <c r="AF525">
        <f>AVERAGE(Patient3_Healthy!T506,Patient4_Healthy!T506,Patient7_Healthy!T506,Patient32_Healthy!T506)</f>
        <v>0.44176809580553411</v>
      </c>
      <c r="AG525">
        <f>STDEV(Patient3_Healthy!T506,Patient4_Healthy!T506,Patient7_Healthy!T506,Patient32_Healthy!T506)</f>
        <v>0.37980906410733317</v>
      </c>
    </row>
    <row r="526" spans="1:33" x14ac:dyDescent="0.25">
      <c r="A526" s="131" t="s">
        <v>146</v>
      </c>
      <c r="B526" s="132">
        <f>AVERAGE(Patient3_Healthy!B507,Patient4_Healthy!B507,Patient7_Healthy!B507,Patient32_Healthy!B507)</f>
        <v>6.1010762382428636</v>
      </c>
      <c r="C526" s="139">
        <f>STDEV(Patient3_Healthy!B507,Patient4_Healthy!B507,Patient7_Healthy!B507,Patient32_Healthy!B507)</f>
        <v>0.83206038710189933</v>
      </c>
      <c r="D526">
        <f>AVERAGE(Patient3_Healthy!C507,Patient4_Healthy!C507,Patient7_Healthy!C507,Patient32_Healthy!C507)</f>
        <v>1.0930053133754729</v>
      </c>
      <c r="E526" s="139">
        <f>STDEV(Patient3_Healthy!C507,Patient4_Healthy!C507,Patient7_Healthy!C507,Patient32_Healthy!C507)</f>
        <v>5.3333864471538304</v>
      </c>
      <c r="F526" s="132">
        <f>AVERAGE(Patient3_Healthy!D507,Patient4_Healthy!D507,Patient7_Healthy!D507,Patient32_Healthy!D507)</f>
        <v>8.3927776971317467</v>
      </c>
      <c r="G526" s="139">
        <f>STDEV(Patient3_Healthy!D507,Patient4_Healthy!D507,Patient7_Healthy!D507,Patient32_Healthy!D507)</f>
        <v>0.4368947545551784</v>
      </c>
      <c r="H526">
        <f>AVERAGE(Patient3_Healthy!E507,Patient4_Healthy!E507,Patient7_Healthy!E507,Patient32_Healthy!E507)</f>
        <v>2.0311385774726807</v>
      </c>
      <c r="I526">
        <f>STDEV(Patient3_Healthy!E507,Patient4_Healthy!E507,Patient7_Healthy!E507,Patient32_Healthy!E507)</f>
        <v>7.5669134440785779</v>
      </c>
      <c r="L526" s="133" t="s">
        <v>147</v>
      </c>
      <c r="M526">
        <f>AVERAGE(Patient3_Healthy!H507,Patient4_Healthy!H507,Patient7_Healthy!H507,Patient32_Healthy!H507)</f>
        <v>709.06453712754899</v>
      </c>
      <c r="N526">
        <f>STDEV(Patient3_Healthy!H507,Patient4_Healthy!H507,Patient7_Healthy!H507,Patient32_Healthy!H507)</f>
        <v>614.94243475114786</v>
      </c>
      <c r="Q526" s="135" t="s">
        <v>147</v>
      </c>
      <c r="R526" s="132">
        <f>AVERAGE(Patient3_Healthy!M507,Patient4_Healthy!M507,Patient7_Healthy!M507,Patient32_Healthy!M507)</f>
        <v>0.74523932172480156</v>
      </c>
      <c r="S526" s="139">
        <f>STDEV(Patient3_Healthy!M507,Patient4_Healthy!M507,Patient7_Healthy!M507,Patient32_Healthy!M507)</f>
        <v>0.18891501191954574</v>
      </c>
      <c r="T526">
        <f>AVERAGE(Patient3_Healthy!N507,Patient4_Healthy!N507,Patient7_Healthy!N507,Patient32_Healthy!N507)</f>
        <v>0.89174700811365315</v>
      </c>
      <c r="U526">
        <f>STDEV(Patient3_Healthy!N507,Patient4_Healthy!N507,Patient7_Healthy!N507,Patient32_Healthy!N507)</f>
        <v>0.13684250870046763</v>
      </c>
      <c r="V526" s="132">
        <f>AVERAGE(Patient3_Healthy!O507,Patient4_Healthy!O507,Patient7_Healthy!O507,Patient32_Healthy!O507)</f>
        <v>0.73359101614441657</v>
      </c>
      <c r="W526" s="139">
        <f>STDEV(Patient3_Healthy!O507,Patient4_Healthy!O507,Patient7_Healthy!O507,Patient32_Healthy!O507)</f>
        <v>0.1675001269508509</v>
      </c>
      <c r="X526" s="132">
        <f>AVERAGE(Patient3_Healthy!P507,Patient4_Healthy!P507,Patient7_Healthy!P507,Patient32_Healthy!P507)</f>
        <v>0.63317209458968704</v>
      </c>
      <c r="Y526" s="139">
        <f>STDEV(Patient3_Healthy!P507,Patient4_Healthy!P507,Patient7_Healthy!P507,Patient32_Healthy!P507)</f>
        <v>0.1941246247822605</v>
      </c>
      <c r="Z526" s="132">
        <f>AVERAGE(Patient3_Healthy!Q507,Patient4_Healthy!Q507,Patient7_Healthy!Q507,Patient32_Healthy!Q507)</f>
        <v>0.61142297680727531</v>
      </c>
      <c r="AA526" s="139">
        <f>STDEV(Patient3_Healthy!Q507,Patient4_Healthy!Q507,Patient7_Healthy!Q507,Patient32_Healthy!Q507)</f>
        <v>0.21764073982732487</v>
      </c>
      <c r="AB526" s="132">
        <f>AVERAGE(Patient3_Healthy!R507,Patient4_Healthy!R507,Patient7_Healthy!R507,Patient32_Healthy!R507)</f>
        <v>0.46496989685356971</v>
      </c>
      <c r="AC526" s="139">
        <f>STDEV(Patient3_Healthy!R507,Patient4_Healthy!R507,Patient7_Healthy!R507,Patient32_Healthy!R507)</f>
        <v>0.1836923573136639</v>
      </c>
      <c r="AD526" s="132">
        <f>AVERAGE(Patient3_Healthy!S507,Patient4_Healthy!S507,Patient7_Healthy!S507,Patient32_Healthy!S507)</f>
        <v>0.46739106830769833</v>
      </c>
      <c r="AE526" s="139">
        <f>STDEV(Patient3_Healthy!S507,Patient4_Healthy!S507,Patient7_Healthy!S507,Patient32_Healthy!S507)</f>
        <v>0.35334964766979121</v>
      </c>
      <c r="AF526">
        <f>AVERAGE(Patient3_Healthy!T507,Patient4_Healthy!T507,Patient7_Healthy!T507,Patient32_Healthy!T507)</f>
        <v>0.44562877467573447</v>
      </c>
      <c r="AG526">
        <f>STDEV(Patient3_Healthy!T507,Patient4_Healthy!T507,Patient7_Healthy!T507,Patient32_Healthy!T507)</f>
        <v>0.2259820860987472</v>
      </c>
    </row>
    <row r="527" spans="1:33" x14ac:dyDescent="0.25">
      <c r="A527" s="131" t="s">
        <v>147</v>
      </c>
      <c r="B527" s="132">
        <f>AVERAGE(Patient3_Healthy!B508,Patient4_Healthy!B508,Patient7_Healthy!B508,Patient32_Healthy!B508)</f>
        <v>9.439115947273697</v>
      </c>
      <c r="C527" s="139">
        <f>STDEV(Patient3_Healthy!B508,Patient4_Healthy!B508,Patient7_Healthy!B508,Patient32_Healthy!B508)</f>
        <v>4.3770344858080366</v>
      </c>
      <c r="D527">
        <f>AVERAGE(Patient3_Healthy!C508,Patient4_Healthy!C508,Patient7_Healthy!C508,Patient32_Healthy!C508)</f>
        <v>-3.3852491450178612</v>
      </c>
      <c r="E527" s="139">
        <f>STDEV(Patient3_Healthy!C508,Patient4_Healthy!C508,Patient7_Healthy!C508,Patient32_Healthy!C508)</f>
        <v>5.83826875571798</v>
      </c>
      <c r="F527" s="132">
        <f>AVERAGE(Patient3_Healthy!D508,Patient4_Healthy!D508,Patient7_Healthy!D508,Patient32_Healthy!D508)</f>
        <v>12.022886193568809</v>
      </c>
      <c r="G527" s="139">
        <f>STDEV(Patient3_Healthy!D508,Patient4_Healthy!D508,Patient7_Healthy!D508,Patient32_Healthy!D508)</f>
        <v>3.6546133872534377</v>
      </c>
      <c r="H527">
        <f>AVERAGE(Patient3_Healthy!E508,Patient4_Healthy!E508,Patient7_Healthy!E508,Patient32_Healthy!E508)</f>
        <v>-3.5536757030303883</v>
      </c>
      <c r="I527">
        <f>STDEV(Patient3_Healthy!E508,Patient4_Healthy!E508,Patient7_Healthy!E508,Patient32_Healthy!E508)</f>
        <v>4.9018063151904814</v>
      </c>
      <c r="L527" s="133" t="s">
        <v>148</v>
      </c>
      <c r="M527">
        <f>AVERAGE(Patient3_Healthy!H508,Patient4_Healthy!H508,Patient7_Healthy!H508,Patient32_Healthy!H508)</f>
        <v>382.69708665125609</v>
      </c>
      <c r="N527">
        <f>STDEV(Patient3_Healthy!H508,Patient4_Healthy!H508,Patient7_Healthy!H508,Patient32_Healthy!H508)</f>
        <v>21.553889699475018</v>
      </c>
      <c r="Q527" s="135" t="s">
        <v>148</v>
      </c>
      <c r="R527" s="132">
        <f>AVERAGE(Patient3_Healthy!M508,Patient4_Healthy!M508,Patient7_Healthy!M508,Patient32_Healthy!M508)</f>
        <v>0.72081656807318062</v>
      </c>
      <c r="S527" s="139">
        <f>STDEV(Patient3_Healthy!M508,Patient4_Healthy!M508,Patient7_Healthy!M508,Patient32_Healthy!M508)</f>
        <v>0.16628131819378192</v>
      </c>
      <c r="T527">
        <f>AVERAGE(Patient3_Healthy!N508,Patient4_Healthy!N508,Patient7_Healthy!N508,Patient32_Healthy!N508)</f>
        <v>0.81902346597467923</v>
      </c>
      <c r="U527">
        <f>STDEV(Patient3_Healthy!N508,Patient4_Healthy!N508,Patient7_Healthy!N508,Patient32_Healthy!N508)</f>
        <v>0.13488349441890035</v>
      </c>
      <c r="V527" s="132">
        <f>AVERAGE(Patient3_Healthy!O508,Patient4_Healthy!O508,Patient7_Healthy!O508,Patient32_Healthy!O508)</f>
        <v>0.669500919531265</v>
      </c>
      <c r="W527" s="139">
        <f>STDEV(Patient3_Healthy!O508,Patient4_Healthy!O508,Patient7_Healthy!O508,Patient32_Healthy!O508)</f>
        <v>0.21382706825207051</v>
      </c>
      <c r="X527" s="132">
        <f>AVERAGE(Patient3_Healthy!P508,Patient4_Healthy!P508,Patient7_Healthy!P508,Patient32_Healthy!P508)</f>
        <v>0.64714426479051501</v>
      </c>
      <c r="Y527" s="139">
        <f>STDEV(Patient3_Healthy!P508,Patient4_Healthy!P508,Patient7_Healthy!P508,Patient32_Healthy!P508)</f>
        <v>0.12276199591381218</v>
      </c>
      <c r="Z527" s="132">
        <f>AVERAGE(Patient3_Healthy!Q508,Patient4_Healthy!Q508,Patient7_Healthy!Q508,Patient32_Healthy!Q508)</f>
        <v>0.6024550535695975</v>
      </c>
      <c r="AA527" s="139">
        <f>STDEV(Patient3_Healthy!Q508,Patient4_Healthy!Q508,Patient7_Healthy!Q508,Patient32_Healthy!Q508)</f>
        <v>0.19663464640596265</v>
      </c>
      <c r="AB527" s="132">
        <f>AVERAGE(Patient3_Healthy!R508,Patient4_Healthy!R508,Patient7_Healthy!R508,Patient32_Healthy!R508)</f>
        <v>0.46732622154014031</v>
      </c>
      <c r="AC527" s="139">
        <f>STDEV(Patient3_Healthy!R508,Patient4_Healthy!R508,Patient7_Healthy!R508,Patient32_Healthy!R508)</f>
        <v>0.17712043728928661</v>
      </c>
      <c r="AD527" s="132">
        <f>AVERAGE(Patient3_Healthy!S508,Patient4_Healthy!S508,Patient7_Healthy!S508,Patient32_Healthy!S508)</f>
        <v>0.58536347634397234</v>
      </c>
      <c r="AE527" s="139">
        <f>STDEV(Patient3_Healthy!S508,Patient4_Healthy!S508,Patient7_Healthy!S508,Patient32_Healthy!S508)</f>
        <v>0.23098721250850413</v>
      </c>
      <c r="AF527">
        <f>AVERAGE(Patient3_Healthy!T508,Patient4_Healthy!T508,Patient7_Healthy!T508,Patient32_Healthy!T508)</f>
        <v>0.43593888730633651</v>
      </c>
      <c r="AG527">
        <f>STDEV(Patient3_Healthy!T508,Patient4_Healthy!T508,Patient7_Healthy!T508,Patient32_Healthy!T508)</f>
        <v>0.24076119755280898</v>
      </c>
    </row>
    <row r="528" spans="1:33" x14ac:dyDescent="0.25">
      <c r="A528" s="131" t="s">
        <v>148</v>
      </c>
      <c r="B528" s="132">
        <f>AVERAGE(Patient3_Healthy!B509,Patient4_Healthy!B509,Patient7_Healthy!B509,Patient32_Healthy!B509)</f>
        <v>7.3439222813671305</v>
      </c>
      <c r="C528" s="139">
        <f>STDEV(Patient3_Healthy!B509,Patient4_Healthy!B509,Patient7_Healthy!B509,Patient32_Healthy!B509)</f>
        <v>4.1606114331760855E-4</v>
      </c>
      <c r="D528">
        <f>AVERAGE(Patient3_Healthy!C509,Patient4_Healthy!C509,Patient7_Healthy!C509,Patient32_Healthy!C509)</f>
        <v>2.7527688133490686</v>
      </c>
      <c r="E528" s="139">
        <f>STDEV(Patient3_Healthy!C509,Patient4_Healthy!C509,Patient7_Healthy!C509,Patient32_Healthy!C509)</f>
        <v>4.7580650448784963E-2</v>
      </c>
      <c r="F528" s="132">
        <f>AVERAGE(Patient3_Healthy!D509,Patient4_Healthy!D509,Patient7_Healthy!D509,Patient32_Healthy!D509)</f>
        <v>8.0879140044794866</v>
      </c>
      <c r="G528" s="139">
        <f>STDEV(Patient3_Healthy!D509,Patient4_Healthy!D509,Patient7_Healthy!D509,Patient32_Healthy!D509)</f>
        <v>3.5052720524680061</v>
      </c>
      <c r="H528">
        <f>AVERAGE(Patient3_Healthy!E509,Patient4_Healthy!E509,Patient7_Healthy!E509,Patient32_Healthy!E509)</f>
        <v>-2.1161867105956045</v>
      </c>
      <c r="I528">
        <f>STDEV(Patient3_Healthy!E509,Patient4_Healthy!E509,Patient7_Healthy!E509,Patient32_Healthy!E509)</f>
        <v>6.9331978605051656</v>
      </c>
      <c r="L528" s="133" t="s">
        <v>149</v>
      </c>
      <c r="M528">
        <f>AVERAGE(Patient3_Healthy!H509,Patient4_Healthy!H509,Patient7_Healthy!H509,Patient32_Healthy!H509)</f>
        <v>472.07872260622366</v>
      </c>
      <c r="N528">
        <f>STDEV(Patient3_Healthy!H509,Patient4_Healthy!H509,Patient7_Healthy!H509,Patient32_Healthy!H509)</f>
        <v>343.05418941549385</v>
      </c>
      <c r="Q528" s="135" t="s">
        <v>149</v>
      </c>
      <c r="R528" s="132">
        <f>AVERAGE(Patient3_Healthy!M509,Patient4_Healthy!M509,Patient7_Healthy!M509,Patient32_Healthy!M509)</f>
        <v>0.73516176861942428</v>
      </c>
      <c r="S528" s="139">
        <f>STDEV(Patient3_Healthy!M509,Patient4_Healthy!M509,Patient7_Healthy!M509,Patient32_Healthy!M509)</f>
        <v>0.15360276515753199</v>
      </c>
      <c r="T528">
        <f>AVERAGE(Patient3_Healthy!N509,Patient4_Healthy!N509,Patient7_Healthy!N509,Patient32_Healthy!N509)</f>
        <v>0.83850743517657922</v>
      </c>
      <c r="U528">
        <f>STDEV(Patient3_Healthy!N509,Patient4_Healthy!N509,Patient7_Healthy!N509,Patient32_Healthy!N509)</f>
        <v>0.12093226549208891</v>
      </c>
      <c r="V528" s="132">
        <f>AVERAGE(Patient3_Healthy!O509,Patient4_Healthy!O509,Patient7_Healthy!O509,Patient32_Healthy!O509)</f>
        <v>0.69536234080230985</v>
      </c>
      <c r="W528" s="139">
        <f>STDEV(Patient3_Healthy!O509,Patient4_Healthy!O509,Patient7_Healthy!O509,Patient32_Healthy!O509)</f>
        <v>0.22167668205097518</v>
      </c>
      <c r="X528" s="132">
        <f>AVERAGE(Patient3_Healthy!P509,Patient4_Healthy!P509,Patient7_Healthy!P509,Patient32_Healthy!P509)</f>
        <v>0.65573145257354759</v>
      </c>
      <c r="Y528" s="139">
        <f>STDEV(Patient3_Healthy!P509,Patient4_Healthy!P509,Patient7_Healthy!P509,Patient32_Healthy!P509)</f>
        <v>0.11585281349953772</v>
      </c>
      <c r="Z528" s="132">
        <f>AVERAGE(Patient3_Healthy!Q509,Patient4_Healthy!Q509,Patient7_Healthy!Q509,Patient32_Healthy!Q509)</f>
        <v>0.6523073646323988</v>
      </c>
      <c r="AA528" s="139">
        <f>STDEV(Patient3_Healthy!Q509,Patient4_Healthy!Q509,Patient7_Healthy!Q509,Patient32_Healthy!Q509)</f>
        <v>0.1784263555967566</v>
      </c>
      <c r="AB528" s="132">
        <f>AVERAGE(Patient3_Healthy!R509,Patient4_Healthy!R509,Patient7_Healthy!R509,Patient32_Healthy!R509)</f>
        <v>0.40225367382513166</v>
      </c>
      <c r="AC528" s="139">
        <f>STDEV(Patient3_Healthy!R509,Patient4_Healthy!R509,Patient7_Healthy!R509,Patient32_Healthy!R509)</f>
        <v>0.13291596528205799</v>
      </c>
      <c r="AD528" s="132">
        <f>AVERAGE(Patient3_Healthy!S509,Patient4_Healthy!S509,Patient7_Healthy!S509,Patient32_Healthy!S509)</f>
        <v>0.76510382136051802</v>
      </c>
      <c r="AE528" s="139">
        <f>STDEV(Patient3_Healthy!S509,Patient4_Healthy!S509,Patient7_Healthy!S509,Patient32_Healthy!S509)</f>
        <v>0.28824263228749847</v>
      </c>
      <c r="AF528">
        <f>AVERAGE(Patient3_Healthy!T509,Patient4_Healthy!T509,Patient7_Healthy!T509,Patient32_Healthy!T509)</f>
        <v>0.45839559367979033</v>
      </c>
      <c r="AG528">
        <f>STDEV(Patient3_Healthy!T509,Patient4_Healthy!T509,Patient7_Healthy!T509,Patient32_Healthy!T509)</f>
        <v>0.25863299826829589</v>
      </c>
    </row>
    <row r="529" spans="1:33" x14ac:dyDescent="0.25">
      <c r="A529" s="131" t="s">
        <v>149</v>
      </c>
      <c r="B529" s="132">
        <f>AVERAGE(Patient3_Healthy!B510,Patient4_Healthy!B510,Patient7_Healthy!B510,Patient32_Healthy!B510)</f>
        <v>8.1654013519780744</v>
      </c>
      <c r="C529" s="139">
        <f>STDEV(Patient3_Healthy!B510,Patient4_Healthy!B510,Patient7_Healthy!B510,Patient32_Healthy!B510)</f>
        <v>3.416783835850056</v>
      </c>
      <c r="D529">
        <f>AVERAGE(Patient3_Healthy!C510,Patient4_Healthy!C510,Patient7_Healthy!C510,Patient32_Healthy!C510)</f>
        <v>-9.3431411644130868</v>
      </c>
      <c r="E529" s="139">
        <f>STDEV(Patient3_Healthy!C510,Patient4_Healthy!C510,Patient7_Healthy!C510,Patient32_Healthy!C510)</f>
        <v>1.3869473610053187</v>
      </c>
      <c r="F529" s="132">
        <f>AVERAGE(Patient3_Healthy!D510,Patient4_Healthy!D510,Patient7_Healthy!D510,Patient32_Healthy!D510)</f>
        <v>11.71661355640811</v>
      </c>
      <c r="G529" s="139">
        <f>STDEV(Patient3_Healthy!D510,Patient4_Healthy!D510,Patient7_Healthy!D510,Patient32_Healthy!D510)</f>
        <v>2.5769778197633713</v>
      </c>
      <c r="H529">
        <f>AVERAGE(Patient3_Healthy!E510,Patient4_Healthy!E510,Patient7_Healthy!E510,Patient32_Healthy!E510)</f>
        <v>12.830252541975035</v>
      </c>
      <c r="I529">
        <f>STDEV(Patient3_Healthy!E510,Patient4_Healthy!E510,Patient7_Healthy!E510,Patient32_Healthy!E510)</f>
        <v>1.6828504408391096</v>
      </c>
      <c r="L529" s="133" t="s">
        <v>150</v>
      </c>
      <c r="M529">
        <f>AVERAGE(Patient3_Healthy!H510,Patient4_Healthy!H510,Patient7_Healthy!H510,Patient32_Healthy!H510)</f>
        <v>489.10002759431165</v>
      </c>
      <c r="N529">
        <f>STDEV(Patient3_Healthy!H510,Patient4_Healthy!H510,Patient7_Healthy!H510,Patient32_Healthy!H510)</f>
        <v>234.12520643435326</v>
      </c>
      <c r="Q529" s="135" t="s">
        <v>150</v>
      </c>
      <c r="R529" s="132">
        <f>AVERAGE(Patient3_Healthy!M510,Patient4_Healthy!M510,Patient7_Healthy!M510,Patient32_Healthy!M510)</f>
        <v>0.74664467061072415</v>
      </c>
      <c r="S529" s="139">
        <f>STDEV(Patient3_Healthy!M510,Patient4_Healthy!M510,Patient7_Healthy!M510,Patient32_Healthy!M510)</f>
        <v>0.15709520570509705</v>
      </c>
      <c r="T529">
        <f>AVERAGE(Patient3_Healthy!N510,Patient4_Healthy!N510,Patient7_Healthy!N510,Patient32_Healthy!N510)</f>
        <v>0.82717380960925124</v>
      </c>
      <c r="U529">
        <f>STDEV(Patient3_Healthy!N510,Patient4_Healthy!N510,Patient7_Healthy!N510,Patient32_Healthy!N510)</f>
        <v>0.17179566721346562</v>
      </c>
      <c r="V529" s="132">
        <f>AVERAGE(Patient3_Healthy!O510,Patient4_Healthy!O510,Patient7_Healthy!O510,Patient32_Healthy!O510)</f>
        <v>0.70327620569718097</v>
      </c>
      <c r="W529" s="139">
        <f>STDEV(Patient3_Healthy!O510,Patient4_Healthy!O510,Patient7_Healthy!O510,Patient32_Healthy!O510)</f>
        <v>0.24049321597057643</v>
      </c>
      <c r="X529" s="132">
        <f>AVERAGE(Patient3_Healthy!P510,Patient4_Healthy!P510,Patient7_Healthy!P510,Patient32_Healthy!P510)</f>
        <v>0.62208887045735739</v>
      </c>
      <c r="Y529" s="139">
        <f>STDEV(Patient3_Healthy!P510,Patient4_Healthy!P510,Patient7_Healthy!P510,Patient32_Healthy!P510)</f>
        <v>0.11743054205055033</v>
      </c>
      <c r="Z529" s="132">
        <f>AVERAGE(Patient3_Healthy!Q510,Patient4_Healthy!Q510,Patient7_Healthy!Q510,Patient32_Healthy!Q510)</f>
        <v>0.57669998376248888</v>
      </c>
      <c r="AA529" s="139">
        <f>STDEV(Patient3_Healthy!Q510,Patient4_Healthy!Q510,Patient7_Healthy!Q510,Patient32_Healthy!Q510)</f>
        <v>0.20572297355817742</v>
      </c>
      <c r="AB529" s="132">
        <f>AVERAGE(Patient3_Healthy!R510,Patient4_Healthy!R510,Patient7_Healthy!R510,Patient32_Healthy!R510)</f>
        <v>0.46025149312354052</v>
      </c>
      <c r="AC529" s="139">
        <f>STDEV(Patient3_Healthy!R510,Patient4_Healthy!R510,Patient7_Healthy!R510,Patient32_Healthy!R510)</f>
        <v>0.25598043574187024</v>
      </c>
      <c r="AD529" s="132">
        <f>AVERAGE(Patient3_Healthy!S510,Patient4_Healthy!S510,Patient7_Healthy!S510,Patient32_Healthy!S510)</f>
        <v>0.44792334247832133</v>
      </c>
      <c r="AE529" s="139">
        <f>STDEV(Patient3_Healthy!S510,Patient4_Healthy!S510,Patient7_Healthy!S510,Patient32_Healthy!S510)</f>
        <v>0.35967229312733634</v>
      </c>
      <c r="AF529">
        <f>AVERAGE(Patient3_Healthy!T510,Patient4_Healthy!T510,Patient7_Healthy!T510,Patient32_Healthy!T510)</f>
        <v>0.46179525392006227</v>
      </c>
      <c r="AG529">
        <f>STDEV(Patient3_Healthy!T510,Patient4_Healthy!T510,Patient7_Healthy!T510,Patient32_Healthy!T510)</f>
        <v>0.31115186405175416</v>
      </c>
    </row>
    <row r="530" spans="1:33" x14ac:dyDescent="0.25">
      <c r="A530" s="131" t="s">
        <v>150</v>
      </c>
      <c r="B530" s="132">
        <f>AVERAGE(Patient3_Healthy!B511,Patient4_Healthy!B511,Patient7_Healthy!B511,Patient32_Healthy!B511)</f>
        <v>7.604418594024942</v>
      </c>
      <c r="C530" s="139">
        <f>STDEV(Patient3_Healthy!B511,Patient4_Healthy!B511,Patient7_Healthy!B511,Patient32_Healthy!B511)</f>
        <v>1.1846951251987525</v>
      </c>
      <c r="D530">
        <f>AVERAGE(Patient3_Healthy!C511,Patient4_Healthy!C511,Patient7_Healthy!C511,Patient32_Healthy!C511)</f>
        <v>5.0553353378025978</v>
      </c>
      <c r="E530" s="139">
        <f>STDEV(Patient3_Healthy!C511,Patient4_Healthy!C511,Patient7_Healthy!C511,Patient32_Healthy!C511)</f>
        <v>1.1008961054214708</v>
      </c>
      <c r="F530" s="132">
        <f>AVERAGE(Patient3_Healthy!D511,Patient4_Healthy!D511,Patient7_Healthy!D511,Patient32_Healthy!D511)</f>
        <v>13.325388824665691</v>
      </c>
      <c r="G530" s="139">
        <f>STDEV(Patient3_Healthy!D511,Patient4_Healthy!D511,Patient7_Healthy!D511,Patient32_Healthy!D511)</f>
        <v>3.8952724368241456</v>
      </c>
      <c r="H530">
        <f>AVERAGE(Patient3_Healthy!E511,Patient4_Healthy!E511,Patient7_Healthy!E511,Patient32_Healthy!E511)</f>
        <v>-12.243356573707979</v>
      </c>
      <c r="I530">
        <f>STDEV(Patient3_Healthy!E511,Patient4_Healthy!E511,Patient7_Healthy!E511,Patient32_Healthy!E511)</f>
        <v>1.0528248181235842</v>
      </c>
      <c r="L530" s="133" t="s">
        <v>151</v>
      </c>
      <c r="M530">
        <f>AVERAGE(Patient3_Healthy!H511,Patient4_Healthy!H511,Patient7_Healthy!H511,Patient32_Healthy!H511)</f>
        <v>355.0792602027131</v>
      </c>
      <c r="N530">
        <f>STDEV(Patient3_Healthy!H511,Patient4_Healthy!H511,Patient7_Healthy!H511,Patient32_Healthy!H511)</f>
        <v>166.09505852656744</v>
      </c>
      <c r="Q530" s="135" t="s">
        <v>151</v>
      </c>
      <c r="R530" s="132">
        <f>AVERAGE(Patient3_Healthy!M511,Patient4_Healthy!M511,Patient7_Healthy!M511,Patient32_Healthy!M511)</f>
        <v>0.85486447969586354</v>
      </c>
      <c r="S530" s="139">
        <f>STDEV(Patient3_Healthy!M511,Patient4_Healthy!M511,Patient7_Healthy!M511,Patient32_Healthy!M511)</f>
        <v>0.11173823254224323</v>
      </c>
      <c r="T530">
        <f>AVERAGE(Patient3_Healthy!N511,Patient4_Healthy!N511,Patient7_Healthy!N511,Patient32_Healthy!N511)</f>
        <v>0.93309736900314988</v>
      </c>
      <c r="U530">
        <f>STDEV(Patient3_Healthy!N511,Patient4_Healthy!N511,Patient7_Healthy!N511,Patient32_Healthy!N511)</f>
        <v>6.9347359215377019E-2</v>
      </c>
      <c r="V530" s="132">
        <f>AVERAGE(Patient3_Healthy!O511,Patient4_Healthy!O511,Patient7_Healthy!O511,Patient32_Healthy!O511)</f>
        <v>0.77256605285529201</v>
      </c>
      <c r="W530" s="139">
        <f>STDEV(Patient3_Healthy!O511,Patient4_Healthy!O511,Patient7_Healthy!O511,Patient32_Healthy!O511)</f>
        <v>0.20111653011817163</v>
      </c>
      <c r="X530" s="132">
        <f>AVERAGE(Patient3_Healthy!P511,Patient4_Healthy!P511,Patient7_Healthy!P511,Patient32_Healthy!P511)</f>
        <v>0.75719312171382691</v>
      </c>
      <c r="Y530" s="139">
        <f>STDEV(Patient3_Healthy!P511,Patient4_Healthy!P511,Patient7_Healthy!P511,Patient32_Healthy!P511)</f>
        <v>0.18673072655368225</v>
      </c>
      <c r="Z530" s="132">
        <f>AVERAGE(Patient3_Healthy!Q511,Patient4_Healthy!Q511,Patient7_Healthy!Q511,Patient32_Healthy!Q511)</f>
        <v>0.62336323727131759</v>
      </c>
      <c r="AA530" s="139">
        <f>STDEV(Patient3_Healthy!Q511,Patient4_Healthy!Q511,Patient7_Healthy!Q511,Patient32_Healthy!Q511)</f>
        <v>0.14083394616108341</v>
      </c>
      <c r="AB530" s="132">
        <f>AVERAGE(Patient3_Healthy!R511,Patient4_Healthy!R511,Patient7_Healthy!R511,Patient32_Healthy!R511)</f>
        <v>0.47535829368181221</v>
      </c>
      <c r="AC530" s="139">
        <f>STDEV(Patient3_Healthy!R511,Patient4_Healthy!R511,Patient7_Healthy!R511,Patient32_Healthy!R511)</f>
        <v>0.22138215285154447</v>
      </c>
      <c r="AD530" s="132">
        <f>AVERAGE(Patient3_Healthy!S511,Patient4_Healthy!S511,Patient7_Healthy!S511,Patient32_Healthy!S511)</f>
        <v>0.42357754773588124</v>
      </c>
      <c r="AE530" s="139">
        <f>STDEV(Patient3_Healthy!S511,Patient4_Healthy!S511,Patient7_Healthy!S511,Patient32_Healthy!S511)</f>
        <v>0.32790590249288393</v>
      </c>
      <c r="AF530">
        <f>AVERAGE(Patient3_Healthy!T511,Patient4_Healthy!T511,Patient7_Healthy!T511,Patient32_Healthy!T511)</f>
        <v>0.50917519984550985</v>
      </c>
      <c r="AG530">
        <f>STDEV(Patient3_Healthy!T511,Patient4_Healthy!T511,Patient7_Healthy!T511,Patient32_Healthy!T511)</f>
        <v>0.24791964146186901</v>
      </c>
    </row>
    <row r="531" spans="1:33" x14ac:dyDescent="0.25">
      <c r="A531" s="131" t="s">
        <v>151</v>
      </c>
      <c r="B531" s="132">
        <f>AVERAGE(Patient3_Healthy!B512,Patient4_Healthy!B512,Patient7_Healthy!B512,Patient32_Healthy!B512)</f>
        <v>6.6929744071779549</v>
      </c>
      <c r="C531" s="139">
        <f>STDEV(Patient3_Healthy!B512,Patient4_Healthy!B512,Patient7_Healthy!B512,Patient32_Healthy!B512)</f>
        <v>3.0053607229278323</v>
      </c>
      <c r="D531">
        <f>AVERAGE(Patient3_Healthy!C512,Patient4_Healthy!C512,Patient7_Healthy!C512,Patient32_Healthy!C512)</f>
        <v>2.8344836550793393</v>
      </c>
      <c r="E531" s="139">
        <f>STDEV(Patient3_Healthy!C512,Patient4_Healthy!C512,Patient7_Healthy!C512,Patient32_Healthy!C512)</f>
        <v>1.5251216560980287</v>
      </c>
      <c r="F531" s="132">
        <f>AVERAGE(Patient3_Healthy!D512,Patient4_Healthy!D512,Patient7_Healthy!D512,Patient32_Healthy!D512)</f>
        <v>7.779717031333683</v>
      </c>
      <c r="G531" s="139">
        <f>STDEV(Patient3_Healthy!D512,Patient4_Healthy!D512,Patient7_Healthy!D512,Patient32_Healthy!D512)</f>
        <v>1.9672868841496474</v>
      </c>
      <c r="H531">
        <f>AVERAGE(Patient3_Healthy!E512,Patient4_Healthy!E512,Patient7_Healthy!E512,Patient32_Healthy!E512)</f>
        <v>3.1126358349264245</v>
      </c>
      <c r="I531">
        <f>STDEV(Patient3_Healthy!E512,Patient4_Healthy!E512,Patient7_Healthy!E512,Patient32_Healthy!E512)</f>
        <v>0.65829950474678378</v>
      </c>
      <c r="L531" s="133" t="s">
        <v>152</v>
      </c>
      <c r="M531">
        <f>AVERAGE(Patient3_Healthy!H512,Patient4_Healthy!H512,Patient7_Healthy!H512,Patient32_Healthy!H512)</f>
        <v>195.31043418906398</v>
      </c>
      <c r="N531">
        <f>STDEV(Patient3_Healthy!H512,Patient4_Healthy!H512,Patient7_Healthy!H512,Patient32_Healthy!H512)</f>
        <v>115.18713628913949</v>
      </c>
      <c r="Q531" s="135" t="s">
        <v>152</v>
      </c>
      <c r="R531" s="132">
        <f>AVERAGE(Patient3_Healthy!M512,Patient4_Healthy!M512,Patient7_Healthy!M512,Patient32_Healthy!M512)</f>
        <v>0.82935832858824576</v>
      </c>
      <c r="S531" s="139">
        <f>STDEV(Patient3_Healthy!M512,Patient4_Healthy!M512,Patient7_Healthy!M512,Patient32_Healthy!M512)</f>
        <v>7.8618917108427278E-2</v>
      </c>
      <c r="T531">
        <f>AVERAGE(Patient3_Healthy!N512,Patient4_Healthy!N512,Patient7_Healthy!N512,Patient32_Healthy!N512)</f>
        <v>0.94514695698325046</v>
      </c>
      <c r="U531">
        <f>STDEV(Patient3_Healthy!N512,Patient4_Healthy!N512,Patient7_Healthy!N512,Patient32_Healthy!N512)</f>
        <v>4.3345371435753767E-2</v>
      </c>
      <c r="V531" s="132">
        <f>AVERAGE(Patient3_Healthy!O512,Patient4_Healthy!O512,Patient7_Healthy!O512,Patient32_Healthy!O512)</f>
        <v>0.79256921560830307</v>
      </c>
      <c r="W531" s="139">
        <f>STDEV(Patient3_Healthy!O512,Patient4_Healthy!O512,Patient7_Healthy!O512,Patient32_Healthy!O512)</f>
        <v>0.18527616170632655</v>
      </c>
      <c r="X531" s="132">
        <f>AVERAGE(Patient3_Healthy!P512,Patient4_Healthy!P512,Patient7_Healthy!P512,Patient32_Healthy!P512)</f>
        <v>0.73535478745704119</v>
      </c>
      <c r="Y531" s="139">
        <f>STDEV(Patient3_Healthy!P512,Patient4_Healthy!P512,Patient7_Healthy!P512,Patient32_Healthy!P512)</f>
        <v>6.9580029314188968E-2</v>
      </c>
      <c r="Z531" s="132">
        <f>AVERAGE(Patient3_Healthy!Q512,Patient4_Healthy!Q512,Patient7_Healthy!Q512,Patient32_Healthy!Q512)</f>
        <v>0.72866570634534766</v>
      </c>
      <c r="AA531" s="139">
        <f>STDEV(Patient3_Healthy!Q512,Patient4_Healthy!Q512,Patient7_Healthy!Q512,Patient32_Healthy!Q512)</f>
        <v>0.21238769812939903</v>
      </c>
      <c r="AB531" s="132">
        <f>AVERAGE(Patient3_Healthy!R512,Patient4_Healthy!R512,Patient7_Healthy!R512,Patient32_Healthy!R512)</f>
        <v>0.66553142043117763</v>
      </c>
      <c r="AC531" s="139">
        <f>STDEV(Patient3_Healthy!R512,Patient4_Healthy!R512,Patient7_Healthy!R512,Patient32_Healthy!R512)</f>
        <v>0.38737856123600023</v>
      </c>
      <c r="AD531" s="132">
        <f>AVERAGE(Patient3_Healthy!S512,Patient4_Healthy!S512,Patient7_Healthy!S512,Patient32_Healthy!S512)</f>
        <v>0.5175208311107995</v>
      </c>
      <c r="AE531" s="139">
        <f>STDEV(Patient3_Healthy!S512,Patient4_Healthy!S512,Patient7_Healthy!S512,Patient32_Healthy!S512)</f>
        <v>0.30471321934092288</v>
      </c>
      <c r="AF531">
        <f>AVERAGE(Patient3_Healthy!T512,Patient4_Healthy!T512,Patient7_Healthy!T512,Patient32_Healthy!T512)</f>
        <v>0.61164480942307731</v>
      </c>
      <c r="AG531">
        <f>STDEV(Patient3_Healthy!T512,Patient4_Healthy!T512,Patient7_Healthy!T512,Patient32_Healthy!T512)</f>
        <v>0.33810856928092364</v>
      </c>
    </row>
    <row r="532" spans="1:33" x14ac:dyDescent="0.25">
      <c r="A532" s="131" t="s">
        <v>152</v>
      </c>
      <c r="B532" s="132">
        <f>AVERAGE(Patient3_Healthy!B513,Patient4_Healthy!B513,Patient7_Healthy!B513,Patient32_Healthy!B513)</f>
        <v>5.451373838582648</v>
      </c>
      <c r="C532" s="139">
        <f>STDEV(Patient3_Healthy!B513,Patient4_Healthy!B513,Patient7_Healthy!B513,Patient32_Healthy!B513)</f>
        <v>2.8976676256919855</v>
      </c>
      <c r="D532">
        <f>AVERAGE(Patient3_Healthy!C513,Patient4_Healthy!C513,Patient7_Healthy!C513,Patient32_Healthy!C513)</f>
        <v>-0.97724160266525639</v>
      </c>
      <c r="E532" s="139">
        <f>STDEV(Patient3_Healthy!C513,Patient4_Healthy!C513,Patient7_Healthy!C513,Patient32_Healthy!C513)</f>
        <v>1.9682342281165683</v>
      </c>
      <c r="F532" s="132">
        <f>AVERAGE(Patient3_Healthy!D513,Patient4_Healthy!D513,Patient7_Healthy!D513,Patient32_Healthy!D513)</f>
        <v>7.0606327181025108</v>
      </c>
      <c r="G532" s="139">
        <f>STDEV(Patient3_Healthy!D513,Patient4_Healthy!D513,Patient7_Healthy!D513,Patient32_Healthy!D513)</f>
        <v>5.4741041695692063</v>
      </c>
      <c r="H532">
        <f>AVERAGE(Patient3_Healthy!E513,Patient4_Healthy!E513,Patient7_Healthy!E513,Patient32_Healthy!E513)</f>
        <v>-0.98316515724932318</v>
      </c>
      <c r="I532">
        <f>STDEV(Patient3_Healthy!E513,Patient4_Healthy!E513,Patient7_Healthy!E513,Patient32_Healthy!E513)</f>
        <v>1.9378881130516106</v>
      </c>
    </row>
    <row r="533" spans="1:33" x14ac:dyDescent="0.25">
      <c r="A533" s="165"/>
    </row>
    <row r="534" spans="1:33" x14ac:dyDescent="0.25">
      <c r="A534" s="165"/>
    </row>
    <row r="535" spans="1:33" x14ac:dyDescent="0.25">
      <c r="A535" s="165"/>
    </row>
    <row r="536" spans="1:33" x14ac:dyDescent="0.25">
      <c r="A536" s="165"/>
    </row>
    <row r="537" spans="1:33" x14ac:dyDescent="0.25">
      <c r="A537" s="165"/>
    </row>
    <row r="538" spans="1:33" x14ac:dyDescent="0.25">
      <c r="A538" s="165"/>
    </row>
    <row r="540" spans="1:33" x14ac:dyDescent="0.25">
      <c r="A540" s="165" t="s">
        <v>169</v>
      </c>
      <c r="Q540" s="165" t="s">
        <v>170</v>
      </c>
    </row>
    <row r="541" spans="1:33" x14ac:dyDescent="0.25">
      <c r="A541" s="198"/>
      <c r="B541" s="200" t="s">
        <v>12</v>
      </c>
      <c r="C541" s="201"/>
      <c r="D541" s="201"/>
      <c r="E541" s="202"/>
      <c r="F541" s="203" t="s">
        <v>105</v>
      </c>
      <c r="G541" s="201"/>
      <c r="H541" s="201"/>
      <c r="I541" s="201"/>
      <c r="L541" s="204"/>
      <c r="M541" s="205" t="s">
        <v>130</v>
      </c>
      <c r="N541" s="205"/>
      <c r="Q541" s="135"/>
      <c r="R541" s="206" t="s">
        <v>131</v>
      </c>
      <c r="S541" s="207"/>
      <c r="T541" s="206" t="s">
        <v>132</v>
      </c>
      <c r="U541" s="207"/>
      <c r="V541" s="206" t="s">
        <v>133</v>
      </c>
      <c r="W541" s="207"/>
      <c r="X541" s="206" t="s">
        <v>134</v>
      </c>
      <c r="Y541" s="207"/>
      <c r="Z541" s="206" t="s">
        <v>135</v>
      </c>
      <c r="AA541" s="207"/>
      <c r="AB541" s="206" t="s">
        <v>136</v>
      </c>
      <c r="AC541" s="207"/>
      <c r="AD541" s="206" t="s">
        <v>137</v>
      </c>
      <c r="AE541" s="207"/>
      <c r="AF541" s="208" t="s">
        <v>138</v>
      </c>
      <c r="AG541" s="208"/>
    </row>
    <row r="542" spans="1:33" x14ac:dyDescent="0.25">
      <c r="A542" s="198"/>
      <c r="B542" s="209" t="s">
        <v>139</v>
      </c>
      <c r="C542" s="210"/>
      <c r="D542" s="211" t="s">
        <v>140</v>
      </c>
      <c r="E542" s="210"/>
      <c r="F542" s="209" t="s">
        <v>139</v>
      </c>
      <c r="G542" s="210"/>
      <c r="H542" s="211" t="s">
        <v>140</v>
      </c>
      <c r="I542" s="212"/>
      <c r="L542" s="204"/>
      <c r="M542" s="133" t="s">
        <v>241</v>
      </c>
      <c r="N542" s="133" t="s">
        <v>19</v>
      </c>
      <c r="Q542" s="135"/>
      <c r="R542" s="134" t="s">
        <v>241</v>
      </c>
      <c r="S542" s="136" t="s">
        <v>19</v>
      </c>
      <c r="T542" s="135" t="s">
        <v>241</v>
      </c>
      <c r="U542" s="135" t="s">
        <v>19</v>
      </c>
      <c r="V542" s="134" t="s">
        <v>241</v>
      </c>
      <c r="W542" s="136" t="s">
        <v>19</v>
      </c>
      <c r="X542" s="134" t="s">
        <v>241</v>
      </c>
      <c r="Y542" s="136" t="s">
        <v>19</v>
      </c>
      <c r="Z542" s="134" t="s">
        <v>241</v>
      </c>
      <c r="AA542" s="136" t="s">
        <v>19</v>
      </c>
      <c r="AB542" s="134" t="s">
        <v>241</v>
      </c>
      <c r="AC542" s="136" t="s">
        <v>19</v>
      </c>
      <c r="AD542" s="134" t="s">
        <v>241</v>
      </c>
      <c r="AE542" s="136" t="s">
        <v>19</v>
      </c>
      <c r="AF542" s="135" t="s">
        <v>241</v>
      </c>
      <c r="AG542" s="135" t="s">
        <v>19</v>
      </c>
    </row>
    <row r="543" spans="1:33" x14ac:dyDescent="0.25">
      <c r="A543" s="199"/>
      <c r="B543" s="129" t="s">
        <v>241</v>
      </c>
      <c r="C543" s="130" t="s">
        <v>19</v>
      </c>
      <c r="D543" s="131" t="s">
        <v>241</v>
      </c>
      <c r="E543" s="130" t="s">
        <v>19</v>
      </c>
      <c r="F543" s="129" t="s">
        <v>241</v>
      </c>
      <c r="G543" s="130" t="s">
        <v>19</v>
      </c>
      <c r="H543" s="131" t="s">
        <v>241</v>
      </c>
      <c r="I543" s="131" t="s">
        <v>19</v>
      </c>
      <c r="L543" s="133" t="s">
        <v>141</v>
      </c>
      <c r="M543">
        <f>AVERAGE(Patient3_Healthy!H524,Patient4_Healthy!H524,Patient7_Healthy!H524,Patient32_Healthy!H524)</f>
        <v>124.21434804023653</v>
      </c>
      <c r="N543">
        <f>STDEV(Patient3_Healthy!H524,Patient4_Healthy!H524,Patient7_Healthy!H524,Patient32_Healthy!H524)</f>
        <v>71.433177359452614</v>
      </c>
      <c r="Q543" s="135" t="s">
        <v>141</v>
      </c>
      <c r="R543" s="132">
        <f>AVERAGE(Patient3_Healthy!M524,Patient4_Healthy!M524,Patient7_Healthy!M524,Patient32_Healthy!M524)</f>
        <v>0.93818689346145034</v>
      </c>
      <c r="S543" s="139">
        <f>STDEV(Patient3_Healthy!M524,Patient4_Healthy!M524,Patient7_Healthy!M524,Patient32_Healthy!M524)</f>
        <v>4.6942778200512764E-2</v>
      </c>
      <c r="T543">
        <f>AVERAGE(Patient3_Healthy!N524,Patient4_Healthy!N524,Patient7_Healthy!N524,Patient32_Healthy!N524)</f>
        <v>0.97108106667919081</v>
      </c>
      <c r="U543">
        <f>STDEV(Patient3_Healthy!N524,Patient4_Healthy!N524,Patient7_Healthy!N524,Patient32_Healthy!N524)</f>
        <v>3.6978323322481667E-2</v>
      </c>
      <c r="V543" s="132">
        <f>AVERAGE(Patient3_Healthy!O524,Patient4_Healthy!O524,Patient7_Healthy!O524,Patient32_Healthy!O524)</f>
        <v>0.91956964174429656</v>
      </c>
      <c r="W543" s="139">
        <f>STDEV(Patient3_Healthy!O524,Patient4_Healthy!O524,Patient7_Healthy!O524,Patient32_Healthy!O524)</f>
        <v>7.7645561508252983E-2</v>
      </c>
      <c r="X543" s="132">
        <f>AVERAGE(Patient3_Healthy!P524,Patient4_Healthy!P524,Patient7_Healthy!P524,Patient32_Healthy!P524)</f>
        <v>0.91672005757661501</v>
      </c>
      <c r="Y543" s="139">
        <f>STDEV(Patient3_Healthy!P524,Patient4_Healthy!P524,Patient7_Healthy!P524,Patient32_Healthy!P524)</f>
        <v>9.5052122643454751E-2</v>
      </c>
      <c r="Z543" s="132">
        <f>AVERAGE(Patient3_Healthy!Q524,Patient4_Healthy!Q524,Patient7_Healthy!Q524,Patient32_Healthy!Q524)</f>
        <v>0.9133261233317207</v>
      </c>
      <c r="AA543" s="139">
        <f>STDEV(Patient3_Healthy!Q524,Patient4_Healthy!Q524,Patient7_Healthy!Q524,Patient32_Healthy!Q524)</f>
        <v>0.10526809909114285</v>
      </c>
      <c r="AB543" s="132">
        <f>AVERAGE(Patient3_Healthy!R524,Patient4_Healthy!R524,Patient7_Healthy!R524,Patient32_Healthy!R524)</f>
        <v>0.75883424102355757</v>
      </c>
      <c r="AC543" s="139">
        <f>STDEV(Patient3_Healthy!R524,Patient4_Healthy!R524,Patient7_Healthy!R524,Patient32_Healthy!R524)</f>
        <v>0.22420437771619153</v>
      </c>
      <c r="AD543" s="132">
        <f>AVERAGE(Patient3_Healthy!S524,Patient4_Healthy!S524,Patient7_Healthy!S524,Patient32_Healthy!S524)</f>
        <v>0.78380409077566704</v>
      </c>
      <c r="AE543" s="139">
        <f>STDEV(Patient3_Healthy!S524,Patient4_Healthy!S524,Patient7_Healthy!S524,Patient32_Healthy!S524)</f>
        <v>0.37175000677023945</v>
      </c>
      <c r="AF543">
        <f>AVERAGE(Patient3_Healthy!T524,Patient4_Healthy!T524,Patient7_Healthy!T524,Patient32_Healthy!T524)</f>
        <v>0.67426657895716946</v>
      </c>
      <c r="AG543">
        <f>STDEV(Patient3_Healthy!T524,Patient4_Healthy!T524,Patient7_Healthy!T524,Patient32_Healthy!T524)</f>
        <v>0.34422275125893548</v>
      </c>
    </row>
    <row r="544" spans="1:33" x14ac:dyDescent="0.25">
      <c r="A544" s="131" t="s">
        <v>141</v>
      </c>
      <c r="B544" s="132">
        <f>AVERAGE(Patient3_Healthy!B525,Patient4_Healthy!B525,Patient7_Healthy!B525,Patient32_Healthy!B525)</f>
        <v>2.9363821949676217</v>
      </c>
      <c r="C544" s="139">
        <f>STDEV(Patient3_Healthy!B525,Patient4_Healthy!B525,Patient7_Healthy!B525,Patient32_Healthy!B525)</f>
        <v>0.84709228690286087</v>
      </c>
      <c r="D544">
        <f>AVERAGE(Patient3_Healthy!C525,Patient4_Healthy!C525,Patient7_Healthy!C525,Patient32_Healthy!C525)</f>
        <v>-1.2831957772745257</v>
      </c>
      <c r="E544" s="139">
        <f>STDEV(Patient3_Healthy!C525,Patient4_Healthy!C525,Patient7_Healthy!C525,Patient32_Healthy!C525)</f>
        <v>1.333166721345602</v>
      </c>
      <c r="F544" s="132">
        <f>AVERAGE(Patient3_Healthy!D525,Patient4_Healthy!D525,Patient7_Healthy!D525,Patient32_Healthy!D525)</f>
        <v>4.5413684229652072</v>
      </c>
      <c r="G544" s="139">
        <f>STDEV(Patient3_Healthy!D525,Patient4_Healthy!D525,Patient7_Healthy!D525,Patient32_Healthy!D525)</f>
        <v>2.249014726075079</v>
      </c>
      <c r="H544">
        <f>AVERAGE(Patient3_Healthy!E525,Patient4_Healthy!E525,Patient7_Healthy!E525,Patient32_Healthy!E525)</f>
        <v>1.6363778154963593E-3</v>
      </c>
      <c r="I544">
        <f>STDEV(Patient3_Healthy!E525,Patient4_Healthy!E525,Patient7_Healthy!E525,Patient32_Healthy!E525)</f>
        <v>2.7387715245732478</v>
      </c>
      <c r="L544" s="133" t="s">
        <v>142</v>
      </c>
      <c r="M544">
        <f>AVERAGE(Patient3_Healthy!H525,Patient4_Healthy!H525,Patient7_Healthy!H525,Patient32_Healthy!H525)</f>
        <v>29.77162811112834</v>
      </c>
      <c r="N544">
        <f>STDEV(Patient3_Healthy!H525,Patient4_Healthy!H525,Patient7_Healthy!H525,Patient32_Healthy!H525)</f>
        <v>15.915782611057352</v>
      </c>
      <c r="Q544" s="135" t="s">
        <v>142</v>
      </c>
      <c r="R544" s="132">
        <f>AVERAGE(Patient3_Healthy!M525,Patient4_Healthy!M525,Patient7_Healthy!M525,Patient32_Healthy!M525)</f>
        <v>0.93583989223949526</v>
      </c>
      <c r="S544" s="139">
        <f>STDEV(Patient3_Healthy!M525,Patient4_Healthy!M525,Patient7_Healthy!M525,Patient32_Healthy!M525)</f>
        <v>4.250317970738287E-2</v>
      </c>
      <c r="T544">
        <f>AVERAGE(Patient3_Healthy!N525,Patient4_Healthy!N525,Patient7_Healthy!N525,Patient32_Healthy!N525)</f>
        <v>0.92986671320800374</v>
      </c>
      <c r="U544">
        <f>STDEV(Patient3_Healthy!N525,Patient4_Healthy!N525,Patient7_Healthy!N525,Patient32_Healthy!N525)</f>
        <v>5.0862269527783832E-2</v>
      </c>
      <c r="V544" s="132">
        <f>AVERAGE(Patient3_Healthy!O525,Patient4_Healthy!O525,Patient7_Healthy!O525,Patient32_Healthy!O525)</f>
        <v>0.89954951319676923</v>
      </c>
      <c r="W544" s="139">
        <f>STDEV(Patient3_Healthy!O525,Patient4_Healthy!O525,Patient7_Healthy!O525,Patient32_Healthy!O525)</f>
        <v>7.6612568407155759E-2</v>
      </c>
      <c r="X544" s="132">
        <f>AVERAGE(Patient3_Healthy!P525,Patient4_Healthy!P525,Patient7_Healthy!P525,Patient32_Healthy!P525)</f>
        <v>0.77319290507372296</v>
      </c>
      <c r="Y544" s="139">
        <f>STDEV(Patient3_Healthy!P525,Patient4_Healthy!P525,Patient7_Healthy!P525,Patient32_Healthy!P525)</f>
        <v>0.25179599010045017</v>
      </c>
      <c r="Z544" s="132">
        <f>AVERAGE(Patient3_Healthy!Q525,Patient4_Healthy!Q525,Patient7_Healthy!Q525,Patient32_Healthy!Q525)</f>
        <v>0.84475000733358285</v>
      </c>
      <c r="AA544" s="139">
        <f>STDEV(Patient3_Healthy!Q525,Patient4_Healthy!Q525,Patient7_Healthy!Q525,Patient32_Healthy!Q525)</f>
        <v>9.2656659087618803E-2</v>
      </c>
      <c r="AB544" s="132">
        <f>AVERAGE(Patient3_Healthy!R525,Patient4_Healthy!R525,Patient7_Healthy!R525,Patient32_Healthy!R525)</f>
        <v>0.86520387023035306</v>
      </c>
      <c r="AC544" s="139">
        <f>STDEV(Patient3_Healthy!R525,Patient4_Healthy!R525,Patient7_Healthy!R525,Patient32_Healthy!R525)</f>
        <v>0.11249468507272552</v>
      </c>
      <c r="AD544" s="132">
        <f>AVERAGE(Patient3_Healthy!S525,Patient4_Healthy!S525,Patient7_Healthy!S525,Patient32_Healthy!S525)</f>
        <v>0.82399455006225142</v>
      </c>
      <c r="AE544" s="139">
        <f>STDEV(Patient3_Healthy!S525,Patient4_Healthy!S525,Patient7_Healthy!S525,Patient32_Healthy!S525)</f>
        <v>0.23670970182123505</v>
      </c>
      <c r="AF544">
        <f>AVERAGE(Patient3_Healthy!T525,Patient4_Healthy!T525,Patient7_Healthy!T525,Patient32_Healthy!T525)</f>
        <v>0.66148618151492922</v>
      </c>
      <c r="AG544">
        <f>STDEV(Patient3_Healthy!T525,Patient4_Healthy!T525,Patient7_Healthy!T525,Patient32_Healthy!T525)</f>
        <v>0.36114830090414268</v>
      </c>
    </row>
    <row r="545" spans="1:33" x14ac:dyDescent="0.25">
      <c r="A545" s="131" t="s">
        <v>142</v>
      </c>
      <c r="B545" s="132">
        <f>AVERAGE(Patient3_Healthy!B526,Patient4_Healthy!B526,Patient7_Healthy!B526,Patient32_Healthy!B526)</f>
        <v>1.7641775478479742</v>
      </c>
      <c r="C545" s="139">
        <f>STDEV(Patient3_Healthy!B526,Patient4_Healthy!B526,Patient7_Healthy!B526,Patient32_Healthy!B526)</f>
        <v>0.51442894608448242</v>
      </c>
      <c r="D545">
        <f>AVERAGE(Patient3_Healthy!C526,Patient4_Healthy!C526,Patient7_Healthy!C526,Patient32_Healthy!C526)</f>
        <v>4.1107770147802827E-2</v>
      </c>
      <c r="E545" s="139">
        <f>STDEV(Patient3_Healthy!C526,Patient4_Healthy!C526,Patient7_Healthy!C526,Patient32_Healthy!C526)</f>
        <v>0.76316200426375147</v>
      </c>
      <c r="F545" s="132">
        <f>AVERAGE(Patient3_Healthy!D526,Patient4_Healthy!D526,Patient7_Healthy!D526,Patient32_Healthy!D526)</f>
        <v>2.4872418541226495</v>
      </c>
      <c r="G545" s="139">
        <f>STDEV(Patient3_Healthy!D526,Patient4_Healthy!D526,Patient7_Healthy!D526,Patient32_Healthy!D526)</f>
        <v>0.6771270324794435</v>
      </c>
      <c r="H545">
        <f>AVERAGE(Patient3_Healthy!E526,Patient4_Healthy!E526,Patient7_Healthy!E526,Patient32_Healthy!E526)</f>
        <v>0.17050773005099434</v>
      </c>
      <c r="I545">
        <f>STDEV(Patient3_Healthy!E526,Patient4_Healthy!E526,Patient7_Healthy!E526,Patient32_Healthy!E526)</f>
        <v>1.5872930593968626</v>
      </c>
      <c r="L545" s="133" t="s">
        <v>143</v>
      </c>
      <c r="M545">
        <f>AVERAGE(Patient3_Healthy!H526,Patient4_Healthy!H526,Patient7_Healthy!H526,Patient32_Healthy!H526)</f>
        <v>26.096416943608716</v>
      </c>
      <c r="N545">
        <f>STDEV(Patient3_Healthy!H526,Patient4_Healthy!H526,Patient7_Healthy!H526,Patient32_Healthy!H526)</f>
        <v>20.686368260706296</v>
      </c>
      <c r="Q545" s="135" t="s">
        <v>143</v>
      </c>
      <c r="R545" s="132">
        <f>AVERAGE(Patient3_Healthy!M526,Patient4_Healthy!M526,Patient7_Healthy!M526,Patient32_Healthy!M526)</f>
        <v>0.85492303527540336</v>
      </c>
      <c r="S545" s="139">
        <f>STDEV(Patient3_Healthy!M526,Patient4_Healthy!M526,Patient7_Healthy!M526,Patient32_Healthy!M526)</f>
        <v>0.25153484267425441</v>
      </c>
      <c r="T545">
        <f>AVERAGE(Patient3_Healthy!N526,Patient4_Healthy!N526,Patient7_Healthy!N526,Patient32_Healthy!N526)</f>
        <v>0.82508509762874294</v>
      </c>
      <c r="U545">
        <f>STDEV(Patient3_Healthy!N526,Patient4_Healthy!N526,Patient7_Healthy!N526,Patient32_Healthy!N526)</f>
        <v>0.22144910961356018</v>
      </c>
      <c r="V545" s="132">
        <f>AVERAGE(Patient3_Healthy!O526,Patient4_Healthy!O526,Patient7_Healthy!O526,Patient32_Healthy!O526)</f>
        <v>0.86043054523847184</v>
      </c>
      <c r="W545" s="139">
        <f>STDEV(Patient3_Healthy!O526,Patient4_Healthy!O526,Patient7_Healthy!O526,Patient32_Healthy!O526)</f>
        <v>0.13565468812176393</v>
      </c>
      <c r="X545" s="132">
        <f>AVERAGE(Patient3_Healthy!P526,Patient4_Healthy!P526,Patient7_Healthy!P526,Patient32_Healthy!P526)</f>
        <v>0.75010982325069908</v>
      </c>
      <c r="Y545" s="139">
        <f>STDEV(Patient3_Healthy!P526,Patient4_Healthy!P526,Patient7_Healthy!P526,Patient32_Healthy!P526)</f>
        <v>0.25551095744362706</v>
      </c>
      <c r="Z545" s="132">
        <f>AVERAGE(Patient3_Healthy!Q526,Patient4_Healthy!Q526,Patient7_Healthy!Q526,Patient32_Healthy!Q526)</f>
        <v>0.77694861698809015</v>
      </c>
      <c r="AA545" s="139">
        <f>STDEV(Patient3_Healthy!Q526,Patient4_Healthy!Q526,Patient7_Healthy!Q526,Patient32_Healthy!Q526)</f>
        <v>0.15533785748052351</v>
      </c>
      <c r="AB545" s="132">
        <f>AVERAGE(Patient3_Healthy!R526,Patient4_Healthy!R526,Patient7_Healthy!R526,Patient32_Healthy!R526)</f>
        <v>0.89506852199670539</v>
      </c>
      <c r="AC545" s="139">
        <f>STDEV(Patient3_Healthy!R526,Patient4_Healthy!R526,Patient7_Healthy!R526,Patient32_Healthy!R526)</f>
        <v>7.3396405868863743E-2</v>
      </c>
      <c r="AD545" s="132">
        <f>AVERAGE(Patient3_Healthy!S526,Patient4_Healthy!S526,Patient7_Healthy!S526,Patient32_Healthy!S526)</f>
        <v>0.79395838780552008</v>
      </c>
      <c r="AE545" s="139">
        <f>STDEV(Patient3_Healthy!S526,Patient4_Healthy!S526,Patient7_Healthy!S526,Patient32_Healthy!S526)</f>
        <v>0.21947703020874471</v>
      </c>
      <c r="AF545">
        <f>AVERAGE(Patient3_Healthy!T526,Patient4_Healthy!T526,Patient7_Healthy!T526,Patient32_Healthy!T526)</f>
        <v>0.94813650300352315</v>
      </c>
      <c r="AG545">
        <f>STDEV(Patient3_Healthy!T526,Patient4_Healthy!T526,Patient7_Healthy!T526,Patient32_Healthy!T526)</f>
        <v>5.0392593390311997E-2</v>
      </c>
    </row>
    <row r="546" spans="1:33" x14ac:dyDescent="0.25">
      <c r="A546" s="131" t="s">
        <v>143</v>
      </c>
      <c r="B546" s="132">
        <f>AVERAGE(Patient3_Healthy!B527,Patient4_Healthy!B527,Patient7_Healthy!B527,Patient32_Healthy!B527)</f>
        <v>1.3585217121931912</v>
      </c>
      <c r="C546" s="139">
        <f>STDEV(Patient3_Healthy!B527,Patient4_Healthy!B527,Patient7_Healthy!B527,Patient32_Healthy!B527)</f>
        <v>0.53379388144820328</v>
      </c>
      <c r="D546">
        <f>AVERAGE(Patient3_Healthy!C527,Patient4_Healthy!C527,Patient7_Healthy!C527,Patient32_Healthy!C527)</f>
        <v>1.020971238302081</v>
      </c>
      <c r="E546" s="139">
        <f>STDEV(Patient3_Healthy!C527,Patient4_Healthy!C527,Patient7_Healthy!C527,Patient32_Healthy!C527)</f>
        <v>0.39101866989089423</v>
      </c>
      <c r="F546" s="132">
        <f>AVERAGE(Patient3_Healthy!D527,Patient4_Healthy!D527,Patient7_Healthy!D527,Patient32_Healthy!D527)</f>
        <v>2.032565367731336</v>
      </c>
      <c r="G546" s="139">
        <f>STDEV(Patient3_Healthy!D527,Patient4_Healthy!D527,Patient7_Healthy!D527,Patient32_Healthy!D527)</f>
        <v>0.58686708370666318</v>
      </c>
      <c r="H546">
        <f>AVERAGE(Patient3_Healthy!E527,Patient4_Healthy!E527,Patient7_Healthy!E527,Patient32_Healthy!E527)</f>
        <v>-1.4591140318833307</v>
      </c>
      <c r="I546">
        <f>STDEV(Patient3_Healthy!E527,Patient4_Healthy!E527,Patient7_Healthy!E527,Patient32_Healthy!E527)</f>
        <v>0.8305126976295204</v>
      </c>
      <c r="L546" s="133" t="s">
        <v>144</v>
      </c>
      <c r="M546">
        <f>AVERAGE(Patient3_Healthy!H527,Patient4_Healthy!H527,Patient7_Healthy!H527,Patient32_Healthy!H527)</f>
        <v>27.796036898703097</v>
      </c>
      <c r="N546">
        <f>STDEV(Patient3_Healthy!H527,Patient4_Healthy!H527,Patient7_Healthy!H527,Patient32_Healthy!H527)</f>
        <v>11.685768484708206</v>
      </c>
      <c r="Q546" s="135" t="s">
        <v>144</v>
      </c>
      <c r="R546" s="132">
        <f>AVERAGE(Patient3_Healthy!M527,Patient4_Healthy!M527,Patient7_Healthy!M527,Patient32_Healthy!M527)</f>
        <v>0.8734316401785851</v>
      </c>
      <c r="S546" s="139">
        <f>STDEV(Patient3_Healthy!M527,Patient4_Healthy!M527,Patient7_Healthy!M527,Patient32_Healthy!M527)</f>
        <v>0.17252445249166873</v>
      </c>
      <c r="T546">
        <f>AVERAGE(Patient3_Healthy!N527,Patient4_Healthy!N527,Patient7_Healthy!N527,Patient32_Healthy!N527)</f>
        <v>0.82032708393021458</v>
      </c>
      <c r="U546">
        <f>STDEV(Patient3_Healthy!N527,Patient4_Healthy!N527,Patient7_Healthy!N527,Patient32_Healthy!N527)</f>
        <v>0.19657569625139548</v>
      </c>
      <c r="V546" s="132">
        <f>AVERAGE(Patient3_Healthy!O527,Patient4_Healthy!O527,Patient7_Healthy!O527,Patient32_Healthy!O527)</f>
        <v>0.80036996401677185</v>
      </c>
      <c r="W546" s="139">
        <f>STDEV(Patient3_Healthy!O527,Patient4_Healthy!O527,Patient7_Healthy!O527,Patient32_Healthy!O527)</f>
        <v>0.1821429821295488</v>
      </c>
      <c r="X546" s="132">
        <f>AVERAGE(Patient3_Healthy!P527,Patient4_Healthy!P527,Patient7_Healthy!P527,Patient32_Healthy!P527)</f>
        <v>0.69651551107459109</v>
      </c>
      <c r="Y546" s="139">
        <f>STDEV(Patient3_Healthy!P527,Patient4_Healthy!P527,Patient7_Healthy!P527,Patient32_Healthy!P527)</f>
        <v>0.2731083963322698</v>
      </c>
      <c r="Z546" s="132">
        <f>AVERAGE(Patient3_Healthy!Q527,Patient4_Healthy!Q527,Patient7_Healthy!Q527,Patient32_Healthy!Q527)</f>
        <v>0.80617181583147979</v>
      </c>
      <c r="AA546" s="139">
        <f>STDEV(Patient3_Healthy!Q527,Patient4_Healthy!Q527,Patient7_Healthy!Q527,Patient32_Healthy!Q527)</f>
        <v>0.160588462677792</v>
      </c>
      <c r="AB546" s="132">
        <f>AVERAGE(Patient3_Healthy!R527,Patient4_Healthy!R527,Patient7_Healthy!R527,Patient32_Healthy!R527)</f>
        <v>0.74351879061222514</v>
      </c>
      <c r="AC546" s="139">
        <f>STDEV(Patient3_Healthy!R527,Patient4_Healthy!R527,Patient7_Healthy!R527,Patient32_Healthy!R527)</f>
        <v>0.20042315787887707</v>
      </c>
      <c r="AD546" s="132">
        <f>AVERAGE(Patient3_Healthy!S527,Patient4_Healthy!S527,Patient7_Healthy!S527,Patient32_Healthy!S527)</f>
        <v>0.61366956036928233</v>
      </c>
      <c r="AE546" s="139">
        <f>STDEV(Patient3_Healthy!S527,Patient4_Healthy!S527,Patient7_Healthy!S527,Patient32_Healthy!S527)</f>
        <v>0.40284925912692215</v>
      </c>
      <c r="AF546">
        <f>AVERAGE(Patient3_Healthy!T527,Patient4_Healthy!T527,Patient7_Healthy!T527,Patient32_Healthy!T527)</f>
        <v>0.70475383967155469</v>
      </c>
      <c r="AG546">
        <f>STDEV(Patient3_Healthy!T527,Patient4_Healthy!T527,Patient7_Healthy!T527,Patient32_Healthy!T527)</f>
        <v>0.41372578615441213</v>
      </c>
    </row>
    <row r="547" spans="1:33" x14ac:dyDescent="0.25">
      <c r="A547" s="131" t="s">
        <v>144</v>
      </c>
      <c r="B547" s="132">
        <f>AVERAGE(Patient3_Healthy!B528,Patient4_Healthy!B528,Patient7_Healthy!B528,Patient32_Healthy!B528)</f>
        <v>1.4579304135111031</v>
      </c>
      <c r="C547" s="139">
        <f>STDEV(Patient3_Healthy!B528,Patient4_Healthy!B528,Patient7_Healthy!B528,Patient32_Healthy!B528)</f>
        <v>0.78294202882976349</v>
      </c>
      <c r="D547">
        <f>AVERAGE(Patient3_Healthy!C528,Patient4_Healthy!C528,Patient7_Healthy!C528,Patient32_Healthy!C528)</f>
        <v>-0.61507763390243542</v>
      </c>
      <c r="E547" s="139">
        <f>STDEV(Patient3_Healthy!C528,Patient4_Healthy!C528,Patient7_Healthy!C528,Patient32_Healthy!C528)</f>
        <v>1.1831204161891133</v>
      </c>
      <c r="F547" s="132">
        <f>AVERAGE(Patient3_Healthy!D528,Patient4_Healthy!D528,Patient7_Healthy!D528,Patient32_Healthy!D528)</f>
        <v>2.4324979659492598</v>
      </c>
      <c r="G547" s="139">
        <f>STDEV(Patient3_Healthy!D528,Patient4_Healthy!D528,Patient7_Healthy!D528,Patient32_Healthy!D528)</f>
        <v>1.3289976524353542</v>
      </c>
      <c r="H547">
        <f>AVERAGE(Patient3_Healthy!E528,Patient4_Healthy!E528,Patient7_Healthy!E528,Patient32_Healthy!E528)</f>
        <v>0.80234783758796024</v>
      </c>
      <c r="I547">
        <f>STDEV(Patient3_Healthy!E528,Patient4_Healthy!E528,Patient7_Healthy!E528,Patient32_Healthy!E528)</f>
        <v>2.0424344423308467</v>
      </c>
      <c r="L547" s="133" t="s">
        <v>145</v>
      </c>
      <c r="M547">
        <f>AVERAGE(Patient3_Healthy!H528,Patient4_Healthy!H528,Patient7_Healthy!H528,Patient32_Healthy!H528)</f>
        <v>65.874860387760279</v>
      </c>
      <c r="N547">
        <f>STDEV(Patient3_Healthy!H528,Patient4_Healthy!H528,Patient7_Healthy!H528,Patient32_Healthy!H528)</f>
        <v>96.57520317839014</v>
      </c>
      <c r="Q547" s="135" t="s">
        <v>145</v>
      </c>
      <c r="R547" s="132">
        <f>AVERAGE(Patient3_Healthy!M528,Patient4_Healthy!M528,Patient7_Healthy!M528,Patient32_Healthy!M528)</f>
        <v>0.87927266888355127</v>
      </c>
      <c r="S547" s="139">
        <f>STDEV(Patient3_Healthy!M528,Patient4_Healthy!M528,Patient7_Healthy!M528,Patient32_Healthy!M528)</f>
        <v>0.14090465016814263</v>
      </c>
      <c r="T547">
        <f>AVERAGE(Patient3_Healthy!N528,Patient4_Healthy!N528,Patient7_Healthy!N528,Patient32_Healthy!N528)</f>
        <v>0.898458995105478</v>
      </c>
      <c r="U547">
        <f>STDEV(Patient3_Healthy!N528,Patient4_Healthy!N528,Patient7_Healthy!N528,Patient32_Healthy!N528)</f>
        <v>6.3410249509807712E-2</v>
      </c>
      <c r="V547" s="132">
        <f>AVERAGE(Patient3_Healthy!O528,Patient4_Healthy!O528,Patient7_Healthy!O528,Patient32_Healthy!O528)</f>
        <v>0.91588171508621408</v>
      </c>
      <c r="W547" s="139">
        <f>STDEV(Patient3_Healthy!O528,Patient4_Healthy!O528,Patient7_Healthy!O528,Patient32_Healthy!O528)</f>
        <v>7.3104555556799802E-2</v>
      </c>
      <c r="X547" s="132">
        <f>AVERAGE(Patient3_Healthy!P528,Patient4_Healthy!P528,Patient7_Healthy!P528,Patient32_Healthy!P528)</f>
        <v>0.77806388660038839</v>
      </c>
      <c r="Y547" s="139">
        <f>STDEV(Patient3_Healthy!P528,Patient4_Healthy!P528,Patient7_Healthy!P528,Patient32_Healthy!P528)</f>
        <v>0.21810369690244752</v>
      </c>
      <c r="Z547" s="132">
        <f>AVERAGE(Patient3_Healthy!Q528,Patient4_Healthy!Q528,Patient7_Healthy!Q528,Patient32_Healthy!Q528)</f>
        <v>0.84279247148139325</v>
      </c>
      <c r="AA547" s="139">
        <f>STDEV(Patient3_Healthy!Q528,Patient4_Healthy!Q528,Patient7_Healthy!Q528,Patient32_Healthy!Q528)</f>
        <v>0.16734668484603865</v>
      </c>
      <c r="AB547" s="132">
        <f>AVERAGE(Patient3_Healthy!R528,Patient4_Healthy!R528,Patient7_Healthy!R528,Patient32_Healthy!R528)</f>
        <v>0.90673846461227592</v>
      </c>
      <c r="AC547" s="139">
        <f>STDEV(Patient3_Healthy!R528,Patient4_Healthy!R528,Patient7_Healthy!R528,Patient32_Healthy!R528)</f>
        <v>0.11838087427127301</v>
      </c>
      <c r="AD547" s="132">
        <f>AVERAGE(Patient3_Healthy!S528,Patient4_Healthy!S528,Patient7_Healthy!S528,Patient32_Healthy!S528)</f>
        <v>0.62827965063757985</v>
      </c>
      <c r="AE547" s="139">
        <f>STDEV(Patient3_Healthy!S528,Patient4_Healthy!S528,Patient7_Healthy!S528,Patient32_Healthy!S528)</f>
        <v>0.35763444424179547</v>
      </c>
      <c r="AF547">
        <f>AVERAGE(Patient3_Healthy!T528,Patient4_Healthy!T528,Patient7_Healthy!T528,Patient32_Healthy!T528)</f>
        <v>0.70246907296823291</v>
      </c>
      <c r="AG547">
        <f>STDEV(Patient3_Healthy!T528,Patient4_Healthy!T528,Patient7_Healthy!T528,Patient32_Healthy!T528)</f>
        <v>0.40352902253969092</v>
      </c>
    </row>
    <row r="548" spans="1:33" x14ac:dyDescent="0.25">
      <c r="A548" s="131" t="s">
        <v>145</v>
      </c>
      <c r="B548" s="132">
        <f>AVERAGE(Patient3_Healthy!B529,Patient4_Healthy!B529,Patient7_Healthy!B529,Patient32_Healthy!B529)</f>
        <v>2.8587003489566936</v>
      </c>
      <c r="C548" s="139">
        <f>STDEV(Patient3_Healthy!B529,Patient4_Healthy!B529,Patient7_Healthy!B529,Patient32_Healthy!B529)</f>
        <v>3.0006690581464155</v>
      </c>
      <c r="D548">
        <f>AVERAGE(Patient3_Healthy!C529,Patient4_Healthy!C529,Patient7_Healthy!C529,Patient32_Healthy!C529)</f>
        <v>0.53531585412940552</v>
      </c>
      <c r="E548" s="139">
        <f>STDEV(Patient3_Healthy!C529,Patient4_Healthy!C529,Patient7_Healthy!C529,Patient32_Healthy!C529)</f>
        <v>3.1206821024330385</v>
      </c>
      <c r="F548" s="132">
        <f>AVERAGE(Patient3_Healthy!D529,Patient4_Healthy!D529,Patient7_Healthy!D529,Patient32_Healthy!D529)</f>
        <v>3.6168420507265457</v>
      </c>
      <c r="G548" s="139">
        <f>STDEV(Patient3_Healthy!D529,Patient4_Healthy!D529,Patient7_Healthy!D529,Patient32_Healthy!D529)</f>
        <v>2.5694145985216936</v>
      </c>
      <c r="H548">
        <f>AVERAGE(Patient3_Healthy!E529,Patient4_Healthy!E529,Patient7_Healthy!E529,Patient32_Healthy!E529)</f>
        <v>0.86103865873568419</v>
      </c>
      <c r="I548">
        <f>STDEV(Patient3_Healthy!E529,Patient4_Healthy!E529,Patient7_Healthy!E529,Patient32_Healthy!E529)</f>
        <v>3.4889608923145201</v>
      </c>
      <c r="L548" s="133" t="s">
        <v>146</v>
      </c>
      <c r="M548">
        <f>AVERAGE(Patient3_Healthy!H529,Patient4_Healthy!H529,Patient7_Healthy!H529,Patient32_Healthy!H529)</f>
        <v>110.07562238061919</v>
      </c>
      <c r="N548">
        <f>STDEV(Patient3_Healthy!H529,Patient4_Healthy!H529,Patient7_Healthy!H529,Patient32_Healthy!H529)</f>
        <v>170.16235308132531</v>
      </c>
      <c r="Q548" s="135" t="s">
        <v>146</v>
      </c>
      <c r="R548" s="132">
        <f>AVERAGE(Patient3_Healthy!M529,Patient4_Healthy!M529,Patient7_Healthy!M529,Patient32_Healthy!M529)</f>
        <v>0.86308871524145081</v>
      </c>
      <c r="S548" s="139">
        <f>STDEV(Patient3_Healthy!M529,Patient4_Healthy!M529,Patient7_Healthy!M529,Patient32_Healthy!M529)</f>
        <v>0.21846579549566136</v>
      </c>
      <c r="T548">
        <f>AVERAGE(Patient3_Healthy!N529,Patient4_Healthy!N529,Patient7_Healthy!N529,Patient32_Healthy!N529)</f>
        <v>0.8509467894681938</v>
      </c>
      <c r="U548">
        <f>STDEV(Patient3_Healthy!N529,Patient4_Healthy!N529,Patient7_Healthy!N529,Patient32_Healthy!N529)</f>
        <v>0.15783925314369057</v>
      </c>
      <c r="V548" s="132">
        <f>AVERAGE(Patient3_Healthy!O529,Patient4_Healthy!O529,Patient7_Healthy!O529,Patient32_Healthy!O529)</f>
        <v>0.83100525821529325</v>
      </c>
      <c r="W548" s="139">
        <f>STDEV(Patient3_Healthy!O529,Patient4_Healthy!O529,Patient7_Healthy!O529,Patient32_Healthy!O529)</f>
        <v>0.13134452064051111</v>
      </c>
      <c r="X548" s="132">
        <f>AVERAGE(Patient3_Healthy!P529,Patient4_Healthy!P529,Patient7_Healthy!P529,Patient32_Healthy!P529)</f>
        <v>0.76602885565621304</v>
      </c>
      <c r="Y548" s="139">
        <f>STDEV(Patient3_Healthy!P529,Patient4_Healthy!P529,Patient7_Healthy!P529,Patient32_Healthy!P529)</f>
        <v>0.29333446836437066</v>
      </c>
      <c r="Z548" s="132">
        <f>AVERAGE(Patient3_Healthy!Q529,Patient4_Healthy!Q529,Patient7_Healthy!Q529,Patient32_Healthy!Q529)</f>
        <v>0.82520237208176717</v>
      </c>
      <c r="AA548" s="139">
        <f>STDEV(Patient3_Healthy!Q529,Patient4_Healthy!Q529,Patient7_Healthy!Q529,Patient32_Healthy!Q529)</f>
        <v>9.1599785910111961E-2</v>
      </c>
      <c r="AB548" s="132">
        <f>AVERAGE(Patient3_Healthy!R529,Patient4_Healthy!R529,Patient7_Healthy!R529,Patient32_Healthy!R529)</f>
        <v>0.73575456731302369</v>
      </c>
      <c r="AC548" s="139">
        <f>STDEV(Patient3_Healthy!R529,Patient4_Healthy!R529,Patient7_Healthy!R529,Patient32_Healthy!R529)</f>
        <v>0.34688549040866529</v>
      </c>
      <c r="AD548" s="132">
        <f>AVERAGE(Patient3_Healthy!S529,Patient4_Healthy!S529,Patient7_Healthy!S529,Patient32_Healthy!S529)</f>
        <v>0.62101420269383012</v>
      </c>
      <c r="AE548" s="139">
        <f>STDEV(Patient3_Healthy!S529,Patient4_Healthy!S529,Patient7_Healthy!S529,Patient32_Healthy!S529)</f>
        <v>0.43992486174155204</v>
      </c>
      <c r="AF548">
        <f>AVERAGE(Patient3_Healthy!T529,Patient4_Healthy!T529,Patient7_Healthy!T529,Patient32_Healthy!T529)</f>
        <v>0.69058010527895397</v>
      </c>
      <c r="AG548">
        <f>STDEV(Patient3_Healthy!T529,Patient4_Healthy!T529,Patient7_Healthy!T529,Patient32_Healthy!T529)</f>
        <v>0.43002929337743689</v>
      </c>
    </row>
    <row r="549" spans="1:33" x14ac:dyDescent="0.25">
      <c r="A549" s="131" t="s">
        <v>146</v>
      </c>
      <c r="B549" s="132">
        <f>AVERAGE(Patient3_Healthy!B530,Patient4_Healthy!B530,Patient7_Healthy!B530,Patient32_Healthy!B530)</f>
        <v>3.8420491739805644</v>
      </c>
      <c r="C549" s="139">
        <f>STDEV(Patient3_Healthy!B530,Patient4_Healthy!B530,Patient7_Healthy!B530,Patient32_Healthy!B530)</f>
        <v>3.011565314507763</v>
      </c>
      <c r="D549">
        <f>AVERAGE(Patient3_Healthy!C530,Patient4_Healthy!C530,Patient7_Healthy!C530,Patient32_Healthy!C530)</f>
        <v>0.26919170895331157</v>
      </c>
      <c r="E549" s="139">
        <f>STDEV(Patient3_Healthy!C530,Patient4_Healthy!C530,Patient7_Healthy!C530,Patient32_Healthy!C530)</f>
        <v>4.4181477795620721</v>
      </c>
      <c r="F549" s="132">
        <f>AVERAGE(Patient3_Healthy!D530,Patient4_Healthy!D530,Patient7_Healthy!D530,Patient32_Healthy!D530)</f>
        <v>4.5272251075139582</v>
      </c>
      <c r="G549" s="139">
        <f>STDEV(Patient3_Healthy!D530,Patient4_Healthy!D530,Patient7_Healthy!D530,Patient32_Healthy!D530)</f>
        <v>1.5473380813859019</v>
      </c>
      <c r="H549">
        <f>AVERAGE(Patient3_Healthy!E530,Patient4_Healthy!E530,Patient7_Healthy!E530,Patient32_Healthy!E530)</f>
        <v>-0.77170661056978984</v>
      </c>
      <c r="I549">
        <f>STDEV(Patient3_Healthy!E530,Patient4_Healthy!E530,Patient7_Healthy!E530,Patient32_Healthy!E530)</f>
        <v>5.6144589536311171</v>
      </c>
      <c r="L549" s="133" t="s">
        <v>147</v>
      </c>
      <c r="M549">
        <f>AVERAGE(Patient3_Healthy!H530,Patient4_Healthy!H530,Patient7_Healthy!H530,Patient32_Healthy!H530)</f>
        <v>38.314440449923502</v>
      </c>
      <c r="N549">
        <f>STDEV(Patient3_Healthy!H530,Patient4_Healthy!H530,Patient7_Healthy!H530,Patient32_Healthy!H530)</f>
        <v>34.33292230461651</v>
      </c>
      <c r="Q549" s="135" t="s">
        <v>147</v>
      </c>
      <c r="R549" s="132">
        <f>AVERAGE(Patient3_Healthy!M530,Patient4_Healthy!M530,Patient7_Healthy!M530,Patient32_Healthy!M530)</f>
        <v>0.82882260029537536</v>
      </c>
      <c r="S549" s="139">
        <f>STDEV(Patient3_Healthy!M530,Patient4_Healthy!M530,Patient7_Healthy!M530,Patient32_Healthy!M530)</f>
        <v>0.23205294242494182</v>
      </c>
      <c r="T549">
        <f>AVERAGE(Patient3_Healthy!N530,Patient4_Healthy!N530,Patient7_Healthy!N530,Patient32_Healthy!N530)</f>
        <v>0.82822113961464416</v>
      </c>
      <c r="U549">
        <f>STDEV(Patient3_Healthy!N530,Patient4_Healthy!N530,Patient7_Healthy!N530,Patient32_Healthy!N530)</f>
        <v>0.15090923308137311</v>
      </c>
      <c r="V549" s="132">
        <f>AVERAGE(Patient3_Healthy!O530,Patient4_Healthy!O530,Patient7_Healthy!O530,Patient32_Healthy!O530)</f>
        <v>0.74187537347977228</v>
      </c>
      <c r="W549" s="139">
        <f>STDEV(Patient3_Healthy!O530,Patient4_Healthy!O530,Patient7_Healthy!O530,Patient32_Healthy!O530)</f>
        <v>0.24103281959267969</v>
      </c>
      <c r="X549" s="132">
        <f>AVERAGE(Patient3_Healthy!P530,Patient4_Healthy!P530,Patient7_Healthy!P530,Patient32_Healthy!P530)</f>
        <v>0.75043135860508958</v>
      </c>
      <c r="Y549" s="139">
        <f>STDEV(Patient3_Healthy!P530,Patient4_Healthy!P530,Patient7_Healthy!P530,Patient32_Healthy!P530)</f>
        <v>0.2797331721964092</v>
      </c>
      <c r="Z549" s="132">
        <f>AVERAGE(Patient3_Healthy!Q530,Patient4_Healthy!Q530,Patient7_Healthy!Q530,Patient32_Healthy!Q530)</f>
        <v>0.83534839053179633</v>
      </c>
      <c r="AA549" s="139">
        <f>STDEV(Patient3_Healthy!Q530,Patient4_Healthy!Q530,Patient7_Healthy!Q530,Patient32_Healthy!Q530)</f>
        <v>0.12822645863151996</v>
      </c>
      <c r="AB549" s="132">
        <f>AVERAGE(Patient3_Healthy!R530,Patient4_Healthy!R530,Patient7_Healthy!R530,Patient32_Healthy!R530)</f>
        <v>0.68320460995046339</v>
      </c>
      <c r="AC549" s="139">
        <f>STDEV(Patient3_Healthy!R530,Patient4_Healthy!R530,Patient7_Healthy!R530,Patient32_Healthy!R530)</f>
        <v>0.30914873808570326</v>
      </c>
      <c r="AD549" s="132">
        <f>AVERAGE(Patient3_Healthy!S530,Patient4_Healthy!S530,Patient7_Healthy!S530,Patient32_Healthy!S530)</f>
        <v>0.60978540477745458</v>
      </c>
      <c r="AE549" s="139">
        <f>STDEV(Patient3_Healthy!S530,Patient4_Healthy!S530,Patient7_Healthy!S530,Patient32_Healthy!S530)</f>
        <v>0.41888088434819237</v>
      </c>
      <c r="AF549">
        <f>AVERAGE(Patient3_Healthy!T530,Patient4_Healthy!T530,Patient7_Healthy!T530,Patient32_Healthy!T530)</f>
        <v>0.67453226564342395</v>
      </c>
      <c r="AG549">
        <f>STDEV(Patient3_Healthy!T530,Patient4_Healthy!T530,Patient7_Healthy!T530,Patient32_Healthy!T530)</f>
        <v>0.42942595863513916</v>
      </c>
    </row>
    <row r="550" spans="1:33" x14ac:dyDescent="0.25">
      <c r="A550" s="131" t="s">
        <v>147</v>
      </c>
      <c r="B550" s="132">
        <f>AVERAGE(Patient3_Healthy!B531,Patient4_Healthy!B531,Patient7_Healthy!B531,Patient32_Healthy!B531)</f>
        <v>1.9105207170699059</v>
      </c>
      <c r="C550" s="139">
        <f>STDEV(Patient3_Healthy!B531,Patient4_Healthy!B531,Patient7_Healthy!B531,Patient32_Healthy!B531)</f>
        <v>1.0802514195107227</v>
      </c>
      <c r="D550">
        <f>AVERAGE(Patient3_Healthy!C531,Patient4_Healthy!C531,Patient7_Healthy!C531,Patient32_Healthy!C531)</f>
        <v>-0.54411330497779775</v>
      </c>
      <c r="E550" s="139">
        <f>STDEV(Patient3_Healthy!C531,Patient4_Healthy!C531,Patient7_Healthy!C531,Patient32_Healthy!C531)</f>
        <v>1.3886401667145896</v>
      </c>
      <c r="F550" s="132">
        <f>AVERAGE(Patient3_Healthy!D531,Patient4_Healthy!D531,Patient7_Healthy!D531,Patient32_Healthy!D531)</f>
        <v>2.5293632634081393</v>
      </c>
      <c r="G550" s="139">
        <f>STDEV(Patient3_Healthy!D531,Patient4_Healthy!D531,Patient7_Healthy!D531,Patient32_Healthy!D531)</f>
        <v>0.59786607468500963</v>
      </c>
      <c r="H550">
        <f>AVERAGE(Patient3_Healthy!E531,Patient4_Healthy!E531,Patient7_Healthy!E531,Patient32_Healthy!E531)</f>
        <v>0.32860612704018577</v>
      </c>
      <c r="I550">
        <f>STDEV(Patient3_Healthy!E531,Patient4_Healthy!E531,Patient7_Healthy!E531,Patient32_Healthy!E531)</f>
        <v>2.2522591015100728</v>
      </c>
      <c r="L550" s="133" t="s">
        <v>148</v>
      </c>
      <c r="M550">
        <f>AVERAGE(Patient3_Healthy!H531,Patient4_Healthy!H531,Patient7_Healthy!H531,Patient32_Healthy!H531)</f>
        <v>43.800616831097045</v>
      </c>
      <c r="N550">
        <f>STDEV(Patient3_Healthy!H531,Patient4_Healthy!H531,Patient7_Healthy!H531,Patient32_Healthy!H531)</f>
        <v>50.733602990534237</v>
      </c>
      <c r="Q550" s="135" t="s">
        <v>148</v>
      </c>
      <c r="R550" s="132">
        <f>AVERAGE(Patient3_Healthy!M531,Patient4_Healthy!M531,Patient7_Healthy!M531,Patient32_Healthy!M531)</f>
        <v>0.83019133781302668</v>
      </c>
      <c r="S550" s="139">
        <f>STDEV(Patient3_Healthy!M531,Patient4_Healthy!M531,Patient7_Healthy!M531,Patient32_Healthy!M531)</f>
        <v>0.2928847842613459</v>
      </c>
      <c r="T550">
        <f>AVERAGE(Patient3_Healthy!N531,Patient4_Healthy!N531,Patient7_Healthy!N531,Patient32_Healthy!N531)</f>
        <v>0.84165646842866126</v>
      </c>
      <c r="U550">
        <f>STDEV(Patient3_Healthy!N531,Patient4_Healthy!N531,Patient7_Healthy!N531,Patient32_Healthy!N531)</f>
        <v>0.21607733332836426</v>
      </c>
      <c r="V550" s="132">
        <f>AVERAGE(Patient3_Healthy!O531,Patient4_Healthy!O531,Patient7_Healthy!O531,Patient32_Healthy!O531)</f>
        <v>0.82131152174470456</v>
      </c>
      <c r="W550" s="139">
        <f>STDEV(Patient3_Healthy!O531,Patient4_Healthy!O531,Patient7_Healthy!O531,Patient32_Healthy!O531)</f>
        <v>0.22762151076085307</v>
      </c>
      <c r="X550" s="132">
        <f>AVERAGE(Patient3_Healthy!P531,Patient4_Healthy!P531,Patient7_Healthy!P531,Patient32_Healthy!P531)</f>
        <v>0.79484862796553324</v>
      </c>
      <c r="Y550" s="139">
        <f>STDEV(Patient3_Healthy!P531,Patient4_Healthy!P531,Patient7_Healthy!P531,Patient32_Healthy!P531)</f>
        <v>0.32786181302163098</v>
      </c>
      <c r="Z550" s="132">
        <f>AVERAGE(Patient3_Healthy!Q531,Patient4_Healthy!Q531,Patient7_Healthy!Q531,Patient32_Healthy!Q531)</f>
        <v>0.74651075111991849</v>
      </c>
      <c r="AA550" s="139">
        <f>STDEV(Patient3_Healthy!Q531,Patient4_Healthy!Q531,Patient7_Healthy!Q531,Patient32_Healthy!Q531)</f>
        <v>0.1584488091642931</v>
      </c>
      <c r="AB550" s="132">
        <f>AVERAGE(Patient3_Healthy!R531,Patient4_Healthy!R531,Patient7_Healthy!R531,Patient32_Healthy!R531)</f>
        <v>0.68430922413931206</v>
      </c>
      <c r="AC550" s="139">
        <f>STDEV(Patient3_Healthy!R531,Patient4_Healthy!R531,Patient7_Healthy!R531,Patient32_Healthy!R531)</f>
        <v>0.35191845665095067</v>
      </c>
      <c r="AD550" s="132">
        <f>AVERAGE(Patient3_Healthy!S531,Patient4_Healthy!S531,Patient7_Healthy!S531,Patient32_Healthy!S531)</f>
        <v>0.59713268093391692</v>
      </c>
      <c r="AE550" s="139">
        <f>STDEV(Patient3_Healthy!S531,Patient4_Healthy!S531,Patient7_Healthy!S531,Patient32_Healthy!S531)</f>
        <v>0.40706523901918751</v>
      </c>
      <c r="AF550">
        <f>AVERAGE(Patient3_Healthy!T531,Patient4_Healthy!T531,Patient7_Healthy!T531,Patient32_Healthy!T531)</f>
        <v>0.67837479939642376</v>
      </c>
      <c r="AG550">
        <f>STDEV(Patient3_Healthy!T531,Patient4_Healthy!T531,Patient7_Healthy!T531,Patient32_Healthy!T531)</f>
        <v>0.43838941256095343</v>
      </c>
    </row>
    <row r="551" spans="1:33" x14ac:dyDescent="0.25">
      <c r="A551" s="131" t="s">
        <v>148</v>
      </c>
      <c r="B551" s="132">
        <f>AVERAGE(Patient3_Healthy!B532,Patient4_Healthy!B532,Patient7_Healthy!B532,Patient32_Healthy!B532)</f>
        <v>1.9931787064994213</v>
      </c>
      <c r="C551" s="139">
        <f>STDEV(Patient3_Healthy!B532,Patient4_Healthy!B532,Patient7_Healthy!B532,Patient32_Healthy!B532)</f>
        <v>1.3874819269409417</v>
      </c>
      <c r="D551">
        <f>AVERAGE(Patient3_Healthy!C532,Patient4_Healthy!C532,Patient7_Healthy!C532,Patient32_Healthy!C532)</f>
        <v>-0.2785053197099211</v>
      </c>
      <c r="E551" s="139">
        <f>STDEV(Patient3_Healthy!C532,Patient4_Healthy!C532,Patient7_Healthy!C532,Patient32_Healthy!C532)</f>
        <v>2.0416841509468302</v>
      </c>
      <c r="F551" s="132">
        <f>AVERAGE(Patient3_Healthy!D532,Patient4_Healthy!D532,Patient7_Healthy!D532,Patient32_Healthy!D532)</f>
        <v>2.9554508005374607</v>
      </c>
      <c r="G551" s="139">
        <f>STDEV(Patient3_Healthy!D532,Patient4_Healthy!D532,Patient7_Healthy!D532,Patient32_Healthy!D532)</f>
        <v>0.98389570907753165</v>
      </c>
      <c r="H551">
        <f>AVERAGE(Patient3_Healthy!E532,Patient4_Healthy!E532,Patient7_Healthy!E532,Patient32_Healthy!E532)</f>
        <v>-0.17207809342531843</v>
      </c>
      <c r="I551">
        <f>STDEV(Patient3_Healthy!E532,Patient4_Healthy!E532,Patient7_Healthy!E532,Patient32_Healthy!E532)</f>
        <v>3.0380744699734454</v>
      </c>
      <c r="L551" s="133" t="s">
        <v>149</v>
      </c>
      <c r="M551">
        <f>AVERAGE(Patient3_Healthy!H532,Patient4_Healthy!H532,Patient7_Healthy!H532,Patient32_Healthy!H532)</f>
        <v>36.084462128007473</v>
      </c>
      <c r="N551">
        <f>STDEV(Patient3_Healthy!H532,Patient4_Healthy!H532,Patient7_Healthy!H532,Patient32_Healthy!H532)</f>
        <v>21.577853159635154</v>
      </c>
      <c r="Q551" s="135" t="s">
        <v>149</v>
      </c>
      <c r="R551" s="132">
        <f>AVERAGE(Patient3_Healthy!M532,Patient4_Healthy!M532,Patient7_Healthy!M532,Patient32_Healthy!M532)</f>
        <v>0.80985084986952205</v>
      </c>
      <c r="S551" s="139">
        <f>STDEV(Patient3_Healthy!M532,Patient4_Healthy!M532,Patient7_Healthy!M532,Patient32_Healthy!M532)</f>
        <v>0.28803675117869032</v>
      </c>
      <c r="T551">
        <f>AVERAGE(Patient3_Healthy!N532,Patient4_Healthy!N532,Patient7_Healthy!N532,Patient32_Healthy!N532)</f>
        <v>0.78916685206349257</v>
      </c>
      <c r="U551">
        <f>STDEV(Patient3_Healthy!N532,Patient4_Healthy!N532,Patient7_Healthy!N532,Patient32_Healthy!N532)</f>
        <v>0.22681220830100296</v>
      </c>
      <c r="V551" s="132">
        <f>AVERAGE(Patient3_Healthy!O532,Patient4_Healthy!O532,Patient7_Healthy!O532,Patient32_Healthy!O532)</f>
        <v>0.82594385843456686</v>
      </c>
      <c r="W551" s="139">
        <f>STDEV(Patient3_Healthy!O532,Patient4_Healthy!O532,Patient7_Healthy!O532,Patient32_Healthy!O532)</f>
        <v>0.23454292853222941</v>
      </c>
      <c r="X551" s="132">
        <f>AVERAGE(Patient3_Healthy!P532,Patient4_Healthy!P532,Patient7_Healthy!P532,Patient32_Healthy!P532)</f>
        <v>0.72619026361596384</v>
      </c>
      <c r="Y551" s="139">
        <f>STDEV(Patient3_Healthy!P532,Patient4_Healthy!P532,Patient7_Healthy!P532,Patient32_Healthy!P532)</f>
        <v>0.29888077418560738</v>
      </c>
      <c r="Z551" s="132">
        <f>AVERAGE(Patient3_Healthy!Q532,Patient4_Healthy!Q532,Patient7_Healthy!Q532,Patient32_Healthy!Q532)</f>
        <v>0.72646704288852237</v>
      </c>
      <c r="AA551" s="139">
        <f>STDEV(Patient3_Healthy!Q532,Patient4_Healthy!Q532,Patient7_Healthy!Q532,Patient32_Healthy!Q532)</f>
        <v>0.1671763656705631</v>
      </c>
      <c r="AB551" s="132">
        <f>AVERAGE(Patient3_Healthy!R532,Patient4_Healthy!R532,Patient7_Healthy!R532,Patient32_Healthy!R532)</f>
        <v>0.67986111113549985</v>
      </c>
      <c r="AC551" s="139">
        <f>STDEV(Patient3_Healthy!R532,Patient4_Healthy!R532,Patient7_Healthy!R532,Patient32_Healthy!R532)</f>
        <v>0.34601223027480038</v>
      </c>
      <c r="AD551" s="132">
        <f>AVERAGE(Patient3_Healthy!S532,Patient4_Healthy!S532,Patient7_Healthy!S532,Patient32_Healthy!S532)</f>
        <v>0.56007744190019848</v>
      </c>
      <c r="AE551" s="139">
        <f>STDEV(Patient3_Healthy!S532,Patient4_Healthy!S532,Patient7_Healthy!S532,Patient32_Healthy!S532)</f>
        <v>0.40144584988193943</v>
      </c>
      <c r="AF551">
        <f>AVERAGE(Patient3_Healthy!T532,Patient4_Healthy!T532,Patient7_Healthy!T532,Patient32_Healthy!T532)</f>
        <v>0.75016360199880106</v>
      </c>
      <c r="AG551">
        <f>STDEV(Patient3_Healthy!T532,Patient4_Healthy!T532,Patient7_Healthy!T532,Patient32_Healthy!T532)</f>
        <v>0.48318562393339609</v>
      </c>
    </row>
    <row r="552" spans="1:33" x14ac:dyDescent="0.25">
      <c r="A552" s="131" t="s">
        <v>149</v>
      </c>
      <c r="B552" s="132">
        <f>AVERAGE(Patient3_Healthy!B533,Patient4_Healthy!B533,Patient7_Healthy!B533,Patient32_Healthy!B533)</f>
        <v>2.288248423109525</v>
      </c>
      <c r="C552" s="139">
        <f>STDEV(Patient3_Healthy!B533,Patient4_Healthy!B533,Patient7_Healthy!B533,Patient32_Healthy!B533)</f>
        <v>1.2112164762965751</v>
      </c>
      <c r="D552">
        <f>AVERAGE(Patient3_Healthy!C533,Patient4_Healthy!C533,Patient7_Healthy!C533,Patient32_Healthy!C533)</f>
        <v>-0.34863727251986298</v>
      </c>
      <c r="E552" s="139">
        <f>STDEV(Patient3_Healthy!C533,Patient4_Healthy!C533,Patient7_Healthy!C533,Patient32_Healthy!C533)</f>
        <v>1.3910407800186122</v>
      </c>
      <c r="F552" s="132">
        <f>AVERAGE(Patient3_Healthy!D533,Patient4_Healthy!D533,Patient7_Healthy!D533,Patient32_Healthy!D533)</f>
        <v>3.215989548096061</v>
      </c>
      <c r="G552" s="139">
        <f>STDEV(Patient3_Healthy!D533,Patient4_Healthy!D533,Patient7_Healthy!D533,Patient32_Healthy!D533)</f>
        <v>1.8600844127171146</v>
      </c>
      <c r="H552">
        <f>AVERAGE(Patient3_Healthy!E533,Patient4_Healthy!E533,Patient7_Healthy!E533,Patient32_Healthy!E533)</f>
        <v>0.66780937997230294</v>
      </c>
      <c r="I552">
        <f>STDEV(Patient3_Healthy!E533,Patient4_Healthy!E533,Patient7_Healthy!E533,Patient32_Healthy!E533)</f>
        <v>2.3088315054485338</v>
      </c>
      <c r="L552" s="133" t="s">
        <v>150</v>
      </c>
      <c r="M552">
        <f>AVERAGE(Patient3_Healthy!H533,Patient4_Healthy!H533,Patient7_Healthy!H533,Patient32_Healthy!H533)</f>
        <v>41.29630150290717</v>
      </c>
      <c r="N552">
        <f>STDEV(Patient3_Healthy!H533,Patient4_Healthy!H533,Patient7_Healthy!H533,Patient32_Healthy!H533)</f>
        <v>46.354890257216304</v>
      </c>
      <c r="Q552" s="135" t="s">
        <v>150</v>
      </c>
      <c r="R552" s="132">
        <f>AVERAGE(Patient3_Healthy!M533,Patient4_Healthy!M533,Patient7_Healthy!M533,Patient32_Healthy!M533)</f>
        <v>0.83365946595671492</v>
      </c>
      <c r="S552" s="139">
        <f>STDEV(Patient3_Healthy!M533,Patient4_Healthy!M533,Patient7_Healthy!M533,Patient32_Healthy!M533)</f>
        <v>0.2854249229037597</v>
      </c>
      <c r="T552">
        <f>AVERAGE(Patient3_Healthy!N533,Patient4_Healthy!N533,Patient7_Healthy!N533,Patient32_Healthy!N533)</f>
        <v>0.81342533312523402</v>
      </c>
      <c r="U552">
        <f>STDEV(Patient3_Healthy!N533,Patient4_Healthy!N533,Patient7_Healthy!N533,Patient32_Healthy!N533)</f>
        <v>0.21279788960463877</v>
      </c>
      <c r="V552" s="132">
        <f>AVERAGE(Patient3_Healthy!O533,Patient4_Healthy!O533,Patient7_Healthy!O533,Patient32_Healthy!O533)</f>
        <v>0.78552627230883976</v>
      </c>
      <c r="W552" s="139">
        <f>STDEV(Patient3_Healthy!O533,Patient4_Healthy!O533,Patient7_Healthy!O533,Patient32_Healthy!O533)</f>
        <v>0.24756435535339111</v>
      </c>
      <c r="X552" s="132">
        <f>AVERAGE(Patient3_Healthy!P533,Patient4_Healthy!P533,Patient7_Healthy!P533,Patient32_Healthy!P533)</f>
        <v>0.77638778020002541</v>
      </c>
      <c r="Y552" s="139">
        <f>STDEV(Patient3_Healthy!P533,Patient4_Healthy!P533,Patient7_Healthy!P533,Patient32_Healthy!P533)</f>
        <v>0.3434613168062795</v>
      </c>
      <c r="Z552" s="132">
        <f>AVERAGE(Patient3_Healthy!Q533,Patient4_Healthy!Q533,Patient7_Healthy!Q533,Patient32_Healthy!Q533)</f>
        <v>0.68864439919134257</v>
      </c>
      <c r="AA552" s="139">
        <f>STDEV(Patient3_Healthy!Q533,Patient4_Healthy!Q533,Patient7_Healthy!Q533,Patient32_Healthy!Q533)</f>
        <v>0.20963065956923244</v>
      </c>
      <c r="AB552" s="132">
        <f>AVERAGE(Patient3_Healthy!R533,Patient4_Healthy!R533,Patient7_Healthy!R533,Patient32_Healthy!R533)</f>
        <v>0.74050745570968746</v>
      </c>
      <c r="AC552" s="139">
        <f>STDEV(Patient3_Healthy!R533,Patient4_Healthy!R533,Patient7_Healthy!R533,Patient32_Healthy!R533)</f>
        <v>0.39375213101412293</v>
      </c>
      <c r="AD552" s="132">
        <f>AVERAGE(Patient3_Healthy!S533,Patient4_Healthy!S533,Patient7_Healthy!S533,Patient32_Healthy!S533)</f>
        <v>0.56753752825274151</v>
      </c>
      <c r="AE552" s="139">
        <f>STDEV(Patient3_Healthy!S533,Patient4_Healthy!S533,Patient7_Healthy!S533,Patient32_Healthy!S533)</f>
        <v>0.41192887443906184</v>
      </c>
      <c r="AF552">
        <f>AVERAGE(Patient3_Healthy!T533,Patient4_Healthy!T533,Patient7_Healthy!T533,Patient32_Healthy!T533)</f>
        <v>0.65184762013455222</v>
      </c>
      <c r="AG552">
        <f>STDEV(Patient3_Healthy!T533,Patient4_Healthy!T533,Patient7_Healthy!T533,Patient32_Healthy!T533)</f>
        <v>0.41965962197312373</v>
      </c>
    </row>
    <row r="553" spans="1:33" x14ac:dyDescent="0.25">
      <c r="A553" s="131" t="s">
        <v>150</v>
      </c>
      <c r="B553" s="132">
        <f>AVERAGE(Patient3_Healthy!B534,Patient4_Healthy!B534,Patient7_Healthy!B534,Patient32_Healthy!B534)</f>
        <v>1.4190568391625555</v>
      </c>
      <c r="C553" s="139">
        <f>STDEV(Patient3_Healthy!B534,Patient4_Healthy!B534,Patient7_Healthy!B534,Patient32_Healthy!B534)</f>
        <v>0.96360377779983131</v>
      </c>
      <c r="D553">
        <f>AVERAGE(Patient3_Healthy!C534,Patient4_Healthy!C534,Patient7_Healthy!C534,Patient32_Healthy!C534)</f>
        <v>0.47839812674493992</v>
      </c>
      <c r="E553" s="139">
        <f>STDEV(Patient3_Healthy!C534,Patient4_Healthy!C534,Patient7_Healthy!C534,Patient32_Healthy!C534)</f>
        <v>1.514134566853617</v>
      </c>
      <c r="F553" s="132">
        <f>AVERAGE(Patient3_Healthy!D534,Patient4_Healthy!D534,Patient7_Healthy!D534,Patient32_Healthy!D534)</f>
        <v>2.3532423158421079</v>
      </c>
      <c r="G553" s="139">
        <f>STDEV(Patient3_Healthy!D534,Patient4_Healthy!D534,Patient7_Healthy!D534,Patient32_Healthy!D534)</f>
        <v>1.4358687457127222</v>
      </c>
      <c r="H553">
        <f>AVERAGE(Patient3_Healthy!E534,Patient4_Healthy!E534,Patient7_Healthy!E534,Patient32_Healthy!E534)</f>
        <v>-1.0983982088422704</v>
      </c>
      <c r="I553">
        <f>STDEV(Patient3_Healthy!E534,Patient4_Healthy!E534,Patient7_Healthy!E534,Patient32_Healthy!E534)</f>
        <v>2.4636061049164297</v>
      </c>
      <c r="L553" s="133" t="s">
        <v>151</v>
      </c>
      <c r="M553">
        <f>AVERAGE(Patient3_Healthy!H534,Patient4_Healthy!H534,Patient7_Healthy!H534,Patient32_Healthy!H534)</f>
        <v>49.358316094061976</v>
      </c>
      <c r="N553">
        <f>STDEV(Patient3_Healthy!H534,Patient4_Healthy!H534,Patient7_Healthy!H534,Patient32_Healthy!H534)</f>
        <v>53.539829583818026</v>
      </c>
      <c r="Q553" s="135" t="s">
        <v>151</v>
      </c>
      <c r="R553" s="132">
        <f>AVERAGE(Patient3_Healthy!M534,Patient4_Healthy!M534,Patient7_Healthy!M534,Patient32_Healthy!M534)</f>
        <v>0.83447415338934272</v>
      </c>
      <c r="S553" s="139">
        <f>STDEV(Patient3_Healthy!M534,Patient4_Healthy!M534,Patient7_Healthy!M534,Patient32_Healthy!M534)</f>
        <v>0.28818941702992679</v>
      </c>
      <c r="T553">
        <f>AVERAGE(Patient3_Healthy!N534,Patient4_Healthy!N534,Patient7_Healthy!N534,Patient32_Healthy!N534)</f>
        <v>0.83776989942286351</v>
      </c>
      <c r="U553">
        <f>STDEV(Patient3_Healthy!N534,Patient4_Healthy!N534,Patient7_Healthy!N534,Patient32_Healthy!N534)</f>
        <v>0.25493096712584468</v>
      </c>
      <c r="V553" s="132">
        <f>AVERAGE(Patient3_Healthy!O534,Patient4_Healthy!O534,Patient7_Healthy!O534,Patient32_Healthy!O534)</f>
        <v>0.73495986882892339</v>
      </c>
      <c r="W553" s="139">
        <f>STDEV(Patient3_Healthy!O534,Patient4_Healthy!O534,Patient7_Healthy!O534,Patient32_Healthy!O534)</f>
        <v>0.23429480872432498</v>
      </c>
      <c r="X553" s="132">
        <f>AVERAGE(Patient3_Healthy!P534,Patient4_Healthy!P534,Patient7_Healthy!P534,Patient32_Healthy!P534)</f>
        <v>0.76266567553750586</v>
      </c>
      <c r="Y553" s="139">
        <f>STDEV(Patient3_Healthy!P534,Patient4_Healthy!P534,Patient7_Healthy!P534,Patient32_Healthy!P534)</f>
        <v>0.34931467339709654</v>
      </c>
      <c r="Z553" s="132">
        <f>AVERAGE(Patient3_Healthy!Q534,Patient4_Healthy!Q534,Patient7_Healthy!Q534,Patient32_Healthy!Q534)</f>
        <v>0.78827875164416894</v>
      </c>
      <c r="AA553" s="139">
        <f>STDEV(Patient3_Healthy!Q534,Patient4_Healthy!Q534,Patient7_Healthy!Q534,Patient32_Healthy!Q534)</f>
        <v>0.26544226637464952</v>
      </c>
      <c r="AB553" s="132">
        <f>AVERAGE(Patient3_Healthy!R534,Patient4_Healthy!R534,Patient7_Healthy!R534,Patient32_Healthy!R534)</f>
        <v>0.75286029491495132</v>
      </c>
      <c r="AC553" s="139">
        <f>STDEV(Patient3_Healthy!R534,Patient4_Healthy!R534,Patient7_Healthy!R534,Patient32_Healthy!R534)</f>
        <v>0.39872989074862863</v>
      </c>
      <c r="AD553" s="132">
        <f>AVERAGE(Patient3_Healthy!S534,Patient4_Healthy!S534,Patient7_Healthy!S534,Patient32_Healthy!S534)</f>
        <v>0.5995081634953805</v>
      </c>
      <c r="AE553" s="139">
        <f>STDEV(Patient3_Healthy!S534,Patient4_Healthy!S534,Patient7_Healthy!S534,Patient32_Healthy!S534)</f>
        <v>0.41778922695025117</v>
      </c>
      <c r="AF553">
        <f>AVERAGE(Patient3_Healthy!T534,Patient4_Healthy!T534,Patient7_Healthy!T534,Patient32_Healthy!T534)</f>
        <v>0.65828560275606562</v>
      </c>
      <c r="AG553">
        <f>STDEV(Patient3_Healthy!T534,Patient4_Healthy!T534,Patient7_Healthy!T534,Patient32_Healthy!T534)</f>
        <v>0.4234289210125749</v>
      </c>
    </row>
    <row r="554" spans="1:33" x14ac:dyDescent="0.25">
      <c r="A554" s="131" t="s">
        <v>151</v>
      </c>
      <c r="B554" s="132">
        <f>AVERAGE(Patient3_Healthy!B535,Patient4_Healthy!B535,Patient7_Healthy!B535,Patient32_Healthy!B535)</f>
        <v>1.4746669013236953</v>
      </c>
      <c r="C554" s="139">
        <f>STDEV(Patient3_Healthy!B535,Patient4_Healthy!B535,Patient7_Healthy!B535,Patient32_Healthy!B535)</f>
        <v>0.71538016528964421</v>
      </c>
      <c r="D554">
        <f>AVERAGE(Patient3_Healthy!C535,Patient4_Healthy!C535,Patient7_Healthy!C535,Patient32_Healthy!C535)</f>
        <v>-0.68278342079868437</v>
      </c>
      <c r="E554" s="139">
        <f>STDEV(Patient3_Healthy!C535,Patient4_Healthy!C535,Patient7_Healthy!C535,Patient32_Healthy!C535)</f>
        <v>1.2786149359787105</v>
      </c>
      <c r="F554" s="132">
        <f>AVERAGE(Patient3_Healthy!D535,Patient4_Healthy!D535,Patient7_Healthy!D535,Patient32_Healthy!D535)</f>
        <v>3.0669447240086489</v>
      </c>
      <c r="G554" s="139">
        <f>STDEV(Patient3_Healthy!D535,Patient4_Healthy!D535,Patient7_Healthy!D535,Patient32_Healthy!D535)</f>
        <v>2.0371577180019904</v>
      </c>
      <c r="H554">
        <f>AVERAGE(Patient3_Healthy!E535,Patient4_Healthy!E535,Patient7_Healthy!E535,Patient32_Healthy!E535)</f>
        <v>2.2618513728447915</v>
      </c>
      <c r="I554">
        <f>STDEV(Patient3_Healthy!E535,Patient4_Healthy!E535,Patient7_Healthy!E535,Patient32_Healthy!E535)</f>
        <v>0.94803392064443492</v>
      </c>
      <c r="L554" s="133" t="s">
        <v>152</v>
      </c>
      <c r="M554">
        <f>AVERAGE(Patient3_Healthy!H535,Patient4_Healthy!H535,Patient7_Healthy!H535,Patient32_Healthy!H535)</f>
        <v>44.344507511956706</v>
      </c>
      <c r="N554">
        <f>STDEV(Patient3_Healthy!H535,Patient4_Healthy!H535,Patient7_Healthy!H535,Patient32_Healthy!H535)</f>
        <v>40.091887535286439</v>
      </c>
      <c r="Q554" s="135" t="s">
        <v>152</v>
      </c>
      <c r="R554" s="132">
        <f>AVERAGE(Patient3_Healthy!M535,Patient4_Healthy!M535,Patient7_Healthy!M535,Patient32_Healthy!M535)</f>
        <v>0.80906976212993997</v>
      </c>
      <c r="S554" s="139">
        <f>STDEV(Patient3_Healthy!M535,Patient4_Healthy!M535,Patient7_Healthy!M535,Patient32_Healthy!M535)</f>
        <v>0.2580434833860995</v>
      </c>
      <c r="T554">
        <f>AVERAGE(Patient3_Healthy!N535,Patient4_Healthy!N535,Patient7_Healthy!N535,Patient32_Healthy!N535)</f>
        <v>0.80548329632491733</v>
      </c>
      <c r="U554">
        <f>STDEV(Patient3_Healthy!N535,Patient4_Healthy!N535,Patient7_Healthy!N535,Patient32_Healthy!N535)</f>
        <v>0.21369698411307533</v>
      </c>
      <c r="V554" s="132">
        <f>AVERAGE(Patient3_Healthy!O535,Patient4_Healthy!O535,Patient7_Healthy!O535,Patient32_Healthy!O535)</f>
        <v>0.81147608720436792</v>
      </c>
      <c r="W554" s="139">
        <f>STDEV(Patient3_Healthy!O535,Patient4_Healthy!O535,Patient7_Healthy!O535,Patient32_Healthy!O535)</f>
        <v>0.281314908480715</v>
      </c>
      <c r="X554" s="132">
        <f>AVERAGE(Patient3_Healthy!P535,Patient4_Healthy!P535,Patient7_Healthy!P535,Patient32_Healthy!P535)</f>
        <v>0.74116766062520445</v>
      </c>
      <c r="Y554" s="139">
        <f>STDEV(Patient3_Healthy!P535,Patient4_Healthy!P535,Patient7_Healthy!P535,Patient32_Healthy!P535)</f>
        <v>0.31858078762320324</v>
      </c>
      <c r="Z554" s="132">
        <f>AVERAGE(Patient3_Healthy!Q535,Patient4_Healthy!Q535,Patient7_Healthy!Q535,Patient32_Healthy!Q535)</f>
        <v>0.76359253997635912</v>
      </c>
      <c r="AA554" s="139">
        <f>STDEV(Patient3_Healthy!Q535,Patient4_Healthy!Q535,Patient7_Healthy!Q535,Patient32_Healthy!Q535)</f>
        <v>0.25725133827483382</v>
      </c>
      <c r="AB554" s="132">
        <f>AVERAGE(Patient3_Healthy!R535,Patient4_Healthy!R535,Patient7_Healthy!R535,Patient32_Healthy!R535)</f>
        <v>0.68749182395801423</v>
      </c>
      <c r="AC554" s="139">
        <f>STDEV(Patient3_Healthy!R535,Patient4_Healthy!R535,Patient7_Healthy!R535,Patient32_Healthy!R535)</f>
        <v>0.37214465881446618</v>
      </c>
      <c r="AD554" s="132">
        <f>AVERAGE(Patient3_Healthy!S535,Patient4_Healthy!S535,Patient7_Healthy!S535,Patient32_Healthy!S535)</f>
        <v>0.57519340158275101</v>
      </c>
      <c r="AE554" s="139">
        <f>STDEV(Patient3_Healthy!S535,Patient4_Healthy!S535,Patient7_Healthy!S535,Patient32_Healthy!S535)</f>
        <v>0.41399127437702593</v>
      </c>
      <c r="AF554">
        <f>AVERAGE(Patient3_Healthy!T535,Patient4_Healthy!T535,Patient7_Healthy!T535,Patient32_Healthy!T535)</f>
        <v>0.6444244030922307</v>
      </c>
      <c r="AG554">
        <f>STDEV(Patient3_Healthy!T535,Patient4_Healthy!T535,Patient7_Healthy!T535,Patient32_Healthy!T535)</f>
        <v>0.41597754005566512</v>
      </c>
    </row>
    <row r="555" spans="1:33" x14ac:dyDescent="0.25">
      <c r="A555" s="131" t="s">
        <v>152</v>
      </c>
      <c r="B555" s="132">
        <f>AVERAGE(Patient3_Healthy!B536,Patient4_Healthy!B536,Patient7_Healthy!B536,Patient32_Healthy!B536)</f>
        <v>2.1647382196389651</v>
      </c>
      <c r="C555" s="139">
        <f>STDEV(Patient3_Healthy!B536,Patient4_Healthy!B536,Patient7_Healthy!B536,Patient32_Healthy!B536)</f>
        <v>1.5394063590384826</v>
      </c>
      <c r="D555">
        <f>AVERAGE(Patient3_Healthy!C536,Patient4_Healthy!C536,Patient7_Healthy!C536,Patient32_Healthy!C536)</f>
        <v>0.2176773534348011</v>
      </c>
      <c r="E555" s="139">
        <f>STDEV(Patient3_Healthy!C536,Patient4_Healthy!C536,Patient7_Healthy!C536,Patient32_Healthy!C536)</f>
        <v>2.050624356085375</v>
      </c>
      <c r="F555" s="132">
        <f>AVERAGE(Patient3_Healthy!D536,Patient4_Healthy!D536,Patient7_Healthy!D536,Patient32_Healthy!D536)</f>
        <v>2.8285239697668194</v>
      </c>
      <c r="G555" s="139">
        <f>STDEV(Patient3_Healthy!D536,Patient4_Healthy!D536,Patient7_Healthy!D536,Patient32_Healthy!D536)</f>
        <v>0.67052479198126369</v>
      </c>
      <c r="H555">
        <f>AVERAGE(Patient3_Healthy!E536,Patient4_Healthy!E536,Patient7_Healthy!E536,Patient32_Healthy!E536)</f>
        <v>-1.359446285101449</v>
      </c>
      <c r="I555">
        <f>STDEV(Patient3_Healthy!E536,Patient4_Healthy!E536,Patient7_Healthy!E536,Patient32_Healthy!E536)</f>
        <v>0.33414224526655845</v>
      </c>
    </row>
    <row r="556" spans="1:33" x14ac:dyDescent="0.25">
      <c r="A556" s="165"/>
    </row>
    <row r="557" spans="1:33" x14ac:dyDescent="0.25">
      <c r="A557" s="165"/>
    </row>
    <row r="558" spans="1:33" x14ac:dyDescent="0.25">
      <c r="A558" s="165"/>
    </row>
    <row r="559" spans="1:33" x14ac:dyDescent="0.25">
      <c r="A559" s="165"/>
    </row>
    <row r="560" spans="1:33" x14ac:dyDescent="0.25">
      <c r="A560" s="165"/>
    </row>
    <row r="561" spans="1:33" x14ac:dyDescent="0.25">
      <c r="A561" s="165"/>
    </row>
    <row r="563" spans="1:33" x14ac:dyDescent="0.25">
      <c r="A563" s="165" t="s">
        <v>171</v>
      </c>
      <c r="Q563" s="165" t="s">
        <v>174</v>
      </c>
    </row>
    <row r="564" spans="1:33" x14ac:dyDescent="0.25">
      <c r="A564" s="198"/>
      <c r="B564" s="200" t="s">
        <v>12</v>
      </c>
      <c r="C564" s="201"/>
      <c r="D564" s="201"/>
      <c r="E564" s="202"/>
      <c r="F564" s="203" t="s">
        <v>105</v>
      </c>
      <c r="G564" s="201"/>
      <c r="H564" s="201"/>
      <c r="I564" s="201"/>
      <c r="L564" s="204"/>
      <c r="M564" s="205" t="s">
        <v>130</v>
      </c>
      <c r="N564" s="205"/>
      <c r="Q564" s="135"/>
      <c r="R564" s="206" t="s">
        <v>131</v>
      </c>
      <c r="S564" s="207"/>
      <c r="T564" s="206" t="s">
        <v>132</v>
      </c>
      <c r="U564" s="207"/>
      <c r="V564" s="206" t="s">
        <v>133</v>
      </c>
      <c r="W564" s="207"/>
      <c r="X564" s="206" t="s">
        <v>134</v>
      </c>
      <c r="Y564" s="207"/>
      <c r="Z564" s="206" t="s">
        <v>135</v>
      </c>
      <c r="AA564" s="207"/>
      <c r="AB564" s="206" t="s">
        <v>136</v>
      </c>
      <c r="AC564" s="207"/>
      <c r="AD564" s="206" t="s">
        <v>137</v>
      </c>
      <c r="AE564" s="207"/>
      <c r="AF564" s="208" t="s">
        <v>138</v>
      </c>
      <c r="AG564" s="208"/>
    </row>
    <row r="565" spans="1:33" x14ac:dyDescent="0.25">
      <c r="A565" s="198"/>
      <c r="B565" s="209" t="s">
        <v>139</v>
      </c>
      <c r="C565" s="210"/>
      <c r="D565" s="211" t="s">
        <v>140</v>
      </c>
      <c r="E565" s="210"/>
      <c r="F565" s="209" t="s">
        <v>139</v>
      </c>
      <c r="G565" s="210"/>
      <c r="H565" s="211" t="s">
        <v>140</v>
      </c>
      <c r="I565" s="212"/>
      <c r="L565" s="204"/>
      <c r="M565" s="133" t="s">
        <v>241</v>
      </c>
      <c r="N565" s="133" t="s">
        <v>19</v>
      </c>
      <c r="Q565" s="135"/>
      <c r="R565" s="134" t="s">
        <v>241</v>
      </c>
      <c r="S565" s="136" t="s">
        <v>19</v>
      </c>
      <c r="T565" s="135" t="s">
        <v>241</v>
      </c>
      <c r="U565" s="135" t="s">
        <v>19</v>
      </c>
      <c r="V565" s="134" t="s">
        <v>241</v>
      </c>
      <c r="W565" s="136" t="s">
        <v>19</v>
      </c>
      <c r="X565" s="134" t="s">
        <v>241</v>
      </c>
      <c r="Y565" s="136" t="s">
        <v>19</v>
      </c>
      <c r="Z565" s="134" t="s">
        <v>241</v>
      </c>
      <c r="AA565" s="136" t="s">
        <v>19</v>
      </c>
      <c r="AB565" s="134" t="s">
        <v>241</v>
      </c>
      <c r="AC565" s="136" t="s">
        <v>19</v>
      </c>
      <c r="AD565" s="134" t="s">
        <v>241</v>
      </c>
      <c r="AE565" s="136" t="s">
        <v>19</v>
      </c>
      <c r="AF565" s="135" t="s">
        <v>241</v>
      </c>
      <c r="AG565" s="135" t="s">
        <v>19</v>
      </c>
    </row>
    <row r="566" spans="1:33" x14ac:dyDescent="0.25">
      <c r="A566" s="199"/>
      <c r="B566" s="129" t="s">
        <v>241</v>
      </c>
      <c r="C566" s="130" t="s">
        <v>19</v>
      </c>
      <c r="D566" s="131" t="s">
        <v>241</v>
      </c>
      <c r="E566" s="130" t="s">
        <v>19</v>
      </c>
      <c r="F566" s="129" t="s">
        <v>241</v>
      </c>
      <c r="G566" s="130" t="s">
        <v>19</v>
      </c>
      <c r="H566" s="131" t="s">
        <v>241</v>
      </c>
      <c r="I566" s="131" t="s">
        <v>19</v>
      </c>
      <c r="L566" s="133" t="s">
        <v>141</v>
      </c>
      <c r="M566">
        <f>AVERAGE(Patient3_Healthy!H547,Patient4_Healthy!H547,Patient7_Healthy!H547,Patient32_Healthy!H547)</f>
        <v>696.91956596540206</v>
      </c>
      <c r="N566">
        <f>STDEV(Patient3_Healthy!H547,Patient4_Healthy!H547,Patient7_Healthy!H547,Patient32_Healthy!H547)</f>
        <v>102.90555896145332</v>
      </c>
      <c r="Q566" s="147" t="s">
        <v>155</v>
      </c>
      <c r="R566" s="132">
        <f>AVERAGE(Patient3_Healthy!M547,Patient4_Healthy!M547,Patient7_Healthy!M547,Patient32_Healthy!M547)</f>
        <v>0.67693857566863691</v>
      </c>
      <c r="S566" s="139">
        <f>STDEV(Patient3_Healthy!M547,Patient4_Healthy!M547,Patient7_Healthy!M547,Patient32_Healthy!M547)</f>
        <v>0.24351482741227462</v>
      </c>
      <c r="T566">
        <f>AVERAGE(Patient3_Healthy!N547,Patient4_Healthy!N547,Patient7_Healthy!N547,Patient32_Healthy!N547)</f>
        <v>0.73440391977588482</v>
      </c>
      <c r="U566">
        <f>STDEV(Patient3_Healthy!N547,Patient4_Healthy!N547,Patient7_Healthy!N547,Patient32_Healthy!N547)</f>
        <v>0.38282927752367324</v>
      </c>
      <c r="V566" s="132">
        <f>AVERAGE(Patient3_Healthy!O547,Patient4_Healthy!O547,Patient7_Healthy!O547,Patient32_Healthy!O547)</f>
        <v>0.74915852382170056</v>
      </c>
      <c r="W566" s="139">
        <f>STDEV(Patient3_Healthy!O547,Patient4_Healthy!O547,Patient7_Healthy!O547,Patient32_Healthy!O547)</f>
        <v>0.3597775153981751</v>
      </c>
      <c r="X566" s="132">
        <f>AVERAGE(Patient3_Healthy!P547,Patient4_Healthy!P547,Patient7_Healthy!P547,Patient32_Healthy!P547)</f>
        <v>0.83443010277578689</v>
      </c>
      <c r="Y566" s="139">
        <f>STDEV(Patient3_Healthy!P547,Patient4_Healthy!P547,Patient7_Healthy!P547,Patient32_Healthy!P547)</f>
        <v>0.19804993229993492</v>
      </c>
      <c r="Z566" s="132">
        <f>AVERAGE(Patient3_Healthy!Q547,Patient4_Healthy!Q547,Patient7_Healthy!Q547,Patient32_Healthy!Q547)</f>
        <v>0.68989515906944043</v>
      </c>
      <c r="AA566" s="139">
        <f>STDEV(Patient3_Healthy!Q547,Patient4_Healthy!Q547,Patient7_Healthy!Q547,Patient32_Healthy!Q547)</f>
        <v>0.35250112419223867</v>
      </c>
      <c r="AB566" s="132">
        <f>AVERAGE(Patient3_Healthy!R547,Patient4_Healthy!R547,Patient7_Healthy!R547,Patient32_Healthy!R547)</f>
        <v>0.64366203806325539</v>
      </c>
      <c r="AC566" s="139">
        <f>STDEV(Patient3_Healthy!R547,Patient4_Healthy!R547,Patient7_Healthy!R547,Patient32_Healthy!R547)</f>
        <v>0.42188409082808614</v>
      </c>
      <c r="AD566" s="132">
        <f>AVERAGE(Patient3_Healthy!S547,Patient4_Healthy!S547,Patient7_Healthy!S547,Patient32_Healthy!S547)</f>
        <v>0.60570978373699935</v>
      </c>
      <c r="AE566" s="139">
        <f>STDEV(Patient3_Healthy!S547,Patient4_Healthy!S547,Patient7_Healthy!S547,Patient32_Healthy!S547)</f>
        <v>0.35065852708145001</v>
      </c>
      <c r="AF566">
        <f>AVERAGE(Patient3_Healthy!T547,Patient4_Healthy!T547,Patient7_Healthy!T547,Patient32_Healthy!T547)</f>
        <v>0.60210468704419551</v>
      </c>
      <c r="AG566">
        <f>STDEV(Patient3_Healthy!T547,Patient4_Healthy!T547,Patient7_Healthy!T547,Patient32_Healthy!T547)</f>
        <v>0.38190220134965974</v>
      </c>
    </row>
    <row r="567" spans="1:33" x14ac:dyDescent="0.25">
      <c r="A567" s="131" t="s">
        <v>141</v>
      </c>
      <c r="B567" s="132">
        <f>AVERAGE(Patient3_Healthy!B548,Patient4_Healthy!B548,Patient7_Healthy!B548,Patient32_Healthy!B548)</f>
        <v>11.103125087374018</v>
      </c>
      <c r="C567" s="139">
        <f>STDEV(Patient3_Healthy!B548,Patient4_Healthy!B548,Patient7_Healthy!B548,Patient32_Healthy!B548)</f>
        <v>3.9265764979086106</v>
      </c>
      <c r="D567">
        <f>AVERAGE(Patient3_Healthy!C548,Patient4_Healthy!C548,Patient7_Healthy!C548,Patient32_Healthy!C548)</f>
        <v>-6.1223804657116325</v>
      </c>
      <c r="E567" s="139">
        <f>STDEV(Patient3_Healthy!C548,Patient4_Healthy!C548,Patient7_Healthy!C548,Patient32_Healthy!C548)</f>
        <v>10.671408439932403</v>
      </c>
      <c r="F567" s="132">
        <f>AVERAGE(Patient3_Healthy!D548,Patient4_Healthy!D548,Patient7_Healthy!D548,Patient32_Healthy!D548)</f>
        <v>13.831104179939929</v>
      </c>
      <c r="G567" s="139">
        <f>STDEV(Patient3_Healthy!D548,Patient4_Healthy!D548,Patient7_Healthy!D548,Patient32_Healthy!D548)</f>
        <v>4.3009828020132108</v>
      </c>
      <c r="H567">
        <f>AVERAGE(Patient3_Healthy!E548,Patient4_Healthy!E548,Patient7_Healthy!E548,Patient32_Healthy!E548)</f>
        <v>10.14587807929164</v>
      </c>
      <c r="I567">
        <f>STDEV(Patient3_Healthy!E548,Patient4_Healthy!E548,Patient7_Healthy!E548,Patient32_Healthy!E548)</f>
        <v>10.314535901835118</v>
      </c>
      <c r="L567" s="133" t="s">
        <v>142</v>
      </c>
      <c r="M567">
        <f>AVERAGE(Patient3_Healthy!H548,Patient4_Healthy!H548,Patient7_Healthy!H548,Patient32_Healthy!H548)</f>
        <v>547.03167945845541</v>
      </c>
      <c r="N567">
        <f>STDEV(Patient3_Healthy!H548,Patient4_Healthy!H548,Patient7_Healthy!H548,Patient32_Healthy!H548)</f>
        <v>291.4909524623796</v>
      </c>
      <c r="Q567" s="147" t="s">
        <v>156</v>
      </c>
      <c r="R567" s="132">
        <f>AVERAGE(Patient3_Healthy!M548,Patient4_Healthy!M548,Patient7_Healthy!M548,Patient32_Healthy!M548)</f>
        <v>0.69083292418458275</v>
      </c>
      <c r="S567" s="139">
        <f>STDEV(Patient3_Healthy!M548,Patient4_Healthy!M548,Patient7_Healthy!M548,Patient32_Healthy!M548)</f>
        <v>0.33081276239112456</v>
      </c>
      <c r="T567">
        <f>AVERAGE(Patient3_Healthy!N548,Patient4_Healthy!N548,Patient7_Healthy!N548,Patient32_Healthy!N548)</f>
        <v>0.65824494459657379</v>
      </c>
      <c r="U567">
        <f>STDEV(Patient3_Healthy!N548,Patient4_Healthy!N548,Patient7_Healthy!N548,Patient32_Healthy!N548)</f>
        <v>0.40794540478967661</v>
      </c>
      <c r="V567" s="132">
        <f>AVERAGE(Patient3_Healthy!O548,Patient4_Healthy!O548,Patient7_Healthy!O548,Patient32_Healthy!O548)</f>
        <v>0.66614182470648542</v>
      </c>
      <c r="W567" s="139">
        <f>STDEV(Patient3_Healthy!O548,Patient4_Healthy!O548,Patient7_Healthy!O548,Patient32_Healthy!O548)</f>
        <v>0.34834573891596404</v>
      </c>
      <c r="X567" s="132">
        <f>AVERAGE(Patient3_Healthy!P548,Patient4_Healthy!P548,Patient7_Healthy!P548,Patient32_Healthy!P548)</f>
        <v>0.83278994968378506</v>
      </c>
      <c r="Y567" s="139">
        <f>STDEV(Patient3_Healthy!P548,Patient4_Healthy!P548,Patient7_Healthy!P548,Patient32_Healthy!P548)</f>
        <v>0.13142026881719882</v>
      </c>
      <c r="Z567" s="132">
        <f>AVERAGE(Patient3_Healthy!Q548,Patient4_Healthy!Q548,Patient7_Healthy!Q548,Patient32_Healthy!Q548)</f>
        <v>0.84739790564011697</v>
      </c>
      <c r="AA567" s="139">
        <f>STDEV(Patient3_Healthy!Q548,Patient4_Healthy!Q548,Patient7_Healthy!Q548,Patient32_Healthy!Q548)</f>
        <v>0.3052041887197659</v>
      </c>
      <c r="AB567" s="132">
        <f>AVERAGE(Patient3_Healthy!R548,Patient4_Healthy!R548,Patient7_Healthy!R548,Patient32_Healthy!R548)</f>
        <v>0.67860389382168618</v>
      </c>
      <c r="AC567" s="139">
        <f>STDEV(Patient3_Healthy!R548,Patient4_Healthy!R548,Patient7_Healthy!R548,Patient32_Healthy!R548)</f>
        <v>0.35834321805329045</v>
      </c>
      <c r="AD567" s="132">
        <f>AVERAGE(Patient3_Healthy!S548,Patient4_Healthy!S548,Patient7_Healthy!S548,Patient32_Healthy!S548)</f>
        <v>0.81767801429873299</v>
      </c>
      <c r="AE567" s="139">
        <f>STDEV(Patient3_Healthy!S548,Patient4_Healthy!S548,Patient7_Healthy!S548,Patient32_Healthy!S548)</f>
        <v>0.33359130757822059</v>
      </c>
      <c r="AF567">
        <f>AVERAGE(Patient3_Healthy!T548,Patient4_Healthy!T548,Patient7_Healthy!T548,Patient32_Healthy!T548)</f>
        <v>0.7812998212737774</v>
      </c>
      <c r="AG567">
        <f>STDEV(Patient3_Healthy!T548,Patient4_Healthy!T548,Patient7_Healthy!T548,Patient32_Healthy!T548)</f>
        <v>0.25913219221514588</v>
      </c>
    </row>
    <row r="568" spans="1:33" x14ac:dyDescent="0.25">
      <c r="A568" s="131" t="s">
        <v>142</v>
      </c>
      <c r="B568" s="132">
        <f>AVERAGE(Patient3_Healthy!B549,Patient4_Healthy!B549,Patient7_Healthy!B549,Patient32_Healthy!B549)</f>
        <v>8.0650817279778177</v>
      </c>
      <c r="C568" s="139">
        <f>STDEV(Patient3_Healthy!B549,Patient4_Healthy!B549,Patient7_Healthy!B549,Patient32_Healthy!B549)</f>
        <v>3.8274566341338585</v>
      </c>
      <c r="D568">
        <f>AVERAGE(Patient3_Healthy!C549,Patient4_Healthy!C549,Patient7_Healthy!C549,Patient32_Healthy!C549)</f>
        <v>6.5249584341623104</v>
      </c>
      <c r="E568" s="139">
        <f>STDEV(Patient3_Healthy!C549,Patient4_Healthy!C549,Patient7_Healthy!C549,Patient32_Healthy!C549)</f>
        <v>9.4266856580504701</v>
      </c>
      <c r="F568" s="132">
        <f>AVERAGE(Patient3_Healthy!D549,Patient4_Healthy!D549,Patient7_Healthy!D549,Patient32_Healthy!D549)</f>
        <v>10.277280065985488</v>
      </c>
      <c r="G568" s="139">
        <f>STDEV(Patient3_Healthy!D549,Patient4_Healthy!D549,Patient7_Healthy!D549,Patient32_Healthy!D549)</f>
        <v>4.4096678117704196</v>
      </c>
      <c r="H568">
        <f>AVERAGE(Patient3_Healthy!E549,Patient4_Healthy!E549,Patient7_Healthy!E549,Patient32_Healthy!E549)</f>
        <v>-8.2594369201507867</v>
      </c>
      <c r="I568">
        <f>STDEV(Patient3_Healthy!E549,Patient4_Healthy!E549,Patient7_Healthy!E549,Patient32_Healthy!E549)</f>
        <v>10.687079862513743</v>
      </c>
      <c r="L568" s="133" t="s">
        <v>143</v>
      </c>
      <c r="M568">
        <f>AVERAGE(Patient3_Healthy!H549,Patient4_Healthy!H549,Patient7_Healthy!H549,Patient32_Healthy!H549)</f>
        <v>352.54652487676429</v>
      </c>
      <c r="N568">
        <f>STDEV(Patient3_Healthy!H549,Patient4_Healthy!H549,Patient7_Healthy!H549,Patient32_Healthy!H549)</f>
        <v>126.259470559517</v>
      </c>
      <c r="Q568" s="147" t="s">
        <v>157</v>
      </c>
      <c r="R568" s="132">
        <f>AVERAGE(Patient3_Healthy!M549,Patient4_Healthy!M549,Patient7_Healthy!M549,Patient32_Healthy!M549)</f>
        <v>0.72501026595936435</v>
      </c>
      <c r="S568" s="139">
        <f>STDEV(Patient3_Healthy!M549,Patient4_Healthy!M549,Patient7_Healthy!M549,Patient32_Healthy!M549)</f>
        <v>0.24716724483168517</v>
      </c>
      <c r="T568">
        <f>AVERAGE(Patient3_Healthy!N549,Patient4_Healthy!N549,Patient7_Healthy!N549,Patient32_Healthy!N549)</f>
        <v>0.52620193421251715</v>
      </c>
      <c r="U568">
        <f>STDEV(Patient3_Healthy!N549,Patient4_Healthy!N549,Patient7_Healthy!N549,Patient32_Healthy!N549)</f>
        <v>0.32707668173474758</v>
      </c>
      <c r="V568" s="132">
        <f>AVERAGE(Patient3_Healthy!O549,Patient4_Healthy!O549,Patient7_Healthy!O549,Patient32_Healthy!O549)</f>
        <v>0.43347357588021485</v>
      </c>
      <c r="W568" s="139">
        <f>STDEV(Patient3_Healthy!O549,Patient4_Healthy!O549,Patient7_Healthy!O549,Patient32_Healthy!O549)</f>
        <v>0.19800218456457733</v>
      </c>
      <c r="X568" s="132">
        <f>AVERAGE(Patient3_Healthy!P549,Patient4_Healthy!P549,Patient7_Healthy!P549,Patient32_Healthy!P549)</f>
        <v>0.63606722902473845</v>
      </c>
      <c r="Y568" s="139">
        <f>STDEV(Patient3_Healthy!P549,Patient4_Healthy!P549,Patient7_Healthy!P549,Patient32_Healthy!P549)</f>
        <v>0.25622791754726898</v>
      </c>
      <c r="Z568" s="132">
        <f>AVERAGE(Patient3_Healthy!Q549,Patient4_Healthy!Q549,Patient7_Healthy!Q549,Patient32_Healthy!Q549)</f>
        <v>0.50210034133734593</v>
      </c>
      <c r="AA568" s="139">
        <f>STDEV(Patient3_Healthy!Q549,Patient4_Healthy!Q549,Patient7_Healthy!Q549,Patient32_Healthy!Q549)</f>
        <v>0.20142481162838821</v>
      </c>
      <c r="AB568" s="132">
        <f>AVERAGE(Patient3_Healthy!R549,Patient4_Healthy!R549,Patient7_Healthy!R549,Patient32_Healthy!R549)</f>
        <v>0.32438401141188616</v>
      </c>
      <c r="AC568" s="139">
        <f>STDEV(Patient3_Healthy!R549,Patient4_Healthy!R549,Patient7_Healthy!R549,Patient32_Healthy!R549)</f>
        <v>0.1203686979623657</v>
      </c>
      <c r="AD568" s="132">
        <f>AVERAGE(Patient3_Healthy!S549,Patient4_Healthy!S549,Patient7_Healthy!S549,Patient32_Healthy!S549)</f>
        <v>0.27278338173239669</v>
      </c>
      <c r="AE568" s="139">
        <f>STDEV(Patient3_Healthy!S549,Patient4_Healthy!S549,Patient7_Healthy!S549,Patient32_Healthy!S549)</f>
        <v>0.1003642804785054</v>
      </c>
      <c r="AF568">
        <f>AVERAGE(Patient3_Healthy!T549,Patient4_Healthy!T549,Patient7_Healthy!T549,Patient32_Healthy!T549)</f>
        <v>0.28957977241560418</v>
      </c>
      <c r="AG568">
        <f>STDEV(Patient3_Healthy!T549,Patient4_Healthy!T549,Patient7_Healthy!T549,Patient32_Healthy!T549)</f>
        <v>0.21658917496300281</v>
      </c>
    </row>
    <row r="569" spans="1:33" x14ac:dyDescent="0.25">
      <c r="A569" s="131" t="s">
        <v>143</v>
      </c>
      <c r="B569" s="132">
        <f>AVERAGE(Patient3_Healthy!B550,Patient4_Healthy!B550,Patient7_Healthy!B550,Patient32_Healthy!B550)</f>
        <v>6.3003530012725442</v>
      </c>
      <c r="C569" s="139">
        <f>STDEV(Patient3_Healthy!B550,Patient4_Healthy!B550,Patient7_Healthy!B550,Patient32_Healthy!B550)</f>
        <v>2.8010385875397228</v>
      </c>
      <c r="D569">
        <f>AVERAGE(Patient3_Healthy!C550,Patient4_Healthy!C550,Patient7_Healthy!C550,Patient32_Healthy!C550)</f>
        <v>-9.2793703172679205</v>
      </c>
      <c r="E569" s="139">
        <f>STDEV(Patient3_Healthy!C550,Patient4_Healthy!C550,Patient7_Healthy!C550,Patient32_Healthy!C550)</f>
        <v>4.6497469074465592</v>
      </c>
      <c r="F569" s="132">
        <f>AVERAGE(Patient3_Healthy!D550,Patient4_Healthy!D550,Patient7_Healthy!D550,Patient32_Healthy!D550)</f>
        <v>6.181378127635373</v>
      </c>
      <c r="G569" s="139">
        <f>STDEV(Patient3_Healthy!D550,Patient4_Healthy!D550,Patient7_Healthy!D550,Patient32_Healthy!D550)</f>
        <v>0.84424530540816611</v>
      </c>
      <c r="H569">
        <f>AVERAGE(Patient3_Healthy!E550,Patient4_Healthy!E550,Patient7_Healthy!E550,Patient32_Healthy!E550)</f>
        <v>3.5322022622314129</v>
      </c>
      <c r="I569">
        <f>STDEV(Patient3_Healthy!E550,Patient4_Healthy!E550,Patient7_Healthy!E550,Patient32_Healthy!E550)</f>
        <v>4.6634277642240543</v>
      </c>
      <c r="L569" s="133" t="s">
        <v>144</v>
      </c>
      <c r="M569">
        <f>AVERAGE(Patient3_Healthy!H550,Patient4_Healthy!H550,Patient7_Healthy!H550,Patient32_Healthy!H550)</f>
        <v>505.37735499076337</v>
      </c>
      <c r="N569">
        <f>STDEV(Patient3_Healthy!H550,Patient4_Healthy!H550,Patient7_Healthy!H550,Patient32_Healthy!H550)</f>
        <v>442.27525760761205</v>
      </c>
      <c r="Q569" s="147" t="s">
        <v>158</v>
      </c>
      <c r="R569" s="132">
        <f>AVERAGE(Patient3_Healthy!M550,Patient4_Healthy!M550,Patient7_Healthy!M550,Patient32_Healthy!M550)</f>
        <v>0.7191351171838094</v>
      </c>
      <c r="S569" s="139">
        <f>STDEV(Patient3_Healthy!M550,Patient4_Healthy!M550,Patient7_Healthy!M550,Patient32_Healthy!M550)</f>
        <v>0.25639520043021935</v>
      </c>
      <c r="T569">
        <f>AVERAGE(Patient3_Healthy!N550,Patient4_Healthy!N550,Patient7_Healthy!N550,Patient32_Healthy!N550)</f>
        <v>0.7404506896548293</v>
      </c>
      <c r="U569">
        <f>STDEV(Patient3_Healthy!N550,Patient4_Healthy!N550,Patient7_Healthy!N550,Patient32_Healthy!N550)</f>
        <v>0.32613682304429614</v>
      </c>
      <c r="V569" s="132">
        <f>AVERAGE(Patient3_Healthy!O550,Patient4_Healthy!O550,Patient7_Healthy!O550,Patient32_Healthy!O550)</f>
        <v>0.62637375114169103</v>
      </c>
      <c r="W569" s="139">
        <f>STDEV(Patient3_Healthy!O550,Patient4_Healthy!O550,Patient7_Healthy!O550,Patient32_Healthy!O550)</f>
        <v>0.37038762664239572</v>
      </c>
      <c r="X569" s="132">
        <f>AVERAGE(Patient3_Healthy!P550,Patient4_Healthy!P550,Patient7_Healthy!P550,Patient32_Healthy!P550)</f>
        <v>0.56450541777625751</v>
      </c>
      <c r="Y569" s="139">
        <f>STDEV(Patient3_Healthy!P550,Patient4_Healthy!P550,Patient7_Healthy!P550,Patient32_Healthy!P550)</f>
        <v>0.37867648876682852</v>
      </c>
      <c r="Z569" s="132">
        <f>AVERAGE(Patient3_Healthy!Q550,Patient4_Healthy!Q550,Patient7_Healthy!Q550,Patient32_Healthy!Q550)</f>
        <v>0.60350535227396673</v>
      </c>
      <c r="AA569" s="139">
        <f>STDEV(Patient3_Healthy!Q550,Patient4_Healthy!Q550,Patient7_Healthy!Q550,Patient32_Healthy!Q550)</f>
        <v>0.16077912069138753</v>
      </c>
      <c r="AB569" s="132">
        <f>AVERAGE(Patient3_Healthy!R550,Patient4_Healthy!R550,Patient7_Healthy!R550,Patient32_Healthy!R550)</f>
        <v>0.47066650082562783</v>
      </c>
      <c r="AC569" s="139">
        <f>STDEV(Patient3_Healthy!R550,Patient4_Healthy!R550,Patient7_Healthy!R550,Patient32_Healthy!R550)</f>
        <v>0.47160168040728734</v>
      </c>
      <c r="AD569" s="132">
        <f>AVERAGE(Patient3_Healthy!S550,Patient4_Healthy!S550,Patient7_Healthy!S550,Patient32_Healthy!S550)</f>
        <v>0.42244472578292763</v>
      </c>
      <c r="AE569" s="139">
        <f>STDEV(Patient3_Healthy!S550,Patient4_Healthy!S550,Patient7_Healthy!S550,Patient32_Healthy!S550)</f>
        <v>0.383725361511082</v>
      </c>
      <c r="AF569">
        <f>AVERAGE(Patient3_Healthy!T550,Patient4_Healthy!T550,Patient7_Healthy!T550,Patient32_Healthy!T550)</f>
        <v>0.38298378056761923</v>
      </c>
      <c r="AG569">
        <f>STDEV(Patient3_Healthy!T550,Patient4_Healthy!T550,Patient7_Healthy!T550,Patient32_Healthy!T550)</f>
        <v>0.35888806899450032</v>
      </c>
    </row>
    <row r="570" spans="1:33" x14ac:dyDescent="0.25">
      <c r="A570" s="131" t="s">
        <v>144</v>
      </c>
      <c r="B570" s="132">
        <f>AVERAGE(Patient3_Healthy!B551,Patient4_Healthy!B551,Patient7_Healthy!B551,Patient32_Healthy!B551)</f>
        <v>8.1161320713372955</v>
      </c>
      <c r="C570" s="139">
        <f>STDEV(Patient3_Healthy!B551,Patient4_Healthy!B551,Patient7_Healthy!B551,Patient32_Healthy!B551)</f>
        <v>5.8981663580939783</v>
      </c>
      <c r="D570">
        <f>AVERAGE(Patient3_Healthy!C551,Patient4_Healthy!C551,Patient7_Healthy!C551,Patient32_Healthy!C551)</f>
        <v>3.8129200979524756</v>
      </c>
      <c r="E570" s="139">
        <f>STDEV(Patient3_Healthy!C551,Patient4_Healthy!C551,Patient7_Healthy!C551,Patient32_Healthy!C551)</f>
        <v>4.629594886163698</v>
      </c>
      <c r="F570" s="132">
        <f>AVERAGE(Patient3_Healthy!D551,Patient4_Healthy!D551,Patient7_Healthy!D551,Patient32_Healthy!D551)</f>
        <v>9.7085068632371261</v>
      </c>
      <c r="G570" s="139">
        <f>STDEV(Patient3_Healthy!D551,Patient4_Healthy!D551,Patient7_Healthy!D551,Patient32_Healthy!D551)</f>
        <v>4.1891078226879692</v>
      </c>
      <c r="H570">
        <f>AVERAGE(Patient3_Healthy!E551,Patient4_Healthy!E551,Patient7_Healthy!E551,Patient32_Healthy!E551)</f>
        <v>-3.9302370984218897</v>
      </c>
      <c r="I570">
        <f>STDEV(Patient3_Healthy!E551,Patient4_Healthy!E551,Patient7_Healthy!E551,Patient32_Healthy!E551)</f>
        <v>7.1921472361580534</v>
      </c>
      <c r="L570" s="133" t="s">
        <v>145</v>
      </c>
      <c r="M570">
        <f>AVERAGE(Patient3_Healthy!H551,Patient4_Healthy!H551,Patient7_Healthy!H551,Patient32_Healthy!H551)</f>
        <v>320.33742043646987</v>
      </c>
      <c r="N570">
        <f>STDEV(Patient3_Healthy!H551,Patient4_Healthy!H551,Patient7_Healthy!H551,Patient32_Healthy!H551)</f>
        <v>40.928928800175875</v>
      </c>
      <c r="Q570" s="147" t="s">
        <v>159</v>
      </c>
      <c r="R570" s="132">
        <f>AVERAGE(Patient3_Healthy!M551,Patient4_Healthy!M551,Patient7_Healthy!M551,Patient32_Healthy!M551)</f>
        <v>0.57036171467250341</v>
      </c>
      <c r="S570" s="139">
        <f>STDEV(Patient3_Healthy!M551,Patient4_Healthy!M551,Patient7_Healthy!M551,Patient32_Healthy!M551)</f>
        <v>0.1762817606813375</v>
      </c>
      <c r="T570">
        <f>AVERAGE(Patient3_Healthy!N551,Patient4_Healthy!N551,Patient7_Healthy!N551,Patient32_Healthy!N551)</f>
        <v>0.5213860887665317</v>
      </c>
      <c r="U570">
        <f>STDEV(Patient3_Healthy!N551,Patient4_Healthy!N551,Patient7_Healthy!N551,Patient32_Healthy!N551)</f>
        <v>0.30835611112357525</v>
      </c>
      <c r="V570" s="132">
        <f>AVERAGE(Patient3_Healthy!O551,Patient4_Healthy!O551,Patient7_Healthy!O551,Patient32_Healthy!O551)</f>
        <v>0.52859626232330037</v>
      </c>
      <c r="W570" s="139">
        <f>STDEV(Patient3_Healthy!O551,Patient4_Healthy!O551,Patient7_Healthy!O551,Patient32_Healthy!O551)</f>
        <v>0.24332199238985985</v>
      </c>
      <c r="X570" s="132">
        <f>AVERAGE(Patient3_Healthy!P551,Patient4_Healthy!P551,Patient7_Healthy!P551,Patient32_Healthy!P551)</f>
        <v>0.54901292858765161</v>
      </c>
      <c r="Y570" s="139">
        <f>STDEV(Patient3_Healthy!P551,Patient4_Healthy!P551,Patient7_Healthy!P551,Patient32_Healthy!P551)</f>
        <v>0.31035333564310896</v>
      </c>
      <c r="Z570" s="132">
        <f>AVERAGE(Patient3_Healthy!Q551,Patient4_Healthy!Q551,Patient7_Healthy!Q551,Patient32_Healthy!Q551)</f>
        <v>0.49268866164740782</v>
      </c>
      <c r="AA570" s="139">
        <f>STDEV(Patient3_Healthy!Q551,Patient4_Healthy!Q551,Patient7_Healthy!Q551,Patient32_Healthy!Q551)</f>
        <v>0.30652023149657087</v>
      </c>
      <c r="AB570" s="132">
        <f>AVERAGE(Patient3_Healthy!R551,Patient4_Healthy!R551,Patient7_Healthy!R551,Patient32_Healthy!R551)</f>
        <v>0.45475183037909378</v>
      </c>
      <c r="AC570" s="139">
        <f>STDEV(Patient3_Healthy!R551,Patient4_Healthy!R551,Patient7_Healthy!R551,Patient32_Healthy!R551)</f>
        <v>0.44284104401928787</v>
      </c>
      <c r="AD570" s="132">
        <f>AVERAGE(Patient3_Healthy!S551,Patient4_Healthy!S551,Patient7_Healthy!S551,Patient32_Healthy!S551)</f>
        <v>0.36741154863299208</v>
      </c>
      <c r="AE570" s="139">
        <f>STDEV(Patient3_Healthy!S551,Patient4_Healthy!S551,Patient7_Healthy!S551,Patient32_Healthy!S551)</f>
        <v>0.36285508163459407</v>
      </c>
      <c r="AF570">
        <f>AVERAGE(Patient3_Healthy!T551,Patient4_Healthy!T551,Patient7_Healthy!T551,Patient32_Healthy!T551)</f>
        <v>0.35815175845497715</v>
      </c>
      <c r="AG570">
        <f>STDEV(Patient3_Healthy!T551,Patient4_Healthy!T551,Patient7_Healthy!T551,Patient32_Healthy!T551)</f>
        <v>0.41497671016979126</v>
      </c>
    </row>
    <row r="571" spans="1:33" x14ac:dyDescent="0.25">
      <c r="A571" s="131" t="s">
        <v>145</v>
      </c>
      <c r="B571" s="132">
        <f>AVERAGE(Patient3_Healthy!B552,Patient4_Healthy!B552,Patient7_Healthy!B552,Patient32_Healthy!B552)</f>
        <v>5.3239988507436786</v>
      </c>
      <c r="C571" s="139">
        <f>STDEV(Patient3_Healthy!B552,Patient4_Healthy!B552,Patient7_Healthy!B552,Patient32_Healthy!B552)</f>
        <v>1.4389369190546411</v>
      </c>
      <c r="D571">
        <f>AVERAGE(Patient3_Healthy!C552,Patient4_Healthy!C552,Patient7_Healthy!C552,Patient32_Healthy!C552)</f>
        <v>3.2462025311837737</v>
      </c>
      <c r="E571" s="139">
        <f>STDEV(Patient3_Healthy!C552,Patient4_Healthy!C552,Patient7_Healthy!C552,Patient32_Healthy!C552)</f>
        <v>0.51206336413448783</v>
      </c>
      <c r="F571" s="132">
        <f>AVERAGE(Patient3_Healthy!D552,Patient4_Healthy!D552,Patient7_Healthy!D552,Patient32_Healthy!D552)</f>
        <v>7.1182253425640347</v>
      </c>
      <c r="G571" s="139">
        <f>STDEV(Patient3_Healthy!D552,Patient4_Healthy!D552,Patient7_Healthy!D552,Patient32_Healthy!D552)</f>
        <v>1.5008532662137701</v>
      </c>
      <c r="H571">
        <f>AVERAGE(Patient3_Healthy!E552,Patient4_Healthy!E552,Patient7_Healthy!E552,Patient32_Healthy!E552)</f>
        <v>-2.5165354129320132</v>
      </c>
      <c r="I571">
        <f>STDEV(Patient3_Healthy!E552,Patient4_Healthy!E552,Patient7_Healthy!E552,Patient32_Healthy!E552)</f>
        <v>6.737190305791982</v>
      </c>
      <c r="L571" s="133" t="s">
        <v>146</v>
      </c>
      <c r="M571">
        <f>AVERAGE(Patient3_Healthy!H552,Patient4_Healthy!H552,Patient7_Healthy!H552,Patient32_Healthy!H552)</f>
        <v>318.77172179778972</v>
      </c>
      <c r="N571">
        <f>STDEV(Patient3_Healthy!H552,Patient4_Healthy!H552,Patient7_Healthy!H552,Patient32_Healthy!H552)</f>
        <v>78.692471514678289</v>
      </c>
      <c r="Q571" s="147" t="s">
        <v>160</v>
      </c>
      <c r="R571" s="132">
        <f>AVERAGE(Patient3_Healthy!M552,Patient4_Healthy!M552,Patient7_Healthy!M552,Patient32_Healthy!M552)</f>
        <v>0.62124561062821704</v>
      </c>
      <c r="S571" s="139">
        <f>STDEV(Patient3_Healthy!M552,Patient4_Healthy!M552,Patient7_Healthy!M552,Patient32_Healthy!M552)</f>
        <v>5.5108542238004987E-2</v>
      </c>
      <c r="T571">
        <f>AVERAGE(Patient3_Healthy!N552,Patient4_Healthy!N552,Patient7_Healthy!N552,Patient32_Healthy!N552)</f>
        <v>0.51263264180601398</v>
      </c>
      <c r="U571">
        <f>STDEV(Patient3_Healthy!N552,Patient4_Healthy!N552,Patient7_Healthy!N552,Patient32_Healthy!N552)</f>
        <v>0.38359846279716647</v>
      </c>
      <c r="V571" s="132">
        <f>AVERAGE(Patient3_Healthy!O552,Patient4_Healthy!O552,Patient7_Healthy!O552,Patient32_Healthy!O552)</f>
        <v>0.4688066594191489</v>
      </c>
      <c r="W571" s="139">
        <f>STDEV(Patient3_Healthy!O552,Patient4_Healthy!O552,Patient7_Healthy!O552,Patient32_Healthy!O552)</f>
        <v>0.15214221789322008</v>
      </c>
      <c r="X571" s="132">
        <f>AVERAGE(Patient3_Healthy!P552,Patient4_Healthy!P552,Patient7_Healthy!P552,Patient32_Healthy!P552)</f>
        <v>0.52619710285593724</v>
      </c>
      <c r="Y571" s="139">
        <f>STDEV(Patient3_Healthy!P552,Patient4_Healthy!P552,Patient7_Healthy!P552,Patient32_Healthy!P552)</f>
        <v>0.20196735320218615</v>
      </c>
      <c r="Z571" s="132">
        <f>AVERAGE(Patient3_Healthy!Q552,Patient4_Healthy!Q552,Patient7_Healthy!Q552,Patient32_Healthy!Q552)</f>
        <v>0.61298729841513289</v>
      </c>
      <c r="AA571" s="139">
        <f>STDEV(Patient3_Healthy!Q552,Patient4_Healthy!Q552,Patient7_Healthy!Q552,Patient32_Healthy!Q552)</f>
        <v>0.43441927169921402</v>
      </c>
      <c r="AB571" s="132">
        <f>AVERAGE(Patient3_Healthy!R552,Patient4_Healthy!R552,Patient7_Healthy!R552,Patient32_Healthy!R552)</f>
        <v>0.43546867917055482</v>
      </c>
      <c r="AC571" s="139">
        <f>STDEV(Patient3_Healthy!R552,Patient4_Healthy!R552,Patient7_Healthy!R552,Patient32_Healthy!R552)</f>
        <v>0.39457120276139002</v>
      </c>
      <c r="AD571" s="132">
        <f>AVERAGE(Patient3_Healthy!S552,Patient4_Healthy!S552,Patient7_Healthy!S552,Patient32_Healthy!S552)</f>
        <v>0.46487962654988135</v>
      </c>
      <c r="AE571" s="139">
        <f>STDEV(Patient3_Healthy!S552,Patient4_Healthy!S552,Patient7_Healthy!S552,Patient32_Healthy!S552)</f>
        <v>0.4654380619057143</v>
      </c>
      <c r="AF571">
        <f>AVERAGE(Patient3_Healthy!T552,Patient4_Healthy!T552,Patient7_Healthy!T552,Patient32_Healthy!T552)</f>
        <v>0.42786983196953843</v>
      </c>
      <c r="AG571">
        <f>STDEV(Patient3_Healthy!T552,Patient4_Healthy!T552,Patient7_Healthy!T552,Patient32_Healthy!T552)</f>
        <v>0.50549807405076785</v>
      </c>
    </row>
    <row r="572" spans="1:33" x14ac:dyDescent="0.25">
      <c r="A572" s="131" t="s">
        <v>146</v>
      </c>
      <c r="B572" s="132">
        <f>AVERAGE(Patient3_Healthy!B553,Patient4_Healthy!B553,Patient7_Healthy!B553,Patient32_Healthy!B553)</f>
        <v>6.1756716103403955</v>
      </c>
      <c r="C572" s="139">
        <f>STDEV(Patient3_Healthy!B553,Patient4_Healthy!B553,Patient7_Healthy!B553,Patient32_Healthy!B553)</f>
        <v>0.42313030328194229</v>
      </c>
      <c r="D572">
        <f>AVERAGE(Patient3_Healthy!C553,Patient4_Healthy!C553,Patient7_Healthy!C553,Patient32_Healthy!C553)</f>
        <v>-1.6104028228301175</v>
      </c>
      <c r="E572" s="139">
        <f>STDEV(Patient3_Healthy!C553,Patient4_Healthy!C553,Patient7_Healthy!C553,Patient32_Healthy!C553)</f>
        <v>4.7242084429035112</v>
      </c>
      <c r="F572" s="132">
        <f>AVERAGE(Patient3_Healthy!D553,Patient4_Healthy!D553,Patient7_Healthy!D553,Patient32_Healthy!D553)</f>
        <v>10.353112408775612</v>
      </c>
      <c r="G572" s="139">
        <f>STDEV(Patient3_Healthy!D553,Patient4_Healthy!D553,Patient7_Healthy!D553,Patient32_Healthy!D553)</f>
        <v>5.0467234497155209</v>
      </c>
      <c r="H572">
        <f>AVERAGE(Patient3_Healthy!E553,Patient4_Healthy!E553,Patient7_Healthy!E553,Patient32_Healthy!E553)</f>
        <v>1.761126039804588</v>
      </c>
      <c r="I572">
        <f>STDEV(Patient3_Healthy!E553,Patient4_Healthy!E553,Patient7_Healthy!E553,Patient32_Healthy!E553)</f>
        <v>11.449972053913651</v>
      </c>
      <c r="L572" s="133" t="s">
        <v>147</v>
      </c>
      <c r="M572">
        <f>AVERAGE(Patient3_Healthy!H553,Patient4_Healthy!H553,Patient7_Healthy!H553,Patient32_Healthy!H553)</f>
        <v>376.45100728638442</v>
      </c>
      <c r="N572">
        <f>STDEV(Patient3_Healthy!H553,Patient4_Healthy!H553,Patient7_Healthy!H553,Patient32_Healthy!H553)</f>
        <v>103.56470618102497</v>
      </c>
      <c r="Q572" s="147" t="s">
        <v>187</v>
      </c>
      <c r="R572" s="132">
        <f>AVERAGE(Patient3_Healthy!M553,Patient4_Healthy!M553,Patient7_Healthy!M553,Patient32_Healthy!M553)</f>
        <v>0.54897208992043389</v>
      </c>
      <c r="S572" s="139">
        <f>STDEV(Patient3_Healthy!M553,Patient4_Healthy!M553,Patient7_Healthy!M553,Patient32_Healthy!M553)</f>
        <v>0.19132048924155162</v>
      </c>
      <c r="T572">
        <f>AVERAGE(Patient3_Healthy!N553,Patient4_Healthy!N553,Patient7_Healthy!N553,Patient32_Healthy!N553)</f>
        <v>0.65733715404525372</v>
      </c>
      <c r="U572">
        <f>STDEV(Patient3_Healthy!N553,Patient4_Healthy!N553,Patient7_Healthy!N553,Patient32_Healthy!N553)</f>
        <v>0.37061529448666664</v>
      </c>
      <c r="V572" s="132">
        <f>AVERAGE(Patient3_Healthy!O553,Patient4_Healthy!O553,Patient7_Healthy!O553,Patient32_Healthy!O553)</f>
        <v>0.38854908698173474</v>
      </c>
      <c r="W572" s="139">
        <f>STDEV(Patient3_Healthy!O553,Patient4_Healthy!O553,Patient7_Healthy!O553,Patient32_Healthy!O553)</f>
        <v>0.18056224180883398</v>
      </c>
      <c r="X572" s="132">
        <f>AVERAGE(Patient3_Healthy!P553,Patient4_Healthy!P553,Patient7_Healthy!P553,Patient32_Healthy!P553)</f>
        <v>0.37395737816072816</v>
      </c>
      <c r="Y572" s="139">
        <f>STDEV(Patient3_Healthy!P553,Patient4_Healthy!P553,Patient7_Healthy!P553,Patient32_Healthy!P553)</f>
        <v>5.2919578082079984E-2</v>
      </c>
      <c r="Z572" s="132">
        <f>AVERAGE(Patient3_Healthy!Q553,Patient4_Healthy!Q553,Patient7_Healthy!Q553,Patient32_Healthy!Q553)</f>
        <v>0.41098095809095558</v>
      </c>
      <c r="AA572" s="139">
        <f>STDEV(Patient3_Healthy!Q553,Patient4_Healthy!Q553,Patient7_Healthy!Q553,Patient32_Healthy!Q553)</f>
        <v>0.38398466358156408</v>
      </c>
      <c r="AB572" s="132">
        <f>AVERAGE(Patient3_Healthy!R553,Patient4_Healthy!R553,Patient7_Healthy!R553,Patient32_Healthy!R553)</f>
        <v>0.18332964260777657</v>
      </c>
      <c r="AC572" s="139">
        <f>STDEV(Patient3_Healthy!R553,Patient4_Healthy!R553,Patient7_Healthy!R553,Patient32_Healthy!R553)</f>
        <v>0.18504507651004981</v>
      </c>
      <c r="AD572" s="132">
        <f>AVERAGE(Patient3_Healthy!S553,Patient4_Healthy!S553,Patient7_Healthy!S553,Patient32_Healthy!S553)</f>
        <v>0.21718496925390501</v>
      </c>
      <c r="AE572" s="139">
        <f>STDEV(Patient3_Healthy!S553,Patient4_Healthy!S553,Patient7_Healthy!S553,Patient32_Healthy!S553)</f>
        <v>4.4471337286948534E-2</v>
      </c>
      <c r="AF572">
        <f>AVERAGE(Patient3_Healthy!T553,Patient4_Healthy!T553,Patient7_Healthy!T553,Patient32_Healthy!T553)</f>
        <v>0.12824025506563169</v>
      </c>
      <c r="AG572">
        <f>STDEV(Patient3_Healthy!T553,Patient4_Healthy!T553,Patient7_Healthy!T553,Patient32_Healthy!T553)</f>
        <v>0.11762034941016147</v>
      </c>
    </row>
    <row r="573" spans="1:33" x14ac:dyDescent="0.25">
      <c r="A573" s="131" t="s">
        <v>147</v>
      </c>
      <c r="B573" s="132">
        <f>AVERAGE(Patient3_Healthy!B554,Patient4_Healthy!B554,Patient7_Healthy!B554,Patient32_Healthy!B554)</f>
        <v>7.0700658759831523</v>
      </c>
      <c r="C573" s="139">
        <f>STDEV(Patient3_Healthy!B554,Patient4_Healthy!B554,Patient7_Healthy!B554,Patient32_Healthy!B554)</f>
        <v>2.348868029580061</v>
      </c>
      <c r="D573">
        <f>AVERAGE(Patient3_Healthy!C554,Patient4_Healthy!C554,Patient7_Healthy!C554,Patient32_Healthy!C554)</f>
        <v>1.3978943029557733</v>
      </c>
      <c r="E573" s="139">
        <f>STDEV(Patient3_Healthy!C554,Patient4_Healthy!C554,Patient7_Healthy!C554,Patient32_Healthy!C554)</f>
        <v>12.263137058279899</v>
      </c>
      <c r="F573" s="132">
        <f>AVERAGE(Patient3_Healthy!D554,Patient4_Healthy!D554,Patient7_Healthy!D554,Patient32_Healthy!D554)</f>
        <v>6.6713166580105172</v>
      </c>
      <c r="G573" s="139">
        <f>STDEV(Patient3_Healthy!D554,Patient4_Healthy!D554,Patient7_Healthy!D554,Patient32_Healthy!D554)</f>
        <v>0.84561653895772981</v>
      </c>
      <c r="H573">
        <f>AVERAGE(Patient3_Healthy!E554,Patient4_Healthy!E554,Patient7_Healthy!E554,Patient32_Healthy!E554)</f>
        <v>-2.030561036804559</v>
      </c>
      <c r="I573">
        <f>STDEV(Patient3_Healthy!E554,Patient4_Healthy!E554,Patient7_Healthy!E554,Patient32_Healthy!E554)</f>
        <v>9.0188058089223837</v>
      </c>
      <c r="L573" s="133" t="s">
        <v>148</v>
      </c>
      <c r="M573">
        <f>AVERAGE(Patient3_Healthy!H554,Patient4_Healthy!H554,Patient7_Healthy!H554,Patient32_Healthy!H554)</f>
        <v>1276.1930125590284</v>
      </c>
      <c r="N573">
        <f>STDEV(Patient3_Healthy!H554,Patient4_Healthy!H554,Patient7_Healthy!H554,Patient32_Healthy!H554)</f>
        <v>824.33604456908404</v>
      </c>
      <c r="Q573" s="147" t="s">
        <v>188</v>
      </c>
      <c r="R573" s="132">
        <f>AVERAGE(Patient3_Healthy!M554,Patient4_Healthy!M554,Patient7_Healthy!M554,Patient32_Healthy!M554)</f>
        <v>0.69357022083189745</v>
      </c>
      <c r="S573" s="141" t="s">
        <v>246</v>
      </c>
      <c r="T573">
        <f>AVERAGE(Patient3_Healthy!N554,Patient4_Healthy!N554,Patient7_Healthy!N554,Patient32_Healthy!N554)</f>
        <v>0.93607816002945698</v>
      </c>
      <c r="U573" s="141" t="s">
        <v>246</v>
      </c>
      <c r="V573" s="132">
        <f>AVERAGE(Patient3_Healthy!O554,Patient4_Healthy!O554,Patient7_Healthy!O554,Patient32_Healthy!O554)</f>
        <v>0.48291048655349073</v>
      </c>
      <c r="W573" s="141" t="s">
        <v>246</v>
      </c>
      <c r="X573" s="132">
        <f>AVERAGE(Patient3_Healthy!P554,Patient4_Healthy!P554,Patient7_Healthy!P554,Patient32_Healthy!P554)</f>
        <v>0.3004235384258005</v>
      </c>
      <c r="Y573" s="141" t="s">
        <v>246</v>
      </c>
      <c r="Z573" s="132">
        <f>AVERAGE(Patient3_Healthy!Q554,Patient4_Healthy!Q554,Patient7_Healthy!Q554,Patient32_Healthy!Q554)</f>
        <v>0.63864738542209332</v>
      </c>
      <c r="AA573" s="141" t="s">
        <v>246</v>
      </c>
      <c r="AB573" s="132">
        <f>AVERAGE(Patient3_Healthy!R554,Patient4_Healthy!R554,Patient7_Healthy!R554,Patient32_Healthy!R554)</f>
        <v>0.32251637114200948</v>
      </c>
      <c r="AC573" s="141" t="s">
        <v>246</v>
      </c>
      <c r="AD573" s="132">
        <f>AVERAGE(Patient3_Healthy!S554,Patient4_Healthy!S554,Patient7_Healthy!S554,Patient32_Healthy!S554)</f>
        <v>0.1999158168626137</v>
      </c>
      <c r="AE573" s="141" t="s">
        <v>246</v>
      </c>
      <c r="AF573">
        <f>AVERAGE(Patient3_Healthy!T554,Patient4_Healthy!T554,Patient7_Healthy!T554,Patient32_Healthy!T554)</f>
        <v>0.16604133367103041</v>
      </c>
      <c r="AG573" s="141" t="s">
        <v>246</v>
      </c>
    </row>
    <row r="574" spans="1:33" x14ac:dyDescent="0.25">
      <c r="A574" s="131" t="s">
        <v>148</v>
      </c>
      <c r="B574" s="132">
        <f>AVERAGE(Patient3_Healthy!B555,Patient4_Healthy!B555,Patient7_Healthy!B555,Patient32_Healthy!B555)</f>
        <v>13.628560775400182</v>
      </c>
      <c r="C574" s="139">
        <f>STDEV(Patient3_Healthy!B555,Patient4_Healthy!B555,Patient7_Healthy!B555,Patient32_Healthy!B555)</f>
        <v>1.3396050518540281</v>
      </c>
      <c r="D574">
        <f>AVERAGE(Patient3_Healthy!C555,Patient4_Healthy!C555,Patient7_Healthy!C555,Patient32_Healthy!C555)</f>
        <v>-1.1714095759899594</v>
      </c>
      <c r="E574" s="139">
        <f>STDEV(Patient3_Healthy!C555,Patient4_Healthy!C555,Patient7_Healthy!C555,Patient32_Healthy!C555)</f>
        <v>17.403563943895552</v>
      </c>
      <c r="F574" s="132">
        <f>AVERAGE(Patient3_Healthy!D555,Patient4_Healthy!D555,Patient7_Healthy!D555,Patient32_Healthy!D555)</f>
        <v>23.368572575369626</v>
      </c>
      <c r="G574" s="139">
        <f>STDEV(Patient3_Healthy!D555,Patient4_Healthy!D555,Patient7_Healthy!D555,Patient32_Healthy!D555)</f>
        <v>3.414059810187299</v>
      </c>
      <c r="H574">
        <f>AVERAGE(Patient3_Healthy!E555,Patient4_Healthy!E555,Patient7_Healthy!E555,Patient32_Healthy!E555)</f>
        <v>8.7289323476835179</v>
      </c>
      <c r="I574">
        <f>STDEV(Patient3_Healthy!E555,Patient4_Healthy!E555,Patient7_Healthy!E555,Patient32_Healthy!E555)</f>
        <v>19.205449028076742</v>
      </c>
      <c r="L574" s="133" t="s">
        <v>149</v>
      </c>
      <c r="M574">
        <f>AVERAGE(Patient3_Healthy!H555,Patient4_Healthy!H555,Patient7_Healthy!H555,Patient32_Healthy!H555)</f>
        <v>746.64986731288275</v>
      </c>
      <c r="N574" s="141" t="s">
        <v>246</v>
      </c>
      <c r="Q574" s="165"/>
    </row>
    <row r="575" spans="1:33" x14ac:dyDescent="0.25">
      <c r="A575" s="131" t="s">
        <v>149</v>
      </c>
      <c r="B575" s="132">
        <f>AVERAGE(Patient4_Healthy!B556,Patient7_Healthy!B556,Patient32_Healthy!B556)</f>
        <v>8.7320001949362691</v>
      </c>
      <c r="C575" s="141" t="s">
        <v>246</v>
      </c>
      <c r="D575">
        <f>AVERAGE(Patient4_Healthy!C556,Patient7_Healthy!C556,Patient32_Healthy!C556)</f>
        <v>6.8032335227204506</v>
      </c>
      <c r="E575" s="141" t="s">
        <v>246</v>
      </c>
      <c r="F575" s="132">
        <f>AVERAGE(Patient3_Healthy!D556,Patient4_Healthy!D556,Patient7_Healthy!D556,Patient32_Healthy!D556)</f>
        <v>11.877715066661519</v>
      </c>
      <c r="G575" s="141" t="s">
        <v>246</v>
      </c>
      <c r="H575">
        <f>AVERAGE(Patient3_Healthy!E556,Patient4_Healthy!E556,Patient7_Healthy!E556,Patient32_Healthy!E556)</f>
        <v>-12.21191992748876</v>
      </c>
      <c r="I575" s="141" t="s">
        <v>246</v>
      </c>
      <c r="L575" s="133" t="s">
        <v>150</v>
      </c>
      <c r="M575">
        <f>AVERAGE(Patient3_Healthy!H556,Patient4_Healthy!H556,Patient7_Healthy!H556,Patient32_Healthy!H556)</f>
        <v>172.06729263879291</v>
      </c>
      <c r="N575" s="141" t="s">
        <v>246</v>
      </c>
      <c r="Q575" s="165"/>
    </row>
    <row r="576" spans="1:33" x14ac:dyDescent="0.25">
      <c r="A576" s="131" t="s">
        <v>150</v>
      </c>
      <c r="B576" s="132">
        <f>AVERAGE(Patient4_Healthy!B557,Patient7_Healthy!B557,Patient32_Healthy!B557)</f>
        <v>2.908933648538317</v>
      </c>
      <c r="C576" s="141" t="s">
        <v>246</v>
      </c>
      <c r="D576">
        <f>AVERAGE(Patient4_Healthy!C557,Patient7_Healthy!C557,Patient32_Healthy!C557)</f>
        <v>-1.292343249829806</v>
      </c>
      <c r="E576" s="141" t="s">
        <v>246</v>
      </c>
      <c r="F576" s="132">
        <f>AVERAGE(Patient3_Healthy!D557,Patient4_Healthy!D557,Patient7_Healthy!D557,Patient32_Healthy!D557)</f>
        <v>6.1343186601889466</v>
      </c>
      <c r="G576" s="141" t="s">
        <v>246</v>
      </c>
      <c r="H576">
        <f>AVERAGE(Patient3_Healthy!E557,Patient4_Healthy!E557,Patient7_Healthy!E557,Patient32_Healthy!E557)</f>
        <v>4.2814693881432282</v>
      </c>
      <c r="I576" s="141" t="s">
        <v>246</v>
      </c>
      <c r="L576" s="133" t="s">
        <v>151</v>
      </c>
      <c r="M576" s="141" t="s">
        <v>246</v>
      </c>
      <c r="N576" s="141" t="s">
        <v>246</v>
      </c>
      <c r="Q576" s="165"/>
    </row>
    <row r="577" spans="1:33" x14ac:dyDescent="0.25">
      <c r="A577" s="131" t="s">
        <v>151</v>
      </c>
      <c r="B577" s="132"/>
      <c r="C577" s="139"/>
      <c r="E577" s="139"/>
      <c r="F577" s="132"/>
      <c r="G577" s="139"/>
      <c r="L577" s="133" t="s">
        <v>152</v>
      </c>
      <c r="M577" s="141" t="s">
        <v>246</v>
      </c>
      <c r="N577" s="141" t="s">
        <v>246</v>
      </c>
      <c r="Q577" s="165"/>
    </row>
    <row r="578" spans="1:33" x14ac:dyDescent="0.25">
      <c r="A578" s="131" t="s">
        <v>152</v>
      </c>
      <c r="B578" s="132"/>
      <c r="C578" s="139"/>
      <c r="E578" s="139"/>
      <c r="F578" s="132"/>
      <c r="G578" s="139"/>
    </row>
    <row r="579" spans="1:33" x14ac:dyDescent="0.25">
      <c r="A579" s="165"/>
    </row>
    <row r="580" spans="1:33" x14ac:dyDescent="0.25">
      <c r="A580" s="165"/>
    </row>
    <row r="581" spans="1:33" x14ac:dyDescent="0.25">
      <c r="A581" s="165"/>
    </row>
    <row r="582" spans="1:33" x14ac:dyDescent="0.25">
      <c r="A582" s="165"/>
    </row>
    <row r="583" spans="1:33" x14ac:dyDescent="0.25">
      <c r="A583" s="165"/>
    </row>
    <row r="584" spans="1:33" x14ac:dyDescent="0.25">
      <c r="A584" s="165"/>
    </row>
    <row r="586" spans="1:33" x14ac:dyDescent="0.25">
      <c r="A586" s="165" t="s">
        <v>175</v>
      </c>
      <c r="Q586" s="165" t="s">
        <v>176</v>
      </c>
    </row>
    <row r="587" spans="1:33" x14ac:dyDescent="0.25">
      <c r="A587" s="198"/>
      <c r="B587" s="200" t="s">
        <v>12</v>
      </c>
      <c r="C587" s="201"/>
      <c r="D587" s="201"/>
      <c r="E587" s="202"/>
      <c r="F587" s="203" t="s">
        <v>105</v>
      </c>
      <c r="G587" s="201"/>
      <c r="H587" s="201"/>
      <c r="I587" s="201"/>
      <c r="L587" s="204"/>
      <c r="M587" s="205" t="s">
        <v>130</v>
      </c>
      <c r="N587" s="205"/>
      <c r="Q587" s="135"/>
      <c r="R587" s="206" t="s">
        <v>131</v>
      </c>
      <c r="S587" s="207"/>
      <c r="T587" s="206" t="s">
        <v>132</v>
      </c>
      <c r="U587" s="207"/>
      <c r="V587" s="206" t="s">
        <v>133</v>
      </c>
      <c r="W587" s="207"/>
      <c r="X587" s="206" t="s">
        <v>134</v>
      </c>
      <c r="Y587" s="207"/>
      <c r="Z587" s="206" t="s">
        <v>135</v>
      </c>
      <c r="AA587" s="207"/>
      <c r="AB587" s="206" t="s">
        <v>136</v>
      </c>
      <c r="AC587" s="207"/>
      <c r="AD587" s="206" t="s">
        <v>137</v>
      </c>
      <c r="AE587" s="207"/>
      <c r="AF587" s="208" t="s">
        <v>138</v>
      </c>
      <c r="AG587" s="208"/>
    </row>
    <row r="588" spans="1:33" x14ac:dyDescent="0.25">
      <c r="A588" s="198"/>
      <c r="B588" s="209" t="s">
        <v>139</v>
      </c>
      <c r="C588" s="210"/>
      <c r="D588" s="211" t="s">
        <v>140</v>
      </c>
      <c r="E588" s="210"/>
      <c r="F588" s="209" t="s">
        <v>139</v>
      </c>
      <c r="G588" s="210"/>
      <c r="H588" s="211" t="s">
        <v>140</v>
      </c>
      <c r="I588" s="212"/>
      <c r="L588" s="204"/>
      <c r="M588" s="133" t="s">
        <v>241</v>
      </c>
      <c r="N588" s="133" t="s">
        <v>19</v>
      </c>
      <c r="Q588" s="135"/>
      <c r="R588" s="134" t="s">
        <v>241</v>
      </c>
      <c r="S588" s="136" t="s">
        <v>19</v>
      </c>
      <c r="T588" s="135" t="s">
        <v>241</v>
      </c>
      <c r="U588" s="135" t="s">
        <v>19</v>
      </c>
      <c r="V588" s="134" t="s">
        <v>241</v>
      </c>
      <c r="W588" s="136" t="s">
        <v>19</v>
      </c>
      <c r="X588" s="134" t="s">
        <v>241</v>
      </c>
      <c r="Y588" s="136" t="s">
        <v>19</v>
      </c>
      <c r="Z588" s="134" t="s">
        <v>241</v>
      </c>
      <c r="AA588" s="136" t="s">
        <v>19</v>
      </c>
      <c r="AB588" s="134" t="s">
        <v>241</v>
      </c>
      <c r="AC588" s="136" t="s">
        <v>19</v>
      </c>
      <c r="AD588" s="134" t="s">
        <v>241</v>
      </c>
      <c r="AE588" s="136" t="s">
        <v>19</v>
      </c>
      <c r="AF588" s="135" t="s">
        <v>241</v>
      </c>
      <c r="AG588" s="135" t="s">
        <v>19</v>
      </c>
    </row>
    <row r="589" spans="1:33" x14ac:dyDescent="0.25">
      <c r="A589" s="199"/>
      <c r="B589" s="129" t="s">
        <v>241</v>
      </c>
      <c r="C589" s="130" t="s">
        <v>19</v>
      </c>
      <c r="D589" s="131" t="s">
        <v>241</v>
      </c>
      <c r="E589" s="130" t="s">
        <v>19</v>
      </c>
      <c r="F589" s="129" t="s">
        <v>241</v>
      </c>
      <c r="G589" s="130" t="s">
        <v>19</v>
      </c>
      <c r="H589" s="131" t="s">
        <v>241</v>
      </c>
      <c r="I589" s="131" t="s">
        <v>19</v>
      </c>
      <c r="L589" s="133" t="s">
        <v>141</v>
      </c>
      <c r="M589">
        <f>AVERAGE(Patient3_Healthy!H570,Patient4_Healthy!H570,Patient7_Healthy!H570,Patient32_Healthy!H570)</f>
        <v>1522.4609549715597</v>
      </c>
      <c r="N589">
        <f>STDEV(Patient3_Healthy!H570,Patient4_Healthy!H570,Patient7_Healthy!H570,Patient32_Healthy!H570)</f>
        <v>2340.8919207106942</v>
      </c>
      <c r="Q589" s="135" t="s">
        <v>141</v>
      </c>
      <c r="R589" s="132">
        <f>AVERAGE(Patient3_Healthy!M570,Patient4_Healthy!M570,Patient7_Healthy!M570,Patient32_Healthy!M570)</f>
        <v>0.97133722515282817</v>
      </c>
      <c r="S589" s="139">
        <f>STDEV(Patient3_Healthy!M570,Patient4_Healthy!M570,Patient7_Healthy!M570,Patient32_Healthy!M570)</f>
        <v>4.5579545588226647E-2</v>
      </c>
      <c r="T589">
        <f>AVERAGE(Patient3_Healthy!N570,Patient4_Healthy!N570,Patient7_Healthy!N570,Patient32_Healthy!N570)</f>
        <v>0.92155605932290452</v>
      </c>
      <c r="U589">
        <f>STDEV(Patient3_Healthy!N570,Patient4_Healthy!N570,Patient7_Healthy!N570,Patient32_Healthy!N570)</f>
        <v>0.12284922718483796</v>
      </c>
      <c r="V589" s="132">
        <f>AVERAGE(Patient3_Healthy!O570,Patient4_Healthy!O570,Patient7_Healthy!O570,Patient32_Healthy!O570)</f>
        <v>0.94477793953120714</v>
      </c>
      <c r="W589" s="139">
        <f>STDEV(Patient3_Healthy!O570,Patient4_Healthy!O570,Patient7_Healthy!O570,Patient32_Healthy!O570)</f>
        <v>4.1056392622203154E-2</v>
      </c>
      <c r="X589" s="132">
        <f>AVERAGE(Patient3_Healthy!P570,Patient4_Healthy!P570,Patient7_Healthy!P570,Patient32_Healthy!P570)</f>
        <v>0.90898422669956114</v>
      </c>
      <c r="Y589" s="139">
        <f>STDEV(Patient3_Healthy!P570,Patient4_Healthy!P570,Patient7_Healthy!P570,Patient32_Healthy!P570)</f>
        <v>0.18203154660087772</v>
      </c>
      <c r="Z589" s="132">
        <f>AVERAGE(Patient3_Healthy!Q570,Patient4_Healthy!Q570,Patient7_Healthy!Q570,Patient32_Healthy!Q570)</f>
        <v>0.90828349179611412</v>
      </c>
      <c r="AA589" s="139">
        <f>STDEV(Patient3_Healthy!Q570,Patient4_Healthy!Q570,Patient7_Healthy!Q570,Patient32_Healthy!Q570)</f>
        <v>0.13389465457502886</v>
      </c>
      <c r="AB589" s="132">
        <f>AVERAGE(Patient3_Healthy!R570,Patient4_Healthy!R570,Patient7_Healthy!R570,Patient32_Healthy!R570)</f>
        <v>0.9200797958738306</v>
      </c>
      <c r="AC589" s="139">
        <f>STDEV(Patient3_Healthy!R570,Patient4_Healthy!R570,Patient7_Healthy!R570,Patient32_Healthy!R570)</f>
        <v>0.15984040825233925</v>
      </c>
      <c r="AD589" s="132">
        <f>AVERAGE(Patient3_Healthy!S570,Patient4_Healthy!S570,Patient7_Healthy!S570,Patient32_Healthy!S570)</f>
        <v>0.87134816366226231</v>
      </c>
      <c r="AE589" s="139">
        <f>STDEV(Patient3_Healthy!S570,Patient4_Healthy!S570,Patient7_Healthy!S570,Patient32_Healthy!S570)</f>
        <v>0.24639808964794963</v>
      </c>
      <c r="AF589">
        <f>AVERAGE(Patient3_Healthy!T570,Patient4_Healthy!T570,Patient7_Healthy!T570,Patient32_Healthy!T570)</f>
        <v>0.80677538717904962</v>
      </c>
      <c r="AG589">
        <f>STDEV(Patient3_Healthy!T570,Patient4_Healthy!T570,Patient7_Healthy!T570,Patient32_Healthy!T570)</f>
        <v>0.274442618061495</v>
      </c>
    </row>
    <row r="590" spans="1:33" x14ac:dyDescent="0.25">
      <c r="A590" s="131" t="s">
        <v>141</v>
      </c>
      <c r="B590" s="132">
        <f>AVERAGE(Patient3_Healthy!B571,Patient4_Healthy!B571,Patient7_Healthy!B571,Patient32_Healthy!B571)</f>
        <v>16.469320282997696</v>
      </c>
      <c r="C590" s="139">
        <f>STDEV(Patient3_Healthy!B571,Patient4_Healthy!B571,Patient7_Healthy!B571,Patient32_Healthy!B571)</f>
        <v>22.859170683894558</v>
      </c>
      <c r="D590">
        <f>AVERAGE(Patient3_Healthy!C571,Patient4_Healthy!C571,Patient7_Healthy!C571,Patient32_Healthy!C571)</f>
        <v>9.2126696268926409</v>
      </c>
      <c r="E590" s="139">
        <f>STDEV(Patient3_Healthy!C571,Patient4_Healthy!C571,Patient7_Healthy!C571,Patient32_Healthy!C571)</f>
        <v>19.233119204480367</v>
      </c>
      <c r="F590" s="132">
        <f>AVERAGE(Patient3_Healthy!D571,Patient4_Healthy!D571,Patient7_Healthy!D571,Patient32_Healthy!D571)</f>
        <v>13.088158523077459</v>
      </c>
      <c r="G590" s="139">
        <f>STDEV(Patient3_Healthy!D571,Patient4_Healthy!D571,Patient7_Healthy!D571,Patient32_Healthy!D571)</f>
        <v>12.305684234669382</v>
      </c>
      <c r="H590">
        <f>AVERAGE(Patient3_Healthy!E571,Patient4_Healthy!E571,Patient7_Healthy!E571,Patient32_Healthy!E571)</f>
        <v>-6.021383724211244</v>
      </c>
      <c r="I590">
        <f>STDEV(Patient3_Healthy!E571,Patient4_Healthy!E571,Patient7_Healthy!E571,Patient32_Healthy!E571)</f>
        <v>13.551339192022962</v>
      </c>
      <c r="L590" s="133" t="s">
        <v>142</v>
      </c>
      <c r="M590">
        <f>AVERAGE(Patient3_Healthy!H571,Patient4_Healthy!H571,Patient7_Healthy!H571,Patient32_Healthy!H571)</f>
        <v>493.15643685882128</v>
      </c>
      <c r="N590">
        <f>STDEV(Patient3_Healthy!H571,Patient4_Healthy!H571,Patient7_Healthy!H571,Patient32_Healthy!H571)</f>
        <v>650.79777604795754</v>
      </c>
      <c r="Q590" s="135" t="s">
        <v>142</v>
      </c>
      <c r="R590" s="132">
        <f>AVERAGE(Patient3_Healthy!M571,Patient4_Healthy!M571,Patient7_Healthy!M571,Patient32_Healthy!M571)</f>
        <v>0.89068560867883495</v>
      </c>
      <c r="S590" s="139">
        <f>STDEV(Patient3_Healthy!M571,Patient4_Healthy!M571,Patient7_Healthy!M571,Patient32_Healthy!M571)</f>
        <v>6.1546935443475642E-2</v>
      </c>
      <c r="T590">
        <f>AVERAGE(Patient3_Healthy!N571,Patient4_Healthy!N571,Patient7_Healthy!N571,Patient32_Healthy!N571)</f>
        <v>0.88157386864777232</v>
      </c>
      <c r="U590">
        <f>STDEV(Patient3_Healthy!N571,Patient4_Healthy!N571,Patient7_Healthy!N571,Patient32_Healthy!N571)</f>
        <v>0.11269800004217052</v>
      </c>
      <c r="V590" s="132">
        <f>AVERAGE(Patient3_Healthy!O571,Patient4_Healthy!O571,Patient7_Healthy!O571,Patient32_Healthy!O571)</f>
        <v>0.8079309149054017</v>
      </c>
      <c r="W590" s="139">
        <f>STDEV(Patient3_Healthy!O571,Patient4_Healthy!O571,Patient7_Healthy!O571,Patient32_Healthy!O571)</f>
        <v>8.5134070323943115E-2</v>
      </c>
      <c r="X590" s="132">
        <f>AVERAGE(Patient3_Healthy!P571,Patient4_Healthy!P571,Patient7_Healthy!P571,Patient32_Healthy!P571)</f>
        <v>0.74310820234986397</v>
      </c>
      <c r="Y590" s="139">
        <f>STDEV(Patient3_Healthy!P571,Patient4_Healthy!P571,Patient7_Healthy!P571,Patient32_Healthy!P571)</f>
        <v>0.20191720440521449</v>
      </c>
      <c r="Z590" s="132">
        <f>AVERAGE(Patient3_Healthy!Q571,Patient4_Healthy!Q571,Patient7_Healthy!Q571,Patient32_Healthy!Q571)</f>
        <v>0.85869843299430426</v>
      </c>
      <c r="AA590" s="139">
        <f>STDEV(Patient3_Healthy!Q571,Patient4_Healthy!Q571,Patient7_Healthy!Q571,Patient32_Healthy!Q571)</f>
        <v>0.14270831234804612</v>
      </c>
      <c r="AB590" s="132">
        <f>AVERAGE(Patient3_Healthy!R571,Patient4_Healthy!R571,Patient7_Healthy!R571,Patient32_Healthy!R571)</f>
        <v>0.84960934498470153</v>
      </c>
      <c r="AC590" s="139">
        <f>STDEV(Patient3_Healthy!R571,Patient4_Healthy!R571,Patient7_Healthy!R571,Patient32_Healthy!R571)</f>
        <v>0.10510715387412668</v>
      </c>
      <c r="AD590" s="132">
        <f>AVERAGE(Patient3_Healthy!S571,Patient4_Healthy!S571,Patient7_Healthy!S571,Patient32_Healthy!S571)</f>
        <v>0.78654447750403467</v>
      </c>
      <c r="AE590" s="139">
        <f>STDEV(Patient3_Healthy!S571,Patient4_Healthy!S571,Patient7_Healthy!S571,Patient32_Healthy!S571)</f>
        <v>0.19419977737241428</v>
      </c>
      <c r="AF590">
        <f>AVERAGE(Patient3_Healthy!T571,Patient4_Healthy!T571,Patient7_Healthy!T571,Patient32_Healthy!T571)</f>
        <v>0.77261581613587182</v>
      </c>
      <c r="AG590">
        <f>STDEV(Patient3_Healthy!T571,Patient4_Healthy!T571,Patient7_Healthy!T571,Patient32_Healthy!T571)</f>
        <v>0.27859150149318207</v>
      </c>
    </row>
    <row r="591" spans="1:33" x14ac:dyDescent="0.25">
      <c r="A591" s="131" t="s">
        <v>142</v>
      </c>
      <c r="B591" s="132">
        <f>AVERAGE(Patient3_Healthy!B572,Patient4_Healthy!B572,Patient7_Healthy!B572,Patient32_Healthy!B572)</f>
        <v>11.128596911652737</v>
      </c>
      <c r="C591" s="139">
        <f>STDEV(Patient3_Healthy!B572,Patient4_Healthy!B572,Patient7_Healthy!B572,Patient32_Healthy!B572)</f>
        <v>15.777857517293437</v>
      </c>
      <c r="D591">
        <f>AVERAGE(Patient3_Healthy!C572,Patient4_Healthy!C572,Patient7_Healthy!C572,Patient32_Healthy!C572)</f>
        <v>-9.3260714234275977</v>
      </c>
      <c r="E591" s="139">
        <f>STDEV(Patient3_Healthy!C572,Patient4_Healthy!C572,Patient7_Healthy!C572,Patient32_Healthy!C572)</f>
        <v>18.232856898950807</v>
      </c>
      <c r="F591" s="132">
        <f>AVERAGE(Patient3_Healthy!D572,Patient4_Healthy!D572,Patient7_Healthy!D572,Patient32_Healthy!D572)</f>
        <v>12.294284131714889</v>
      </c>
      <c r="G591" s="139">
        <f>STDEV(Patient3_Healthy!D572,Patient4_Healthy!D572,Patient7_Healthy!D572,Patient32_Healthy!D572)</f>
        <v>12.982045894537789</v>
      </c>
      <c r="H591">
        <f>AVERAGE(Patient3_Healthy!E572,Patient4_Healthy!E572,Patient7_Healthy!E572,Patient32_Healthy!E572)</f>
        <v>7.2784502332116023</v>
      </c>
      <c r="I591">
        <f>STDEV(Patient3_Healthy!E572,Patient4_Healthy!E572,Patient7_Healthy!E572,Patient32_Healthy!E572)</f>
        <v>15.312521994362859</v>
      </c>
      <c r="L591" s="133" t="s">
        <v>143</v>
      </c>
      <c r="M591">
        <f>AVERAGE(Patient3_Healthy!H572,Patient4_Healthy!H572,Patient7_Healthy!H572,Patient32_Healthy!H572)</f>
        <v>263.18830064519199</v>
      </c>
      <c r="N591">
        <f>STDEV(Patient3_Healthy!H572,Patient4_Healthy!H572,Patient7_Healthy!H572,Patient32_Healthy!H572)</f>
        <v>107.85988448508454</v>
      </c>
      <c r="Q591" s="135" t="s">
        <v>143</v>
      </c>
      <c r="R591" s="132">
        <f>AVERAGE(Patient3_Healthy!M572,Patient4_Healthy!M572,Patient7_Healthy!M572,Patient32_Healthy!M572)</f>
        <v>0.84275889639514112</v>
      </c>
      <c r="S591" s="139">
        <f>STDEV(Patient3_Healthy!M572,Patient4_Healthy!M572,Patient7_Healthy!M572,Patient32_Healthy!M572)</f>
        <v>0.12618597215118496</v>
      </c>
      <c r="T591">
        <f>AVERAGE(Patient3_Healthy!N572,Patient4_Healthy!N572,Patient7_Healthy!N572,Patient32_Healthy!N572)</f>
        <v>0.86101111814195752</v>
      </c>
      <c r="U591">
        <f>STDEV(Patient3_Healthy!N572,Patient4_Healthy!N572,Patient7_Healthy!N572,Patient32_Healthy!N572)</f>
        <v>8.5734800319401588E-2</v>
      </c>
      <c r="V591" s="132">
        <f>AVERAGE(Patient3_Healthy!O572,Patient4_Healthy!O572,Patient7_Healthy!O572,Patient32_Healthy!O572)</f>
        <v>0.79342769250575351</v>
      </c>
      <c r="W591" s="139">
        <f>STDEV(Patient3_Healthy!O572,Patient4_Healthy!O572,Patient7_Healthy!O572,Patient32_Healthy!O572)</f>
        <v>0.2275267307408661</v>
      </c>
      <c r="X591" s="132">
        <f>AVERAGE(Patient3_Healthy!P572,Patient4_Healthy!P572,Patient7_Healthy!P572,Patient32_Healthy!P572)</f>
        <v>0.68623323963589211</v>
      </c>
      <c r="Y591" s="139">
        <f>STDEV(Patient3_Healthy!P572,Patient4_Healthy!P572,Patient7_Healthy!P572,Patient32_Healthy!P572)</f>
        <v>0.20990922327038963</v>
      </c>
      <c r="Z591" s="132">
        <f>AVERAGE(Patient3_Healthy!Q572,Patient4_Healthy!Q572,Patient7_Healthy!Q572,Patient32_Healthy!Q572)</f>
        <v>0.80589168576001657</v>
      </c>
      <c r="AA591" s="139">
        <f>STDEV(Patient3_Healthy!Q572,Patient4_Healthy!Q572,Patient7_Healthy!Q572,Patient32_Healthy!Q572)</f>
        <v>4.5146895973469152E-2</v>
      </c>
      <c r="AB591" s="132">
        <f>AVERAGE(Patient3_Healthy!R572,Patient4_Healthy!R572,Patient7_Healthy!R572,Patient32_Healthy!R572)</f>
        <v>0.84230816240531348</v>
      </c>
      <c r="AC591" s="139">
        <f>STDEV(Patient3_Healthy!R572,Patient4_Healthy!R572,Patient7_Healthy!R572,Patient32_Healthy!R572)</f>
        <v>0.13637317299510818</v>
      </c>
      <c r="AD591" s="132">
        <f>AVERAGE(Patient3_Healthy!S572,Patient4_Healthy!S572,Patient7_Healthy!S572,Patient32_Healthy!S572)</f>
        <v>0.79268337099027342</v>
      </c>
      <c r="AE591" s="139">
        <f>STDEV(Patient3_Healthy!S572,Patient4_Healthy!S572,Patient7_Healthy!S572,Patient32_Healthy!S572)</f>
        <v>0.18260657376197736</v>
      </c>
      <c r="AF591">
        <f>AVERAGE(Patient3_Healthy!T572,Patient4_Healthy!T572,Patient7_Healthy!T572,Patient32_Healthy!T572)</f>
        <v>0.74909959136262116</v>
      </c>
      <c r="AG591">
        <f>STDEV(Patient3_Healthy!T572,Patient4_Healthy!T572,Patient7_Healthy!T572,Patient32_Healthy!T572)</f>
        <v>0.25931295648697222</v>
      </c>
    </row>
    <row r="592" spans="1:33" x14ac:dyDescent="0.25">
      <c r="A592" s="131" t="s">
        <v>143</v>
      </c>
      <c r="B592" s="132">
        <f>AVERAGE(Patient3_Healthy!B573,Patient4_Healthy!B573,Patient7_Healthy!B573,Patient32_Healthy!B573)</f>
        <v>5.3832753964560442</v>
      </c>
      <c r="C592" s="139">
        <f>STDEV(Patient3_Healthy!B573,Patient4_Healthy!B573,Patient7_Healthy!B573,Patient32_Healthy!B573)</f>
        <v>2.1535072134966819</v>
      </c>
      <c r="D592">
        <f>AVERAGE(Patient3_Healthy!C573,Patient4_Healthy!C573,Patient7_Healthy!C573,Patient32_Healthy!C573)</f>
        <v>1.1429562067025145</v>
      </c>
      <c r="E592" s="139">
        <f>STDEV(Patient3_Healthy!C573,Patient4_Healthy!C573,Patient7_Healthy!C573,Patient32_Healthy!C573)</f>
        <v>3.8264497721745343</v>
      </c>
      <c r="F592" s="132">
        <f>AVERAGE(Patient3_Healthy!D573,Patient4_Healthy!D573,Patient7_Healthy!D573,Patient32_Healthy!D573)</f>
        <v>7.2655409618141427</v>
      </c>
      <c r="G592" s="139">
        <f>STDEV(Patient3_Healthy!D573,Patient4_Healthy!D573,Patient7_Healthy!D573,Patient32_Healthy!D573)</f>
        <v>2.6441138356828859</v>
      </c>
      <c r="H592">
        <f>AVERAGE(Patient3_Healthy!E573,Patient4_Healthy!E573,Patient7_Healthy!E573,Patient32_Healthy!E573)</f>
        <v>0.22118132956581327</v>
      </c>
      <c r="I592">
        <f>STDEV(Patient3_Healthy!E573,Patient4_Healthy!E573,Patient7_Healthy!E573,Patient32_Healthy!E573)</f>
        <v>3.8236798431633177</v>
      </c>
      <c r="L592" s="133" t="s">
        <v>144</v>
      </c>
      <c r="M592">
        <f>AVERAGE(Patient3_Healthy!H573,Patient4_Healthy!H573,Patient7_Healthy!H573,Patient32_Healthy!H573)</f>
        <v>177.27980356550739</v>
      </c>
      <c r="N592">
        <f>STDEV(Patient3_Healthy!H573,Patient4_Healthy!H573,Patient7_Healthy!H573,Patient32_Healthy!H573)</f>
        <v>112.39471679790996</v>
      </c>
      <c r="Q592" s="135" t="s">
        <v>144</v>
      </c>
      <c r="R592" s="132">
        <f>AVERAGE(Patient3_Healthy!M573,Patient4_Healthy!M573,Patient7_Healthy!M573,Patient32_Healthy!M573)</f>
        <v>0.90434888767359256</v>
      </c>
      <c r="S592" s="139">
        <f>STDEV(Patient3_Healthy!M573,Patient4_Healthy!M573,Patient7_Healthy!M573,Patient32_Healthy!M573)</f>
        <v>7.8016891125481519E-2</v>
      </c>
      <c r="T592">
        <f>AVERAGE(Patient3_Healthy!N573,Patient4_Healthy!N573,Patient7_Healthy!N573,Patient32_Healthy!N573)</f>
        <v>0.85991554121214109</v>
      </c>
      <c r="U592">
        <f>STDEV(Patient3_Healthy!N573,Patient4_Healthy!N573,Patient7_Healthy!N573,Patient32_Healthy!N573)</f>
        <v>0.12461440900418481</v>
      </c>
      <c r="V592" s="132">
        <f>AVERAGE(Patient3_Healthy!O573,Patient4_Healthy!O573,Patient7_Healthy!O573,Patient32_Healthy!O573)</f>
        <v>0.7694585550860239</v>
      </c>
      <c r="W592" s="139">
        <f>STDEV(Patient3_Healthy!O573,Patient4_Healthy!O573,Patient7_Healthy!O573,Patient32_Healthy!O573)</f>
        <v>0.18525483862469364</v>
      </c>
      <c r="X592" s="132">
        <f>AVERAGE(Patient3_Healthy!P573,Patient4_Healthy!P573,Patient7_Healthy!P573,Patient32_Healthy!P573)</f>
        <v>0.70472401156648301</v>
      </c>
      <c r="Y592" s="139">
        <f>STDEV(Patient3_Healthy!P573,Patient4_Healthy!P573,Patient7_Healthy!P573,Patient32_Healthy!P573)</f>
        <v>0.19490499904641087</v>
      </c>
      <c r="Z592" s="132">
        <f>AVERAGE(Patient3_Healthy!Q573,Patient4_Healthy!Q573,Patient7_Healthy!Q573,Patient32_Healthy!Q573)</f>
        <v>0.78281133425590088</v>
      </c>
      <c r="AA592" s="139">
        <f>STDEV(Patient3_Healthy!Q573,Patient4_Healthy!Q573,Patient7_Healthy!Q573,Patient32_Healthy!Q573)</f>
        <v>0.11493130513020051</v>
      </c>
      <c r="AB592" s="132">
        <f>AVERAGE(Patient3_Healthy!R573,Patient4_Healthy!R573,Patient7_Healthy!R573,Patient32_Healthy!R573)</f>
        <v>0.84387990077969066</v>
      </c>
      <c r="AC592" s="139">
        <f>STDEV(Patient3_Healthy!R573,Patient4_Healthy!R573,Patient7_Healthy!R573,Patient32_Healthy!R573)</f>
        <v>0.15791821811021764</v>
      </c>
      <c r="AD592" s="132">
        <f>AVERAGE(Patient3_Healthy!S573,Patient4_Healthy!S573,Patient7_Healthy!S573,Patient32_Healthy!S573)</f>
        <v>0.76249650856989026</v>
      </c>
      <c r="AE592" s="139">
        <f>STDEV(Patient3_Healthy!S573,Patient4_Healthy!S573,Patient7_Healthy!S573,Patient32_Healthy!S573)</f>
        <v>0.17483626114562165</v>
      </c>
      <c r="AF592">
        <f>AVERAGE(Patient3_Healthy!T573,Patient4_Healthy!T573,Patient7_Healthy!T573,Patient32_Healthy!T573)</f>
        <v>0.79651883266699985</v>
      </c>
      <c r="AG592">
        <f>STDEV(Patient3_Healthy!T573,Patient4_Healthy!T573,Patient7_Healthy!T573,Patient32_Healthy!T573)</f>
        <v>0.2926084359255422</v>
      </c>
    </row>
    <row r="593" spans="1:33" x14ac:dyDescent="0.25">
      <c r="A593" s="131" t="s">
        <v>144</v>
      </c>
      <c r="B593" s="132">
        <f>AVERAGE(Patient3_Healthy!B574,Patient4_Healthy!B574,Patient7_Healthy!B574,Patient32_Healthy!B574)</f>
        <v>4.5208388538019477</v>
      </c>
      <c r="C593" s="139">
        <f>STDEV(Patient3_Healthy!B574,Patient4_Healthy!B574,Patient7_Healthy!B574,Patient32_Healthy!B574)</f>
        <v>2.0329093148913047</v>
      </c>
      <c r="D593">
        <f>AVERAGE(Patient3_Healthy!C574,Patient4_Healthy!C574,Patient7_Healthy!C574,Patient32_Healthy!C574)</f>
        <v>-2.3701804525512689</v>
      </c>
      <c r="E593" s="139">
        <f>STDEV(Patient3_Healthy!C574,Patient4_Healthy!C574,Patient7_Healthy!C574,Patient32_Healthy!C574)</f>
        <v>4.9575676078435995</v>
      </c>
      <c r="F593" s="132">
        <f>AVERAGE(Patient3_Healthy!D574,Patient4_Healthy!D574,Patient7_Healthy!D574,Patient32_Healthy!D574)</f>
        <v>6.0281145186318206</v>
      </c>
      <c r="G593" s="139">
        <f>STDEV(Patient3_Healthy!D574,Patient4_Healthy!D574,Patient7_Healthy!D574,Patient32_Healthy!D574)</f>
        <v>2.0963594049156189</v>
      </c>
      <c r="H593">
        <f>AVERAGE(Patient3_Healthy!E574,Patient4_Healthy!E574,Patient7_Healthy!E574,Patient32_Healthy!E574)</f>
        <v>3.4717542449935888</v>
      </c>
      <c r="I593">
        <f>STDEV(Patient3_Healthy!E574,Patient4_Healthy!E574,Patient7_Healthy!E574,Patient32_Healthy!E574)</f>
        <v>3.0046425414024478</v>
      </c>
      <c r="L593" s="133" t="s">
        <v>145</v>
      </c>
      <c r="M593">
        <f>AVERAGE(Patient3_Healthy!H574,Patient4_Healthy!H574,Patient7_Healthy!H574,Patient32_Healthy!H574)</f>
        <v>166.52973429039446</v>
      </c>
      <c r="N593">
        <f>STDEV(Patient3_Healthy!H574,Patient4_Healthy!H574,Patient7_Healthy!H574,Patient32_Healthy!H574)</f>
        <v>79.075391748406659</v>
      </c>
      <c r="Q593" s="135" t="s">
        <v>145</v>
      </c>
      <c r="R593" s="132">
        <f>AVERAGE(Patient3_Healthy!M574,Patient4_Healthy!M574,Patient7_Healthy!M574,Patient32_Healthy!M574)</f>
        <v>0.86488668420572135</v>
      </c>
      <c r="S593" s="139">
        <f>STDEV(Patient3_Healthy!M574,Patient4_Healthy!M574,Patient7_Healthy!M574,Patient32_Healthy!M574)</f>
        <v>8.2452562884392983E-2</v>
      </c>
      <c r="T593">
        <f>AVERAGE(Patient3_Healthy!N574,Patient4_Healthy!N574,Patient7_Healthy!N574,Patient32_Healthy!N574)</f>
        <v>0.87203863462818809</v>
      </c>
      <c r="U593">
        <f>STDEV(Patient3_Healthy!N574,Patient4_Healthy!N574,Patient7_Healthy!N574,Patient32_Healthy!N574)</f>
        <v>8.3832294334560117E-2</v>
      </c>
      <c r="V593" s="132">
        <f>AVERAGE(Patient3_Healthy!O574,Patient4_Healthy!O574,Patient7_Healthy!O574,Patient32_Healthy!O574)</f>
        <v>0.84961436247530342</v>
      </c>
      <c r="W593" s="139">
        <f>STDEV(Patient3_Healthy!O574,Patient4_Healthy!O574,Patient7_Healthy!O574,Patient32_Healthy!O574)</f>
        <v>0.17738727889193948</v>
      </c>
      <c r="X593" s="132">
        <f>AVERAGE(Patient3_Healthy!P574,Patient4_Healthy!P574,Patient7_Healthy!P574,Patient32_Healthy!P574)</f>
        <v>0.7326736338546237</v>
      </c>
      <c r="Y593" s="139">
        <f>STDEV(Patient3_Healthy!P574,Patient4_Healthy!P574,Patient7_Healthy!P574,Patient32_Healthy!P574)</f>
        <v>0.19612145961623978</v>
      </c>
      <c r="Z593" s="132">
        <f>AVERAGE(Patient3_Healthy!Q574,Patient4_Healthy!Q574,Patient7_Healthy!Q574,Patient32_Healthy!Q574)</f>
        <v>0.86886435953973584</v>
      </c>
      <c r="AA593" s="139">
        <f>STDEV(Patient3_Healthy!Q574,Patient4_Healthy!Q574,Patient7_Healthy!Q574,Patient32_Healthy!Q574)</f>
        <v>3.7742568869789897E-2</v>
      </c>
      <c r="AB593" s="132">
        <f>AVERAGE(Patient3_Healthy!R574,Patient4_Healthy!R574,Patient7_Healthy!R574,Patient32_Healthy!R574)</f>
        <v>0.85458786967884393</v>
      </c>
      <c r="AC593" s="139">
        <f>STDEV(Patient3_Healthy!R574,Patient4_Healthy!R574,Patient7_Healthy!R574,Patient32_Healthy!R574)</f>
        <v>0.1005799867640803</v>
      </c>
      <c r="AD593" s="132">
        <f>AVERAGE(Patient3_Healthy!S574,Patient4_Healthy!S574,Patient7_Healthy!S574,Patient32_Healthy!S574)</f>
        <v>0.77532954377882235</v>
      </c>
      <c r="AE593" s="139">
        <f>STDEV(Patient3_Healthy!S574,Patient4_Healthy!S574,Patient7_Healthy!S574,Patient32_Healthy!S574)</f>
        <v>0.17392566223784589</v>
      </c>
      <c r="AF593">
        <f>AVERAGE(Patient3_Healthy!T574,Patient4_Healthy!T574,Patient7_Healthy!T574,Patient32_Healthy!T574)</f>
        <v>0.79971620530440557</v>
      </c>
      <c r="AG593">
        <f>STDEV(Patient3_Healthy!T574,Patient4_Healthy!T574,Patient7_Healthy!T574,Patient32_Healthy!T574)</f>
        <v>0.26956585605838784</v>
      </c>
    </row>
    <row r="594" spans="1:33" x14ac:dyDescent="0.25">
      <c r="A594" s="131" t="s">
        <v>145</v>
      </c>
      <c r="B594" s="132">
        <f>AVERAGE(Patient3_Healthy!B575,Patient4_Healthy!B575,Patient7_Healthy!B575,Patient32_Healthy!B575)</f>
        <v>4.4912886416302609</v>
      </c>
      <c r="C594" s="139">
        <f>STDEV(Patient3_Healthy!B575,Patient4_Healthy!B575,Patient7_Healthy!B575,Patient32_Healthy!B575)</f>
        <v>1.3624721563671602</v>
      </c>
      <c r="D594">
        <f>AVERAGE(Patient3_Healthy!C575,Patient4_Healthy!C575,Patient7_Healthy!C575,Patient32_Healthy!C575)</f>
        <v>1.7267034440597024</v>
      </c>
      <c r="E594" s="139">
        <f>STDEV(Patient3_Healthy!C575,Patient4_Healthy!C575,Patient7_Healthy!C575,Patient32_Healthy!C575)</f>
        <v>2.355720641143098</v>
      </c>
      <c r="F594" s="132">
        <f>AVERAGE(Patient3_Healthy!D575,Patient4_Healthy!D575,Patient7_Healthy!D575,Patient32_Healthy!D575)</f>
        <v>5.4813295506359276</v>
      </c>
      <c r="G594" s="139">
        <f>STDEV(Patient3_Healthy!D575,Patient4_Healthy!D575,Patient7_Healthy!D575,Patient32_Healthy!D575)</f>
        <v>1.9731478085264254</v>
      </c>
      <c r="H594">
        <f>AVERAGE(Patient3_Healthy!E575,Patient4_Healthy!E575,Patient7_Healthy!E575,Patient32_Healthy!E575)</f>
        <v>-1.1378260261615294</v>
      </c>
      <c r="I594">
        <f>STDEV(Patient3_Healthy!E575,Patient4_Healthy!E575,Patient7_Healthy!E575,Patient32_Healthy!E575)</f>
        <v>3.0411050663072343</v>
      </c>
      <c r="L594" s="133" t="s">
        <v>146</v>
      </c>
      <c r="M594">
        <f>AVERAGE(Patient3_Healthy!H575,Patient4_Healthy!H575,Patient7_Healthy!H575,Patient32_Healthy!H575)</f>
        <v>167.38300826399163</v>
      </c>
      <c r="N594">
        <f>STDEV(Patient3_Healthy!H575,Patient4_Healthy!H575,Patient7_Healthy!H575,Patient32_Healthy!H575)</f>
        <v>89.697045900281125</v>
      </c>
      <c r="Q594" s="135" t="s">
        <v>146</v>
      </c>
      <c r="R594" s="132">
        <f>AVERAGE(Patient3_Healthy!M575,Patient4_Healthy!M575,Patient7_Healthy!M575,Patient32_Healthy!M575)</f>
        <v>0.91179751201543091</v>
      </c>
      <c r="S594" s="139">
        <f>STDEV(Patient3_Healthy!M575,Patient4_Healthy!M575,Patient7_Healthy!M575,Patient32_Healthy!M575)</f>
        <v>4.4393491025059649E-2</v>
      </c>
      <c r="T594">
        <f>AVERAGE(Patient3_Healthy!N575,Patient4_Healthy!N575,Patient7_Healthy!N575,Patient32_Healthy!N575)</f>
        <v>0.94185735086093869</v>
      </c>
      <c r="U594">
        <f>STDEV(Patient3_Healthy!N575,Patient4_Healthy!N575,Patient7_Healthy!N575,Patient32_Healthy!N575)</f>
        <v>8.7700093881205657E-2</v>
      </c>
      <c r="V594" s="132">
        <f>AVERAGE(Patient3_Healthy!O575,Patient4_Healthy!O575,Patient7_Healthy!O575,Patient32_Healthy!O575)</f>
        <v>0.80368954445271301</v>
      </c>
      <c r="W594" s="139">
        <f>STDEV(Patient3_Healthy!O575,Patient4_Healthy!O575,Patient7_Healthy!O575,Patient32_Healthy!O575)</f>
        <v>0.17426384938401743</v>
      </c>
      <c r="X594" s="132">
        <f>AVERAGE(Patient3_Healthy!P575,Patient4_Healthy!P575,Patient7_Healthy!P575,Patient32_Healthy!P575)</f>
        <v>0.69205263794959571</v>
      </c>
      <c r="Y594" s="139">
        <f>STDEV(Patient3_Healthy!P575,Patient4_Healthy!P575,Patient7_Healthy!P575,Patient32_Healthy!P575)</f>
        <v>0.19033076681330174</v>
      </c>
      <c r="Z594" s="132">
        <f>AVERAGE(Patient3_Healthy!Q575,Patient4_Healthy!Q575,Patient7_Healthy!Q575,Patient32_Healthy!Q575)</f>
        <v>0.96085206776185328</v>
      </c>
      <c r="AA594" s="139">
        <f>STDEV(Patient3_Healthy!Q575,Patient4_Healthy!Q575,Patient7_Healthy!Q575,Patient32_Healthy!Q575)</f>
        <v>4.707855704205112E-2</v>
      </c>
      <c r="AB594" s="132">
        <f>AVERAGE(Patient3_Healthy!R575,Patient4_Healthy!R575,Patient7_Healthy!R575,Patient32_Healthy!R575)</f>
        <v>0.87164517305302758</v>
      </c>
      <c r="AC594" s="139">
        <f>STDEV(Patient3_Healthy!R575,Patient4_Healthy!R575,Patient7_Healthy!R575,Patient32_Healthy!R575)</f>
        <v>0.10429550275174027</v>
      </c>
      <c r="AD594" s="132">
        <f>AVERAGE(Patient3_Healthy!S575,Patient4_Healthy!S575,Patient7_Healthy!S575,Patient32_Healthy!S575)</f>
        <v>0.78289734057136073</v>
      </c>
      <c r="AE594" s="139">
        <f>STDEV(Patient3_Healthy!S575,Patient4_Healthy!S575,Patient7_Healthy!S575,Patient32_Healthy!S575)</f>
        <v>0.15021665453409988</v>
      </c>
      <c r="AF594">
        <f>AVERAGE(Patient3_Healthy!T575,Patient4_Healthy!T575,Patient7_Healthy!T575,Patient32_Healthy!T575)</f>
        <v>0.80637238439281589</v>
      </c>
      <c r="AG594">
        <f>STDEV(Patient3_Healthy!T575,Patient4_Healthy!T575,Patient7_Healthy!T575,Patient32_Healthy!T575)</f>
        <v>0.16966793768310298</v>
      </c>
    </row>
    <row r="595" spans="1:33" x14ac:dyDescent="0.25">
      <c r="A595" s="131" t="s">
        <v>146</v>
      </c>
      <c r="B595" s="132">
        <f>AVERAGE(Patient3_Healthy!B576,Patient4_Healthy!B576,Patient7_Healthy!B576,Patient32_Healthy!B576)</f>
        <v>4.3938649593695374</v>
      </c>
      <c r="C595" s="139">
        <f>STDEV(Patient3_Healthy!B576,Patient4_Healthy!B576,Patient7_Healthy!B576,Patient32_Healthy!B576)</f>
        <v>0.61408702876536359</v>
      </c>
      <c r="D595">
        <f>AVERAGE(Patient3_Healthy!C576,Patient4_Healthy!C576,Patient7_Healthy!C576,Patient32_Healthy!C576)</f>
        <v>-1.9226979105867019</v>
      </c>
      <c r="E595" s="139">
        <f>STDEV(Patient3_Healthy!C576,Patient4_Healthy!C576,Patient7_Healthy!C576,Patient32_Healthy!C576)</f>
        <v>3.4602390711098883</v>
      </c>
      <c r="F595" s="132">
        <f>AVERAGE(Patient3_Healthy!D576,Patient4_Healthy!D576,Patient7_Healthy!D576,Patient32_Healthy!D576)</f>
        <v>5.6692331166742509</v>
      </c>
      <c r="G595" s="139">
        <f>STDEV(Patient3_Healthy!D576,Patient4_Healthy!D576,Patient7_Healthy!D576,Patient32_Healthy!D576)</f>
        <v>1.0998895230481585</v>
      </c>
      <c r="H595">
        <f>AVERAGE(Patient3_Healthy!E576,Patient4_Healthy!E576,Patient7_Healthy!E576,Patient32_Healthy!E576)</f>
        <v>1.4453202560355507</v>
      </c>
      <c r="I595">
        <f>STDEV(Patient3_Healthy!E576,Patient4_Healthy!E576,Patient7_Healthy!E576,Patient32_Healthy!E576)</f>
        <v>3.1909112233156574</v>
      </c>
      <c r="L595" s="133" t="s">
        <v>147</v>
      </c>
      <c r="M595">
        <f>AVERAGE(Patient3_Healthy!H576,Patient4_Healthy!H576,Patient7_Healthy!H576,Patient32_Healthy!H576)</f>
        <v>154.43719601169533</v>
      </c>
      <c r="N595">
        <f>STDEV(Patient3_Healthy!H576,Patient4_Healthy!H576,Patient7_Healthy!H576,Patient32_Healthy!H576)</f>
        <v>82.569770668630809</v>
      </c>
      <c r="Q595" s="135" t="s">
        <v>147</v>
      </c>
      <c r="R595" s="132">
        <f>AVERAGE(Patient3_Healthy!M576,Patient4_Healthy!M576,Patient7_Healthy!M576,Patient32_Healthy!M576)</f>
        <v>0.91006215677868307</v>
      </c>
      <c r="S595" s="139">
        <f>STDEV(Patient3_Healthy!M576,Patient4_Healthy!M576,Patient7_Healthy!M576,Patient32_Healthy!M576)</f>
        <v>6.9217472514849623E-2</v>
      </c>
      <c r="T595">
        <f>AVERAGE(Patient3_Healthy!N576,Patient4_Healthy!N576,Patient7_Healthy!N576,Patient32_Healthy!N576)</f>
        <v>0.89496718328935387</v>
      </c>
      <c r="U595">
        <f>STDEV(Patient3_Healthy!N576,Patient4_Healthy!N576,Patient7_Healthy!N576,Patient32_Healthy!N576)</f>
        <v>9.4167615343804675E-2</v>
      </c>
      <c r="V595" s="132">
        <f>AVERAGE(Patient3_Healthy!O576,Patient4_Healthy!O576,Patient7_Healthy!O576,Patient32_Healthy!O576)</f>
        <v>0.81118547416667963</v>
      </c>
      <c r="W595" s="139">
        <f>STDEV(Patient3_Healthy!O576,Patient4_Healthy!O576,Patient7_Healthy!O576,Patient32_Healthy!O576)</f>
        <v>0.11157981822782198</v>
      </c>
      <c r="X595" s="132">
        <f>AVERAGE(Patient3_Healthy!P576,Patient4_Healthy!P576,Patient7_Healthy!P576,Patient32_Healthy!P576)</f>
        <v>0.69027907565098678</v>
      </c>
      <c r="Y595" s="139">
        <f>STDEV(Patient3_Healthy!P576,Patient4_Healthy!P576,Patient7_Healthy!P576,Patient32_Healthy!P576)</f>
        <v>0.19605411683238477</v>
      </c>
      <c r="Z595" s="132">
        <f>AVERAGE(Patient3_Healthy!Q576,Patient4_Healthy!Q576,Patient7_Healthy!Q576,Patient32_Healthy!Q576)</f>
        <v>0.81645573483881051</v>
      </c>
      <c r="AA595" s="139">
        <f>STDEV(Patient3_Healthy!Q576,Patient4_Healthy!Q576,Patient7_Healthy!Q576,Patient32_Healthy!Q576)</f>
        <v>8.0703810233968637E-2</v>
      </c>
      <c r="AB595" s="132">
        <f>AVERAGE(Patient3_Healthy!R576,Patient4_Healthy!R576,Patient7_Healthy!R576,Patient32_Healthy!R576)</f>
        <v>0.84264649038503103</v>
      </c>
      <c r="AC595" s="139">
        <f>STDEV(Patient3_Healthy!R576,Patient4_Healthy!R576,Patient7_Healthy!R576,Patient32_Healthy!R576)</f>
        <v>0.12938505338216927</v>
      </c>
      <c r="AD595" s="132">
        <f>AVERAGE(Patient3_Healthy!S576,Patient4_Healthy!S576,Patient7_Healthy!S576,Patient32_Healthy!S576)</f>
        <v>0.7984017770068732</v>
      </c>
      <c r="AE595" s="139">
        <f>STDEV(Patient3_Healthy!S576,Patient4_Healthy!S576,Patient7_Healthy!S576,Patient32_Healthy!S576)</f>
        <v>0.21220063890714758</v>
      </c>
      <c r="AF595">
        <f>AVERAGE(Patient3_Healthy!T576,Patient4_Healthy!T576,Patient7_Healthy!T576,Patient32_Healthy!T576)</f>
        <v>0.78717755482974383</v>
      </c>
      <c r="AG595">
        <f>STDEV(Patient3_Healthy!T576,Patient4_Healthy!T576,Patient7_Healthy!T576,Patient32_Healthy!T576)</f>
        <v>0.25820456865747998</v>
      </c>
    </row>
    <row r="596" spans="1:33" x14ac:dyDescent="0.25">
      <c r="A596" s="131" t="s">
        <v>147</v>
      </c>
      <c r="B596" s="132">
        <f>AVERAGE(Patient3_Healthy!B577,Patient4_Healthy!B577,Patient7_Healthy!B577,Patient32_Healthy!B577)</f>
        <v>3.1385569225540166</v>
      </c>
      <c r="C596" s="139">
        <f>STDEV(Patient3_Healthy!B577,Patient4_Healthy!B577,Patient7_Healthy!B577,Patient32_Healthy!B577)</f>
        <v>1.2866045569926958</v>
      </c>
      <c r="D596">
        <f>AVERAGE(Patient3_Healthy!C577,Patient4_Healthy!C577,Patient7_Healthy!C577,Patient32_Healthy!C577)</f>
        <v>0.32683377730318453</v>
      </c>
      <c r="E596" s="139">
        <f>STDEV(Patient3_Healthy!C577,Patient4_Healthy!C577,Patient7_Healthy!C577,Patient32_Healthy!C577)</f>
        <v>3.3359853343463342</v>
      </c>
      <c r="F596" s="132">
        <f>AVERAGE(Patient3_Healthy!D577,Patient4_Healthy!D577,Patient7_Healthy!D577,Patient32_Healthy!D577)</f>
        <v>4.3952331186770248</v>
      </c>
      <c r="G596" s="139">
        <f>STDEV(Patient3_Healthy!D577,Patient4_Healthy!D577,Patient7_Healthy!D577,Patient32_Healthy!D577)</f>
        <v>1.3685348935178219</v>
      </c>
      <c r="H596">
        <f>AVERAGE(Patient3_Healthy!E577,Patient4_Healthy!E577,Patient7_Healthy!E577,Patient32_Healthy!E577)</f>
        <v>-0.58092868425871869</v>
      </c>
      <c r="I596">
        <f>STDEV(Patient3_Healthy!E577,Patient4_Healthy!E577,Patient7_Healthy!E577,Patient32_Healthy!E577)</f>
        <v>2.6306237023067385</v>
      </c>
      <c r="L596" s="133" t="s">
        <v>148</v>
      </c>
      <c r="M596">
        <f>AVERAGE(Patient3_Healthy!H577,Patient4_Healthy!H577,Patient7_Healthy!H577,Patient32_Healthy!H577)</f>
        <v>136.81837167058225</v>
      </c>
      <c r="N596">
        <f>STDEV(Patient3_Healthy!H577,Patient4_Healthy!H577,Patient7_Healthy!H577,Patient32_Healthy!H577)</f>
        <v>93.985178180462327</v>
      </c>
      <c r="Q596" s="135" t="s">
        <v>148</v>
      </c>
      <c r="R596" s="132">
        <f>AVERAGE(Patient3_Healthy!M577,Patient4_Healthy!M577,Patient7_Healthy!M577,Patient32_Healthy!M577)</f>
        <v>0.89127563630444362</v>
      </c>
      <c r="S596" s="139">
        <f>STDEV(Patient3_Healthy!M577,Patient4_Healthy!M577,Patient7_Healthy!M577,Patient32_Healthy!M577)</f>
        <v>0.13116696271168832</v>
      </c>
      <c r="T596">
        <f>AVERAGE(Patient3_Healthy!N577,Patient4_Healthy!N577,Patient7_Healthy!N577,Patient32_Healthy!N577)</f>
        <v>0.92025561976391246</v>
      </c>
      <c r="U596">
        <f>STDEV(Patient3_Healthy!N577,Patient4_Healthy!N577,Patient7_Healthy!N577,Patient32_Healthy!N577)</f>
        <v>9.9918746613369705E-2</v>
      </c>
      <c r="V596" s="132">
        <f>AVERAGE(Patient3_Healthy!O577,Patient4_Healthy!O577,Patient7_Healthy!O577,Patient32_Healthy!O577)</f>
        <v>0.90103763147068672</v>
      </c>
      <c r="W596" s="139">
        <f>STDEV(Patient3_Healthy!O577,Patient4_Healthy!O577,Patient7_Healthy!O577,Patient32_Healthy!O577)</f>
        <v>9.9054002818231693E-2</v>
      </c>
      <c r="X596" s="132">
        <f>AVERAGE(Patient3_Healthy!P577,Patient4_Healthy!P577,Patient7_Healthy!P577,Patient32_Healthy!P577)</f>
        <v>0.83168795407109231</v>
      </c>
      <c r="Y596" s="139">
        <f>STDEV(Patient3_Healthy!P577,Patient4_Healthy!P577,Patient7_Healthy!P577,Patient32_Healthy!P577)</f>
        <v>0.18456460459727192</v>
      </c>
      <c r="Z596" s="132">
        <f>AVERAGE(Patient3_Healthy!Q577,Patient4_Healthy!Q577,Patient7_Healthy!Q577,Patient32_Healthy!Q577)</f>
        <v>0.90510855889672492</v>
      </c>
      <c r="AA596" s="139">
        <f>STDEV(Patient3_Healthy!Q577,Patient4_Healthy!Q577,Patient7_Healthy!Q577,Patient32_Healthy!Q577)</f>
        <v>7.0473772572085619E-2</v>
      </c>
      <c r="AB596" s="132">
        <f>AVERAGE(Patient3_Healthy!R577,Patient4_Healthy!R577,Patient7_Healthy!R577,Patient32_Healthy!R577)</f>
        <v>0.91956139829020012</v>
      </c>
      <c r="AC596" s="139">
        <f>STDEV(Patient3_Healthy!R577,Patient4_Healthy!R577,Patient7_Healthy!R577,Patient32_Healthy!R577)</f>
        <v>0.10842743325308118</v>
      </c>
      <c r="AD596" s="132">
        <f>AVERAGE(Patient3_Healthy!S577,Patient4_Healthy!S577,Patient7_Healthy!S577,Patient32_Healthy!S577)</f>
        <v>0.8796128456996265</v>
      </c>
      <c r="AE596" s="139">
        <f>STDEV(Patient3_Healthy!S577,Patient4_Healthy!S577,Patient7_Healthy!S577,Patient32_Healthy!S577)</f>
        <v>8.2518451861396627E-2</v>
      </c>
      <c r="AF596">
        <f>AVERAGE(Patient3_Healthy!T577,Patient4_Healthy!T577,Patient7_Healthy!T577,Patient32_Healthy!T577)</f>
        <v>0.98820974969859177</v>
      </c>
      <c r="AG596">
        <f>STDEV(Patient3_Healthy!T577,Patient4_Healthy!T577,Patient7_Healthy!T577,Patient32_Healthy!T577)</f>
        <v>1.7137850963074987E-2</v>
      </c>
    </row>
    <row r="597" spans="1:33" x14ac:dyDescent="0.25">
      <c r="A597" s="131" t="s">
        <v>148</v>
      </c>
      <c r="B597" s="132">
        <f>AVERAGE(Patient3_Healthy!B578,Patient4_Healthy!B578,Patient7_Healthy!B578,Patient32_Healthy!B578)</f>
        <v>3.0519257223133001</v>
      </c>
      <c r="C597" s="139">
        <f>STDEV(Patient3_Healthy!B578,Patient4_Healthy!B578,Patient7_Healthy!B578,Patient32_Healthy!B578)</f>
        <v>1.6511212953707963</v>
      </c>
      <c r="D597">
        <f>AVERAGE(Patient3_Healthy!C578,Patient4_Healthy!C578,Patient7_Healthy!C578,Patient32_Healthy!C578)</f>
        <v>0.42932715627120921</v>
      </c>
      <c r="E597" s="139">
        <f>STDEV(Patient3_Healthy!C578,Patient4_Healthy!C578,Patient7_Healthy!C578,Patient32_Healthy!C578)</f>
        <v>1.3062313229387887</v>
      </c>
      <c r="F597" s="132">
        <f>AVERAGE(Patient3_Healthy!D578,Patient4_Healthy!D578,Patient7_Healthy!D578,Patient32_Healthy!D578)</f>
        <v>4.2396514289569733</v>
      </c>
      <c r="G597" s="139">
        <f>STDEV(Patient3_Healthy!D578,Patient4_Healthy!D578,Patient7_Healthy!D578,Patient32_Healthy!D578)</f>
        <v>1.4879807302952397</v>
      </c>
      <c r="H597">
        <f>AVERAGE(Patient3_Healthy!E578,Patient4_Healthy!E578,Patient7_Healthy!E578,Patient32_Healthy!E578)</f>
        <v>1.5107133801593342E-2</v>
      </c>
      <c r="I597">
        <f>STDEV(Patient3_Healthy!E578,Patient4_Healthy!E578,Patient7_Healthy!E578,Patient32_Healthy!E578)</f>
        <v>3.1963172498055354</v>
      </c>
      <c r="L597" s="133" t="s">
        <v>149</v>
      </c>
      <c r="M597">
        <f>AVERAGE(Patient3_Healthy!H578,Patient4_Healthy!H578,Patient7_Healthy!H578,Patient32_Healthy!H578)</f>
        <v>181.96732983680937</v>
      </c>
      <c r="N597">
        <f>STDEV(Patient3_Healthy!H578,Patient4_Healthy!H578,Patient7_Healthy!H578,Patient32_Healthy!H578)</f>
        <v>54.009512510326928</v>
      </c>
      <c r="Q597" s="135" t="s">
        <v>149</v>
      </c>
      <c r="R597" s="132">
        <f>AVERAGE(Patient3_Healthy!M578,Patient4_Healthy!M578,Patient7_Healthy!M578,Patient32_Healthy!M578)</f>
        <v>0.83802045888816012</v>
      </c>
      <c r="S597" s="139">
        <f>STDEV(Patient3_Healthy!M578,Patient4_Healthy!M578,Patient7_Healthy!M578,Patient32_Healthy!M578)</f>
        <v>0.18847654882252063</v>
      </c>
      <c r="T597">
        <f>AVERAGE(Patient3_Healthy!N578,Patient4_Healthy!N578,Patient7_Healthy!N578,Patient32_Healthy!N578)</f>
        <v>0.94591501725882354</v>
      </c>
      <c r="U597">
        <f>STDEV(Patient3_Healthy!N578,Patient4_Healthy!N578,Patient7_Healthy!N578,Patient32_Healthy!N578)</f>
        <v>3.0861359057797348E-2</v>
      </c>
      <c r="V597" s="132">
        <f>AVERAGE(Patient3_Healthy!O578,Patient4_Healthy!O578,Patient7_Healthy!O578,Patient32_Healthy!O578)</f>
        <v>0.8105084944538542</v>
      </c>
      <c r="W597" s="139">
        <f>STDEV(Patient3_Healthy!O578,Patient4_Healthy!O578,Patient7_Healthy!O578,Patient32_Healthy!O578)</f>
        <v>0.20635954292130385</v>
      </c>
      <c r="X597" s="132">
        <f>AVERAGE(Patient3_Healthy!P578,Patient4_Healthy!P578,Patient7_Healthy!P578,Patient32_Healthy!P578)</f>
        <v>0.68699631551609619</v>
      </c>
      <c r="Y597" s="139">
        <f>STDEV(Patient3_Healthy!P578,Patient4_Healthy!P578,Patient7_Healthy!P578,Patient32_Healthy!P578)</f>
        <v>0.17884083550701652</v>
      </c>
      <c r="Z597" s="132">
        <f>AVERAGE(Patient3_Healthy!Q578,Patient4_Healthy!Q578,Patient7_Healthy!Q578,Patient32_Healthy!Q578)</f>
        <v>0.86375953736016797</v>
      </c>
      <c r="AA597" s="139">
        <f>STDEV(Patient3_Healthy!Q578,Patient4_Healthy!Q578,Patient7_Healthy!Q578,Patient32_Healthy!Q578)</f>
        <v>0.11459851141040522</v>
      </c>
      <c r="AB597" s="132">
        <f>AVERAGE(Patient3_Healthy!R578,Patient4_Healthy!R578,Patient7_Healthy!R578,Patient32_Healthy!R578)</f>
        <v>0.83456497912616601</v>
      </c>
      <c r="AC597" s="139">
        <f>STDEV(Patient3_Healthy!R578,Patient4_Healthy!R578,Patient7_Healthy!R578,Patient32_Healthy!R578)</f>
        <v>7.1202851542594481E-2</v>
      </c>
      <c r="AD597" s="132">
        <f>AVERAGE(Patient3_Healthy!S578,Patient4_Healthy!S578,Patient7_Healthy!S578,Patient32_Healthy!S578)</f>
        <v>0.83843348847768495</v>
      </c>
      <c r="AE597" s="139">
        <f>STDEV(Patient3_Healthy!S578,Patient4_Healthy!S578,Patient7_Healthy!S578,Patient32_Healthy!S578)</f>
        <v>0.20506929880122046</v>
      </c>
      <c r="AF597">
        <f>AVERAGE(Patient3_Healthy!T578,Patient4_Healthy!T578,Patient7_Healthy!T578,Patient32_Healthy!T578)</f>
        <v>0.76202951699762678</v>
      </c>
      <c r="AG597">
        <f>STDEV(Patient3_Healthy!T578,Patient4_Healthy!T578,Patient7_Healthy!T578,Patient32_Healthy!T578)</f>
        <v>0.24828274568977779</v>
      </c>
    </row>
    <row r="598" spans="1:33" x14ac:dyDescent="0.25">
      <c r="A598" s="131" t="s">
        <v>149</v>
      </c>
      <c r="B598" s="132">
        <f>AVERAGE(Patient3_Healthy!B579,Patient4_Healthy!B579,Patient7_Healthy!B579,Patient32_Healthy!B579)</f>
        <v>5.3512825007352722</v>
      </c>
      <c r="C598" s="139">
        <f>STDEV(Patient3_Healthy!B579,Patient4_Healthy!B579,Patient7_Healthy!B579,Patient32_Healthy!B579)</f>
        <v>1.34725341665988</v>
      </c>
      <c r="D598">
        <f>AVERAGE(Patient3_Healthy!C579,Patient4_Healthy!C579,Patient7_Healthy!C579,Patient32_Healthy!C579)</f>
        <v>1.7475945555248209</v>
      </c>
      <c r="E598" s="139">
        <f>STDEV(Patient3_Healthy!C579,Patient4_Healthy!C579,Patient7_Healthy!C579,Patient32_Healthy!C579)</f>
        <v>2.788351949623415</v>
      </c>
      <c r="F598" s="132">
        <f>AVERAGE(Patient3_Healthy!D579,Patient4_Healthy!D579,Patient7_Healthy!D579,Patient32_Healthy!D579)</f>
        <v>7.3529180375484655</v>
      </c>
      <c r="G598" s="139">
        <f>STDEV(Patient3_Healthy!D579,Patient4_Healthy!D579,Patient7_Healthy!D579,Patient32_Healthy!D579)</f>
        <v>2.9560013502241302</v>
      </c>
      <c r="H598">
        <f>AVERAGE(Patient3_Healthy!E579,Patient4_Healthy!E579,Patient7_Healthy!E579,Patient32_Healthy!E579)</f>
        <v>-4.9319604790458786</v>
      </c>
      <c r="I598">
        <f>STDEV(Patient3_Healthy!E579,Patient4_Healthy!E579,Patient7_Healthy!E579,Patient32_Healthy!E579)</f>
        <v>3.4506641458747667</v>
      </c>
      <c r="L598" s="133" t="s">
        <v>150</v>
      </c>
      <c r="M598">
        <f>AVERAGE(Patient3_Healthy!H579,Patient4_Healthy!H579,Patient7_Healthy!H579,Patient32_Healthy!H579)</f>
        <v>167.98518110308399</v>
      </c>
      <c r="N598">
        <f>STDEV(Patient3_Healthy!H579,Patient4_Healthy!H579,Patient7_Healthy!H579,Patient32_Healthy!H579)</f>
        <v>98.332995213656559</v>
      </c>
      <c r="Q598" s="135" t="s">
        <v>150</v>
      </c>
      <c r="R598" s="132">
        <f>AVERAGE(Patient3_Healthy!M579,Patient4_Healthy!M579,Patient7_Healthy!M579,Patient32_Healthy!M579)</f>
        <v>0.85255167707194168</v>
      </c>
      <c r="S598" s="139">
        <f>STDEV(Patient3_Healthy!M579,Patient4_Healthy!M579,Patient7_Healthy!M579,Patient32_Healthy!M579)</f>
        <v>0.18985866746526298</v>
      </c>
      <c r="T598">
        <f>AVERAGE(Patient3_Healthy!N579,Patient4_Healthy!N579,Patient7_Healthy!N579,Patient32_Healthy!N579)</f>
        <v>0.87396544807714482</v>
      </c>
      <c r="U598">
        <f>STDEV(Patient3_Healthy!N579,Patient4_Healthy!N579,Patient7_Healthy!N579,Patient32_Healthy!N579)</f>
        <v>0.11356616368094116</v>
      </c>
      <c r="V598" s="132">
        <f>AVERAGE(Patient3_Healthy!O579,Patient4_Healthy!O579,Patient7_Healthy!O579,Patient32_Healthy!O579)</f>
        <v>0.74579603644075187</v>
      </c>
      <c r="W598" s="139">
        <f>STDEV(Patient3_Healthy!O579,Patient4_Healthy!O579,Patient7_Healthy!O579,Patient32_Healthy!O579)</f>
        <v>0.17937776871318414</v>
      </c>
      <c r="X598" s="132">
        <f>AVERAGE(Patient3_Healthy!P579,Patient4_Healthy!P579,Patient7_Healthy!P579,Patient32_Healthy!P579)</f>
        <v>0.66978656898436106</v>
      </c>
      <c r="Y598" s="139">
        <f>STDEV(Patient3_Healthy!P579,Patient4_Healthy!P579,Patient7_Healthy!P579,Patient32_Healthy!P579)</f>
        <v>0.22407913120924811</v>
      </c>
      <c r="Z598" s="132">
        <f>AVERAGE(Patient3_Healthy!Q579,Patient4_Healthy!Q579,Patient7_Healthy!Q579,Patient32_Healthy!Q579)</f>
        <v>0.79778999009267215</v>
      </c>
      <c r="AA598" s="139">
        <f>STDEV(Patient3_Healthy!Q579,Patient4_Healthy!Q579,Patient7_Healthy!Q579,Patient32_Healthy!Q579)</f>
        <v>6.2929111626760917E-2</v>
      </c>
      <c r="AB598" s="132">
        <f>AVERAGE(Patient3_Healthy!R579,Patient4_Healthy!R579,Patient7_Healthy!R579,Patient32_Healthy!R579)</f>
        <v>0.84378165368584002</v>
      </c>
      <c r="AC598" s="139">
        <f>STDEV(Patient3_Healthy!R579,Patient4_Healthy!R579,Patient7_Healthy!R579,Patient32_Healthy!R579)</f>
        <v>8.6806394909554926E-2</v>
      </c>
      <c r="AD598" s="132">
        <f>AVERAGE(Patient3_Healthy!S579,Patient4_Healthy!S579,Patient7_Healthy!S579,Patient32_Healthy!S579)</f>
        <v>0.78897568035596244</v>
      </c>
      <c r="AE598" s="139">
        <f>STDEV(Patient3_Healthy!S579,Patient4_Healthy!S579,Patient7_Healthy!S579,Patient32_Healthy!S579)</f>
        <v>0.18358855900572621</v>
      </c>
      <c r="AF598">
        <f>AVERAGE(Patient3_Healthy!T579,Patient4_Healthy!T579,Patient7_Healthy!T579,Patient32_Healthy!T579)</f>
        <v>0.74660985908373179</v>
      </c>
      <c r="AG598">
        <f>STDEV(Patient3_Healthy!T579,Patient4_Healthy!T579,Patient7_Healthy!T579,Patient32_Healthy!T579)</f>
        <v>0.18996494502748715</v>
      </c>
    </row>
    <row r="599" spans="1:33" x14ac:dyDescent="0.25">
      <c r="A599" s="131" t="s">
        <v>150</v>
      </c>
      <c r="B599" s="132">
        <f>AVERAGE(Patient3_Healthy!B580,Patient4_Healthy!B580,Patient7_Healthy!B580,Patient32_Healthy!B580)</f>
        <v>3.8287546875536984</v>
      </c>
      <c r="C599" s="139">
        <f>STDEV(Patient3_Healthy!B580,Patient4_Healthy!B580,Patient7_Healthy!B580,Patient32_Healthy!B580)</f>
        <v>2.283664215805556</v>
      </c>
      <c r="D599">
        <f>AVERAGE(Patient3_Healthy!C580,Patient4_Healthy!C580,Patient7_Healthy!C580,Patient32_Healthy!C580)</f>
        <v>1.1912879317559333</v>
      </c>
      <c r="E599" s="139">
        <f>STDEV(Patient3_Healthy!C580,Patient4_Healthy!C580,Patient7_Healthy!C580,Patient32_Healthy!C580)</f>
        <v>2.4958128346423032</v>
      </c>
      <c r="F599" s="132">
        <f>AVERAGE(Patient3_Healthy!D580,Patient4_Healthy!D580,Patient7_Healthy!D580,Patient32_Healthy!D580)</f>
        <v>5.0332554953683077</v>
      </c>
      <c r="G599" s="139">
        <f>STDEV(Patient3_Healthy!D580,Patient4_Healthy!D580,Patient7_Healthy!D580,Patient32_Healthy!D580)</f>
        <v>1.9426038588386121</v>
      </c>
      <c r="H599">
        <f>AVERAGE(Patient3_Healthy!E580,Patient4_Healthy!E580,Patient7_Healthy!E580,Patient32_Healthy!E580)</f>
        <v>0.27652761260487713</v>
      </c>
      <c r="I599">
        <f>STDEV(Patient3_Healthy!E580,Patient4_Healthy!E580,Patient7_Healthy!E580,Patient32_Healthy!E580)</f>
        <v>3.1893746422358227</v>
      </c>
      <c r="L599" s="133" t="s">
        <v>151</v>
      </c>
      <c r="M599">
        <f>AVERAGE(Patient3_Healthy!H580,Patient4_Healthy!H580,Patient7_Healthy!H580,Patient32_Healthy!H580)</f>
        <v>196.29905171733515</v>
      </c>
      <c r="N599">
        <f>STDEV(Patient3_Healthy!H580,Patient4_Healthy!H580,Patient7_Healthy!H580,Patient32_Healthy!H580)</f>
        <v>152.96174039262198</v>
      </c>
      <c r="Q599" s="135" t="s">
        <v>151</v>
      </c>
      <c r="R599" s="132">
        <f>AVERAGE(Patient3_Healthy!M580,Patient4_Healthy!M580,Patient7_Healthy!M580,Patient32_Healthy!M580)</f>
        <v>0.86034154353907943</v>
      </c>
      <c r="S599" s="139">
        <f>STDEV(Patient3_Healthy!M580,Patient4_Healthy!M580,Patient7_Healthy!M580,Patient32_Healthy!M580)</f>
        <v>0.18544919520656855</v>
      </c>
      <c r="T599">
        <f>AVERAGE(Patient3_Healthy!N580,Patient4_Healthy!N580,Patient7_Healthy!N580,Patient32_Healthy!N580)</f>
        <v>0.92544399333727256</v>
      </c>
      <c r="U599">
        <f>STDEV(Patient3_Healthy!N580,Patient4_Healthy!N580,Patient7_Healthy!N580,Patient32_Healthy!N580)</f>
        <v>6.9345137032486001E-2</v>
      </c>
      <c r="V599" s="132">
        <f>AVERAGE(Patient3_Healthy!O580,Patient4_Healthy!O580,Patient7_Healthy!O580,Patient32_Healthy!O580)</f>
        <v>0.77905191928409145</v>
      </c>
      <c r="W599" s="139">
        <f>STDEV(Patient3_Healthy!O580,Patient4_Healthy!O580,Patient7_Healthy!O580,Patient32_Healthy!O580)</f>
        <v>0.18874146644784912</v>
      </c>
      <c r="X599" s="132">
        <f>AVERAGE(Patient3_Healthy!P580,Patient4_Healthy!P580,Patient7_Healthy!P580,Patient32_Healthy!P580)</f>
        <v>0.69521248836328609</v>
      </c>
      <c r="Y599" s="139">
        <f>STDEV(Patient3_Healthy!P580,Patient4_Healthy!P580,Patient7_Healthy!P580,Patient32_Healthy!P580)</f>
        <v>0.20990083209652613</v>
      </c>
      <c r="Z599" s="132">
        <f>AVERAGE(Patient3_Healthy!Q580,Patient4_Healthy!Q580,Patient7_Healthy!Q580,Patient32_Healthy!Q580)</f>
        <v>0.87529732046585496</v>
      </c>
      <c r="AA599" s="139">
        <f>STDEV(Patient3_Healthy!Q580,Patient4_Healthy!Q580,Patient7_Healthy!Q580,Patient32_Healthy!Q580)</f>
        <v>2.9109392328461964E-2</v>
      </c>
      <c r="AB599" s="132">
        <f>AVERAGE(Patient3_Healthy!R580,Patient4_Healthy!R580,Patient7_Healthy!R580,Patient32_Healthy!R580)</f>
        <v>0.90971199831242511</v>
      </c>
      <c r="AC599" s="139">
        <f>STDEV(Patient3_Healthy!R580,Patient4_Healthy!R580,Patient7_Healthy!R580,Patient32_Healthy!R580)</f>
        <v>4.9092056376308341E-2</v>
      </c>
      <c r="AD599" s="132">
        <f>AVERAGE(Patient3_Healthy!S580,Patient4_Healthy!S580,Patient7_Healthy!S580,Patient32_Healthy!S580)</f>
        <v>0.7961193957225684</v>
      </c>
      <c r="AE599" s="139">
        <f>STDEV(Patient3_Healthy!S580,Patient4_Healthy!S580,Patient7_Healthy!S580,Patient32_Healthy!S580)</f>
        <v>0.20054038186973691</v>
      </c>
      <c r="AF599">
        <f>AVERAGE(Patient3_Healthy!T580,Patient4_Healthy!T580,Patient7_Healthy!T580,Patient32_Healthy!T580)</f>
        <v>0.8163766604179914</v>
      </c>
      <c r="AG599">
        <f>STDEV(Patient3_Healthy!T580,Patient4_Healthy!T580,Patient7_Healthy!T580,Patient32_Healthy!T580)</f>
        <v>0.22206173624527697</v>
      </c>
    </row>
    <row r="600" spans="1:33" x14ac:dyDescent="0.25">
      <c r="A600" s="131" t="s">
        <v>151</v>
      </c>
      <c r="B600" s="132">
        <f>AVERAGE(Patient3_Healthy!B581,Patient4_Healthy!B581,Patient7_Healthy!B581,Patient32_Healthy!B581)</f>
        <v>3.9125801343975977</v>
      </c>
      <c r="C600" s="139">
        <f>STDEV(Patient3_Healthy!B581,Patient4_Healthy!B581,Patient7_Healthy!B581,Patient32_Healthy!B581)</f>
        <v>1.8099627692810383</v>
      </c>
      <c r="D600">
        <f>AVERAGE(Patient3_Healthy!C581,Patient4_Healthy!C581,Patient7_Healthy!C581,Patient32_Healthy!C581)</f>
        <v>-2.9877257220836122</v>
      </c>
      <c r="E600" s="139">
        <f>STDEV(Patient3_Healthy!C581,Patient4_Healthy!C581,Patient7_Healthy!C581,Patient32_Healthy!C581)</f>
        <v>1.8181628052551349</v>
      </c>
      <c r="F600" s="132">
        <f>AVERAGE(Patient3_Healthy!D581,Patient4_Healthy!D581,Patient7_Healthy!D581,Patient32_Healthy!D581)</f>
        <v>5.0422747876825786</v>
      </c>
      <c r="G600" s="139">
        <f>STDEV(Patient3_Healthy!D581,Patient4_Healthy!D581,Patient7_Healthy!D581,Patient32_Healthy!D581)</f>
        <v>2.4472882625693626</v>
      </c>
      <c r="H600">
        <f>AVERAGE(Patient3_Healthy!E581,Patient4_Healthy!E581,Patient7_Healthy!E581,Patient32_Healthy!E581)</f>
        <v>3.6793821895034684</v>
      </c>
      <c r="I600">
        <f>STDEV(Patient3_Healthy!E581,Patient4_Healthy!E581,Patient7_Healthy!E581,Patient32_Healthy!E581)</f>
        <v>1.5639170437159748</v>
      </c>
      <c r="L600" s="133" t="s">
        <v>152</v>
      </c>
      <c r="M600">
        <f>AVERAGE(Patient3_Healthy!H581,Patient4_Healthy!H581,Patient7_Healthy!H581,Patient32_Healthy!H581)</f>
        <v>199.42240882245312</v>
      </c>
      <c r="N600">
        <f>STDEV(Patient3_Healthy!H581,Patient4_Healthy!H581,Patient7_Healthy!H581,Patient32_Healthy!H581)</f>
        <v>98.215172642370703</v>
      </c>
      <c r="Q600" s="135" t="s">
        <v>152</v>
      </c>
      <c r="R600" s="132">
        <f>AVERAGE(Patient3_Healthy!M581,Patient4_Healthy!M581,Patient7_Healthy!M581,Patient32_Healthy!M581)</f>
        <v>0.87749914464704992</v>
      </c>
      <c r="S600" s="139">
        <f>STDEV(Patient3_Healthy!M581,Patient4_Healthy!M581,Patient7_Healthy!M581,Patient32_Healthy!M581)</f>
        <v>4.1925090180585448E-2</v>
      </c>
      <c r="T600">
        <f>AVERAGE(Patient3_Healthy!N581,Patient4_Healthy!N581,Patient7_Healthy!N581,Patient32_Healthy!N581)</f>
        <v>0.88727423103734582</v>
      </c>
      <c r="U600">
        <f>STDEV(Patient3_Healthy!N581,Patient4_Healthy!N581,Patient7_Healthy!N581,Patient32_Healthy!N581)</f>
        <v>6.7355491966185371E-2</v>
      </c>
      <c r="V600" s="132">
        <f>AVERAGE(Patient3_Healthy!O581,Patient4_Healthy!O581,Patient7_Healthy!O581,Patient32_Healthy!O581)</f>
        <v>0.81311237841961714</v>
      </c>
      <c r="W600" s="139">
        <f>STDEV(Patient3_Healthy!O581,Patient4_Healthy!O581,Patient7_Healthy!O581,Patient32_Healthy!O581)</f>
        <v>0.15641980610756637</v>
      </c>
      <c r="X600" s="132">
        <f>AVERAGE(Patient3_Healthy!P581,Patient4_Healthy!P581,Patient7_Healthy!P581,Patient32_Healthy!P581)</f>
        <v>0.71074171694543797</v>
      </c>
      <c r="Y600" s="139">
        <f>STDEV(Patient3_Healthy!P581,Patient4_Healthy!P581,Patient7_Healthy!P581,Patient32_Healthy!P581)</f>
        <v>0.1980735908435296</v>
      </c>
      <c r="Z600" s="132">
        <f>AVERAGE(Patient3_Healthy!Q581,Patient4_Healthy!Q581,Patient7_Healthy!Q581,Patient32_Healthy!Q581)</f>
        <v>0.87291651896589895</v>
      </c>
      <c r="AA600" s="139">
        <f>STDEV(Patient3_Healthy!Q581,Patient4_Healthy!Q581,Patient7_Healthy!Q581,Patient32_Healthy!Q581)</f>
        <v>9.05428702777578E-2</v>
      </c>
      <c r="AB600" s="132">
        <f>AVERAGE(Patient3_Healthy!R581,Patient4_Healthy!R581,Patient7_Healthy!R581,Patient32_Healthy!R581)</f>
        <v>0.83497574513713391</v>
      </c>
      <c r="AC600" s="139">
        <f>STDEV(Patient3_Healthy!R581,Patient4_Healthy!R581,Patient7_Healthy!R581,Patient32_Healthy!R581)</f>
        <v>8.0313929202334475E-2</v>
      </c>
      <c r="AD600" s="132">
        <f>AVERAGE(Patient3_Healthy!S581,Patient4_Healthy!S581,Patient7_Healthy!S581,Patient32_Healthy!S581)</f>
        <v>0.79633850398007355</v>
      </c>
      <c r="AE600" s="139">
        <f>STDEV(Patient3_Healthy!S581,Patient4_Healthy!S581,Patient7_Healthy!S581,Patient32_Healthy!S581)</f>
        <v>0.19974260869360833</v>
      </c>
      <c r="AF600">
        <f>AVERAGE(Patient3_Healthy!T581,Patient4_Healthy!T581,Patient7_Healthy!T581,Patient32_Healthy!T581)</f>
        <v>0.83364458658894347</v>
      </c>
      <c r="AG600">
        <f>STDEV(Patient3_Healthy!T581,Patient4_Healthy!T581,Patient7_Healthy!T581,Patient32_Healthy!T581)</f>
        <v>0.13352846417770209</v>
      </c>
    </row>
    <row r="601" spans="1:33" x14ac:dyDescent="0.25">
      <c r="A601" s="131" t="s">
        <v>152</v>
      </c>
      <c r="B601" s="132">
        <f>AVERAGE(Patient3_Healthy!B582,Patient4_Healthy!B582,Patient7_Healthy!B582,Patient32_Healthy!B582)</f>
        <v>4.3591169658160078</v>
      </c>
      <c r="C601" s="139">
        <f>STDEV(Patient3_Healthy!B582,Patient4_Healthy!B582,Patient7_Healthy!B582,Patient32_Healthy!B582)</f>
        <v>1.7890536889240816</v>
      </c>
      <c r="D601">
        <f>AVERAGE(Patient3_Healthy!C582,Patient4_Healthy!C582,Patient7_Healthy!C582,Patient32_Healthy!C582)</f>
        <v>5.9085306666415427E-2</v>
      </c>
      <c r="E601" s="139">
        <f>STDEV(Patient3_Healthy!C582,Patient4_Healthy!C582,Patient7_Healthy!C582,Patient32_Healthy!C582)</f>
        <v>4.7510117976026081</v>
      </c>
      <c r="F601" s="132">
        <f>AVERAGE(Patient3_Healthy!D582,Patient4_Healthy!D582,Patient7_Healthy!D582,Patient32_Healthy!D582)</f>
        <v>4.8866738856592855</v>
      </c>
      <c r="G601" s="139">
        <f>STDEV(Patient3_Healthy!D582,Patient4_Healthy!D582,Patient7_Healthy!D582,Patient32_Healthy!D582)</f>
        <v>1.3547965198046148</v>
      </c>
      <c r="H601">
        <f>AVERAGE(Patient3_Healthy!E582,Patient4_Healthy!E582,Patient7_Healthy!E582,Patient32_Healthy!E582)</f>
        <v>0.24473420483673891</v>
      </c>
      <c r="I601">
        <f>STDEV(Patient3_Healthy!E582,Patient4_Healthy!E582,Patient7_Healthy!E582,Patient32_Healthy!E582)</f>
        <v>3.4128701511902659</v>
      </c>
    </row>
    <row r="602" spans="1:33" x14ac:dyDescent="0.25">
      <c r="A602" s="165"/>
    </row>
    <row r="603" spans="1:33" x14ac:dyDescent="0.25">
      <c r="A603" s="165"/>
    </row>
    <row r="604" spans="1:33" x14ac:dyDescent="0.25">
      <c r="A604" s="165"/>
    </row>
    <row r="605" spans="1:33" x14ac:dyDescent="0.25">
      <c r="A605" s="165"/>
    </row>
    <row r="606" spans="1:33" x14ac:dyDescent="0.25">
      <c r="A606" s="165"/>
    </row>
    <row r="607" spans="1:33" x14ac:dyDescent="0.25">
      <c r="A607" s="165"/>
    </row>
    <row r="609" spans="1:33" x14ac:dyDescent="0.25">
      <c r="A609" s="165" t="s">
        <v>177</v>
      </c>
      <c r="Q609" s="165" t="s">
        <v>178</v>
      </c>
    </row>
    <row r="610" spans="1:33" x14ac:dyDescent="0.25">
      <c r="A610" s="131"/>
      <c r="B610" s="200" t="s">
        <v>12</v>
      </c>
      <c r="C610" s="203"/>
      <c r="D610" s="203"/>
      <c r="E610" s="213"/>
      <c r="F610" s="203" t="s">
        <v>105</v>
      </c>
      <c r="G610" s="203"/>
      <c r="H610" s="203"/>
      <c r="I610" s="203"/>
      <c r="L610" s="204"/>
      <c r="M610" s="205" t="s">
        <v>130</v>
      </c>
      <c r="N610" s="205"/>
      <c r="Q610" s="135"/>
      <c r="R610" s="206" t="s">
        <v>131</v>
      </c>
      <c r="S610" s="207"/>
      <c r="T610" s="206" t="s">
        <v>132</v>
      </c>
      <c r="U610" s="207"/>
      <c r="V610" s="206" t="s">
        <v>133</v>
      </c>
      <c r="W610" s="207"/>
      <c r="X610" s="206" t="s">
        <v>134</v>
      </c>
      <c r="Y610" s="207"/>
      <c r="Z610" s="206" t="s">
        <v>135</v>
      </c>
      <c r="AA610" s="207"/>
      <c r="AB610" s="206" t="s">
        <v>136</v>
      </c>
      <c r="AC610" s="207"/>
      <c r="AD610" s="206" t="s">
        <v>137</v>
      </c>
      <c r="AE610" s="207"/>
      <c r="AF610" s="208" t="s">
        <v>138</v>
      </c>
      <c r="AG610" s="208"/>
    </row>
    <row r="611" spans="1:33" x14ac:dyDescent="0.25">
      <c r="A611" s="131"/>
      <c r="B611" s="209" t="s">
        <v>139</v>
      </c>
      <c r="C611" s="214"/>
      <c r="D611" s="211" t="s">
        <v>140</v>
      </c>
      <c r="E611" s="214"/>
      <c r="F611" s="209" t="s">
        <v>139</v>
      </c>
      <c r="G611" s="214"/>
      <c r="H611" s="211" t="s">
        <v>140</v>
      </c>
      <c r="I611" s="211"/>
      <c r="L611" s="204"/>
      <c r="M611" s="133" t="s">
        <v>241</v>
      </c>
      <c r="N611" s="133" t="s">
        <v>19</v>
      </c>
      <c r="Q611" s="135"/>
      <c r="R611" s="134" t="s">
        <v>241</v>
      </c>
      <c r="S611" s="136" t="s">
        <v>19</v>
      </c>
      <c r="T611" s="135" t="s">
        <v>241</v>
      </c>
      <c r="U611" s="135" t="s">
        <v>19</v>
      </c>
      <c r="V611" s="134" t="s">
        <v>241</v>
      </c>
      <c r="W611" s="136" t="s">
        <v>19</v>
      </c>
      <c r="X611" s="134" t="s">
        <v>241</v>
      </c>
      <c r="Y611" s="136" t="s">
        <v>19</v>
      </c>
      <c r="Z611" s="134" t="s">
        <v>241</v>
      </c>
      <c r="AA611" s="136" t="s">
        <v>19</v>
      </c>
      <c r="AB611" s="134" t="s">
        <v>241</v>
      </c>
      <c r="AC611" s="136" t="s">
        <v>19</v>
      </c>
      <c r="AD611" s="134" t="s">
        <v>241</v>
      </c>
      <c r="AE611" s="136" t="s">
        <v>19</v>
      </c>
      <c r="AF611" s="135" t="s">
        <v>241</v>
      </c>
      <c r="AG611" s="135" t="s">
        <v>19</v>
      </c>
    </row>
    <row r="612" spans="1:33" x14ac:dyDescent="0.25">
      <c r="A612" s="128"/>
      <c r="B612" s="129" t="s">
        <v>241</v>
      </c>
      <c r="C612" s="130" t="s">
        <v>19</v>
      </c>
      <c r="D612" s="131" t="s">
        <v>241</v>
      </c>
      <c r="E612" s="130" t="s">
        <v>19</v>
      </c>
      <c r="F612" s="129" t="s">
        <v>241</v>
      </c>
      <c r="G612" s="130" t="s">
        <v>19</v>
      </c>
      <c r="H612" s="131" t="s">
        <v>241</v>
      </c>
      <c r="I612" s="131" t="s">
        <v>19</v>
      </c>
      <c r="L612" s="140" t="s">
        <v>155</v>
      </c>
      <c r="M612">
        <f>AVERAGE(Patient3_Healthy!H593,Patient4_Healthy!H593,Patient7_Healthy!H593,Patient32_Healthy!H593)</f>
        <v>399.35038234451309</v>
      </c>
      <c r="N612">
        <f>STDEV(Patient3_Healthy!H593,Patient4_Healthy!H593,Patient7_Healthy!H593,Patient32_Healthy!H593)</f>
        <v>303.81449534034078</v>
      </c>
      <c r="Q612" s="135" t="s">
        <v>141</v>
      </c>
      <c r="R612" s="132">
        <f>AVERAGE(Patient3_Healthy!M593,Patient4_Healthy!M593,Patient7_Healthy!M593,Patient32_Healthy!M593)</f>
        <v>0.63411507847539617</v>
      </c>
      <c r="S612" s="139">
        <f>STDEV(Patient3_Healthy!M593,Patient4_Healthy!M593,Patient7_Healthy!M593,Patient32_Healthy!M593)</f>
        <v>0.11678756722162408</v>
      </c>
      <c r="T612">
        <f>AVERAGE(Patient3_Healthy!N593,Patient4_Healthy!N593,Patient7_Healthy!N593,Patient32_Healthy!N593)</f>
        <v>0.65190979005185645</v>
      </c>
      <c r="U612">
        <f>STDEV(Patient3_Healthy!N593,Patient4_Healthy!N593,Patient7_Healthy!N593,Patient32_Healthy!N593)</f>
        <v>0.3056683248911109</v>
      </c>
      <c r="V612" s="132">
        <f>AVERAGE(Patient3_Healthy!O593,Patient4_Healthy!O593,Patient7_Healthy!O593,Patient32_Healthy!O593)</f>
        <v>0.45532225674732951</v>
      </c>
      <c r="W612" s="139">
        <f>STDEV(Patient3_Healthy!O593,Patient4_Healthy!O593,Patient7_Healthy!O593,Patient32_Healthy!O593)</f>
        <v>0.22190353251604925</v>
      </c>
      <c r="X612" s="132">
        <f>AVERAGE(Patient3_Healthy!P593,Patient4_Healthy!P593,Patient7_Healthy!P593,Patient32_Healthy!P593)</f>
        <v>0.39293415372510115</v>
      </c>
      <c r="Y612" s="139">
        <f>STDEV(Patient3_Healthy!P593,Patient4_Healthy!P593,Patient7_Healthy!P593,Patient32_Healthy!P593)</f>
        <v>8.108379360192261E-2</v>
      </c>
      <c r="Z612" s="132">
        <f>AVERAGE(Patient3_Healthy!Q593,Patient4_Healthy!Q593,Patient7_Healthy!Q593,Patient32_Healthy!Q593)</f>
        <v>0.52790376086031954</v>
      </c>
      <c r="AA612" s="139">
        <f>STDEV(Patient3_Healthy!Q593,Patient4_Healthy!Q593,Patient7_Healthy!Q593,Patient32_Healthy!Q593)</f>
        <v>0.28965462063701031</v>
      </c>
      <c r="AB612" s="132">
        <f>AVERAGE(Patient3_Healthy!R593,Patient4_Healthy!R593,Patient7_Healthy!R593,Patient32_Healthy!R593)</f>
        <v>0.62701190811085683</v>
      </c>
      <c r="AC612" s="139">
        <f>STDEV(Patient3_Healthy!R593,Patient4_Healthy!R593,Patient7_Healthy!R593,Patient32_Healthy!R593)</f>
        <v>0.20752046742270011</v>
      </c>
      <c r="AD612" s="132">
        <f>AVERAGE(Patient3_Healthy!S593,Patient4_Healthy!S593,Patient7_Healthy!S593,Patient32_Healthy!S593)</f>
        <v>0.51439329090047614</v>
      </c>
      <c r="AE612" s="139">
        <f>STDEV(Patient3_Healthy!S593,Patient4_Healthy!S593,Patient7_Healthy!S593,Patient32_Healthy!S593)</f>
        <v>0.23257435222931244</v>
      </c>
      <c r="AF612">
        <f>AVERAGE(Patient3_Healthy!T593,Patient4_Healthy!T593,Patient7_Healthy!T593,Patient32_Healthy!T593)</f>
        <v>0.48406318849611552</v>
      </c>
      <c r="AG612">
        <f>STDEV(Patient3_Healthy!T593,Patient4_Healthy!T593,Patient7_Healthy!T593,Patient32_Healthy!T593)</f>
        <v>0.13527998481763243</v>
      </c>
    </row>
    <row r="613" spans="1:33" x14ac:dyDescent="0.25">
      <c r="A613" s="140" t="s">
        <v>155</v>
      </c>
      <c r="B613" s="132">
        <f>AVERAGE(Patient3_Healthy!B594,Patient4_Healthy!B594,Patient7_Healthy!B594,Patient32_Healthy!B594)</f>
        <v>6.9174954824520292</v>
      </c>
      <c r="C613" s="139">
        <f>STDEV(Patient3_Healthy!B594,Patient4_Healthy!B594,Patient7_Healthy!B594,Patient32_Healthy!B594)</f>
        <v>4.8392920707640856</v>
      </c>
      <c r="D613">
        <f>AVERAGE(Patient3_Healthy!C594,Patient4_Healthy!C594,Patient7_Healthy!C594,Patient32_Healthy!C594)</f>
        <v>-5.9849925896453993</v>
      </c>
      <c r="E613" s="139">
        <f>STDEV(Patient3_Healthy!C594,Patient4_Healthy!C594,Patient7_Healthy!C594,Patient32_Healthy!C594)</f>
        <v>14.123777409794107</v>
      </c>
      <c r="F613" s="132">
        <f>AVERAGE(Patient3_Healthy!D594,Patient4_Healthy!D594,Patient7_Healthy!D594,Patient32_Healthy!D594)</f>
        <v>21.081915841095189</v>
      </c>
      <c r="G613" s="139">
        <f>STDEV(Patient3_Healthy!D594,Patient4_Healthy!D594,Patient7_Healthy!D594,Patient32_Healthy!D594)</f>
        <v>19.216534159784366</v>
      </c>
      <c r="H613">
        <f>AVERAGE(Patient3_Healthy!E594,Patient4_Healthy!E594,Patient7_Healthy!E594,Patient32_Healthy!E594)</f>
        <v>40.430076134658925</v>
      </c>
      <c r="I613">
        <f>STDEV(Patient3_Healthy!E594,Patient4_Healthy!E594,Patient7_Healthy!E594,Patient32_Healthy!E594)</f>
        <v>33.156450594000681</v>
      </c>
      <c r="L613" s="140" t="s">
        <v>156</v>
      </c>
      <c r="M613">
        <f>AVERAGE(Patient3_Healthy!H594,Patient4_Healthy!H594,Patient7_Healthy!H594,Patient32_Healthy!H594)</f>
        <v>459.34343525972565</v>
      </c>
      <c r="N613">
        <f>STDEV(Patient3_Healthy!H594,Patient4_Healthy!H594,Patient7_Healthy!H594,Patient32_Healthy!H594)</f>
        <v>287.90405108140237</v>
      </c>
      <c r="Q613" s="135" t="s">
        <v>142</v>
      </c>
      <c r="R613" s="132">
        <f>AVERAGE(Patient3_Healthy!M594,Patient4_Healthy!M594,Patient7_Healthy!M594,Patient32_Healthy!M594)</f>
        <v>0.5815631874765661</v>
      </c>
      <c r="S613" s="139">
        <f>STDEV(Patient3_Healthy!M594,Patient4_Healthy!M594,Patient7_Healthy!M594,Patient32_Healthy!M594)</f>
        <v>0.15571151438735747</v>
      </c>
      <c r="T613">
        <f>AVERAGE(Patient3_Healthy!N594,Patient4_Healthy!N594,Patient7_Healthy!N594,Patient32_Healthy!N594)</f>
        <v>0.65421206378888297</v>
      </c>
      <c r="U613">
        <f>STDEV(Patient3_Healthy!N594,Patient4_Healthy!N594,Patient7_Healthy!N594,Patient32_Healthy!N594)</f>
        <v>0.30200982680777366</v>
      </c>
      <c r="V613" s="132">
        <f>AVERAGE(Patient3_Healthy!O594,Patient4_Healthy!O594,Patient7_Healthy!O594,Patient32_Healthy!O594)</f>
        <v>0.4289894709523373</v>
      </c>
      <c r="W613" s="139">
        <f>STDEV(Patient3_Healthy!O594,Patient4_Healthy!O594,Patient7_Healthy!O594,Patient32_Healthy!O594)</f>
        <v>0.16503621494366563</v>
      </c>
      <c r="X613" s="132">
        <f>AVERAGE(Patient3_Healthy!P594,Patient4_Healthy!P594,Patient7_Healthy!P594,Patient32_Healthy!P594)</f>
        <v>0.466116796254824</v>
      </c>
      <c r="Y613" s="139">
        <f>STDEV(Patient3_Healthy!P594,Patient4_Healthy!P594,Patient7_Healthy!P594,Patient32_Healthy!P594)</f>
        <v>0.23164704767726466</v>
      </c>
      <c r="Z613" s="132">
        <f>AVERAGE(Patient3_Healthy!Q594,Patient4_Healthy!Q594,Patient7_Healthy!Q594,Patient32_Healthy!Q594)</f>
        <v>0.47778306324830189</v>
      </c>
      <c r="AA613" s="139">
        <f>STDEV(Patient3_Healthy!Q594,Patient4_Healthy!Q594,Patient7_Healthy!Q594,Patient32_Healthy!Q594)</f>
        <v>0.2418028313811402</v>
      </c>
      <c r="AB613" s="132">
        <f>AVERAGE(Patient3_Healthy!R594,Patient4_Healthy!R594,Patient7_Healthy!R594,Patient32_Healthy!R594)</f>
        <v>0.68636199698012057</v>
      </c>
      <c r="AC613" s="139">
        <f>STDEV(Patient3_Healthy!R594,Patient4_Healthy!R594,Patient7_Healthy!R594,Patient32_Healthy!R594)</f>
        <v>0.29840400317235932</v>
      </c>
      <c r="AD613" s="132">
        <f>AVERAGE(Patient3_Healthy!S594,Patient4_Healthy!S594,Patient7_Healthy!S594,Patient32_Healthy!S594)</f>
        <v>0.51878228780190261</v>
      </c>
      <c r="AE613" s="139">
        <f>STDEV(Patient3_Healthy!S594,Patient4_Healthy!S594,Patient7_Healthy!S594,Patient32_Healthy!S594)</f>
        <v>0.14274996437410972</v>
      </c>
      <c r="AF613">
        <f>AVERAGE(Patient3_Healthy!T594,Patient4_Healthy!T594,Patient7_Healthy!T594,Patient32_Healthy!T594)</f>
        <v>0.45719579463980731</v>
      </c>
      <c r="AG613">
        <f>STDEV(Patient3_Healthy!T594,Patient4_Healthy!T594,Patient7_Healthy!T594,Patient32_Healthy!T594)</f>
        <v>0.13026036051375622</v>
      </c>
    </row>
    <row r="614" spans="1:33" x14ac:dyDescent="0.25">
      <c r="A614" s="140" t="s">
        <v>156</v>
      </c>
      <c r="B614" s="132">
        <f>AVERAGE(Patient3_Healthy!B595,Patient4_Healthy!B595,Patient7_Healthy!B595,Patient32_Healthy!B595)</f>
        <v>5.0529073657039927</v>
      </c>
      <c r="C614" s="139">
        <f>STDEV(Patient3_Healthy!B595,Patient4_Healthy!B595,Patient7_Healthy!B595,Patient32_Healthy!B595)</f>
        <v>1.0540266938335547</v>
      </c>
      <c r="D614">
        <f>AVERAGE(Patient3_Healthy!C595,Patient4_Healthy!C595,Patient7_Healthy!C595,Patient32_Healthy!C595)</f>
        <v>7.2747402776095837</v>
      </c>
      <c r="E614" s="139">
        <f>STDEV(Patient3_Healthy!C595,Patient4_Healthy!C595,Patient7_Healthy!C595,Patient32_Healthy!C595)</f>
        <v>13.73739308752018</v>
      </c>
      <c r="F614" s="132">
        <f>AVERAGE(Patient3_Healthy!D595,Patient4_Healthy!D595,Patient7_Healthy!D595,Patient32_Healthy!D595)</f>
        <v>20.022755141614262</v>
      </c>
      <c r="G614" s="139">
        <f>STDEV(Patient3_Healthy!D595,Patient4_Healthy!D595,Patient7_Healthy!D595,Patient32_Healthy!D595)</f>
        <v>11.188076532241608</v>
      </c>
      <c r="H614">
        <f>AVERAGE(Patient3_Healthy!E595,Patient4_Healthy!E595,Patient7_Healthy!E595,Patient32_Healthy!E595)</f>
        <v>-2.4072640873596391</v>
      </c>
      <c r="I614">
        <f>STDEV(Patient3_Healthy!E595,Patient4_Healthy!E595,Patient7_Healthy!E595,Patient32_Healthy!E595)</f>
        <v>69.008616663568233</v>
      </c>
      <c r="L614" s="140" t="s">
        <v>157</v>
      </c>
      <c r="M614">
        <f>AVERAGE(Patient3_Healthy!H595,Patient4_Healthy!H595,Patient7_Healthy!H595,Patient32_Healthy!H595)</f>
        <v>223.56929488603501</v>
      </c>
      <c r="N614">
        <f>STDEV(Patient3_Healthy!H595,Patient4_Healthy!H595,Patient7_Healthy!H595,Patient32_Healthy!H595)</f>
        <v>162.16269635753562</v>
      </c>
      <c r="Q614" s="135" t="s">
        <v>143</v>
      </c>
      <c r="R614" s="132">
        <f>AVERAGE(Patient3_Healthy!M595,Patient4_Healthy!M595,Patient7_Healthy!M595,Patient32_Healthy!M595)</f>
        <v>0.57885337261710235</v>
      </c>
      <c r="S614" s="139">
        <f>STDEV(Patient3_Healthy!M595,Patient4_Healthy!M595,Patient7_Healthy!M595,Patient32_Healthy!M595)</f>
        <v>0.14307863248809397</v>
      </c>
      <c r="T614">
        <f>AVERAGE(Patient3_Healthy!N595,Patient4_Healthy!N595,Patient7_Healthy!N595,Patient32_Healthy!N595)</f>
        <v>0.50331863134845478</v>
      </c>
      <c r="U614">
        <f>STDEV(Patient3_Healthy!N595,Patient4_Healthy!N595,Patient7_Healthy!N595,Patient32_Healthy!N595)</f>
        <v>0.36043828047125498</v>
      </c>
      <c r="V614" s="132">
        <f>AVERAGE(Patient3_Healthy!O595,Patient4_Healthy!O595,Patient7_Healthy!O595,Patient32_Healthy!O595)</f>
        <v>0.32920972165193912</v>
      </c>
      <c r="W614" s="139">
        <f>STDEV(Patient3_Healthy!O595,Patient4_Healthy!O595,Patient7_Healthy!O595,Patient32_Healthy!O595)</f>
        <v>0.11117909348538869</v>
      </c>
      <c r="X614" s="132">
        <f>AVERAGE(Patient3_Healthy!P595,Patient4_Healthy!P595,Patient7_Healthy!P595,Patient32_Healthy!P595)</f>
        <v>0.2939174334156176</v>
      </c>
      <c r="Y614" s="139">
        <f>STDEV(Patient3_Healthy!P595,Patient4_Healthy!P595,Patient7_Healthy!P595,Patient32_Healthy!P595)</f>
        <v>0.11598946541879175</v>
      </c>
      <c r="Z614" s="132">
        <f>AVERAGE(Patient3_Healthy!Q595,Patient4_Healthy!Q595,Patient7_Healthy!Q595,Patient32_Healthy!Q595)</f>
        <v>0.34230908225224077</v>
      </c>
      <c r="AA614" s="139">
        <f>STDEV(Patient3_Healthy!Q595,Patient4_Healthy!Q595,Patient7_Healthy!Q595,Patient32_Healthy!Q595)</f>
        <v>5.1604944814542572E-2</v>
      </c>
      <c r="AB614" s="132">
        <f>AVERAGE(Patient3_Healthy!R595,Patient4_Healthy!R595,Patient7_Healthy!R595,Patient32_Healthy!R595)</f>
        <v>0.42461034587391605</v>
      </c>
      <c r="AC614" s="139">
        <f>STDEV(Patient3_Healthy!R595,Patient4_Healthy!R595,Patient7_Healthy!R595,Patient32_Healthy!R595)</f>
        <v>7.5557038862817658E-2</v>
      </c>
      <c r="AD614" s="132">
        <f>AVERAGE(Patient3_Healthy!S595,Patient4_Healthy!S595,Patient7_Healthy!S595,Patient32_Healthy!S595)</f>
        <v>0.44372701731770003</v>
      </c>
      <c r="AE614" s="139">
        <f>STDEV(Patient3_Healthy!S595,Patient4_Healthy!S595,Patient7_Healthy!S595,Patient32_Healthy!S595)</f>
        <v>1.4514189509388719E-2</v>
      </c>
      <c r="AF614">
        <f>AVERAGE(Patient3_Healthy!T595,Patient4_Healthy!T595,Patient7_Healthy!T595,Patient32_Healthy!T595)</f>
        <v>0.53724416669722597</v>
      </c>
      <c r="AG614">
        <f>STDEV(Patient3_Healthy!T595,Patient4_Healthy!T595,Patient7_Healthy!T595,Patient32_Healthy!T595)</f>
        <v>0.13099737374141751</v>
      </c>
    </row>
    <row r="615" spans="1:33" x14ac:dyDescent="0.25">
      <c r="A615" s="140" t="s">
        <v>157</v>
      </c>
      <c r="B615" s="132">
        <f>AVERAGE(Patient3_Healthy!B596,Patient4_Healthy!B596,Patient7_Healthy!B596,Patient32_Healthy!B596)</f>
        <v>4.7154436909929176</v>
      </c>
      <c r="C615" s="139">
        <f>STDEV(Patient3_Healthy!B596,Patient4_Healthy!B596,Patient7_Healthy!B596,Patient32_Healthy!B596)</f>
        <v>2.6096105709119861</v>
      </c>
      <c r="D615">
        <f>AVERAGE(Patient3_Healthy!C596,Patient4_Healthy!C596,Patient7_Healthy!C596,Patient32_Healthy!C596)</f>
        <v>6.6751363966427339</v>
      </c>
      <c r="E615" s="139">
        <f>STDEV(Patient3_Healthy!C596,Patient4_Healthy!C596,Patient7_Healthy!C596,Patient32_Healthy!C596)</f>
        <v>12.857155778572537</v>
      </c>
      <c r="F615" s="132">
        <f>AVERAGE(Patient3_Healthy!D596,Patient4_Healthy!D596,Patient7_Healthy!D596,Patient32_Healthy!D596)</f>
        <v>7.5208632756738139</v>
      </c>
      <c r="G615" s="139">
        <f>STDEV(Patient3_Healthy!D596,Patient4_Healthy!D596,Patient7_Healthy!D596,Patient32_Healthy!D596)</f>
        <v>5.7995530117762124</v>
      </c>
      <c r="H615">
        <f>AVERAGE(Patient3_Healthy!E596,Patient4_Healthy!E596,Patient7_Healthy!E596,Patient32_Healthy!E596)</f>
        <v>-1.134837133862175</v>
      </c>
      <c r="I615">
        <f>STDEV(Patient3_Healthy!E596,Patient4_Healthy!E596,Patient7_Healthy!E596,Patient32_Healthy!E596)</f>
        <v>26.858547017536416</v>
      </c>
      <c r="L615" s="140" t="s">
        <v>158</v>
      </c>
      <c r="M615">
        <f>AVERAGE(Patient3_Healthy!H596,Patient4_Healthy!H596,Patient7_Healthy!H596,Patient32_Healthy!H596)</f>
        <v>147.54724981334161</v>
      </c>
      <c r="N615">
        <f>STDEV(Patient3_Healthy!H596,Patient4_Healthy!H596,Patient7_Healthy!H596,Patient32_Healthy!H596)</f>
        <v>90.465359087500332</v>
      </c>
      <c r="Q615" s="135" t="s">
        <v>144</v>
      </c>
      <c r="R615" s="132">
        <f>AVERAGE(Patient3_Healthy!M596,Patient4_Healthy!M596,Patient7_Healthy!M596,Patient32_Healthy!M596)</f>
        <v>0.56683759119816246</v>
      </c>
      <c r="S615" s="139">
        <f>STDEV(Patient3_Healthy!M596,Patient4_Healthy!M596,Patient7_Healthy!M596,Patient32_Healthy!M596)</f>
        <v>0.11016315134022131</v>
      </c>
      <c r="T615">
        <f>AVERAGE(Patient3_Healthy!N596,Patient4_Healthy!N596,Patient7_Healthy!N596,Patient32_Healthy!N596)</f>
        <v>0.50063507532195373</v>
      </c>
      <c r="U615">
        <f>STDEV(Patient3_Healthy!N596,Patient4_Healthy!N596,Patient7_Healthy!N596,Patient32_Healthy!N596)</f>
        <v>0.39740474989867702</v>
      </c>
      <c r="V615" s="132">
        <f>AVERAGE(Patient3_Healthy!O596,Patient4_Healthy!O596,Patient7_Healthy!O596,Patient32_Healthy!O596)</f>
        <v>0.32676954859753049</v>
      </c>
      <c r="W615" s="139">
        <f>STDEV(Patient3_Healthy!O596,Patient4_Healthy!O596,Patient7_Healthy!O596,Patient32_Healthy!O596)</f>
        <v>0.11620661109679478</v>
      </c>
      <c r="X615" s="132">
        <f>AVERAGE(Patient3_Healthy!P596,Patient4_Healthy!P596,Patient7_Healthy!P596,Patient32_Healthy!P596)</f>
        <v>0.30976321922743205</v>
      </c>
      <c r="Y615" s="139">
        <f>STDEV(Patient3_Healthy!P596,Patient4_Healthy!P596,Patient7_Healthy!P596,Patient32_Healthy!P596)</f>
        <v>0.11950224079980089</v>
      </c>
      <c r="Z615" s="132">
        <f>AVERAGE(Patient3_Healthy!Q596,Patient4_Healthy!Q596,Patient7_Healthy!Q596,Patient32_Healthy!Q596)</f>
        <v>0.33831887195617849</v>
      </c>
      <c r="AA615" s="139">
        <f>STDEV(Patient3_Healthy!Q596,Patient4_Healthy!Q596,Patient7_Healthy!Q596,Patient32_Healthy!Q596)</f>
        <v>1.1832407918554228E-4</v>
      </c>
      <c r="AB615" s="132">
        <f>AVERAGE(Patient3_Healthy!R596,Patient4_Healthy!R596,Patient7_Healthy!R596,Patient32_Healthy!R596)</f>
        <v>0.40157411005801447</v>
      </c>
      <c r="AC615" s="139">
        <f>STDEV(Patient3_Healthy!R596,Patient4_Healthy!R596,Patient7_Healthy!R596,Patient32_Healthy!R596)</f>
        <v>8.4030089035196848E-2</v>
      </c>
      <c r="AD615" s="132">
        <f>AVERAGE(Patient3_Healthy!S596,Patient4_Healthy!S596,Patient7_Healthy!S596,Patient32_Healthy!S596)</f>
        <v>0.3981441363610585</v>
      </c>
      <c r="AE615" s="139">
        <f>STDEV(Patient3_Healthy!S596,Patient4_Healthy!S596,Patient7_Healthy!S596,Patient32_Healthy!S596)</f>
        <v>0.14316299395144819</v>
      </c>
      <c r="AF615">
        <f>AVERAGE(Patient3_Healthy!T596,Patient4_Healthy!T596,Patient7_Healthy!T596,Patient32_Healthy!T596)</f>
        <v>0.53022542645224346</v>
      </c>
      <c r="AG615">
        <f>STDEV(Patient3_Healthy!T596,Patient4_Healthy!T596,Patient7_Healthy!T596,Patient32_Healthy!T596)</f>
        <v>9.4798850896909467E-2</v>
      </c>
    </row>
    <row r="616" spans="1:33" x14ac:dyDescent="0.25">
      <c r="A616" s="140" t="s">
        <v>158</v>
      </c>
      <c r="B616" s="132">
        <f>AVERAGE(Patient3_Healthy!B597,Patient4_Healthy!B597,Patient7_Healthy!B597,Patient32_Healthy!B597)</f>
        <v>3.754638380855456</v>
      </c>
      <c r="C616" s="139">
        <f>STDEV(Patient3_Healthy!B597,Patient4_Healthy!B597,Patient7_Healthy!B597,Patient32_Healthy!B597)</f>
        <v>0.90034689057385286</v>
      </c>
      <c r="D616">
        <f>AVERAGE(Patient3_Healthy!C597,Patient4_Healthy!C597,Patient7_Healthy!C597,Patient32_Healthy!C597)</f>
        <v>-8.4677938816764069</v>
      </c>
      <c r="E616" s="139">
        <f>STDEV(Patient3_Healthy!C597,Patient4_Healthy!C597,Patient7_Healthy!C597,Patient32_Healthy!C597)</f>
        <v>13.783501405470846</v>
      </c>
      <c r="F616" s="132">
        <f>AVERAGE(Patient3_Healthy!D597,Patient4_Healthy!D597,Patient7_Healthy!D597,Patient32_Healthy!D597)</f>
        <v>6.8984611939656633</v>
      </c>
      <c r="G616" s="139">
        <f>STDEV(Patient3_Healthy!D597,Patient4_Healthy!D597,Patient7_Healthy!D597,Patient32_Healthy!D597)</f>
        <v>1.8924427285110514</v>
      </c>
      <c r="H616">
        <f>AVERAGE(Patient3_Healthy!E597,Patient4_Healthy!E597,Patient7_Healthy!E597,Patient32_Healthy!E597)</f>
        <v>17.705285284345898</v>
      </c>
      <c r="I616">
        <f>STDEV(Patient3_Healthy!E597,Patient4_Healthy!E597,Patient7_Healthy!E597,Patient32_Healthy!E597)</f>
        <v>3.33153093474774</v>
      </c>
      <c r="L616" s="140" t="s">
        <v>159</v>
      </c>
      <c r="M616">
        <f>AVERAGE(Patient3_Healthy!H597,Patient4_Healthy!H597,Patient7_Healthy!H597,Patient32_Healthy!H597)</f>
        <v>55.816369073551755</v>
      </c>
      <c r="N616">
        <f>STDEV(Patient3_Healthy!H597,Patient4_Healthy!H597,Patient7_Healthy!H597,Patient32_Healthy!H597)</f>
        <v>17.367745367352335</v>
      </c>
      <c r="Q616" s="135" t="s">
        <v>145</v>
      </c>
      <c r="R616" s="132">
        <f>AVERAGE(Patient3_Healthy!M597,Patient4_Healthy!M597,Patient7_Healthy!M597,Patient32_Healthy!M597)</f>
        <v>0.85446084272737521</v>
      </c>
      <c r="S616" s="139">
        <f>STDEV(Patient3_Healthy!M597,Patient4_Healthy!M597,Patient7_Healthy!M597,Patient32_Healthy!M597)</f>
        <v>0.19177179287171447</v>
      </c>
      <c r="T616">
        <f>AVERAGE(Patient3_Healthy!N597,Patient4_Healthy!N597,Patient7_Healthy!N597,Patient32_Healthy!N597)</f>
        <v>0.76406057349083412</v>
      </c>
      <c r="U616">
        <f>STDEV(Patient3_Healthy!N597,Patient4_Healthy!N597,Patient7_Healthy!N597,Patient32_Healthy!N597)</f>
        <v>5.3166666775251975E-2</v>
      </c>
      <c r="V616" s="132">
        <f>AVERAGE(Patient3_Healthy!O597,Patient4_Healthy!O597,Patient7_Healthy!O597,Patient32_Healthy!O597)</f>
        <v>0.64120445904087509</v>
      </c>
      <c r="W616" s="139">
        <f>STDEV(Patient3_Healthy!O597,Patient4_Healthy!O597,Patient7_Healthy!O597,Patient32_Healthy!O597)</f>
        <v>0.50741352014338581</v>
      </c>
      <c r="X616" s="132">
        <f>AVERAGE(Patient3_Healthy!P597,Patient4_Healthy!P597,Patient7_Healthy!P597,Patient32_Healthy!P597)</f>
        <v>0.59586361333025173</v>
      </c>
      <c r="Y616" s="139">
        <f>STDEV(Patient3_Healthy!P597,Patient4_Healthy!P597,Patient7_Healthy!P597,Patient32_Healthy!P597)</f>
        <v>0.23555225731668025</v>
      </c>
      <c r="Z616" s="132">
        <f>AVERAGE(Patient3_Healthy!Q597,Patient4_Healthy!Q597,Patient7_Healthy!Q597,Patient32_Healthy!Q597)</f>
        <v>0.65055281108098295</v>
      </c>
      <c r="AA616" s="139">
        <f>STDEV(Patient3_Healthy!Q597,Patient4_Healthy!Q597,Patient7_Healthy!Q597,Patient32_Healthy!Q597)</f>
        <v>0.41161293306189117</v>
      </c>
      <c r="AB616" s="132">
        <f>AVERAGE(Patient3_Healthy!R597,Patient4_Healthy!R597,Patient7_Healthy!R597,Patient32_Healthy!R597)</f>
        <v>0.59397800702553005</v>
      </c>
      <c r="AC616" s="139">
        <f>STDEV(Patient3_Healthy!R597,Patient4_Healthy!R597,Patient7_Healthy!R597,Patient32_Healthy!R597)</f>
        <v>0.28548389563426091</v>
      </c>
      <c r="AD616" s="132">
        <f>AVERAGE(Patient3_Healthy!S597,Patient4_Healthy!S597,Patient7_Healthy!S597,Patient32_Healthy!S597)</f>
        <v>0.56856648219669093</v>
      </c>
      <c r="AE616" s="139">
        <f>STDEV(Patient3_Healthy!S597,Patient4_Healthy!S597,Patient7_Healthy!S597,Patient32_Healthy!S597)</f>
        <v>0.34912816813491893</v>
      </c>
      <c r="AF616">
        <f>AVERAGE(Patient3_Healthy!T597,Patient4_Healthy!T597,Patient7_Healthy!T597,Patient32_Healthy!T597)</f>
        <v>0.75315898772198897</v>
      </c>
      <c r="AG616">
        <f>STDEV(Patient3_Healthy!T597,Patient4_Healthy!T597,Patient7_Healthy!T597,Patient32_Healthy!T597)</f>
        <v>0.3317048134424993</v>
      </c>
    </row>
    <row r="617" spans="1:33" x14ac:dyDescent="0.25">
      <c r="A617" s="140" t="s">
        <v>159</v>
      </c>
      <c r="B617" s="132">
        <f>AVERAGE(Patient3_Healthy!B598,Patient4_Healthy!B598,Patient7_Healthy!B598,Patient32_Healthy!B598)</f>
        <v>3.206817074955417</v>
      </c>
      <c r="C617" s="139">
        <f>STDEV(Patient3_Healthy!B598,Patient4_Healthy!B598,Patient7_Healthy!B598,Patient32_Healthy!B598)</f>
        <v>0.88188065923271897</v>
      </c>
      <c r="D617">
        <f>AVERAGE(Patient3_Healthy!C598,Patient4_Healthy!C598,Patient7_Healthy!C598,Patient32_Healthy!C598)</f>
        <v>9.0319461512526615</v>
      </c>
      <c r="E617" s="139">
        <f>STDEV(Patient3_Healthy!C598,Patient4_Healthy!C598,Patient7_Healthy!C598,Patient32_Healthy!C598)</f>
        <v>5.4793458880806973</v>
      </c>
      <c r="F617" s="132">
        <f>AVERAGE(Patient3_Healthy!D598,Patient4_Healthy!D598,Patient7_Healthy!D598,Patient32_Healthy!D598)</f>
        <v>4.3970367249239546</v>
      </c>
      <c r="G617" s="139">
        <f>STDEV(Patient3_Healthy!D598,Patient4_Healthy!D598,Patient7_Healthy!D598,Patient32_Healthy!D598)</f>
        <v>2.3416283603200498</v>
      </c>
      <c r="H617">
        <f>AVERAGE(Patient3_Healthy!E598,Patient4_Healthy!E598,Patient7_Healthy!E598,Patient32_Healthy!E598)</f>
        <v>-12.12862846568656</v>
      </c>
      <c r="I617">
        <f>STDEV(Patient3_Healthy!E598,Patient4_Healthy!E598,Patient7_Healthy!E598,Patient32_Healthy!E598)</f>
        <v>10.053898257501038</v>
      </c>
      <c r="L617" s="140" t="s">
        <v>160</v>
      </c>
      <c r="M617">
        <f>AVERAGE(Patient3_Healthy!H598,Patient4_Healthy!H598,Patient7_Healthy!H598,Patient32_Healthy!H598)</f>
        <v>113.68883205542802</v>
      </c>
      <c r="N617">
        <f>STDEV(Patient3_Healthy!H598,Patient4_Healthy!H598,Patient7_Healthy!H598,Patient32_Healthy!H598)</f>
        <v>119.5434069011026</v>
      </c>
      <c r="Q617" s="135" t="s">
        <v>146</v>
      </c>
      <c r="R617" s="132">
        <f>AVERAGE(Patient3_Healthy!M598,Patient4_Healthy!M598,Patient7_Healthy!M598,Patient32_Healthy!M598)</f>
        <v>0.82042132826928404</v>
      </c>
      <c r="S617" s="139">
        <f>STDEV(Patient3_Healthy!M598,Patient4_Healthy!M598,Patient7_Healthy!M598,Patient32_Healthy!M598)</f>
        <v>0.25396259307452457</v>
      </c>
      <c r="T617">
        <f>AVERAGE(Patient3_Healthy!N598,Patient4_Healthy!N598,Patient7_Healthy!N598,Patient32_Healthy!N598)</f>
        <v>0.93901597278084958</v>
      </c>
      <c r="U617">
        <f>STDEV(Patient3_Healthy!N598,Patient4_Healthy!N598,Patient7_Healthy!N598,Patient32_Healthy!N598)</f>
        <v>8.6244438381452501E-2</v>
      </c>
      <c r="V617" s="132">
        <f>AVERAGE(Patient3_Healthy!O598,Patient4_Healthy!O598,Patient7_Healthy!O598,Patient32_Healthy!O598)</f>
        <v>0.51964380042596137</v>
      </c>
      <c r="W617" s="139">
        <f>STDEV(Patient3_Healthy!O598,Patient4_Healthy!O598,Patient7_Healthy!O598,Patient32_Healthy!O598)</f>
        <v>0.34019975516650325</v>
      </c>
      <c r="X617" s="132">
        <f>AVERAGE(Patient3_Healthy!P598,Patient4_Healthy!P598,Patient7_Healthy!P598,Patient32_Healthy!P598)</f>
        <v>0.68999916298065478</v>
      </c>
      <c r="Y617" s="139">
        <f>STDEV(Patient3_Healthy!P598,Patient4_Healthy!P598,Patient7_Healthy!P598,Patient32_Healthy!P598)</f>
        <v>0.43840738805976964</v>
      </c>
      <c r="Z617" s="132">
        <f>AVERAGE(Patient3_Healthy!Q598,Patient4_Healthy!Q598,Patient7_Healthy!Q598,Patient32_Healthy!Q598)</f>
        <v>0.62950011786628535</v>
      </c>
      <c r="AA617" s="139">
        <f>STDEV(Patient3_Healthy!Q598,Patient4_Healthy!Q598,Patient7_Healthy!Q598,Patient32_Healthy!Q598)</f>
        <v>0.31600646983186009</v>
      </c>
      <c r="AB617" s="132">
        <f>AVERAGE(Patient3_Healthy!R598,Patient4_Healthy!R598,Patient7_Healthy!R598,Patient32_Healthy!R598)</f>
        <v>0.52993525976824307</v>
      </c>
      <c r="AC617" s="139">
        <f>STDEV(Patient3_Healthy!R598,Patient4_Healthy!R598,Patient7_Healthy!R598,Patient32_Healthy!R598)</f>
        <v>0.26819215184527245</v>
      </c>
      <c r="AD617" s="132">
        <f>AVERAGE(Patient3_Healthy!S598,Patient4_Healthy!S598,Patient7_Healthy!S598,Patient32_Healthy!S598)</f>
        <v>0.66392670435526557</v>
      </c>
      <c r="AE617" s="139">
        <f>STDEV(Patient3_Healthy!S598,Patient4_Healthy!S598,Patient7_Healthy!S598,Patient32_Healthy!S598)</f>
        <v>0.47527941265220625</v>
      </c>
      <c r="AF617">
        <f>AVERAGE(Patient3_Healthy!T598,Patient4_Healthy!T598,Patient7_Healthy!T598,Patient32_Healthy!T598)</f>
        <v>0.71642365492953364</v>
      </c>
      <c r="AG617">
        <f>STDEV(Patient3_Healthy!T598,Patient4_Healthy!T598,Patient7_Healthy!T598,Patient32_Healthy!T598)</f>
        <v>0.40103751316684627</v>
      </c>
    </row>
    <row r="618" spans="1:33" x14ac:dyDescent="0.25">
      <c r="A618" s="140" t="s">
        <v>160</v>
      </c>
      <c r="B618" s="132">
        <f>AVERAGE(Patient3_Healthy!B599,Patient4_Healthy!B599,Patient7_Healthy!B599,Patient32_Healthy!B599)</f>
        <v>2.0717109591043967</v>
      </c>
      <c r="C618" s="139">
        <f>STDEV(Patient3_Healthy!B599,Patient4_Healthy!B599,Patient7_Healthy!B599,Patient32_Healthy!B599)</f>
        <v>0.7435707780356835</v>
      </c>
      <c r="D618">
        <f>AVERAGE(Patient3_Healthy!C599,Patient4_Healthy!C599,Patient7_Healthy!C599,Patient32_Healthy!C599)</f>
        <v>2.4971009346421345</v>
      </c>
      <c r="E618" s="139">
        <f>STDEV(Patient3_Healthy!C599,Patient4_Healthy!C599,Patient7_Healthy!C599,Patient32_Healthy!C599)</f>
        <v>6.5774928915254911</v>
      </c>
      <c r="F618" s="132">
        <f>AVERAGE(Patient3_Healthy!D599,Patient4_Healthy!D599,Patient7_Healthy!D599,Patient32_Healthy!D599)</f>
        <v>6.2525998571801447</v>
      </c>
      <c r="G618" s="139">
        <f>STDEV(Patient3_Healthy!D599,Patient4_Healthy!D599,Patient7_Healthy!D599,Patient32_Healthy!D599)</f>
        <v>6.9940834869304647</v>
      </c>
      <c r="H618">
        <f>AVERAGE(Patient3_Healthy!E599,Patient4_Healthy!E599,Patient7_Healthy!E599,Patient32_Healthy!E599)</f>
        <v>-14.490468342147011</v>
      </c>
      <c r="I618">
        <f>STDEV(Patient3_Healthy!E599,Patient4_Healthy!E599,Patient7_Healthy!E599,Patient32_Healthy!E599)</f>
        <v>13.76457997766137</v>
      </c>
      <c r="L618" s="140" t="s">
        <v>187</v>
      </c>
      <c r="M618">
        <f>AVERAGE(Patient3_Healthy!H599,Patient4_Healthy!H599,Patient7_Healthy!H599,Patient32_Healthy!H599)</f>
        <v>35.507029492766378</v>
      </c>
      <c r="N618">
        <f>STDEV(Patient3_Healthy!H599,Patient4_Healthy!H599,Patient7_Healthy!H599,Patient32_Healthy!H599)</f>
        <v>11.684945669455727</v>
      </c>
      <c r="Q618" s="135" t="s">
        <v>147</v>
      </c>
      <c r="R618" s="132">
        <f>AVERAGE(Patient3_Healthy!M599,Patient4_Healthy!M599,Patient7_Healthy!M599,Patient32_Healthy!M599)</f>
        <v>0.61459222364662358</v>
      </c>
      <c r="S618" s="139">
        <f>STDEV(Patient3_Healthy!M599,Patient4_Healthy!M599,Patient7_Healthy!M599,Patient32_Healthy!M599)</f>
        <v>0.12944328694901958</v>
      </c>
      <c r="T618">
        <f>AVERAGE(Patient3_Healthy!N599,Patient4_Healthy!N599,Patient7_Healthy!N599,Patient32_Healthy!N599)</f>
        <v>0.5579795294074793</v>
      </c>
      <c r="U618">
        <f>STDEV(Patient3_Healthy!N599,Patient4_Healthy!N599,Patient7_Healthy!N599,Patient32_Healthy!N599)</f>
        <v>0.4094069497659496</v>
      </c>
      <c r="V618" s="132">
        <f>AVERAGE(Patient3_Healthy!O599,Patient4_Healthy!O599,Patient7_Healthy!O599,Patient32_Healthy!O599)</f>
        <v>0.35337408504821921</v>
      </c>
      <c r="W618" s="139">
        <f>STDEV(Patient3_Healthy!O599,Patient4_Healthy!O599,Patient7_Healthy!O599,Patient32_Healthy!O599)</f>
        <v>0.10974462072810061</v>
      </c>
      <c r="X618" s="132">
        <f>AVERAGE(Patient3_Healthy!P599,Patient4_Healthy!P599,Patient7_Healthy!P599,Patient32_Healthy!P599)</f>
        <v>0.38183726962442088</v>
      </c>
      <c r="Y618" s="139">
        <f>STDEV(Patient3_Healthy!P599,Patient4_Healthy!P599,Patient7_Healthy!P599,Patient32_Healthy!P599)</f>
        <v>0.17073526994144347</v>
      </c>
      <c r="Z618" s="132">
        <f>AVERAGE(Patient3_Healthy!Q599,Patient4_Healthy!Q599,Patient7_Healthy!Q599,Patient32_Healthy!Q599)</f>
        <v>0.35617621366603813</v>
      </c>
      <c r="AA618" s="139">
        <f>STDEV(Patient3_Healthy!Q599,Patient4_Healthy!Q599,Patient7_Healthy!Q599,Patient32_Healthy!Q599)</f>
        <v>4.6042116507234991E-2</v>
      </c>
      <c r="AB618" s="132">
        <f>AVERAGE(Patient3_Healthy!R599,Patient4_Healthy!R599,Patient7_Healthy!R599,Patient32_Healthy!R599)</f>
        <v>0.44067657669032023</v>
      </c>
      <c r="AC618" s="139">
        <f>STDEV(Patient3_Healthy!R599,Patient4_Healthy!R599,Patient7_Healthy!R599,Patient32_Healthy!R599)</f>
        <v>0.11627601266786626</v>
      </c>
      <c r="AD618" s="132">
        <f>AVERAGE(Patient3_Healthy!S599,Patient4_Healthy!S599,Patient7_Healthy!S599,Patient32_Healthy!S599)</f>
        <v>0.46374836544359926</v>
      </c>
      <c r="AE618" s="139">
        <f>STDEV(Patient3_Healthy!S599,Patient4_Healthy!S599,Patient7_Healthy!S599,Patient32_Healthy!S599)</f>
        <v>9.2174924992702953E-2</v>
      </c>
      <c r="AF618">
        <f>AVERAGE(Patient3_Healthy!T599,Patient4_Healthy!T599,Patient7_Healthy!T599,Patient32_Healthy!T599)</f>
        <v>0.58035289633228015</v>
      </c>
      <c r="AG618">
        <f>STDEV(Patient3_Healthy!T599,Patient4_Healthy!T599,Patient7_Healthy!T599,Patient32_Healthy!T599)</f>
        <v>0.10661252956743138</v>
      </c>
    </row>
    <row r="619" spans="1:33" x14ac:dyDescent="0.25">
      <c r="A619" s="140" t="s">
        <v>187</v>
      </c>
      <c r="B619" s="132">
        <f>AVERAGE(Patient3_Healthy!B600,Patient4_Healthy!B600,Patient7_Healthy!B600,Patient32_Healthy!B600)</f>
        <v>2.4705120914212855</v>
      </c>
      <c r="C619" s="139">
        <f>STDEV(Patient3_Healthy!B600,Patient4_Healthy!B600,Patient7_Healthy!B600,Patient32_Healthy!B600)</f>
        <v>1.1681164980651562</v>
      </c>
      <c r="D619">
        <f>AVERAGE(Patient3_Healthy!C600,Patient4_Healthy!C600,Patient7_Healthy!C600,Patient32_Healthy!C600)</f>
        <v>-2.1390996192784608</v>
      </c>
      <c r="E619" s="139">
        <f>STDEV(Patient3_Healthy!C600,Patient4_Healthy!C600,Patient7_Healthy!C600,Patient32_Healthy!C600)</f>
        <v>11.367030094567198</v>
      </c>
      <c r="F619" s="132">
        <f>AVERAGE(Patient3_Healthy!D600,Patient4_Healthy!D600,Patient7_Healthy!D600,Patient32_Healthy!D600)</f>
        <v>3.3671213434220419</v>
      </c>
      <c r="G619" s="139">
        <f>STDEV(Patient3_Healthy!D600,Patient4_Healthy!D600,Patient7_Healthy!D600,Patient32_Healthy!D600)</f>
        <v>2.1223357855137777</v>
      </c>
      <c r="H619">
        <f>AVERAGE(Patient3_Healthy!E600,Patient4_Healthy!E600,Patient7_Healthy!E600,Patient32_Healthy!E600)</f>
        <v>5.1064271703564383</v>
      </c>
      <c r="I619">
        <f>STDEV(Patient3_Healthy!E600,Patient4_Healthy!E600,Patient7_Healthy!E600,Patient32_Healthy!E600)</f>
        <v>15.075254891722839</v>
      </c>
      <c r="Q619" s="135" t="s">
        <v>148</v>
      </c>
      <c r="R619" s="132">
        <f>AVERAGE(Patient3_Healthy!M600,Patient4_Healthy!M600,Patient7_Healthy!M600,Patient32_Healthy!M600)</f>
        <v>0.77144506408368552</v>
      </c>
      <c r="S619" s="139">
        <f>STDEV(Patient3_Healthy!M600,Patient4_Healthy!M600,Patient7_Healthy!M600,Patient32_Healthy!M600)</f>
        <v>0.32322549012016566</v>
      </c>
      <c r="T619">
        <f>AVERAGE(Patient3_Healthy!N600,Patient4_Healthy!N600,Patient7_Healthy!N600,Patient32_Healthy!N600)</f>
        <v>0.62401160650771315</v>
      </c>
      <c r="U619">
        <f>STDEV(Patient3_Healthy!N600,Patient4_Healthy!N600,Patient7_Healthy!N600,Patient32_Healthy!N600)</f>
        <v>0.53172788537166382</v>
      </c>
      <c r="V619" s="132">
        <f>AVERAGE(Patient3_Healthy!O600,Patient4_Healthy!O600,Patient7_Healthy!O600,Patient32_Healthy!O600)</f>
        <v>0.70967597380811254</v>
      </c>
      <c r="W619" s="139">
        <f>STDEV(Patient3_Healthy!O600,Patient4_Healthy!O600,Patient7_Healthy!O600,Patient32_Healthy!O600)</f>
        <v>0.41058017532332908</v>
      </c>
      <c r="X619" s="132">
        <f>AVERAGE(Patient3_Healthy!P600,Patient4_Healthy!P600,Patient7_Healthy!P600,Patient32_Healthy!P600)</f>
        <v>0.64339544236179214</v>
      </c>
      <c r="Y619" s="139">
        <f>STDEV(Patient3_Healthy!P600,Patient4_Healthy!P600,Patient7_Healthy!P600,Patient32_Healthy!P600)</f>
        <v>0.50431500181601185</v>
      </c>
      <c r="Z619" s="132">
        <f>AVERAGE(Patient3_Healthy!Q600,Patient4_Healthy!Q600,Patient7_Healthy!Q600,Patient32_Healthy!Q600)</f>
        <v>1</v>
      </c>
      <c r="AA619" s="139">
        <f>STDEV(Patient3_Healthy!Q600,Patient4_Healthy!Q600,Patient7_Healthy!Q600,Patient32_Healthy!Q600)</f>
        <v>0</v>
      </c>
      <c r="AB619" s="132">
        <f>AVERAGE(Patient3_Healthy!R600,Patient4_Healthy!R600,Patient7_Healthy!R600,Patient32_Healthy!R600)</f>
        <v>1</v>
      </c>
      <c r="AC619" s="139">
        <f>STDEV(Patient3_Healthy!R600,Patient4_Healthy!R600,Patient7_Healthy!R600,Patient32_Healthy!R600)</f>
        <v>0</v>
      </c>
      <c r="AD619" s="132">
        <f>AVERAGE(Patient3_Healthy!S600,Patient4_Healthy!S600,Patient7_Healthy!S600,Patient32_Healthy!S600)</f>
        <v>0.88955651592716245</v>
      </c>
      <c r="AE619" s="139">
        <f>STDEV(Patient3_Healthy!S600,Patient4_Healthy!S600,Patient7_Healthy!S600,Patient32_Healthy!S600)</f>
        <v>0.15619067305154372</v>
      </c>
      <c r="AF619">
        <f>AVERAGE(Patient3_Healthy!T600,Patient4_Healthy!T600,Patient7_Healthy!T600,Patient32_Healthy!T600)</f>
        <v>0.87389186021183507</v>
      </c>
      <c r="AG619">
        <f>STDEV(Patient3_Healthy!T600,Patient4_Healthy!T600,Patient7_Healthy!T600,Patient32_Healthy!T600)</f>
        <v>0.17834384161406489</v>
      </c>
    </row>
    <row r="620" spans="1:33" x14ac:dyDescent="0.25">
      <c r="Q620" s="135" t="s">
        <v>149</v>
      </c>
      <c r="R620" s="132">
        <f>AVERAGE(Patient3_Healthy!M601,Patient4_Healthy!M601,Patient7_Healthy!M601,Patient32_Healthy!M601)</f>
        <v>0.58494777487377159</v>
      </c>
      <c r="S620" s="139" t="e">
        <f>STDEV(Patient3_Healthy!M601,Patient4_Healthy!M601,Patient7_Healthy!M601,Patient32_Healthy!M601)</f>
        <v>#DIV/0!</v>
      </c>
      <c r="T620">
        <f>AVERAGE(Patient3_Healthy!N601,Patient4_Healthy!N601,Patient7_Healthy!N601,Patient32_Healthy!N601)</f>
        <v>0.21843789615947301</v>
      </c>
      <c r="U620" t="e">
        <f>STDEV(Patient3_Healthy!N601,Patient4_Healthy!N601,Patient7_Healthy!N601,Patient32_Healthy!N601)</f>
        <v>#DIV/0!</v>
      </c>
      <c r="V620" s="132">
        <f>AVERAGE(Patient3_Healthy!O601,Patient4_Healthy!O601,Patient7_Healthy!O601,Patient32_Healthy!O601)</f>
        <v>0.41799211982558893</v>
      </c>
      <c r="W620" s="139" t="e">
        <f>STDEV(Patient3_Healthy!O601,Patient4_Healthy!O601,Patient7_Healthy!O601,Patient32_Healthy!O601)</f>
        <v>#DIV/0!</v>
      </c>
      <c r="X620" s="132">
        <f>AVERAGE(Patient3_Healthy!P601,Patient4_Healthy!P601,Patient7_Healthy!P601,Patient32_Healthy!P601)</f>
        <v>0.29479981345088302</v>
      </c>
      <c r="Y620" s="139" t="e">
        <f>STDEV(Patient3_Healthy!P601,Patient4_Healthy!P601,Patient7_Healthy!P601,Patient32_Healthy!P601)</f>
        <v>#DIV/0!</v>
      </c>
      <c r="Z620" s="132">
        <f>AVERAGE(Patient3_Healthy!Q601,Patient4_Healthy!Q601,Patient7_Healthy!Q601,Patient32_Healthy!Q601)</f>
        <v>0.3326687373884003</v>
      </c>
      <c r="AA620" s="139" t="e">
        <f>STDEV(Patient3_Healthy!Q601,Patient4_Healthy!Q601,Patient7_Healthy!Q601,Patient32_Healthy!Q601)</f>
        <v>#DIV/0!</v>
      </c>
      <c r="AB620" s="132">
        <f>AVERAGE(Patient3_Healthy!R601,Patient4_Healthy!R601,Patient7_Healthy!R601,Patient32_Healthy!R601)</f>
        <v>0.80467423128982685</v>
      </c>
      <c r="AC620" s="139" t="e">
        <f>STDEV(Patient3_Healthy!R601,Patient4_Healthy!R601,Patient7_Healthy!R601,Patient32_Healthy!R601)</f>
        <v>#DIV/0!</v>
      </c>
      <c r="AD620" s="132">
        <f>AVERAGE(Patient3_Healthy!S601,Patient4_Healthy!S601,Patient7_Healthy!S601,Patient32_Healthy!S601)</f>
        <v>0.5943301436267534</v>
      </c>
      <c r="AE620" s="139" t="e">
        <f>STDEV(Patient3_Healthy!S601,Patient4_Healthy!S601,Patient7_Healthy!S601,Patient32_Healthy!S601)</f>
        <v>#DIV/0!</v>
      </c>
      <c r="AF620">
        <f>AVERAGE(Patient3_Healthy!T601,Patient4_Healthy!T601,Patient7_Healthy!T601,Patient32_Healthy!T601)</f>
        <v>0.66010707646590383</v>
      </c>
      <c r="AG620" t="e">
        <f>STDEV(Patient3_Healthy!T601,Patient4_Healthy!T601,Patient7_Healthy!T601,Patient32_Healthy!T601)</f>
        <v>#DIV/0!</v>
      </c>
    </row>
    <row r="621" spans="1:33" x14ac:dyDescent="0.25">
      <c r="Q621" s="135" t="s">
        <v>150</v>
      </c>
      <c r="R621" s="132">
        <f>AVERAGE(Patient3_Healthy!M602,Patient4_Healthy!M602,Patient7_Healthy!M602,Patient32_Healthy!M602)</f>
        <v>0.5657033272380998</v>
      </c>
      <c r="S621" s="139" t="e">
        <f>STDEV(Patient3_Healthy!M602,Patient4_Healthy!M602,Patient7_Healthy!M602,Patient32_Healthy!M602)</f>
        <v>#DIV/0!</v>
      </c>
      <c r="T621">
        <f>AVERAGE(Patient3_Healthy!N602,Patient4_Healthy!N602,Patient7_Healthy!N602,Patient32_Healthy!N602)</f>
        <v>0.21952208779942889</v>
      </c>
      <c r="U621" t="e">
        <f>STDEV(Patient3_Healthy!N602,Patient4_Healthy!N602,Patient7_Healthy!N602,Patient32_Healthy!N602)</f>
        <v>#DIV/0!</v>
      </c>
      <c r="V621" s="132">
        <f>AVERAGE(Patient3_Healthy!O602,Patient4_Healthy!O602,Patient7_Healthy!O602,Patient32_Healthy!O602)</f>
        <v>0.45988171814131779</v>
      </c>
      <c r="W621" s="139" t="e">
        <f>STDEV(Patient3_Healthy!O602,Patient4_Healthy!O602,Patient7_Healthy!O602,Patient32_Healthy!O602)</f>
        <v>#DIV/0!</v>
      </c>
      <c r="X621" s="132">
        <f>AVERAGE(Patient3_Healthy!P602,Patient4_Healthy!P602,Patient7_Healthy!P602,Patient32_Healthy!P602)</f>
        <v>0.2013639363448832</v>
      </c>
      <c r="Y621" s="139" t="e">
        <f>STDEV(Patient3_Healthy!P602,Patient4_Healthy!P602,Patient7_Healthy!P602,Patient32_Healthy!P602)</f>
        <v>#DIV/0!</v>
      </c>
      <c r="Z621" s="132">
        <f>AVERAGE(Patient3_Healthy!Q602,Patient4_Healthy!Q602,Patient7_Healthy!Q602,Patient32_Healthy!Q602)</f>
        <v>0.35887330194770323</v>
      </c>
      <c r="AA621" s="139" t="e">
        <f>STDEV(Patient3_Healthy!Q602,Patient4_Healthy!Q602,Patient7_Healthy!Q602,Patient32_Healthy!Q602)</f>
        <v>#DIV/0!</v>
      </c>
      <c r="AB621" s="132">
        <f>AVERAGE(Patient3_Healthy!R602,Patient4_Healthy!R602,Patient7_Healthy!R602,Patient32_Healthy!R602)</f>
        <v>0.71904900731581656</v>
      </c>
      <c r="AC621" s="139" t="e">
        <f>STDEV(Patient3_Healthy!R602,Patient4_Healthy!R602,Patient7_Healthy!R602,Patient32_Healthy!R602)</f>
        <v>#DIV/0!</v>
      </c>
      <c r="AD621" s="132">
        <f>AVERAGE(Patient3_Healthy!S602,Patient4_Healthy!S602,Patient7_Healthy!S602,Patient32_Healthy!S602)</f>
        <v>0.60452784341672783</v>
      </c>
      <c r="AE621" s="139" t="e">
        <f>STDEV(Patient3_Healthy!S602,Patient4_Healthy!S602,Patient7_Healthy!S602,Patient32_Healthy!S602)</f>
        <v>#DIV/0!</v>
      </c>
      <c r="AF621">
        <f>AVERAGE(Patient3_Healthy!T602,Patient4_Healthy!T602,Patient7_Healthy!T602,Patient32_Healthy!T602)</f>
        <v>0.69732652892681568</v>
      </c>
      <c r="AG621" t="e">
        <f>STDEV(Patient3_Healthy!T602,Patient4_Healthy!T602,Patient7_Healthy!T602,Patient32_Healthy!T602)</f>
        <v>#DIV/0!</v>
      </c>
    </row>
    <row r="622" spans="1:33" x14ac:dyDescent="0.25">
      <c r="Q622" s="135" t="s">
        <v>151</v>
      </c>
      <c r="R622" s="132" t="e">
        <f>AVERAGE(Patient3_Healthy!M603,Patient4_Healthy!M603,Patient7_Healthy!M603,Patient32_Healthy!M603)</f>
        <v>#DIV/0!</v>
      </c>
      <c r="S622" s="139" t="e">
        <f>STDEV(Patient3_Healthy!M603,Patient4_Healthy!M603,Patient7_Healthy!M603,Patient32_Healthy!M603)</f>
        <v>#DIV/0!</v>
      </c>
      <c r="T622" t="e">
        <f>AVERAGE(Patient3_Healthy!N603,Patient4_Healthy!N603,Patient7_Healthy!N603,Patient32_Healthy!N603)</f>
        <v>#DIV/0!</v>
      </c>
      <c r="U622" t="e">
        <f>STDEV(Patient3_Healthy!N603,Patient4_Healthy!N603,Patient7_Healthy!N603,Patient32_Healthy!N603)</f>
        <v>#DIV/0!</v>
      </c>
      <c r="V622" s="132" t="e">
        <f>AVERAGE(Patient3_Healthy!O603,Patient4_Healthy!O603,Patient7_Healthy!O603,Patient32_Healthy!O603)</f>
        <v>#DIV/0!</v>
      </c>
      <c r="W622" s="139" t="e">
        <f>STDEV(Patient3_Healthy!O603,Patient4_Healthy!O603,Patient7_Healthy!O603,Patient32_Healthy!O603)</f>
        <v>#DIV/0!</v>
      </c>
      <c r="X622" s="132" t="e">
        <f>AVERAGE(Patient3_Healthy!P603,Patient4_Healthy!P603,Patient7_Healthy!P603,Patient32_Healthy!P603)</f>
        <v>#DIV/0!</v>
      </c>
      <c r="Y622" s="139" t="e">
        <f>STDEV(Patient3_Healthy!P603,Patient4_Healthy!P603,Patient7_Healthy!P603,Patient32_Healthy!P603)</f>
        <v>#DIV/0!</v>
      </c>
      <c r="Z622" s="132" t="e">
        <f>AVERAGE(Patient3_Healthy!Q603,Patient4_Healthy!Q603,Patient7_Healthy!Q603,Patient32_Healthy!Q603)</f>
        <v>#DIV/0!</v>
      </c>
      <c r="AA622" s="139" t="e">
        <f>STDEV(Patient3_Healthy!Q603,Patient4_Healthy!Q603,Patient7_Healthy!Q603,Patient32_Healthy!Q603)</f>
        <v>#DIV/0!</v>
      </c>
      <c r="AB622" s="132" t="e">
        <f>AVERAGE(Patient3_Healthy!R603,Patient4_Healthy!R603,Patient7_Healthy!R603,Patient32_Healthy!R603)</f>
        <v>#DIV/0!</v>
      </c>
      <c r="AC622" s="139" t="e">
        <f>STDEV(Patient3_Healthy!R603,Patient4_Healthy!R603,Patient7_Healthy!R603,Patient32_Healthy!R603)</f>
        <v>#DIV/0!</v>
      </c>
      <c r="AD622" s="132" t="e">
        <f>AVERAGE(Patient3_Healthy!S603,Patient4_Healthy!S603,Patient7_Healthy!S603,Patient32_Healthy!S603)</f>
        <v>#DIV/0!</v>
      </c>
      <c r="AE622" s="139" t="e">
        <f>STDEV(Patient3_Healthy!S603,Patient4_Healthy!S603,Patient7_Healthy!S603,Patient32_Healthy!S603)</f>
        <v>#DIV/0!</v>
      </c>
      <c r="AF622" t="e">
        <f>AVERAGE(Patient3_Healthy!T603,Patient4_Healthy!T603,Patient7_Healthy!T603,Patient32_Healthy!T603)</f>
        <v>#DIV/0!</v>
      </c>
      <c r="AG622" t="e">
        <f>STDEV(Patient3_Healthy!T603,Patient4_Healthy!T603,Patient7_Healthy!T603,Patient32_Healthy!T603)</f>
        <v>#DIV/0!</v>
      </c>
    </row>
    <row r="623" spans="1:33" x14ac:dyDescent="0.25">
      <c r="Q623" s="135" t="s">
        <v>152</v>
      </c>
      <c r="R623" s="132" t="e">
        <f>AVERAGE(Patient3_Healthy!M604,Patient4_Healthy!M604,Patient7_Healthy!M604,Patient32_Healthy!M604)</f>
        <v>#DIV/0!</v>
      </c>
      <c r="S623" s="139" t="e">
        <f>STDEV(Patient3_Healthy!M604,Patient4_Healthy!M604,Patient7_Healthy!M604,Patient32_Healthy!M604)</f>
        <v>#DIV/0!</v>
      </c>
      <c r="T623" t="e">
        <f>AVERAGE(Patient3_Healthy!N604,Patient4_Healthy!N604,Patient7_Healthy!N604,Patient32_Healthy!N604)</f>
        <v>#DIV/0!</v>
      </c>
      <c r="U623" t="e">
        <f>STDEV(Patient3_Healthy!N604,Patient4_Healthy!N604,Patient7_Healthy!N604,Patient32_Healthy!N604)</f>
        <v>#DIV/0!</v>
      </c>
      <c r="V623" s="132" t="e">
        <f>AVERAGE(Patient3_Healthy!O604,Patient4_Healthy!O604,Patient7_Healthy!O604,Patient32_Healthy!O604)</f>
        <v>#DIV/0!</v>
      </c>
      <c r="W623" s="139" t="e">
        <f>STDEV(Patient3_Healthy!O604,Patient4_Healthy!O604,Patient7_Healthy!O604,Patient32_Healthy!O604)</f>
        <v>#DIV/0!</v>
      </c>
      <c r="X623" s="132" t="e">
        <f>AVERAGE(Patient3_Healthy!P604,Patient4_Healthy!P604,Patient7_Healthy!P604,Patient32_Healthy!P604)</f>
        <v>#DIV/0!</v>
      </c>
      <c r="Y623" s="139" t="e">
        <f>STDEV(Patient3_Healthy!P604,Patient4_Healthy!P604,Patient7_Healthy!P604,Patient32_Healthy!P604)</f>
        <v>#DIV/0!</v>
      </c>
      <c r="Z623" s="132" t="e">
        <f>AVERAGE(Patient3_Healthy!Q604,Patient4_Healthy!Q604,Patient7_Healthy!Q604,Patient32_Healthy!Q604)</f>
        <v>#DIV/0!</v>
      </c>
      <c r="AA623" s="139" t="e">
        <f>STDEV(Patient3_Healthy!Q604,Patient4_Healthy!Q604,Patient7_Healthy!Q604,Patient32_Healthy!Q604)</f>
        <v>#DIV/0!</v>
      </c>
      <c r="AB623" s="132" t="e">
        <f>AVERAGE(Patient3_Healthy!R604,Patient4_Healthy!R604,Patient7_Healthy!R604,Patient32_Healthy!R604)</f>
        <v>#DIV/0!</v>
      </c>
      <c r="AC623" s="139" t="e">
        <f>STDEV(Patient3_Healthy!R604,Patient4_Healthy!R604,Patient7_Healthy!R604,Patient32_Healthy!R604)</f>
        <v>#DIV/0!</v>
      </c>
      <c r="AD623" s="132" t="e">
        <f>AVERAGE(Patient3_Healthy!S604,Patient4_Healthy!S604,Patient7_Healthy!S604,Patient32_Healthy!S604)</f>
        <v>#DIV/0!</v>
      </c>
      <c r="AE623" s="139" t="e">
        <f>STDEV(Patient3_Healthy!S604,Patient4_Healthy!S604,Patient7_Healthy!S604,Patient32_Healthy!S604)</f>
        <v>#DIV/0!</v>
      </c>
      <c r="AF623" t="e">
        <f>AVERAGE(Patient3_Healthy!T604,Patient4_Healthy!T604,Patient7_Healthy!T604,Patient32_Healthy!T604)</f>
        <v>#DIV/0!</v>
      </c>
      <c r="AG623" t="e">
        <f>STDEV(Patient3_Healthy!T604,Patient4_Healthy!T604,Patient7_Healthy!T604,Patient32_Healthy!T604)</f>
        <v>#DIV/0!</v>
      </c>
    </row>
  </sheetData>
  <mergeCells count="356">
    <mergeCell ref="R610:S610"/>
    <mergeCell ref="T610:U610"/>
    <mergeCell ref="V610:W610"/>
    <mergeCell ref="X610:Y610"/>
    <mergeCell ref="Z610:AA610"/>
    <mergeCell ref="AB610:AC610"/>
    <mergeCell ref="AD610:AE610"/>
    <mergeCell ref="AF610:AG610"/>
    <mergeCell ref="R564:S564"/>
    <mergeCell ref="T564:U564"/>
    <mergeCell ref="V564:W564"/>
    <mergeCell ref="X564:Y564"/>
    <mergeCell ref="Z564:AA564"/>
    <mergeCell ref="AB564:AC564"/>
    <mergeCell ref="AD564:AE564"/>
    <mergeCell ref="AF564:AG564"/>
    <mergeCell ref="R587:S587"/>
    <mergeCell ref="T587:U587"/>
    <mergeCell ref="V587:W587"/>
    <mergeCell ref="X587:Y587"/>
    <mergeCell ref="Z587:AA587"/>
    <mergeCell ref="AB587:AC587"/>
    <mergeCell ref="AD587:AE587"/>
    <mergeCell ref="AF587:AG587"/>
    <mergeCell ref="R518:S518"/>
    <mergeCell ref="T518:U518"/>
    <mergeCell ref="V518:W518"/>
    <mergeCell ref="X518:Y518"/>
    <mergeCell ref="Z518:AA518"/>
    <mergeCell ref="AB518:AC518"/>
    <mergeCell ref="AD518:AE518"/>
    <mergeCell ref="AF518:AG518"/>
    <mergeCell ref="R541:S541"/>
    <mergeCell ref="T541:U541"/>
    <mergeCell ref="V541:W541"/>
    <mergeCell ref="X541:Y541"/>
    <mergeCell ref="Z541:AA541"/>
    <mergeCell ref="AB541:AC541"/>
    <mergeCell ref="AD541:AE541"/>
    <mergeCell ref="AF541:AG541"/>
    <mergeCell ref="R472:S472"/>
    <mergeCell ref="T472:U472"/>
    <mergeCell ref="V472:W472"/>
    <mergeCell ref="X472:Y472"/>
    <mergeCell ref="Z472:AA472"/>
    <mergeCell ref="AB472:AC472"/>
    <mergeCell ref="AD472:AE472"/>
    <mergeCell ref="AF472:AG472"/>
    <mergeCell ref="R495:S495"/>
    <mergeCell ref="T495:U495"/>
    <mergeCell ref="V495:W495"/>
    <mergeCell ref="X495:Y495"/>
    <mergeCell ref="Z495:AA495"/>
    <mergeCell ref="AB495:AC495"/>
    <mergeCell ref="AD495:AE495"/>
    <mergeCell ref="AF495:AG495"/>
    <mergeCell ref="R426:S426"/>
    <mergeCell ref="T426:U426"/>
    <mergeCell ref="V426:W426"/>
    <mergeCell ref="X426:Y426"/>
    <mergeCell ref="Z426:AA426"/>
    <mergeCell ref="AB426:AC426"/>
    <mergeCell ref="AD426:AE426"/>
    <mergeCell ref="AF426:AG426"/>
    <mergeCell ref="R449:S449"/>
    <mergeCell ref="T449:U449"/>
    <mergeCell ref="V449:W449"/>
    <mergeCell ref="X449:Y449"/>
    <mergeCell ref="Z449:AA449"/>
    <mergeCell ref="AB449:AC449"/>
    <mergeCell ref="AD449:AE449"/>
    <mergeCell ref="AF449:AG449"/>
    <mergeCell ref="L541:L542"/>
    <mergeCell ref="M541:N541"/>
    <mergeCell ref="L564:L565"/>
    <mergeCell ref="M564:N564"/>
    <mergeCell ref="L587:L588"/>
    <mergeCell ref="M587:N587"/>
    <mergeCell ref="L610:L611"/>
    <mergeCell ref="M610:N610"/>
    <mergeCell ref="L426:L427"/>
    <mergeCell ref="M426:N426"/>
    <mergeCell ref="L449:L450"/>
    <mergeCell ref="M449:N449"/>
    <mergeCell ref="L472:L473"/>
    <mergeCell ref="M472:N472"/>
    <mergeCell ref="L495:L496"/>
    <mergeCell ref="M495:N495"/>
    <mergeCell ref="L518:L519"/>
    <mergeCell ref="M518:N518"/>
    <mergeCell ref="F519:G519"/>
    <mergeCell ref="H519:I519"/>
    <mergeCell ref="A541:A543"/>
    <mergeCell ref="B541:E541"/>
    <mergeCell ref="F541:I541"/>
    <mergeCell ref="B542:C542"/>
    <mergeCell ref="D542:E542"/>
    <mergeCell ref="F542:G542"/>
    <mergeCell ref="H542:I542"/>
    <mergeCell ref="A426:A428"/>
    <mergeCell ref="B426:E426"/>
    <mergeCell ref="F426:I426"/>
    <mergeCell ref="B427:C427"/>
    <mergeCell ref="D427:E427"/>
    <mergeCell ref="F427:G427"/>
    <mergeCell ref="H427:I427"/>
    <mergeCell ref="A449:A451"/>
    <mergeCell ref="B449:E449"/>
    <mergeCell ref="F449:I449"/>
    <mergeCell ref="B450:C450"/>
    <mergeCell ref="D450:E450"/>
    <mergeCell ref="F450:G450"/>
    <mergeCell ref="H450:I450"/>
    <mergeCell ref="B472:E472"/>
    <mergeCell ref="F472:I472"/>
    <mergeCell ref="B473:C473"/>
    <mergeCell ref="D473:E473"/>
    <mergeCell ref="F473:G473"/>
    <mergeCell ref="H473:I473"/>
    <mergeCell ref="A587:A589"/>
    <mergeCell ref="B587:E587"/>
    <mergeCell ref="F587:I587"/>
    <mergeCell ref="B588:C588"/>
    <mergeCell ref="D588:E588"/>
    <mergeCell ref="F588:G588"/>
    <mergeCell ref="H588:I588"/>
    <mergeCell ref="B495:E495"/>
    <mergeCell ref="F495:I495"/>
    <mergeCell ref="B496:C496"/>
    <mergeCell ref="D496:E496"/>
    <mergeCell ref="F496:G496"/>
    <mergeCell ref="H496:I496"/>
    <mergeCell ref="A518:A520"/>
    <mergeCell ref="B518:E518"/>
    <mergeCell ref="F518:I518"/>
    <mergeCell ref="B519:C519"/>
    <mergeCell ref="D519:E519"/>
    <mergeCell ref="B610:E610"/>
    <mergeCell ref="F610:I610"/>
    <mergeCell ref="B611:C611"/>
    <mergeCell ref="D611:E611"/>
    <mergeCell ref="F611:G611"/>
    <mergeCell ref="H611:I611"/>
    <mergeCell ref="A564:A566"/>
    <mergeCell ref="B564:E564"/>
    <mergeCell ref="F564:I564"/>
    <mergeCell ref="B565:C565"/>
    <mergeCell ref="D565:E565"/>
    <mergeCell ref="F565:G565"/>
    <mergeCell ref="H565:I565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H470" workbookViewId="0">
      <selection activeCell="M478" sqref="M478"/>
    </sheetView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190</v>
      </c>
    </row>
    <row r="2" spans="1:18" x14ac:dyDescent="0.25">
      <c r="A2" s="165" t="s">
        <v>2</v>
      </c>
      <c r="B2" s="2">
        <v>23</v>
      </c>
      <c r="C2" s="165" t="s">
        <v>183</v>
      </c>
      <c r="D2" s="2">
        <v>88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65" t="s">
        <v>14</v>
      </c>
      <c r="B8">
        <v>4.4447026993006551</v>
      </c>
      <c r="C8">
        <v>1.3530708565107521</v>
      </c>
      <c r="H8" s="9" t="s">
        <v>15</v>
      </c>
      <c r="I8">
        <v>9.0239013750973429E-2</v>
      </c>
      <c r="J8">
        <v>0.18281403861821091</v>
      </c>
      <c r="P8" s="9" t="s">
        <v>16</v>
      </c>
      <c r="Q8">
        <v>-2.865848823694649E-2</v>
      </c>
      <c r="R8">
        <v>0.34382630964023753</v>
      </c>
    </row>
    <row r="9" spans="1:18" x14ac:dyDescent="0.25">
      <c r="A9" s="165" t="s">
        <v>17</v>
      </c>
      <c r="B9">
        <v>10.719690767246851</v>
      </c>
      <c r="C9">
        <v>16.732180731144169</v>
      </c>
      <c r="H9" s="9" t="s">
        <v>18</v>
      </c>
      <c r="I9">
        <v>6.9667548045770494E-2</v>
      </c>
      <c r="J9">
        <v>0.1129748433750318</v>
      </c>
      <c r="P9" s="9" t="s">
        <v>19</v>
      </c>
      <c r="Q9">
        <v>5.726548568236546</v>
      </c>
      <c r="R9">
        <v>10.668245538853251</v>
      </c>
    </row>
    <row r="10" spans="1:18" x14ac:dyDescent="0.25">
      <c r="A10" s="165" t="s">
        <v>20</v>
      </c>
      <c r="B10">
        <v>6.119768718018336</v>
      </c>
      <c r="C10">
        <v>4.2390598632960721</v>
      </c>
      <c r="H10" s="9" t="s">
        <v>21</v>
      </c>
      <c r="I10">
        <v>8.973347096749322E-2</v>
      </c>
      <c r="J10">
        <v>6.9243077952197599E-2</v>
      </c>
      <c r="P10" s="9" t="s">
        <v>22</v>
      </c>
      <c r="Q10">
        <v>31.50095471432213</v>
      </c>
      <c r="R10">
        <v>57.642160036455337</v>
      </c>
    </row>
    <row r="11" spans="1:18" x14ac:dyDescent="0.25">
      <c r="A11" s="165" t="s">
        <v>23</v>
      </c>
      <c r="B11">
        <v>8.1564615036443389</v>
      </c>
      <c r="C11">
        <v>11.06200629409501</v>
      </c>
      <c r="H11" s="9" t="s">
        <v>24</v>
      </c>
      <c r="I11">
        <v>9.291245969134368E-2</v>
      </c>
      <c r="J11">
        <v>0.1211533874003904</v>
      </c>
    </row>
    <row r="12" spans="1:18" x14ac:dyDescent="0.25">
      <c r="H12" s="9" t="s">
        <v>25</v>
      </c>
      <c r="I12">
        <v>8.9544070968422679E-2</v>
      </c>
      <c r="J12">
        <v>0.1877243811795796</v>
      </c>
    </row>
    <row r="13" spans="1:18" x14ac:dyDescent="0.25">
      <c r="H13" s="9" t="s">
        <v>26</v>
      </c>
      <c r="I13">
        <v>0.1278063002051949</v>
      </c>
      <c r="J13">
        <v>0.11757805003937789</v>
      </c>
      <c r="P13" s="9" t="s">
        <v>27</v>
      </c>
      <c r="Q13">
        <v>712.97012045744623</v>
      </c>
    </row>
    <row r="14" spans="1:18" x14ac:dyDescent="0.25">
      <c r="H14" s="9" t="s">
        <v>28</v>
      </c>
      <c r="I14">
        <v>0.17510320221718451</v>
      </c>
      <c r="J14">
        <v>0.21358780115627909</v>
      </c>
    </row>
    <row r="15" spans="1:18" x14ac:dyDescent="0.25">
      <c r="H15" s="9" t="s">
        <v>29</v>
      </c>
      <c r="I15">
        <v>8.5768922468198103E-2</v>
      </c>
      <c r="J15">
        <v>9.7858466327224766E-2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65" t="s">
        <v>14</v>
      </c>
      <c r="B21">
        <v>4.5331137398586536</v>
      </c>
      <c r="C21">
        <v>1.5167837493023679</v>
      </c>
      <c r="H21" s="9" t="s">
        <v>15</v>
      </c>
      <c r="I21">
        <v>0.30400695879625572</v>
      </c>
      <c r="J21">
        <v>0.26591188489422762</v>
      </c>
      <c r="P21" s="9" t="s">
        <v>16</v>
      </c>
      <c r="Q21">
        <v>6.6453912797717035E-2</v>
      </c>
      <c r="R21">
        <v>-0.24121126529548531</v>
      </c>
    </row>
    <row r="22" spans="1:18" x14ac:dyDescent="0.25">
      <c r="A22" s="165" t="s">
        <v>17</v>
      </c>
      <c r="B22">
        <v>8.6839007405972843</v>
      </c>
      <c r="C22">
        <v>7.8295845225599683</v>
      </c>
      <c r="H22" s="9" t="s">
        <v>18</v>
      </c>
      <c r="I22">
        <v>0.1983082411317785</v>
      </c>
      <c r="J22">
        <v>0.27007177321348241</v>
      </c>
      <c r="P22" s="9" t="s">
        <v>19</v>
      </c>
      <c r="Q22">
        <v>3.9455453014845578</v>
      </c>
      <c r="R22">
        <v>4.2169319362906217</v>
      </c>
    </row>
    <row r="23" spans="1:18" x14ac:dyDescent="0.25">
      <c r="A23" s="165" t="s">
        <v>20</v>
      </c>
      <c r="B23">
        <v>3.8880763982867519</v>
      </c>
      <c r="C23">
        <v>3.722183383766771</v>
      </c>
      <c r="H23" s="9" t="s">
        <v>21</v>
      </c>
      <c r="I23">
        <v>0.44209493329703842</v>
      </c>
      <c r="J23">
        <v>0.51634239253953829</v>
      </c>
      <c r="P23" s="9" t="s">
        <v>22</v>
      </c>
      <c r="Q23">
        <v>16.917789870721759</v>
      </c>
      <c r="R23">
        <v>19.110873603326251</v>
      </c>
    </row>
    <row r="24" spans="1:18" x14ac:dyDescent="0.25">
      <c r="A24" s="165" t="s">
        <v>23</v>
      </c>
      <c r="B24">
        <v>8.2846448783225792</v>
      </c>
      <c r="C24">
        <v>7.6945496679371077</v>
      </c>
      <c r="H24" s="9" t="s">
        <v>24</v>
      </c>
      <c r="I24">
        <v>0.51194403759334128</v>
      </c>
      <c r="J24">
        <v>0.44598645975810319</v>
      </c>
    </row>
    <row r="25" spans="1:18" x14ac:dyDescent="0.25">
      <c r="H25" s="9" t="s">
        <v>25</v>
      </c>
      <c r="I25">
        <v>0.2482373768664905</v>
      </c>
      <c r="J25">
        <v>0.27363514074994039</v>
      </c>
    </row>
    <row r="26" spans="1:18" x14ac:dyDescent="0.25">
      <c r="H26" s="9" t="s">
        <v>26</v>
      </c>
      <c r="I26">
        <v>0.54549993979926092</v>
      </c>
      <c r="J26">
        <v>0.5069440373275953</v>
      </c>
      <c r="P26" s="9" t="s">
        <v>27</v>
      </c>
      <c r="Q26">
        <v>141.31024296256871</v>
      </c>
    </row>
    <row r="27" spans="1:18" x14ac:dyDescent="0.25">
      <c r="H27" s="9" t="s">
        <v>28</v>
      </c>
      <c r="I27">
        <v>0.54860976213845425</v>
      </c>
      <c r="J27">
        <v>0.29103080151301902</v>
      </c>
    </row>
    <row r="28" spans="1:18" x14ac:dyDescent="0.25">
      <c r="H28" s="9" t="s">
        <v>29</v>
      </c>
      <c r="I28">
        <v>0.35761632891275569</v>
      </c>
      <c r="J28">
        <v>0.41356480506801652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65" t="s">
        <v>14</v>
      </c>
      <c r="B34">
        <v>5.974150824202189</v>
      </c>
      <c r="C34">
        <v>2.791590754072049</v>
      </c>
      <c r="H34" s="9" t="s">
        <v>15</v>
      </c>
      <c r="I34">
        <v>0.33616333024226858</v>
      </c>
      <c r="J34">
        <v>0.26861545113993329</v>
      </c>
      <c r="P34" s="9" t="s">
        <v>16</v>
      </c>
      <c r="Q34">
        <v>0.12962883526212901</v>
      </c>
      <c r="R34">
        <v>-0.73827849756750652</v>
      </c>
    </row>
    <row r="35" spans="1:18" x14ac:dyDescent="0.25">
      <c r="A35" s="165" t="s">
        <v>17</v>
      </c>
      <c r="B35">
        <v>15.709024994184089</v>
      </c>
      <c r="C35">
        <v>48.967969968127512</v>
      </c>
      <c r="H35" s="9" t="s">
        <v>18</v>
      </c>
      <c r="I35">
        <v>0.21692645847162631</v>
      </c>
      <c r="J35">
        <v>0.14278762219529881</v>
      </c>
      <c r="P35" s="9" t="s">
        <v>19</v>
      </c>
      <c r="Q35">
        <v>26.838141957688102</v>
      </c>
      <c r="R35">
        <v>31.347000840149899</v>
      </c>
    </row>
    <row r="36" spans="1:18" x14ac:dyDescent="0.25">
      <c r="A36" s="165" t="s">
        <v>20</v>
      </c>
      <c r="B36">
        <v>27.233117093750781</v>
      </c>
      <c r="C36">
        <v>35.362140699826497</v>
      </c>
      <c r="H36" s="9" t="s">
        <v>21</v>
      </c>
      <c r="I36">
        <v>0.27144231804161623</v>
      </c>
      <c r="J36">
        <v>0.42140338410689437</v>
      </c>
      <c r="P36" s="9" t="s">
        <v>22</v>
      </c>
      <c r="Q36">
        <v>115.83276247578161</v>
      </c>
      <c r="R36">
        <v>143.78561543839169</v>
      </c>
    </row>
    <row r="37" spans="1:18" x14ac:dyDescent="0.25">
      <c r="A37" s="165" t="s">
        <v>23</v>
      </c>
      <c r="B37">
        <v>33.933814913814047</v>
      </c>
      <c r="C37">
        <v>44.45109801685043</v>
      </c>
      <c r="H37" s="9" t="s">
        <v>24</v>
      </c>
      <c r="I37">
        <v>0.62396059715924701</v>
      </c>
      <c r="J37">
        <v>0.53704883538317993</v>
      </c>
    </row>
    <row r="38" spans="1:18" x14ac:dyDescent="0.25">
      <c r="H38" s="9" t="s">
        <v>25</v>
      </c>
      <c r="I38">
        <v>0.39168414712143418</v>
      </c>
      <c r="J38">
        <v>0.38258657086150982</v>
      </c>
    </row>
    <row r="39" spans="1:18" x14ac:dyDescent="0.25">
      <c r="H39" s="9" t="s">
        <v>26</v>
      </c>
      <c r="I39">
        <v>0.47582194567671759</v>
      </c>
      <c r="J39">
        <v>0.42708986273083838</v>
      </c>
      <c r="P39" s="9" t="s">
        <v>27</v>
      </c>
      <c r="Q39">
        <v>3567.8820444757048</v>
      </c>
    </row>
    <row r="40" spans="1:18" x14ac:dyDescent="0.25">
      <c r="H40" s="9" t="s">
        <v>28</v>
      </c>
      <c r="I40">
        <v>0.41812626388406432</v>
      </c>
      <c r="J40">
        <v>0.38274370409022529</v>
      </c>
    </row>
    <row r="41" spans="1:18" x14ac:dyDescent="0.25">
      <c r="H41" s="9" t="s">
        <v>29</v>
      </c>
      <c r="I41">
        <v>0.28924452200453332</v>
      </c>
      <c r="J41">
        <v>0.38334934021369682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65" t="s">
        <v>14</v>
      </c>
      <c r="B47">
        <v>5.8405440881875101</v>
      </c>
      <c r="C47">
        <v>2.2355274011064692</v>
      </c>
      <c r="H47" s="9" t="s">
        <v>15</v>
      </c>
      <c r="I47">
        <v>0.18057462605506189</v>
      </c>
      <c r="J47">
        <v>0.1547457567810297</v>
      </c>
      <c r="P47" s="9" t="s">
        <v>16</v>
      </c>
      <c r="Q47">
        <v>-3.3211019997160358</v>
      </c>
      <c r="R47">
        <v>13.211689937086801</v>
      </c>
    </row>
    <row r="48" spans="1:18" x14ac:dyDescent="0.25">
      <c r="A48" s="165" t="s">
        <v>17</v>
      </c>
      <c r="B48">
        <v>13.229037429981981</v>
      </c>
      <c r="C48">
        <v>28.067881681951821</v>
      </c>
      <c r="H48" s="9" t="s">
        <v>18</v>
      </c>
      <c r="I48">
        <v>0.35755332412364599</v>
      </c>
      <c r="J48">
        <v>0.25300108078975669</v>
      </c>
      <c r="P48" s="9" t="s">
        <v>19</v>
      </c>
      <c r="Q48">
        <v>32.959053191944953</v>
      </c>
      <c r="R48">
        <v>48.008108414814807</v>
      </c>
    </row>
    <row r="49" spans="1:18" x14ac:dyDescent="0.25">
      <c r="A49" s="165" t="s">
        <v>20</v>
      </c>
      <c r="B49">
        <v>99.118990935064531</v>
      </c>
      <c r="C49">
        <v>11.004184665102571</v>
      </c>
      <c r="H49" s="9" t="s">
        <v>21</v>
      </c>
      <c r="I49">
        <v>0.5396305231804428</v>
      </c>
      <c r="J49">
        <v>0.4008298582769026</v>
      </c>
      <c r="P49" s="9" t="s">
        <v>22</v>
      </c>
      <c r="Q49">
        <v>185.6022778255639</v>
      </c>
      <c r="R49">
        <v>152.0219656014165</v>
      </c>
    </row>
    <row r="50" spans="1:18" x14ac:dyDescent="0.25">
      <c r="A50" s="165" t="s">
        <v>23</v>
      </c>
      <c r="B50">
        <v>34.13383942745255</v>
      </c>
      <c r="C50">
        <v>17.756684601159691</v>
      </c>
      <c r="H50" s="9" t="s">
        <v>24</v>
      </c>
      <c r="I50">
        <v>9.4292376481549062E-2</v>
      </c>
      <c r="J50">
        <v>4.9973661735241988E-2</v>
      </c>
    </row>
    <row r="51" spans="1:18" x14ac:dyDescent="0.25">
      <c r="H51" s="9" t="s">
        <v>25</v>
      </c>
      <c r="I51">
        <v>9.9272844314341552E-2</v>
      </c>
      <c r="J51">
        <v>9.4869147084413449E-2</v>
      </c>
    </row>
    <row r="52" spans="1:18" x14ac:dyDescent="0.25">
      <c r="H52" s="9" t="s">
        <v>26</v>
      </c>
      <c r="I52">
        <v>0.37740011007976759</v>
      </c>
      <c r="J52">
        <v>0.28093499492998308</v>
      </c>
      <c r="P52" s="9" t="s">
        <v>27</v>
      </c>
      <c r="Q52">
        <v>13279.43266211252</v>
      </c>
    </row>
    <row r="53" spans="1:18" x14ac:dyDescent="0.25">
      <c r="H53" s="9" t="s">
        <v>28</v>
      </c>
      <c r="I53">
        <v>0.54789462912860576</v>
      </c>
      <c r="J53">
        <v>0.43014658072488432</v>
      </c>
    </row>
    <row r="54" spans="1:18" x14ac:dyDescent="0.25">
      <c r="H54" s="9" t="s">
        <v>29</v>
      </c>
      <c r="I54">
        <v>0.37962411439810922</v>
      </c>
      <c r="J54">
        <v>0.28132448184415487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65" t="s">
        <v>14</v>
      </c>
      <c r="B60">
        <v>17.720930870519179</v>
      </c>
      <c r="C60">
        <v>4.1378755946641466</v>
      </c>
      <c r="H60" s="9" t="s">
        <v>15</v>
      </c>
      <c r="I60">
        <v>9.543077623151483E-2</v>
      </c>
      <c r="J60">
        <v>0.10469342254020141</v>
      </c>
      <c r="P60" s="9" t="s">
        <v>16</v>
      </c>
      <c r="Q60">
        <v>-0.38576090377203021</v>
      </c>
      <c r="R60">
        <v>-0.21722664099760131</v>
      </c>
    </row>
    <row r="61" spans="1:18" x14ac:dyDescent="0.25">
      <c r="A61" s="165" t="s">
        <v>17</v>
      </c>
      <c r="B61">
        <v>43.48522776012225</v>
      </c>
      <c r="C61">
        <v>85.164306845892241</v>
      </c>
      <c r="H61" s="9" t="s">
        <v>18</v>
      </c>
      <c r="I61">
        <v>9.2872272538279663E-2</v>
      </c>
      <c r="J61">
        <v>0.1338784601104909</v>
      </c>
      <c r="P61" s="9" t="s">
        <v>19</v>
      </c>
      <c r="Q61">
        <v>12.34157719954198</v>
      </c>
      <c r="R61">
        <v>17.624433745044659</v>
      </c>
    </row>
    <row r="62" spans="1:18" x14ac:dyDescent="0.25">
      <c r="A62" s="165" t="s">
        <v>20</v>
      </c>
      <c r="B62">
        <v>26.332176773440519</v>
      </c>
      <c r="C62">
        <v>26.794142007579641</v>
      </c>
      <c r="H62" s="9" t="s">
        <v>21</v>
      </c>
      <c r="I62">
        <v>9.4864564148850986E-2</v>
      </c>
      <c r="J62">
        <v>0.13716330319080991</v>
      </c>
      <c r="P62" s="9" t="s">
        <v>22</v>
      </c>
      <c r="Q62">
        <v>74.058658603154242</v>
      </c>
      <c r="R62">
        <v>146.96929943737709</v>
      </c>
    </row>
    <row r="63" spans="1:18" x14ac:dyDescent="0.25">
      <c r="A63" s="165" t="s">
        <v>23</v>
      </c>
      <c r="B63">
        <v>18.17652990296699</v>
      </c>
      <c r="C63">
        <v>50.932506415799153</v>
      </c>
      <c r="H63" s="9" t="s">
        <v>24</v>
      </c>
      <c r="I63">
        <v>9.4331001771305739E-2</v>
      </c>
      <c r="J63">
        <v>8.324189286401712E-2</v>
      </c>
    </row>
    <row r="64" spans="1:18" x14ac:dyDescent="0.25">
      <c r="H64" s="9" t="s">
        <v>25</v>
      </c>
      <c r="I64">
        <v>4.9937179369867017E-2</v>
      </c>
      <c r="J64">
        <v>6.8505632894731189E-2</v>
      </c>
    </row>
    <row r="65" spans="1:18" x14ac:dyDescent="0.25">
      <c r="H65" s="9" t="s">
        <v>26</v>
      </c>
      <c r="I65">
        <v>6.2458850180773892E-2</v>
      </c>
      <c r="J65">
        <v>7.8590438028569035E-2</v>
      </c>
      <c r="P65" s="9" t="s">
        <v>27</v>
      </c>
      <c r="Q65">
        <v>3184.2345744379222</v>
      </c>
    </row>
    <row r="66" spans="1:18" x14ac:dyDescent="0.25">
      <c r="H66" s="9" t="s">
        <v>28</v>
      </c>
      <c r="I66">
        <v>0.124342379565761</v>
      </c>
      <c r="J66">
        <v>5.0744323483792979E-2</v>
      </c>
    </row>
    <row r="67" spans="1:18" x14ac:dyDescent="0.25">
      <c r="H67" s="9" t="s">
        <v>29</v>
      </c>
      <c r="I67">
        <v>8.3407320546144692E-2</v>
      </c>
      <c r="J67">
        <v>6.8105407013594549E-2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65" t="s">
        <v>14</v>
      </c>
      <c r="B73">
        <v>4.8537454191374678</v>
      </c>
      <c r="C73">
        <v>1.6825891895815559</v>
      </c>
      <c r="H73" s="9" t="s">
        <v>15</v>
      </c>
      <c r="I73">
        <v>0.44789225853364939</v>
      </c>
      <c r="J73">
        <v>0.3547192889254403</v>
      </c>
      <c r="P73" s="9" t="s">
        <v>16</v>
      </c>
      <c r="Q73">
        <v>-0.26452505894325612</v>
      </c>
      <c r="R73">
        <v>0.14023886185607121</v>
      </c>
    </row>
    <row r="74" spans="1:18" x14ac:dyDescent="0.25">
      <c r="A74" s="165" t="s">
        <v>17</v>
      </c>
      <c r="B74">
        <v>8.8086772802629376</v>
      </c>
      <c r="C74">
        <v>8.0438527886947107</v>
      </c>
      <c r="H74" s="9" t="s">
        <v>18</v>
      </c>
      <c r="I74">
        <v>0.4636406286058346</v>
      </c>
      <c r="J74">
        <v>0.34879810530156002</v>
      </c>
      <c r="P74" s="9" t="s">
        <v>19</v>
      </c>
      <c r="Q74">
        <v>3.0465491395672859</v>
      </c>
      <c r="R74">
        <v>3.782126310743172</v>
      </c>
    </row>
    <row r="75" spans="1:18" x14ac:dyDescent="0.25">
      <c r="A75" s="165" t="s">
        <v>20</v>
      </c>
      <c r="B75">
        <v>3.846536767903447</v>
      </c>
      <c r="C75">
        <v>3.7008341579096489</v>
      </c>
      <c r="H75" s="9" t="s">
        <v>21</v>
      </c>
      <c r="I75">
        <v>0.4267487983678247</v>
      </c>
      <c r="J75">
        <v>0.31612094378910133</v>
      </c>
      <c r="P75" s="9" t="s">
        <v>22</v>
      </c>
      <c r="Q75">
        <v>15.27781331292681</v>
      </c>
      <c r="R75">
        <v>22.50631102022108</v>
      </c>
    </row>
    <row r="76" spans="1:18" x14ac:dyDescent="0.25">
      <c r="A76" s="165" t="s">
        <v>23</v>
      </c>
      <c r="B76">
        <v>7.936336946424162</v>
      </c>
      <c r="C76">
        <v>8.2193651877744429</v>
      </c>
      <c r="H76" s="9" t="s">
        <v>24</v>
      </c>
      <c r="I76">
        <v>0.225753997650671</v>
      </c>
      <c r="J76">
        <v>0.1974097665964237</v>
      </c>
    </row>
    <row r="77" spans="1:18" x14ac:dyDescent="0.25">
      <c r="H77" s="9" t="s">
        <v>25</v>
      </c>
      <c r="I77">
        <v>0.46125502430006338</v>
      </c>
      <c r="J77">
        <v>0.35675932816405098</v>
      </c>
    </row>
    <row r="78" spans="1:18" x14ac:dyDescent="0.25">
      <c r="H78" s="9" t="s">
        <v>26</v>
      </c>
      <c r="I78">
        <v>0.48935967512779571</v>
      </c>
      <c r="J78">
        <v>0.38577752176240121</v>
      </c>
      <c r="P78" s="9" t="s">
        <v>27</v>
      </c>
      <c r="Q78">
        <v>103.64064633643829</v>
      </c>
    </row>
    <row r="79" spans="1:18" x14ac:dyDescent="0.25">
      <c r="H79" s="9" t="s">
        <v>28</v>
      </c>
      <c r="I79">
        <v>0.39001352769501269</v>
      </c>
      <c r="J79">
        <v>0.31068958048639189</v>
      </c>
    </row>
    <row r="80" spans="1:18" x14ac:dyDescent="0.25">
      <c r="H80" s="9" t="s">
        <v>29</v>
      </c>
      <c r="I80">
        <v>0.26913541544807812</v>
      </c>
      <c r="J80">
        <v>0.21672867327771539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65" t="s">
        <v>14</v>
      </c>
      <c r="B86">
        <v>8.0911612273021714</v>
      </c>
      <c r="C86">
        <v>2.1839848413747971</v>
      </c>
      <c r="H86" s="9" t="s">
        <v>15</v>
      </c>
      <c r="I86">
        <v>0.33601047378924143</v>
      </c>
      <c r="J86">
        <v>0.37019702651875203</v>
      </c>
      <c r="P86" s="9" t="s">
        <v>16</v>
      </c>
      <c r="Q86">
        <v>-0.7525949359945413</v>
      </c>
      <c r="R86">
        <v>2.677468999179589</v>
      </c>
    </row>
    <row r="87" spans="1:18" x14ac:dyDescent="0.25">
      <c r="A87" s="165" t="s">
        <v>17</v>
      </c>
      <c r="B87">
        <v>34.426116161965872</v>
      </c>
      <c r="C87">
        <v>48.009440328853373</v>
      </c>
      <c r="H87" s="9" t="s">
        <v>18</v>
      </c>
      <c r="I87">
        <v>0.51221689527385261</v>
      </c>
      <c r="J87">
        <v>0.5602212427430423</v>
      </c>
      <c r="P87" s="9" t="s">
        <v>19</v>
      </c>
      <c r="Q87">
        <v>14.519288155628789</v>
      </c>
      <c r="R87">
        <v>20.214306197755441</v>
      </c>
    </row>
    <row r="88" spans="1:18" x14ac:dyDescent="0.25">
      <c r="A88" s="165" t="s">
        <v>20</v>
      </c>
      <c r="B88">
        <v>21.413833624103301</v>
      </c>
      <c r="C88">
        <v>22.239004240149111</v>
      </c>
      <c r="H88" s="9" t="s">
        <v>21</v>
      </c>
      <c r="I88">
        <v>0.7473581547537731</v>
      </c>
      <c r="J88">
        <v>0.57377862496914356</v>
      </c>
      <c r="P88" s="9" t="s">
        <v>22</v>
      </c>
      <c r="Q88">
        <v>137.41093116083499</v>
      </c>
      <c r="R88">
        <v>216.19589404908751</v>
      </c>
    </row>
    <row r="89" spans="1:18" x14ac:dyDescent="0.25">
      <c r="A89" s="165" t="s">
        <v>23</v>
      </c>
      <c r="B89">
        <v>68.744737643958445</v>
      </c>
      <c r="C89">
        <v>17.43021522319134</v>
      </c>
      <c r="H89" s="9" t="s">
        <v>24</v>
      </c>
      <c r="I89">
        <v>0.32385278024362718</v>
      </c>
      <c r="J89">
        <v>0.56189072223420644</v>
      </c>
    </row>
    <row r="90" spans="1:18" x14ac:dyDescent="0.25">
      <c r="H90" s="9" t="s">
        <v>25</v>
      </c>
      <c r="I90">
        <v>0.25477022516485731</v>
      </c>
      <c r="J90">
        <v>0.28620844578771409</v>
      </c>
    </row>
    <row r="91" spans="1:18" x14ac:dyDescent="0.25">
      <c r="H91" s="9" t="s">
        <v>26</v>
      </c>
      <c r="I91">
        <v>0.29359898934372192</v>
      </c>
      <c r="J91">
        <v>0.29835983457132598</v>
      </c>
      <c r="P91" s="9" t="s">
        <v>27</v>
      </c>
      <c r="Q91">
        <v>4902.3202584314031</v>
      </c>
    </row>
    <row r="92" spans="1:18" x14ac:dyDescent="0.25">
      <c r="H92" s="9" t="s">
        <v>28</v>
      </c>
      <c r="I92">
        <v>0.39557770378785823</v>
      </c>
      <c r="J92">
        <v>0.417124203669553</v>
      </c>
    </row>
    <row r="93" spans="1:18" x14ac:dyDescent="0.25">
      <c r="H93" s="9" t="s">
        <v>29</v>
      </c>
      <c r="I93">
        <v>0.79507414579689351</v>
      </c>
      <c r="J93">
        <v>0.70443713607545011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65" t="s">
        <v>14</v>
      </c>
      <c r="B99">
        <v>6.8302272750900173</v>
      </c>
      <c r="C99">
        <v>1.706079543899865</v>
      </c>
      <c r="H99" s="9" t="s">
        <v>15</v>
      </c>
      <c r="I99">
        <v>0.44751418119719422</v>
      </c>
      <c r="J99">
        <v>0.35065415339218159</v>
      </c>
      <c r="P99" s="9" t="s">
        <v>16</v>
      </c>
      <c r="Q99">
        <v>5.3510746545026647E-2</v>
      </c>
      <c r="R99">
        <v>-0.55612812783694632</v>
      </c>
    </row>
    <row r="100" spans="1:18" x14ac:dyDescent="0.25">
      <c r="A100" s="165" t="s">
        <v>17</v>
      </c>
      <c r="B100">
        <v>15.028162156088131</v>
      </c>
      <c r="C100">
        <v>11.380376463085151</v>
      </c>
      <c r="H100" s="9" t="s">
        <v>18</v>
      </c>
      <c r="I100">
        <v>0.37411180857157261</v>
      </c>
      <c r="J100">
        <v>0.32628801484232262</v>
      </c>
      <c r="P100" s="9" t="s">
        <v>19</v>
      </c>
      <c r="Q100">
        <v>6.1327454991961758</v>
      </c>
      <c r="R100">
        <v>8.8128496902543905</v>
      </c>
    </row>
    <row r="101" spans="1:18" x14ac:dyDescent="0.25">
      <c r="A101" s="165" t="s">
        <v>20</v>
      </c>
      <c r="B101">
        <v>6.7376563573841706</v>
      </c>
      <c r="C101">
        <v>6.4589738579639846</v>
      </c>
      <c r="H101" s="9" t="s">
        <v>21</v>
      </c>
      <c r="I101">
        <v>0.44448662277292411</v>
      </c>
      <c r="J101">
        <v>0.32797905110966358</v>
      </c>
      <c r="P101" s="9" t="s">
        <v>22</v>
      </c>
      <c r="Q101">
        <v>31.203177216559919</v>
      </c>
      <c r="R101">
        <v>48.191566318312113</v>
      </c>
    </row>
    <row r="102" spans="1:18" x14ac:dyDescent="0.25">
      <c r="A102" s="165" t="s">
        <v>23</v>
      </c>
      <c r="B102">
        <v>22.696400555904141</v>
      </c>
      <c r="C102">
        <v>9.2139368409723978</v>
      </c>
      <c r="H102" s="9" t="s">
        <v>24</v>
      </c>
      <c r="I102">
        <v>0.24223072373395951</v>
      </c>
      <c r="J102">
        <v>0.19856232192994039</v>
      </c>
    </row>
    <row r="103" spans="1:18" x14ac:dyDescent="0.25">
      <c r="H103" s="9" t="s">
        <v>25</v>
      </c>
      <c r="I103">
        <v>0.45174196421772911</v>
      </c>
      <c r="J103">
        <v>0.34123389747460131</v>
      </c>
    </row>
    <row r="104" spans="1:18" x14ac:dyDescent="0.25">
      <c r="H104" s="9" t="s">
        <v>26</v>
      </c>
      <c r="I104">
        <v>0.48153966696920658</v>
      </c>
      <c r="J104">
        <v>0.36747678712779058</v>
      </c>
      <c r="P104" s="9" t="s">
        <v>27</v>
      </c>
      <c r="Q104">
        <v>562.42176534845714</v>
      </c>
    </row>
    <row r="105" spans="1:18" x14ac:dyDescent="0.25">
      <c r="H105" s="9" t="s">
        <v>28</v>
      </c>
      <c r="I105">
        <v>0.25311720571541502</v>
      </c>
      <c r="J105">
        <v>0.27060267164921398</v>
      </c>
    </row>
    <row r="106" spans="1:18" x14ac:dyDescent="0.25">
      <c r="H106" s="9" t="s">
        <v>29</v>
      </c>
      <c r="I106">
        <v>0.25749874489935948</v>
      </c>
      <c r="J106">
        <v>0.19600129735056979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65" t="s">
        <v>14</v>
      </c>
      <c r="B112">
        <v>8.5471415290281882</v>
      </c>
      <c r="C112">
        <v>1.6177533936098201</v>
      </c>
      <c r="H112" s="9" t="s">
        <v>15</v>
      </c>
      <c r="I112">
        <v>0.16429201368569149</v>
      </c>
      <c r="J112">
        <v>0.35787903766537138</v>
      </c>
      <c r="P112" s="9" t="s">
        <v>16</v>
      </c>
      <c r="Q112">
        <v>0.30427138287462291</v>
      </c>
      <c r="R112">
        <v>-0.12678541863220119</v>
      </c>
    </row>
    <row r="113" spans="1:18" x14ac:dyDescent="0.25">
      <c r="A113" s="165" t="s">
        <v>17</v>
      </c>
      <c r="B113">
        <v>43.404969162218428</v>
      </c>
      <c r="C113">
        <v>12.2932016559073</v>
      </c>
      <c r="H113" s="9" t="s">
        <v>18</v>
      </c>
      <c r="I113">
        <v>0.41458688705373548</v>
      </c>
      <c r="J113">
        <v>0.34153398149387071</v>
      </c>
      <c r="P113" s="9" t="s">
        <v>19</v>
      </c>
      <c r="Q113">
        <v>7.1609586888627383</v>
      </c>
      <c r="R113">
        <v>29.532905744736599</v>
      </c>
    </row>
    <row r="114" spans="1:18" x14ac:dyDescent="0.25">
      <c r="A114" s="165" t="s">
        <v>20</v>
      </c>
      <c r="B114">
        <v>89.68612310100842</v>
      </c>
      <c r="C114">
        <v>32.391221589100738</v>
      </c>
      <c r="H114" s="9" t="s">
        <v>21</v>
      </c>
      <c r="I114">
        <v>8.1535174551186487E-2</v>
      </c>
      <c r="J114">
        <v>0.21963093449673271</v>
      </c>
      <c r="P114" s="9" t="s">
        <v>22</v>
      </c>
      <c r="Q114">
        <v>41.794478278779792</v>
      </c>
      <c r="R114">
        <v>136.93059122987719</v>
      </c>
    </row>
    <row r="115" spans="1:18" x14ac:dyDescent="0.25">
      <c r="A115" s="165" t="s">
        <v>23</v>
      </c>
      <c r="B115">
        <v>29.4469065399256</v>
      </c>
      <c r="C115">
        <v>121.62407920721181</v>
      </c>
      <c r="H115" s="9" t="s">
        <v>24</v>
      </c>
      <c r="I115">
        <v>0.21883368759201791</v>
      </c>
      <c r="J115">
        <v>0.34846360006095828</v>
      </c>
    </row>
    <row r="116" spans="1:18" x14ac:dyDescent="0.25">
      <c r="H116" s="9" t="s">
        <v>25</v>
      </c>
      <c r="I116">
        <v>9.2369516893753459E-2</v>
      </c>
      <c r="J116">
        <v>0.17742284549217521</v>
      </c>
    </row>
    <row r="117" spans="1:18" x14ac:dyDescent="0.25">
      <c r="H117" s="9" t="s">
        <v>26</v>
      </c>
      <c r="I117">
        <v>0.21070768729605571</v>
      </c>
      <c r="J117">
        <v>0.27474915501673519</v>
      </c>
      <c r="P117" s="9" t="s">
        <v>27</v>
      </c>
      <c r="Q117">
        <v>2478.2264792205979</v>
      </c>
    </row>
    <row r="118" spans="1:18" x14ac:dyDescent="0.25">
      <c r="H118" s="9" t="s">
        <v>28</v>
      </c>
      <c r="I118">
        <v>0.19621675069531849</v>
      </c>
      <c r="J118">
        <v>0.23464679111620809</v>
      </c>
    </row>
    <row r="119" spans="1:18" x14ac:dyDescent="0.25">
      <c r="H119" s="9" t="s">
        <v>29</v>
      </c>
      <c r="I119">
        <v>0.17183635403161171</v>
      </c>
      <c r="J119">
        <v>0.29994171520188861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11.73159874300876</v>
      </c>
      <c r="C146">
        <v>1.3854090674870221</v>
      </c>
    </row>
    <row r="147" spans="1:25" x14ac:dyDescent="0.25">
      <c r="A147" s="165" t="s">
        <v>17</v>
      </c>
      <c r="B147">
        <v>8.4830228074170488</v>
      </c>
      <c r="C147">
        <v>7.6985493931348943</v>
      </c>
    </row>
    <row r="148" spans="1:25" x14ac:dyDescent="0.25">
      <c r="A148" s="165" t="s">
        <v>20</v>
      </c>
      <c r="B148">
        <v>3.5472592496454518</v>
      </c>
      <c r="C148">
        <v>2.77611565863663</v>
      </c>
    </row>
    <row r="149" spans="1:25" x14ac:dyDescent="0.25">
      <c r="A149" s="165" t="s">
        <v>23</v>
      </c>
      <c r="B149">
        <v>6.1492641713563074</v>
      </c>
      <c r="C149">
        <v>6.3035681355215356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-1.0643360637494839E-2</v>
      </c>
      <c r="C160">
        <v>2.442300851510654E-2</v>
      </c>
      <c r="D160">
        <v>2.8320509112749831E-2</v>
      </c>
      <c r="H160" s="10" t="s">
        <v>72</v>
      </c>
      <c r="I160">
        <v>-0.1114930881188001</v>
      </c>
      <c r="J160">
        <v>-0.14252010076179819</v>
      </c>
      <c r="K160">
        <v>-0.1075887479856162</v>
      </c>
      <c r="O160" s="10" t="s">
        <v>73</v>
      </c>
      <c r="P160">
        <v>4.9144168536175148E-2</v>
      </c>
      <c r="Q160">
        <v>-4.7693333422684232E-2</v>
      </c>
      <c r="W160" s="10" t="s">
        <v>15</v>
      </c>
      <c r="X160">
        <v>6.3968607292510379E-3</v>
      </c>
      <c r="Y160">
        <v>-2.8607575891938411E-3</v>
      </c>
    </row>
    <row r="161" spans="1:25" x14ac:dyDescent="0.25">
      <c r="A161" s="10" t="s">
        <v>17</v>
      </c>
      <c r="B161">
        <v>0.2300424417838757</v>
      </c>
      <c r="C161">
        <v>0.20056567180969501</v>
      </c>
      <c r="D161">
        <v>0.18006021519271409</v>
      </c>
      <c r="H161" s="10" t="s">
        <v>74</v>
      </c>
      <c r="I161">
        <v>-5.818046768068643E-2</v>
      </c>
      <c r="J161">
        <v>-9.3219952756623439E-2</v>
      </c>
      <c r="K161">
        <v>-8.0685028909119827E-2</v>
      </c>
      <c r="O161" s="10" t="s">
        <v>75</v>
      </c>
      <c r="P161">
        <v>-0.20911344220168371</v>
      </c>
      <c r="Q161">
        <v>-0.1198315091903239</v>
      </c>
      <c r="W161" s="10" t="s">
        <v>18</v>
      </c>
      <c r="X161">
        <v>-1.521989269944846E-2</v>
      </c>
      <c r="Y161">
        <v>-5.6210084615176417E-2</v>
      </c>
    </row>
    <row r="162" spans="1:25" x14ac:dyDescent="0.25">
      <c r="A162" s="10" t="s">
        <v>20</v>
      </c>
      <c r="B162">
        <v>-0.15946940644736149</v>
      </c>
      <c r="C162">
        <v>-7.5014932804604986E-2</v>
      </c>
      <c r="D162">
        <v>-6.4719178359094118E-2</v>
      </c>
      <c r="H162" s="10" t="s">
        <v>76</v>
      </c>
      <c r="I162">
        <v>3.6504161276532249E-3</v>
      </c>
      <c r="J162">
        <v>5.5263507225480533E-2</v>
      </c>
      <c r="K162">
        <v>5.2222212900337482E-2</v>
      </c>
      <c r="O162" s="10" t="s">
        <v>77</v>
      </c>
      <c r="P162">
        <v>-2.4031853459010591E-3</v>
      </c>
      <c r="Q162">
        <v>-6.6293246401293568E-2</v>
      </c>
      <c r="W162" s="10" t="s">
        <v>21</v>
      </c>
      <c r="X162">
        <v>-0.155611662331953</v>
      </c>
      <c r="Y162">
        <v>-9.1808211542851834E-2</v>
      </c>
    </row>
    <row r="163" spans="1:25" x14ac:dyDescent="0.25">
      <c r="A163" s="10" t="s">
        <v>23</v>
      </c>
      <c r="B163">
        <v>0.18606135227856499</v>
      </c>
      <c r="C163">
        <v>0.1038612096504563</v>
      </c>
      <c r="D163">
        <v>9.3654542391352277E-2</v>
      </c>
      <c r="H163" s="10" t="s">
        <v>78</v>
      </c>
      <c r="I163">
        <v>0.22744483251591849</v>
      </c>
      <c r="J163">
        <v>0.11564150652588651</v>
      </c>
      <c r="K163">
        <v>7.359684041197001E-2</v>
      </c>
      <c r="O163" s="10" t="s">
        <v>79</v>
      </c>
      <c r="P163">
        <v>0.2795152298874557</v>
      </c>
      <c r="Q163">
        <v>0.2319011721904429</v>
      </c>
      <c r="W163" s="10" t="s">
        <v>24</v>
      </c>
      <c r="X163">
        <v>-0.15720687471131331</v>
      </c>
      <c r="Y163">
        <v>-9.1726415363425365E-2</v>
      </c>
    </row>
    <row r="164" spans="1:25" x14ac:dyDescent="0.25">
      <c r="W164" s="10" t="s">
        <v>25</v>
      </c>
      <c r="X164">
        <v>4.4175788532060473E-2</v>
      </c>
      <c r="Y164">
        <v>1.9016477990220871E-2</v>
      </c>
    </row>
    <row r="165" spans="1:25" x14ac:dyDescent="0.25">
      <c r="W165" s="10" t="s">
        <v>26</v>
      </c>
      <c r="X165">
        <v>0.2016739818993484</v>
      </c>
      <c r="Y165">
        <v>0.18008597308370761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10" t="s">
        <v>28</v>
      </c>
      <c r="X166">
        <v>-2.6176547986297771E-2</v>
      </c>
      <c r="Y166">
        <v>-2.2826781052889881E-2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4.8052694734407313E-2</v>
      </c>
      <c r="Y167">
        <v>-4.0303614621915083E-2</v>
      </c>
    </row>
    <row r="168" spans="1:25" x14ac:dyDescent="0.25">
      <c r="A168" s="10" t="s">
        <v>14</v>
      </c>
      <c r="B168">
        <v>0.24928935146259401</v>
      </c>
      <c r="C168">
        <v>0.32346415702084619</v>
      </c>
      <c r="D168">
        <v>0.13129960811257119</v>
      </c>
      <c r="H168" s="10" t="s">
        <v>72</v>
      </c>
      <c r="I168">
        <v>0.75654937786868537</v>
      </c>
      <c r="J168">
        <v>0.37654143441645699</v>
      </c>
      <c r="K168">
        <v>0.20603962023224889</v>
      </c>
      <c r="O168" s="10" t="s">
        <v>73</v>
      </c>
      <c r="P168">
        <v>0.86876577658859144</v>
      </c>
      <c r="Q168">
        <v>0.82046010329245733</v>
      </c>
    </row>
    <row r="169" spans="1:25" x14ac:dyDescent="0.25">
      <c r="A169" s="10" t="s">
        <v>17</v>
      </c>
      <c r="B169">
        <v>0.71528043578432776</v>
      </c>
      <c r="C169">
        <v>0.41765116159333088</v>
      </c>
      <c r="D169">
        <v>0.23099131589435509</v>
      </c>
      <c r="H169" s="10" t="s">
        <v>74</v>
      </c>
      <c r="I169">
        <v>0.82490720049651145</v>
      </c>
      <c r="J169">
        <v>0.31984479937367621</v>
      </c>
      <c r="K169">
        <v>0.1798683786439158</v>
      </c>
      <c r="O169" s="10" t="s">
        <v>75</v>
      </c>
      <c r="P169">
        <v>0.78418576205342039</v>
      </c>
      <c r="Q169">
        <v>0.75728107641858877</v>
      </c>
    </row>
    <row r="170" spans="1:25" x14ac:dyDescent="0.25">
      <c r="A170" s="10" t="s">
        <v>20</v>
      </c>
      <c r="B170">
        <v>0.40145951978349298</v>
      </c>
      <c r="C170">
        <v>0.35441896918812232</v>
      </c>
      <c r="D170">
        <v>0.32990766524402942</v>
      </c>
      <c r="H170" s="10" t="s">
        <v>76</v>
      </c>
      <c r="I170">
        <v>0.76345685338304448</v>
      </c>
      <c r="J170">
        <v>0.33724995585100359</v>
      </c>
      <c r="K170">
        <v>0.25295736098899019</v>
      </c>
      <c r="O170" s="10" t="s">
        <v>77</v>
      </c>
      <c r="P170">
        <v>0.73054551075845253</v>
      </c>
      <c r="Q170">
        <v>0.64260134251910173</v>
      </c>
      <c r="W170" s="165" t="s">
        <v>81</v>
      </c>
    </row>
    <row r="171" spans="1:25" x14ac:dyDescent="0.25">
      <c r="A171" s="10" t="s">
        <v>23</v>
      </c>
      <c r="B171">
        <v>0.56906511092850065</v>
      </c>
      <c r="C171">
        <v>0.41365543759592238</v>
      </c>
      <c r="D171">
        <v>0.31620934079962792</v>
      </c>
      <c r="H171" s="10" t="s">
        <v>78</v>
      </c>
      <c r="I171">
        <v>0.76348421661659749</v>
      </c>
      <c r="J171">
        <v>0.3873049768202419</v>
      </c>
      <c r="K171">
        <v>0.21345978946807739</v>
      </c>
      <c r="O171" s="10" t="s">
        <v>79</v>
      </c>
      <c r="P171">
        <v>0.78023248850371774</v>
      </c>
      <c r="Q171">
        <v>0.80726053129579645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0.27822785038891051</v>
      </c>
      <c r="Y172">
        <v>0.35010993104752908</v>
      </c>
    </row>
    <row r="173" spans="1:25" x14ac:dyDescent="0.25">
      <c r="W173" s="10" t="s">
        <v>18</v>
      </c>
      <c r="X173">
        <v>0.5651805674079402</v>
      </c>
      <c r="Y173">
        <v>0.54307735061159601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10" t="s">
        <v>21</v>
      </c>
      <c r="X174">
        <v>0.77245326282912341</v>
      </c>
      <c r="Y174">
        <v>0.80168416995052139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0.77172250458258129</v>
      </c>
      <c r="Y175">
        <v>0.74734026347226934</v>
      </c>
    </row>
    <row r="176" spans="1:25" x14ac:dyDescent="0.25">
      <c r="A176" s="10" t="s">
        <v>14</v>
      </c>
      <c r="B176">
        <v>2.4000329574429671E-2</v>
      </c>
      <c r="C176">
        <v>0.27673569452912578</v>
      </c>
      <c r="D176">
        <v>-1.057178570783171E-2</v>
      </c>
      <c r="H176" s="10" t="s">
        <v>72</v>
      </c>
      <c r="I176">
        <v>0.50463421039914647</v>
      </c>
      <c r="J176">
        <v>0.38517072891201609</v>
      </c>
      <c r="K176">
        <v>0.26096188399823961</v>
      </c>
      <c r="O176" s="10" t="s">
        <v>73</v>
      </c>
      <c r="P176">
        <v>5.3652336159681228E-2</v>
      </c>
      <c r="Q176">
        <v>0.66987509959406399</v>
      </c>
      <c r="W176" s="10" t="s">
        <v>25</v>
      </c>
      <c r="X176">
        <v>0.25182263881314898</v>
      </c>
      <c r="Y176">
        <v>0.30991079470727029</v>
      </c>
    </row>
    <row r="177" spans="1:25" x14ac:dyDescent="0.25">
      <c r="A177" s="10" t="s">
        <v>17</v>
      </c>
      <c r="B177">
        <v>-4.1705394706708141E-4</v>
      </c>
      <c r="C177">
        <v>0.1413800050896136</v>
      </c>
      <c r="D177">
        <v>0.16852993181255119</v>
      </c>
      <c r="H177" s="10" t="s">
        <v>74</v>
      </c>
      <c r="I177">
        <v>0.65526595432618051</v>
      </c>
      <c r="J177">
        <v>0.48375931787321402</v>
      </c>
      <c r="K177">
        <v>0.36792570124418328</v>
      </c>
      <c r="O177" s="10" t="s">
        <v>75</v>
      </c>
      <c r="P177">
        <v>0.1093919063763817</v>
      </c>
      <c r="Q177">
        <v>0.4953156125099995</v>
      </c>
      <c r="W177" s="10" t="s">
        <v>26</v>
      </c>
      <c r="X177">
        <v>0.71274898337015813</v>
      </c>
      <c r="Y177">
        <v>0.7219322020295853</v>
      </c>
    </row>
    <row r="178" spans="1:25" x14ac:dyDescent="0.25">
      <c r="A178" s="10" t="s">
        <v>20</v>
      </c>
      <c r="B178">
        <v>8.7867305505429608E-2</v>
      </c>
      <c r="C178">
        <v>0.13158021637512601</v>
      </c>
      <c r="D178">
        <v>0.35139807205305867</v>
      </c>
      <c r="H178" s="10" t="s">
        <v>76</v>
      </c>
      <c r="I178">
        <v>0.4274192395789041</v>
      </c>
      <c r="J178">
        <v>0.28762304764183161</v>
      </c>
      <c r="K178">
        <v>0.20036047558933709</v>
      </c>
      <c r="O178" s="10" t="s">
        <v>77</v>
      </c>
      <c r="P178">
        <v>1.272611524507968E-2</v>
      </c>
      <c r="Q178">
        <v>0.20159268361666721</v>
      </c>
      <c r="W178" s="10" t="s">
        <v>28</v>
      </c>
      <c r="X178">
        <v>0.86002856426355101</v>
      </c>
      <c r="Y178">
        <v>0.80208425349407675</v>
      </c>
    </row>
    <row r="179" spans="1:25" x14ac:dyDescent="0.25">
      <c r="A179" s="10" t="s">
        <v>23</v>
      </c>
      <c r="B179">
        <v>4.3655240025823043E-2</v>
      </c>
      <c r="C179">
        <v>0.31068767466771768</v>
      </c>
      <c r="D179">
        <v>0.21072456327492259</v>
      </c>
      <c r="H179" s="10" t="s">
        <v>78</v>
      </c>
      <c r="I179">
        <v>0.2465776889068039</v>
      </c>
      <c r="J179">
        <v>0.31491152782166548</v>
      </c>
      <c r="K179">
        <v>0.2196478744011009</v>
      </c>
      <c r="O179" s="10" t="s">
        <v>79</v>
      </c>
      <c r="P179">
        <v>8.2540964310409332E-2</v>
      </c>
      <c r="Q179">
        <v>0.41858223994350191</v>
      </c>
      <c r="W179" s="10" t="s">
        <v>29</v>
      </c>
      <c r="X179">
        <v>0.85385492453795764</v>
      </c>
      <c r="Y179">
        <v>0.81555775541173336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9.259408155834134E-2</v>
      </c>
      <c r="C184">
        <v>6.4819791091359269E-2</v>
      </c>
      <c r="D184">
        <v>-2.857100504125374E-2</v>
      </c>
      <c r="H184" s="10" t="s">
        <v>72</v>
      </c>
      <c r="I184">
        <v>9.7403002896390325E-2</v>
      </c>
      <c r="J184">
        <v>0.12921254295274251</v>
      </c>
      <c r="K184">
        <v>9.2722063457445533E-2</v>
      </c>
      <c r="O184" s="10" t="s">
        <v>73</v>
      </c>
      <c r="P184">
        <v>0.20288331708266921</v>
      </c>
      <c r="Q184">
        <v>0.17694806492729279</v>
      </c>
      <c r="W184" s="10" t="s">
        <v>15</v>
      </c>
      <c r="X184">
        <v>3.6327588706012118E-2</v>
      </c>
      <c r="Y184">
        <v>-9.307781110346644E-2</v>
      </c>
    </row>
    <row r="185" spans="1:25" x14ac:dyDescent="0.25">
      <c r="A185" s="10" t="s">
        <v>17</v>
      </c>
      <c r="B185">
        <v>9.4745153018113815E-2</v>
      </c>
      <c r="C185">
        <v>3.1569158334062042E-2</v>
      </c>
      <c r="D185">
        <v>-4.5377322727568982E-2</v>
      </c>
      <c r="H185" s="10" t="s">
        <v>74</v>
      </c>
      <c r="I185">
        <v>0.16191868108290469</v>
      </c>
      <c r="J185">
        <v>0.15716705177993459</v>
      </c>
      <c r="K185">
        <v>1.5642905734008759E-2</v>
      </c>
      <c r="O185" s="10" t="s">
        <v>75</v>
      </c>
      <c r="P185">
        <v>0.20159318731327031</v>
      </c>
      <c r="Q185">
        <v>0.1212653468342262</v>
      </c>
      <c r="W185" s="10" t="s">
        <v>18</v>
      </c>
      <c r="X185">
        <v>6.4044348056881029E-2</v>
      </c>
      <c r="Y185">
        <v>0.27906910385926492</v>
      </c>
    </row>
    <row r="186" spans="1:25" x14ac:dyDescent="0.25">
      <c r="A186" s="10" t="s">
        <v>20</v>
      </c>
      <c r="B186">
        <v>7.2279760419258427E-3</v>
      </c>
      <c r="C186">
        <v>3.9946882536734153E-2</v>
      </c>
      <c r="D186">
        <v>-5.5211568580927572E-2</v>
      </c>
      <c r="H186" s="10" t="s">
        <v>76</v>
      </c>
      <c r="I186">
        <v>-9.4580679326578584E-2</v>
      </c>
      <c r="J186">
        <v>-7.64380313787522E-2</v>
      </c>
      <c r="K186">
        <v>-0.14491079067650789</v>
      </c>
      <c r="O186" s="10" t="s">
        <v>77</v>
      </c>
      <c r="P186">
        <v>3.0583938119891831E-2</v>
      </c>
      <c r="Q186">
        <v>-3.7452267960498858E-2</v>
      </c>
      <c r="W186" s="10" t="s">
        <v>21</v>
      </c>
      <c r="X186">
        <v>7.562227089995753E-2</v>
      </c>
      <c r="Y186">
        <v>0.47122073434328732</v>
      </c>
    </row>
    <row r="187" spans="1:25" x14ac:dyDescent="0.25">
      <c r="A187" s="10" t="s">
        <v>23</v>
      </c>
      <c r="B187">
        <v>0.1745785247003844</v>
      </c>
      <c r="C187">
        <v>0.19849185594284199</v>
      </c>
      <c r="D187">
        <v>0.12290646254089189</v>
      </c>
      <c r="H187" s="10" t="s">
        <v>78</v>
      </c>
      <c r="I187">
        <v>-4.8892771610343257E-2</v>
      </c>
      <c r="J187">
        <v>-7.0046027878255507E-2</v>
      </c>
      <c r="K187">
        <v>-0.14877548878181951</v>
      </c>
      <c r="O187" s="10" t="s">
        <v>79</v>
      </c>
      <c r="P187">
        <v>0.1069980559218449</v>
      </c>
      <c r="Q187">
        <v>-5.4530390056238477E-2</v>
      </c>
      <c r="W187" s="10" t="s">
        <v>24</v>
      </c>
      <c r="X187">
        <v>0.10275791224585309</v>
      </c>
      <c r="Y187">
        <v>0.47490593850025298</v>
      </c>
    </row>
    <row r="188" spans="1:25" x14ac:dyDescent="0.25">
      <c r="W188" s="10" t="s">
        <v>25</v>
      </c>
      <c r="X188">
        <v>4.4215485000387293E-2</v>
      </c>
      <c r="Y188">
        <v>-5.1764204890490072E-2</v>
      </c>
    </row>
    <row r="189" spans="1:25" x14ac:dyDescent="0.25">
      <c r="W189" s="10" t="s">
        <v>26</v>
      </c>
      <c r="X189">
        <v>3.9468434219499547E-2</v>
      </c>
      <c r="Y189">
        <v>0.2160527645551481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10" t="s">
        <v>28</v>
      </c>
      <c r="X190">
        <v>7.2017347679846619E-2</v>
      </c>
      <c r="Y190">
        <v>0.30505135669027011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5.9634489721422969E-2</v>
      </c>
      <c r="Y191">
        <v>0.60980394225715717</v>
      </c>
    </row>
    <row r="192" spans="1:25" x14ac:dyDescent="0.25">
      <c r="A192" s="10" t="s">
        <v>14</v>
      </c>
      <c r="B192">
        <v>-0.13857873570939919</v>
      </c>
      <c r="C192">
        <v>-2.0633774486864251E-2</v>
      </c>
      <c r="D192">
        <v>-2.0910046460375292E-2</v>
      </c>
      <c r="H192" s="10" t="s">
        <v>72</v>
      </c>
      <c r="I192">
        <v>0.1002960059510847</v>
      </c>
      <c r="J192">
        <v>-2.7990964630597279E-2</v>
      </c>
      <c r="K192">
        <v>-4.8574453431725249E-2</v>
      </c>
      <c r="O192" s="10" t="s">
        <v>73</v>
      </c>
      <c r="P192">
        <v>6.7940975602495138E-2</v>
      </c>
      <c r="Q192">
        <v>0.1087661061274081</v>
      </c>
    </row>
    <row r="193" spans="1:25" x14ac:dyDescent="0.25">
      <c r="A193" s="10" t="s">
        <v>17</v>
      </c>
      <c r="B193">
        <v>-1.0328125529946049E-2</v>
      </c>
      <c r="C193">
        <v>3.4248214911080897E-2</v>
      </c>
      <c r="D193">
        <v>3.5236758331408373E-2</v>
      </c>
      <c r="H193" s="10" t="s">
        <v>74</v>
      </c>
      <c r="I193">
        <v>1.510928638557933E-2</v>
      </c>
      <c r="J193">
        <v>-4.2875632513830033E-3</v>
      </c>
      <c r="K193">
        <v>-3.313017319263882E-3</v>
      </c>
      <c r="O193" s="10" t="s">
        <v>75</v>
      </c>
      <c r="P193">
        <v>-1.5545580102627811E-2</v>
      </c>
      <c r="Q193">
        <v>6.4621411979507132E-2</v>
      </c>
    </row>
    <row r="194" spans="1:25" x14ac:dyDescent="0.25">
      <c r="A194" s="10" t="s">
        <v>20</v>
      </c>
      <c r="B194">
        <v>-0.10309752555803579</v>
      </c>
      <c r="C194">
        <v>1.7765341517201549E-2</v>
      </c>
      <c r="D194">
        <v>5.8645058657447267E-3</v>
      </c>
      <c r="H194" s="10" t="s">
        <v>76</v>
      </c>
      <c r="I194">
        <v>8.0343861094538394E-2</v>
      </c>
      <c r="J194">
        <v>-1.7251422754193588E-2</v>
      </c>
      <c r="K194">
        <v>-2.3207189870200259E-2</v>
      </c>
      <c r="O194" s="10" t="s">
        <v>77</v>
      </c>
      <c r="P194">
        <v>-3.5617661567479461E-2</v>
      </c>
      <c r="Q194">
        <v>5.2769218874164837E-2</v>
      </c>
      <c r="W194" s="165" t="s">
        <v>89</v>
      </c>
    </row>
    <row r="195" spans="1:25" x14ac:dyDescent="0.25">
      <c r="A195" s="10" t="s">
        <v>23</v>
      </c>
      <c r="B195">
        <v>-3.8105983540188981E-3</v>
      </c>
      <c r="C195">
        <v>0.10033079749191021</v>
      </c>
      <c r="D195">
        <v>8.6595878828161194E-2</v>
      </c>
      <c r="H195" s="10" t="s">
        <v>78</v>
      </c>
      <c r="I195">
        <v>-1.26139417550833E-2</v>
      </c>
      <c r="J195">
        <v>-2.936493035501982E-2</v>
      </c>
      <c r="K195">
        <v>-2.8507799201169311E-2</v>
      </c>
      <c r="O195" s="10" t="s">
        <v>79</v>
      </c>
      <c r="P195">
        <v>4.5920178746158093E-2</v>
      </c>
      <c r="Q195">
        <v>1.8310079492679661E-2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8.7793230951612969E-2</v>
      </c>
      <c r="Y196">
        <v>1.2719587265583379E-2</v>
      </c>
    </row>
    <row r="197" spans="1:25" x14ac:dyDescent="0.25">
      <c r="W197" s="10" t="s">
        <v>18</v>
      </c>
      <c r="X197">
        <v>4.7763158130974682E-2</v>
      </c>
      <c r="Y197">
        <v>-1.5209467033594831E-2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10" t="s">
        <v>21</v>
      </c>
      <c r="X198">
        <v>4.9456877006023928E-2</v>
      </c>
      <c r="Y198">
        <v>5.8034365187848803E-2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0.18314802489573759</v>
      </c>
      <c r="Y199">
        <v>9.3437624464772787E-2</v>
      </c>
    </row>
    <row r="200" spans="1:25" x14ac:dyDescent="0.25">
      <c r="A200" s="10" t="s">
        <v>14</v>
      </c>
      <c r="B200">
        <v>6.6714751020261224E-3</v>
      </c>
      <c r="C200">
        <v>-2.771683538316675E-2</v>
      </c>
      <c r="D200">
        <v>-3.7670856354813292E-2</v>
      </c>
      <c r="H200" s="10" t="s">
        <v>72</v>
      </c>
      <c r="I200">
        <v>5.7163323146621939E-2</v>
      </c>
      <c r="J200">
        <v>-6.3352421695419311E-2</v>
      </c>
      <c r="K200">
        <v>-5.6283975391874692E-2</v>
      </c>
      <c r="O200" s="10" t="s">
        <v>73</v>
      </c>
      <c r="P200">
        <v>0.1116844817976569</v>
      </c>
      <c r="Q200">
        <v>6.4279517087229468E-2</v>
      </c>
      <c r="W200" s="10" t="s">
        <v>25</v>
      </c>
      <c r="X200">
        <v>5.9484692690426562E-2</v>
      </c>
      <c r="Y200">
        <v>-2.9358224501494199E-2</v>
      </c>
    </row>
    <row r="201" spans="1:25" x14ac:dyDescent="0.25">
      <c r="A201" s="10" t="s">
        <v>17</v>
      </c>
      <c r="B201">
        <v>-8.8632981172364678E-2</v>
      </c>
      <c r="C201">
        <v>9.33788158895935E-2</v>
      </c>
      <c r="D201">
        <v>6.7160093702815241E-2</v>
      </c>
      <c r="H201" s="10" t="s">
        <v>74</v>
      </c>
      <c r="I201">
        <v>9.4657778046659619E-2</v>
      </c>
      <c r="J201">
        <v>-5.9102012077540227E-2</v>
      </c>
      <c r="K201">
        <v>-5.5113169373776867E-2</v>
      </c>
      <c r="O201" s="10" t="s">
        <v>75</v>
      </c>
      <c r="P201">
        <v>0.14957394552189959</v>
      </c>
      <c r="Q201">
        <v>6.3528145174771983E-2</v>
      </c>
      <c r="W201" s="10" t="s">
        <v>26</v>
      </c>
      <c r="X201">
        <v>0.129731249701729</v>
      </c>
      <c r="Y201">
        <v>-2.843581752110531E-2</v>
      </c>
    </row>
    <row r="202" spans="1:25" x14ac:dyDescent="0.25">
      <c r="A202" s="10" t="s">
        <v>20</v>
      </c>
      <c r="B202">
        <v>2.0327884454862642E-2</v>
      </c>
      <c r="C202">
        <v>-1.642587011458984E-2</v>
      </c>
      <c r="D202">
        <v>-5.4403870262406144E-3</v>
      </c>
      <c r="H202" s="10" t="s">
        <v>76</v>
      </c>
      <c r="I202">
        <v>-2.1724369465949368E-3</v>
      </c>
      <c r="J202">
        <v>8.5474147476531495E-2</v>
      </c>
      <c r="K202">
        <v>6.9130126951548035E-2</v>
      </c>
      <c r="O202" s="10" t="s">
        <v>77</v>
      </c>
      <c r="P202">
        <v>-4.4051126113782521E-2</v>
      </c>
      <c r="Q202">
        <v>-5.8922025251062328E-3</v>
      </c>
      <c r="W202" s="10" t="s">
        <v>28</v>
      </c>
      <c r="X202">
        <v>3.8515092683164338E-2</v>
      </c>
      <c r="Y202">
        <v>4.9119586171942273E-2</v>
      </c>
    </row>
    <row r="203" spans="1:25" x14ac:dyDescent="0.25">
      <c r="A203" s="10" t="s">
        <v>23</v>
      </c>
      <c r="B203">
        <v>-6.8774997505474278E-2</v>
      </c>
      <c r="C203">
        <v>-7.5556703375557033E-2</v>
      </c>
      <c r="D203">
        <v>-6.9803052992758921E-2</v>
      </c>
      <c r="H203" s="10" t="s">
        <v>78</v>
      </c>
      <c r="I203">
        <v>-4.2227438343684282E-2</v>
      </c>
      <c r="J203">
        <v>2.0330143498858571E-2</v>
      </c>
      <c r="K203">
        <v>4.5761578792075618E-3</v>
      </c>
      <c r="O203" s="10" t="s">
        <v>79</v>
      </c>
      <c r="P203">
        <v>2.0287794099742001E-2</v>
      </c>
      <c r="Q203">
        <v>-3.8110020838480488E-2</v>
      </c>
      <c r="W203" s="10" t="s">
        <v>29</v>
      </c>
      <c r="X203">
        <v>0.17352797494832109</v>
      </c>
      <c r="Y203">
        <v>0.13570377317690971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6.635505547733471E-2</v>
      </c>
      <c r="C208">
        <v>-0.15744004552346369</v>
      </c>
      <c r="D208">
        <v>-0.18961993753988871</v>
      </c>
      <c r="H208" s="10" t="s">
        <v>72</v>
      </c>
      <c r="I208">
        <v>0.80794090651411854</v>
      </c>
      <c r="J208">
        <v>0.56463965987388898</v>
      </c>
      <c r="K208">
        <v>0.43057788239928368</v>
      </c>
      <c r="O208" s="10" t="s">
        <v>73</v>
      </c>
      <c r="P208">
        <v>0.31004437593630152</v>
      </c>
      <c r="Q208">
        <v>0.66638837866644429</v>
      </c>
      <c r="W208" s="10" t="s">
        <v>15</v>
      </c>
      <c r="X208">
        <v>-0.1091271827708232</v>
      </c>
      <c r="Y208">
        <v>-9.4181975766688644E-2</v>
      </c>
    </row>
    <row r="209" spans="1:25" x14ac:dyDescent="0.25">
      <c r="A209" s="10" t="s">
        <v>17</v>
      </c>
      <c r="B209">
        <v>0.22474380079156631</v>
      </c>
      <c r="C209">
        <v>-0.1014755432606118</v>
      </c>
      <c r="D209">
        <v>-0.1557051227220668</v>
      </c>
      <c r="H209" s="10" t="s">
        <v>74</v>
      </c>
      <c r="I209">
        <v>0.67674914629208271</v>
      </c>
      <c r="J209">
        <v>0.44367297527151628</v>
      </c>
      <c r="K209">
        <v>0.39337059617426101</v>
      </c>
      <c r="O209" s="10" t="s">
        <v>75</v>
      </c>
      <c r="P209">
        <v>0.5950808270659308</v>
      </c>
      <c r="Q209">
        <v>0.82845168995029073</v>
      </c>
      <c r="W209" s="10" t="s">
        <v>18</v>
      </c>
      <c r="X209">
        <v>-2.6746213310292481E-2</v>
      </c>
      <c r="Y209">
        <v>5.6406516212447619E-2</v>
      </c>
    </row>
    <row r="210" spans="1:25" x14ac:dyDescent="0.25">
      <c r="A210" s="10" t="s">
        <v>20</v>
      </c>
      <c r="B210">
        <v>0.46830728234410018</v>
      </c>
      <c r="C210">
        <v>0.16623680977270799</v>
      </c>
      <c r="D210">
        <v>0.132373567536308</v>
      </c>
      <c r="H210" s="10" t="s">
        <v>76</v>
      </c>
      <c r="I210">
        <v>0.46501032171117879</v>
      </c>
      <c r="J210">
        <v>0.50905156825867159</v>
      </c>
      <c r="K210">
        <v>0.37051849891915228</v>
      </c>
      <c r="O210" s="10" t="s">
        <v>77</v>
      </c>
      <c r="P210">
        <v>0.51151543235417762</v>
      </c>
      <c r="Q210">
        <v>0.77372696103924754</v>
      </c>
      <c r="W210" s="10" t="s">
        <v>21</v>
      </c>
      <c r="X210">
        <v>-3.10511506262359E-2</v>
      </c>
      <c r="Y210">
        <v>-6.7177677991546361E-3</v>
      </c>
    </row>
    <row r="211" spans="1:25" x14ac:dyDescent="0.25">
      <c r="A211" s="10" t="s">
        <v>23</v>
      </c>
      <c r="B211">
        <v>0.11709132356454829</v>
      </c>
      <c r="C211">
        <v>-9.2715210023307543E-2</v>
      </c>
      <c r="D211">
        <v>-0.13006551974073721</v>
      </c>
      <c r="H211" s="10" t="s">
        <v>78</v>
      </c>
      <c r="I211">
        <v>0.84685036551578441</v>
      </c>
      <c r="J211">
        <v>0.39856546998859499</v>
      </c>
      <c r="K211">
        <v>0.36436369120081757</v>
      </c>
      <c r="O211" s="10" t="s">
        <v>79</v>
      </c>
      <c r="P211">
        <v>0.54916488637328542</v>
      </c>
      <c r="Q211">
        <v>0.63449713477366199</v>
      </c>
      <c r="W211" s="10" t="s">
        <v>24</v>
      </c>
      <c r="X211">
        <v>-1.8729479622403039E-2</v>
      </c>
      <c r="Y211">
        <v>5.3452945943118738E-2</v>
      </c>
    </row>
    <row r="212" spans="1:25" x14ac:dyDescent="0.25">
      <c r="W212" s="10" t="s">
        <v>25</v>
      </c>
      <c r="X212">
        <v>-4.6937415986130507E-2</v>
      </c>
      <c r="Y212">
        <v>-2.706551688152686E-2</v>
      </c>
    </row>
    <row r="213" spans="1:25" x14ac:dyDescent="0.25">
      <c r="W213" s="10" t="s">
        <v>26</v>
      </c>
      <c r="X213">
        <v>2.0141702047665459E-2</v>
      </c>
      <c r="Y213">
        <v>1.5707778474261351E-3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0" t="s">
        <v>28</v>
      </c>
      <c r="X214">
        <v>-6.4225564469499079E-3</v>
      </c>
      <c r="Y214">
        <v>1.6760370846494729E-2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-5.0588732114379517E-2</v>
      </c>
      <c r="Y215">
        <v>2.3861921230336001E-4</v>
      </c>
    </row>
    <row r="216" spans="1:25" x14ac:dyDescent="0.25">
      <c r="A216" s="10" t="s">
        <v>14</v>
      </c>
      <c r="B216">
        <v>4.7724956511631562E-2</v>
      </c>
      <c r="C216">
        <v>4.4624484870615787E-2</v>
      </c>
      <c r="D216">
        <v>4.2175844235401792E-2</v>
      </c>
      <c r="H216" s="10" t="s">
        <v>72</v>
      </c>
      <c r="I216">
        <v>0.11385020960158709</v>
      </c>
      <c r="J216">
        <v>-5.5377716783813688E-2</v>
      </c>
      <c r="K216">
        <v>-5.324706015672382E-2</v>
      </c>
      <c r="O216" s="10" t="s">
        <v>73</v>
      </c>
      <c r="P216">
        <v>9.8757031669579359E-2</v>
      </c>
      <c r="Q216">
        <v>0.1421582223485536</v>
      </c>
    </row>
    <row r="217" spans="1:25" x14ac:dyDescent="0.25">
      <c r="A217" s="10" t="s">
        <v>17</v>
      </c>
      <c r="B217">
        <v>0.12406813071907639</v>
      </c>
      <c r="C217">
        <v>-2.0976550112808068E-2</v>
      </c>
      <c r="D217">
        <v>-1.025582050413215E-2</v>
      </c>
      <c r="H217" s="10" t="s">
        <v>74</v>
      </c>
      <c r="I217">
        <v>0.19066236551035171</v>
      </c>
      <c r="J217">
        <v>-2.0281782117307991E-2</v>
      </c>
      <c r="K217">
        <v>-1.0123083298361301E-2</v>
      </c>
      <c r="O217" s="10" t="s">
        <v>75</v>
      </c>
      <c r="P217">
        <v>0.12564227995908681</v>
      </c>
      <c r="Q217">
        <v>0.13588685092399241</v>
      </c>
    </row>
    <row r="218" spans="1:25" x14ac:dyDescent="0.25">
      <c r="A218" s="10" t="s">
        <v>20</v>
      </c>
      <c r="B218">
        <v>-0.11755125227183789</v>
      </c>
      <c r="C218">
        <v>-5.630771899231183E-2</v>
      </c>
      <c r="D218">
        <v>-5.6095485053361739E-2</v>
      </c>
      <c r="H218" s="10" t="s">
        <v>76</v>
      </c>
      <c r="I218">
        <v>4.5474522066686437E-2</v>
      </c>
      <c r="J218">
        <v>4.7775384033518047E-2</v>
      </c>
      <c r="K218">
        <v>4.9683542281616103E-2</v>
      </c>
      <c r="O218" s="10" t="s">
        <v>77</v>
      </c>
      <c r="P218">
        <v>2.672972115134261E-2</v>
      </c>
      <c r="Q218">
        <v>1.8934904692888669E-2</v>
      </c>
      <c r="W218" s="165" t="s">
        <v>94</v>
      </c>
    </row>
    <row r="219" spans="1:25" x14ac:dyDescent="0.25">
      <c r="A219" s="10" t="s">
        <v>23</v>
      </c>
      <c r="B219">
        <v>6.4549464470083265E-2</v>
      </c>
      <c r="C219">
        <v>-1.8047849671054501E-2</v>
      </c>
      <c r="D219">
        <v>-1.5038377169202539E-2</v>
      </c>
      <c r="H219" s="10" t="s">
        <v>78</v>
      </c>
      <c r="I219">
        <v>6.5038490478472972E-4</v>
      </c>
      <c r="J219">
        <v>7.7846732584412937E-2</v>
      </c>
      <c r="K219">
        <v>7.6920258527453877E-2</v>
      </c>
      <c r="O219" s="10" t="s">
        <v>79</v>
      </c>
      <c r="P219">
        <v>4.0218716000944503E-2</v>
      </c>
      <c r="Q219">
        <v>2.9214600368647071E-2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5.2982647140492724E-3</v>
      </c>
      <c r="Y220">
        <v>-1.260949905067348E-3</v>
      </c>
    </row>
    <row r="221" spans="1:25" x14ac:dyDescent="0.25">
      <c r="W221" s="10" t="s">
        <v>18</v>
      </c>
      <c r="X221">
        <v>8.7093833828833271E-4</v>
      </c>
      <c r="Y221">
        <v>1.2986400680503231E-2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0" t="s">
        <v>21</v>
      </c>
      <c r="X222">
        <v>5.2512649228819881E-2</v>
      </c>
      <c r="Y222">
        <v>3.7891459958010097E-2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0.10441573603933391</v>
      </c>
      <c r="Y223">
        <v>3.9708364758050139E-2</v>
      </c>
    </row>
    <row r="224" spans="1:25" x14ac:dyDescent="0.25">
      <c r="A224" s="10" t="s">
        <v>14</v>
      </c>
      <c r="B224">
        <v>0.32549185563894401</v>
      </c>
      <c r="C224">
        <v>0.24940742307243069</v>
      </c>
      <c r="D224">
        <v>6.4076166736721063E-2</v>
      </c>
      <c r="H224" s="10" t="s">
        <v>72</v>
      </c>
      <c r="I224">
        <v>0.54388371815296532</v>
      </c>
      <c r="J224">
        <v>0.29800445218472388</v>
      </c>
      <c r="K224">
        <v>2.8340078155815109E-2</v>
      </c>
      <c r="O224" s="10" t="s">
        <v>73</v>
      </c>
      <c r="P224">
        <v>0.2110734460142687</v>
      </c>
      <c r="Q224">
        <v>0.26633506164164761</v>
      </c>
      <c r="W224" s="10" t="s">
        <v>25</v>
      </c>
      <c r="X224">
        <v>-3.9988245673394582E-3</v>
      </c>
      <c r="Y224">
        <v>-1.6901904439636111E-2</v>
      </c>
    </row>
    <row r="225" spans="1:25" x14ac:dyDescent="0.25">
      <c r="A225" s="10" t="s">
        <v>17</v>
      </c>
      <c r="B225">
        <v>0.12507202563798919</v>
      </c>
      <c r="C225">
        <v>1.4067821306617771E-2</v>
      </c>
      <c r="D225">
        <v>-8.4434466389660262E-2</v>
      </c>
      <c r="H225" s="10" t="s">
        <v>74</v>
      </c>
      <c r="I225">
        <v>0.44099418048534639</v>
      </c>
      <c r="J225">
        <v>0.31015848327092188</v>
      </c>
      <c r="K225">
        <v>4.7695643294902279E-2</v>
      </c>
      <c r="O225" s="10" t="s">
        <v>75</v>
      </c>
      <c r="P225">
        <v>0.43979980359043608</v>
      </c>
      <c r="Q225">
        <v>0.55183321723376411</v>
      </c>
      <c r="W225" s="10" t="s">
        <v>26</v>
      </c>
      <c r="X225">
        <v>3.7467352128837103E-2</v>
      </c>
      <c r="Y225">
        <v>-5.4561729666028919E-3</v>
      </c>
    </row>
    <row r="226" spans="1:25" x14ac:dyDescent="0.25">
      <c r="A226" s="10" t="s">
        <v>20</v>
      </c>
      <c r="B226">
        <v>0.17539324893240121</v>
      </c>
      <c r="C226">
        <v>0.16559675818740299</v>
      </c>
      <c r="D226">
        <v>0.120296210752594</v>
      </c>
      <c r="H226" s="10" t="s">
        <v>76</v>
      </c>
      <c r="I226">
        <v>0.30425915502280149</v>
      </c>
      <c r="J226">
        <v>0.26097750701431799</v>
      </c>
      <c r="K226">
        <v>-7.9913519311636178E-2</v>
      </c>
      <c r="O226" s="10" t="s">
        <v>77</v>
      </c>
      <c r="P226">
        <v>0.22748314048856741</v>
      </c>
      <c r="Q226">
        <v>0.22050515322381861</v>
      </c>
      <c r="W226" s="10" t="s">
        <v>28</v>
      </c>
      <c r="X226">
        <v>7.1810969678507253E-2</v>
      </c>
      <c r="Y226">
        <v>4.1380174969464292E-2</v>
      </c>
    </row>
    <row r="227" spans="1:25" x14ac:dyDescent="0.25">
      <c r="A227" s="10" t="s">
        <v>23</v>
      </c>
      <c r="B227">
        <v>0.43281272722196468</v>
      </c>
      <c r="C227">
        <v>0.25329802673629298</v>
      </c>
      <c r="D227">
        <v>3.8540100693829307E-2</v>
      </c>
      <c r="H227" s="10" t="s">
        <v>78</v>
      </c>
      <c r="I227">
        <v>0.22837407910705271</v>
      </c>
      <c r="J227">
        <v>0.21658303820699551</v>
      </c>
      <c r="K227">
        <v>-1.304352673899309E-2</v>
      </c>
      <c r="O227" s="10" t="s">
        <v>79</v>
      </c>
      <c r="P227">
        <v>0.236055157708803</v>
      </c>
      <c r="Q227">
        <v>0.1765059702314449</v>
      </c>
      <c r="W227" s="10" t="s">
        <v>29</v>
      </c>
      <c r="X227">
        <v>0.1197306818376612</v>
      </c>
      <c r="Y227">
        <v>6.5832072608863521E-2</v>
      </c>
    </row>
    <row r="230" spans="1:25" x14ac:dyDescent="0.25">
      <c r="W230" s="165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9.3388657247656909E-2</v>
      </c>
      <c r="Y232">
        <v>0.32681717181397119</v>
      </c>
    </row>
    <row r="233" spans="1:25" x14ac:dyDescent="0.25">
      <c r="W233" s="10" t="s">
        <v>18</v>
      </c>
      <c r="X233">
        <v>0.23190551515182289</v>
      </c>
      <c r="Y233">
        <v>0.57762259822708661</v>
      </c>
    </row>
    <row r="234" spans="1:25" x14ac:dyDescent="0.25">
      <c r="W234" s="10" t="s">
        <v>21</v>
      </c>
      <c r="X234">
        <v>0.52791671659727168</v>
      </c>
      <c r="Y234">
        <v>0.66359124974765815</v>
      </c>
    </row>
    <row r="235" spans="1:25" x14ac:dyDescent="0.25">
      <c r="W235" s="10" t="s">
        <v>24</v>
      </c>
      <c r="X235">
        <v>0.57778350310117543</v>
      </c>
      <c r="Y235">
        <v>0.81075674309362444</v>
      </c>
    </row>
    <row r="236" spans="1:25" x14ac:dyDescent="0.25">
      <c r="W236" s="10" t="s">
        <v>25</v>
      </c>
      <c r="X236">
        <v>0.20148648696887131</v>
      </c>
      <c r="Y236">
        <v>0.31045016729800429</v>
      </c>
    </row>
    <row r="237" spans="1:25" x14ac:dyDescent="0.25">
      <c r="W237" s="10" t="s">
        <v>26</v>
      </c>
      <c r="X237">
        <v>0.15988024608441601</v>
      </c>
      <c r="Y237">
        <v>0.30909940923106438</v>
      </c>
    </row>
    <row r="238" spans="1:25" x14ac:dyDescent="0.25">
      <c r="W238" s="10" t="s">
        <v>28</v>
      </c>
      <c r="X238">
        <v>0.46260382128449762</v>
      </c>
      <c r="Y238">
        <v>0.88008285787706153</v>
      </c>
    </row>
    <row r="239" spans="1:25" x14ac:dyDescent="0.25">
      <c r="W239" s="10" t="s">
        <v>29</v>
      </c>
      <c r="X239">
        <v>0.31159009588948938</v>
      </c>
      <c r="Y239">
        <v>0.6412345032560357</v>
      </c>
    </row>
    <row r="242" spans="1:25" x14ac:dyDescent="0.25">
      <c r="W242" s="165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2.538460005743513E-2</v>
      </c>
      <c r="Y244">
        <v>1.341749467550394E-2</v>
      </c>
    </row>
    <row r="245" spans="1:25" x14ac:dyDescent="0.25">
      <c r="W245" s="10" t="s">
        <v>18</v>
      </c>
      <c r="X245">
        <v>4.4711294409533933E-2</v>
      </c>
      <c r="Y245">
        <v>4.6592296136432877E-2</v>
      </c>
    </row>
    <row r="246" spans="1:25" x14ac:dyDescent="0.25">
      <c r="W246" s="10" t="s">
        <v>21</v>
      </c>
      <c r="X246">
        <v>6.3961160412852047E-2</v>
      </c>
      <c r="Y246">
        <v>6.392708507972264E-2</v>
      </c>
    </row>
    <row r="247" spans="1:25" x14ac:dyDescent="0.25">
      <c r="W247" s="10" t="s">
        <v>24</v>
      </c>
      <c r="X247">
        <v>8.4772683031251184E-2</v>
      </c>
      <c r="Y247">
        <v>9.5128983361302877E-2</v>
      </c>
    </row>
    <row r="248" spans="1:25" x14ac:dyDescent="0.25">
      <c r="W248" s="10" t="s">
        <v>25</v>
      </c>
      <c r="X248">
        <v>-1.021725305093641E-2</v>
      </c>
      <c r="Y248">
        <v>7.6589941539052157E-4</v>
      </c>
    </row>
    <row r="249" spans="1:25" x14ac:dyDescent="0.25">
      <c r="W249" s="10" t="s">
        <v>26</v>
      </c>
      <c r="X249">
        <v>4.9332820846425887E-2</v>
      </c>
      <c r="Y249">
        <v>3.8128134264562213E-2</v>
      </c>
    </row>
    <row r="250" spans="1:25" x14ac:dyDescent="0.25">
      <c r="W250" s="10" t="s">
        <v>28</v>
      </c>
      <c r="X250">
        <v>8.3429942656862627E-2</v>
      </c>
      <c r="Y250">
        <v>0.1047895411971027</v>
      </c>
    </row>
    <row r="251" spans="1:25" x14ac:dyDescent="0.25">
      <c r="W251" s="10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0.27834900309141608</v>
      </c>
      <c r="Y256">
        <v>0.32974125215719552</v>
      </c>
    </row>
    <row r="257" spans="1:25" x14ac:dyDescent="0.25">
      <c r="W257" s="10" t="s">
        <v>18</v>
      </c>
      <c r="X257">
        <v>0.32834165809898852</v>
      </c>
      <c r="Y257">
        <v>0.38392266001717412</v>
      </c>
    </row>
    <row r="258" spans="1:25" x14ac:dyDescent="0.25">
      <c r="A258" s="165" t="s">
        <v>99</v>
      </c>
      <c r="J258" s="165" t="s">
        <v>100</v>
      </c>
      <c r="W258" s="10" t="s">
        <v>21</v>
      </c>
      <c r="X258">
        <v>0.28641475199406641</v>
      </c>
      <c r="Y258">
        <v>0.35091158830870378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0.39885649952008773</v>
      </c>
      <c r="Y259">
        <v>0.50261446090538897</v>
      </c>
    </row>
    <row r="260" spans="1:25" x14ac:dyDescent="0.25">
      <c r="A260" s="11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1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0" t="s">
        <v>25</v>
      </c>
      <c r="X260">
        <v>0.1184880035650928</v>
      </c>
      <c r="Y260">
        <v>0.14573720038020049</v>
      </c>
    </row>
    <row r="261" spans="1:25" x14ac:dyDescent="0.25">
      <c r="A261" s="11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1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0" t="s">
        <v>26</v>
      </c>
      <c r="X261">
        <v>0.32286537711582269</v>
      </c>
      <c r="Y261">
        <v>0.32165016811248642</v>
      </c>
    </row>
    <row r="262" spans="1:25" x14ac:dyDescent="0.25">
      <c r="A262" s="11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0" t="s">
        <v>28</v>
      </c>
      <c r="X262">
        <v>0.29900267012825199</v>
      </c>
      <c r="Y262">
        <v>0.38219699332108298</v>
      </c>
    </row>
    <row r="263" spans="1:25" x14ac:dyDescent="0.25">
      <c r="A263" s="11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0" t="s">
        <v>29</v>
      </c>
      <c r="X263">
        <v>0.31794602202307159</v>
      </c>
      <c r="Y263">
        <v>0.39191210745710803</v>
      </c>
    </row>
    <row r="264" spans="1:25" x14ac:dyDescent="0.25">
      <c r="A264" s="11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1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1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1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165" t="s">
        <v>107</v>
      </c>
      <c r="J270" s="165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1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1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1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1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1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1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1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1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1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165" t="s">
        <v>110</v>
      </c>
      <c r="J282" s="165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1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1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1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1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1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1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1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1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1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165" t="s">
        <v>112</v>
      </c>
      <c r="J294" s="165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1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1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1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1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1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1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1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1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1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165" t="s">
        <v>116</v>
      </c>
      <c r="J306" s="165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1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1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1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1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1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1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1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1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1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165" t="s">
        <v>118</v>
      </c>
      <c r="J318" s="165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1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1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1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1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1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1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1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1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1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165" t="s">
        <v>120</v>
      </c>
      <c r="J330" s="165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1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1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1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1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1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1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1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1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1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165" t="s">
        <v>124</v>
      </c>
      <c r="J342" s="165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1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1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1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1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1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1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1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1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1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165" t="s">
        <v>126</v>
      </c>
      <c r="J354" s="165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1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1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1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1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1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1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1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1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1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  <row r="390" spans="1:5" x14ac:dyDescent="0.25">
      <c r="A390" s="165" t="s">
        <v>180</v>
      </c>
    </row>
    <row r="391" spans="1:5" x14ac:dyDescent="0.25">
      <c r="A391" s="40"/>
      <c r="B391" s="40" t="s">
        <v>101</v>
      </c>
      <c r="C391" s="40" t="s">
        <v>102</v>
      </c>
      <c r="D391" s="40" t="s">
        <v>103</v>
      </c>
      <c r="E391" s="40" t="s">
        <v>104</v>
      </c>
    </row>
    <row r="392" spans="1:5" x14ac:dyDescent="0.25">
      <c r="A392" s="40" t="s">
        <v>15</v>
      </c>
      <c r="B392">
        <v>0.9765625</v>
      </c>
      <c r="C392">
        <v>5.1834641773283883</v>
      </c>
      <c r="D392">
        <v>6.8359375</v>
      </c>
      <c r="E392">
        <v>7.8125</v>
      </c>
    </row>
    <row r="393" spans="1:5" x14ac:dyDescent="0.25">
      <c r="A393" s="40" t="s">
        <v>25</v>
      </c>
      <c r="B393">
        <v>0.9765625</v>
      </c>
      <c r="C393">
        <v>2.956207895049987</v>
      </c>
      <c r="D393">
        <v>5.859375</v>
      </c>
      <c r="E393">
        <v>6.8359375</v>
      </c>
    </row>
    <row r="394" spans="1:5" x14ac:dyDescent="0.25">
      <c r="A394" s="40" t="s">
        <v>18</v>
      </c>
      <c r="B394">
        <v>0.9765625</v>
      </c>
      <c r="C394">
        <v>3.0051833242599639</v>
      </c>
      <c r="D394">
        <v>5.859375</v>
      </c>
      <c r="E394">
        <v>6.8359375</v>
      </c>
    </row>
    <row r="395" spans="1:5" x14ac:dyDescent="0.25">
      <c r="A395" s="40" t="s">
        <v>26</v>
      </c>
      <c r="B395">
        <v>0.9765625</v>
      </c>
      <c r="C395">
        <v>3.1933766649391688</v>
      </c>
      <c r="D395">
        <v>5.859375</v>
      </c>
      <c r="E395">
        <v>6.8359375</v>
      </c>
    </row>
    <row r="396" spans="1:5" x14ac:dyDescent="0.25">
      <c r="A396" s="40" t="s">
        <v>21</v>
      </c>
      <c r="B396">
        <v>0.9765625</v>
      </c>
      <c r="C396">
        <v>2.9592272594901772</v>
      </c>
      <c r="D396">
        <v>4.8828125</v>
      </c>
      <c r="E396">
        <v>6.8359375</v>
      </c>
    </row>
    <row r="397" spans="1:5" x14ac:dyDescent="0.25">
      <c r="A397" s="40" t="s">
        <v>28</v>
      </c>
      <c r="B397">
        <v>0.9765625</v>
      </c>
      <c r="C397">
        <v>3.2977321751533522</v>
      </c>
      <c r="D397">
        <v>5.859375</v>
      </c>
      <c r="E397">
        <v>6.8359375</v>
      </c>
    </row>
    <row r="398" spans="1:5" x14ac:dyDescent="0.25">
      <c r="A398" s="40" t="s">
        <v>24</v>
      </c>
      <c r="B398">
        <v>0.9765625</v>
      </c>
      <c r="C398">
        <v>3.5596136922181771</v>
      </c>
      <c r="D398">
        <v>5.859375</v>
      </c>
      <c r="E398">
        <v>7.8125</v>
      </c>
    </row>
    <row r="399" spans="1:5" x14ac:dyDescent="0.25">
      <c r="A399" s="40" t="s">
        <v>29</v>
      </c>
      <c r="B399">
        <v>0.9765625</v>
      </c>
      <c r="C399">
        <v>4.0919489291722204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48"/>
      <c r="B408" s="148" t="s">
        <v>12</v>
      </c>
      <c r="D408" s="148" t="s">
        <v>105</v>
      </c>
      <c r="G408" s="148"/>
      <c r="H408" s="148" t="s">
        <v>130</v>
      </c>
      <c r="L408" s="149"/>
      <c r="M408" s="149" t="s">
        <v>131</v>
      </c>
      <c r="N408" s="149" t="s">
        <v>132</v>
      </c>
      <c r="O408" s="149" t="s">
        <v>133</v>
      </c>
      <c r="P408" s="149" t="s">
        <v>134</v>
      </c>
      <c r="Q408" s="149" t="s">
        <v>135</v>
      </c>
      <c r="R408" s="149" t="s">
        <v>136</v>
      </c>
      <c r="S408" s="149" t="s">
        <v>137</v>
      </c>
      <c r="T408" s="149" t="s">
        <v>138</v>
      </c>
    </row>
    <row r="409" spans="1:20" x14ac:dyDescent="0.25">
      <c r="A409" s="148"/>
      <c r="B409" s="148" t="s">
        <v>139</v>
      </c>
      <c r="C409" s="148" t="s">
        <v>140</v>
      </c>
      <c r="D409" s="148" t="s">
        <v>139</v>
      </c>
      <c r="E409" s="148" t="s">
        <v>140</v>
      </c>
      <c r="G409" s="148" t="s">
        <v>141</v>
      </c>
      <c r="H409">
        <v>328.92229991283028</v>
      </c>
      <c r="L409" s="149" t="s">
        <v>141</v>
      </c>
      <c r="M409">
        <v>0.86144139574616685</v>
      </c>
      <c r="N409">
        <v>0.97917659093034048</v>
      </c>
      <c r="O409">
        <v>0.84624079966838983</v>
      </c>
      <c r="P409">
        <v>0.87369498802693579</v>
      </c>
      <c r="Q409">
        <v>0.6713067179416522</v>
      </c>
      <c r="R409">
        <v>0.88164368223181544</v>
      </c>
      <c r="S409">
        <v>0.84128005184460641</v>
      </c>
      <c r="T409">
        <v>0.98923326117362731</v>
      </c>
    </row>
    <row r="410" spans="1:20" x14ac:dyDescent="0.25">
      <c r="A410" s="148" t="s">
        <v>141</v>
      </c>
      <c r="B410">
        <v>7.4798258739742174</v>
      </c>
      <c r="C410">
        <v>1.3318443430298541</v>
      </c>
      <c r="D410">
        <v>7.9212659662504477</v>
      </c>
      <c r="E410">
        <v>0.25664941933706731</v>
      </c>
      <c r="G410" s="148" t="s">
        <v>142</v>
      </c>
      <c r="H410">
        <v>107.2925595865898</v>
      </c>
      <c r="L410" s="149" t="s">
        <v>142</v>
      </c>
      <c r="M410">
        <v>0.89176973294115647</v>
      </c>
      <c r="N410">
        <v>0.92720130754048136</v>
      </c>
      <c r="O410">
        <v>0.86515252260899456</v>
      </c>
      <c r="P410">
        <v>0.85379812223328766</v>
      </c>
      <c r="Q410">
        <v>0.68924101068399213</v>
      </c>
      <c r="R410">
        <v>0.80704390247002522</v>
      </c>
      <c r="S410">
        <v>0.90421533212280847</v>
      </c>
      <c r="T410">
        <v>0.94114366432791197</v>
      </c>
    </row>
    <row r="411" spans="1:20" x14ac:dyDescent="0.25">
      <c r="A411" s="148" t="s">
        <v>142</v>
      </c>
      <c r="B411">
        <v>4.8663770676572788</v>
      </c>
      <c r="C411">
        <v>-1.094447628743775</v>
      </c>
      <c r="D411">
        <v>4.6530916542826724</v>
      </c>
      <c r="E411">
        <v>-1.1878812218894239</v>
      </c>
      <c r="G411" s="148" t="s">
        <v>143</v>
      </c>
      <c r="H411">
        <v>153.35207098542901</v>
      </c>
      <c r="L411" s="149" t="s">
        <v>143</v>
      </c>
      <c r="M411">
        <v>0.89490350752900893</v>
      </c>
      <c r="N411">
        <v>0.96100105883347775</v>
      </c>
      <c r="O411">
        <v>0.78222502368349067</v>
      </c>
      <c r="P411">
        <v>0.96839396282795365</v>
      </c>
      <c r="Q411">
        <v>0.62932950972869461</v>
      </c>
      <c r="R411">
        <v>0.77973796554539165</v>
      </c>
      <c r="S411">
        <v>0.8522116470968002</v>
      </c>
      <c r="T411">
        <v>0.8560577058582054</v>
      </c>
    </row>
    <row r="412" spans="1:20" x14ac:dyDescent="0.25">
      <c r="A412" s="148" t="s">
        <v>143</v>
      </c>
      <c r="B412">
        <v>3.5006604301363899</v>
      </c>
      <c r="C412">
        <v>2.552836302845686</v>
      </c>
      <c r="D412">
        <v>6.9947437252507498</v>
      </c>
      <c r="E412">
        <v>-5.7262756174215026</v>
      </c>
      <c r="G412" s="148" t="s">
        <v>144</v>
      </c>
      <c r="H412">
        <v>79.796865967140718</v>
      </c>
      <c r="L412" s="149" t="s">
        <v>144</v>
      </c>
      <c r="M412">
        <v>0.98066394626134157</v>
      </c>
      <c r="N412">
        <v>0.92141285319414046</v>
      </c>
      <c r="O412">
        <v>0.85334851506845277</v>
      </c>
      <c r="P412">
        <v>0.97164501354018129</v>
      </c>
      <c r="Q412">
        <v>0.87658169611265391</v>
      </c>
      <c r="R412">
        <v>0.80319222743690699</v>
      </c>
      <c r="S412">
        <v>0.78760727455889656</v>
      </c>
      <c r="T412">
        <v>0.88368417532306265</v>
      </c>
    </row>
    <row r="413" spans="1:20" x14ac:dyDescent="0.25">
      <c r="A413" s="148" t="s">
        <v>144</v>
      </c>
      <c r="B413">
        <v>3.037479907910194</v>
      </c>
      <c r="C413">
        <v>-2.6307817381596288</v>
      </c>
      <c r="D413">
        <v>3.8467688097981858</v>
      </c>
      <c r="E413">
        <v>4.0089673311485789</v>
      </c>
      <c r="G413" s="148" t="s">
        <v>145</v>
      </c>
      <c r="H413">
        <v>133.96574390741861</v>
      </c>
      <c r="L413" s="149" t="s">
        <v>145</v>
      </c>
      <c r="M413">
        <v>0.91267791421547251</v>
      </c>
      <c r="N413">
        <v>0.98344097736756575</v>
      </c>
      <c r="O413">
        <v>0.8991123189332586</v>
      </c>
      <c r="P413">
        <v>0.99999999999999989</v>
      </c>
      <c r="Q413">
        <v>0.85694205446562066</v>
      </c>
      <c r="R413">
        <v>0.81747965571920489</v>
      </c>
      <c r="S413">
        <v>0.8743654900258272</v>
      </c>
      <c r="T413">
        <v>0.84475270763824728</v>
      </c>
    </row>
    <row r="414" spans="1:20" x14ac:dyDescent="0.25">
      <c r="A414" s="148" t="s">
        <v>145</v>
      </c>
      <c r="B414">
        <v>2.684178043655121</v>
      </c>
      <c r="C414">
        <v>0.36888858507090228</v>
      </c>
      <c r="D414">
        <v>5.099529661501867</v>
      </c>
      <c r="E414">
        <v>3.5668407257990071</v>
      </c>
      <c r="G414" s="148" t="s">
        <v>146</v>
      </c>
      <c r="H414">
        <v>66.109417037771451</v>
      </c>
      <c r="L414" s="149" t="s">
        <v>146</v>
      </c>
      <c r="M414">
        <v>0.91148391484232805</v>
      </c>
      <c r="N414">
        <v>0.95603036862129809</v>
      </c>
      <c r="O414">
        <v>0.74513938698624826</v>
      </c>
      <c r="P414">
        <v>0.81379122392358161</v>
      </c>
      <c r="Q414">
        <v>0.68994059751669945</v>
      </c>
      <c r="R414">
        <v>0.9232266996052384</v>
      </c>
      <c r="S414">
        <v>0.83161156559858029</v>
      </c>
      <c r="T414">
        <v>0.82183559117690907</v>
      </c>
    </row>
    <row r="415" spans="1:20" x14ac:dyDescent="0.25">
      <c r="A415" s="148" t="s">
        <v>146</v>
      </c>
      <c r="B415">
        <v>2.0665633335631379</v>
      </c>
      <c r="C415">
        <v>-1.307761111369641</v>
      </c>
      <c r="D415">
        <v>3.3707964326932052</v>
      </c>
      <c r="E415">
        <v>3.1847488534918309</v>
      </c>
      <c r="G415" s="148" t="s">
        <v>147</v>
      </c>
      <c r="H415">
        <v>100.75811289749841</v>
      </c>
      <c r="L415" s="149" t="s">
        <v>147</v>
      </c>
      <c r="M415">
        <v>0.93129245301453467</v>
      </c>
      <c r="N415">
        <v>0.95494886051068351</v>
      </c>
      <c r="O415">
        <v>0.95146630642864138</v>
      </c>
      <c r="P415">
        <v>0.95511272662188729</v>
      </c>
      <c r="Q415">
        <v>0.77483821742832315</v>
      </c>
      <c r="R415">
        <v>1</v>
      </c>
      <c r="S415">
        <v>0.89919876362823326</v>
      </c>
      <c r="T415">
        <v>0.98509916591863134</v>
      </c>
    </row>
    <row r="416" spans="1:20" x14ac:dyDescent="0.25">
      <c r="A416" s="148" t="s">
        <v>147</v>
      </c>
      <c r="B416">
        <v>2.4106843973322181</v>
      </c>
      <c r="C416">
        <v>-2.146358148375874</v>
      </c>
      <c r="D416">
        <v>3.0923078595331521</v>
      </c>
      <c r="E416">
        <v>-0.6366891486920766</v>
      </c>
      <c r="G416" s="148" t="s">
        <v>148</v>
      </c>
      <c r="H416">
        <v>127.9493425818729</v>
      </c>
      <c r="L416" s="149" t="s">
        <v>148</v>
      </c>
      <c r="M416">
        <v>0.97989287776654099</v>
      </c>
      <c r="N416">
        <v>0.97523777661375388</v>
      </c>
      <c r="O416">
        <v>0.99999999999999989</v>
      </c>
      <c r="P416">
        <v>0.94468945720030983</v>
      </c>
      <c r="Q416">
        <v>0.79068011011320716</v>
      </c>
      <c r="R416">
        <v>0.81311933908799949</v>
      </c>
      <c r="S416">
        <v>0.82194229004155328</v>
      </c>
      <c r="T416">
        <v>1</v>
      </c>
    </row>
    <row r="417" spans="1:20" x14ac:dyDescent="0.25">
      <c r="A417" s="148" t="s">
        <v>148</v>
      </c>
      <c r="B417">
        <v>4.5805274351612857</v>
      </c>
      <c r="C417">
        <v>-1.351769647564325</v>
      </c>
      <c r="D417">
        <v>5.7437485928808538</v>
      </c>
      <c r="E417">
        <v>1.4686736712171691</v>
      </c>
      <c r="G417" s="148" t="s">
        <v>149</v>
      </c>
      <c r="H417">
        <v>90.180406574314802</v>
      </c>
      <c r="L417" s="149" t="s">
        <v>149</v>
      </c>
      <c r="M417">
        <v>1</v>
      </c>
      <c r="N417">
        <v>0.96498853579850097</v>
      </c>
      <c r="O417">
        <v>0.86533746179639559</v>
      </c>
      <c r="P417">
        <v>0.75618230880945403</v>
      </c>
      <c r="Q417">
        <v>0.86143731264341872</v>
      </c>
      <c r="R417">
        <v>0.81624093083185445</v>
      </c>
      <c r="S417">
        <v>0.94348124556463198</v>
      </c>
      <c r="T417">
        <v>0.9084538337511785</v>
      </c>
    </row>
    <row r="418" spans="1:20" x14ac:dyDescent="0.25">
      <c r="A418" s="148" t="s">
        <v>149</v>
      </c>
      <c r="B418">
        <v>3.1204708917819892</v>
      </c>
      <c r="C418">
        <v>3.7045324260437811</v>
      </c>
      <c r="D418">
        <v>3.9010543175243728</v>
      </c>
      <c r="E418">
        <v>-2.2463971071784439</v>
      </c>
      <c r="G418" s="148" t="s">
        <v>150</v>
      </c>
      <c r="H418">
        <v>83.286643332760548</v>
      </c>
      <c r="L418" s="149" t="s">
        <v>150</v>
      </c>
      <c r="M418">
        <v>0.98942867654380762</v>
      </c>
      <c r="N418">
        <v>0.99999999999999989</v>
      </c>
      <c r="O418">
        <v>0.79209618314814867</v>
      </c>
      <c r="P418">
        <v>0.73264070823804428</v>
      </c>
      <c r="Q418">
        <v>0.92725000193021068</v>
      </c>
      <c r="R418">
        <v>0.84713816447581258</v>
      </c>
      <c r="S418">
        <v>0.99527482039284199</v>
      </c>
      <c r="T418">
        <v>0.91371675782865336</v>
      </c>
    </row>
    <row r="419" spans="1:20" x14ac:dyDescent="0.25">
      <c r="A419" s="148" t="s">
        <v>150</v>
      </c>
      <c r="B419">
        <v>3.0414954954912989</v>
      </c>
      <c r="C419">
        <v>0.84988252373197615</v>
      </c>
      <c r="D419">
        <v>3.5975255318207422</v>
      </c>
      <c r="E419">
        <v>-0.50682189742802808</v>
      </c>
      <c r="G419" s="148" t="s">
        <v>151</v>
      </c>
      <c r="H419">
        <v>139.1542387797804</v>
      </c>
      <c r="L419" s="149" t="s">
        <v>151</v>
      </c>
      <c r="M419">
        <v>0.91853545907236489</v>
      </c>
      <c r="N419">
        <v>0.90033286661130374</v>
      </c>
      <c r="O419">
        <v>0.84645576917384657</v>
      </c>
      <c r="P419">
        <v>0.80356104768112813</v>
      </c>
      <c r="Q419">
        <v>1</v>
      </c>
      <c r="R419">
        <v>0.84010604710478032</v>
      </c>
      <c r="S419">
        <v>0.925093414151683</v>
      </c>
      <c r="T419">
        <v>0.92666955321876066</v>
      </c>
    </row>
    <row r="420" spans="1:20" x14ac:dyDescent="0.25">
      <c r="A420" s="148" t="s">
        <v>151</v>
      </c>
      <c r="B420">
        <v>4.7356543046181114</v>
      </c>
      <c r="C420">
        <v>-5.4880940717546736</v>
      </c>
      <c r="D420">
        <v>6.0102794857899511</v>
      </c>
      <c r="E420">
        <v>9.1144404917873825</v>
      </c>
      <c r="G420" s="148" t="s">
        <v>152</v>
      </c>
      <c r="H420">
        <v>117.3475698403835</v>
      </c>
      <c r="L420" s="149" t="s">
        <v>152</v>
      </c>
      <c r="M420">
        <v>0.95458423366867884</v>
      </c>
      <c r="N420">
        <v>0.99111906744187228</v>
      </c>
      <c r="O420">
        <v>0.82615881749645947</v>
      </c>
      <c r="P420">
        <v>0.73438023520196938</v>
      </c>
      <c r="Q420">
        <v>0.9277777093930909</v>
      </c>
      <c r="R420">
        <v>0.77975941630225487</v>
      </c>
      <c r="S420">
        <v>0.99999999999999989</v>
      </c>
      <c r="T420">
        <v>0.88526802083060996</v>
      </c>
    </row>
    <row r="421" spans="1:20" x14ac:dyDescent="0.25">
      <c r="A421" s="148" t="s">
        <v>152</v>
      </c>
      <c r="B421">
        <v>3.3414859747858818</v>
      </c>
      <c r="C421">
        <v>2.9838457088434511</v>
      </c>
      <c r="D421">
        <v>5.6617533001677751</v>
      </c>
      <c r="E421">
        <v>-5.1510385149966602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48"/>
      <c r="B431" s="148" t="s">
        <v>12</v>
      </c>
      <c r="D431" s="148" t="s">
        <v>105</v>
      </c>
      <c r="G431" s="148"/>
      <c r="H431" s="148" t="s">
        <v>130</v>
      </c>
      <c r="L431" s="149"/>
      <c r="M431" s="149" t="s">
        <v>131</v>
      </c>
      <c r="N431" s="149" t="s">
        <v>132</v>
      </c>
      <c r="O431" s="149" t="s">
        <v>133</v>
      </c>
      <c r="P431" s="149" t="s">
        <v>134</v>
      </c>
      <c r="Q431" s="149" t="s">
        <v>135</v>
      </c>
      <c r="R431" s="149" t="s">
        <v>136</v>
      </c>
      <c r="S431" s="149" t="s">
        <v>137</v>
      </c>
      <c r="T431" s="149" t="s">
        <v>138</v>
      </c>
    </row>
    <row r="432" spans="1:20" x14ac:dyDescent="0.25">
      <c r="A432" s="148"/>
      <c r="B432" s="148" t="s">
        <v>139</v>
      </c>
      <c r="C432" s="148" t="s">
        <v>140</v>
      </c>
      <c r="D432" s="148" t="s">
        <v>139</v>
      </c>
      <c r="E432" s="148" t="s">
        <v>140</v>
      </c>
      <c r="G432" s="148" t="s">
        <v>141</v>
      </c>
      <c r="H432">
        <v>7.8534112676121399</v>
      </c>
      <c r="L432" s="149" t="s">
        <v>155</v>
      </c>
      <c r="M432">
        <v>0.86773271666012985</v>
      </c>
      <c r="N432">
        <v>0.75090550208702234</v>
      </c>
      <c r="O432">
        <v>0.75457524485228811</v>
      </c>
      <c r="P432">
        <v>0.65046833427238615</v>
      </c>
      <c r="Q432">
        <v>0.69962360638921617</v>
      </c>
      <c r="R432">
        <v>0.35529367651012739</v>
      </c>
      <c r="S432">
        <v>0.96657094196601834</v>
      </c>
      <c r="T432">
        <v>0.60410365857478121</v>
      </c>
    </row>
    <row r="433" spans="1:20" x14ac:dyDescent="0.25">
      <c r="A433" s="148" t="s">
        <v>141</v>
      </c>
      <c r="B433">
        <v>0.7155009321408522</v>
      </c>
      <c r="C433">
        <v>-0.67764438432733154</v>
      </c>
      <c r="D433">
        <v>0.74710307105315443</v>
      </c>
      <c r="E433">
        <v>0.55644425477122683</v>
      </c>
      <c r="G433" s="148" t="s">
        <v>142</v>
      </c>
      <c r="H433">
        <v>16.948881872070661</v>
      </c>
      <c r="L433" s="149" t="s">
        <v>156</v>
      </c>
      <c r="M433">
        <v>1</v>
      </c>
      <c r="N433">
        <v>0.61393847652226108</v>
      </c>
      <c r="O433">
        <v>1</v>
      </c>
      <c r="P433">
        <v>1</v>
      </c>
      <c r="Q433">
        <v>1</v>
      </c>
      <c r="R433">
        <v>0.95097121144883701</v>
      </c>
      <c r="S433">
        <v>1</v>
      </c>
      <c r="T433">
        <v>1</v>
      </c>
    </row>
    <row r="434" spans="1:20" x14ac:dyDescent="0.25">
      <c r="A434" s="148" t="s">
        <v>142</v>
      </c>
      <c r="B434">
        <v>1.883497124329796</v>
      </c>
      <c r="C434">
        <v>-2.6853951422624802</v>
      </c>
      <c r="D434">
        <v>1.871427341239694</v>
      </c>
      <c r="E434">
        <v>2.0296945366211259</v>
      </c>
      <c r="G434" s="148" t="s">
        <v>143</v>
      </c>
      <c r="H434">
        <v>12.4654700980443</v>
      </c>
      <c r="L434" s="149" t="s">
        <v>157</v>
      </c>
      <c r="M434">
        <v>0.996210784456527</v>
      </c>
      <c r="N434">
        <v>1</v>
      </c>
      <c r="O434">
        <v>0.97549497995086698</v>
      </c>
      <c r="P434">
        <v>0.23262992075321101</v>
      </c>
      <c r="Q434">
        <v>0.79266397163660229</v>
      </c>
      <c r="R434">
        <v>1</v>
      </c>
      <c r="S434">
        <v>0.7220903662940632</v>
      </c>
      <c r="T434">
        <v>0.65785738446438691</v>
      </c>
    </row>
    <row r="435" spans="1:20" x14ac:dyDescent="0.25">
      <c r="A435" s="148" t="s">
        <v>143</v>
      </c>
      <c r="B435">
        <v>1.270209922654338</v>
      </c>
      <c r="C435">
        <v>0.25418097322826699</v>
      </c>
      <c r="D435">
        <v>1.7838734961600771</v>
      </c>
      <c r="E435">
        <v>7.0556398545376028E-2</v>
      </c>
      <c r="G435" s="148" t="s">
        <v>144</v>
      </c>
      <c r="H435">
        <v>10.06458252563203</v>
      </c>
      <c r="L435" s="149" t="s">
        <v>158</v>
      </c>
      <c r="M435">
        <v>0.88555574402488324</v>
      </c>
      <c r="N435">
        <v>0.53393876632997839</v>
      </c>
      <c r="O435">
        <v>0.53722013757824039</v>
      </c>
      <c r="P435">
        <v>0.1752658600521351</v>
      </c>
      <c r="Q435">
        <v>0.46494512650755848</v>
      </c>
      <c r="R435">
        <v>0.123852964744461</v>
      </c>
      <c r="S435">
        <v>0.35793514100691659</v>
      </c>
      <c r="T435">
        <v>0.19901039518934471</v>
      </c>
    </row>
    <row r="436" spans="1:20" x14ac:dyDescent="0.25">
      <c r="A436" s="148" t="s">
        <v>144</v>
      </c>
      <c r="B436">
        <v>0.85271431615980453</v>
      </c>
      <c r="C436">
        <v>0.45020145707975801</v>
      </c>
      <c r="D436">
        <v>1.1976538847564739</v>
      </c>
      <c r="E436">
        <v>-3.8639339579937412E-2</v>
      </c>
      <c r="G436" s="148" t="s">
        <v>145</v>
      </c>
      <c r="H436">
        <v>27.066537481427339</v>
      </c>
      <c r="L436" s="149" t="s">
        <v>159</v>
      </c>
      <c r="M436">
        <v>0.77296301243986798</v>
      </c>
      <c r="N436">
        <v>0.5104735517263076</v>
      </c>
      <c r="O436">
        <v>0.58480036536987423</v>
      </c>
      <c r="P436">
        <v>0.16512730046864121</v>
      </c>
      <c r="Q436">
        <v>0.24667436122917091</v>
      </c>
      <c r="R436">
        <v>0.12605600715233131</v>
      </c>
      <c r="S436">
        <v>0.2315237205572975</v>
      </c>
      <c r="T436">
        <v>0.16927740269873001</v>
      </c>
    </row>
    <row r="437" spans="1:20" x14ac:dyDescent="0.25">
      <c r="A437" s="148" t="s">
        <v>145</v>
      </c>
      <c r="B437">
        <v>1.96114123121172</v>
      </c>
      <c r="C437">
        <v>1.2530881565475129</v>
      </c>
      <c r="D437">
        <v>3.9315897841194638</v>
      </c>
      <c r="E437">
        <v>-3.4620872330083738</v>
      </c>
      <c r="G437" s="148" t="s">
        <v>146</v>
      </c>
      <c r="H437">
        <v>18.181017912047071</v>
      </c>
      <c r="L437" s="149" t="s">
        <v>160</v>
      </c>
      <c r="M437">
        <v>0.78618729110231933</v>
      </c>
      <c r="N437">
        <v>0.40026012117828552</v>
      </c>
      <c r="O437">
        <v>0.47026987440250678</v>
      </c>
      <c r="P437">
        <v>0.1446124653161085</v>
      </c>
      <c r="Q437">
        <v>0.18247655574914409</v>
      </c>
      <c r="R437">
        <v>9.4783173360837081E-2</v>
      </c>
      <c r="S437">
        <v>0.25366991048785309</v>
      </c>
      <c r="T437">
        <v>0.1537335400673765</v>
      </c>
    </row>
    <row r="438" spans="1:20" x14ac:dyDescent="0.25">
      <c r="A438" s="148" t="s">
        <v>146</v>
      </c>
      <c r="B438">
        <v>1.320073429985902</v>
      </c>
      <c r="C438">
        <v>1.052889599000804</v>
      </c>
      <c r="D438">
        <v>0.89073319039075172</v>
      </c>
      <c r="E438">
        <v>0.67250248323520323</v>
      </c>
      <c r="G438" s="148" t="s">
        <v>147</v>
      </c>
      <c r="H438">
        <v>23.534651388018212</v>
      </c>
      <c r="L438" s="149" t="s">
        <v>187</v>
      </c>
      <c r="M438">
        <v>0.71768098908164513</v>
      </c>
      <c r="N438">
        <v>0.49367838523782093</v>
      </c>
      <c r="O438">
        <v>0.46450947386344132</v>
      </c>
      <c r="P438">
        <v>0.14988987756356489</v>
      </c>
      <c r="Q438">
        <v>0.28016704709298779</v>
      </c>
      <c r="R438">
        <v>0.101948534274834</v>
      </c>
      <c r="S438">
        <v>0.27655898303526533</v>
      </c>
      <c r="T438">
        <v>0.1380413152138843</v>
      </c>
    </row>
    <row r="439" spans="1:20" x14ac:dyDescent="0.25">
      <c r="A439" s="148" t="s">
        <v>147</v>
      </c>
      <c r="B439">
        <v>1.8849465911523871</v>
      </c>
      <c r="C439">
        <v>2.5629049120297851</v>
      </c>
      <c r="D439">
        <v>2.5524180156308431</v>
      </c>
      <c r="E439">
        <v>-3.0135112020153381</v>
      </c>
      <c r="G439" s="148" t="s">
        <v>148</v>
      </c>
      <c r="H439">
        <v>26.896910336975239</v>
      </c>
      <c r="L439" s="149" t="s">
        <v>188</v>
      </c>
      <c r="M439">
        <v>0.82774698253509327</v>
      </c>
      <c r="N439">
        <v>0.50592581465515152</v>
      </c>
      <c r="O439">
        <v>0.45220383801653752</v>
      </c>
      <c r="P439">
        <v>0.15888976063494151</v>
      </c>
      <c r="Q439">
        <v>0.2395425074000026</v>
      </c>
      <c r="R439">
        <v>0.1039066156399167</v>
      </c>
      <c r="S439">
        <v>0.22394478040891119</v>
      </c>
      <c r="T439">
        <v>0.1579544445802864</v>
      </c>
    </row>
    <row r="440" spans="1:20" x14ac:dyDescent="0.25">
      <c r="A440" s="148" t="s">
        <v>148</v>
      </c>
      <c r="B440">
        <v>1.040063112038687</v>
      </c>
      <c r="C440">
        <v>-0.95846064639676698</v>
      </c>
      <c r="D440">
        <v>2.8273924250724378</v>
      </c>
      <c r="E440">
        <v>3.1255728203209672</v>
      </c>
      <c r="G440" s="148" t="s">
        <v>149</v>
      </c>
      <c r="H440">
        <v>21.946736039733889</v>
      </c>
      <c r="L440" s="149" t="s">
        <v>189</v>
      </c>
      <c r="M440">
        <v>0.68527501366206556</v>
      </c>
      <c r="N440">
        <v>0.49991465770008953</v>
      </c>
      <c r="O440">
        <v>0.43664394778329801</v>
      </c>
      <c r="P440">
        <v>0.14503100732121579</v>
      </c>
      <c r="Q440">
        <v>0.33605507489982572</v>
      </c>
      <c r="R440">
        <v>8.7280357097276107E-2</v>
      </c>
      <c r="S440">
        <v>0.2365659606898152</v>
      </c>
      <c r="T440">
        <v>0.1423814035577044</v>
      </c>
    </row>
    <row r="441" spans="1:20" x14ac:dyDescent="0.25">
      <c r="A441" s="148" t="s">
        <v>149</v>
      </c>
      <c r="B441">
        <v>1.0282638695495749</v>
      </c>
      <c r="C441">
        <v>-0.38844759396538753</v>
      </c>
      <c r="D441">
        <v>2.4269054026216379</v>
      </c>
      <c r="E441">
        <v>-1.590069654960764</v>
      </c>
      <c r="G441" s="148" t="s">
        <v>150</v>
      </c>
      <c r="H441">
        <v>4.9137882549032801</v>
      </c>
      <c r="L441" s="149" t="s">
        <v>190</v>
      </c>
      <c r="M441">
        <v>0.73849905220596745</v>
      </c>
      <c r="N441">
        <v>0.40142723077938341</v>
      </c>
      <c r="O441">
        <v>0.49134706920371379</v>
      </c>
      <c r="P441">
        <v>0.1407533085416808</v>
      </c>
      <c r="Q441">
        <v>0.32602060858903231</v>
      </c>
      <c r="R441">
        <v>0.1646096146817124</v>
      </c>
      <c r="S441">
        <v>0.23620943451296331</v>
      </c>
      <c r="T441">
        <v>0.22328440985072501</v>
      </c>
    </row>
    <row r="442" spans="1:20" x14ac:dyDescent="0.25">
      <c r="A442" s="148" t="s">
        <v>150</v>
      </c>
      <c r="B442">
        <v>0.41293336093014038</v>
      </c>
      <c r="C442">
        <v>-2.593368752176984E-2</v>
      </c>
      <c r="D442">
        <v>0.68809402734352909</v>
      </c>
      <c r="E442">
        <v>0.13249731289180361</v>
      </c>
      <c r="G442" s="148" t="s">
        <v>151</v>
      </c>
      <c r="H442">
        <v>17.06000240459554</v>
      </c>
    </row>
    <row r="443" spans="1:20" x14ac:dyDescent="0.25">
      <c r="A443" s="148" t="s">
        <v>151</v>
      </c>
      <c r="B443">
        <v>1.5955059029132539</v>
      </c>
      <c r="C443">
        <v>-2.0750729302481852</v>
      </c>
      <c r="D443">
        <v>3.3261999655883772</v>
      </c>
      <c r="E443">
        <v>4.3295485906461986</v>
      </c>
      <c r="G443" s="148" t="s">
        <v>152</v>
      </c>
      <c r="H443">
        <v>22.497979009298898</v>
      </c>
    </row>
    <row r="444" spans="1:20" x14ac:dyDescent="0.25">
      <c r="A444" s="148" t="s">
        <v>152</v>
      </c>
      <c r="B444">
        <v>1.4527538013759349</v>
      </c>
      <c r="C444">
        <v>2.0359240284546609</v>
      </c>
      <c r="D444">
        <v>3.6747603825738082</v>
      </c>
      <c r="E444">
        <v>-5.7092313590508077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48"/>
      <c r="B454" s="148" t="s">
        <v>12</v>
      </c>
      <c r="D454" s="148" t="s">
        <v>105</v>
      </c>
      <c r="G454" s="148"/>
      <c r="H454" s="148" t="s">
        <v>130</v>
      </c>
      <c r="L454" s="149"/>
      <c r="M454" s="149" t="s">
        <v>131</v>
      </c>
      <c r="N454" s="149" t="s">
        <v>132</v>
      </c>
      <c r="O454" s="149" t="s">
        <v>133</v>
      </c>
      <c r="P454" s="149" t="s">
        <v>134</v>
      </c>
      <c r="Q454" s="149" t="s">
        <v>135</v>
      </c>
      <c r="R454" s="149" t="s">
        <v>136</v>
      </c>
      <c r="S454" s="149" t="s">
        <v>137</v>
      </c>
      <c r="T454" s="149" t="s">
        <v>138</v>
      </c>
    </row>
    <row r="455" spans="1:20" x14ac:dyDescent="0.25">
      <c r="A455" s="148"/>
      <c r="B455" s="148" t="s">
        <v>139</v>
      </c>
      <c r="C455" s="148" t="s">
        <v>140</v>
      </c>
      <c r="D455" s="148" t="s">
        <v>139</v>
      </c>
      <c r="E455" s="148" t="s">
        <v>140</v>
      </c>
      <c r="G455" s="148" t="s">
        <v>155</v>
      </c>
      <c r="H455">
        <v>509.13171698969592</v>
      </c>
      <c r="L455" s="149" t="s">
        <v>155</v>
      </c>
      <c r="M455">
        <v>0.95021165062969326</v>
      </c>
      <c r="N455">
        <v>1</v>
      </c>
      <c r="O455">
        <v>0.86607293384482875</v>
      </c>
      <c r="P455">
        <v>0.61522288652430956</v>
      </c>
      <c r="Q455">
        <v>0.30432169570242351</v>
      </c>
      <c r="R455">
        <v>0.56806249391020902</v>
      </c>
      <c r="S455">
        <v>0.8593876055720423</v>
      </c>
      <c r="T455">
        <v>0.8120795853278141</v>
      </c>
    </row>
    <row r="456" spans="1:20" x14ac:dyDescent="0.25">
      <c r="A456" s="148" t="s">
        <v>155</v>
      </c>
      <c r="B456">
        <v>9.7875207628207725</v>
      </c>
      <c r="C456">
        <v>-16.695218979555609</v>
      </c>
      <c r="D456">
        <v>12.530556460065959</v>
      </c>
      <c r="E456">
        <v>8.9446931103250424</v>
      </c>
      <c r="G456" s="148" t="s">
        <v>156</v>
      </c>
      <c r="H456">
        <v>558.55965783555484</v>
      </c>
      <c r="L456" s="149" t="s">
        <v>156</v>
      </c>
      <c r="M456">
        <v>0.86223872692547165</v>
      </c>
      <c r="N456">
        <v>0.9871454621984983</v>
      </c>
      <c r="O456">
        <v>0.90674475165508772</v>
      </c>
      <c r="P456">
        <v>1</v>
      </c>
      <c r="Q456">
        <v>1</v>
      </c>
      <c r="R456">
        <v>1</v>
      </c>
      <c r="S456">
        <v>1</v>
      </c>
      <c r="T456">
        <v>0.99641318481371799</v>
      </c>
    </row>
    <row r="457" spans="1:20" x14ac:dyDescent="0.25">
      <c r="A457" s="148" t="s">
        <v>156</v>
      </c>
      <c r="B457">
        <v>17.734563091250649</v>
      </c>
      <c r="C457">
        <v>-58.049635699006927</v>
      </c>
      <c r="D457">
        <v>23.313586410573489</v>
      </c>
      <c r="E457">
        <v>70.061986909253264</v>
      </c>
      <c r="G457" s="148" t="s">
        <v>157</v>
      </c>
      <c r="H457">
        <v>1167.7161599653009</v>
      </c>
      <c r="L457" s="149" t="s">
        <v>157</v>
      </c>
      <c r="M457">
        <v>0.85825370724651528</v>
      </c>
      <c r="N457">
        <v>0.902178994293794</v>
      </c>
      <c r="O457">
        <v>0.63420710829865323</v>
      </c>
      <c r="P457">
        <v>0.26898208923090822</v>
      </c>
      <c r="Q457">
        <v>0.26750491815514482</v>
      </c>
      <c r="R457">
        <v>0.78114597432889177</v>
      </c>
      <c r="S457">
        <v>0.35931030837513661</v>
      </c>
      <c r="T457">
        <v>0.69208085286751375</v>
      </c>
    </row>
    <row r="458" spans="1:20" x14ac:dyDescent="0.25">
      <c r="A458" s="148" t="s">
        <v>157</v>
      </c>
      <c r="B458">
        <v>18.98103115375703</v>
      </c>
      <c r="C458">
        <v>68.378299919150464</v>
      </c>
      <c r="D458">
        <v>12.95941706263941</v>
      </c>
      <c r="E458">
        <v>-37.604970614226559</v>
      </c>
      <c r="G458" s="148" t="s">
        <v>158</v>
      </c>
      <c r="H458">
        <v>355.78310034434321</v>
      </c>
      <c r="L458" s="149" t="s">
        <v>158</v>
      </c>
      <c r="M458">
        <v>0.77555328226756426</v>
      </c>
      <c r="N458">
        <v>0.59243782212659557</v>
      </c>
      <c r="O458">
        <v>0.56519442457254232</v>
      </c>
      <c r="P458">
        <v>0.23724228012365281</v>
      </c>
      <c r="Q458">
        <v>6.095213012271037E-2</v>
      </c>
      <c r="R458">
        <v>0.32129068951145678</v>
      </c>
      <c r="S458">
        <v>0.27924463228880558</v>
      </c>
      <c r="T458">
        <v>0.38188545694769538</v>
      </c>
    </row>
    <row r="459" spans="1:20" x14ac:dyDescent="0.25">
      <c r="A459" s="148" t="s">
        <v>158</v>
      </c>
      <c r="B459">
        <v>4.2167464417820728</v>
      </c>
      <c r="C459">
        <v>8.6575164655018266</v>
      </c>
      <c r="D459">
        <v>17.347316772729041</v>
      </c>
      <c r="E459">
        <v>-45.855810407470052</v>
      </c>
      <c r="G459" s="148" t="s">
        <v>159</v>
      </c>
      <c r="H459">
        <v>31.598169559972781</v>
      </c>
      <c r="L459" s="149" t="s">
        <v>159</v>
      </c>
      <c r="M459">
        <v>0.83582263695001158</v>
      </c>
      <c r="N459">
        <v>0.53201149133392489</v>
      </c>
      <c r="O459">
        <v>0.50018580108028066</v>
      </c>
      <c r="P459">
        <v>0.26535901600603429</v>
      </c>
      <c r="Q459">
        <v>5.9240924047356147E-2</v>
      </c>
      <c r="R459">
        <v>0.38079356185031832</v>
      </c>
      <c r="S459">
        <v>0.27835322311876293</v>
      </c>
      <c r="T459">
        <v>0.38351434460005701</v>
      </c>
    </row>
    <row r="460" spans="1:20" x14ac:dyDescent="0.25">
      <c r="A460" s="148" t="s">
        <v>159</v>
      </c>
      <c r="B460">
        <v>2.261403816189274</v>
      </c>
      <c r="C460">
        <v>6.3256900985069464</v>
      </c>
      <c r="D460">
        <v>4.3710210314312414</v>
      </c>
      <c r="E460">
        <v>-7.8518756918345582</v>
      </c>
      <c r="G460" s="148" t="s">
        <v>160</v>
      </c>
      <c r="H460">
        <v>24.65083209625703</v>
      </c>
      <c r="L460" s="149" t="s">
        <v>160</v>
      </c>
      <c r="M460">
        <v>0.7189443590275113</v>
      </c>
      <c r="N460">
        <v>0.60750224580102463</v>
      </c>
      <c r="O460">
        <v>0.81020586679365403</v>
      </c>
      <c r="P460">
        <v>0.31237656118959078</v>
      </c>
      <c r="Q460">
        <v>7.0164650882042712E-2</v>
      </c>
      <c r="R460">
        <v>0.32871837345820287</v>
      </c>
      <c r="S460">
        <v>0.27319364946237151</v>
      </c>
      <c r="T460">
        <v>1</v>
      </c>
    </row>
    <row r="461" spans="1:20" x14ac:dyDescent="0.25">
      <c r="A461" s="148" t="s">
        <v>160</v>
      </c>
      <c r="B461">
        <v>1.6400817650940469</v>
      </c>
      <c r="C461">
        <v>1.359922108114604</v>
      </c>
      <c r="D461">
        <v>3.0826623086133309</v>
      </c>
      <c r="E461">
        <v>-5.5938602769742776</v>
      </c>
      <c r="G461" s="148" t="s">
        <v>187</v>
      </c>
      <c r="H461">
        <v>236.66928917197339</v>
      </c>
      <c r="L461" s="149" t="s">
        <v>187</v>
      </c>
      <c r="M461">
        <v>1</v>
      </c>
      <c r="N461">
        <v>0.59745250866595623</v>
      </c>
      <c r="O461">
        <v>0.83017932807359018</v>
      </c>
      <c r="P461">
        <v>0.44337835508598039</v>
      </c>
      <c r="Q461">
        <v>0.12894908445639869</v>
      </c>
      <c r="R461">
        <v>0.72083498825238479</v>
      </c>
      <c r="S461">
        <v>0.71255998676155596</v>
      </c>
      <c r="T461">
        <v>0.66253964601404181</v>
      </c>
    </row>
    <row r="462" spans="1:20" x14ac:dyDescent="0.25">
      <c r="A462" s="148" t="s">
        <v>187</v>
      </c>
      <c r="B462">
        <v>7.572374668840987</v>
      </c>
      <c r="C462">
        <v>-13.846130076108899</v>
      </c>
      <c r="D462">
        <v>15.83728243354779</v>
      </c>
      <c r="E462">
        <v>32.951279987740847</v>
      </c>
      <c r="G462" s="148" t="s">
        <v>188</v>
      </c>
      <c r="H462">
        <v>38.688102916223158</v>
      </c>
      <c r="L462" s="149" t="s">
        <v>188</v>
      </c>
      <c r="M462">
        <v>0.75339650756451437</v>
      </c>
      <c r="N462">
        <v>0.58270599409036505</v>
      </c>
      <c r="O462">
        <v>0.78418623286172351</v>
      </c>
      <c r="P462">
        <v>0.30495663184198751</v>
      </c>
      <c r="Q462">
        <v>0.16255862390991169</v>
      </c>
      <c r="R462">
        <v>0.66415296649517985</v>
      </c>
      <c r="S462">
        <v>0.45055569769169462</v>
      </c>
      <c r="T462">
        <v>0.63222891524780689</v>
      </c>
    </row>
    <row r="463" spans="1:20" x14ac:dyDescent="0.25">
      <c r="A463" s="148" t="s">
        <v>188</v>
      </c>
      <c r="B463">
        <v>3.0541428410052811</v>
      </c>
      <c r="C463">
        <v>7.1641820202408804</v>
      </c>
      <c r="D463">
        <v>8.8106628789985475</v>
      </c>
      <c r="E463">
        <v>-23.493138043447271</v>
      </c>
      <c r="G463" s="148" t="s">
        <v>189</v>
      </c>
      <c r="H463">
        <v>70.337393246210965</v>
      </c>
      <c r="L463" s="149" t="s">
        <v>189</v>
      </c>
      <c r="M463">
        <v>0.92411533233097121</v>
      </c>
      <c r="N463">
        <v>0.64000450844677848</v>
      </c>
      <c r="O463">
        <v>1</v>
      </c>
      <c r="P463">
        <v>0.29269806484978439</v>
      </c>
      <c r="Q463">
        <v>0.1809171132677346</v>
      </c>
      <c r="R463">
        <v>0.43628698671014338</v>
      </c>
      <c r="S463">
        <v>0.36724222234135601</v>
      </c>
      <c r="T463">
        <v>0.90386789782856358</v>
      </c>
    </row>
    <row r="464" spans="1:20" x14ac:dyDescent="0.25">
      <c r="A464" s="148" t="s">
        <v>189</v>
      </c>
      <c r="B464">
        <v>3.3822041983114328</v>
      </c>
      <c r="C464">
        <v>7.9643446985543012</v>
      </c>
      <c r="D464">
        <v>2.494025939347551</v>
      </c>
      <c r="E464">
        <v>-5.9428465524491711</v>
      </c>
      <c r="G464" s="148" t="s">
        <v>190</v>
      </c>
      <c r="H464">
        <v>62.173506984814239</v>
      </c>
    </row>
    <row r="465" spans="1:20" x14ac:dyDescent="0.25">
      <c r="A465" s="148" t="s">
        <v>190</v>
      </c>
      <c r="B465">
        <v>4.5867138857090488</v>
      </c>
      <c r="C465">
        <v>-9.9727846162277789</v>
      </c>
      <c r="D465">
        <v>3.4246684015998188</v>
      </c>
      <c r="E465">
        <v>7.0095043862915363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48"/>
      <c r="B477" s="148" t="s">
        <v>12</v>
      </c>
      <c r="D477" s="148" t="s">
        <v>105</v>
      </c>
      <c r="G477" s="148"/>
      <c r="H477" s="148" t="s">
        <v>130</v>
      </c>
      <c r="L477" s="149"/>
      <c r="M477" s="149" t="s">
        <v>131</v>
      </c>
      <c r="N477" s="149" t="s">
        <v>132</v>
      </c>
      <c r="O477" s="149" t="s">
        <v>133</v>
      </c>
      <c r="P477" s="149" t="s">
        <v>134</v>
      </c>
      <c r="Q477" s="149" t="s">
        <v>135</v>
      </c>
      <c r="R477" s="149" t="s">
        <v>136</v>
      </c>
      <c r="S477" s="149" t="s">
        <v>137</v>
      </c>
      <c r="T477" s="149" t="s">
        <v>138</v>
      </c>
    </row>
    <row r="478" spans="1:20" x14ac:dyDescent="0.25">
      <c r="A478" s="148"/>
      <c r="B478" s="148" t="s">
        <v>139</v>
      </c>
      <c r="C478" s="148" t="s">
        <v>140</v>
      </c>
      <c r="D478" s="148" t="s">
        <v>139</v>
      </c>
      <c r="E478" s="148" t="s">
        <v>140</v>
      </c>
      <c r="G478" s="148" t="s">
        <v>155</v>
      </c>
      <c r="H478">
        <v>477.69401341419558</v>
      </c>
      <c r="L478" s="149" t="s">
        <v>141</v>
      </c>
      <c r="M478">
        <v>0.27417941724622158</v>
      </c>
      <c r="N478">
        <v>0.3463844959824619</v>
      </c>
      <c r="O478">
        <v>0.4142149399540147</v>
      </c>
      <c r="P478">
        <v>0.25710301184005929</v>
      </c>
      <c r="Q478">
        <v>0.29414433741649681</v>
      </c>
      <c r="R478">
        <v>0.204759405873636</v>
      </c>
      <c r="S478">
        <v>0.61350715310158288</v>
      </c>
      <c r="T478">
        <v>0.29750997862544681</v>
      </c>
    </row>
    <row r="479" spans="1:20" x14ac:dyDescent="0.25">
      <c r="A479" s="148" t="s">
        <v>155</v>
      </c>
      <c r="B479">
        <v>11.953129563375899</v>
      </c>
      <c r="C479">
        <v>-35.086273673721578</v>
      </c>
      <c r="D479">
        <v>28.42074696507547</v>
      </c>
      <c r="E479">
        <v>81.21268498738992</v>
      </c>
      <c r="G479" s="148" t="s">
        <v>156</v>
      </c>
      <c r="H479">
        <v>338.50075054145299</v>
      </c>
      <c r="L479" s="149" t="s">
        <v>142</v>
      </c>
      <c r="M479">
        <v>0.27539991921270712</v>
      </c>
      <c r="N479">
        <v>0.30821121029597592</v>
      </c>
      <c r="O479">
        <v>0.39712751770493271</v>
      </c>
      <c r="P479">
        <v>0.36834245049955672</v>
      </c>
      <c r="Q479">
        <v>0.38176490311181133</v>
      </c>
      <c r="R479">
        <v>0.27615669767895962</v>
      </c>
      <c r="S479">
        <v>0.73221360950185077</v>
      </c>
      <c r="T479">
        <v>0.30707678070292299</v>
      </c>
    </row>
    <row r="480" spans="1:20" x14ac:dyDescent="0.25">
      <c r="A480" s="148" t="s">
        <v>156</v>
      </c>
      <c r="B480">
        <v>2.4312901821352808</v>
      </c>
      <c r="C480">
        <v>-12.7107382647575</v>
      </c>
      <c r="D480">
        <v>8.1858911648541</v>
      </c>
      <c r="E480">
        <v>8.4411166332231122</v>
      </c>
      <c r="G480" s="148" t="s">
        <v>157</v>
      </c>
      <c r="H480">
        <v>740.07556819645094</v>
      </c>
      <c r="L480" s="149" t="s">
        <v>143</v>
      </c>
      <c r="M480">
        <v>0.34506114918563802</v>
      </c>
      <c r="N480">
        <v>0.56206293961909903</v>
      </c>
      <c r="O480">
        <v>0.56573071693326704</v>
      </c>
      <c r="P480">
        <v>0.38034921936470478</v>
      </c>
      <c r="Q480">
        <v>0.53767921264291907</v>
      </c>
      <c r="R480">
        <v>0.37153506255295621</v>
      </c>
      <c r="S480">
        <v>0.66123767038990466</v>
      </c>
      <c r="T480">
        <v>0.3942127328852969</v>
      </c>
    </row>
    <row r="481" spans="1:20" x14ac:dyDescent="0.25">
      <c r="A481" s="148" t="s">
        <v>157</v>
      </c>
      <c r="B481">
        <v>9.5044946168295148</v>
      </c>
      <c r="C481">
        <v>35.524299133498708</v>
      </c>
      <c r="D481">
        <v>24.395235913435531</v>
      </c>
      <c r="E481">
        <v>-81.142017215125364</v>
      </c>
      <c r="G481" s="148" t="s">
        <v>158</v>
      </c>
      <c r="H481">
        <v>53.35831084864607</v>
      </c>
      <c r="L481" s="149" t="s">
        <v>144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0.61630110047651987</v>
      </c>
      <c r="S481">
        <v>1</v>
      </c>
      <c r="T481">
        <v>0.61979100210347404</v>
      </c>
    </row>
    <row r="482" spans="1:20" x14ac:dyDescent="0.25">
      <c r="A482" s="148" t="s">
        <v>158</v>
      </c>
      <c r="B482">
        <v>3.7523287202939088</v>
      </c>
      <c r="C482">
        <v>7.9655127235235392</v>
      </c>
      <c r="D482">
        <v>5.9191050633712869</v>
      </c>
      <c r="E482">
        <v>-7.0321059201775764</v>
      </c>
      <c r="G482" s="148" t="s">
        <v>159</v>
      </c>
      <c r="H482">
        <v>10.908312102408839</v>
      </c>
      <c r="L482" s="149" t="s">
        <v>145</v>
      </c>
      <c r="M482">
        <v>0.65636267224363476</v>
      </c>
      <c r="N482">
        <v>0.61875714567119111</v>
      </c>
      <c r="O482">
        <v>0.762971780681863</v>
      </c>
      <c r="P482">
        <v>0.50389853538992058</v>
      </c>
      <c r="Q482">
        <v>0.7571352961045178</v>
      </c>
      <c r="R482">
        <v>0.57386663514597636</v>
      </c>
      <c r="S482">
        <v>0.9286870263235969</v>
      </c>
      <c r="T482">
        <v>0.53428931420757764</v>
      </c>
    </row>
    <row r="483" spans="1:20" x14ac:dyDescent="0.25">
      <c r="A483" s="148" t="s">
        <v>159</v>
      </c>
      <c r="B483">
        <v>1.0625909012839641</v>
      </c>
      <c r="C483">
        <v>3.6665409171564982</v>
      </c>
      <c r="D483">
        <v>1.04873363845514</v>
      </c>
      <c r="E483">
        <v>2.80628584156642</v>
      </c>
      <c r="G483" s="148" t="s">
        <v>160</v>
      </c>
      <c r="H483">
        <v>66.252704621188713</v>
      </c>
      <c r="L483" s="149" t="s">
        <v>146</v>
      </c>
      <c r="M483">
        <v>0.50021504499798175</v>
      </c>
      <c r="N483">
        <v>0.41041370732578641</v>
      </c>
      <c r="O483">
        <v>0.55610671954106217</v>
      </c>
      <c r="P483">
        <v>0.52784227315561794</v>
      </c>
      <c r="Q483">
        <v>0.78108507800206972</v>
      </c>
      <c r="R483">
        <v>0.90893837088790019</v>
      </c>
      <c r="S483">
        <v>0.81209969739233834</v>
      </c>
      <c r="T483">
        <v>0.55399106363545148</v>
      </c>
    </row>
    <row r="484" spans="1:20" x14ac:dyDescent="0.25">
      <c r="A484" s="148" t="s">
        <v>160</v>
      </c>
      <c r="B484">
        <v>3.0438714041560222</v>
      </c>
      <c r="C484">
        <v>5.3682923044802644</v>
      </c>
      <c r="D484">
        <v>2.5218299204740191</v>
      </c>
      <c r="E484">
        <v>-3.6227933737458908</v>
      </c>
      <c r="G484" s="148" t="s">
        <v>187</v>
      </c>
      <c r="H484">
        <v>3097.1412416324129</v>
      </c>
      <c r="L484" s="149" t="s">
        <v>147</v>
      </c>
      <c r="M484">
        <v>0.56760656600549786</v>
      </c>
      <c r="N484">
        <v>0.46787854253779482</v>
      </c>
      <c r="O484">
        <v>0.67664197207519428</v>
      </c>
      <c r="P484">
        <v>0.61566622714695229</v>
      </c>
      <c r="Q484">
        <v>0.94711533690597871</v>
      </c>
      <c r="R484">
        <v>0.76997729053785813</v>
      </c>
      <c r="S484">
        <v>0.8508394392893337</v>
      </c>
      <c r="T484">
        <v>0.62136145022726419</v>
      </c>
    </row>
    <row r="485" spans="1:20" x14ac:dyDescent="0.25">
      <c r="A485" s="148" t="s">
        <v>187</v>
      </c>
      <c r="B485">
        <v>43.641780845792297</v>
      </c>
      <c r="C485">
        <v>-122.75238552284139</v>
      </c>
      <c r="D485">
        <v>18.73281686370963</v>
      </c>
      <c r="E485">
        <v>63.188152841699093</v>
      </c>
      <c r="G485" s="148" t="s">
        <v>188</v>
      </c>
      <c r="H485">
        <v>1712.675879832592</v>
      </c>
      <c r="L485" s="149" t="s">
        <v>148</v>
      </c>
      <c r="M485">
        <v>0.33648707498392821</v>
      </c>
      <c r="N485">
        <v>0.36623027735764152</v>
      </c>
      <c r="O485">
        <v>0.34005890417621631</v>
      </c>
      <c r="P485">
        <v>0.34709426750280059</v>
      </c>
      <c r="Q485">
        <v>0.56524333578045372</v>
      </c>
      <c r="R485">
        <v>0.5566125360235934</v>
      </c>
      <c r="S485">
        <v>0.6182114757976398</v>
      </c>
      <c r="T485">
        <v>0.44419340690289039</v>
      </c>
    </row>
    <row r="486" spans="1:20" x14ac:dyDescent="0.25">
      <c r="A486" s="148" t="s">
        <v>188</v>
      </c>
      <c r="B486">
        <v>33.683049366145973</v>
      </c>
      <c r="C486">
        <v>73.899496016086118</v>
      </c>
      <c r="D486">
        <v>8.1196718195584161</v>
      </c>
      <c r="E486">
        <v>34.108101737160823</v>
      </c>
      <c r="G486" s="148" t="s">
        <v>189</v>
      </c>
      <c r="H486">
        <v>507.09002934379117</v>
      </c>
      <c r="L486" s="149" t="s">
        <v>149</v>
      </c>
      <c r="M486">
        <v>0.29104357605640407</v>
      </c>
      <c r="N486">
        <v>0.37520568713483621</v>
      </c>
      <c r="O486">
        <v>0.34872350409557612</v>
      </c>
      <c r="P486">
        <v>0.17205202053169591</v>
      </c>
      <c r="Q486">
        <v>0.37460396505333532</v>
      </c>
      <c r="R486">
        <v>0.41811712721692451</v>
      </c>
      <c r="S486">
        <v>0.51572980528532819</v>
      </c>
      <c r="T486">
        <v>0.32912290047596388</v>
      </c>
    </row>
    <row r="487" spans="1:20" x14ac:dyDescent="0.25">
      <c r="A487" s="148" t="s">
        <v>189</v>
      </c>
      <c r="B487">
        <v>11.070796027774779</v>
      </c>
      <c r="C487">
        <v>14.252912383514261</v>
      </c>
      <c r="D487">
        <v>7.303003995653814</v>
      </c>
      <c r="E487">
        <v>20.953525737591161</v>
      </c>
      <c r="L487" s="149" t="s">
        <v>150</v>
      </c>
      <c r="M487">
        <v>0.30807208611802461</v>
      </c>
      <c r="N487">
        <v>0.41148680364292212</v>
      </c>
      <c r="O487">
        <v>0.492373994828609</v>
      </c>
      <c r="P487">
        <v>0.1619757018039733</v>
      </c>
      <c r="Q487">
        <v>0.59866758403080211</v>
      </c>
      <c r="R487">
        <v>0.51116229949339009</v>
      </c>
      <c r="S487">
        <v>0.62310164135995971</v>
      </c>
      <c r="T487">
        <v>0.38692401270608862</v>
      </c>
    </row>
    <row r="488" spans="1:20" x14ac:dyDescent="0.25">
      <c r="L488" s="149" t="s">
        <v>151</v>
      </c>
      <c r="M488">
        <v>0.32505993777261077</v>
      </c>
      <c r="N488">
        <v>0.39637287193122411</v>
      </c>
      <c r="O488">
        <v>0.50263442502659317</v>
      </c>
      <c r="P488">
        <v>0.42803250505974438</v>
      </c>
      <c r="Q488">
        <v>0.61214534124592079</v>
      </c>
      <c r="R488">
        <v>0.45562616287109331</v>
      </c>
      <c r="S488">
        <v>0.5028636296129706</v>
      </c>
      <c r="T488">
        <v>0.43143222733752928</v>
      </c>
    </row>
    <row r="489" spans="1:20" x14ac:dyDescent="0.25">
      <c r="L489" s="149" t="s">
        <v>152</v>
      </c>
      <c r="M489">
        <v>0.36488888091564398</v>
      </c>
      <c r="N489">
        <v>0.40420145612613212</v>
      </c>
      <c r="O489">
        <v>0.5598066397347381</v>
      </c>
      <c r="P489">
        <v>0.42035434400761063</v>
      </c>
      <c r="Q489">
        <v>0.55706802734645799</v>
      </c>
      <c r="R489">
        <v>1</v>
      </c>
      <c r="S489">
        <v>0.73217823082276257</v>
      </c>
      <c r="T489">
        <v>1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48"/>
      <c r="B500" s="148" t="s">
        <v>12</v>
      </c>
      <c r="D500" s="148" t="s">
        <v>105</v>
      </c>
      <c r="G500" s="148"/>
      <c r="H500" s="148" t="s">
        <v>130</v>
      </c>
      <c r="L500" s="149"/>
      <c r="M500" s="149" t="s">
        <v>131</v>
      </c>
      <c r="N500" s="149" t="s">
        <v>132</v>
      </c>
      <c r="O500" s="149" t="s">
        <v>133</v>
      </c>
      <c r="P500" s="149" t="s">
        <v>134</v>
      </c>
      <c r="Q500" s="149" t="s">
        <v>135</v>
      </c>
      <c r="R500" s="149" t="s">
        <v>136</v>
      </c>
      <c r="S500" s="149" t="s">
        <v>137</v>
      </c>
      <c r="T500" s="149" t="s">
        <v>138</v>
      </c>
    </row>
    <row r="501" spans="1:20" x14ac:dyDescent="0.25">
      <c r="A501" s="148"/>
      <c r="B501" s="148" t="s">
        <v>139</v>
      </c>
      <c r="C501" s="148" t="s">
        <v>140</v>
      </c>
      <c r="D501" s="148" t="s">
        <v>139</v>
      </c>
      <c r="E501" s="148" t="s">
        <v>140</v>
      </c>
      <c r="G501" s="148" t="s">
        <v>141</v>
      </c>
      <c r="H501">
        <v>196.5571121838768</v>
      </c>
      <c r="L501" s="149" t="s">
        <v>141</v>
      </c>
      <c r="M501">
        <v>0.78809764774816404</v>
      </c>
      <c r="N501">
        <v>0.84120469100588646</v>
      </c>
      <c r="O501">
        <v>0.90292625249123459</v>
      </c>
      <c r="P501">
        <v>0.78885277634766093</v>
      </c>
      <c r="Q501">
        <v>1</v>
      </c>
      <c r="R501">
        <v>0.74551438517512747</v>
      </c>
      <c r="S501">
        <v>1</v>
      </c>
      <c r="T501">
        <v>0.73843610443939411</v>
      </c>
    </row>
    <row r="502" spans="1:20" x14ac:dyDescent="0.25">
      <c r="A502" s="148" t="s">
        <v>141</v>
      </c>
      <c r="B502">
        <v>5.7416095929493967</v>
      </c>
      <c r="C502">
        <v>-1.141632008863753</v>
      </c>
      <c r="D502">
        <v>6.3199786462562066</v>
      </c>
      <c r="E502">
        <v>5.6157242318331733</v>
      </c>
      <c r="G502" s="148" t="s">
        <v>142</v>
      </c>
      <c r="H502">
        <v>549.49702587938555</v>
      </c>
      <c r="L502" s="149" t="s">
        <v>142</v>
      </c>
      <c r="M502">
        <v>0.7692175279929232</v>
      </c>
      <c r="N502">
        <v>0.89218398107994701</v>
      </c>
      <c r="O502">
        <v>0.86188475284967803</v>
      </c>
      <c r="P502">
        <v>0.8194618555471288</v>
      </c>
      <c r="Q502">
        <v>0.74912822352815178</v>
      </c>
      <c r="R502">
        <v>0.70268020605677761</v>
      </c>
      <c r="S502">
        <v>0.69283485596204475</v>
      </c>
      <c r="T502">
        <v>0.79743581193720925</v>
      </c>
    </row>
    <row r="503" spans="1:20" x14ac:dyDescent="0.25">
      <c r="A503" s="148" t="s">
        <v>142</v>
      </c>
      <c r="B503">
        <v>8.7006208444318975</v>
      </c>
      <c r="C503">
        <v>-4.3378301196516276</v>
      </c>
      <c r="D503">
        <v>6.9966416119871688</v>
      </c>
      <c r="E503">
        <v>9.1562676474113402</v>
      </c>
      <c r="G503" s="148" t="s">
        <v>143</v>
      </c>
      <c r="H503">
        <v>938.22268087884186</v>
      </c>
      <c r="L503" s="149" t="s">
        <v>143</v>
      </c>
      <c r="M503">
        <v>0.80169391914458377</v>
      </c>
      <c r="N503">
        <v>0.920498341527488</v>
      </c>
      <c r="O503">
        <v>0.79231380042942745</v>
      </c>
      <c r="P503">
        <v>0.72724996708347178</v>
      </c>
      <c r="Q503">
        <v>0.74207320618162365</v>
      </c>
      <c r="R503">
        <v>0.72644246497785336</v>
      </c>
      <c r="S503">
        <v>0.67659041290942745</v>
      </c>
      <c r="T503">
        <v>0.75183357873543732</v>
      </c>
    </row>
    <row r="504" spans="1:20" x14ac:dyDescent="0.25">
      <c r="A504" s="148" t="s">
        <v>143</v>
      </c>
      <c r="B504">
        <v>10.82509115122321</v>
      </c>
      <c r="C504">
        <v>1.5917870336314921</v>
      </c>
      <c r="D504">
        <v>12.80476525773855</v>
      </c>
      <c r="E504">
        <v>-3.272519757264837</v>
      </c>
      <c r="G504" s="148" t="s">
        <v>144</v>
      </c>
      <c r="H504">
        <v>747.17431951218339</v>
      </c>
      <c r="L504" s="149" t="s">
        <v>144</v>
      </c>
      <c r="M504">
        <v>0.86739081827643461</v>
      </c>
      <c r="N504">
        <v>0.76286303138655265</v>
      </c>
      <c r="O504">
        <v>0.7501749899325697</v>
      </c>
      <c r="P504">
        <v>1</v>
      </c>
      <c r="Q504">
        <v>0.77473168335254294</v>
      </c>
      <c r="R504">
        <v>0.58356838786293896</v>
      </c>
      <c r="S504">
        <v>0.72718348809285793</v>
      </c>
      <c r="T504">
        <v>0.84342154022570004</v>
      </c>
    </row>
    <row r="505" spans="1:20" x14ac:dyDescent="0.25">
      <c r="A505" s="148" t="s">
        <v>144</v>
      </c>
      <c r="B505">
        <v>11.54836117288877</v>
      </c>
      <c r="C505">
        <v>-3.7860288761082348</v>
      </c>
      <c r="D505">
        <v>11.615757392905801</v>
      </c>
      <c r="E505">
        <v>-1.758254838303138</v>
      </c>
      <c r="G505" s="148" t="s">
        <v>145</v>
      </c>
      <c r="H505">
        <v>1120.118264392494</v>
      </c>
      <c r="L505" s="149" t="s">
        <v>145</v>
      </c>
      <c r="M505">
        <v>0.8333797349662676</v>
      </c>
      <c r="N505">
        <v>0.77667852262124504</v>
      </c>
      <c r="O505">
        <v>0.83659199818762087</v>
      </c>
      <c r="P505">
        <v>0.75830979413310728</v>
      </c>
      <c r="Q505">
        <v>0.74241218865971292</v>
      </c>
      <c r="R505">
        <v>0.60625942386035647</v>
      </c>
      <c r="S505">
        <v>0.60665907578722078</v>
      </c>
      <c r="T505">
        <v>0.75936909417684162</v>
      </c>
    </row>
    <row r="506" spans="1:20" x14ac:dyDescent="0.25">
      <c r="A506" s="148" t="s">
        <v>145</v>
      </c>
      <c r="B506">
        <v>11.697656113135171</v>
      </c>
      <c r="C506">
        <v>-2.5279105553247381</v>
      </c>
      <c r="D506">
        <v>14.75753157077992</v>
      </c>
      <c r="E506">
        <v>5.1788137597793096</v>
      </c>
      <c r="G506" s="148" t="s">
        <v>146</v>
      </c>
      <c r="H506">
        <v>1134.3118401036711</v>
      </c>
      <c r="L506" s="149" t="s">
        <v>146</v>
      </c>
      <c r="M506">
        <v>0.73651450089541459</v>
      </c>
      <c r="N506">
        <v>0.92192717051972661</v>
      </c>
      <c r="O506">
        <v>0.6815806945050884</v>
      </c>
      <c r="P506">
        <v>0.73667709960291761</v>
      </c>
      <c r="Q506">
        <v>0.65241552072663445</v>
      </c>
      <c r="R506">
        <v>0.74808043841343319</v>
      </c>
      <c r="S506">
        <v>0.57019136472376808</v>
      </c>
      <c r="T506">
        <v>0.773052376178752</v>
      </c>
    </row>
    <row r="507" spans="1:20" x14ac:dyDescent="0.25">
      <c r="A507" s="148" t="s">
        <v>146</v>
      </c>
      <c r="B507">
        <v>10.383185586206681</v>
      </c>
      <c r="C507">
        <v>0.65410550760839981</v>
      </c>
      <c r="D507">
        <v>16.27041054757721</v>
      </c>
      <c r="E507">
        <v>-4.5706191039674406</v>
      </c>
      <c r="G507" s="148" t="s">
        <v>147</v>
      </c>
      <c r="H507">
        <v>853.12991591898037</v>
      </c>
      <c r="L507" s="149" t="s">
        <v>147</v>
      </c>
      <c r="M507">
        <v>1</v>
      </c>
      <c r="N507">
        <v>0.76706906405635722</v>
      </c>
      <c r="O507">
        <v>0.86774420196243129</v>
      </c>
      <c r="P507">
        <v>0.72482277384505733</v>
      </c>
      <c r="Q507">
        <v>0.72864147297004278</v>
      </c>
      <c r="R507">
        <v>0.64042034999400366</v>
      </c>
      <c r="S507">
        <v>0.62174154493157474</v>
      </c>
      <c r="T507">
        <v>0.81139680760559529</v>
      </c>
    </row>
    <row r="508" spans="1:20" x14ac:dyDescent="0.25">
      <c r="A508" s="148" t="s">
        <v>147</v>
      </c>
      <c r="B508">
        <v>11.087213777977251</v>
      </c>
      <c r="C508">
        <v>-7.9300413719630543</v>
      </c>
      <c r="D508">
        <v>13.62605584147585</v>
      </c>
      <c r="E508">
        <v>10.277800735083529</v>
      </c>
      <c r="G508" s="148" t="s">
        <v>148</v>
      </c>
      <c r="H508">
        <v>928.57547167495682</v>
      </c>
      <c r="L508" s="149" t="s">
        <v>148</v>
      </c>
      <c r="M508">
        <v>0.7643830927344647</v>
      </c>
      <c r="N508">
        <v>0.83807112494289171</v>
      </c>
      <c r="O508">
        <v>0.81982463559882168</v>
      </c>
      <c r="P508">
        <v>0.7632489586338348</v>
      </c>
      <c r="Q508">
        <v>0.7340108235881162</v>
      </c>
      <c r="R508">
        <v>0.68910730041709856</v>
      </c>
      <c r="S508">
        <v>0.56741296944879249</v>
      </c>
      <c r="T508">
        <v>0.78419174301336692</v>
      </c>
    </row>
    <row r="509" spans="1:20" x14ac:dyDescent="0.25">
      <c r="A509" s="148" t="s">
        <v>148</v>
      </c>
      <c r="B509">
        <v>9.7210582620980244</v>
      </c>
      <c r="C509">
        <v>4.7545590267291349</v>
      </c>
      <c r="D509">
        <v>11.6098012256821</v>
      </c>
      <c r="E509">
        <v>-0.55676765813671514</v>
      </c>
      <c r="G509" s="148" t="s">
        <v>149</v>
      </c>
      <c r="H509">
        <v>614.07921481259598</v>
      </c>
      <c r="L509" s="149" t="s">
        <v>149</v>
      </c>
      <c r="M509">
        <v>0.84724479080993398</v>
      </c>
      <c r="N509">
        <v>0.79689414721621221</v>
      </c>
      <c r="O509">
        <v>0.73834955841969607</v>
      </c>
      <c r="P509">
        <v>0.74964760105169448</v>
      </c>
      <c r="Q509">
        <v>0.65776399246429751</v>
      </c>
      <c r="R509">
        <v>0.72925335414301251</v>
      </c>
      <c r="S509">
        <v>0.73613887500337827</v>
      </c>
      <c r="T509">
        <v>0.77569581972656809</v>
      </c>
    </row>
    <row r="510" spans="1:20" x14ac:dyDescent="0.25">
      <c r="A510" s="148" t="s">
        <v>149</v>
      </c>
      <c r="B510">
        <v>10.088353698774229</v>
      </c>
      <c r="C510">
        <v>1.3216142532844699</v>
      </c>
      <c r="D510">
        <v>10.0197102136426</v>
      </c>
      <c r="E510">
        <v>-2.4983367504065388</v>
      </c>
      <c r="G510" s="148" t="s">
        <v>150</v>
      </c>
      <c r="H510">
        <v>507.86000310672591</v>
      </c>
      <c r="L510" s="149" t="s">
        <v>150</v>
      </c>
      <c r="M510">
        <v>0.71969714129143436</v>
      </c>
      <c r="N510">
        <v>1</v>
      </c>
      <c r="O510">
        <v>0.73728934263018342</v>
      </c>
      <c r="P510">
        <v>0.93629256387546045</v>
      </c>
      <c r="Q510">
        <v>0.83514597260744738</v>
      </c>
      <c r="R510">
        <v>0.98081787670902154</v>
      </c>
      <c r="S510">
        <v>0.71141393460161206</v>
      </c>
      <c r="T510">
        <v>0.76118211438978733</v>
      </c>
    </row>
    <row r="511" spans="1:20" x14ac:dyDescent="0.25">
      <c r="A511" s="148" t="s">
        <v>150</v>
      </c>
      <c r="B511">
        <v>7.2139485386871414</v>
      </c>
      <c r="C511">
        <v>-0.3870930600498832</v>
      </c>
      <c r="D511">
        <v>8.3592747980334305</v>
      </c>
      <c r="E511">
        <v>6.7727249625431911</v>
      </c>
      <c r="G511" s="148" t="s">
        <v>151</v>
      </c>
      <c r="H511">
        <v>817.80315461464579</v>
      </c>
      <c r="L511" s="149" t="s">
        <v>151</v>
      </c>
      <c r="M511">
        <v>0.70791364566522275</v>
      </c>
      <c r="N511">
        <v>0.83473366140193095</v>
      </c>
      <c r="O511">
        <v>0.83570171075693467</v>
      </c>
      <c r="P511">
        <v>0.98383411554687095</v>
      </c>
      <c r="Q511">
        <v>0.74463994377634801</v>
      </c>
      <c r="R511">
        <v>0.72620724834436312</v>
      </c>
      <c r="S511">
        <v>0.64132787445062278</v>
      </c>
      <c r="T511">
        <v>0.74140157638651094</v>
      </c>
    </row>
    <row r="512" spans="1:20" x14ac:dyDescent="0.25">
      <c r="A512" s="148" t="s">
        <v>151</v>
      </c>
      <c r="B512">
        <v>7.1696125769274763</v>
      </c>
      <c r="C512">
        <v>2.6029231835069089</v>
      </c>
      <c r="D512">
        <v>10.927691089976969</v>
      </c>
      <c r="E512">
        <v>-11.47652397833045</v>
      </c>
      <c r="G512" s="148" t="s">
        <v>152</v>
      </c>
      <c r="H512">
        <v>2166.369634672049</v>
      </c>
      <c r="L512" s="149" t="s">
        <v>152</v>
      </c>
      <c r="M512">
        <v>0.6867314923272887</v>
      </c>
      <c r="N512">
        <v>0.81642781934147324</v>
      </c>
      <c r="O512">
        <v>0.6788099151468463</v>
      </c>
      <c r="P512">
        <v>0.82043263660113808</v>
      </c>
      <c r="Q512">
        <v>0.65465944519267449</v>
      </c>
      <c r="R512">
        <v>0.46790652972135027</v>
      </c>
      <c r="S512">
        <v>0.52678594552594371</v>
      </c>
      <c r="T512">
        <v>0.68255509260598524</v>
      </c>
    </row>
    <row r="513" spans="1:20" x14ac:dyDescent="0.25">
      <c r="A513" s="148" t="s">
        <v>152</v>
      </c>
      <c r="B513">
        <v>16.130723043155101</v>
      </c>
      <c r="C513">
        <v>4.5583938038195662</v>
      </c>
      <c r="D513">
        <v>30.294528379724561</v>
      </c>
      <c r="E513">
        <v>-15.4811345053584</v>
      </c>
      <c r="L513" s="149" t="s">
        <v>191</v>
      </c>
      <c r="M513">
        <v>0.70070021169428109</v>
      </c>
      <c r="N513">
        <v>0.81531448997936717</v>
      </c>
      <c r="O513">
        <v>0.70339782909398663</v>
      </c>
      <c r="P513">
        <v>0.7220827126668462</v>
      </c>
      <c r="Q513">
        <v>0.69003656282103143</v>
      </c>
      <c r="R513">
        <v>0.46794447246837678</v>
      </c>
      <c r="S513">
        <v>0.73080595216731292</v>
      </c>
      <c r="T513">
        <v>0.74530613297100956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48"/>
      <c r="B523" s="148" t="s">
        <v>12</v>
      </c>
      <c r="D523" s="148" t="s">
        <v>105</v>
      </c>
      <c r="G523" s="148"/>
      <c r="H523" s="148" t="s">
        <v>130</v>
      </c>
      <c r="L523" s="149"/>
      <c r="M523" s="149" t="s">
        <v>131</v>
      </c>
      <c r="N523" s="149" t="s">
        <v>132</v>
      </c>
      <c r="O523" s="149" t="s">
        <v>133</v>
      </c>
      <c r="P523" s="149" t="s">
        <v>134</v>
      </c>
      <c r="Q523" s="149" t="s">
        <v>135</v>
      </c>
      <c r="R523" s="149" t="s">
        <v>136</v>
      </c>
      <c r="S523" s="149" t="s">
        <v>137</v>
      </c>
      <c r="T523" s="149" t="s">
        <v>138</v>
      </c>
    </row>
    <row r="524" spans="1:20" x14ac:dyDescent="0.25">
      <c r="A524" s="148"/>
      <c r="B524" s="148" t="s">
        <v>139</v>
      </c>
      <c r="C524" s="148" t="s">
        <v>140</v>
      </c>
      <c r="D524" s="148" t="s">
        <v>139</v>
      </c>
      <c r="E524" s="148" t="s">
        <v>140</v>
      </c>
      <c r="G524" s="148" t="s">
        <v>141</v>
      </c>
      <c r="H524">
        <v>51.147913250397039</v>
      </c>
      <c r="L524" s="149" t="s">
        <v>141</v>
      </c>
      <c r="M524">
        <v>1</v>
      </c>
      <c r="N524">
        <v>0.96278259823246604</v>
      </c>
      <c r="O524">
        <v>0.94001781902054771</v>
      </c>
      <c r="P524">
        <v>0.88221149776091101</v>
      </c>
      <c r="Q524">
        <v>0.90049189535308694</v>
      </c>
      <c r="R524">
        <v>0.93567012908924185</v>
      </c>
      <c r="S524">
        <v>0.93467077286428468</v>
      </c>
      <c r="T524">
        <v>0.85237619103278972</v>
      </c>
    </row>
    <row r="525" spans="1:20" x14ac:dyDescent="0.25">
      <c r="A525" s="148" t="s">
        <v>141</v>
      </c>
      <c r="B525">
        <v>1.706522479193022</v>
      </c>
      <c r="C525">
        <v>-2.9060129744833691</v>
      </c>
      <c r="D525">
        <v>3.1982036928620898</v>
      </c>
      <c r="E525">
        <v>2.9775204327937108</v>
      </c>
      <c r="G525" s="148" t="s">
        <v>142</v>
      </c>
      <c r="H525">
        <v>25.737202428780051</v>
      </c>
      <c r="L525" s="149" t="s">
        <v>142</v>
      </c>
      <c r="M525">
        <v>0.98029284742136813</v>
      </c>
      <c r="N525">
        <v>0.96123601321462904</v>
      </c>
      <c r="O525">
        <v>0.98093008820252814</v>
      </c>
      <c r="P525">
        <v>0.94783392600094607</v>
      </c>
      <c r="Q525">
        <v>0.86980702570520352</v>
      </c>
      <c r="R525">
        <v>0.88459355754568392</v>
      </c>
      <c r="S525">
        <v>0.8870505959657784</v>
      </c>
      <c r="T525">
        <v>0.88030135994586378</v>
      </c>
    </row>
    <row r="526" spans="1:20" x14ac:dyDescent="0.25">
      <c r="A526" s="148" t="s">
        <v>142</v>
      </c>
      <c r="B526">
        <v>1.726201555673915</v>
      </c>
      <c r="C526">
        <v>-0.4702169968237162</v>
      </c>
      <c r="D526">
        <v>2.0683466517795859</v>
      </c>
      <c r="E526">
        <v>-1.348125106985427</v>
      </c>
      <c r="G526" s="148" t="s">
        <v>143</v>
      </c>
      <c r="H526">
        <v>14.90469750116303</v>
      </c>
      <c r="L526" s="149" t="s">
        <v>143</v>
      </c>
      <c r="M526">
        <v>0.90251020225225065</v>
      </c>
      <c r="N526">
        <v>0.90562969577369179</v>
      </c>
      <c r="O526">
        <v>0.94741869811542467</v>
      </c>
      <c r="P526">
        <v>0.94835754382673976</v>
      </c>
      <c r="Q526">
        <v>0.94311215073623733</v>
      </c>
      <c r="R526">
        <v>0.96039573298033099</v>
      </c>
      <c r="S526">
        <v>0.95285248381170917</v>
      </c>
      <c r="T526">
        <v>0.93552664097389193</v>
      </c>
    </row>
    <row r="527" spans="1:20" x14ac:dyDescent="0.25">
      <c r="A527" s="148" t="s">
        <v>143</v>
      </c>
      <c r="B527">
        <v>1.149319684131054</v>
      </c>
      <c r="C527">
        <v>-1.080033654130929</v>
      </c>
      <c r="D527">
        <v>2.266051335123858</v>
      </c>
      <c r="E527">
        <v>2.678036155276629</v>
      </c>
      <c r="G527" s="148" t="s">
        <v>144</v>
      </c>
      <c r="H527">
        <v>16.03019683991511</v>
      </c>
      <c r="L527" s="149" t="s">
        <v>144</v>
      </c>
      <c r="M527">
        <v>0.99015443003959402</v>
      </c>
      <c r="N527">
        <v>0.91918173448033624</v>
      </c>
      <c r="O527">
        <v>0.96977211037074396</v>
      </c>
      <c r="P527">
        <v>0.94666425053097758</v>
      </c>
      <c r="Q527">
        <v>0.98126406203377525</v>
      </c>
      <c r="R527">
        <v>0.99517997399458413</v>
      </c>
      <c r="S527">
        <v>1</v>
      </c>
      <c r="T527">
        <v>1</v>
      </c>
    </row>
    <row r="528" spans="1:20" x14ac:dyDescent="0.25">
      <c r="A528" s="148" t="s">
        <v>144</v>
      </c>
      <c r="B528">
        <v>0.93346911850313063</v>
      </c>
      <c r="C528">
        <v>0.1352747620625005</v>
      </c>
      <c r="D528">
        <v>2.3549246375588822</v>
      </c>
      <c r="E528">
        <v>-1.9869444850258839</v>
      </c>
      <c r="G528" s="148" t="s">
        <v>145</v>
      </c>
      <c r="H528">
        <v>14.90870170231554</v>
      </c>
      <c r="L528" s="149" t="s">
        <v>145</v>
      </c>
      <c r="M528">
        <v>0.8232991154937277</v>
      </c>
      <c r="N528">
        <v>0.95533067953420381</v>
      </c>
      <c r="O528">
        <v>0.91899343415550416</v>
      </c>
      <c r="P528">
        <v>0.90634318382057355</v>
      </c>
      <c r="Q528">
        <v>0.92938817917093386</v>
      </c>
      <c r="R528">
        <v>0.84684459623961361</v>
      </c>
      <c r="S528">
        <v>0.85425302258231761</v>
      </c>
      <c r="T528">
        <v>0.86454829699870273</v>
      </c>
    </row>
    <row r="529" spans="1:20" x14ac:dyDescent="0.25">
      <c r="A529" s="148" t="s">
        <v>145</v>
      </c>
      <c r="B529">
        <v>0.77582066359980772</v>
      </c>
      <c r="C529">
        <v>-0.74951915170259864</v>
      </c>
      <c r="D529">
        <v>2.0208291272697529</v>
      </c>
      <c r="E529">
        <v>2.3704989999309478</v>
      </c>
      <c r="G529" s="148" t="s">
        <v>146</v>
      </c>
      <c r="H529">
        <v>29.154248559026719</v>
      </c>
      <c r="L529" s="149" t="s">
        <v>146</v>
      </c>
      <c r="M529">
        <v>0.96951050183975296</v>
      </c>
      <c r="N529">
        <v>0.82748248121353762</v>
      </c>
      <c r="O529">
        <v>0.91771755486186191</v>
      </c>
      <c r="P529">
        <v>0.93805862668675655</v>
      </c>
      <c r="Q529">
        <v>1</v>
      </c>
      <c r="R529">
        <v>0.98672590703111784</v>
      </c>
      <c r="S529">
        <v>0.83830654183787567</v>
      </c>
      <c r="T529">
        <v>0.857721599218084</v>
      </c>
    </row>
    <row r="530" spans="1:20" x14ac:dyDescent="0.25">
      <c r="A530" s="148" t="s">
        <v>146</v>
      </c>
      <c r="B530">
        <v>2.0546402819153702</v>
      </c>
      <c r="C530">
        <v>0.44150989136834201</v>
      </c>
      <c r="D530">
        <v>2.102001243237253</v>
      </c>
      <c r="E530">
        <v>-0.73396589856407846</v>
      </c>
      <c r="G530" s="148" t="s">
        <v>147</v>
      </c>
      <c r="H530">
        <v>12.81003555390437</v>
      </c>
      <c r="L530" s="149" t="s">
        <v>147</v>
      </c>
      <c r="M530">
        <v>0.95692278971288625</v>
      </c>
      <c r="N530">
        <v>0.92053599873917635</v>
      </c>
      <c r="O530">
        <v>0.91078880479704505</v>
      </c>
      <c r="P530">
        <v>0.99364552665177963</v>
      </c>
      <c r="Q530">
        <v>0.87379700271302851</v>
      </c>
      <c r="R530">
        <v>1</v>
      </c>
      <c r="S530">
        <v>0.88170591174445856</v>
      </c>
      <c r="T530">
        <v>0.84567630268289995</v>
      </c>
    </row>
    <row r="531" spans="1:20" x14ac:dyDescent="0.25">
      <c r="A531" s="148" t="s">
        <v>147</v>
      </c>
      <c r="B531">
        <v>0.43391242801028712</v>
      </c>
      <c r="C531">
        <v>0.11529383468019069</v>
      </c>
      <c r="D531">
        <v>1.53600107097002</v>
      </c>
      <c r="E531">
        <v>-0.29619014866387022</v>
      </c>
      <c r="G531" s="148" t="s">
        <v>148</v>
      </c>
      <c r="H531">
        <v>26.07434034625814</v>
      </c>
      <c r="L531" s="149" t="s">
        <v>148</v>
      </c>
      <c r="M531">
        <v>0.90872227073801726</v>
      </c>
      <c r="N531">
        <v>0.86642909101386123</v>
      </c>
      <c r="O531">
        <v>0.86406069724623658</v>
      </c>
      <c r="P531">
        <v>0.91621979972423018</v>
      </c>
      <c r="Q531">
        <v>0.92228713944888019</v>
      </c>
      <c r="R531">
        <v>0.99807719673117923</v>
      </c>
      <c r="S531">
        <v>0.87917848789784447</v>
      </c>
      <c r="T531">
        <v>0.93529681886279659</v>
      </c>
    </row>
    <row r="532" spans="1:20" x14ac:dyDescent="0.25">
      <c r="A532" s="148" t="s">
        <v>148</v>
      </c>
      <c r="B532">
        <v>1.8207540153230131</v>
      </c>
      <c r="C532">
        <v>1.508357399132225</v>
      </c>
      <c r="D532">
        <v>2.662346067536753</v>
      </c>
      <c r="E532">
        <v>-0.64372283283456033</v>
      </c>
      <c r="G532" s="148" t="s">
        <v>149</v>
      </c>
      <c r="H532">
        <v>21.46254491955305</v>
      </c>
      <c r="L532" s="149" t="s">
        <v>149</v>
      </c>
      <c r="M532">
        <v>0.85950737612512651</v>
      </c>
      <c r="N532">
        <v>0.93064647027583602</v>
      </c>
      <c r="O532">
        <v>1</v>
      </c>
      <c r="P532">
        <v>0.93892760541751885</v>
      </c>
      <c r="Q532">
        <v>0.91133513398174093</v>
      </c>
      <c r="R532">
        <v>0.86657965348229371</v>
      </c>
      <c r="S532">
        <v>0.8173848865157316</v>
      </c>
      <c r="T532">
        <v>0.83967160345540925</v>
      </c>
    </row>
    <row r="533" spans="1:20" x14ac:dyDescent="0.25">
      <c r="A533" s="148" t="s">
        <v>149</v>
      </c>
      <c r="B533">
        <v>1.872146519868241</v>
      </c>
      <c r="C533">
        <v>0.86107949944873785</v>
      </c>
      <c r="D533">
        <v>3.695024357370873</v>
      </c>
      <c r="E533">
        <v>-3.1942248474128441</v>
      </c>
      <c r="G533" s="148" t="s">
        <v>150</v>
      </c>
      <c r="H533">
        <v>18.309820807547581</v>
      </c>
      <c r="L533" s="149" t="s">
        <v>150</v>
      </c>
      <c r="M533">
        <v>0.91066351755033725</v>
      </c>
      <c r="N533">
        <v>1</v>
      </c>
      <c r="O533">
        <v>0.88966376682629611</v>
      </c>
      <c r="P533">
        <v>0.96926381556837293</v>
      </c>
      <c r="Q533">
        <v>0.8841323632255782</v>
      </c>
      <c r="R533">
        <v>0.85523846515126611</v>
      </c>
      <c r="S533">
        <v>0.95400069075769323</v>
      </c>
      <c r="T533">
        <v>0.946968435123835</v>
      </c>
    </row>
    <row r="534" spans="1:20" x14ac:dyDescent="0.25">
      <c r="A534" s="148" t="s">
        <v>150</v>
      </c>
      <c r="B534">
        <v>1.140101031111336</v>
      </c>
      <c r="C534">
        <v>-1.2450519929236299</v>
      </c>
      <c r="D534">
        <v>2.5397869285142289</v>
      </c>
      <c r="E534">
        <v>3.2372231886860132</v>
      </c>
      <c r="G534" s="148" t="s">
        <v>151</v>
      </c>
      <c r="H534">
        <v>16.142307096306759</v>
      </c>
      <c r="L534" s="149" t="s">
        <v>151</v>
      </c>
      <c r="M534">
        <v>0.90495293836113</v>
      </c>
      <c r="N534">
        <v>0.93272209572854958</v>
      </c>
      <c r="O534">
        <v>0.89820290785681323</v>
      </c>
      <c r="P534">
        <v>1</v>
      </c>
      <c r="Q534">
        <v>0.97437379179347094</v>
      </c>
      <c r="R534">
        <v>0.94673355129559611</v>
      </c>
      <c r="S534">
        <v>0.95147950963511208</v>
      </c>
      <c r="T534">
        <v>0.93522919568551477</v>
      </c>
    </row>
    <row r="535" spans="1:20" x14ac:dyDescent="0.25">
      <c r="A535" s="148" t="s">
        <v>151</v>
      </c>
      <c r="B535">
        <v>1.264139400384418</v>
      </c>
      <c r="C535">
        <v>1.9539669541270559</v>
      </c>
      <c r="D535">
        <v>1.9386066766968699</v>
      </c>
      <c r="E535">
        <v>-2.6825989434367852</v>
      </c>
      <c r="G535" s="148" t="s">
        <v>152</v>
      </c>
      <c r="H535">
        <v>42.093120531489973</v>
      </c>
      <c r="L535" s="149" t="s">
        <v>152</v>
      </c>
      <c r="M535">
        <v>0.96997152078261673</v>
      </c>
      <c r="N535">
        <v>0.95834329424886489</v>
      </c>
      <c r="O535">
        <v>0.96229191254067725</v>
      </c>
      <c r="P535">
        <v>0.89302322726498107</v>
      </c>
      <c r="Q535">
        <v>0.90156850957865498</v>
      </c>
      <c r="R535">
        <v>0.88060744589010587</v>
      </c>
      <c r="S535">
        <v>0.86463514471376324</v>
      </c>
      <c r="T535">
        <v>0.8926901568110327</v>
      </c>
    </row>
    <row r="536" spans="1:20" x14ac:dyDescent="0.25">
      <c r="A536" s="148" t="s">
        <v>152</v>
      </c>
      <c r="B536">
        <v>1.331532864605053</v>
      </c>
      <c r="C536">
        <v>-1.7395382833636519</v>
      </c>
      <c r="D536">
        <v>2.3297844176962652</v>
      </c>
      <c r="E536">
        <v>1.3058260633896119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48"/>
      <c r="B546" s="148" t="s">
        <v>12</v>
      </c>
      <c r="D546" s="148" t="s">
        <v>105</v>
      </c>
      <c r="G546" s="148"/>
      <c r="H546" s="148" t="s">
        <v>130</v>
      </c>
      <c r="L546" s="149"/>
      <c r="M546" s="149" t="s">
        <v>131</v>
      </c>
      <c r="N546" s="149" t="s">
        <v>132</v>
      </c>
      <c r="O546" s="149" t="s">
        <v>133</v>
      </c>
      <c r="P546" s="149" t="s">
        <v>134</v>
      </c>
      <c r="Q546" s="149" t="s">
        <v>135</v>
      </c>
      <c r="R546" s="149" t="s">
        <v>136</v>
      </c>
      <c r="S546" s="149" t="s">
        <v>137</v>
      </c>
      <c r="T546" s="149" t="s">
        <v>138</v>
      </c>
    </row>
    <row r="547" spans="1:20" x14ac:dyDescent="0.25">
      <c r="A547" s="148"/>
      <c r="B547" s="148" t="s">
        <v>139</v>
      </c>
      <c r="C547" s="148" t="s">
        <v>140</v>
      </c>
      <c r="D547" s="148" t="s">
        <v>139</v>
      </c>
      <c r="E547" s="148" t="s">
        <v>140</v>
      </c>
      <c r="G547" s="148" t="s">
        <v>141</v>
      </c>
      <c r="H547">
        <v>856.62372583250544</v>
      </c>
      <c r="L547" s="149" t="s">
        <v>155</v>
      </c>
      <c r="M547">
        <v>0.51090870185656512</v>
      </c>
      <c r="N547">
        <v>0.76181831706096481</v>
      </c>
      <c r="O547">
        <v>0.1896973543874968</v>
      </c>
      <c r="P547">
        <v>1</v>
      </c>
      <c r="Q547">
        <v>4.7635167719307203E-2</v>
      </c>
      <c r="R547">
        <v>9.7820794403917694E-2</v>
      </c>
      <c r="S547">
        <v>0.51725127850401098</v>
      </c>
      <c r="T547">
        <v>5.1727822986089307E-2</v>
      </c>
    </row>
    <row r="548" spans="1:20" x14ac:dyDescent="0.25">
      <c r="A548" s="148" t="s">
        <v>141</v>
      </c>
      <c r="B548">
        <v>8.241674724466959</v>
      </c>
      <c r="C548">
        <v>2.8983782833707532</v>
      </c>
      <c r="D548">
        <v>14.358759634375289</v>
      </c>
      <c r="E548">
        <v>-0.33782188465570068</v>
      </c>
      <c r="G548" s="148" t="s">
        <v>142</v>
      </c>
      <c r="H548">
        <v>537.58139802858284</v>
      </c>
      <c r="L548" s="149" t="s">
        <v>156</v>
      </c>
      <c r="M548">
        <v>0.89140971213950249</v>
      </c>
      <c r="N548">
        <v>1</v>
      </c>
      <c r="O548">
        <v>0.99603479462429068</v>
      </c>
      <c r="P548">
        <v>0.90481540280411688</v>
      </c>
      <c r="Q548">
        <v>0.5165769558172536</v>
      </c>
      <c r="R548">
        <v>1</v>
      </c>
      <c r="S548">
        <v>1</v>
      </c>
      <c r="T548">
        <v>1</v>
      </c>
    </row>
    <row r="549" spans="1:20" x14ac:dyDescent="0.25">
      <c r="A549" s="148" t="s">
        <v>142</v>
      </c>
      <c r="B549">
        <v>7.2393638942686156</v>
      </c>
      <c r="C549">
        <v>-3.5382353846503918</v>
      </c>
      <c r="D549">
        <v>7.8055974145956819</v>
      </c>
      <c r="E549">
        <v>8.8708565849185259</v>
      </c>
      <c r="G549" s="148" t="s">
        <v>143</v>
      </c>
      <c r="H549">
        <v>2716.9262062655948</v>
      </c>
      <c r="L549" s="149" t="s">
        <v>157</v>
      </c>
      <c r="M549">
        <v>0.92071446184079486</v>
      </c>
      <c r="N549">
        <v>0.96808246842728429</v>
      </c>
      <c r="O549">
        <v>1</v>
      </c>
      <c r="P549">
        <v>0.66860290164758762</v>
      </c>
      <c r="Q549">
        <v>1</v>
      </c>
      <c r="R549">
        <v>0.99973492011076648</v>
      </c>
      <c r="S549">
        <v>0.89460713777597778</v>
      </c>
      <c r="T549">
        <v>0.31438359636495278</v>
      </c>
    </row>
    <row r="550" spans="1:20" x14ac:dyDescent="0.25">
      <c r="A550" s="148" t="s">
        <v>143</v>
      </c>
      <c r="B550">
        <v>32.637795355385862</v>
      </c>
      <c r="C550">
        <v>2.312846954654987</v>
      </c>
      <c r="D550">
        <v>51.497073758942697</v>
      </c>
      <c r="E550">
        <v>-1.9261671421177859</v>
      </c>
      <c r="G550" s="148" t="s">
        <v>144</v>
      </c>
      <c r="H550">
        <v>506.77378349190622</v>
      </c>
      <c r="L550" s="149" t="s">
        <v>158</v>
      </c>
      <c r="M550">
        <v>0.79130959484779251</v>
      </c>
      <c r="N550">
        <v>0.90980043431984159</v>
      </c>
      <c r="O550">
        <v>0.21165258725749839</v>
      </c>
      <c r="P550">
        <v>0.73536891855865449</v>
      </c>
      <c r="Q550">
        <v>0.93006989185690248</v>
      </c>
      <c r="R550">
        <v>0.24996039808536041</v>
      </c>
      <c r="S550">
        <v>0.68571175639511783</v>
      </c>
      <c r="T550">
        <v>0.12880248761062271</v>
      </c>
    </row>
    <row r="551" spans="1:20" x14ac:dyDescent="0.25">
      <c r="A551" s="148" t="s">
        <v>144</v>
      </c>
      <c r="B551">
        <v>9.6750877818041428</v>
      </c>
      <c r="C551">
        <v>-11.73394348689607</v>
      </c>
      <c r="D551">
        <v>8.1041902067423628</v>
      </c>
      <c r="E551">
        <v>5.9869246045980322</v>
      </c>
      <c r="G551" s="148" t="s">
        <v>145</v>
      </c>
      <c r="H551">
        <v>1367.618028842764</v>
      </c>
      <c r="L551" s="149" t="s">
        <v>159</v>
      </c>
      <c r="M551">
        <v>0.53218269405753515</v>
      </c>
      <c r="N551">
        <v>0.73119434975537412</v>
      </c>
      <c r="O551">
        <v>0.2373288985016351</v>
      </c>
      <c r="P551">
        <v>0.67252751733500815</v>
      </c>
      <c r="Q551">
        <v>7.9496184109167548E-2</v>
      </c>
      <c r="R551">
        <v>0.1127339170686355</v>
      </c>
      <c r="S551">
        <v>0.32873318816524161</v>
      </c>
      <c r="T551">
        <v>5.8928795843750569E-2</v>
      </c>
    </row>
    <row r="552" spans="1:20" x14ac:dyDescent="0.25">
      <c r="A552" s="148" t="s">
        <v>145</v>
      </c>
      <c r="B552">
        <v>11.79192084411928</v>
      </c>
      <c r="C552">
        <v>8.412769465335451</v>
      </c>
      <c r="D552">
        <v>13.510654760738561</v>
      </c>
      <c r="E552">
        <v>-5.7036317888485621</v>
      </c>
      <c r="G552" s="148" t="s">
        <v>146</v>
      </c>
      <c r="H552">
        <v>742.1258227231275</v>
      </c>
      <c r="L552" s="149" t="s">
        <v>160</v>
      </c>
      <c r="M552">
        <v>0.51832355882826897</v>
      </c>
      <c r="N552">
        <v>0.73227616232996862</v>
      </c>
      <c r="O552">
        <v>0.20864060888870559</v>
      </c>
      <c r="P552">
        <v>0.79448298243224802</v>
      </c>
      <c r="Q552">
        <v>8.9301581733874369E-2</v>
      </c>
      <c r="R552">
        <v>9.9543782877762207E-2</v>
      </c>
      <c r="S552">
        <v>0.3760365751295468</v>
      </c>
      <c r="T552">
        <v>5.1687932957258473E-2</v>
      </c>
    </row>
    <row r="553" spans="1:20" x14ac:dyDescent="0.25">
      <c r="A553" s="148" t="s">
        <v>146</v>
      </c>
      <c r="B553">
        <v>7.276881500058602</v>
      </c>
      <c r="C553">
        <v>2.6992153162768742</v>
      </c>
      <c r="D553">
        <v>9.7731986615963873</v>
      </c>
      <c r="E553">
        <v>0.60850008857356519</v>
      </c>
      <c r="G553" s="148" t="s">
        <v>147</v>
      </c>
      <c r="H553">
        <v>783.64373974186549</v>
      </c>
      <c r="L553" s="149" t="s">
        <v>187</v>
      </c>
      <c r="M553">
        <v>1</v>
      </c>
      <c r="N553">
        <v>0.88549908813385825</v>
      </c>
      <c r="O553">
        <v>0.17706416543417069</v>
      </c>
      <c r="P553">
        <v>0.63943168391861793</v>
      </c>
      <c r="Q553">
        <v>6.3902831261211573E-2</v>
      </c>
      <c r="R553">
        <v>0.1019437612920229</v>
      </c>
      <c r="S553">
        <v>0.28219953683530707</v>
      </c>
      <c r="T553">
        <v>5.7210263355191512E-2</v>
      </c>
    </row>
    <row r="554" spans="1:20" x14ac:dyDescent="0.25">
      <c r="A554" s="148" t="s">
        <v>147</v>
      </c>
      <c r="B554">
        <v>6.9847801563848533</v>
      </c>
      <c r="C554">
        <v>2.2918333582792472</v>
      </c>
      <c r="D554">
        <v>13.875104767370891</v>
      </c>
      <c r="E554">
        <v>-1.3328457040475441</v>
      </c>
      <c r="G554" s="148" t="s">
        <v>148</v>
      </c>
      <c r="H554">
        <v>640.45475859327473</v>
      </c>
      <c r="L554" s="149" t="s">
        <v>188</v>
      </c>
      <c r="M554">
        <v>0.54675457321148613</v>
      </c>
      <c r="N554">
        <v>0.69750982127253947</v>
      </c>
      <c r="O554">
        <v>0.1784049220169831</v>
      </c>
      <c r="P554">
        <v>0.56893950717014796</v>
      </c>
      <c r="Q554">
        <v>7.3221898084753864E-2</v>
      </c>
      <c r="R554">
        <v>8.6154019677372448E-2</v>
      </c>
      <c r="S554">
        <v>0.25642872865419181</v>
      </c>
      <c r="T554">
        <v>5.4588850334480597E-2</v>
      </c>
    </row>
    <row r="555" spans="1:20" x14ac:dyDescent="0.25">
      <c r="A555" s="148" t="s">
        <v>148</v>
      </c>
      <c r="B555">
        <v>6.0355375557112296</v>
      </c>
      <c r="C555">
        <v>-3.3130169435563901</v>
      </c>
      <c r="D555">
        <v>11.300399068598439</v>
      </c>
      <c r="E555">
        <v>-1.956131935166032</v>
      </c>
      <c r="G555" s="148" t="s">
        <v>149</v>
      </c>
      <c r="H555">
        <v>1118.0346985951419</v>
      </c>
      <c r="L555" s="149" t="s">
        <v>189</v>
      </c>
      <c r="M555">
        <v>0.53226409468910296</v>
      </c>
      <c r="N555">
        <v>0.85471520020608449</v>
      </c>
      <c r="O555">
        <v>0.17858158144671271</v>
      </c>
      <c r="P555">
        <v>0.58561377734110431</v>
      </c>
      <c r="Q555">
        <v>4.8307898071070693E-2</v>
      </c>
      <c r="R555">
        <v>0.1026294913159802</v>
      </c>
      <c r="S555">
        <v>0.25133947739527568</v>
      </c>
      <c r="T555">
        <v>5.3527852774500943E-2</v>
      </c>
    </row>
    <row r="556" spans="1:20" x14ac:dyDescent="0.25">
      <c r="A556" s="148" t="s">
        <v>149</v>
      </c>
      <c r="B556">
        <v>11.43188320759563</v>
      </c>
      <c r="C556">
        <v>-0.17449168837050019</v>
      </c>
      <c r="D556">
        <v>20.997396796467481</v>
      </c>
      <c r="E556">
        <v>-3.0380498275592678</v>
      </c>
      <c r="G556" s="148" t="s">
        <v>150</v>
      </c>
      <c r="H556">
        <v>1152.502965740335</v>
      </c>
      <c r="L556" s="149" t="s">
        <v>190</v>
      </c>
      <c r="M556">
        <v>0.53564919076305617</v>
      </c>
      <c r="N556">
        <v>0.73177872018792056</v>
      </c>
      <c r="O556">
        <v>0.17298566550367969</v>
      </c>
      <c r="P556">
        <v>0.56359986889545199</v>
      </c>
      <c r="Q556">
        <v>5.0213088074710588E-2</v>
      </c>
      <c r="R556">
        <v>9.9334993600801141E-2</v>
      </c>
      <c r="S556">
        <v>0.2497747897544785</v>
      </c>
      <c r="T556">
        <v>5.0643103324563843E-2</v>
      </c>
    </row>
    <row r="557" spans="1:20" x14ac:dyDescent="0.25">
      <c r="A557" s="148" t="s">
        <v>150</v>
      </c>
      <c r="B557">
        <v>12.11853777696693</v>
      </c>
      <c r="C557">
        <v>7.2345292947588868</v>
      </c>
      <c r="D557">
        <v>15.55247172429047</v>
      </c>
      <c r="E557">
        <v>-5.6877891623062578</v>
      </c>
      <c r="G557" s="148" t="s">
        <v>151</v>
      </c>
      <c r="H557">
        <v>846.34059487397474</v>
      </c>
    </row>
    <row r="558" spans="1:20" x14ac:dyDescent="0.25">
      <c r="A558" s="148" t="s">
        <v>151</v>
      </c>
      <c r="B558">
        <v>8.018194313313133</v>
      </c>
      <c r="C558">
        <v>-3.170152313749754</v>
      </c>
      <c r="D558">
        <v>13.4325325219893</v>
      </c>
      <c r="E558">
        <v>5.6917371492845632</v>
      </c>
      <c r="G558" s="148" t="s">
        <v>152</v>
      </c>
      <c r="H558">
        <v>701.42815920966996</v>
      </c>
    </row>
    <row r="559" spans="1:20" x14ac:dyDescent="0.25">
      <c r="A559" s="148" t="s">
        <v>152</v>
      </c>
      <c r="B559">
        <v>6.1667664134165081</v>
      </c>
      <c r="C559">
        <v>-12.955753350753479</v>
      </c>
      <c r="D559">
        <v>14.06942545334797</v>
      </c>
      <c r="E559">
        <v>30.965362164747759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48"/>
      <c r="B569" s="148" t="s">
        <v>12</v>
      </c>
      <c r="D569" s="148" t="s">
        <v>105</v>
      </c>
      <c r="G569" s="148"/>
      <c r="H569" s="148" t="s">
        <v>130</v>
      </c>
      <c r="L569" s="149"/>
      <c r="M569" s="149" t="s">
        <v>131</v>
      </c>
      <c r="N569" s="149" t="s">
        <v>132</v>
      </c>
      <c r="O569" s="149" t="s">
        <v>133</v>
      </c>
      <c r="P569" s="149" t="s">
        <v>134</v>
      </c>
      <c r="Q569" s="149" t="s">
        <v>135</v>
      </c>
      <c r="R569" s="149" t="s">
        <v>136</v>
      </c>
      <c r="S569" s="149" t="s">
        <v>137</v>
      </c>
      <c r="T569" s="149" t="s">
        <v>138</v>
      </c>
    </row>
    <row r="570" spans="1:20" x14ac:dyDescent="0.25">
      <c r="A570" s="148"/>
      <c r="B570" s="148" t="s">
        <v>139</v>
      </c>
      <c r="C570" s="148" t="s">
        <v>140</v>
      </c>
      <c r="D570" s="148" t="s">
        <v>139</v>
      </c>
      <c r="E570" s="148" t="s">
        <v>140</v>
      </c>
      <c r="G570" s="148" t="s">
        <v>141</v>
      </c>
      <c r="H570">
        <v>160.321086766939</v>
      </c>
      <c r="L570" s="149" t="s">
        <v>141</v>
      </c>
      <c r="M570">
        <v>0.87617071672694768</v>
      </c>
      <c r="N570">
        <v>0.84528528012850868</v>
      </c>
      <c r="O570">
        <v>0.97732493072815141</v>
      </c>
      <c r="P570">
        <v>1</v>
      </c>
      <c r="Q570">
        <v>0.96540595742605761</v>
      </c>
      <c r="R570">
        <v>0.97670249398519571</v>
      </c>
      <c r="S570">
        <v>0.9827694576721816</v>
      </c>
      <c r="T570">
        <v>0.84567939062373776</v>
      </c>
    </row>
    <row r="571" spans="1:20" x14ac:dyDescent="0.25">
      <c r="A571" s="148" t="s">
        <v>141</v>
      </c>
      <c r="B571">
        <v>3.1993079782970759</v>
      </c>
      <c r="C571">
        <v>2.8199712755610751</v>
      </c>
      <c r="D571">
        <v>4.0321340044890563</v>
      </c>
      <c r="E571">
        <v>-6.3955024836881247</v>
      </c>
      <c r="G571" s="148" t="s">
        <v>142</v>
      </c>
      <c r="H571">
        <v>163.61140724575179</v>
      </c>
      <c r="L571" s="149" t="s">
        <v>142</v>
      </c>
      <c r="M571">
        <v>0.88194569802391154</v>
      </c>
      <c r="N571">
        <v>0.81743737329158217</v>
      </c>
      <c r="O571">
        <v>0.82945552897726416</v>
      </c>
      <c r="P571">
        <v>0.97347298457575471</v>
      </c>
      <c r="Q571">
        <v>1</v>
      </c>
      <c r="R571">
        <v>0.97850084045295116</v>
      </c>
      <c r="S571">
        <v>0.9277599271805631</v>
      </c>
      <c r="T571">
        <v>1</v>
      </c>
    </row>
    <row r="572" spans="1:20" x14ac:dyDescent="0.25">
      <c r="A572" s="148" t="s">
        <v>142</v>
      </c>
      <c r="B572">
        <v>3.0582442319372261</v>
      </c>
      <c r="C572">
        <v>1.4792571570887789</v>
      </c>
      <c r="D572">
        <v>4.9750043908741386</v>
      </c>
      <c r="E572">
        <v>-2.0851824642771311</v>
      </c>
      <c r="G572" s="148" t="s">
        <v>143</v>
      </c>
      <c r="H572">
        <v>155.22755033918659</v>
      </c>
      <c r="L572" s="149" t="s">
        <v>143</v>
      </c>
      <c r="M572">
        <v>0.89174988823685442</v>
      </c>
      <c r="N572">
        <v>0.80382397222522139</v>
      </c>
      <c r="O572">
        <v>0.96874471882596236</v>
      </c>
      <c r="P572">
        <v>0.87641166680378579</v>
      </c>
      <c r="Q572">
        <v>0.90970543112984981</v>
      </c>
      <c r="R572">
        <v>0.91743441483210286</v>
      </c>
      <c r="S572">
        <v>0.96515982523085464</v>
      </c>
      <c r="T572">
        <v>0.93199185150180841</v>
      </c>
    </row>
    <row r="573" spans="1:20" x14ac:dyDescent="0.25">
      <c r="A573" s="148" t="s">
        <v>143</v>
      </c>
      <c r="B573">
        <v>3.014720385518221</v>
      </c>
      <c r="C573">
        <v>-0.29010220346738858</v>
      </c>
      <c r="D573">
        <v>6.0708014014323757</v>
      </c>
      <c r="E573">
        <v>3.554846268351378</v>
      </c>
      <c r="G573" s="148" t="s">
        <v>144</v>
      </c>
      <c r="H573">
        <v>129.788777017851</v>
      </c>
      <c r="L573" s="149" t="s">
        <v>144</v>
      </c>
      <c r="M573">
        <v>0.88333019320594319</v>
      </c>
      <c r="N573">
        <v>0.86115606155295898</v>
      </c>
      <c r="O573">
        <v>0.84528192058243201</v>
      </c>
      <c r="P573">
        <v>0.89589651663030212</v>
      </c>
      <c r="Q573">
        <v>0.90494646588647287</v>
      </c>
      <c r="R573">
        <v>0.96734065825303217</v>
      </c>
      <c r="S573">
        <v>0.97213207064121665</v>
      </c>
      <c r="T573">
        <v>0.96499030663313723</v>
      </c>
    </row>
    <row r="574" spans="1:20" x14ac:dyDescent="0.25">
      <c r="A574" s="148" t="s">
        <v>144</v>
      </c>
      <c r="B574">
        <v>4.0444959330931898</v>
      </c>
      <c r="C574">
        <v>-2.3808982967855279</v>
      </c>
      <c r="D574">
        <v>5.0697447492683896</v>
      </c>
      <c r="E574">
        <v>-0.39158536219743978</v>
      </c>
      <c r="G574" s="148" t="s">
        <v>145</v>
      </c>
      <c r="H574">
        <v>95.860052104507162</v>
      </c>
      <c r="L574" s="149" t="s">
        <v>145</v>
      </c>
      <c r="M574">
        <v>0.91492547858766704</v>
      </c>
      <c r="N574">
        <v>0.79100848917713629</v>
      </c>
      <c r="O574">
        <v>0.91362492468555945</v>
      </c>
      <c r="P574">
        <v>0.9125809319890843</v>
      </c>
      <c r="Q574">
        <v>0.97400606370710485</v>
      </c>
      <c r="R574">
        <v>0.94416381341175193</v>
      </c>
      <c r="S574">
        <v>0.88692649161114456</v>
      </c>
      <c r="T574">
        <v>0.88466004929421393</v>
      </c>
    </row>
    <row r="575" spans="1:20" x14ac:dyDescent="0.25">
      <c r="A575" s="148" t="s">
        <v>145</v>
      </c>
      <c r="B575">
        <v>2.734123451210313</v>
      </c>
      <c r="C575">
        <v>1.887739961806669</v>
      </c>
      <c r="D575">
        <v>3.3099114329931858</v>
      </c>
      <c r="E575">
        <v>-2.27053789510876</v>
      </c>
      <c r="G575" s="148" t="s">
        <v>146</v>
      </c>
      <c r="H575">
        <v>93.720961950801126</v>
      </c>
      <c r="L575" s="149" t="s">
        <v>146</v>
      </c>
      <c r="M575">
        <v>0.90049547381659134</v>
      </c>
      <c r="N575">
        <v>0.90506559860308766</v>
      </c>
      <c r="O575">
        <v>0.90169864410878098</v>
      </c>
      <c r="P575">
        <v>0.99550813827006623</v>
      </c>
      <c r="Q575">
        <v>0.92055018678739864</v>
      </c>
      <c r="R575">
        <v>1</v>
      </c>
      <c r="S575">
        <v>0.96158021933195237</v>
      </c>
      <c r="T575">
        <v>0.92392070354810307</v>
      </c>
    </row>
    <row r="576" spans="1:20" x14ac:dyDescent="0.25">
      <c r="A576" s="148" t="s">
        <v>146</v>
      </c>
      <c r="B576">
        <v>2.5706256184048621</v>
      </c>
      <c r="C576">
        <v>-1.077951427012106</v>
      </c>
      <c r="D576">
        <v>5.5189529590990576</v>
      </c>
      <c r="E576">
        <v>0.44784678915381881</v>
      </c>
      <c r="G576" s="148" t="s">
        <v>147</v>
      </c>
      <c r="H576">
        <v>48.867561830537639</v>
      </c>
      <c r="L576" s="149" t="s">
        <v>147</v>
      </c>
      <c r="M576">
        <v>0.86452693268826986</v>
      </c>
      <c r="N576">
        <v>0.83868538701309092</v>
      </c>
      <c r="O576">
        <v>0.92482935604303185</v>
      </c>
      <c r="P576">
        <v>0.90034976564190972</v>
      </c>
      <c r="Q576">
        <v>0.99837861366368963</v>
      </c>
      <c r="R576">
        <v>0.9493622017349056</v>
      </c>
      <c r="S576">
        <v>0.96036470348604708</v>
      </c>
      <c r="T576">
        <v>0.93519374123920362</v>
      </c>
    </row>
    <row r="577" spans="1:20" x14ac:dyDescent="0.25">
      <c r="A577" s="148" t="s">
        <v>147</v>
      </c>
      <c r="B577">
        <v>1.632106806889879</v>
      </c>
      <c r="C577">
        <v>2.0475252504165491</v>
      </c>
      <c r="D577">
        <v>4.1109657190750104</v>
      </c>
      <c r="E577">
        <v>-0.59735034829606803</v>
      </c>
      <c r="G577" s="148" t="s">
        <v>148</v>
      </c>
      <c r="H577">
        <v>60.696909884966708</v>
      </c>
      <c r="L577" s="149" t="s">
        <v>148</v>
      </c>
      <c r="M577">
        <v>0.91944182703068567</v>
      </c>
      <c r="N577">
        <v>0.78785344812843505</v>
      </c>
      <c r="O577">
        <v>0.92422684464713767</v>
      </c>
      <c r="P577">
        <v>0.92323162536265613</v>
      </c>
      <c r="Q577">
        <v>0.97259885908423438</v>
      </c>
      <c r="R577">
        <v>0.96428059806544408</v>
      </c>
      <c r="S577">
        <v>1</v>
      </c>
      <c r="T577">
        <v>0.91020311206121229</v>
      </c>
    </row>
    <row r="578" spans="1:20" x14ac:dyDescent="0.25">
      <c r="A578" s="148" t="s">
        <v>148</v>
      </c>
      <c r="B578">
        <v>1.4042852592113351</v>
      </c>
      <c r="C578">
        <v>-0.31131875263918041</v>
      </c>
      <c r="D578">
        <v>4.3274459659874642</v>
      </c>
      <c r="E578">
        <v>-3.9917903767658158</v>
      </c>
      <c r="G578" s="148" t="s">
        <v>149</v>
      </c>
      <c r="H578">
        <v>169.58028141880689</v>
      </c>
      <c r="L578" s="149" t="s">
        <v>149</v>
      </c>
      <c r="M578">
        <v>0.82974487820138576</v>
      </c>
      <c r="N578">
        <v>0.77584046038330967</v>
      </c>
      <c r="O578">
        <v>0.96490066559150411</v>
      </c>
      <c r="P578">
        <v>0.85694856703655931</v>
      </c>
      <c r="Q578">
        <v>0.89692453028707531</v>
      </c>
      <c r="R578">
        <v>0.98930060494316407</v>
      </c>
      <c r="S578">
        <v>0.98845016353753901</v>
      </c>
      <c r="T578">
        <v>0.87857937743236036</v>
      </c>
    </row>
    <row r="579" spans="1:20" x14ac:dyDescent="0.25">
      <c r="A579" s="148" t="s">
        <v>149</v>
      </c>
      <c r="B579">
        <v>5.7716843766728232</v>
      </c>
      <c r="C579">
        <v>-5.8728285572535546</v>
      </c>
      <c r="D579">
        <v>7.022311004237598</v>
      </c>
      <c r="E579">
        <v>10.15416620490179</v>
      </c>
      <c r="G579" s="148" t="s">
        <v>150</v>
      </c>
      <c r="H579">
        <v>187.75796806742821</v>
      </c>
      <c r="L579" s="149" t="s">
        <v>150</v>
      </c>
      <c r="M579">
        <v>0.87222799497995906</v>
      </c>
      <c r="N579">
        <v>0.85187479021869394</v>
      </c>
      <c r="O579">
        <v>0.90689537429543221</v>
      </c>
      <c r="P579">
        <v>0.92468948226857206</v>
      </c>
      <c r="Q579">
        <v>0.95379146530335868</v>
      </c>
      <c r="R579">
        <v>0.93628181541530053</v>
      </c>
      <c r="S579">
        <v>0.85872368430232293</v>
      </c>
      <c r="T579">
        <v>0.90874199149559831</v>
      </c>
    </row>
    <row r="580" spans="1:20" x14ac:dyDescent="0.25">
      <c r="A580" s="148" t="s">
        <v>150</v>
      </c>
      <c r="B580">
        <v>4.0588688153198538</v>
      </c>
      <c r="C580">
        <v>0.76426486913167824</v>
      </c>
      <c r="D580">
        <v>6.0409983897665862</v>
      </c>
      <c r="E580">
        <v>2.0282703647928182</v>
      </c>
      <c r="G580" s="148" t="s">
        <v>151</v>
      </c>
      <c r="H580">
        <v>143.86294450904069</v>
      </c>
      <c r="L580" s="149" t="s">
        <v>151</v>
      </c>
      <c r="M580">
        <v>0.8981446819094433</v>
      </c>
      <c r="N580">
        <v>0.84639254634887395</v>
      </c>
      <c r="O580">
        <v>1</v>
      </c>
      <c r="P580">
        <v>0.9094762442002432</v>
      </c>
      <c r="Q580">
        <v>0.89944105972432786</v>
      </c>
      <c r="R580">
        <v>0.93924073760880944</v>
      </c>
      <c r="S580">
        <v>0.93353254592570922</v>
      </c>
      <c r="T580">
        <v>0.91465435133999129</v>
      </c>
    </row>
    <row r="581" spans="1:20" x14ac:dyDescent="0.25">
      <c r="A581" s="148" t="s">
        <v>151</v>
      </c>
      <c r="B581">
        <v>2.9358412190324912</v>
      </c>
      <c r="C581">
        <v>-0.85533948068091559</v>
      </c>
      <c r="D581">
        <v>5.2205435423913507</v>
      </c>
      <c r="E581">
        <v>-2.1206176914942012</v>
      </c>
      <c r="G581" s="148" t="s">
        <v>152</v>
      </c>
      <c r="H581">
        <v>80.917355547048288</v>
      </c>
      <c r="L581" s="149" t="s">
        <v>152</v>
      </c>
      <c r="M581">
        <v>0.99999999999999989</v>
      </c>
      <c r="N581">
        <v>1</v>
      </c>
      <c r="O581">
        <v>0.86539222842252939</v>
      </c>
      <c r="P581">
        <v>0.8886868609597256</v>
      </c>
      <c r="Q581">
        <v>0.92241648434984902</v>
      </c>
      <c r="R581">
        <v>0.98702825084023338</v>
      </c>
      <c r="S581">
        <v>0.95730779294509882</v>
      </c>
      <c r="T581">
        <v>0.88357639045203562</v>
      </c>
    </row>
    <row r="582" spans="1:20" x14ac:dyDescent="0.25">
      <c r="A582" s="148" t="s">
        <v>152</v>
      </c>
      <c r="B582">
        <v>2.6793745584149602</v>
      </c>
      <c r="C582">
        <v>2.3660778520925381</v>
      </c>
      <c r="D582">
        <v>4.3883173557355413</v>
      </c>
      <c r="E582">
        <v>-2.350942854561441</v>
      </c>
      <c r="G582" s="148" t="s">
        <v>191</v>
      </c>
      <c r="H582">
        <v>78.029096844847302</v>
      </c>
    </row>
    <row r="583" spans="1:20" x14ac:dyDescent="0.25">
      <c r="A583" s="148" t="s">
        <v>191</v>
      </c>
      <c r="B583">
        <v>2.1445540696032519</v>
      </c>
      <c r="C583">
        <v>2.245145470553831</v>
      </c>
      <c r="D583">
        <v>5.2862646835856832</v>
      </c>
      <c r="E583">
        <v>-5.462010496389297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48"/>
      <c r="B592" s="148" t="s">
        <v>12</v>
      </c>
      <c r="D592" s="148" t="s">
        <v>105</v>
      </c>
      <c r="G592" s="148"/>
      <c r="H592" s="148" t="s">
        <v>130</v>
      </c>
      <c r="L592" s="149"/>
      <c r="M592" s="149" t="s">
        <v>131</v>
      </c>
      <c r="N592" s="149" t="s">
        <v>132</v>
      </c>
      <c r="O592" s="149" t="s">
        <v>133</v>
      </c>
      <c r="P592" s="149" t="s">
        <v>134</v>
      </c>
      <c r="Q592" s="149" t="s">
        <v>135</v>
      </c>
      <c r="R592" s="149" t="s">
        <v>136</v>
      </c>
      <c r="S592" s="149" t="s">
        <v>137</v>
      </c>
      <c r="T592" s="149" t="s">
        <v>138</v>
      </c>
    </row>
    <row r="593" spans="1:20" x14ac:dyDescent="0.25">
      <c r="A593" s="148"/>
      <c r="B593" s="148" t="s">
        <v>139</v>
      </c>
      <c r="C593" s="148" t="s">
        <v>140</v>
      </c>
      <c r="D593" s="148" t="s">
        <v>139</v>
      </c>
      <c r="E593" s="148" t="s">
        <v>140</v>
      </c>
      <c r="G593" s="148" t="s">
        <v>155</v>
      </c>
      <c r="H593">
        <v>24.427038405813722</v>
      </c>
      <c r="L593" s="149" t="s">
        <v>141</v>
      </c>
      <c r="M593">
        <v>0.94562104313392714</v>
      </c>
      <c r="N593">
        <v>0.79374081227526505</v>
      </c>
      <c r="O593">
        <v>0.49101169106467241</v>
      </c>
      <c r="P593">
        <v>0.43800777098378818</v>
      </c>
      <c r="Q593">
        <v>0.64818178057045495</v>
      </c>
      <c r="R593">
        <v>0.36244397206684398</v>
      </c>
      <c r="S593">
        <v>0.50139049881517039</v>
      </c>
      <c r="T593">
        <v>0.64020845665756332</v>
      </c>
    </row>
    <row r="594" spans="1:20" x14ac:dyDescent="0.25">
      <c r="A594" s="148" t="s">
        <v>155</v>
      </c>
      <c r="B594">
        <v>0.94726607826790143</v>
      </c>
      <c r="C594">
        <v>-2.483340705357751</v>
      </c>
      <c r="D594">
        <v>2.0532136785391661</v>
      </c>
      <c r="E594">
        <v>-5.2002602810053347</v>
      </c>
      <c r="G594" s="148" t="s">
        <v>156</v>
      </c>
      <c r="H594">
        <v>756.44846004385124</v>
      </c>
      <c r="L594" s="149" t="s">
        <v>142</v>
      </c>
      <c r="M594">
        <v>0.75356313219520943</v>
      </c>
      <c r="N594">
        <v>0.7150727481836926</v>
      </c>
      <c r="O594">
        <v>0.4188885225578769</v>
      </c>
      <c r="P594">
        <v>0.32621593462839421</v>
      </c>
      <c r="Q594">
        <v>0.55527704763348507</v>
      </c>
      <c r="R594">
        <v>0.35587031952184778</v>
      </c>
      <c r="S594">
        <v>0.47283304755577998</v>
      </c>
      <c r="T594">
        <v>0.48785843789091221</v>
      </c>
    </row>
    <row r="595" spans="1:20" x14ac:dyDescent="0.25">
      <c r="A595" s="148" t="s">
        <v>156</v>
      </c>
      <c r="B595">
        <v>3.6609115236847578</v>
      </c>
      <c r="C595">
        <v>-3.1565114893033188</v>
      </c>
      <c r="D595">
        <v>38.008049297849666</v>
      </c>
      <c r="E595">
        <v>87.226506978993527</v>
      </c>
      <c r="G595" s="148" t="s">
        <v>157</v>
      </c>
      <c r="H595">
        <v>508.7336186187747</v>
      </c>
      <c r="L595" s="149" t="s">
        <v>143</v>
      </c>
      <c r="M595">
        <v>0.94676414700329703</v>
      </c>
      <c r="N595">
        <v>0.99999999999999989</v>
      </c>
      <c r="O595">
        <v>0.99999999999999989</v>
      </c>
      <c r="P595">
        <v>1</v>
      </c>
      <c r="Q595">
        <v>1</v>
      </c>
      <c r="R595">
        <v>0.8100776701197403</v>
      </c>
      <c r="S595">
        <v>1</v>
      </c>
      <c r="T595">
        <v>0.83055654475234031</v>
      </c>
    </row>
    <row r="596" spans="1:20" x14ac:dyDescent="0.25">
      <c r="A596" s="148" t="s">
        <v>157</v>
      </c>
      <c r="B596">
        <v>10.61297422170804</v>
      </c>
      <c r="C596">
        <v>25.234267957758661</v>
      </c>
      <c r="D596">
        <v>27.456589623324241</v>
      </c>
      <c r="E596">
        <v>-80.926244999935605</v>
      </c>
      <c r="G596" s="148" t="s">
        <v>158</v>
      </c>
      <c r="H596">
        <v>187.97579821243349</v>
      </c>
      <c r="L596" s="149" t="s">
        <v>144</v>
      </c>
      <c r="M596">
        <v>0.67798336264502013</v>
      </c>
      <c r="N596">
        <v>0.6552479949792952</v>
      </c>
      <c r="O596">
        <v>0.47827376264589888</v>
      </c>
      <c r="P596">
        <v>0.40617359636260209</v>
      </c>
      <c r="Q596">
        <v>0.71229922932472567</v>
      </c>
      <c r="R596">
        <v>0.50644824457966298</v>
      </c>
      <c r="S596">
        <v>0.52639183686593571</v>
      </c>
      <c r="T596">
        <v>0.51988734040393492</v>
      </c>
    </row>
    <row r="597" spans="1:20" x14ac:dyDescent="0.25">
      <c r="A597" s="148" t="s">
        <v>158</v>
      </c>
      <c r="B597">
        <v>4.4680407761792811</v>
      </c>
      <c r="C597">
        <v>-11.112730854947721</v>
      </c>
      <c r="D597">
        <v>8.3045534754719625</v>
      </c>
      <c r="E597">
        <v>-15.06758311341266</v>
      </c>
      <c r="G597" s="148" t="s">
        <v>159</v>
      </c>
      <c r="H597">
        <v>32.61320898024745</v>
      </c>
      <c r="L597" s="149" t="s">
        <v>145</v>
      </c>
      <c r="M597">
        <v>1</v>
      </c>
      <c r="N597">
        <v>0.78074119249519203</v>
      </c>
      <c r="O597">
        <v>0.87681526077438421</v>
      </c>
      <c r="P597">
        <v>0.66205149862785995</v>
      </c>
      <c r="Q597">
        <v>0.92983374204628189</v>
      </c>
      <c r="R597">
        <v>0.52505918518931427</v>
      </c>
      <c r="S597">
        <v>0.80331239092416262</v>
      </c>
      <c r="T597">
        <v>0.64777792434143378</v>
      </c>
    </row>
    <row r="598" spans="1:20" x14ac:dyDescent="0.25">
      <c r="A598" s="148" t="s">
        <v>159</v>
      </c>
      <c r="B598">
        <v>1.4862928418641681</v>
      </c>
      <c r="C598">
        <v>-1.6474617994607781</v>
      </c>
      <c r="D598">
        <v>3.2258629191097361</v>
      </c>
      <c r="E598">
        <v>10.296981065322329</v>
      </c>
      <c r="G598" s="148" t="s">
        <v>160</v>
      </c>
      <c r="H598">
        <v>23.762205803677801</v>
      </c>
      <c r="L598" s="149" t="s">
        <v>146</v>
      </c>
      <c r="M598">
        <v>0.78623437851336497</v>
      </c>
      <c r="N598">
        <v>0.78550196577428966</v>
      </c>
      <c r="O598">
        <v>0.73225302862889419</v>
      </c>
      <c r="P598">
        <v>0.39158322136131379</v>
      </c>
      <c r="Q598">
        <v>0.67521973638545152</v>
      </c>
      <c r="R598">
        <v>0.29295988754497698</v>
      </c>
      <c r="S598">
        <v>0.43528212370158947</v>
      </c>
      <c r="T598">
        <v>0.49651449435974671</v>
      </c>
    </row>
    <row r="599" spans="1:20" x14ac:dyDescent="0.25">
      <c r="A599" s="148" t="s">
        <v>160</v>
      </c>
      <c r="B599">
        <v>2.173014868230656</v>
      </c>
      <c r="C599">
        <v>-4.7214082946788212</v>
      </c>
      <c r="D599">
        <v>4.5953205089708637</v>
      </c>
      <c r="E599">
        <v>11.9215259587696</v>
      </c>
      <c r="G599" s="148" t="s">
        <v>187</v>
      </c>
      <c r="H599">
        <v>39.674928239166043</v>
      </c>
      <c r="L599" s="149" t="s">
        <v>147</v>
      </c>
      <c r="M599">
        <v>0.8291626522859934</v>
      </c>
      <c r="N599">
        <v>0.66302384057492403</v>
      </c>
      <c r="O599">
        <v>0.44603399741596511</v>
      </c>
      <c r="P599">
        <v>0.39395280563874441</v>
      </c>
      <c r="Q599">
        <v>0.57831512516066419</v>
      </c>
      <c r="R599">
        <v>0.29898609984814861</v>
      </c>
      <c r="S599">
        <v>0.73534794861872421</v>
      </c>
      <c r="T599">
        <v>0.59445736516764536</v>
      </c>
    </row>
    <row r="600" spans="1:20" x14ac:dyDescent="0.25">
      <c r="A600" s="148" t="s">
        <v>187</v>
      </c>
      <c r="B600">
        <v>2.2644105450933401</v>
      </c>
      <c r="C600">
        <v>-0.2582790811819059</v>
      </c>
      <c r="D600">
        <v>5.1126197887873479</v>
      </c>
      <c r="E600">
        <v>-11.62969675190595</v>
      </c>
      <c r="G600" s="148" t="s">
        <v>188</v>
      </c>
      <c r="H600">
        <v>33.424357461514788</v>
      </c>
      <c r="L600" s="149" t="s">
        <v>148</v>
      </c>
      <c r="M600">
        <v>0.84986344504516409</v>
      </c>
      <c r="N600">
        <v>0.69631480890961828</v>
      </c>
      <c r="O600">
        <v>0.47257762807299603</v>
      </c>
      <c r="P600">
        <v>0.31428857865926912</v>
      </c>
      <c r="Q600">
        <v>0.52360860231194994</v>
      </c>
      <c r="R600">
        <v>0.28138485588212508</v>
      </c>
      <c r="S600">
        <v>0.67771325944695759</v>
      </c>
      <c r="T600">
        <v>0.60546220039366383</v>
      </c>
    </row>
    <row r="601" spans="1:20" x14ac:dyDescent="0.25">
      <c r="A601" s="148" t="s">
        <v>188</v>
      </c>
      <c r="B601">
        <v>2.967000502441532</v>
      </c>
      <c r="C601">
        <v>7.9535280848452201</v>
      </c>
      <c r="D601">
        <v>2.4279426902100281</v>
      </c>
      <c r="E601">
        <v>-6.2179463994950552</v>
      </c>
      <c r="G601" s="148" t="s">
        <v>189</v>
      </c>
      <c r="H601">
        <v>39.393594046380457</v>
      </c>
      <c r="L601" s="149" t="s">
        <v>149</v>
      </c>
      <c r="M601">
        <v>0.78959408670084619</v>
      </c>
      <c r="N601">
        <v>0.6257653646456236</v>
      </c>
      <c r="O601">
        <v>0.63420015745542235</v>
      </c>
      <c r="P601">
        <v>0.38430635432922922</v>
      </c>
      <c r="Q601">
        <v>0.64165728492748186</v>
      </c>
      <c r="R601">
        <v>0.36382864367090861</v>
      </c>
      <c r="S601">
        <v>0.55526916605303767</v>
      </c>
      <c r="T601">
        <v>0.51157440801803933</v>
      </c>
    </row>
    <row r="602" spans="1:20" x14ac:dyDescent="0.25">
      <c r="A602" s="148" t="s">
        <v>189</v>
      </c>
      <c r="B602">
        <v>2.8840746541234812</v>
      </c>
      <c r="C602">
        <v>-10.41619342749194</v>
      </c>
      <c r="D602">
        <v>5.1662888854867424</v>
      </c>
      <c r="E602">
        <v>16.710029694368739</v>
      </c>
      <c r="G602" s="148" t="s">
        <v>190</v>
      </c>
      <c r="H602">
        <v>11.194793695253789</v>
      </c>
      <c r="L602" s="149" t="s">
        <v>150</v>
      </c>
      <c r="M602">
        <v>0.7791557905113401</v>
      </c>
      <c r="N602">
        <v>0.74432890928450868</v>
      </c>
      <c r="O602">
        <v>0.56674139952679492</v>
      </c>
      <c r="P602">
        <v>0.57788925374607769</v>
      </c>
      <c r="Q602">
        <v>0.96590898843607387</v>
      </c>
      <c r="R602">
        <v>0.38372925793601131</v>
      </c>
      <c r="S602">
        <v>0.48285655615377943</v>
      </c>
      <c r="T602">
        <v>0.4719723258629408</v>
      </c>
    </row>
    <row r="603" spans="1:20" x14ac:dyDescent="0.25">
      <c r="A603" s="148" t="s">
        <v>190</v>
      </c>
      <c r="B603">
        <v>1.6734251555529911</v>
      </c>
      <c r="C603">
        <v>3.6541933605422532</v>
      </c>
      <c r="D603">
        <v>3.064468157493359</v>
      </c>
      <c r="E603">
        <v>-8.3894289815845351</v>
      </c>
      <c r="L603" s="149" t="s">
        <v>151</v>
      </c>
      <c r="M603">
        <v>0.76222549145022833</v>
      </c>
      <c r="N603">
        <v>0.70014307580611512</v>
      </c>
      <c r="O603">
        <v>0.4482685049810502</v>
      </c>
      <c r="P603">
        <v>0.31433819450169131</v>
      </c>
      <c r="Q603">
        <v>0.69116590015905655</v>
      </c>
      <c r="R603">
        <v>0.35756638938950869</v>
      </c>
      <c r="S603">
        <v>0.5024328709041912</v>
      </c>
      <c r="T603">
        <v>0.60048721731438071</v>
      </c>
    </row>
    <row r="604" spans="1:20" x14ac:dyDescent="0.25">
      <c r="L604" s="149" t="s">
        <v>152</v>
      </c>
      <c r="M604">
        <v>0.84972138605439396</v>
      </c>
      <c r="N604">
        <v>0.90149260670423037</v>
      </c>
      <c r="O604">
        <v>0.64556660141942646</v>
      </c>
      <c r="P604">
        <v>0.56175432636814582</v>
      </c>
      <c r="Q604">
        <v>0.77908348586439002</v>
      </c>
      <c r="R604">
        <v>0.99999999999999989</v>
      </c>
      <c r="S604">
        <v>0.92383676033741469</v>
      </c>
      <c r="T60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topLeftCell="E399" workbookViewId="0">
      <selection activeCell="K296" sqref="K296"/>
    </sheetView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163</v>
      </c>
    </row>
    <row r="2" spans="1:18" x14ac:dyDescent="0.25">
      <c r="A2" s="165" t="s">
        <v>2</v>
      </c>
      <c r="B2" s="2">
        <v>20</v>
      </c>
      <c r="C2" s="165" t="s">
        <v>183</v>
      </c>
      <c r="D2" s="2">
        <v>55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192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12"/>
      <c r="I7" s="12" t="s">
        <v>12</v>
      </c>
      <c r="J7" s="12" t="s">
        <v>13</v>
      </c>
      <c r="P7" s="12"/>
      <c r="Q7" s="12" t="s">
        <v>12</v>
      </c>
      <c r="R7" s="12" t="s">
        <v>13</v>
      </c>
    </row>
    <row r="8" spans="1:18" x14ac:dyDescent="0.25">
      <c r="A8" s="165" t="s">
        <v>14</v>
      </c>
      <c r="B8">
        <v>7.0227354382626146</v>
      </c>
      <c r="C8">
        <v>8.226575948622731</v>
      </c>
      <c r="H8" s="12" t="s">
        <v>15</v>
      </c>
      <c r="I8">
        <v>8.3820829022647522E-2</v>
      </c>
      <c r="J8">
        <v>6.5206705962594258E-2</v>
      </c>
      <c r="P8" s="12" t="s">
        <v>16</v>
      </c>
      <c r="Q8">
        <v>1.582884939703959</v>
      </c>
      <c r="R8">
        <v>0.70531209550783791</v>
      </c>
    </row>
    <row r="9" spans="1:18" x14ac:dyDescent="0.25">
      <c r="A9" s="165" t="s">
        <v>17</v>
      </c>
      <c r="B9">
        <v>23.515769015242501</v>
      </c>
      <c r="C9">
        <v>21.016668165615879</v>
      </c>
      <c r="H9" s="12" t="s">
        <v>18</v>
      </c>
      <c r="I9">
        <v>8.172978509697125E-2</v>
      </c>
      <c r="J9">
        <v>5.5704767672320292E-2</v>
      </c>
      <c r="P9" s="12" t="s">
        <v>19</v>
      </c>
      <c r="Q9">
        <v>5.8225120486359661</v>
      </c>
      <c r="R9">
        <v>8.5845976905716306</v>
      </c>
    </row>
    <row r="10" spans="1:18" x14ac:dyDescent="0.25">
      <c r="A10" s="165" t="s">
        <v>20</v>
      </c>
      <c r="B10">
        <v>4.1782616263655248</v>
      </c>
      <c r="C10">
        <v>10.619041773328201</v>
      </c>
      <c r="H10" s="12" t="s">
        <v>21</v>
      </c>
      <c r="I10">
        <v>9.368270339665305E-2</v>
      </c>
      <c r="J10">
        <v>7.2350205435317325E-2</v>
      </c>
      <c r="P10" s="12" t="s">
        <v>22</v>
      </c>
      <c r="Q10">
        <v>58.817844555747392</v>
      </c>
      <c r="R10">
        <v>54.65012826418085</v>
      </c>
    </row>
    <row r="11" spans="1:18" x14ac:dyDescent="0.25">
      <c r="A11" s="165" t="s">
        <v>23</v>
      </c>
      <c r="B11">
        <v>18.092273535343431</v>
      </c>
      <c r="C11">
        <v>4.5256688846219504</v>
      </c>
      <c r="H11" s="12" t="s">
        <v>24</v>
      </c>
      <c r="I11">
        <v>7.2342279837805043E-2</v>
      </c>
      <c r="J11">
        <v>0.1151732606739872</v>
      </c>
    </row>
    <row r="12" spans="1:18" x14ac:dyDescent="0.25">
      <c r="H12" s="12" t="s">
        <v>25</v>
      </c>
      <c r="I12">
        <v>0.13490529829046491</v>
      </c>
      <c r="J12">
        <v>8.9334034777890467E-2</v>
      </c>
    </row>
    <row r="13" spans="1:18" x14ac:dyDescent="0.25">
      <c r="H13" s="12" t="s">
        <v>26</v>
      </c>
      <c r="I13">
        <v>9.1247922823099931E-2</v>
      </c>
      <c r="J13">
        <v>0.117566263715691</v>
      </c>
      <c r="P13" s="12" t="s">
        <v>27</v>
      </c>
      <c r="Q13">
        <v>2043.7826914937659</v>
      </c>
    </row>
    <row r="14" spans="1:18" x14ac:dyDescent="0.25">
      <c r="H14" s="12" t="s">
        <v>28</v>
      </c>
      <c r="I14">
        <v>0.23371082781525779</v>
      </c>
      <c r="J14">
        <v>6.2685417158077322E-2</v>
      </c>
    </row>
    <row r="15" spans="1:18" x14ac:dyDescent="0.25">
      <c r="H15" s="12" t="s">
        <v>29</v>
      </c>
      <c r="I15">
        <v>0.21901211812504789</v>
      </c>
      <c r="J15">
        <v>8.1215146409712224E-2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12"/>
      <c r="I20" s="12" t="s">
        <v>12</v>
      </c>
      <c r="J20" s="12" t="s">
        <v>13</v>
      </c>
      <c r="P20" s="12"/>
      <c r="Q20" s="12" t="s">
        <v>12</v>
      </c>
      <c r="R20" s="12" t="s">
        <v>13</v>
      </c>
    </row>
    <row r="21" spans="1:18" x14ac:dyDescent="0.25">
      <c r="A21" s="165" t="s">
        <v>14</v>
      </c>
      <c r="B21">
        <v>5.691506338093725</v>
      </c>
      <c r="C21">
        <v>6.7429415643472961</v>
      </c>
      <c r="H21" s="12" t="s">
        <v>15</v>
      </c>
      <c r="I21">
        <v>0.20870673863001429</v>
      </c>
      <c r="J21">
        <v>0.35312576307788002</v>
      </c>
      <c r="P21" s="12" t="s">
        <v>16</v>
      </c>
      <c r="Q21">
        <v>0.55533117614000327</v>
      </c>
      <c r="R21">
        <v>-0.93806439977776157</v>
      </c>
    </row>
    <row r="22" spans="1:18" x14ac:dyDescent="0.25">
      <c r="A22" s="165" t="s">
        <v>17</v>
      </c>
      <c r="B22">
        <v>15.7304384906188</v>
      </c>
      <c r="C22">
        <v>18.252349791732769</v>
      </c>
      <c r="H22" s="12" t="s">
        <v>18</v>
      </c>
      <c r="I22">
        <v>0.14615944155257479</v>
      </c>
      <c r="J22">
        <v>0.21818557770619071</v>
      </c>
      <c r="P22" s="12" t="s">
        <v>19</v>
      </c>
      <c r="Q22">
        <v>4.2155806083989829</v>
      </c>
      <c r="R22">
        <v>6.277269483559154</v>
      </c>
    </row>
    <row r="23" spans="1:18" x14ac:dyDescent="0.25">
      <c r="A23" s="165" t="s">
        <v>20</v>
      </c>
      <c r="B23">
        <v>2.8261523954776351</v>
      </c>
      <c r="C23">
        <v>6.945502777410538</v>
      </c>
      <c r="H23" s="12" t="s">
        <v>21</v>
      </c>
      <c r="I23">
        <v>0.52715703768120414</v>
      </c>
      <c r="J23">
        <v>0.55045600311664056</v>
      </c>
      <c r="P23" s="12" t="s">
        <v>22</v>
      </c>
      <c r="Q23">
        <v>20.667490631400451</v>
      </c>
      <c r="R23">
        <v>30.50701352431474</v>
      </c>
    </row>
    <row r="24" spans="1:18" x14ac:dyDescent="0.25">
      <c r="A24" s="165" t="s">
        <v>23</v>
      </c>
      <c r="B24">
        <v>5.7106024110331841</v>
      </c>
      <c r="C24">
        <v>1.4268111801924039</v>
      </c>
      <c r="H24" s="12" t="s">
        <v>24</v>
      </c>
      <c r="I24">
        <v>0.75750940497700159</v>
      </c>
      <c r="J24">
        <v>0.8081056971491446</v>
      </c>
    </row>
    <row r="25" spans="1:18" x14ac:dyDescent="0.25">
      <c r="H25" s="12" t="s">
        <v>25</v>
      </c>
      <c r="I25">
        <v>0.2971136389979781</v>
      </c>
      <c r="J25">
        <v>0.29949967091433721</v>
      </c>
    </row>
    <row r="26" spans="1:18" x14ac:dyDescent="0.25">
      <c r="H26" s="12" t="s">
        <v>26</v>
      </c>
      <c r="I26">
        <v>0.21119939325400269</v>
      </c>
      <c r="J26">
        <v>0.25689264406620599</v>
      </c>
      <c r="P26" s="12" t="s">
        <v>27</v>
      </c>
      <c r="Q26">
        <v>167.2833762639587</v>
      </c>
    </row>
    <row r="27" spans="1:18" x14ac:dyDescent="0.25">
      <c r="H27" s="12" t="s">
        <v>28</v>
      </c>
      <c r="I27">
        <v>0.46985060114740601</v>
      </c>
      <c r="J27">
        <v>0.33493207901020522</v>
      </c>
    </row>
    <row r="28" spans="1:18" x14ac:dyDescent="0.25">
      <c r="H28" s="12" t="s">
        <v>29</v>
      </c>
      <c r="I28">
        <v>0.71015786632455147</v>
      </c>
      <c r="J28">
        <v>0.67736344645273483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12"/>
      <c r="I33" s="12" t="s">
        <v>12</v>
      </c>
      <c r="J33" s="12" t="s">
        <v>13</v>
      </c>
      <c r="P33" s="12"/>
      <c r="Q33" s="12" t="s">
        <v>12</v>
      </c>
      <c r="R33" s="12" t="s">
        <v>13</v>
      </c>
    </row>
    <row r="34" spans="1:18" x14ac:dyDescent="0.25">
      <c r="A34" s="165" t="s">
        <v>14</v>
      </c>
      <c r="B34">
        <v>5.5957108971128466</v>
      </c>
      <c r="C34">
        <v>6.0352661775978342</v>
      </c>
      <c r="H34" s="12" t="s">
        <v>15</v>
      </c>
      <c r="I34">
        <v>0.2061686142779659</v>
      </c>
      <c r="J34">
        <v>0.19893836712426799</v>
      </c>
      <c r="P34" s="12" t="s">
        <v>16</v>
      </c>
      <c r="Q34">
        <v>-0.37950719288129492</v>
      </c>
      <c r="R34">
        <v>-8.6010420731949547E-2</v>
      </c>
    </row>
    <row r="35" spans="1:18" x14ac:dyDescent="0.25">
      <c r="A35" s="165" t="s">
        <v>17</v>
      </c>
      <c r="B35">
        <v>19.708472075992351</v>
      </c>
      <c r="C35">
        <v>21.371684080738099</v>
      </c>
      <c r="H35" s="12" t="s">
        <v>18</v>
      </c>
      <c r="I35">
        <v>0.20101346242789281</v>
      </c>
      <c r="J35">
        <v>0.1600672881418462</v>
      </c>
      <c r="P35" s="12" t="s">
        <v>19</v>
      </c>
      <c r="Q35">
        <v>27.445822297429292</v>
      </c>
      <c r="R35">
        <v>34.956931572739109</v>
      </c>
    </row>
    <row r="36" spans="1:18" x14ac:dyDescent="0.25">
      <c r="A36" s="165" t="s">
        <v>20</v>
      </c>
      <c r="B36">
        <v>309.31061855423241</v>
      </c>
      <c r="C36">
        <v>22.712336631815639</v>
      </c>
      <c r="H36" s="12" t="s">
        <v>21</v>
      </c>
      <c r="I36">
        <v>0.12718721465810301</v>
      </c>
      <c r="J36">
        <v>0.1524103119927796</v>
      </c>
      <c r="P36" s="12" t="s">
        <v>22</v>
      </c>
      <c r="Q36">
        <v>122.3901221211801</v>
      </c>
      <c r="R36">
        <v>154.5129469112679</v>
      </c>
    </row>
    <row r="37" spans="1:18" x14ac:dyDescent="0.25">
      <c r="A37" s="165" t="s">
        <v>23</v>
      </c>
      <c r="B37">
        <v>48.434920553218532</v>
      </c>
      <c r="C37">
        <v>20.782005517176891</v>
      </c>
      <c r="H37" s="12" t="s">
        <v>24</v>
      </c>
      <c r="I37">
        <v>0.72613730336040316</v>
      </c>
      <c r="J37">
        <v>0.62696061730219366</v>
      </c>
    </row>
    <row r="38" spans="1:18" x14ac:dyDescent="0.25">
      <c r="H38" s="12" t="s">
        <v>25</v>
      </c>
      <c r="I38">
        <v>0.21778261930789369</v>
      </c>
      <c r="J38">
        <v>0.29410326572140139</v>
      </c>
    </row>
    <row r="39" spans="1:18" x14ac:dyDescent="0.25">
      <c r="H39" s="12" t="s">
        <v>26</v>
      </c>
      <c r="I39">
        <v>0.2177852615263679</v>
      </c>
      <c r="J39">
        <v>0.29729678261373688</v>
      </c>
      <c r="P39" s="12" t="s">
        <v>27</v>
      </c>
      <c r="Q39">
        <v>3146.2863418261982</v>
      </c>
    </row>
    <row r="40" spans="1:18" x14ac:dyDescent="0.25">
      <c r="H40" s="12" t="s">
        <v>28</v>
      </c>
      <c r="I40">
        <v>0.40380374527708102</v>
      </c>
      <c r="J40">
        <v>0.41873894919416638</v>
      </c>
    </row>
    <row r="41" spans="1:18" x14ac:dyDescent="0.25">
      <c r="H41" s="12" t="s">
        <v>29</v>
      </c>
      <c r="I41">
        <v>0.38702769411089322</v>
      </c>
      <c r="J41">
        <v>0.43965626022672638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12"/>
      <c r="I46" s="12" t="s">
        <v>12</v>
      </c>
      <c r="J46" s="12" t="s">
        <v>13</v>
      </c>
      <c r="P46" s="12"/>
      <c r="Q46" s="12" t="s">
        <v>12</v>
      </c>
      <c r="R46" s="12" t="s">
        <v>13</v>
      </c>
    </row>
    <row r="47" spans="1:18" x14ac:dyDescent="0.25">
      <c r="A47" s="165" t="s">
        <v>14</v>
      </c>
      <c r="B47">
        <v>8.1440451387979405</v>
      </c>
      <c r="C47">
        <v>10.3074879530543</v>
      </c>
      <c r="H47" s="12" t="s">
        <v>15</v>
      </c>
      <c r="I47">
        <v>0.11593948553484761</v>
      </c>
      <c r="J47">
        <v>9.9082550422152305E-2</v>
      </c>
      <c r="P47" s="12" t="s">
        <v>16</v>
      </c>
      <c r="Q47">
        <v>-2.670313848169092</v>
      </c>
      <c r="R47">
        <v>8.8207277669010722</v>
      </c>
    </row>
    <row r="48" spans="1:18" x14ac:dyDescent="0.25">
      <c r="A48" s="165" t="s">
        <v>17</v>
      </c>
      <c r="B48">
        <v>16.404849192407671</v>
      </c>
      <c r="C48">
        <v>13.3212156036275</v>
      </c>
      <c r="H48" s="12" t="s">
        <v>18</v>
      </c>
      <c r="I48">
        <v>0.13761769098621959</v>
      </c>
      <c r="J48">
        <v>0.13916713961681859</v>
      </c>
      <c r="P48" s="12" t="s">
        <v>19</v>
      </c>
      <c r="Q48">
        <v>18.395831855028408</v>
      </c>
      <c r="R48">
        <v>39.203522630266569</v>
      </c>
    </row>
    <row r="49" spans="1:18" x14ac:dyDescent="0.25">
      <c r="A49" s="165" t="s">
        <v>20</v>
      </c>
      <c r="B49">
        <v>5.894580460791226</v>
      </c>
      <c r="C49">
        <v>20.684533904357739</v>
      </c>
      <c r="H49" s="12" t="s">
        <v>21</v>
      </c>
      <c r="I49">
        <v>0.14267826081023061</v>
      </c>
      <c r="J49">
        <v>0.1184164422107188</v>
      </c>
      <c r="P49" s="12" t="s">
        <v>22</v>
      </c>
      <c r="Q49">
        <v>81.360376062794657</v>
      </c>
      <c r="R49">
        <v>153.25757810474369</v>
      </c>
    </row>
    <row r="50" spans="1:18" x14ac:dyDescent="0.25">
      <c r="A50" s="165" t="s">
        <v>23</v>
      </c>
      <c r="B50">
        <v>45.932617910632338</v>
      </c>
      <c r="C50">
        <v>9.8945678319104413</v>
      </c>
      <c r="H50" s="12" t="s">
        <v>24</v>
      </c>
      <c r="I50">
        <v>4.8691426113587649E-2</v>
      </c>
      <c r="J50">
        <v>5.8786357673082913E-2</v>
      </c>
    </row>
    <row r="51" spans="1:18" x14ac:dyDescent="0.25">
      <c r="H51" s="12" t="s">
        <v>25</v>
      </c>
      <c r="I51">
        <v>0.1018921569788013</v>
      </c>
      <c r="J51">
        <v>7.9719925099246094E-2</v>
      </c>
    </row>
    <row r="52" spans="1:18" x14ac:dyDescent="0.25">
      <c r="H52" s="12" t="s">
        <v>26</v>
      </c>
      <c r="I52">
        <v>0.14795263072803219</v>
      </c>
      <c r="J52">
        <v>0.102029281973882</v>
      </c>
      <c r="P52" s="12" t="s">
        <v>27</v>
      </c>
      <c r="Q52">
        <v>2654.3685583974161</v>
      </c>
    </row>
    <row r="53" spans="1:18" x14ac:dyDescent="0.25">
      <c r="H53" s="12" t="s">
        <v>28</v>
      </c>
      <c r="I53">
        <v>0.1855991052775883</v>
      </c>
      <c r="J53">
        <v>0.15626033394350991</v>
      </c>
    </row>
    <row r="54" spans="1:18" x14ac:dyDescent="0.25">
      <c r="H54" s="12" t="s">
        <v>29</v>
      </c>
      <c r="I54">
        <v>0.21408570199259891</v>
      </c>
      <c r="J54">
        <v>0.2560388788667658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12"/>
      <c r="I59" s="12" t="s">
        <v>12</v>
      </c>
      <c r="J59" s="12" t="s">
        <v>13</v>
      </c>
      <c r="P59" s="12"/>
      <c r="Q59" s="12" t="s">
        <v>12</v>
      </c>
      <c r="R59" s="12" t="s">
        <v>13</v>
      </c>
    </row>
    <row r="60" spans="1:18" x14ac:dyDescent="0.25">
      <c r="A60" s="165" t="s">
        <v>14</v>
      </c>
      <c r="B60">
        <v>13.516816353416001</v>
      </c>
      <c r="C60">
        <v>14.54699627061737</v>
      </c>
      <c r="H60" s="12" t="s">
        <v>15</v>
      </c>
      <c r="I60">
        <v>0.22618078670769901</v>
      </c>
      <c r="J60">
        <v>0.14684675930084901</v>
      </c>
      <c r="P60" s="12" t="s">
        <v>16</v>
      </c>
      <c r="Q60">
        <v>0.26604675117344428</v>
      </c>
      <c r="R60">
        <v>0.99956936542788843</v>
      </c>
    </row>
    <row r="61" spans="1:18" x14ac:dyDescent="0.25">
      <c r="A61" s="165" t="s">
        <v>17</v>
      </c>
      <c r="B61">
        <v>38.245165859857941</v>
      </c>
      <c r="C61">
        <v>54.804003648220871</v>
      </c>
      <c r="H61" s="12" t="s">
        <v>18</v>
      </c>
      <c r="I61">
        <v>0.2165667732447831</v>
      </c>
      <c r="J61">
        <v>0.2176311777422224</v>
      </c>
      <c r="P61" s="12" t="s">
        <v>19</v>
      </c>
      <c r="Q61">
        <v>6.8934392716969546</v>
      </c>
      <c r="R61">
        <v>11.60745458280595</v>
      </c>
    </row>
    <row r="62" spans="1:18" x14ac:dyDescent="0.25">
      <c r="A62" s="165" t="s">
        <v>20</v>
      </c>
      <c r="B62">
        <v>10.25757030786281</v>
      </c>
      <c r="C62">
        <v>21.157578854225491</v>
      </c>
      <c r="H62" s="12" t="s">
        <v>21</v>
      </c>
      <c r="I62">
        <v>0.19134718521860139</v>
      </c>
      <c r="J62">
        <v>0.21009060522481329</v>
      </c>
      <c r="P62" s="12" t="s">
        <v>22</v>
      </c>
      <c r="Q62">
        <v>45.250870520498943</v>
      </c>
      <c r="R62">
        <v>66.542156236047219</v>
      </c>
    </row>
    <row r="63" spans="1:18" x14ac:dyDescent="0.25">
      <c r="A63" s="165" t="s">
        <v>23</v>
      </c>
      <c r="B63">
        <v>130.6561627397476</v>
      </c>
      <c r="C63">
        <v>8.7384460925697649</v>
      </c>
      <c r="H63" s="12" t="s">
        <v>24</v>
      </c>
      <c r="I63">
        <v>0.38417683157743909</v>
      </c>
      <c r="J63">
        <v>0.34152269219115777</v>
      </c>
    </row>
    <row r="64" spans="1:18" x14ac:dyDescent="0.25">
      <c r="H64" s="12" t="s">
        <v>25</v>
      </c>
      <c r="I64">
        <v>0.19286786701690911</v>
      </c>
      <c r="J64">
        <v>0.1931415850602419</v>
      </c>
    </row>
    <row r="65" spans="1:18" x14ac:dyDescent="0.25">
      <c r="H65" s="12" t="s">
        <v>26</v>
      </c>
      <c r="I65">
        <v>0.20260680204916989</v>
      </c>
      <c r="J65">
        <v>0.13409411998014081</v>
      </c>
      <c r="P65" s="12" t="s">
        <v>27</v>
      </c>
      <c r="Q65">
        <v>1696.088625503221</v>
      </c>
    </row>
    <row r="66" spans="1:18" x14ac:dyDescent="0.25">
      <c r="H66" s="12" t="s">
        <v>28</v>
      </c>
      <c r="I66">
        <v>0.19287683016315391</v>
      </c>
      <c r="J66">
        <v>0.20663694233856669</v>
      </c>
    </row>
    <row r="67" spans="1:18" x14ac:dyDescent="0.25">
      <c r="H67" s="12" t="s">
        <v>29</v>
      </c>
      <c r="I67">
        <v>0.1246810924774126</v>
      </c>
      <c r="J67">
        <v>0.137595414178461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12"/>
      <c r="I72" s="12" t="s">
        <v>12</v>
      </c>
      <c r="J72" s="12" t="s">
        <v>13</v>
      </c>
      <c r="P72" s="12"/>
      <c r="Q72" s="12" t="s">
        <v>12</v>
      </c>
      <c r="R72" s="12" t="s">
        <v>13</v>
      </c>
    </row>
    <row r="73" spans="1:18" x14ac:dyDescent="0.25">
      <c r="A73" s="165" t="s">
        <v>14</v>
      </c>
      <c r="B73">
        <v>5.3933521501255521</v>
      </c>
      <c r="C73">
        <v>8.776441482340319</v>
      </c>
      <c r="H73" s="12" t="s">
        <v>15</v>
      </c>
      <c r="I73">
        <v>0.1668203761758415</v>
      </c>
      <c r="J73">
        <v>0.12397646765035129</v>
      </c>
      <c r="P73" s="12" t="s">
        <v>16</v>
      </c>
      <c r="Q73">
        <v>0.24228166722694461</v>
      </c>
      <c r="R73">
        <v>-0.31898502233969989</v>
      </c>
    </row>
    <row r="74" spans="1:18" x14ac:dyDescent="0.25">
      <c r="A74" s="165" t="s">
        <v>17</v>
      </c>
      <c r="B74">
        <v>16.12058717993088</v>
      </c>
      <c r="C74">
        <v>18.101615690713359</v>
      </c>
      <c r="H74" s="12" t="s">
        <v>18</v>
      </c>
      <c r="I74">
        <v>0.13391456548006819</v>
      </c>
      <c r="J74">
        <v>0.13012689890764231</v>
      </c>
      <c r="P74" s="12" t="s">
        <v>19</v>
      </c>
      <c r="Q74">
        <v>2.1896402182634538</v>
      </c>
      <c r="R74">
        <v>4.0071428950646348</v>
      </c>
    </row>
    <row r="75" spans="1:18" x14ac:dyDescent="0.25">
      <c r="A75" s="165" t="s">
        <v>20</v>
      </c>
      <c r="B75">
        <v>2.7119970455834319</v>
      </c>
      <c r="C75">
        <v>5.3952475883384672</v>
      </c>
      <c r="H75" s="12" t="s">
        <v>21</v>
      </c>
      <c r="I75">
        <v>0.1687543293456133</v>
      </c>
      <c r="J75">
        <v>0.12588103526607741</v>
      </c>
      <c r="P75" s="12" t="s">
        <v>22</v>
      </c>
      <c r="Q75">
        <v>13.74743879436479</v>
      </c>
      <c r="R75">
        <v>24.486059048859129</v>
      </c>
    </row>
    <row r="76" spans="1:18" x14ac:dyDescent="0.25">
      <c r="A76" s="165" t="s">
        <v>23</v>
      </c>
      <c r="B76">
        <v>5.7334489973044747</v>
      </c>
      <c r="C76">
        <v>1.6669842309531799</v>
      </c>
      <c r="H76" s="12" t="s">
        <v>24</v>
      </c>
      <c r="I76">
        <v>0.1599162850281316</v>
      </c>
      <c r="J76">
        <v>0.13527972409622471</v>
      </c>
    </row>
    <row r="77" spans="1:18" x14ac:dyDescent="0.25">
      <c r="H77" s="12" t="s">
        <v>25</v>
      </c>
      <c r="I77">
        <v>7.3640724176108868E-2</v>
      </c>
      <c r="J77">
        <v>0.1037744788709369</v>
      </c>
    </row>
    <row r="78" spans="1:18" x14ac:dyDescent="0.25">
      <c r="H78" s="12" t="s">
        <v>26</v>
      </c>
      <c r="I78">
        <v>0.1026092238364975</v>
      </c>
      <c r="J78">
        <v>0.10653317870584129</v>
      </c>
      <c r="P78" s="12" t="s">
        <v>27</v>
      </c>
      <c r="Q78">
        <v>88.437309163069955</v>
      </c>
    </row>
    <row r="79" spans="1:18" x14ac:dyDescent="0.25">
      <c r="H79" s="12" t="s">
        <v>28</v>
      </c>
      <c r="I79">
        <v>0.17463901715206989</v>
      </c>
      <c r="J79">
        <v>0.14170878335829229</v>
      </c>
    </row>
    <row r="80" spans="1:18" x14ac:dyDescent="0.25">
      <c r="H80" s="12" t="s">
        <v>29</v>
      </c>
      <c r="I80">
        <v>9.3654701206718205E-2</v>
      </c>
      <c r="J80">
        <v>9.4459459334615178E-2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12"/>
      <c r="I85" s="12" t="s">
        <v>12</v>
      </c>
      <c r="J85" s="12" t="s">
        <v>13</v>
      </c>
      <c r="P85" s="12"/>
      <c r="Q85" s="12" t="s">
        <v>12</v>
      </c>
      <c r="R85" s="12" t="s">
        <v>13</v>
      </c>
    </row>
    <row r="86" spans="1:18" x14ac:dyDescent="0.25">
      <c r="A86" s="165" t="s">
        <v>14</v>
      </c>
      <c r="B86">
        <v>19.587278894006289</v>
      </c>
      <c r="C86">
        <v>35.975438367673441</v>
      </c>
      <c r="H86" s="12" t="s">
        <v>15</v>
      </c>
      <c r="I86">
        <v>0.7328119308789397</v>
      </c>
      <c r="J86">
        <v>0.48167626943820557</v>
      </c>
      <c r="P86" s="12" t="s">
        <v>16</v>
      </c>
      <c r="Q86">
        <v>0.73405881237462611</v>
      </c>
      <c r="R86">
        <v>1.3428700009319501</v>
      </c>
    </row>
    <row r="87" spans="1:18" x14ac:dyDescent="0.25">
      <c r="A87" s="165" t="s">
        <v>17</v>
      </c>
      <c r="B87">
        <v>67.483491913523508</v>
      </c>
      <c r="C87">
        <v>45.836276238964409</v>
      </c>
      <c r="H87" s="12" t="s">
        <v>18</v>
      </c>
      <c r="I87">
        <v>0.69303253509234253</v>
      </c>
      <c r="J87">
        <v>0.75593445493892109</v>
      </c>
      <c r="P87" s="12" t="s">
        <v>19</v>
      </c>
      <c r="Q87">
        <v>11.08334628256738</v>
      </c>
      <c r="R87">
        <v>16.726391499271521</v>
      </c>
    </row>
    <row r="88" spans="1:18" x14ac:dyDescent="0.25">
      <c r="A88" s="165" t="s">
        <v>20</v>
      </c>
      <c r="B88">
        <v>25.066702929845821</v>
      </c>
      <c r="C88">
        <v>34.742277442603481</v>
      </c>
      <c r="H88" s="12" t="s">
        <v>21</v>
      </c>
      <c r="I88">
        <v>0.76992106066923915</v>
      </c>
      <c r="J88">
        <v>0.59840396819568387</v>
      </c>
      <c r="P88" s="12" t="s">
        <v>22</v>
      </c>
      <c r="Q88">
        <v>110.0910833920898</v>
      </c>
      <c r="R88">
        <v>175.13166730057719</v>
      </c>
    </row>
    <row r="89" spans="1:18" x14ac:dyDescent="0.25">
      <c r="A89" s="165" t="s">
        <v>23</v>
      </c>
      <c r="B89">
        <v>44.146779731601363</v>
      </c>
      <c r="C89">
        <v>9.4159683526528948</v>
      </c>
      <c r="H89" s="12" t="s">
        <v>24</v>
      </c>
      <c r="I89">
        <v>0.87202939954500258</v>
      </c>
      <c r="J89">
        <v>0.88929966252574144</v>
      </c>
    </row>
    <row r="90" spans="1:18" x14ac:dyDescent="0.25">
      <c r="H90" s="12" t="s">
        <v>25</v>
      </c>
      <c r="I90">
        <v>0.80992436947272028</v>
      </c>
      <c r="J90">
        <v>0.69603000566535933</v>
      </c>
    </row>
    <row r="91" spans="1:18" x14ac:dyDescent="0.25">
      <c r="H91" s="12" t="s">
        <v>26</v>
      </c>
      <c r="I91">
        <v>0.77028377031709216</v>
      </c>
      <c r="J91">
        <v>0.80043012880336573</v>
      </c>
      <c r="P91" s="12" t="s">
        <v>27</v>
      </c>
      <c r="Q91">
        <v>3816.977076812258</v>
      </c>
    </row>
    <row r="92" spans="1:18" x14ac:dyDescent="0.25">
      <c r="H92" s="12" t="s">
        <v>28</v>
      </c>
      <c r="I92">
        <v>0.95258383879709763</v>
      </c>
      <c r="J92">
        <v>0.92914741416667956</v>
      </c>
    </row>
    <row r="93" spans="1:18" x14ac:dyDescent="0.25">
      <c r="H93" s="12" t="s">
        <v>29</v>
      </c>
      <c r="I93">
        <v>0.68970208685999268</v>
      </c>
      <c r="J93">
        <v>0.46983345414622352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12"/>
      <c r="I98" s="12" t="s">
        <v>12</v>
      </c>
      <c r="J98" s="12" t="s">
        <v>13</v>
      </c>
      <c r="P98" s="12"/>
      <c r="Q98" s="12" t="s">
        <v>12</v>
      </c>
      <c r="R98" s="12" t="s">
        <v>13</v>
      </c>
    </row>
    <row r="99" spans="1:18" x14ac:dyDescent="0.25">
      <c r="A99" s="165" t="s">
        <v>14</v>
      </c>
      <c r="B99">
        <v>7.7380352427119758</v>
      </c>
      <c r="C99">
        <v>11.95167967499035</v>
      </c>
      <c r="H99" s="12" t="s">
        <v>15</v>
      </c>
      <c r="I99">
        <v>8.8626558418209683E-2</v>
      </c>
      <c r="J99">
        <v>9.4614109786968617E-2</v>
      </c>
      <c r="P99" s="12" t="s">
        <v>16</v>
      </c>
      <c r="Q99">
        <v>0.1433575207547684</v>
      </c>
      <c r="R99">
        <v>0.19687197767735859</v>
      </c>
    </row>
    <row r="100" spans="1:18" x14ac:dyDescent="0.25">
      <c r="A100" s="165" t="s">
        <v>17</v>
      </c>
      <c r="B100">
        <v>23.57098969960872</v>
      </c>
      <c r="C100">
        <v>20.91860480359518</v>
      </c>
      <c r="H100" s="12" t="s">
        <v>18</v>
      </c>
      <c r="I100">
        <v>9.4900565169880546E-2</v>
      </c>
      <c r="J100">
        <v>9.1241908197186389E-2</v>
      </c>
      <c r="P100" s="12" t="s">
        <v>19</v>
      </c>
      <c r="Q100">
        <v>3.6107588462947779</v>
      </c>
      <c r="R100">
        <v>6.0813020041520573</v>
      </c>
    </row>
    <row r="101" spans="1:18" x14ac:dyDescent="0.25">
      <c r="A101" s="165" t="s">
        <v>20</v>
      </c>
      <c r="B101">
        <v>3.351767437990588</v>
      </c>
      <c r="C101">
        <v>9.4361620484713189</v>
      </c>
      <c r="H101" s="12" t="s">
        <v>21</v>
      </c>
      <c r="I101">
        <v>8.1249549134153054E-2</v>
      </c>
      <c r="J101">
        <v>8.6975207678210001E-2</v>
      </c>
      <c r="P101" s="12" t="s">
        <v>22</v>
      </c>
      <c r="Q101">
        <v>17.857298974572601</v>
      </c>
      <c r="R101">
        <v>32.587670580007298</v>
      </c>
    </row>
    <row r="102" spans="1:18" x14ac:dyDescent="0.25">
      <c r="A102" s="165" t="s">
        <v>23</v>
      </c>
      <c r="B102">
        <v>10.60459371414805</v>
      </c>
      <c r="C102">
        <v>12.06953271252322</v>
      </c>
      <c r="H102" s="12" t="s">
        <v>24</v>
      </c>
      <c r="I102">
        <v>0.1191363940367438</v>
      </c>
      <c r="J102">
        <v>8.543255525852643E-2</v>
      </c>
    </row>
    <row r="103" spans="1:18" x14ac:dyDescent="0.25">
      <c r="H103" s="12" t="s">
        <v>25</v>
      </c>
      <c r="I103">
        <v>9.7318432834458152E-2</v>
      </c>
      <c r="J103">
        <v>9.4704534625894288E-2</v>
      </c>
    </row>
    <row r="104" spans="1:18" x14ac:dyDescent="0.25">
      <c r="H104" s="12" t="s">
        <v>26</v>
      </c>
      <c r="I104">
        <v>0.10720530461467551</v>
      </c>
      <c r="J104">
        <v>0.10838070295902109</v>
      </c>
      <c r="P104" s="12" t="s">
        <v>27</v>
      </c>
      <c r="Q104">
        <v>251.75921200319431</v>
      </c>
    </row>
    <row r="105" spans="1:18" x14ac:dyDescent="0.25">
      <c r="H105" s="12" t="s">
        <v>28</v>
      </c>
      <c r="I105">
        <v>7.7536295839825256E-2</v>
      </c>
      <c r="J105">
        <v>8.3441164336068963E-2</v>
      </c>
    </row>
    <row r="106" spans="1:18" x14ac:dyDescent="0.25">
      <c r="H106" s="12" t="s">
        <v>29</v>
      </c>
      <c r="I106">
        <v>6.5436046689249988E-2</v>
      </c>
      <c r="J106">
        <v>9.0127346480491505E-2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12"/>
      <c r="I111" s="12" t="s">
        <v>12</v>
      </c>
      <c r="J111" s="12" t="s">
        <v>13</v>
      </c>
      <c r="P111" s="12"/>
      <c r="Q111" s="12" t="s">
        <v>12</v>
      </c>
      <c r="R111" s="12" t="s">
        <v>13</v>
      </c>
    </row>
    <row r="112" spans="1:18" x14ac:dyDescent="0.25">
      <c r="A112" s="165" t="s">
        <v>14</v>
      </c>
      <c r="B112">
        <v>10.87886149567292</v>
      </c>
      <c r="C112">
        <v>8.3016228988093772</v>
      </c>
      <c r="H112" s="12" t="s">
        <v>15</v>
      </c>
      <c r="I112">
        <v>0.169984640487643</v>
      </c>
      <c r="J112">
        <v>0.20952907802558621</v>
      </c>
      <c r="P112" s="12" t="s">
        <v>16</v>
      </c>
      <c r="Q112">
        <v>3.6215784349115689</v>
      </c>
      <c r="R112">
        <v>-1.356639001519905</v>
      </c>
    </row>
    <row r="113" spans="1:18" x14ac:dyDescent="0.25">
      <c r="A113" s="165" t="s">
        <v>17</v>
      </c>
      <c r="B113">
        <v>41.559404806509633</v>
      </c>
      <c r="C113">
        <v>22.27186907106665</v>
      </c>
      <c r="H113" s="12" t="s">
        <v>18</v>
      </c>
      <c r="I113">
        <v>0.25894228927714208</v>
      </c>
      <c r="J113">
        <v>0.38677284978873228</v>
      </c>
      <c r="P113" s="12" t="s">
        <v>19</v>
      </c>
      <c r="Q113">
        <v>12.344635666840979</v>
      </c>
      <c r="R113">
        <v>38.511205652385769</v>
      </c>
    </row>
    <row r="114" spans="1:18" x14ac:dyDescent="0.25">
      <c r="A114" s="165" t="s">
        <v>20</v>
      </c>
      <c r="B114">
        <v>197.4631711225158</v>
      </c>
      <c r="C114">
        <v>61.820284136455378</v>
      </c>
      <c r="H114" s="12" t="s">
        <v>21</v>
      </c>
      <c r="I114">
        <v>0.56118313867535508</v>
      </c>
      <c r="J114">
        <v>0.382588447698401</v>
      </c>
      <c r="P114" s="12" t="s">
        <v>22</v>
      </c>
      <c r="Q114">
        <v>45.502976147111781</v>
      </c>
      <c r="R114">
        <v>113.34336010540279</v>
      </c>
    </row>
    <row r="115" spans="1:18" x14ac:dyDescent="0.25">
      <c r="A115" s="165" t="s">
        <v>23</v>
      </c>
      <c r="B115">
        <v>56.106155913402603</v>
      </c>
      <c r="C115">
        <v>203.11878204528651</v>
      </c>
      <c r="H115" s="12" t="s">
        <v>24</v>
      </c>
      <c r="I115">
        <v>0.50379820285356069</v>
      </c>
      <c r="J115">
        <v>0.68632643405739779</v>
      </c>
    </row>
    <row r="116" spans="1:18" x14ac:dyDescent="0.25">
      <c r="H116" s="12" t="s">
        <v>25</v>
      </c>
      <c r="I116">
        <v>0.25623144498205358</v>
      </c>
      <c r="J116">
        <v>0.2462254819794813</v>
      </c>
    </row>
    <row r="117" spans="1:18" x14ac:dyDescent="0.25">
      <c r="H117" s="12" t="s">
        <v>26</v>
      </c>
      <c r="I117">
        <v>0.26754927538912532</v>
      </c>
      <c r="J117">
        <v>0.26055556165256688</v>
      </c>
      <c r="P117" s="12" t="s">
        <v>27</v>
      </c>
      <c r="Q117">
        <v>1428.8126375571339</v>
      </c>
    </row>
    <row r="118" spans="1:18" x14ac:dyDescent="0.25">
      <c r="H118" s="12" t="s">
        <v>28</v>
      </c>
      <c r="I118">
        <v>0.26065803446241159</v>
      </c>
      <c r="J118">
        <v>0.31343696159929813</v>
      </c>
    </row>
    <row r="119" spans="1:18" x14ac:dyDescent="0.25">
      <c r="H119" s="12" t="s">
        <v>29</v>
      </c>
      <c r="I119">
        <v>0.3332412094238863</v>
      </c>
      <c r="J119">
        <v>0.51758414170177314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5.7326245852275894</v>
      </c>
      <c r="C146">
        <v>4.4025734451328358</v>
      </c>
    </row>
    <row r="147" spans="1:25" x14ac:dyDescent="0.25">
      <c r="A147" s="165" t="s">
        <v>17</v>
      </c>
      <c r="B147">
        <v>15.508168724945209</v>
      </c>
      <c r="C147">
        <v>10.26556112463834</v>
      </c>
    </row>
    <row r="148" spans="1:25" x14ac:dyDescent="0.25">
      <c r="A148" s="165" t="s">
        <v>20</v>
      </c>
      <c r="B148">
        <v>2.8716797154371139</v>
      </c>
      <c r="C148">
        <v>6.073022779875787</v>
      </c>
    </row>
    <row r="149" spans="1:25" x14ac:dyDescent="0.25">
      <c r="A149" s="165" t="s">
        <v>23</v>
      </c>
      <c r="B149">
        <v>6.8461559379997654</v>
      </c>
      <c r="C149">
        <v>1.6213794920453819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13"/>
      <c r="B159" s="13" t="s">
        <v>12</v>
      </c>
      <c r="C159" s="13" t="s">
        <v>68</v>
      </c>
      <c r="D159" s="13" t="s">
        <v>69</v>
      </c>
      <c r="H159" s="13"/>
      <c r="I159" s="13" t="s">
        <v>13</v>
      </c>
      <c r="J159" s="13" t="s">
        <v>70</v>
      </c>
      <c r="K159" s="13" t="s">
        <v>71</v>
      </c>
      <c r="O159" s="13"/>
      <c r="P159" s="13" t="s">
        <v>12</v>
      </c>
      <c r="Q159" s="13" t="s">
        <v>13</v>
      </c>
      <c r="W159" s="13"/>
      <c r="X159" s="13" t="s">
        <v>12</v>
      </c>
      <c r="Y159" s="13" t="s">
        <v>13</v>
      </c>
    </row>
    <row r="160" spans="1:25" x14ac:dyDescent="0.25">
      <c r="A160" s="13" t="s">
        <v>14</v>
      </c>
      <c r="B160">
        <v>-4.4112767724866032E-2</v>
      </c>
      <c r="C160">
        <v>1.0177781501838651E-2</v>
      </c>
      <c r="D160">
        <v>-3.5077415162478609E-3</v>
      </c>
      <c r="H160" s="13" t="s">
        <v>72</v>
      </c>
      <c r="I160">
        <v>-0.2169356867323313</v>
      </c>
      <c r="J160">
        <v>-4.4982123697941953E-2</v>
      </c>
      <c r="K160">
        <v>-4.8312975704127403E-2</v>
      </c>
      <c r="O160" s="13" t="s">
        <v>73</v>
      </c>
      <c r="P160">
        <v>9.2715210349044716E-2</v>
      </c>
      <c r="Q160">
        <v>3.1400191942416687E-2</v>
      </c>
      <c r="W160" s="13" t="s">
        <v>15</v>
      </c>
      <c r="X160">
        <v>6.5229465631199551E-2</v>
      </c>
      <c r="Y160">
        <v>2.7428967564087161E-2</v>
      </c>
    </row>
    <row r="161" spans="1:25" x14ac:dyDescent="0.25">
      <c r="A161" s="13" t="s">
        <v>17</v>
      </c>
      <c r="B161">
        <v>3.1811170031518739E-2</v>
      </c>
      <c r="C161">
        <v>0.1052355860471807</v>
      </c>
      <c r="D161">
        <v>9.3422912461888552E-2</v>
      </c>
      <c r="H161" s="13" t="s">
        <v>74</v>
      </c>
      <c r="I161">
        <v>-2.033027087642145E-2</v>
      </c>
      <c r="J161">
        <v>-4.926230872065198E-2</v>
      </c>
      <c r="K161">
        <v>-3.5419898815008552E-2</v>
      </c>
      <c r="O161" s="13" t="s">
        <v>75</v>
      </c>
      <c r="P161">
        <v>-0.1169601216512262</v>
      </c>
      <c r="Q161">
        <v>-0.2271851151221069</v>
      </c>
      <c r="W161" s="13" t="s">
        <v>18</v>
      </c>
      <c r="X161">
        <v>7.7181296572521846E-2</v>
      </c>
      <c r="Y161">
        <v>9.0856837563011369E-2</v>
      </c>
    </row>
    <row r="162" spans="1:25" x14ac:dyDescent="0.25">
      <c r="A162" s="13" t="s">
        <v>20</v>
      </c>
      <c r="B162">
        <v>0.14680042740941221</v>
      </c>
      <c r="C162">
        <v>-4.6431624584472739E-2</v>
      </c>
      <c r="D162">
        <v>-2.336423062237853E-2</v>
      </c>
      <c r="H162" s="13" t="s">
        <v>76</v>
      </c>
      <c r="I162">
        <v>0.1231308110221367</v>
      </c>
      <c r="J162">
        <v>4.7951154404900021E-5</v>
      </c>
      <c r="K162">
        <v>7.0773073674903191E-3</v>
      </c>
      <c r="O162" s="13" t="s">
        <v>77</v>
      </c>
      <c r="P162">
        <v>4.8662724818382269E-2</v>
      </c>
      <c r="Q162">
        <v>7.8246725762983318E-2</v>
      </c>
      <c r="W162" s="13" t="s">
        <v>21</v>
      </c>
      <c r="X162">
        <v>3.18306348558531E-2</v>
      </c>
      <c r="Y162">
        <v>-6.6246542705863262E-2</v>
      </c>
    </row>
    <row r="163" spans="1:25" x14ac:dyDescent="0.25">
      <c r="A163" s="13" t="s">
        <v>23</v>
      </c>
      <c r="B163">
        <v>-0.1110683751224648</v>
      </c>
      <c r="C163">
        <v>6.1765594341009486E-3</v>
      </c>
      <c r="D163">
        <v>3.1545894944333009E-3</v>
      </c>
      <c r="H163" s="13" t="s">
        <v>78</v>
      </c>
      <c r="I163">
        <v>8.462514485421474E-2</v>
      </c>
      <c r="J163">
        <v>1.6566098073953671E-2</v>
      </c>
      <c r="K163">
        <v>2.2375715737148971E-2</v>
      </c>
      <c r="O163" s="13" t="s">
        <v>79</v>
      </c>
      <c r="P163">
        <v>3.7473699346821057E-2</v>
      </c>
      <c r="Q163">
        <v>0.14328307809193949</v>
      </c>
      <c r="W163" s="13" t="s">
        <v>24</v>
      </c>
      <c r="X163">
        <v>-9.9403312133628519E-2</v>
      </c>
      <c r="Y163">
        <v>-0.21856511380026519</v>
      </c>
    </row>
    <row r="164" spans="1:25" x14ac:dyDescent="0.25">
      <c r="W164" s="13" t="s">
        <v>25</v>
      </c>
      <c r="X164">
        <v>3.9485222754853937E-2</v>
      </c>
      <c r="Y164">
        <v>2.814060041007984E-2</v>
      </c>
    </row>
    <row r="165" spans="1:25" x14ac:dyDescent="0.25">
      <c r="W165" s="13" t="s">
        <v>26</v>
      </c>
      <c r="X165">
        <v>3.6445331941218018E-2</v>
      </c>
      <c r="Y165">
        <v>0.1062671091121646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13" t="s">
        <v>28</v>
      </c>
      <c r="X166">
        <v>0.1091547744221026</v>
      </c>
      <c r="Y166">
        <v>9.5608040387455059E-2</v>
      </c>
    </row>
    <row r="167" spans="1:25" x14ac:dyDescent="0.25">
      <c r="A167" s="13"/>
      <c r="B167" s="13" t="s">
        <v>12</v>
      </c>
      <c r="C167" s="13" t="s">
        <v>68</v>
      </c>
      <c r="D167" s="13" t="s">
        <v>69</v>
      </c>
      <c r="H167" s="13"/>
      <c r="I167" s="13" t="s">
        <v>13</v>
      </c>
      <c r="J167" s="13" t="s">
        <v>70</v>
      </c>
      <c r="K167" s="13" t="s">
        <v>71</v>
      </c>
      <c r="O167" s="13"/>
      <c r="P167" s="13" t="s">
        <v>12</v>
      </c>
      <c r="Q167" s="13" t="s">
        <v>13</v>
      </c>
      <c r="W167" s="13" t="s">
        <v>29</v>
      </c>
      <c r="X167">
        <v>7.138898233240179E-2</v>
      </c>
      <c r="Y167">
        <v>8.9396341544073943E-2</v>
      </c>
    </row>
    <row r="168" spans="1:25" x14ac:dyDescent="0.25">
      <c r="A168" s="13" t="s">
        <v>14</v>
      </c>
      <c r="B168">
        <v>2.07764365600108E-3</v>
      </c>
      <c r="C168">
        <v>0.16296735010809829</v>
      </c>
      <c r="D168">
        <v>0.1158747443977752</v>
      </c>
      <c r="H168" s="13" t="s">
        <v>72</v>
      </c>
      <c r="I168">
        <v>0.91933846086940019</v>
      </c>
      <c r="J168">
        <v>5.9705879973000378E-2</v>
      </c>
      <c r="K168">
        <v>5.347307536727075E-3</v>
      </c>
      <c r="O168" s="13" t="s">
        <v>73</v>
      </c>
      <c r="P168">
        <v>0.7643416703235596</v>
      </c>
      <c r="Q168">
        <v>0.77508851321567529</v>
      </c>
    </row>
    <row r="169" spans="1:25" x14ac:dyDescent="0.25">
      <c r="A169" s="13" t="s">
        <v>17</v>
      </c>
      <c r="B169">
        <v>0.48931584795386412</v>
      </c>
      <c r="C169">
        <v>0.1017859619163225</v>
      </c>
      <c r="D169">
        <v>9.6645623976783501E-2</v>
      </c>
      <c r="H169" s="13" t="s">
        <v>74</v>
      </c>
      <c r="I169">
        <v>0.81731149941121195</v>
      </c>
      <c r="J169">
        <v>6.7689562231747533E-2</v>
      </c>
      <c r="K169">
        <v>1.8054832350989959E-2</v>
      </c>
      <c r="O169" s="13" t="s">
        <v>75</v>
      </c>
      <c r="P169">
        <v>0.89144581059517813</v>
      </c>
      <c r="Q169">
        <v>0.92195836554663879</v>
      </c>
    </row>
    <row r="170" spans="1:25" x14ac:dyDescent="0.25">
      <c r="A170" s="13" t="s">
        <v>20</v>
      </c>
      <c r="B170">
        <v>-9.3785773212407941E-2</v>
      </c>
      <c r="C170">
        <v>-5.2730828135416803E-2</v>
      </c>
      <c r="D170">
        <v>-9.4238070580825298E-2</v>
      </c>
      <c r="H170" s="13" t="s">
        <v>76</v>
      </c>
      <c r="I170">
        <v>-5.5442576154869493E-2</v>
      </c>
      <c r="J170">
        <v>0.1856375936718398</v>
      </c>
      <c r="K170">
        <v>0.10081615722450921</v>
      </c>
      <c r="O170" s="13" t="s">
        <v>77</v>
      </c>
      <c r="P170">
        <v>0.13896334050999401</v>
      </c>
      <c r="Q170">
        <v>0.1119201653787862</v>
      </c>
      <c r="W170" s="165" t="s">
        <v>81</v>
      </c>
    </row>
    <row r="171" spans="1:25" x14ac:dyDescent="0.25">
      <c r="A171" s="13" t="s">
        <v>23</v>
      </c>
      <c r="B171">
        <v>0.85106054210298798</v>
      </c>
      <c r="C171">
        <v>0.16048170252159419</v>
      </c>
      <c r="D171">
        <v>0.1113548775274603</v>
      </c>
      <c r="H171" s="13" t="s">
        <v>78</v>
      </c>
      <c r="I171">
        <v>0.52159547821016405</v>
      </c>
      <c r="J171">
        <v>3.3918186560383902E-2</v>
      </c>
      <c r="K171">
        <v>1.6961676675549129E-2</v>
      </c>
      <c r="O171" s="13" t="s">
        <v>79</v>
      </c>
      <c r="P171">
        <v>-9.9643187548290713E-2</v>
      </c>
      <c r="Q171">
        <v>-5.6070783894267548E-2</v>
      </c>
      <c r="W171" s="13"/>
      <c r="X171" s="13" t="s">
        <v>12</v>
      </c>
      <c r="Y171" s="13" t="s">
        <v>13</v>
      </c>
    </row>
    <row r="172" spans="1:25" x14ac:dyDescent="0.25">
      <c r="W172" s="13" t="s">
        <v>15</v>
      </c>
      <c r="X172">
        <v>0.35893923115174659</v>
      </c>
      <c r="Y172">
        <v>0.35562326878359962</v>
      </c>
    </row>
    <row r="173" spans="1:25" x14ac:dyDescent="0.25">
      <c r="W173" s="13" t="s">
        <v>18</v>
      </c>
      <c r="X173">
        <v>0.45974390019369388</v>
      </c>
      <c r="Y173">
        <v>0.45888424618544232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13" t="s">
        <v>21</v>
      </c>
      <c r="X174">
        <v>-0.1213389167609597</v>
      </c>
      <c r="Y174">
        <v>-7.940999884279755E-2</v>
      </c>
    </row>
    <row r="175" spans="1:25" x14ac:dyDescent="0.25">
      <c r="A175" s="13"/>
      <c r="B175" s="13" t="s">
        <v>12</v>
      </c>
      <c r="C175" s="13" t="s">
        <v>68</v>
      </c>
      <c r="D175" s="13" t="s">
        <v>69</v>
      </c>
      <c r="H175" s="13"/>
      <c r="I175" s="13" t="s">
        <v>13</v>
      </c>
      <c r="J175" s="13" t="s">
        <v>70</v>
      </c>
      <c r="K175" s="13" t="s">
        <v>71</v>
      </c>
      <c r="O175" s="13"/>
      <c r="P175" s="13" t="s">
        <v>12</v>
      </c>
      <c r="Q175" s="13" t="s">
        <v>13</v>
      </c>
      <c r="W175" s="13" t="s">
        <v>24</v>
      </c>
      <c r="X175">
        <v>0.88133308246558961</v>
      </c>
      <c r="Y175">
        <v>0.90927566131191129</v>
      </c>
    </row>
    <row r="176" spans="1:25" x14ac:dyDescent="0.25">
      <c r="A176" s="13" t="s">
        <v>14</v>
      </c>
      <c r="B176">
        <v>-0.32660985090163708</v>
      </c>
      <c r="C176">
        <v>-3.6539646959036193E-2</v>
      </c>
      <c r="D176">
        <v>-5.9674727606608247E-2</v>
      </c>
      <c r="H176" s="13" t="s">
        <v>72</v>
      </c>
      <c r="I176">
        <v>0.74861752863993691</v>
      </c>
      <c r="J176">
        <v>1.673435215806237E-2</v>
      </c>
      <c r="K176">
        <v>-0.11285529306174551</v>
      </c>
      <c r="O176" s="13" t="s">
        <v>73</v>
      </c>
      <c r="P176">
        <v>0.20965114602603069</v>
      </c>
      <c r="Q176">
        <v>0.27260522976275992</v>
      </c>
      <c r="W176" s="13" t="s">
        <v>25</v>
      </c>
      <c r="X176">
        <v>0.5260019445924744</v>
      </c>
      <c r="Y176">
        <v>0.51967473464552516</v>
      </c>
    </row>
    <row r="177" spans="1:25" x14ac:dyDescent="0.25">
      <c r="A177" s="13" t="s">
        <v>17</v>
      </c>
      <c r="B177">
        <v>0.56430861273447896</v>
      </c>
      <c r="C177">
        <v>3.2549052918379347E-2</v>
      </c>
      <c r="D177">
        <v>-4.2575959948353302E-2</v>
      </c>
      <c r="H177" s="13" t="s">
        <v>74</v>
      </c>
      <c r="I177">
        <v>0.30235257521643882</v>
      </c>
      <c r="J177">
        <v>-1.520498732144916E-2</v>
      </c>
      <c r="K177">
        <v>-8.4482669853547895E-2</v>
      </c>
      <c r="O177" s="13" t="s">
        <v>75</v>
      </c>
      <c r="P177">
        <v>0.7170784690242169</v>
      </c>
      <c r="Q177">
        <v>0.76168811879599019</v>
      </c>
      <c r="W177" s="13" t="s">
        <v>26</v>
      </c>
      <c r="X177">
        <v>0.56220743954785268</v>
      </c>
      <c r="Y177">
        <v>0.58686741052920943</v>
      </c>
    </row>
    <row r="178" spans="1:25" x14ac:dyDescent="0.25">
      <c r="A178" s="13" t="s">
        <v>20</v>
      </c>
      <c r="B178">
        <v>0.1136608928485844</v>
      </c>
      <c r="C178">
        <v>8.7061963734761855E-2</v>
      </c>
      <c r="D178">
        <v>8.9510427370065329E-2</v>
      </c>
      <c r="H178" s="13" t="s">
        <v>76</v>
      </c>
      <c r="I178">
        <v>0.29850585871690671</v>
      </c>
      <c r="J178">
        <v>8.9886375913025618E-2</v>
      </c>
      <c r="K178">
        <v>1.1062668873950601E-2</v>
      </c>
      <c r="O178" s="13" t="s">
        <v>77</v>
      </c>
      <c r="P178">
        <v>0.37574687472126062</v>
      </c>
      <c r="Q178">
        <v>0.33601177634881302</v>
      </c>
      <c r="W178" s="13" t="s">
        <v>28</v>
      </c>
      <c r="X178">
        <v>0.70313051560515172</v>
      </c>
      <c r="Y178">
        <v>0.68470905182213482</v>
      </c>
    </row>
    <row r="179" spans="1:25" x14ac:dyDescent="0.25">
      <c r="A179" s="13" t="s">
        <v>23</v>
      </c>
      <c r="B179">
        <v>0.71905932294796937</v>
      </c>
      <c r="C179">
        <v>1.2671292520409661E-3</v>
      </c>
      <c r="D179">
        <v>-6.0843056248537697E-2</v>
      </c>
      <c r="H179" s="13" t="s">
        <v>78</v>
      </c>
      <c r="I179">
        <v>1.9330745225718711E-2</v>
      </c>
      <c r="J179">
        <v>6.6791362205800675E-2</v>
      </c>
      <c r="K179">
        <v>3.3128568349397987E-2</v>
      </c>
      <c r="O179" s="13" t="s">
        <v>79</v>
      </c>
      <c r="P179">
        <v>-0.10161667078386211</v>
      </c>
      <c r="Q179">
        <v>-8.4342080899501987E-2</v>
      </c>
      <c r="W179" s="13" t="s">
        <v>29</v>
      </c>
      <c r="X179">
        <v>0.81254456451578894</v>
      </c>
      <c r="Y179">
        <v>0.81890406079872491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13"/>
      <c r="B183" s="13" t="s">
        <v>12</v>
      </c>
      <c r="C183" s="13" t="s">
        <v>68</v>
      </c>
      <c r="D183" s="13" t="s">
        <v>69</v>
      </c>
      <c r="H183" s="13"/>
      <c r="I183" s="13" t="s">
        <v>13</v>
      </c>
      <c r="J183" s="13" t="s">
        <v>70</v>
      </c>
      <c r="K183" s="13" t="s">
        <v>71</v>
      </c>
      <c r="O183" s="13"/>
      <c r="P183" s="13" t="s">
        <v>12</v>
      </c>
      <c r="Q183" s="13" t="s">
        <v>13</v>
      </c>
      <c r="W183" s="13"/>
      <c r="X183" s="13" t="s">
        <v>12</v>
      </c>
      <c r="Y183" s="13" t="s">
        <v>13</v>
      </c>
    </row>
    <row r="184" spans="1:25" x14ac:dyDescent="0.25">
      <c r="A184" s="13" t="s">
        <v>14</v>
      </c>
      <c r="B184">
        <v>5.6911861585175463E-3</v>
      </c>
      <c r="C184">
        <v>-5.5234349172521152E-2</v>
      </c>
      <c r="D184">
        <v>-8.2221372267210963E-2</v>
      </c>
      <c r="H184" s="13" t="s">
        <v>72</v>
      </c>
      <c r="I184">
        <v>0.1807244652437329</v>
      </c>
      <c r="J184">
        <v>1.5065901905032949E-2</v>
      </c>
      <c r="K184">
        <v>3.2186166475963819E-2</v>
      </c>
      <c r="O184" s="13" t="s">
        <v>73</v>
      </c>
      <c r="P184">
        <v>-1.8635508996365981E-2</v>
      </c>
      <c r="Q184">
        <v>9.7383378938725632E-2</v>
      </c>
      <c r="W184" s="13" t="s">
        <v>15</v>
      </c>
      <c r="X184">
        <v>0.19042504960103879</v>
      </c>
      <c r="Y184">
        <v>0.1829406088258812</v>
      </c>
    </row>
    <row r="185" spans="1:25" x14ac:dyDescent="0.25">
      <c r="A185" s="13" t="s">
        <v>17</v>
      </c>
      <c r="B185">
        <v>8.1709317812301951E-2</v>
      </c>
      <c r="C185">
        <v>0.10106140891582981</v>
      </c>
      <c r="D185">
        <v>9.8733146164987448E-2</v>
      </c>
      <c r="H185" s="13" t="s">
        <v>74</v>
      </c>
      <c r="I185">
        <v>0.18861660919948819</v>
      </c>
      <c r="J185">
        <v>9.7179376590355221E-2</v>
      </c>
      <c r="K185">
        <v>9.5663336624011261E-2</v>
      </c>
      <c r="O185" s="13" t="s">
        <v>75</v>
      </c>
      <c r="P185">
        <v>-0.16122244584298631</v>
      </c>
      <c r="Q185">
        <v>0.17807131779076649</v>
      </c>
      <c r="W185" s="13" t="s">
        <v>18</v>
      </c>
      <c r="X185">
        <v>0.35106554437150478</v>
      </c>
      <c r="Y185">
        <v>0.34661041124968339</v>
      </c>
    </row>
    <row r="186" spans="1:25" x14ac:dyDescent="0.25">
      <c r="A186" s="13" t="s">
        <v>20</v>
      </c>
      <c r="B186">
        <v>0.21040887192408081</v>
      </c>
      <c r="C186">
        <v>7.1668228286086641E-2</v>
      </c>
      <c r="D186">
        <v>4.5954076701130539E-2</v>
      </c>
      <c r="H186" s="13" t="s">
        <v>76</v>
      </c>
      <c r="I186">
        <v>0.17536308579748619</v>
      </c>
      <c r="J186">
        <v>0.1148833284276953</v>
      </c>
      <c r="K186">
        <v>9.4408610806621121E-2</v>
      </c>
      <c r="O186" s="13" t="s">
        <v>77</v>
      </c>
      <c r="P186">
        <v>7.3805636546145099E-3</v>
      </c>
      <c r="Q186">
        <v>0.12641327133194119</v>
      </c>
      <c r="W186" s="13" t="s">
        <v>21</v>
      </c>
      <c r="X186">
        <v>3.0719776235277579E-2</v>
      </c>
      <c r="Y186">
        <v>4.6579824545961733E-2</v>
      </c>
    </row>
    <row r="187" spans="1:25" x14ac:dyDescent="0.25">
      <c r="A187" s="13" t="s">
        <v>23</v>
      </c>
      <c r="B187">
        <v>-0.1602322860150118</v>
      </c>
      <c r="C187">
        <v>2.2410665065863811E-2</v>
      </c>
      <c r="D187">
        <v>3.8234282351847233E-2</v>
      </c>
      <c r="H187" s="13" t="s">
        <v>78</v>
      </c>
      <c r="I187">
        <v>0.15254216738099999</v>
      </c>
      <c r="J187">
        <v>9.4985094539685594E-2</v>
      </c>
      <c r="K187">
        <v>6.7941220830393681E-2</v>
      </c>
      <c r="O187" s="13" t="s">
        <v>79</v>
      </c>
      <c r="P187">
        <v>0.18163690997889551</v>
      </c>
      <c r="Q187">
        <v>0.18208553006255021</v>
      </c>
      <c r="W187" s="13" t="s">
        <v>24</v>
      </c>
      <c r="X187">
        <v>0.69019049488769424</v>
      </c>
      <c r="Y187">
        <v>0.7337467354526801</v>
      </c>
    </row>
    <row r="188" spans="1:25" x14ac:dyDescent="0.25">
      <c r="W188" s="13" t="s">
        <v>25</v>
      </c>
      <c r="X188">
        <v>-2.7720698405361101E-2</v>
      </c>
      <c r="Y188">
        <v>-2.4976119506808132E-2</v>
      </c>
    </row>
    <row r="189" spans="1:25" x14ac:dyDescent="0.25">
      <c r="W189" s="13" t="s">
        <v>26</v>
      </c>
      <c r="X189">
        <v>-0.11816666995120451</v>
      </c>
      <c r="Y189">
        <v>-9.8368230397758577E-2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13" t="s">
        <v>28</v>
      </c>
      <c r="X190">
        <v>0.40008523907268573</v>
      </c>
      <c r="Y190">
        <v>0.39767896677126652</v>
      </c>
    </row>
    <row r="191" spans="1:25" x14ac:dyDescent="0.25">
      <c r="A191" s="13"/>
      <c r="B191" s="13" t="s">
        <v>12</v>
      </c>
      <c r="C191" s="13" t="s">
        <v>68</v>
      </c>
      <c r="D191" s="13" t="s">
        <v>69</v>
      </c>
      <c r="H191" s="13"/>
      <c r="I191" s="13" t="s">
        <v>13</v>
      </c>
      <c r="J191" s="13" t="s">
        <v>70</v>
      </c>
      <c r="K191" s="13" t="s">
        <v>71</v>
      </c>
      <c r="O191" s="13"/>
      <c r="P191" s="13" t="s">
        <v>12</v>
      </c>
      <c r="Q191" s="13" t="s">
        <v>13</v>
      </c>
      <c r="W191" s="13" t="s">
        <v>29</v>
      </c>
      <c r="X191">
        <v>0.42742895109042839</v>
      </c>
      <c r="Y191">
        <v>0.48097778310541961</v>
      </c>
    </row>
    <row r="192" spans="1:25" x14ac:dyDescent="0.25">
      <c r="A192" s="13" t="s">
        <v>14</v>
      </c>
      <c r="B192">
        <v>0.1166866132576123</v>
      </c>
      <c r="C192">
        <v>-3.0956706392999571E-2</v>
      </c>
      <c r="D192">
        <v>-1.649391995907714E-2</v>
      </c>
      <c r="H192" s="13" t="s">
        <v>72</v>
      </c>
      <c r="I192">
        <v>-5.5588086439970583E-2</v>
      </c>
      <c r="J192">
        <v>-9.0135844343682436E-2</v>
      </c>
      <c r="K192">
        <v>-7.7990100466635084E-2</v>
      </c>
      <c r="O192" s="13" t="s">
        <v>73</v>
      </c>
      <c r="P192">
        <v>0.28771213891319619</v>
      </c>
      <c r="Q192">
        <v>0.22238290875184721</v>
      </c>
    </row>
    <row r="193" spans="1:25" x14ac:dyDescent="0.25">
      <c r="A193" s="13" t="s">
        <v>17</v>
      </c>
      <c r="B193">
        <v>2.232517872270838E-2</v>
      </c>
      <c r="C193">
        <v>1.502263502216177E-2</v>
      </c>
      <c r="D193">
        <v>-2.7142186120033941E-5</v>
      </c>
      <c r="H193" s="13" t="s">
        <v>74</v>
      </c>
      <c r="I193">
        <v>0.1602795906822799</v>
      </c>
      <c r="J193">
        <v>-1.361220351365738E-2</v>
      </c>
      <c r="K193">
        <v>-1.0636828981503329E-2</v>
      </c>
      <c r="O193" s="13" t="s">
        <v>75</v>
      </c>
      <c r="P193">
        <v>-2.3715344197791891E-3</v>
      </c>
      <c r="Q193">
        <v>6.0021898095203842E-2</v>
      </c>
    </row>
    <row r="194" spans="1:25" x14ac:dyDescent="0.25">
      <c r="A194" s="13" t="s">
        <v>20</v>
      </c>
      <c r="B194">
        <v>-6.0503047494319347E-2</v>
      </c>
      <c r="C194">
        <v>6.9352433393300536E-2</v>
      </c>
      <c r="D194">
        <v>6.6720177698425476E-2</v>
      </c>
      <c r="H194" s="13" t="s">
        <v>76</v>
      </c>
      <c r="I194">
        <v>-7.3070795440307687E-2</v>
      </c>
      <c r="J194">
        <v>0.100912538671778</v>
      </c>
      <c r="K194">
        <v>0.1035267468221643</v>
      </c>
      <c r="O194" s="13" t="s">
        <v>77</v>
      </c>
      <c r="P194">
        <v>8.8846730529313619E-2</v>
      </c>
      <c r="Q194">
        <v>-5.8417099349054868E-2</v>
      </c>
      <c r="W194" s="165" t="s">
        <v>89</v>
      </c>
    </row>
    <row r="195" spans="1:25" x14ac:dyDescent="0.25">
      <c r="A195" s="13" t="s">
        <v>23</v>
      </c>
      <c r="B195">
        <v>0.27343420028159238</v>
      </c>
      <c r="C195">
        <v>-2.0137734973808739E-2</v>
      </c>
      <c r="D195">
        <v>7.3911381467387993E-3</v>
      </c>
      <c r="H195" s="13" t="s">
        <v>78</v>
      </c>
      <c r="I195">
        <v>2.1638981692109559E-2</v>
      </c>
      <c r="J195">
        <v>9.4622543906186463E-2</v>
      </c>
      <c r="K195">
        <v>9.0327148085669134E-2</v>
      </c>
      <c r="O195" s="13" t="s">
        <v>79</v>
      </c>
      <c r="P195">
        <v>6.1465284539448467E-2</v>
      </c>
      <c r="Q195">
        <v>2.9323610270027278E-3</v>
      </c>
      <c r="W195" s="13"/>
      <c r="X195" s="13" t="s">
        <v>12</v>
      </c>
      <c r="Y195" s="13" t="s">
        <v>13</v>
      </c>
    </row>
    <row r="196" spans="1:25" x14ac:dyDescent="0.25">
      <c r="W196" s="13" t="s">
        <v>15</v>
      </c>
      <c r="X196">
        <v>0.18293708489814181</v>
      </c>
      <c r="Y196">
        <v>0.1835074762666325</v>
      </c>
    </row>
    <row r="197" spans="1:25" x14ac:dyDescent="0.25">
      <c r="W197" s="13" t="s">
        <v>18</v>
      </c>
      <c r="X197">
        <v>0.1127110493262726</v>
      </c>
      <c r="Y197">
        <v>0.16474974875220261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13" t="s">
        <v>21</v>
      </c>
      <c r="X198">
        <v>0.15714377086830911</v>
      </c>
      <c r="Y198">
        <v>8.9400751229679859E-2</v>
      </c>
    </row>
    <row r="199" spans="1:25" x14ac:dyDescent="0.25">
      <c r="A199" s="13"/>
      <c r="B199" s="13" t="s">
        <v>12</v>
      </c>
      <c r="C199" s="13" t="s">
        <v>68</v>
      </c>
      <c r="D199" s="13" t="s">
        <v>69</v>
      </c>
      <c r="H199" s="13"/>
      <c r="I199" s="13" t="s">
        <v>13</v>
      </c>
      <c r="J199" s="13" t="s">
        <v>70</v>
      </c>
      <c r="K199" s="13" t="s">
        <v>71</v>
      </c>
      <c r="O199" s="13"/>
      <c r="P199" s="13" t="s">
        <v>12</v>
      </c>
      <c r="Q199" s="13" t="s">
        <v>13</v>
      </c>
      <c r="W199" s="13" t="s">
        <v>24</v>
      </c>
      <c r="X199">
        <v>-0.15607291058415201</v>
      </c>
      <c r="Y199">
        <v>0.18919507171916811</v>
      </c>
    </row>
    <row r="200" spans="1:25" x14ac:dyDescent="0.25">
      <c r="A200" s="13" t="s">
        <v>14</v>
      </c>
      <c r="B200">
        <v>5.266649778815808E-2</v>
      </c>
      <c r="C200">
        <v>3.0530754825361439E-2</v>
      </c>
      <c r="D200">
        <v>2.8576621771215071E-2</v>
      </c>
      <c r="H200" s="13" t="s">
        <v>72</v>
      </c>
      <c r="I200">
        <v>0.1122064502604181</v>
      </c>
      <c r="J200">
        <v>6.6428623311921273E-2</v>
      </c>
      <c r="K200">
        <v>7.1747059131778396E-2</v>
      </c>
      <c r="O200" s="13" t="s">
        <v>73</v>
      </c>
      <c r="P200">
        <v>1.3162120518757129E-3</v>
      </c>
      <c r="Q200">
        <v>-2.4983494449240709E-2</v>
      </c>
      <c r="W200" s="13" t="s">
        <v>25</v>
      </c>
      <c r="X200">
        <v>0.1293762043739865</v>
      </c>
      <c r="Y200">
        <v>0.25031882857227772</v>
      </c>
    </row>
    <row r="201" spans="1:25" x14ac:dyDescent="0.25">
      <c r="A201" s="13" t="s">
        <v>17</v>
      </c>
      <c r="B201">
        <v>0.1147300957477847</v>
      </c>
      <c r="C201">
        <v>1.234257193380037E-2</v>
      </c>
      <c r="D201">
        <v>2.2871825449325291E-2</v>
      </c>
      <c r="H201" s="13" t="s">
        <v>74</v>
      </c>
      <c r="I201">
        <v>1.3975268244974641E-4</v>
      </c>
      <c r="J201">
        <v>-8.3390831906430457E-2</v>
      </c>
      <c r="K201">
        <v>-9.2870501111593784E-2</v>
      </c>
      <c r="O201" s="13" t="s">
        <v>75</v>
      </c>
      <c r="P201">
        <v>2.8191141192538849E-2</v>
      </c>
      <c r="Q201">
        <v>-2.928960620369345E-2</v>
      </c>
      <c r="W201" s="13" t="s">
        <v>26</v>
      </c>
      <c r="X201">
        <v>0.19150295794458549</v>
      </c>
      <c r="Y201">
        <v>0.17728540581616661</v>
      </c>
    </row>
    <row r="202" spans="1:25" x14ac:dyDescent="0.25">
      <c r="A202" s="13" t="s">
        <v>20</v>
      </c>
      <c r="B202">
        <v>6.1539195679880176E-3</v>
      </c>
      <c r="C202">
        <v>-7.5600142718992819E-2</v>
      </c>
      <c r="D202">
        <v>-7.7961743125720226E-2</v>
      </c>
      <c r="H202" s="13" t="s">
        <v>76</v>
      </c>
      <c r="I202">
        <v>1.7282531142344699E-2</v>
      </c>
      <c r="J202">
        <v>-0.10837633849323119</v>
      </c>
      <c r="K202">
        <v>-0.11569299108716059</v>
      </c>
      <c r="O202" s="13" t="s">
        <v>77</v>
      </c>
      <c r="P202">
        <v>7.6685160818174739E-2</v>
      </c>
      <c r="Q202">
        <v>2.2222774609061271E-2</v>
      </c>
      <c r="W202" s="13" t="s">
        <v>28</v>
      </c>
      <c r="X202">
        <v>0.21392472017574801</v>
      </c>
      <c r="Y202">
        <v>0.13570364683359609</v>
      </c>
    </row>
    <row r="203" spans="1:25" x14ac:dyDescent="0.25">
      <c r="A203" s="13" t="s">
        <v>23</v>
      </c>
      <c r="B203">
        <v>6.3170643665096143E-2</v>
      </c>
      <c r="C203">
        <v>-0.10299611260258</v>
      </c>
      <c r="D203">
        <v>-0.10383316099305551</v>
      </c>
      <c r="H203" s="13" t="s">
        <v>78</v>
      </c>
      <c r="I203">
        <v>6.4981670959120108E-2</v>
      </c>
      <c r="J203">
        <v>2.0822362246756921E-2</v>
      </c>
      <c r="K203">
        <v>2.3296068665012191E-2</v>
      </c>
      <c r="O203" s="13" t="s">
        <v>79</v>
      </c>
      <c r="P203">
        <v>6.5708204259064859E-2</v>
      </c>
      <c r="Q203">
        <v>5.4861285293151048E-2</v>
      </c>
      <c r="W203" s="13" t="s">
        <v>29</v>
      </c>
      <c r="X203">
        <v>0.1977932263350026</v>
      </c>
      <c r="Y203">
        <v>0.24324360333479861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13"/>
      <c r="B207" s="13" t="s">
        <v>12</v>
      </c>
      <c r="C207" s="13" t="s">
        <v>68</v>
      </c>
      <c r="D207" s="13" t="s">
        <v>69</v>
      </c>
      <c r="H207" s="13"/>
      <c r="I207" s="13" t="s">
        <v>13</v>
      </c>
      <c r="J207" s="13" t="s">
        <v>70</v>
      </c>
      <c r="K207" s="13" t="s">
        <v>71</v>
      </c>
      <c r="O207" s="13"/>
      <c r="P207" s="13" t="s">
        <v>12</v>
      </c>
      <c r="Q207" s="13" t="s">
        <v>13</v>
      </c>
      <c r="W207" s="13"/>
      <c r="X207" s="13" t="s">
        <v>12</v>
      </c>
      <c r="Y207" s="13" t="s">
        <v>13</v>
      </c>
    </row>
    <row r="208" spans="1:25" x14ac:dyDescent="0.25">
      <c r="A208" s="13" t="s">
        <v>14</v>
      </c>
      <c r="B208">
        <v>0.15724752655322469</v>
      </c>
      <c r="C208">
        <v>-0.12531369528727321</v>
      </c>
      <c r="D208">
        <v>-0.1180174686354028</v>
      </c>
      <c r="H208" s="13" t="s">
        <v>72</v>
      </c>
      <c r="I208">
        <v>0.55391907500656823</v>
      </c>
      <c r="J208">
        <v>0.11114060993201461</v>
      </c>
      <c r="K208">
        <v>0.1172451657442473</v>
      </c>
      <c r="O208" s="13" t="s">
        <v>73</v>
      </c>
      <c r="P208">
        <v>0.16174687173042621</v>
      </c>
      <c r="Q208">
        <v>-0.13944283542739919</v>
      </c>
      <c r="W208" s="13" t="s">
        <v>15</v>
      </c>
      <c r="X208">
        <v>-2.6287750179031209E-2</v>
      </c>
      <c r="Y208">
        <v>-7.825186009714169E-2</v>
      </c>
    </row>
    <row r="209" spans="1:25" x14ac:dyDescent="0.25">
      <c r="A209" s="13" t="s">
        <v>17</v>
      </c>
      <c r="B209">
        <v>2.685327764112436E-2</v>
      </c>
      <c r="C209">
        <v>-8.2486195961560538E-3</v>
      </c>
      <c r="D209">
        <v>-1.6634996311507731E-3</v>
      </c>
      <c r="H209" s="13" t="s">
        <v>74</v>
      </c>
      <c r="I209">
        <v>-0.16166823671899119</v>
      </c>
      <c r="J209">
        <v>0.15269673399470729</v>
      </c>
      <c r="K209">
        <v>7.6743229243664446E-2</v>
      </c>
      <c r="O209" s="13" t="s">
        <v>75</v>
      </c>
      <c r="P209">
        <v>0.43917915592893941</v>
      </c>
      <c r="Q209">
        <v>0.51769980147294659</v>
      </c>
      <c r="W209" s="13" t="s">
        <v>18</v>
      </c>
      <c r="X209">
        <v>5.5937235918042977E-2</v>
      </c>
      <c r="Y209">
        <v>-5.7638396256243181E-2</v>
      </c>
    </row>
    <row r="210" spans="1:25" x14ac:dyDescent="0.25">
      <c r="A210" s="13" t="s">
        <v>20</v>
      </c>
      <c r="B210">
        <v>0.39791907009259481</v>
      </c>
      <c r="C210">
        <v>-8.9336129754689145E-2</v>
      </c>
      <c r="D210">
        <v>-8.1720651165616887E-2</v>
      </c>
      <c r="H210" s="13" t="s">
        <v>76</v>
      </c>
      <c r="I210">
        <v>0.4495361094405016</v>
      </c>
      <c r="J210">
        <v>-8.9273199505155248E-2</v>
      </c>
      <c r="K210">
        <v>-0.1013692440467141</v>
      </c>
      <c r="O210" s="13" t="s">
        <v>77</v>
      </c>
      <c r="P210">
        <v>0.49049508866924241</v>
      </c>
      <c r="Q210">
        <v>0.67342626048448184</v>
      </c>
      <c r="W210" s="13" t="s">
        <v>21</v>
      </c>
      <c r="X210">
        <v>1.530181677100409E-2</v>
      </c>
      <c r="Y210">
        <v>-2.87300940441199E-2</v>
      </c>
    </row>
    <row r="211" spans="1:25" x14ac:dyDescent="0.25">
      <c r="A211" s="13" t="s">
        <v>23</v>
      </c>
      <c r="B211">
        <v>0.13580820032053639</v>
      </c>
      <c r="C211">
        <v>0.18077119782329121</v>
      </c>
      <c r="D211">
        <v>0.16953646594081789</v>
      </c>
      <c r="H211" s="13" t="s">
        <v>78</v>
      </c>
      <c r="I211">
        <v>0.73980209817077114</v>
      </c>
      <c r="J211">
        <v>-9.8073453007184744E-2</v>
      </c>
      <c r="K211">
        <v>-7.7350786413962938E-2</v>
      </c>
      <c r="O211" s="13" t="s">
        <v>79</v>
      </c>
      <c r="P211">
        <v>0.31644712071251468</v>
      </c>
      <c r="Q211">
        <v>0.47908447211645921</v>
      </c>
      <c r="W211" s="13" t="s">
        <v>24</v>
      </c>
      <c r="X211">
        <v>-7.1502177381850343E-2</v>
      </c>
      <c r="Y211">
        <v>-8.9962123296440447E-2</v>
      </c>
    </row>
    <row r="212" spans="1:25" x14ac:dyDescent="0.25">
      <c r="W212" s="13" t="s">
        <v>25</v>
      </c>
      <c r="X212">
        <v>8.2011479850267743E-2</v>
      </c>
      <c r="Y212">
        <v>2.4071161931874731E-2</v>
      </c>
    </row>
    <row r="213" spans="1:25" x14ac:dyDescent="0.25">
      <c r="W213" s="13" t="s">
        <v>26</v>
      </c>
      <c r="X213">
        <v>6.0311233536190972E-2</v>
      </c>
      <c r="Y213">
        <v>-4.6805209093552713E-3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3" t="s">
        <v>28</v>
      </c>
      <c r="X214">
        <v>-4.1227939866975018E-2</v>
      </c>
      <c r="Y214">
        <v>-3.9319884411938809E-2</v>
      </c>
    </row>
    <row r="215" spans="1:25" x14ac:dyDescent="0.25">
      <c r="A215" s="13"/>
      <c r="B215" s="13" t="s">
        <v>12</v>
      </c>
      <c r="C215" s="13" t="s">
        <v>68</v>
      </c>
      <c r="D215" s="13" t="s">
        <v>69</v>
      </c>
      <c r="H215" s="13"/>
      <c r="I215" s="13" t="s">
        <v>13</v>
      </c>
      <c r="J215" s="13" t="s">
        <v>70</v>
      </c>
      <c r="K215" s="13" t="s">
        <v>71</v>
      </c>
      <c r="O215" s="13"/>
      <c r="P215" s="13" t="s">
        <v>12</v>
      </c>
      <c r="Q215" s="13" t="s">
        <v>13</v>
      </c>
      <c r="W215" s="13" t="s">
        <v>29</v>
      </c>
      <c r="X215">
        <v>0.2933311005953686</v>
      </c>
      <c r="Y215">
        <v>0.20529442217918009</v>
      </c>
    </row>
    <row r="216" spans="1:25" x14ac:dyDescent="0.25">
      <c r="A216" s="13" t="s">
        <v>14</v>
      </c>
      <c r="B216">
        <v>-7.2275864554711355E-2</v>
      </c>
      <c r="C216">
        <v>6.6203574026481166E-2</v>
      </c>
      <c r="D216">
        <v>6.1829775007624918E-2</v>
      </c>
      <c r="H216" s="13" t="s">
        <v>72</v>
      </c>
      <c r="I216">
        <v>1.887641418529655E-2</v>
      </c>
      <c r="J216">
        <v>1.5392142199173941E-2</v>
      </c>
      <c r="K216">
        <v>1.7142151193323161E-2</v>
      </c>
      <c r="O216" s="13" t="s">
        <v>73</v>
      </c>
      <c r="P216">
        <v>-6.6076969362668977E-2</v>
      </c>
      <c r="Q216">
        <v>-5.0501646105090031E-2</v>
      </c>
    </row>
    <row r="217" spans="1:25" x14ac:dyDescent="0.25">
      <c r="A217" s="13" t="s">
        <v>17</v>
      </c>
      <c r="B217">
        <v>-0.1189550604277425</v>
      </c>
      <c r="C217">
        <v>1.135056287276791E-2</v>
      </c>
      <c r="D217">
        <v>-5.0046090467481957E-3</v>
      </c>
      <c r="H217" s="13" t="s">
        <v>74</v>
      </c>
      <c r="I217">
        <v>-6.8994216748527959E-2</v>
      </c>
      <c r="J217">
        <v>4.8187458331671547E-2</v>
      </c>
      <c r="K217">
        <v>4.0123524543949247E-2</v>
      </c>
      <c r="O217" s="13" t="s">
        <v>75</v>
      </c>
      <c r="P217">
        <v>-0.10145168559707909</v>
      </c>
      <c r="Q217">
        <v>-7.1239028087018805E-2</v>
      </c>
    </row>
    <row r="218" spans="1:25" x14ac:dyDescent="0.25">
      <c r="A218" s="13" t="s">
        <v>20</v>
      </c>
      <c r="B218">
        <v>7.4030342465164489E-3</v>
      </c>
      <c r="C218">
        <v>-2.2815175385097732E-2</v>
      </c>
      <c r="D218">
        <v>-2.056996896467423E-2</v>
      </c>
      <c r="H218" s="13" t="s">
        <v>76</v>
      </c>
      <c r="I218">
        <v>2.7768958451149389E-2</v>
      </c>
      <c r="J218">
        <v>-1.422697627050294E-2</v>
      </c>
      <c r="K218">
        <v>-4.1660649307350764E-3</v>
      </c>
      <c r="O218" s="13" t="s">
        <v>77</v>
      </c>
      <c r="P218">
        <v>-2.4040561603215351E-2</v>
      </c>
      <c r="Q218">
        <v>3.2962242598332428E-2</v>
      </c>
      <c r="W218" s="165" t="s">
        <v>94</v>
      </c>
    </row>
    <row r="219" spans="1:25" x14ac:dyDescent="0.25">
      <c r="A219" s="13" t="s">
        <v>23</v>
      </c>
      <c r="B219">
        <v>-3.3334540176016038E-2</v>
      </c>
      <c r="C219">
        <v>5.7190617336369001E-2</v>
      </c>
      <c r="D219">
        <v>6.0250493144016842E-2</v>
      </c>
      <c r="H219" s="13" t="s">
        <v>78</v>
      </c>
      <c r="I219">
        <v>-3.8372182225161061E-2</v>
      </c>
      <c r="J219">
        <v>4.6892916905596833E-2</v>
      </c>
      <c r="K219">
        <v>4.1610810803764962E-2</v>
      </c>
      <c r="O219" s="13" t="s">
        <v>79</v>
      </c>
      <c r="P219">
        <v>-9.1438519121330705E-2</v>
      </c>
      <c r="Q219">
        <v>-3.2695431865312777E-2</v>
      </c>
      <c r="W219" s="13"/>
      <c r="X219" s="13" t="s">
        <v>12</v>
      </c>
      <c r="Y219" s="13" t="s">
        <v>13</v>
      </c>
    </row>
    <row r="220" spans="1:25" x14ac:dyDescent="0.25">
      <c r="W220" s="13" t="s">
        <v>15</v>
      </c>
      <c r="X220">
        <v>6.3885814609406857E-3</v>
      </c>
      <c r="Y220">
        <v>-5.9568824165067962E-3</v>
      </c>
    </row>
    <row r="221" spans="1:25" x14ac:dyDescent="0.25">
      <c r="W221" s="13" t="s">
        <v>18</v>
      </c>
      <c r="X221">
        <v>4.3923235454616738E-2</v>
      </c>
      <c r="Y221">
        <v>1.013155671102077E-2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3" t="s">
        <v>21</v>
      </c>
      <c r="X222">
        <v>2.2686597991968941E-3</v>
      </c>
      <c r="Y222">
        <v>-1.3007592721165039E-2</v>
      </c>
    </row>
    <row r="223" spans="1:25" x14ac:dyDescent="0.25">
      <c r="A223" s="13"/>
      <c r="B223" s="13" t="s">
        <v>12</v>
      </c>
      <c r="C223" s="13" t="s">
        <v>68</v>
      </c>
      <c r="D223" s="13" t="s">
        <v>69</v>
      </c>
      <c r="H223" s="13"/>
      <c r="I223" s="13" t="s">
        <v>13</v>
      </c>
      <c r="J223" s="13" t="s">
        <v>70</v>
      </c>
      <c r="K223" s="13" t="s">
        <v>71</v>
      </c>
      <c r="O223" s="13"/>
      <c r="P223" s="13" t="s">
        <v>12</v>
      </c>
      <c r="Q223" s="13" t="s">
        <v>13</v>
      </c>
      <c r="W223" s="13" t="s">
        <v>24</v>
      </c>
      <c r="X223">
        <v>5.4273165964180581E-2</v>
      </c>
      <c r="Y223">
        <v>5.8762830059316998E-2</v>
      </c>
    </row>
    <row r="224" spans="1:25" x14ac:dyDescent="0.25">
      <c r="A224" s="13" t="s">
        <v>14</v>
      </c>
      <c r="B224">
        <v>0.35522702751279972</v>
      </c>
      <c r="C224">
        <v>0.35419374619817001</v>
      </c>
      <c r="D224">
        <v>8.5778910242723189E-2</v>
      </c>
      <c r="H224" s="13" t="s">
        <v>72</v>
      </c>
      <c r="I224">
        <v>0.63394561649896042</v>
      </c>
      <c r="J224">
        <v>0.45806524846249458</v>
      </c>
      <c r="K224">
        <v>2.3382875994324492E-2</v>
      </c>
      <c r="O224" s="13" t="s">
        <v>73</v>
      </c>
      <c r="P224">
        <v>0.1102317652878614</v>
      </c>
      <c r="Q224">
        <v>5.3746370628523409E-2</v>
      </c>
      <c r="W224" s="13" t="s">
        <v>25</v>
      </c>
      <c r="X224">
        <v>4.4827921518207928E-2</v>
      </c>
      <c r="Y224">
        <v>1.6354687369195611E-2</v>
      </c>
    </row>
    <row r="225" spans="1:25" x14ac:dyDescent="0.25">
      <c r="A225" s="13" t="s">
        <v>17</v>
      </c>
      <c r="B225">
        <v>0.30336300386132992</v>
      </c>
      <c r="C225">
        <v>0.1988431146529854</v>
      </c>
      <c r="D225">
        <v>-7.4056564511876102E-2</v>
      </c>
      <c r="H225" s="13" t="s">
        <v>74</v>
      </c>
      <c r="I225">
        <v>0.24533016037585009</v>
      </c>
      <c r="J225">
        <v>0.26717353387365111</v>
      </c>
      <c r="K225">
        <v>8.102880654008579E-2</v>
      </c>
      <c r="O225" s="13" t="s">
        <v>75</v>
      </c>
      <c r="P225">
        <v>0.44179455329856648</v>
      </c>
      <c r="Q225">
        <v>0.46520582200707489</v>
      </c>
      <c r="W225" s="13" t="s">
        <v>26</v>
      </c>
      <c r="X225">
        <v>5.1772891394702932E-2</v>
      </c>
      <c r="Y225">
        <v>3.9725751738153077E-2</v>
      </c>
    </row>
    <row r="226" spans="1:25" x14ac:dyDescent="0.25">
      <c r="A226" s="13" t="s">
        <v>20</v>
      </c>
      <c r="B226">
        <v>0.46298420477066737</v>
      </c>
      <c r="C226">
        <v>0.28105091643432611</v>
      </c>
      <c r="D226">
        <v>4.4013343076867717E-2</v>
      </c>
      <c r="H226" s="13" t="s">
        <v>76</v>
      </c>
      <c r="I226">
        <v>0.46633387097232981</v>
      </c>
      <c r="J226">
        <v>0.37930988609553562</v>
      </c>
      <c r="K226">
        <v>1.967271457852806E-2</v>
      </c>
      <c r="O226" s="13" t="s">
        <v>77</v>
      </c>
      <c r="P226">
        <v>0.20614884212285531</v>
      </c>
      <c r="Q226">
        <v>0.33625181831551348</v>
      </c>
      <c r="W226" s="13" t="s">
        <v>28</v>
      </c>
      <c r="X226">
        <v>3.9658669475757498E-3</v>
      </c>
      <c r="Y226">
        <v>-4.867772303324574E-3</v>
      </c>
    </row>
    <row r="227" spans="1:25" x14ac:dyDescent="0.25">
      <c r="A227" s="13" t="s">
        <v>23</v>
      </c>
      <c r="B227">
        <v>0.55004361786011746</v>
      </c>
      <c r="C227">
        <v>0.32142428947550139</v>
      </c>
      <c r="D227">
        <v>-3.699698862822929E-3</v>
      </c>
      <c r="H227" s="13" t="s">
        <v>78</v>
      </c>
      <c r="I227">
        <v>-1.374550408475564E-2</v>
      </c>
      <c r="J227">
        <v>-2.5983455733818672E-2</v>
      </c>
      <c r="K227">
        <v>-6.7552366520915882E-2</v>
      </c>
      <c r="O227" s="13" t="s">
        <v>79</v>
      </c>
      <c r="P227">
        <v>0.29614919066716577</v>
      </c>
      <c r="Q227">
        <v>0.28798738080008851</v>
      </c>
      <c r="W227" s="13" t="s">
        <v>29</v>
      </c>
      <c r="X227">
        <v>3.3406347829816538E-2</v>
      </c>
      <c r="Y227">
        <v>8.860394358795004E-2</v>
      </c>
    </row>
    <row r="230" spans="1:25" x14ac:dyDescent="0.25">
      <c r="W230" s="165" t="s">
        <v>98</v>
      </c>
    </row>
    <row r="231" spans="1:25" x14ac:dyDescent="0.25">
      <c r="W231" s="13"/>
      <c r="X231" s="13" t="s">
        <v>12</v>
      </c>
      <c r="Y231" s="13" t="s">
        <v>13</v>
      </c>
    </row>
    <row r="232" spans="1:25" x14ac:dyDescent="0.25">
      <c r="W232" s="13" t="s">
        <v>15</v>
      </c>
      <c r="X232">
        <v>-1.105773258403012E-2</v>
      </c>
      <c r="Y232">
        <v>5.1978729706990648E-2</v>
      </c>
    </row>
    <row r="233" spans="1:25" x14ac:dyDescent="0.25">
      <c r="W233" s="13" t="s">
        <v>18</v>
      </c>
      <c r="X233">
        <v>0.13237198550768861</v>
      </c>
      <c r="Y233">
        <v>0.24083726142051121</v>
      </c>
    </row>
    <row r="234" spans="1:25" x14ac:dyDescent="0.25">
      <c r="W234" s="13" t="s">
        <v>21</v>
      </c>
      <c r="X234">
        <v>0.3304067456110284</v>
      </c>
      <c r="Y234">
        <v>0.49529884278918468</v>
      </c>
    </row>
    <row r="235" spans="1:25" x14ac:dyDescent="0.25">
      <c r="W235" s="13" t="s">
        <v>24</v>
      </c>
      <c r="X235">
        <v>0.41179847585446872</v>
      </c>
      <c r="Y235">
        <v>0.49656085985567522</v>
      </c>
    </row>
    <row r="236" spans="1:25" x14ac:dyDescent="0.25">
      <c r="W236" s="13" t="s">
        <v>25</v>
      </c>
      <c r="X236">
        <v>0.20618790481515209</v>
      </c>
      <c r="Y236">
        <v>0.36064446333057648</v>
      </c>
    </row>
    <row r="237" spans="1:25" x14ac:dyDescent="0.25">
      <c r="W237" s="13" t="s">
        <v>26</v>
      </c>
      <c r="X237">
        <v>4.9543099593268428E-2</v>
      </c>
      <c r="Y237">
        <v>0.27994272644489182</v>
      </c>
    </row>
    <row r="238" spans="1:25" x14ac:dyDescent="0.25">
      <c r="W238" s="13" t="s">
        <v>28</v>
      </c>
      <c r="X238">
        <v>0.53449631086539007</v>
      </c>
      <c r="Y238">
        <v>0.70448762091771788</v>
      </c>
    </row>
    <row r="239" spans="1:25" x14ac:dyDescent="0.25">
      <c r="W239" s="13" t="s">
        <v>29</v>
      </c>
      <c r="X239">
        <v>0.15526074764609951</v>
      </c>
      <c r="Y239">
        <v>-0.13111610594998779</v>
      </c>
    </row>
    <row r="242" spans="1:25" x14ac:dyDescent="0.25">
      <c r="W242" s="165" t="s">
        <v>106</v>
      </c>
    </row>
    <row r="243" spans="1:25" x14ac:dyDescent="0.25">
      <c r="W243" s="13"/>
      <c r="X243" s="13" t="s">
        <v>12</v>
      </c>
      <c r="Y243" s="13" t="s">
        <v>13</v>
      </c>
    </row>
    <row r="244" spans="1:25" x14ac:dyDescent="0.25">
      <c r="W244" s="13" t="s">
        <v>15</v>
      </c>
      <c r="X244">
        <v>-5.082369611887122E-2</v>
      </c>
      <c r="Y244">
        <v>-3.6233722502236908E-2</v>
      </c>
    </row>
    <row r="245" spans="1:25" x14ac:dyDescent="0.25">
      <c r="W245" s="13" t="s">
        <v>18</v>
      </c>
      <c r="X245">
        <v>-1.346126832395788E-2</v>
      </c>
      <c r="Y245">
        <v>1.574484768215683E-2</v>
      </c>
    </row>
    <row r="246" spans="1:25" x14ac:dyDescent="0.25">
      <c r="W246" s="13" t="s">
        <v>21</v>
      </c>
      <c r="X246">
        <v>-1.23745739082001E-2</v>
      </c>
      <c r="Y246">
        <v>-8.4968304896312699E-3</v>
      </c>
    </row>
    <row r="247" spans="1:25" x14ac:dyDescent="0.25">
      <c r="W247" s="13" t="s">
        <v>24</v>
      </c>
      <c r="X247">
        <v>-2.2441775104721749E-2</v>
      </c>
      <c r="Y247">
        <v>-1.4716497887579821E-2</v>
      </c>
    </row>
    <row r="248" spans="1:25" x14ac:dyDescent="0.25">
      <c r="W248" s="13" t="s">
        <v>25</v>
      </c>
      <c r="X248">
        <v>-8.5465790375610931E-2</v>
      </c>
      <c r="Y248">
        <v>-5.2117946347521343E-2</v>
      </c>
    </row>
    <row r="249" spans="1:25" x14ac:dyDescent="0.25">
      <c r="W249" s="13" t="s">
        <v>26</v>
      </c>
      <c r="X249">
        <v>-7.7605354366206442E-2</v>
      </c>
      <c r="Y249">
        <v>-2.9439798439422599E-2</v>
      </c>
    </row>
    <row r="250" spans="1:25" x14ac:dyDescent="0.25">
      <c r="W250" s="13" t="s">
        <v>28</v>
      </c>
      <c r="X250">
        <v>2.0099310103115711E-4</v>
      </c>
      <c r="Y250">
        <v>1.2743851810097619E-3</v>
      </c>
    </row>
    <row r="251" spans="1:25" x14ac:dyDescent="0.25">
      <c r="W251" s="13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3"/>
      <c r="X255" s="13" t="s">
        <v>12</v>
      </c>
      <c r="Y255" s="13" t="s">
        <v>13</v>
      </c>
    </row>
    <row r="256" spans="1:25" x14ac:dyDescent="0.25">
      <c r="W256" s="13" t="s">
        <v>15</v>
      </c>
      <c r="X256">
        <v>0.32611695870625768</v>
      </c>
      <c r="Y256">
        <v>0.37468041095335192</v>
      </c>
    </row>
    <row r="257" spans="1:25" x14ac:dyDescent="0.25">
      <c r="W257" s="13" t="s">
        <v>18</v>
      </c>
      <c r="X257">
        <v>0.38722983488019869</v>
      </c>
      <c r="Y257">
        <v>0.49642716207066212</v>
      </c>
    </row>
    <row r="258" spans="1:25" x14ac:dyDescent="0.25">
      <c r="A258" s="165" t="s">
        <v>99</v>
      </c>
      <c r="J258" s="165" t="s">
        <v>100</v>
      </c>
      <c r="W258" s="13" t="s">
        <v>21</v>
      </c>
      <c r="X258">
        <v>0.35997069395379572</v>
      </c>
      <c r="Y258">
        <v>0.36508958460056568</v>
      </c>
    </row>
    <row r="259" spans="1:25" x14ac:dyDescent="0.25">
      <c r="A259" s="14"/>
      <c r="B259" s="14" t="s">
        <v>101</v>
      </c>
      <c r="C259" s="14" t="s">
        <v>102</v>
      </c>
      <c r="D259" s="14" t="s">
        <v>103</v>
      </c>
      <c r="E259" s="14" t="s">
        <v>104</v>
      </c>
      <c r="J259" s="14"/>
      <c r="K259" s="14" t="s">
        <v>101</v>
      </c>
      <c r="L259" s="14" t="s">
        <v>102</v>
      </c>
      <c r="M259" s="14" t="s">
        <v>103</v>
      </c>
      <c r="N259" s="14" t="s">
        <v>104</v>
      </c>
      <c r="W259" s="13" t="s">
        <v>24</v>
      </c>
      <c r="X259">
        <v>0.54507062979952037</v>
      </c>
      <c r="Y259">
        <v>0.62778311422677591</v>
      </c>
    </row>
    <row r="260" spans="1:25" x14ac:dyDescent="0.25">
      <c r="A260" s="14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4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3" t="s">
        <v>25</v>
      </c>
      <c r="X260">
        <v>0.33763923319523331</v>
      </c>
      <c r="Y260">
        <v>0.33363341540274882</v>
      </c>
    </row>
    <row r="261" spans="1:25" x14ac:dyDescent="0.25">
      <c r="A261" s="14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4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3" t="s">
        <v>26</v>
      </c>
      <c r="X261">
        <v>0.37301694685770032</v>
      </c>
      <c r="Y261">
        <v>0.36279719301474089</v>
      </c>
    </row>
    <row r="262" spans="1:25" x14ac:dyDescent="0.25">
      <c r="A262" s="14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3" t="s">
        <v>28</v>
      </c>
      <c r="X262">
        <v>0.48679563764636419</v>
      </c>
      <c r="Y262">
        <v>0.49529206109912138</v>
      </c>
    </row>
    <row r="263" spans="1:25" x14ac:dyDescent="0.25">
      <c r="A263" s="14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3" t="s">
        <v>29</v>
      </c>
      <c r="X263">
        <v>0.54074137221328633</v>
      </c>
      <c r="Y263">
        <v>0.60103854684766</v>
      </c>
    </row>
    <row r="264" spans="1:25" x14ac:dyDescent="0.25">
      <c r="A264" s="14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4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4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4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165" t="s">
        <v>107</v>
      </c>
      <c r="J270" s="165" t="s">
        <v>108</v>
      </c>
    </row>
    <row r="271" spans="1:25" x14ac:dyDescent="0.25">
      <c r="A271" s="14"/>
      <c r="B271" s="14" t="s">
        <v>101</v>
      </c>
      <c r="C271" s="14" t="s">
        <v>102</v>
      </c>
      <c r="D271" s="14" t="s">
        <v>103</v>
      </c>
      <c r="E271" s="14" t="s">
        <v>104</v>
      </c>
      <c r="J271" s="14"/>
      <c r="K271" s="14" t="s">
        <v>101</v>
      </c>
      <c r="L271" s="14" t="s">
        <v>102</v>
      </c>
      <c r="M271" s="14" t="s">
        <v>103</v>
      </c>
      <c r="N271" s="14" t="s">
        <v>104</v>
      </c>
    </row>
    <row r="272" spans="1:25" x14ac:dyDescent="0.25">
      <c r="A272" s="14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4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4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4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4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4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4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4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4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4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165" t="s">
        <v>110</v>
      </c>
      <c r="J282" s="165" t="s">
        <v>111</v>
      </c>
    </row>
    <row r="283" spans="1:14" x14ac:dyDescent="0.25">
      <c r="A283" s="14"/>
      <c r="B283" s="14" t="s">
        <v>101</v>
      </c>
      <c r="C283" s="14" t="s">
        <v>102</v>
      </c>
      <c r="D283" s="14" t="s">
        <v>103</v>
      </c>
      <c r="E283" s="14" t="s">
        <v>104</v>
      </c>
      <c r="J283" s="14"/>
      <c r="K283" s="14" t="s">
        <v>101</v>
      </c>
      <c r="L283" s="14" t="s">
        <v>102</v>
      </c>
      <c r="M283" s="14" t="s">
        <v>103</v>
      </c>
      <c r="N283" s="14" t="s">
        <v>104</v>
      </c>
    </row>
    <row r="284" spans="1:14" x14ac:dyDescent="0.25">
      <c r="A284" s="14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4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4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4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4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4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4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4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4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4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165" t="s">
        <v>112</v>
      </c>
      <c r="J294" s="165" t="s">
        <v>115</v>
      </c>
    </row>
    <row r="295" spans="1:14" x14ac:dyDescent="0.25">
      <c r="A295" s="14"/>
      <c r="B295" s="14" t="s">
        <v>101</v>
      </c>
      <c r="C295" s="14" t="s">
        <v>102</v>
      </c>
      <c r="D295" s="14" t="s">
        <v>103</v>
      </c>
      <c r="E295" s="14" t="s">
        <v>104</v>
      </c>
      <c r="J295" s="14"/>
      <c r="K295" s="14" t="s">
        <v>101</v>
      </c>
      <c r="L295" s="14" t="s">
        <v>102</v>
      </c>
      <c r="M295" s="14" t="s">
        <v>103</v>
      </c>
      <c r="N295" s="14" t="s">
        <v>104</v>
      </c>
    </row>
    <row r="296" spans="1:14" x14ac:dyDescent="0.25">
      <c r="A296" s="14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4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4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4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4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4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4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4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4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4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165" t="s">
        <v>116</v>
      </c>
      <c r="J306" s="165" t="s">
        <v>117</v>
      </c>
    </row>
    <row r="307" spans="1:14" x14ac:dyDescent="0.25">
      <c r="A307" s="14"/>
      <c r="B307" s="14" t="s">
        <v>101</v>
      </c>
      <c r="C307" s="14" t="s">
        <v>102</v>
      </c>
      <c r="D307" s="14" t="s">
        <v>103</v>
      </c>
      <c r="E307" s="14" t="s">
        <v>104</v>
      </c>
      <c r="J307" s="14"/>
      <c r="K307" s="14" t="s">
        <v>101</v>
      </c>
      <c r="L307" s="14" t="s">
        <v>102</v>
      </c>
      <c r="M307" s="14" t="s">
        <v>103</v>
      </c>
      <c r="N307" s="14" t="s">
        <v>104</v>
      </c>
    </row>
    <row r="308" spans="1:14" x14ac:dyDescent="0.25">
      <c r="A308" s="14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4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4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4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4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4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4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4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4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4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165" t="s">
        <v>118</v>
      </c>
      <c r="J318" s="165" t="s">
        <v>119</v>
      </c>
    </row>
    <row r="319" spans="1:14" x14ac:dyDescent="0.25">
      <c r="A319" s="14"/>
      <c r="B319" s="14" t="s">
        <v>101</v>
      </c>
      <c r="C319" s="14" t="s">
        <v>102</v>
      </c>
      <c r="D319" s="14" t="s">
        <v>103</v>
      </c>
      <c r="E319" s="14" t="s">
        <v>104</v>
      </c>
      <c r="J319" s="14"/>
      <c r="K319" s="14" t="s">
        <v>101</v>
      </c>
      <c r="L319" s="14" t="s">
        <v>102</v>
      </c>
      <c r="M319" s="14" t="s">
        <v>103</v>
      </c>
      <c r="N319" s="14" t="s">
        <v>104</v>
      </c>
    </row>
    <row r="320" spans="1:14" x14ac:dyDescent="0.25">
      <c r="A320" s="14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4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4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4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4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4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4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4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4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4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165" t="s">
        <v>120</v>
      </c>
      <c r="J330" s="165" t="s">
        <v>123</v>
      </c>
    </row>
    <row r="331" spans="1:14" x14ac:dyDescent="0.25">
      <c r="A331" s="14"/>
      <c r="B331" s="14" t="s">
        <v>101</v>
      </c>
      <c r="C331" s="14" t="s">
        <v>102</v>
      </c>
      <c r="D331" s="14" t="s">
        <v>103</v>
      </c>
      <c r="E331" s="14" t="s">
        <v>104</v>
      </c>
      <c r="J331" s="14"/>
      <c r="K331" s="14" t="s">
        <v>101</v>
      </c>
      <c r="L331" s="14" t="s">
        <v>102</v>
      </c>
      <c r="M331" s="14" t="s">
        <v>103</v>
      </c>
      <c r="N331" s="14" t="s">
        <v>104</v>
      </c>
    </row>
    <row r="332" spans="1:14" x14ac:dyDescent="0.25">
      <c r="A332" s="14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4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4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4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4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4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4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4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4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4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165" t="s">
        <v>124</v>
      </c>
      <c r="J342" s="165" t="s">
        <v>125</v>
      </c>
    </row>
    <row r="343" spans="1:14" x14ac:dyDescent="0.25">
      <c r="A343" s="14"/>
      <c r="B343" s="14" t="s">
        <v>101</v>
      </c>
      <c r="C343" s="14" t="s">
        <v>102</v>
      </c>
      <c r="D343" s="14" t="s">
        <v>103</v>
      </c>
      <c r="E343" s="14" t="s">
        <v>104</v>
      </c>
      <c r="J343" s="14"/>
      <c r="K343" s="14" t="s">
        <v>101</v>
      </c>
      <c r="L343" s="14" t="s">
        <v>102</v>
      </c>
      <c r="M343" s="14" t="s">
        <v>103</v>
      </c>
      <c r="N343" s="14" t="s">
        <v>104</v>
      </c>
    </row>
    <row r="344" spans="1:14" x14ac:dyDescent="0.25">
      <c r="A344" s="14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4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4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4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4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4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4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4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4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4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165" t="s">
        <v>126</v>
      </c>
      <c r="J354" s="165" t="s">
        <v>193</v>
      </c>
    </row>
    <row r="355" spans="1:14" x14ac:dyDescent="0.25">
      <c r="A355" s="14"/>
      <c r="B355" s="14" t="s">
        <v>101</v>
      </c>
      <c r="C355" s="14" t="s">
        <v>102</v>
      </c>
      <c r="D355" s="14" t="s">
        <v>103</v>
      </c>
      <c r="E355" s="14" t="s">
        <v>104</v>
      </c>
      <c r="J355" s="14"/>
      <c r="K355" s="14" t="s">
        <v>101</v>
      </c>
      <c r="L355" s="14" t="s">
        <v>102</v>
      </c>
      <c r="M355" s="14" t="s">
        <v>103</v>
      </c>
      <c r="N355" s="14" t="s">
        <v>104</v>
      </c>
    </row>
    <row r="356" spans="1:14" x14ac:dyDescent="0.25">
      <c r="A356" s="14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4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4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4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4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4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4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4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4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4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165"/>
      <c r="J366" s="17"/>
      <c r="K366" s="16"/>
      <c r="L366" s="16"/>
      <c r="M366" s="16"/>
      <c r="N366" s="16"/>
    </row>
    <row r="367" spans="1:14" x14ac:dyDescent="0.25">
      <c r="A367" s="15"/>
      <c r="B367" s="15"/>
      <c r="C367" s="15"/>
      <c r="D367" s="15"/>
      <c r="E367" s="15"/>
      <c r="J367" s="15"/>
      <c r="K367" s="15"/>
      <c r="L367" s="15"/>
      <c r="M367" s="15"/>
      <c r="N367" s="15"/>
    </row>
    <row r="368" spans="1:14" x14ac:dyDescent="0.25">
      <c r="A368" s="15"/>
      <c r="B368" s="16"/>
      <c r="C368" s="16"/>
      <c r="D368" s="16"/>
      <c r="E368" s="16"/>
      <c r="J368" s="15"/>
      <c r="K368" s="16"/>
      <c r="L368" s="16"/>
      <c r="M368" s="16"/>
      <c r="N368" s="16"/>
    </row>
    <row r="369" spans="1:14" x14ac:dyDescent="0.25">
      <c r="A369" s="15"/>
      <c r="B369" s="16"/>
      <c r="C369" s="16"/>
      <c r="D369" s="16"/>
      <c r="E369" s="16"/>
      <c r="J369" s="15"/>
      <c r="K369" s="16"/>
      <c r="L369" s="16"/>
      <c r="M369" s="16"/>
      <c r="N369" s="16"/>
    </row>
    <row r="370" spans="1:14" x14ac:dyDescent="0.25">
      <c r="A370" s="15"/>
      <c r="B370" s="16"/>
      <c r="C370" s="16"/>
      <c r="D370" s="16"/>
      <c r="E370" s="16"/>
      <c r="J370" s="16"/>
      <c r="K370" s="16"/>
      <c r="L370" s="16"/>
      <c r="M370" s="16"/>
      <c r="N370" s="16"/>
    </row>
    <row r="371" spans="1:14" x14ac:dyDescent="0.25">
      <c r="A371" s="15"/>
      <c r="B371" s="16"/>
      <c r="C371" s="16"/>
      <c r="D371" s="16"/>
      <c r="E371" s="16"/>
      <c r="J371" s="16"/>
      <c r="K371" s="16"/>
      <c r="L371" s="16"/>
      <c r="M371" s="16"/>
      <c r="N371" s="16"/>
    </row>
    <row r="372" spans="1:14" x14ac:dyDescent="0.25">
      <c r="A372" s="15"/>
      <c r="B372" s="16"/>
      <c r="C372" s="16"/>
      <c r="D372" s="16"/>
      <c r="E372" s="16"/>
      <c r="J372" s="16"/>
      <c r="K372" s="16"/>
      <c r="L372" s="16"/>
      <c r="M372" s="16"/>
      <c r="N372" s="16"/>
    </row>
    <row r="373" spans="1:14" x14ac:dyDescent="0.25">
      <c r="A373" s="15"/>
      <c r="B373" s="16"/>
      <c r="C373" s="16"/>
      <c r="D373" s="16"/>
      <c r="E373" s="16"/>
      <c r="J373" s="16"/>
      <c r="K373" s="16"/>
      <c r="L373" s="16"/>
      <c r="M373" s="16"/>
      <c r="N373" s="16"/>
    </row>
    <row r="374" spans="1:14" x14ac:dyDescent="0.25">
      <c r="A374" s="15"/>
      <c r="B374" s="16"/>
      <c r="C374" s="16"/>
      <c r="D374" s="16"/>
      <c r="E374" s="16"/>
      <c r="J374" s="16"/>
      <c r="K374" s="16"/>
      <c r="L374" s="16"/>
      <c r="M374" s="16"/>
      <c r="N374" s="16"/>
    </row>
    <row r="375" spans="1:14" x14ac:dyDescent="0.25">
      <c r="A375" s="15"/>
      <c r="B375" s="16"/>
      <c r="C375" s="16"/>
      <c r="D375" s="16"/>
      <c r="E375" s="16"/>
      <c r="J375" s="16"/>
      <c r="K375" s="16"/>
      <c r="L375" s="16"/>
      <c r="M375" s="16"/>
      <c r="N375" s="16"/>
    </row>
    <row r="376" spans="1:14" x14ac:dyDescent="0.25">
      <c r="A376" s="16"/>
      <c r="B376" s="16"/>
      <c r="C376" s="16"/>
      <c r="D376" s="16"/>
      <c r="E376" s="16"/>
      <c r="J376" s="16"/>
      <c r="K376" s="16"/>
      <c r="L376" s="16"/>
      <c r="M376" s="16"/>
      <c r="N376" s="16"/>
    </row>
    <row r="377" spans="1:14" x14ac:dyDescent="0.25">
      <c r="A377" s="16"/>
      <c r="B377" s="16"/>
      <c r="C377" s="16"/>
      <c r="D377" s="16"/>
      <c r="E377" s="16"/>
      <c r="J377" s="16"/>
      <c r="K377" s="16"/>
      <c r="L377" s="16"/>
      <c r="M377" s="16"/>
      <c r="N377" s="16"/>
    </row>
    <row r="378" spans="1:14" x14ac:dyDescent="0.25">
      <c r="A378" s="17"/>
      <c r="B378" s="16"/>
      <c r="C378" s="16"/>
      <c r="D378" s="16"/>
      <c r="E378" s="16"/>
      <c r="J378" s="17"/>
      <c r="K378" s="16"/>
      <c r="L378" s="16"/>
      <c r="M378" s="16"/>
      <c r="N378" s="16"/>
    </row>
    <row r="379" spans="1:14" x14ac:dyDescent="0.25">
      <c r="A379" s="15"/>
      <c r="B379" s="15"/>
      <c r="C379" s="15"/>
      <c r="D379" s="15"/>
      <c r="E379" s="15"/>
      <c r="J379" s="15"/>
      <c r="K379" s="15"/>
      <c r="L379" s="15"/>
      <c r="M379" s="15"/>
      <c r="N379" s="15"/>
    </row>
    <row r="380" spans="1:14" x14ac:dyDescent="0.25">
      <c r="A380" s="15"/>
      <c r="B380" s="16"/>
      <c r="C380" s="16"/>
      <c r="D380" s="16"/>
      <c r="E380" s="16"/>
      <c r="J380" s="15"/>
      <c r="K380" s="16"/>
      <c r="L380" s="16"/>
      <c r="M380" s="16"/>
      <c r="N380" s="16"/>
    </row>
    <row r="381" spans="1:14" x14ac:dyDescent="0.25">
      <c r="A381" s="15"/>
      <c r="B381" s="16"/>
      <c r="C381" s="16"/>
      <c r="D381" s="16"/>
      <c r="E381" s="16"/>
      <c r="J381" s="15"/>
      <c r="K381" s="16"/>
      <c r="L381" s="16"/>
      <c r="M381" s="16"/>
      <c r="N381" s="16"/>
    </row>
    <row r="382" spans="1:14" x14ac:dyDescent="0.25">
      <c r="A382" s="15"/>
      <c r="B382" s="16"/>
      <c r="C382" s="16"/>
      <c r="D382" s="16"/>
      <c r="E382" s="16"/>
      <c r="J382" s="16"/>
      <c r="K382" s="16"/>
      <c r="L382" s="16"/>
      <c r="M382" s="16"/>
      <c r="N382" s="16"/>
    </row>
    <row r="383" spans="1:14" x14ac:dyDescent="0.25">
      <c r="A383" s="15"/>
      <c r="B383" s="16"/>
      <c r="C383" s="16"/>
      <c r="D383" s="16"/>
      <c r="E383" s="16"/>
      <c r="J383" s="16"/>
      <c r="K383" s="16"/>
      <c r="L383" s="16"/>
      <c r="M383" s="16"/>
      <c r="N383" s="16"/>
    </row>
    <row r="384" spans="1:14" x14ac:dyDescent="0.25">
      <c r="A384" s="15"/>
      <c r="B384" s="16"/>
      <c r="C384" s="16"/>
      <c r="D384" s="16"/>
      <c r="E384" s="16"/>
    </row>
    <row r="385" spans="1:5" x14ac:dyDescent="0.25">
      <c r="A385" s="15"/>
      <c r="B385" s="16"/>
      <c r="C385" s="16"/>
      <c r="D385" s="16"/>
      <c r="E385" s="16"/>
    </row>
    <row r="386" spans="1:5" x14ac:dyDescent="0.25">
      <c r="A386" s="15"/>
      <c r="B386" s="16"/>
      <c r="C386" s="16"/>
      <c r="D386" s="16"/>
      <c r="E386" s="16"/>
    </row>
    <row r="387" spans="1:5" x14ac:dyDescent="0.25">
      <c r="A387" s="15"/>
      <c r="B387" s="16"/>
      <c r="C387" s="16"/>
      <c r="D387" s="16"/>
      <c r="E387" s="16"/>
    </row>
    <row r="390" spans="1:5" x14ac:dyDescent="0.25">
      <c r="A390" s="165" t="s">
        <v>180</v>
      </c>
    </row>
    <row r="391" spans="1:5" x14ac:dyDescent="0.25">
      <c r="A391" s="41"/>
      <c r="B391" s="41" t="s">
        <v>101</v>
      </c>
      <c r="C391" s="41" t="s">
        <v>102</v>
      </c>
      <c r="D391" s="41" t="s">
        <v>103</v>
      </c>
      <c r="E391" s="41" t="s">
        <v>104</v>
      </c>
    </row>
    <row r="392" spans="1:5" x14ac:dyDescent="0.25">
      <c r="A392" s="41" t="s">
        <v>15</v>
      </c>
      <c r="B392">
        <v>0.9765625</v>
      </c>
      <c r="C392">
        <v>3.7593701743179708</v>
      </c>
      <c r="D392">
        <v>5.859375</v>
      </c>
      <c r="E392">
        <v>7.8125</v>
      </c>
    </row>
    <row r="393" spans="1:5" x14ac:dyDescent="0.25">
      <c r="A393" s="41" t="s">
        <v>25</v>
      </c>
      <c r="B393">
        <v>0.9765625</v>
      </c>
      <c r="C393">
        <v>4.3184300733869492</v>
      </c>
      <c r="D393">
        <v>5.859375</v>
      </c>
      <c r="E393">
        <v>7.8125</v>
      </c>
    </row>
    <row r="394" spans="1:5" x14ac:dyDescent="0.25">
      <c r="A394" s="41" t="s">
        <v>18</v>
      </c>
      <c r="B394">
        <v>0.9765625</v>
      </c>
      <c r="C394">
        <v>3.8278518439591949</v>
      </c>
      <c r="D394">
        <v>5.859375</v>
      </c>
      <c r="E394">
        <v>7.8125</v>
      </c>
    </row>
    <row r="395" spans="1:5" x14ac:dyDescent="0.25">
      <c r="A395" s="41" t="s">
        <v>26</v>
      </c>
      <c r="B395">
        <v>1.953125</v>
      </c>
      <c r="C395">
        <v>3.8990434962345408</v>
      </c>
      <c r="D395">
        <v>5.859375</v>
      </c>
      <c r="E395">
        <v>7.8125</v>
      </c>
    </row>
    <row r="396" spans="1:5" x14ac:dyDescent="0.25">
      <c r="A396" s="41" t="s">
        <v>21</v>
      </c>
      <c r="B396">
        <v>1.953125</v>
      </c>
      <c r="C396">
        <v>3.8801094644794061</v>
      </c>
      <c r="D396">
        <v>5.859375</v>
      </c>
      <c r="E396">
        <v>7.8125</v>
      </c>
    </row>
    <row r="397" spans="1:5" x14ac:dyDescent="0.25">
      <c r="A397" s="41" t="s">
        <v>28</v>
      </c>
      <c r="B397">
        <v>0.9765625</v>
      </c>
      <c r="C397">
        <v>3.58461025950976</v>
      </c>
      <c r="D397">
        <v>5.859375</v>
      </c>
      <c r="E397">
        <v>7.8125</v>
      </c>
    </row>
    <row r="398" spans="1:5" x14ac:dyDescent="0.25">
      <c r="A398" s="41" t="s">
        <v>24</v>
      </c>
      <c r="B398">
        <v>0.9765625</v>
      </c>
      <c r="C398">
        <v>3.9567476454231731</v>
      </c>
      <c r="D398">
        <v>5.859375</v>
      </c>
      <c r="E398">
        <v>7.8125</v>
      </c>
    </row>
    <row r="399" spans="1:5" x14ac:dyDescent="0.25">
      <c r="A399" s="41" t="s">
        <v>29</v>
      </c>
      <c r="B399">
        <v>1.953125</v>
      </c>
      <c r="C399">
        <v>3.937759950894125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0"/>
      <c r="B408" s="150" t="s">
        <v>12</v>
      </c>
      <c r="D408" s="150" t="s">
        <v>105</v>
      </c>
      <c r="G408" s="150"/>
      <c r="H408" s="150" t="s">
        <v>130</v>
      </c>
      <c r="L408" s="151"/>
      <c r="M408" s="151" t="s">
        <v>131</v>
      </c>
      <c r="N408" s="151" t="s">
        <v>132</v>
      </c>
      <c r="O408" s="151" t="s">
        <v>133</v>
      </c>
      <c r="P408" s="151" t="s">
        <v>134</v>
      </c>
      <c r="Q408" s="151" t="s">
        <v>135</v>
      </c>
      <c r="R408" s="151" t="s">
        <v>136</v>
      </c>
      <c r="S408" s="151" t="s">
        <v>137</v>
      </c>
      <c r="T408" s="151" t="s">
        <v>138</v>
      </c>
    </row>
    <row r="409" spans="1:20" x14ac:dyDescent="0.25">
      <c r="A409" s="150"/>
      <c r="B409" s="150" t="s">
        <v>139</v>
      </c>
      <c r="C409" s="150" t="s">
        <v>140</v>
      </c>
      <c r="D409" s="150" t="s">
        <v>139</v>
      </c>
      <c r="E409" s="150" t="s">
        <v>140</v>
      </c>
      <c r="G409" s="150" t="s">
        <v>141</v>
      </c>
      <c r="H409">
        <v>1780.4494632709079</v>
      </c>
      <c r="L409" s="151" t="s">
        <v>141</v>
      </c>
      <c r="M409">
        <v>0.70038228591374507</v>
      </c>
      <c r="N409">
        <v>0.91069650791068912</v>
      </c>
      <c r="O409">
        <v>0.79448727100319971</v>
      </c>
      <c r="P409">
        <v>1</v>
      </c>
      <c r="Q409">
        <v>0.71493435264028449</v>
      </c>
      <c r="R409">
        <v>1</v>
      </c>
      <c r="S409">
        <v>0.65481271225298554</v>
      </c>
      <c r="T409">
        <v>0.99999999999999989</v>
      </c>
    </row>
    <row r="410" spans="1:20" x14ac:dyDescent="0.25">
      <c r="A410" s="150" t="s">
        <v>141</v>
      </c>
      <c r="B410">
        <v>10.53728390268866</v>
      </c>
      <c r="C410">
        <v>17.555206757464461</v>
      </c>
      <c r="D410">
        <v>14.509115205728969</v>
      </c>
      <c r="E410">
        <v>10.131555701169001</v>
      </c>
      <c r="G410" s="150" t="s">
        <v>142</v>
      </c>
      <c r="H410">
        <v>107.49604048986799</v>
      </c>
      <c r="L410" s="151" t="s">
        <v>142</v>
      </c>
      <c r="M410">
        <v>0.63958831673842254</v>
      </c>
      <c r="N410">
        <v>0.78405408671162991</v>
      </c>
      <c r="O410">
        <v>0.80705155407537221</v>
      </c>
      <c r="P410">
        <v>0.73906631638794551</v>
      </c>
      <c r="Q410">
        <v>0.69480768683402128</v>
      </c>
      <c r="R410">
        <v>0.50951065107019977</v>
      </c>
      <c r="S410">
        <v>0.42894856613007148</v>
      </c>
      <c r="T410">
        <v>0.69395298733871857</v>
      </c>
    </row>
    <row r="411" spans="1:20" x14ac:dyDescent="0.25">
      <c r="A411" s="150" t="s">
        <v>142</v>
      </c>
      <c r="B411">
        <v>2.495721454966974</v>
      </c>
      <c r="C411">
        <v>-0.4291575955472719</v>
      </c>
      <c r="D411">
        <v>4.255281944926085</v>
      </c>
      <c r="E411">
        <v>-0.23875715250272189</v>
      </c>
      <c r="G411" s="150" t="s">
        <v>143</v>
      </c>
      <c r="H411">
        <v>113.16506841596789</v>
      </c>
      <c r="L411" s="151" t="s">
        <v>143</v>
      </c>
      <c r="M411">
        <v>0.87687725716327003</v>
      </c>
      <c r="N411">
        <v>0.88636705351927636</v>
      </c>
      <c r="O411">
        <v>0.85161044291704124</v>
      </c>
      <c r="P411">
        <v>0.70575076161094863</v>
      </c>
      <c r="Q411">
        <v>0.80647649544259825</v>
      </c>
      <c r="R411">
        <v>0.60143380274826175</v>
      </c>
      <c r="S411">
        <v>0.40303468821361049</v>
      </c>
      <c r="T411">
        <v>0.74611216455097962</v>
      </c>
    </row>
    <row r="412" spans="1:20" x14ac:dyDescent="0.25">
      <c r="A412" s="150" t="s">
        <v>143</v>
      </c>
      <c r="B412">
        <v>4.2285735402527447</v>
      </c>
      <c r="C412">
        <v>2.9959270515494412</v>
      </c>
      <c r="D412">
        <v>5.597543354850993</v>
      </c>
      <c r="E412">
        <v>-4.0195331354140089</v>
      </c>
      <c r="G412" s="150" t="s">
        <v>144</v>
      </c>
      <c r="H412">
        <v>128.55988392423441</v>
      </c>
      <c r="L412" s="151" t="s">
        <v>144</v>
      </c>
      <c r="M412">
        <v>1</v>
      </c>
      <c r="N412">
        <v>0.72636847303804286</v>
      </c>
      <c r="O412">
        <v>0.75840922623190676</v>
      </c>
      <c r="P412">
        <v>0.74717497496625951</v>
      </c>
      <c r="Q412">
        <v>0.99999999999999989</v>
      </c>
      <c r="R412">
        <v>0.52248715367229936</v>
      </c>
      <c r="S412">
        <v>0.49512360365647518</v>
      </c>
      <c r="T412">
        <v>0.76149425683926575</v>
      </c>
    </row>
    <row r="413" spans="1:20" x14ac:dyDescent="0.25">
      <c r="A413" s="150" t="s">
        <v>144</v>
      </c>
      <c r="B413">
        <v>4.2656575614227483</v>
      </c>
      <c r="C413">
        <v>-3.481078091629183</v>
      </c>
      <c r="D413">
        <v>4.6553179935169098</v>
      </c>
      <c r="E413">
        <v>4.3475134226246093</v>
      </c>
      <c r="G413" s="150" t="s">
        <v>145</v>
      </c>
      <c r="H413">
        <v>62.121016491019518</v>
      </c>
      <c r="L413" s="151" t="s">
        <v>145</v>
      </c>
      <c r="M413">
        <v>0.75293304801643091</v>
      </c>
      <c r="N413">
        <v>0.74987403091612626</v>
      </c>
      <c r="O413">
        <v>0.90686110501575667</v>
      </c>
      <c r="P413">
        <v>0.95180635839481609</v>
      </c>
      <c r="Q413">
        <v>0.68002162357777185</v>
      </c>
      <c r="R413">
        <v>0.52841214728100827</v>
      </c>
      <c r="S413">
        <v>0.50522380592026817</v>
      </c>
      <c r="T413">
        <v>0.74674459368080037</v>
      </c>
    </row>
    <row r="414" spans="1:20" x14ac:dyDescent="0.25">
      <c r="A414" s="150" t="s">
        <v>145</v>
      </c>
      <c r="B414">
        <v>2.8026721274655251</v>
      </c>
      <c r="C414">
        <v>-0.82977829666386882</v>
      </c>
      <c r="D414">
        <v>3.2161632195120369</v>
      </c>
      <c r="E414">
        <v>1.2088343528761749</v>
      </c>
      <c r="G414" s="150" t="s">
        <v>146</v>
      </c>
      <c r="H414">
        <v>70.664649268981847</v>
      </c>
      <c r="L414" s="151" t="s">
        <v>146</v>
      </c>
      <c r="M414">
        <v>0.76669567038295439</v>
      </c>
      <c r="N414">
        <v>0.76086032339812548</v>
      </c>
      <c r="O414">
        <v>0.96541948493464802</v>
      </c>
      <c r="P414">
        <v>0.80369867620393631</v>
      </c>
      <c r="Q414">
        <v>0.70524404917705885</v>
      </c>
      <c r="R414">
        <v>0.57444460656144192</v>
      </c>
      <c r="S414">
        <v>0.56979476500940918</v>
      </c>
      <c r="T414">
        <v>0.60628385219454528</v>
      </c>
    </row>
    <row r="415" spans="1:20" x14ac:dyDescent="0.25">
      <c r="A415" s="150" t="s">
        <v>146</v>
      </c>
      <c r="B415">
        <v>2.2969849043212469</v>
      </c>
      <c r="C415">
        <v>1.2682903521848621</v>
      </c>
      <c r="D415">
        <v>3.142117005831591</v>
      </c>
      <c r="E415">
        <v>-1.967687945200254</v>
      </c>
      <c r="G415" s="150" t="s">
        <v>147</v>
      </c>
      <c r="H415">
        <v>64.27279371495753</v>
      </c>
      <c r="L415" s="151" t="s">
        <v>147</v>
      </c>
      <c r="M415">
        <v>0.7079817016110983</v>
      </c>
      <c r="N415">
        <v>0.78649266434440512</v>
      </c>
      <c r="O415">
        <v>0.85645680364438093</v>
      </c>
      <c r="P415">
        <v>0.87003953069974949</v>
      </c>
      <c r="Q415">
        <v>0.65206858544243218</v>
      </c>
      <c r="R415">
        <v>0.52296243444767554</v>
      </c>
      <c r="S415">
        <v>0.53398806583217207</v>
      </c>
      <c r="T415">
        <v>0.66633288096097487</v>
      </c>
    </row>
    <row r="416" spans="1:20" x14ac:dyDescent="0.25">
      <c r="A416" s="150" t="s">
        <v>147</v>
      </c>
      <c r="B416">
        <v>2.7714951048722818</v>
      </c>
      <c r="C416">
        <v>0.56651948084288961</v>
      </c>
      <c r="D416">
        <v>3.1073891798257618</v>
      </c>
      <c r="E416">
        <v>0.99144553072316266</v>
      </c>
      <c r="G416" s="150" t="s">
        <v>148</v>
      </c>
      <c r="H416">
        <v>112.3829296339095</v>
      </c>
      <c r="L416" s="151" t="s">
        <v>148</v>
      </c>
      <c r="M416">
        <v>0.88342992860592739</v>
      </c>
      <c r="N416">
        <v>0.99999999999999989</v>
      </c>
      <c r="O416">
        <v>0.93102446492872304</v>
      </c>
      <c r="P416">
        <v>0.75750188287728859</v>
      </c>
      <c r="Q416">
        <v>0.85443696561182636</v>
      </c>
      <c r="R416">
        <v>0.52860458735427263</v>
      </c>
      <c r="S416">
        <v>0.58583524222748629</v>
      </c>
      <c r="T416">
        <v>0.86621170702476635</v>
      </c>
    </row>
    <row r="417" spans="1:20" x14ac:dyDescent="0.25">
      <c r="A417" s="150" t="s">
        <v>148</v>
      </c>
      <c r="B417">
        <v>3.3196668018603499</v>
      </c>
      <c r="C417">
        <v>3.8807260970010868</v>
      </c>
      <c r="D417">
        <v>3.7508439214306559</v>
      </c>
      <c r="E417">
        <v>-5.170189549409729</v>
      </c>
      <c r="G417" s="150" t="s">
        <v>149</v>
      </c>
      <c r="H417">
        <v>142.23057809783941</v>
      </c>
      <c r="L417" s="151" t="s">
        <v>149</v>
      </c>
      <c r="M417">
        <v>0.74537186894135377</v>
      </c>
      <c r="N417">
        <v>0.77853243353444512</v>
      </c>
      <c r="O417">
        <v>0.82379565236754304</v>
      </c>
      <c r="P417">
        <v>0.99058015042135417</v>
      </c>
      <c r="Q417">
        <v>0.62568639009090921</v>
      </c>
      <c r="R417">
        <v>0.52867016895714147</v>
      </c>
      <c r="S417">
        <v>0.6650224184838639</v>
      </c>
      <c r="T417">
        <v>0.70592274706758629</v>
      </c>
    </row>
    <row r="418" spans="1:20" x14ac:dyDescent="0.25">
      <c r="A418" s="150" t="s">
        <v>149</v>
      </c>
      <c r="B418">
        <v>2.8821902606850092</v>
      </c>
      <c r="C418">
        <v>-0.53409938283087799</v>
      </c>
      <c r="D418">
        <v>3.9827515129880871</v>
      </c>
      <c r="E418">
        <v>-3.323080333625632</v>
      </c>
      <c r="G418" s="150" t="s">
        <v>150</v>
      </c>
      <c r="H418">
        <v>188.20314322774041</v>
      </c>
      <c r="L418" s="151" t="s">
        <v>150</v>
      </c>
      <c r="M418">
        <v>0.69814649495014569</v>
      </c>
      <c r="N418">
        <v>0.93024032772677134</v>
      </c>
      <c r="O418">
        <v>1</v>
      </c>
      <c r="P418">
        <v>0.77442627448419254</v>
      </c>
      <c r="Q418">
        <v>0.73551697397482529</v>
      </c>
      <c r="R418">
        <v>0.53082203349600998</v>
      </c>
      <c r="S418">
        <v>0.64013485656055835</v>
      </c>
      <c r="T418">
        <v>0.68743911079454623</v>
      </c>
    </row>
    <row r="419" spans="1:20" x14ac:dyDescent="0.25">
      <c r="A419" s="150" t="s">
        <v>150</v>
      </c>
      <c r="B419">
        <v>2.8145000779151008</v>
      </c>
      <c r="C419">
        <v>-3.302639958379041E-2</v>
      </c>
      <c r="D419">
        <v>5.8539189240163134</v>
      </c>
      <c r="E419">
        <v>2.4749333967391651</v>
      </c>
      <c r="G419" s="150" t="s">
        <v>151</v>
      </c>
      <c r="H419">
        <v>76.810414490501614</v>
      </c>
      <c r="L419" s="151" t="s">
        <v>151</v>
      </c>
      <c r="M419">
        <v>0.68577883511425108</v>
      </c>
      <c r="N419">
        <v>0.70443509427526363</v>
      </c>
      <c r="O419">
        <v>0.81521406404271912</v>
      </c>
      <c r="P419">
        <v>0.65755598161691198</v>
      </c>
      <c r="Q419">
        <v>0.81377918183491837</v>
      </c>
      <c r="R419">
        <v>0.51908353124811502</v>
      </c>
      <c r="S419">
        <v>0.8051294964647836</v>
      </c>
      <c r="T419">
        <v>0.66635954977595246</v>
      </c>
    </row>
    <row r="420" spans="1:20" x14ac:dyDescent="0.25">
      <c r="A420" s="150" t="s">
        <v>151</v>
      </c>
      <c r="B420">
        <v>3.2595048860734872</v>
      </c>
      <c r="C420">
        <v>-4.8886318598082648</v>
      </c>
      <c r="D420">
        <v>3.6599252278747132</v>
      </c>
      <c r="E420">
        <v>5.6012356482008308</v>
      </c>
      <c r="G420" s="150" t="s">
        <v>152</v>
      </c>
      <c r="H420">
        <v>55.417594485546218</v>
      </c>
      <c r="L420" s="151" t="s">
        <v>152</v>
      </c>
      <c r="M420">
        <v>0.69082624682848992</v>
      </c>
      <c r="N420">
        <v>0.63308372977159499</v>
      </c>
      <c r="O420">
        <v>0.89014858408673414</v>
      </c>
      <c r="P420">
        <v>0.79819836984723358</v>
      </c>
      <c r="Q420">
        <v>0.73782656570602601</v>
      </c>
      <c r="R420">
        <v>0.57653594828617938</v>
      </c>
      <c r="S420">
        <v>1</v>
      </c>
      <c r="T420">
        <v>0.641808012715119</v>
      </c>
    </row>
    <row r="421" spans="1:20" x14ac:dyDescent="0.25">
      <c r="A421" s="150" t="s">
        <v>152</v>
      </c>
      <c r="B421">
        <v>3.0304018771192309</v>
      </c>
      <c r="C421">
        <v>2.9242577125771732</v>
      </c>
      <c r="D421">
        <v>1.521674396605579</v>
      </c>
      <c r="E421">
        <v>-1.5734362894405021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0"/>
      <c r="B431" s="150" t="s">
        <v>12</v>
      </c>
      <c r="D431" s="150" t="s">
        <v>105</v>
      </c>
      <c r="G431" s="150"/>
      <c r="H431" s="150" t="s">
        <v>130</v>
      </c>
      <c r="L431" s="151"/>
      <c r="M431" s="151" t="s">
        <v>131</v>
      </c>
      <c r="N431" s="151" t="s">
        <v>132</v>
      </c>
      <c r="O431" s="151" t="s">
        <v>133</v>
      </c>
      <c r="P431" s="151" t="s">
        <v>134</v>
      </c>
      <c r="Q431" s="151" t="s">
        <v>135</v>
      </c>
      <c r="R431" s="151" t="s">
        <v>136</v>
      </c>
      <c r="S431" s="151" t="s">
        <v>137</v>
      </c>
      <c r="T431" s="151" t="s">
        <v>138</v>
      </c>
    </row>
    <row r="432" spans="1:20" x14ac:dyDescent="0.25">
      <c r="A432" s="150"/>
      <c r="B432" s="150" t="s">
        <v>139</v>
      </c>
      <c r="C432" s="150" t="s">
        <v>140</v>
      </c>
      <c r="D432" s="150" t="s">
        <v>139</v>
      </c>
      <c r="E432" s="150" t="s">
        <v>140</v>
      </c>
      <c r="G432" s="150" t="s">
        <v>141</v>
      </c>
      <c r="H432">
        <v>61.206360282839903</v>
      </c>
      <c r="L432" s="151" t="s">
        <v>155</v>
      </c>
      <c r="M432">
        <v>1</v>
      </c>
      <c r="N432">
        <v>0.72649098534883083</v>
      </c>
      <c r="O432">
        <v>0.88627643155172586</v>
      </c>
      <c r="P432">
        <v>0.541548924370712</v>
      </c>
      <c r="Q432">
        <v>1.855441493038024E-2</v>
      </c>
      <c r="R432">
        <v>0.2215389894110793</v>
      </c>
      <c r="S432">
        <v>0.17117458302626959</v>
      </c>
      <c r="T432">
        <v>0.33737593788599662</v>
      </c>
    </row>
    <row r="433" spans="1:20" x14ac:dyDescent="0.25">
      <c r="A433" s="150" t="s">
        <v>141</v>
      </c>
      <c r="B433">
        <v>3.0509273209122951</v>
      </c>
      <c r="C433">
        <v>1.893316018764309</v>
      </c>
      <c r="D433">
        <v>3.639383531716768</v>
      </c>
      <c r="E433">
        <v>-4.6046052912312181</v>
      </c>
      <c r="G433" s="150" t="s">
        <v>142</v>
      </c>
      <c r="H433">
        <v>13.64508655137247</v>
      </c>
      <c r="L433" s="151" t="s">
        <v>156</v>
      </c>
      <c r="M433">
        <v>0.95089072185242751</v>
      </c>
      <c r="N433">
        <v>1</v>
      </c>
      <c r="O433">
        <v>0.82305700725819853</v>
      </c>
      <c r="P433">
        <v>0.84534109800520185</v>
      </c>
      <c r="Q433">
        <v>1.830549328502833E-2</v>
      </c>
      <c r="R433">
        <v>0.98108732503244411</v>
      </c>
      <c r="S433">
        <v>0.85626952830795622</v>
      </c>
      <c r="T433">
        <v>1</v>
      </c>
    </row>
    <row r="434" spans="1:20" x14ac:dyDescent="0.25">
      <c r="A434" s="150" t="s">
        <v>142</v>
      </c>
      <c r="B434">
        <v>1.3008918554715241</v>
      </c>
      <c r="C434">
        <v>0.72888170850485101</v>
      </c>
      <c r="D434">
        <v>0.95521695425333497</v>
      </c>
      <c r="E434">
        <v>-0.11633897103555429</v>
      </c>
      <c r="G434" s="150" t="s">
        <v>143</v>
      </c>
      <c r="H434">
        <v>25.813760727483409</v>
      </c>
      <c r="L434" s="151" t="s">
        <v>157</v>
      </c>
      <c r="M434">
        <v>0.80195293128113299</v>
      </c>
      <c r="N434">
        <v>0.96278261906671947</v>
      </c>
      <c r="O434">
        <v>1</v>
      </c>
      <c r="P434">
        <v>1</v>
      </c>
      <c r="Q434">
        <v>1.8575290700291999E-2</v>
      </c>
      <c r="R434">
        <v>1</v>
      </c>
      <c r="S434">
        <v>1</v>
      </c>
      <c r="T434">
        <v>0.78527170893784093</v>
      </c>
    </row>
    <row r="435" spans="1:20" x14ac:dyDescent="0.25">
      <c r="A435" s="150" t="s">
        <v>143</v>
      </c>
      <c r="B435">
        <v>1.8457489043333879</v>
      </c>
      <c r="C435">
        <v>2.379531948737446</v>
      </c>
      <c r="D435">
        <v>2.4867912573218289</v>
      </c>
      <c r="E435">
        <v>-4.5581103430951337</v>
      </c>
      <c r="G435" s="150" t="s">
        <v>144</v>
      </c>
      <c r="H435">
        <v>37.036950576256189</v>
      </c>
      <c r="L435" s="151" t="s">
        <v>158</v>
      </c>
      <c r="M435">
        <v>0.79600374108485472</v>
      </c>
      <c r="N435">
        <v>0.75767125706262706</v>
      </c>
      <c r="O435">
        <v>0.72256589868084886</v>
      </c>
      <c r="P435">
        <v>0.4991220186004961</v>
      </c>
      <c r="Q435">
        <v>1</v>
      </c>
      <c r="R435">
        <v>0.51272250778476747</v>
      </c>
      <c r="S435">
        <v>0.54510874501876838</v>
      </c>
      <c r="T435">
        <v>0.38217123232248468</v>
      </c>
    </row>
    <row r="436" spans="1:20" x14ac:dyDescent="0.25">
      <c r="A436" s="150" t="s">
        <v>144</v>
      </c>
      <c r="B436">
        <v>1.542666136329115</v>
      </c>
      <c r="C436">
        <v>-2.008920039700425</v>
      </c>
      <c r="D436">
        <v>3.7182299575006219</v>
      </c>
      <c r="E436">
        <v>4.1139562394422349</v>
      </c>
      <c r="G436" s="150" t="s">
        <v>145</v>
      </c>
      <c r="H436">
        <v>9.6269466398989323</v>
      </c>
      <c r="L436" s="151" t="s">
        <v>159</v>
      </c>
      <c r="M436">
        <v>0.71483720777403026</v>
      </c>
      <c r="N436">
        <v>0.80937518600092195</v>
      </c>
      <c r="O436">
        <v>0.69565127066239818</v>
      </c>
      <c r="P436">
        <v>0.45592045458996477</v>
      </c>
      <c r="Q436">
        <v>1.857284034041224E-2</v>
      </c>
      <c r="R436">
        <v>0.33750214270216389</v>
      </c>
      <c r="S436">
        <v>0.26226996722294521</v>
      </c>
      <c r="T436">
        <v>0.28373884891683238</v>
      </c>
    </row>
    <row r="437" spans="1:20" x14ac:dyDescent="0.25">
      <c r="A437" s="150" t="s">
        <v>145</v>
      </c>
      <c r="B437">
        <v>0.65785693804453627</v>
      </c>
      <c r="C437">
        <v>-3.3196646339722337E-2</v>
      </c>
      <c r="D437">
        <v>0.93982051365653618</v>
      </c>
      <c r="E437">
        <v>-0.34713791890066792</v>
      </c>
      <c r="G437" s="150" t="s">
        <v>146</v>
      </c>
      <c r="H437">
        <v>40.383437719632077</v>
      </c>
      <c r="L437" s="151" t="s">
        <v>160</v>
      </c>
      <c r="M437">
        <v>0.64941742222439869</v>
      </c>
      <c r="N437">
        <v>0.72370806721254721</v>
      </c>
      <c r="O437">
        <v>0.67377930067614578</v>
      </c>
      <c r="P437">
        <v>0.46121519059877231</v>
      </c>
      <c r="Q437">
        <v>1.8257372169118671E-2</v>
      </c>
      <c r="R437">
        <v>0.2543224796396143</v>
      </c>
      <c r="S437">
        <v>0.24563998350896171</v>
      </c>
      <c r="T437">
        <v>0.28342545023517879</v>
      </c>
    </row>
    <row r="438" spans="1:20" x14ac:dyDescent="0.25">
      <c r="A438" s="150" t="s">
        <v>146</v>
      </c>
      <c r="B438">
        <v>2.4133641800290002</v>
      </c>
      <c r="C438">
        <v>1.8762444016471991</v>
      </c>
      <c r="D438">
        <v>2.441512924853575</v>
      </c>
      <c r="E438">
        <v>-1.555890903013887</v>
      </c>
      <c r="G438" s="150" t="s">
        <v>147</v>
      </c>
      <c r="H438">
        <v>32.939330757742979</v>
      </c>
      <c r="L438" s="151" t="s">
        <v>187</v>
      </c>
      <c r="M438">
        <v>0.66116555448272785</v>
      </c>
      <c r="N438">
        <v>0.71440803089731419</v>
      </c>
      <c r="O438">
        <v>0.9874733406108992</v>
      </c>
      <c r="P438">
        <v>0.48026263741135672</v>
      </c>
      <c r="Q438">
        <v>1.8377831425552001E-2</v>
      </c>
      <c r="R438">
        <v>0.24096252092748921</v>
      </c>
      <c r="S438">
        <v>0.23311691450442359</v>
      </c>
      <c r="T438">
        <v>0.26189696671355622</v>
      </c>
    </row>
    <row r="439" spans="1:20" x14ac:dyDescent="0.25">
      <c r="A439" s="150" t="s">
        <v>147</v>
      </c>
      <c r="B439">
        <v>4.3025412441589621</v>
      </c>
      <c r="C439">
        <v>-5.0833458970674847</v>
      </c>
      <c r="D439">
        <v>5.2158619358659921</v>
      </c>
      <c r="E439">
        <v>5.8100052683288483</v>
      </c>
      <c r="G439" s="150" t="s">
        <v>148</v>
      </c>
      <c r="H439">
        <v>39.055634466630018</v>
      </c>
      <c r="L439" s="151" t="s">
        <v>188</v>
      </c>
      <c r="M439">
        <v>0.72613784897693578</v>
      </c>
      <c r="N439">
        <v>0.69137378450273379</v>
      </c>
      <c r="O439">
        <v>0.68164676240704014</v>
      </c>
      <c r="P439">
        <v>0.45437731385016938</v>
      </c>
      <c r="Q439">
        <v>1.828040899209259E-2</v>
      </c>
      <c r="R439">
        <v>0.2417329200094171</v>
      </c>
      <c r="S439">
        <v>0.21176617505779249</v>
      </c>
      <c r="T439">
        <v>0.25591321722232668</v>
      </c>
    </row>
    <row r="440" spans="1:20" x14ac:dyDescent="0.25">
      <c r="A440" s="150" t="s">
        <v>148</v>
      </c>
      <c r="B440">
        <v>2.677205056637932</v>
      </c>
      <c r="C440">
        <v>3.793763619703908</v>
      </c>
      <c r="D440">
        <v>4.5267450571906949</v>
      </c>
      <c r="E440">
        <v>-5.0822017645887252</v>
      </c>
      <c r="G440" s="150" t="s">
        <v>149</v>
      </c>
      <c r="H440">
        <v>29.854318366145819</v>
      </c>
      <c r="L440" s="151" t="s">
        <v>189</v>
      </c>
      <c r="M440">
        <v>0.75261696911482578</v>
      </c>
      <c r="N440">
        <v>0.69441515923886754</v>
      </c>
      <c r="O440">
        <v>0.62891048094944635</v>
      </c>
      <c r="P440">
        <v>0.43571788765829778</v>
      </c>
      <c r="Q440">
        <v>1.8432524438674311E-2</v>
      </c>
      <c r="R440">
        <v>0.27108782032308271</v>
      </c>
      <c r="S440">
        <v>0.22548723084196551</v>
      </c>
      <c r="T440">
        <v>0.32880742462585338</v>
      </c>
    </row>
    <row r="441" spans="1:20" x14ac:dyDescent="0.25">
      <c r="A441" s="150" t="s">
        <v>149</v>
      </c>
      <c r="B441">
        <v>2.361311278195811</v>
      </c>
      <c r="C441">
        <v>1.307873149276231</v>
      </c>
      <c r="D441">
        <v>3.61262421555874</v>
      </c>
      <c r="E441">
        <v>-3.0375453738900329</v>
      </c>
      <c r="G441" s="150" t="s">
        <v>150</v>
      </c>
      <c r="H441">
        <v>27.537380868025831</v>
      </c>
      <c r="L441" s="151" t="s">
        <v>190</v>
      </c>
      <c r="M441">
        <v>0.68672577240984167</v>
      </c>
      <c r="N441">
        <v>0.67137755768047735</v>
      </c>
      <c r="O441">
        <v>0.72169185532146041</v>
      </c>
      <c r="P441">
        <v>0.48169405855152142</v>
      </c>
      <c r="Q441">
        <v>1.8391308299982419E-2</v>
      </c>
      <c r="R441">
        <v>0.2440186568591699</v>
      </c>
      <c r="S441">
        <v>0.25086956769525059</v>
      </c>
      <c r="T441">
        <v>0.2658977626754061</v>
      </c>
    </row>
    <row r="442" spans="1:20" x14ac:dyDescent="0.25">
      <c r="A442" s="150" t="s">
        <v>150</v>
      </c>
      <c r="B442">
        <v>1.0195777702216151</v>
      </c>
      <c r="C442">
        <v>-1.088537622354075</v>
      </c>
      <c r="D442">
        <v>2.2084827428245979</v>
      </c>
      <c r="E442">
        <v>1.952994832618794</v>
      </c>
      <c r="G442" s="150" t="s">
        <v>151</v>
      </c>
      <c r="H442">
        <v>17.97386773446361</v>
      </c>
    </row>
    <row r="443" spans="1:20" x14ac:dyDescent="0.25">
      <c r="A443" s="150" t="s">
        <v>151</v>
      </c>
      <c r="B443">
        <v>0.82131057488135428</v>
      </c>
      <c r="C443">
        <v>0.81544066435661311</v>
      </c>
      <c r="D443">
        <v>1.7516936594560431</v>
      </c>
      <c r="E443">
        <v>-0.41541405208500909</v>
      </c>
      <c r="G443" s="150" t="s">
        <v>152</v>
      </c>
      <c r="H443">
        <v>17.591190967874969</v>
      </c>
    </row>
    <row r="444" spans="1:20" x14ac:dyDescent="0.25">
      <c r="A444" s="150" t="s">
        <v>152</v>
      </c>
      <c r="B444">
        <v>1.1764411085436091</v>
      </c>
      <c r="C444">
        <v>2.083534089316458</v>
      </c>
      <c r="D444">
        <v>1.8925152374648451</v>
      </c>
      <c r="E444">
        <v>-3.417476284636737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0"/>
      <c r="B454" s="150" t="s">
        <v>12</v>
      </c>
      <c r="D454" s="150" t="s">
        <v>105</v>
      </c>
      <c r="G454" s="150"/>
      <c r="H454" s="150" t="s">
        <v>130</v>
      </c>
      <c r="L454" s="151"/>
      <c r="M454" s="151" t="s">
        <v>131</v>
      </c>
      <c r="N454" s="151" t="s">
        <v>132</v>
      </c>
      <c r="O454" s="151" t="s">
        <v>133</v>
      </c>
      <c r="P454" s="151" t="s">
        <v>134</v>
      </c>
      <c r="Q454" s="151" t="s">
        <v>135</v>
      </c>
      <c r="R454" s="151" t="s">
        <v>136</v>
      </c>
      <c r="S454" s="151" t="s">
        <v>137</v>
      </c>
      <c r="T454" s="151" t="s">
        <v>138</v>
      </c>
    </row>
    <row r="455" spans="1:20" x14ac:dyDescent="0.25">
      <c r="A455" s="150"/>
      <c r="B455" s="150" t="s">
        <v>139</v>
      </c>
      <c r="C455" s="150" t="s">
        <v>140</v>
      </c>
      <c r="D455" s="150" t="s">
        <v>139</v>
      </c>
      <c r="E455" s="150" t="s">
        <v>140</v>
      </c>
      <c r="G455" s="150" t="s">
        <v>155</v>
      </c>
      <c r="H455">
        <v>9.3378539342767137</v>
      </c>
      <c r="L455" s="151" t="s">
        <v>155</v>
      </c>
      <c r="M455">
        <v>1</v>
      </c>
      <c r="N455">
        <v>1</v>
      </c>
      <c r="O455">
        <v>0.92254171829220155</v>
      </c>
      <c r="P455">
        <v>0.80717676414113504</v>
      </c>
      <c r="Q455">
        <v>0.98721344586498294</v>
      </c>
      <c r="R455">
        <v>0.26979441983047442</v>
      </c>
      <c r="S455">
        <v>0.19718765695683849</v>
      </c>
      <c r="T455">
        <v>0.40849507759361708</v>
      </c>
    </row>
    <row r="456" spans="1:20" x14ac:dyDescent="0.25">
      <c r="A456" s="150" t="s">
        <v>155</v>
      </c>
      <c r="B456">
        <v>1.2003823412554739</v>
      </c>
      <c r="C456">
        <v>4.1188368359272864</v>
      </c>
      <c r="D456">
        <v>1.8004703976238601</v>
      </c>
      <c r="E456">
        <v>-5.163362772662321</v>
      </c>
      <c r="G456" s="150" t="s">
        <v>156</v>
      </c>
      <c r="H456">
        <v>850.07518672190611</v>
      </c>
      <c r="L456" s="151" t="s">
        <v>156</v>
      </c>
      <c r="M456">
        <v>0.48942849885146528</v>
      </c>
      <c r="N456">
        <v>0.67738260669921035</v>
      </c>
      <c r="O456">
        <v>0.8568935936954607</v>
      </c>
      <c r="P456">
        <v>0.94941988505952424</v>
      </c>
      <c r="Q456">
        <v>0.97679272196841571</v>
      </c>
      <c r="R456">
        <v>0.61984620593723005</v>
      </c>
      <c r="S456">
        <v>0.72055561132980017</v>
      </c>
      <c r="T456">
        <v>0.73463399317771916</v>
      </c>
    </row>
    <row r="457" spans="1:20" x14ac:dyDescent="0.25">
      <c r="A457" s="150" t="s">
        <v>156</v>
      </c>
      <c r="B457">
        <v>38.927590008858957</v>
      </c>
      <c r="C457">
        <v>-97.856268780074771</v>
      </c>
      <c r="D457">
        <v>45.665444848204899</v>
      </c>
      <c r="E457">
        <v>124.8834946008366</v>
      </c>
      <c r="G457" s="150" t="s">
        <v>157</v>
      </c>
      <c r="H457">
        <v>528.3257214869335</v>
      </c>
      <c r="L457" s="151" t="s">
        <v>157</v>
      </c>
      <c r="M457">
        <v>0.61266218835895392</v>
      </c>
      <c r="N457">
        <v>0.70504798590716034</v>
      </c>
      <c r="O457">
        <v>0.99999999999999989</v>
      </c>
      <c r="P457">
        <v>0.73237898872894036</v>
      </c>
      <c r="Q457">
        <v>0.96038866227761299</v>
      </c>
      <c r="R457">
        <v>0.99999999999999989</v>
      </c>
      <c r="S457">
        <v>1</v>
      </c>
      <c r="T457">
        <v>0.99999999999999989</v>
      </c>
    </row>
    <row r="458" spans="1:20" x14ac:dyDescent="0.25">
      <c r="A458" s="150" t="s">
        <v>157</v>
      </c>
      <c r="B458">
        <v>11.64512717673886</v>
      </c>
      <c r="C458">
        <v>36.985580792064283</v>
      </c>
      <c r="D458">
        <v>23.751443042834271</v>
      </c>
      <c r="E458">
        <v>-63.952501432530163</v>
      </c>
      <c r="G458" s="150" t="s">
        <v>158</v>
      </c>
      <c r="H458">
        <v>641.50474428870587</v>
      </c>
      <c r="L458" s="151" t="s">
        <v>158</v>
      </c>
      <c r="M458">
        <v>0.51903894106620629</v>
      </c>
      <c r="N458">
        <v>0.45440734237973862</v>
      </c>
      <c r="O458">
        <v>0.94447025268684337</v>
      </c>
      <c r="P458">
        <v>0.76608885212222411</v>
      </c>
      <c r="Q458">
        <v>0.96293474021659131</v>
      </c>
      <c r="R458">
        <v>0.35209794538861322</v>
      </c>
      <c r="S458">
        <v>0.50032067655420009</v>
      </c>
      <c r="T458">
        <v>0.46741695454385118</v>
      </c>
    </row>
    <row r="459" spans="1:20" x14ac:dyDescent="0.25">
      <c r="A459" s="150" t="s">
        <v>158</v>
      </c>
      <c r="B459">
        <v>19.08286132965063</v>
      </c>
      <c r="C459">
        <v>49.016839207281983</v>
      </c>
      <c r="D459">
        <v>21.485319152116201</v>
      </c>
      <c r="E459">
        <v>-51.242998202451894</v>
      </c>
      <c r="G459" s="150" t="s">
        <v>159</v>
      </c>
      <c r="H459">
        <v>23.526722562271409</v>
      </c>
      <c r="L459" s="151" t="s">
        <v>159</v>
      </c>
      <c r="M459">
        <v>0.48518893701920629</v>
      </c>
      <c r="N459">
        <v>0.37172771753793138</v>
      </c>
      <c r="O459">
        <v>0.76538143258071201</v>
      </c>
      <c r="P459">
        <v>0.61684224342990379</v>
      </c>
      <c r="Q459">
        <v>0.98008558594615336</v>
      </c>
      <c r="R459">
        <v>0.21610867977795209</v>
      </c>
      <c r="S459">
        <v>0.23539499864829319</v>
      </c>
      <c r="T459">
        <v>0.34065941523036808</v>
      </c>
    </row>
    <row r="460" spans="1:20" x14ac:dyDescent="0.25">
      <c r="A460" s="150" t="s">
        <v>159</v>
      </c>
      <c r="B460">
        <v>1.9891554457227001</v>
      </c>
      <c r="C460">
        <v>3.1175941537695779</v>
      </c>
      <c r="D460">
        <v>2.6519465996908131</v>
      </c>
      <c r="E460">
        <v>-3.8094066770208288</v>
      </c>
      <c r="G460" s="150" t="s">
        <v>160</v>
      </c>
      <c r="H460">
        <v>28.94539913769864</v>
      </c>
      <c r="L460" s="151" t="s">
        <v>160</v>
      </c>
      <c r="M460">
        <v>0.48644110359883019</v>
      </c>
      <c r="N460">
        <v>0.392834185659101</v>
      </c>
      <c r="O460">
        <v>0.79418368524687699</v>
      </c>
      <c r="P460">
        <v>0.72585202945810112</v>
      </c>
      <c r="Q460">
        <v>0.97258890586712998</v>
      </c>
      <c r="R460">
        <v>0.2221514038844373</v>
      </c>
      <c r="S460">
        <v>0.2150281966429603</v>
      </c>
      <c r="T460">
        <v>0.33299704507901368</v>
      </c>
    </row>
    <row r="461" spans="1:20" x14ac:dyDescent="0.25">
      <c r="A461" s="150" t="s">
        <v>160</v>
      </c>
      <c r="B461">
        <v>2.377279628530697</v>
      </c>
      <c r="C461">
        <v>8.3188636818179074</v>
      </c>
      <c r="D461">
        <v>1.950972574703244</v>
      </c>
      <c r="E461">
        <v>-7.6080211272078939</v>
      </c>
      <c r="G461" s="150" t="s">
        <v>187</v>
      </c>
      <c r="H461">
        <v>23.638407352716179</v>
      </c>
      <c r="L461" s="151" t="s">
        <v>187</v>
      </c>
      <c r="M461">
        <v>0.44883025328755061</v>
      </c>
      <c r="N461">
        <v>0.42027386104667319</v>
      </c>
      <c r="O461">
        <v>0.79395687149091865</v>
      </c>
      <c r="P461">
        <v>0.61134440992333916</v>
      </c>
      <c r="Q461">
        <v>1</v>
      </c>
      <c r="R461">
        <v>0.2183355948194185</v>
      </c>
      <c r="S461">
        <v>0.2237725233725274</v>
      </c>
      <c r="T461">
        <v>0.3819691366378819</v>
      </c>
    </row>
    <row r="462" spans="1:20" x14ac:dyDescent="0.25">
      <c r="A462" s="150" t="s">
        <v>187</v>
      </c>
      <c r="B462">
        <v>1.8676407248893729</v>
      </c>
      <c r="C462">
        <v>-1.09502585914409</v>
      </c>
      <c r="D462">
        <v>1.6286272221359821</v>
      </c>
      <c r="E462">
        <v>-2.667769491599048</v>
      </c>
      <c r="G462" s="150" t="s">
        <v>188</v>
      </c>
      <c r="H462">
        <v>15.534385912218401</v>
      </c>
      <c r="L462" s="151" t="s">
        <v>188</v>
      </c>
      <c r="M462">
        <v>0.45546004320640587</v>
      </c>
      <c r="N462">
        <v>0.42825858282907447</v>
      </c>
      <c r="O462">
        <v>0.78858302663975011</v>
      </c>
      <c r="P462">
        <v>0.73773912772822969</v>
      </c>
      <c r="Q462">
        <v>0.97037736488266202</v>
      </c>
      <c r="R462">
        <v>0.2518692595967767</v>
      </c>
      <c r="S462">
        <v>0.2243496857315663</v>
      </c>
      <c r="T462">
        <v>0.40147552308857792</v>
      </c>
    </row>
    <row r="463" spans="1:20" x14ac:dyDescent="0.25">
      <c r="A463" s="150" t="s">
        <v>188</v>
      </c>
      <c r="B463">
        <v>0.92004230989848668</v>
      </c>
      <c r="C463">
        <v>-2.0408294211265221</v>
      </c>
      <c r="D463">
        <v>2.2930008013161132</v>
      </c>
      <c r="E463">
        <v>5.0289917664650394</v>
      </c>
      <c r="G463" s="150" t="s">
        <v>189</v>
      </c>
      <c r="H463">
        <v>73.815548788558885</v>
      </c>
      <c r="L463" s="151" t="s">
        <v>189</v>
      </c>
      <c r="M463">
        <v>0.49656035191147102</v>
      </c>
      <c r="N463">
        <v>0.43351528981232862</v>
      </c>
      <c r="O463">
        <v>0.7377214856785963</v>
      </c>
      <c r="P463">
        <v>1</v>
      </c>
      <c r="Q463">
        <v>0.98191520162960633</v>
      </c>
      <c r="R463">
        <v>0.3709024577823945</v>
      </c>
      <c r="S463">
        <v>0.32295089139348909</v>
      </c>
      <c r="T463">
        <v>0.4713340946629096</v>
      </c>
    </row>
    <row r="464" spans="1:20" x14ac:dyDescent="0.25">
      <c r="A464" s="150" t="s">
        <v>189</v>
      </c>
      <c r="B464">
        <v>5.2670264480327971</v>
      </c>
      <c r="C464">
        <v>-16.98396045384764</v>
      </c>
      <c r="D464">
        <v>9.1909206262000218</v>
      </c>
      <c r="E464">
        <v>25.385914129625551</v>
      </c>
      <c r="G464" s="150" t="s">
        <v>190</v>
      </c>
      <c r="H464">
        <v>106.5826178546518</v>
      </c>
      <c r="L464" s="151" t="s">
        <v>190</v>
      </c>
      <c r="M464">
        <v>0.48218912461097341</v>
      </c>
      <c r="N464">
        <v>0.42362031384821791</v>
      </c>
      <c r="O464">
        <v>0.89517247999297123</v>
      </c>
      <c r="P464">
        <v>0.74267403300198376</v>
      </c>
      <c r="Q464">
        <v>0.96450620152865629</v>
      </c>
      <c r="R464">
        <v>0.23702524721243551</v>
      </c>
      <c r="S464">
        <v>0.45753769913850229</v>
      </c>
      <c r="T464">
        <v>0.50946089611527434</v>
      </c>
    </row>
    <row r="465" spans="1:20" x14ac:dyDescent="0.25">
      <c r="A465" s="150" t="s">
        <v>190</v>
      </c>
      <c r="B465">
        <v>4.1889370868493634</v>
      </c>
      <c r="C465">
        <v>12.6363137354474</v>
      </c>
      <c r="D465">
        <v>9.5558894018335714</v>
      </c>
      <c r="E465">
        <v>-21.736095085439239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0"/>
      <c r="B477" s="150" t="s">
        <v>12</v>
      </c>
      <c r="D477" s="150" t="s">
        <v>105</v>
      </c>
      <c r="G477" s="150"/>
      <c r="H477" s="150" t="s">
        <v>130</v>
      </c>
      <c r="L477" s="151"/>
      <c r="M477" s="151" t="s">
        <v>131</v>
      </c>
      <c r="N477" s="151" t="s">
        <v>132</v>
      </c>
      <c r="O477" s="151" t="s">
        <v>133</v>
      </c>
      <c r="P477" s="151" t="s">
        <v>134</v>
      </c>
      <c r="Q477" s="151" t="s">
        <v>135</v>
      </c>
      <c r="R477" s="151" t="s">
        <v>136</v>
      </c>
      <c r="S477" s="151" t="s">
        <v>137</v>
      </c>
      <c r="T477" s="151" t="s">
        <v>138</v>
      </c>
    </row>
    <row r="478" spans="1:20" x14ac:dyDescent="0.25">
      <c r="A478" s="150"/>
      <c r="B478" s="150" t="s">
        <v>139</v>
      </c>
      <c r="C478" s="150" t="s">
        <v>140</v>
      </c>
      <c r="D478" s="150" t="s">
        <v>139</v>
      </c>
      <c r="E478" s="150" t="s">
        <v>140</v>
      </c>
      <c r="G478" s="150" t="s">
        <v>155</v>
      </c>
      <c r="H478">
        <v>16.24322101532816</v>
      </c>
      <c r="L478" s="151" t="s">
        <v>141</v>
      </c>
      <c r="M478">
        <v>0.55655821552469287</v>
      </c>
      <c r="N478">
        <v>0.54134859564040327</v>
      </c>
      <c r="O478">
        <v>0.58175845539325588</v>
      </c>
      <c r="P478">
        <v>0.30221616670697982</v>
      </c>
      <c r="Q478">
        <v>0.50187031886573363</v>
      </c>
      <c r="R478">
        <v>0.3264471708932461</v>
      </c>
      <c r="S478">
        <v>6.2163457805023657E-2</v>
      </c>
      <c r="T478">
        <v>0.49294153346205188</v>
      </c>
    </row>
    <row r="479" spans="1:20" x14ac:dyDescent="0.25">
      <c r="A479" s="150" t="s">
        <v>155</v>
      </c>
      <c r="B479">
        <v>1.5708113233965719</v>
      </c>
      <c r="C479">
        <v>2.2081915550166311</v>
      </c>
      <c r="D479">
        <v>2.4629105960387379</v>
      </c>
      <c r="E479">
        <v>-3.8984395597871568</v>
      </c>
      <c r="G479" s="150" t="s">
        <v>156</v>
      </c>
      <c r="H479">
        <v>30.662674470111089</v>
      </c>
      <c r="L479" s="151" t="s">
        <v>142</v>
      </c>
      <c r="M479">
        <v>1</v>
      </c>
      <c r="N479">
        <v>1</v>
      </c>
      <c r="O479">
        <v>0.83545492304107816</v>
      </c>
      <c r="P479">
        <v>1</v>
      </c>
      <c r="Q479">
        <v>1</v>
      </c>
      <c r="R479">
        <v>1</v>
      </c>
      <c r="S479">
        <v>0.14033168467700871</v>
      </c>
      <c r="T479">
        <v>1</v>
      </c>
    </row>
    <row r="480" spans="1:20" x14ac:dyDescent="0.25">
      <c r="A480" s="150" t="s">
        <v>156</v>
      </c>
      <c r="B480">
        <v>1.685824331715654</v>
      </c>
      <c r="C480">
        <v>-0.1166917539633764</v>
      </c>
      <c r="D480">
        <v>3.7013017990345678</v>
      </c>
      <c r="E480">
        <v>4.9924877802136178</v>
      </c>
      <c r="G480" s="150" t="s">
        <v>157</v>
      </c>
      <c r="H480">
        <v>645.64652453770123</v>
      </c>
      <c r="L480" s="151" t="s">
        <v>143</v>
      </c>
      <c r="M480">
        <v>0.74015629261047522</v>
      </c>
      <c r="N480">
        <v>0.67961481526623779</v>
      </c>
      <c r="O480">
        <v>0.74713562057682625</v>
      </c>
      <c r="P480">
        <v>0.61606387954950248</v>
      </c>
      <c r="Q480">
        <v>0.8357791227547503</v>
      </c>
      <c r="R480">
        <v>0.82317899486444923</v>
      </c>
      <c r="S480">
        <v>0.24965642051582809</v>
      </c>
      <c r="T480">
        <v>0.88999536570153226</v>
      </c>
    </row>
    <row r="481" spans="1:20" x14ac:dyDescent="0.25">
      <c r="A481" s="150" t="s">
        <v>157</v>
      </c>
      <c r="B481">
        <v>16.624759541013859</v>
      </c>
      <c r="C481">
        <v>-54.185001959994104</v>
      </c>
      <c r="D481">
        <v>31.275238917243879</v>
      </c>
      <c r="E481">
        <v>99.079274754640096</v>
      </c>
      <c r="G481" s="150" t="s">
        <v>158</v>
      </c>
      <c r="H481">
        <v>504.4090356797567</v>
      </c>
      <c r="L481" s="151" t="s">
        <v>144</v>
      </c>
      <c r="M481">
        <v>0.59857940482541228</v>
      </c>
      <c r="N481">
        <v>0.69773155506891016</v>
      </c>
      <c r="O481">
        <v>0.61258234778123455</v>
      </c>
      <c r="P481">
        <v>0.33286126816189282</v>
      </c>
      <c r="Q481">
        <v>0.53915989111394569</v>
      </c>
      <c r="R481">
        <v>0.42308412049167798</v>
      </c>
      <c r="S481">
        <v>0.24670618809358921</v>
      </c>
      <c r="T481">
        <v>0.69579447239521564</v>
      </c>
    </row>
    <row r="482" spans="1:20" x14ac:dyDescent="0.25">
      <c r="A482" s="150" t="s">
        <v>158</v>
      </c>
      <c r="B482">
        <v>21.826589857657972</v>
      </c>
      <c r="C482">
        <v>71.400984667861479</v>
      </c>
      <c r="D482">
        <v>40.869934963877327</v>
      </c>
      <c r="E482">
        <v>-131.90474285095249</v>
      </c>
      <c r="G482" s="150" t="s">
        <v>159</v>
      </c>
      <c r="H482">
        <v>69.918181942940834</v>
      </c>
      <c r="L482" s="151" t="s">
        <v>145</v>
      </c>
      <c r="M482">
        <v>0.61639764288012577</v>
      </c>
      <c r="N482">
        <v>0.89302807083540758</v>
      </c>
      <c r="O482">
        <v>0.62253116335755965</v>
      </c>
      <c r="P482">
        <v>0.37278311233230133</v>
      </c>
      <c r="Q482">
        <v>0.53836870606648579</v>
      </c>
      <c r="R482">
        <v>0.44095478643644842</v>
      </c>
      <c r="S482">
        <v>8.8940601699076721E-2</v>
      </c>
      <c r="T482">
        <v>0.62284738636644477</v>
      </c>
    </row>
    <row r="483" spans="1:20" x14ac:dyDescent="0.25">
      <c r="A483" s="150" t="s">
        <v>159</v>
      </c>
      <c r="B483">
        <v>3.6736319552116021</v>
      </c>
      <c r="C483">
        <v>-9.6651789662052767</v>
      </c>
      <c r="D483">
        <v>5.945371957886989</v>
      </c>
      <c r="E483">
        <v>16.22291963193679</v>
      </c>
      <c r="G483" s="150" t="s">
        <v>160</v>
      </c>
      <c r="H483">
        <v>4.1374079677751467</v>
      </c>
      <c r="L483" s="151" t="s">
        <v>146</v>
      </c>
      <c r="M483">
        <v>0.61384425712072166</v>
      </c>
      <c r="N483">
        <v>0.87431830805692334</v>
      </c>
      <c r="O483">
        <v>0.66986647467450022</v>
      </c>
      <c r="P483">
        <v>0.37399123775663839</v>
      </c>
      <c r="Q483">
        <v>0.60113669643448464</v>
      </c>
      <c r="R483">
        <v>0.42403441221897048</v>
      </c>
      <c r="S483">
        <v>8.6773839660223978E-2</v>
      </c>
      <c r="T483">
        <v>0.52937826536571664</v>
      </c>
    </row>
    <row r="484" spans="1:20" x14ac:dyDescent="0.25">
      <c r="A484" s="150" t="s">
        <v>160</v>
      </c>
      <c r="B484">
        <v>1.061067932048267</v>
      </c>
      <c r="C484">
        <v>-0.67950383667521763</v>
      </c>
      <c r="D484">
        <v>0.96306217539512207</v>
      </c>
      <c r="E484">
        <v>0.71044291380382241</v>
      </c>
      <c r="G484" s="150" t="s">
        <v>187</v>
      </c>
      <c r="H484">
        <v>16.157204385982059</v>
      </c>
      <c r="L484" s="151" t="s">
        <v>147</v>
      </c>
      <c r="M484">
        <v>0.56625882467581035</v>
      </c>
      <c r="N484">
        <v>0.93712096707567261</v>
      </c>
      <c r="O484">
        <v>0.88111516809126855</v>
      </c>
      <c r="P484">
        <v>0.37081374179483267</v>
      </c>
      <c r="Q484">
        <v>0.72766705893862615</v>
      </c>
      <c r="R484">
        <v>0.42649274488490818</v>
      </c>
      <c r="S484">
        <v>0.1641109073678601</v>
      </c>
      <c r="T484">
        <v>0.74167494963671876</v>
      </c>
    </row>
    <row r="485" spans="1:20" x14ac:dyDescent="0.25">
      <c r="A485" s="150" t="s">
        <v>187</v>
      </c>
      <c r="B485">
        <v>1.2652632232488601</v>
      </c>
      <c r="C485">
        <v>-3.08840819307084</v>
      </c>
      <c r="D485">
        <v>2.792599599129292</v>
      </c>
      <c r="E485">
        <v>9.0468750338000579</v>
      </c>
      <c r="G485" s="150" t="s">
        <v>188</v>
      </c>
      <c r="H485">
        <v>20.843251780656662</v>
      </c>
      <c r="L485" s="151" t="s">
        <v>148</v>
      </c>
      <c r="M485">
        <v>0.50202737882375525</v>
      </c>
      <c r="N485">
        <v>0.53232480290513118</v>
      </c>
      <c r="O485">
        <v>0.5801001764527931</v>
      </c>
      <c r="P485">
        <v>0.36070784668424272</v>
      </c>
      <c r="Q485">
        <v>0.60209572268594913</v>
      </c>
      <c r="R485">
        <v>0.39245740302121501</v>
      </c>
      <c r="S485">
        <v>0.27908544987612499</v>
      </c>
      <c r="T485">
        <v>0.5196911934555517</v>
      </c>
    </row>
    <row r="486" spans="1:20" x14ac:dyDescent="0.25">
      <c r="A486" s="150" t="s">
        <v>188</v>
      </c>
      <c r="B486">
        <v>0.82891134092227103</v>
      </c>
      <c r="C486">
        <v>-1.9219110052026871</v>
      </c>
      <c r="D486">
        <v>1.3359855161996239</v>
      </c>
      <c r="E486">
        <v>-5.6192120778571866</v>
      </c>
      <c r="G486" s="150" t="s">
        <v>189</v>
      </c>
      <c r="H486">
        <v>61.758029843407087</v>
      </c>
      <c r="L486" s="151" t="s">
        <v>149</v>
      </c>
      <c r="M486">
        <v>0.35843664351267068</v>
      </c>
      <c r="N486">
        <v>0.38551532916059827</v>
      </c>
      <c r="O486">
        <v>0.60150681267455675</v>
      </c>
      <c r="P486">
        <v>0.26069913463136468</v>
      </c>
      <c r="Q486">
        <v>0.49738853218826201</v>
      </c>
      <c r="R486">
        <v>0.33254787473335418</v>
      </c>
      <c r="S486">
        <v>0.39640825900529492</v>
      </c>
      <c r="T486">
        <v>0.53306772776475353</v>
      </c>
    </row>
    <row r="487" spans="1:20" x14ac:dyDescent="0.25">
      <c r="A487" s="150" t="s">
        <v>189</v>
      </c>
      <c r="B487">
        <v>2.298849505757008</v>
      </c>
      <c r="C487">
        <v>-7.3632878242800057</v>
      </c>
      <c r="D487">
        <v>3.3561810471158808</v>
      </c>
      <c r="E487">
        <v>4.5405034667968742</v>
      </c>
      <c r="G487" s="150" t="s">
        <v>190</v>
      </c>
      <c r="H487">
        <v>463.68900188081409</v>
      </c>
      <c r="L487" s="151" t="s">
        <v>150</v>
      </c>
      <c r="M487">
        <v>0.3282846155213735</v>
      </c>
      <c r="N487">
        <v>0.39758999140551188</v>
      </c>
      <c r="O487">
        <v>0.52473125103617579</v>
      </c>
      <c r="P487">
        <v>0.28874869598327579</v>
      </c>
      <c r="Q487">
        <v>0.54796543497008909</v>
      </c>
      <c r="R487">
        <v>0.4195638878676497</v>
      </c>
      <c r="S487">
        <v>0.5709223075228248</v>
      </c>
      <c r="T487">
        <v>0.55281319683106545</v>
      </c>
    </row>
    <row r="488" spans="1:20" x14ac:dyDescent="0.25">
      <c r="A488" s="150" t="s">
        <v>190</v>
      </c>
      <c r="B488">
        <v>6.4866935282473639</v>
      </c>
      <c r="C488">
        <v>-23.312973825154518</v>
      </c>
      <c r="D488">
        <v>29.945636830275291</v>
      </c>
      <c r="E488">
        <v>95.123471319969397</v>
      </c>
      <c r="L488" s="151" t="s">
        <v>151</v>
      </c>
      <c r="M488">
        <v>0.83755161167381331</v>
      </c>
      <c r="N488">
        <v>0.75800518160348429</v>
      </c>
      <c r="O488">
        <v>0.72117950157505584</v>
      </c>
      <c r="P488">
        <v>0.43994663001785428</v>
      </c>
      <c r="Q488">
        <v>0.53551343279765662</v>
      </c>
      <c r="R488">
        <v>0.50952874322322639</v>
      </c>
      <c r="S488">
        <v>0.7992201283210546</v>
      </c>
      <c r="T488">
        <v>0.69604912896270632</v>
      </c>
    </row>
    <row r="489" spans="1:20" x14ac:dyDescent="0.25">
      <c r="L489" s="151" t="s">
        <v>152</v>
      </c>
      <c r="M489">
        <v>0.60807711332255876</v>
      </c>
      <c r="N489">
        <v>0.93895152307091023</v>
      </c>
      <c r="O489">
        <v>0.99999999999999989</v>
      </c>
      <c r="P489">
        <v>0.45196263345165932</v>
      </c>
      <c r="Q489">
        <v>0.67924044426435404</v>
      </c>
      <c r="R489">
        <v>0.41721599178504448</v>
      </c>
      <c r="S489">
        <v>0.99999999999999989</v>
      </c>
      <c r="T489">
        <v>0.87057833302827337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0"/>
      <c r="B500" s="150" t="s">
        <v>12</v>
      </c>
      <c r="D500" s="150" t="s">
        <v>105</v>
      </c>
      <c r="G500" s="150"/>
      <c r="H500" s="150" t="s">
        <v>130</v>
      </c>
      <c r="L500" s="151"/>
      <c r="M500" s="151" t="s">
        <v>131</v>
      </c>
      <c r="N500" s="151" t="s">
        <v>132</v>
      </c>
      <c r="O500" s="151" t="s">
        <v>133</v>
      </c>
      <c r="P500" s="151" t="s">
        <v>134</v>
      </c>
      <c r="Q500" s="151" t="s">
        <v>135</v>
      </c>
      <c r="R500" s="151" t="s">
        <v>136</v>
      </c>
      <c r="S500" s="151" t="s">
        <v>137</v>
      </c>
      <c r="T500" s="151" t="s">
        <v>138</v>
      </c>
    </row>
    <row r="501" spans="1:20" x14ac:dyDescent="0.25">
      <c r="A501" s="150"/>
      <c r="B501" s="150" t="s">
        <v>139</v>
      </c>
      <c r="C501" s="150" t="s">
        <v>140</v>
      </c>
      <c r="D501" s="150" t="s">
        <v>139</v>
      </c>
      <c r="E501" s="150" t="s">
        <v>140</v>
      </c>
      <c r="G501" s="150" t="s">
        <v>141</v>
      </c>
      <c r="H501">
        <v>404.54246935210949</v>
      </c>
      <c r="L501" s="151" t="s">
        <v>141</v>
      </c>
      <c r="M501">
        <v>0.77285566447831133</v>
      </c>
      <c r="N501">
        <v>0.83458459605414514</v>
      </c>
      <c r="O501">
        <v>0.91674167131185458</v>
      </c>
      <c r="P501">
        <v>0.66723705472675976</v>
      </c>
      <c r="Q501">
        <v>1</v>
      </c>
      <c r="R501">
        <v>0.89188815024197676</v>
      </c>
      <c r="S501">
        <v>1</v>
      </c>
      <c r="T501">
        <v>0.44803784833165811</v>
      </c>
    </row>
    <row r="502" spans="1:20" x14ac:dyDescent="0.25">
      <c r="A502" s="150" t="s">
        <v>141</v>
      </c>
      <c r="B502">
        <v>6.0233253173931143</v>
      </c>
      <c r="C502">
        <v>5.050455649203391</v>
      </c>
      <c r="D502">
        <v>5.272603650475066</v>
      </c>
      <c r="E502">
        <v>8.9268225213115429</v>
      </c>
      <c r="G502" s="150" t="s">
        <v>142</v>
      </c>
      <c r="H502">
        <v>912.01903258095831</v>
      </c>
      <c r="L502" s="151" t="s">
        <v>142</v>
      </c>
      <c r="M502">
        <v>0.61957451563391563</v>
      </c>
      <c r="N502">
        <v>0.48525828246421188</v>
      </c>
      <c r="O502">
        <v>0.73480103513450745</v>
      </c>
      <c r="P502">
        <v>0.70151013119987859</v>
      </c>
      <c r="Q502">
        <v>0.8642724798642244</v>
      </c>
      <c r="R502">
        <v>1</v>
      </c>
      <c r="S502">
        <v>0.74020968148963784</v>
      </c>
      <c r="T502">
        <v>0.46482496564706061</v>
      </c>
    </row>
    <row r="503" spans="1:20" x14ac:dyDescent="0.25">
      <c r="A503" s="150" t="s">
        <v>142</v>
      </c>
      <c r="B503">
        <v>8.7627668043011937</v>
      </c>
      <c r="C503">
        <v>4.6103196835255913</v>
      </c>
      <c r="D503">
        <v>11.90444595012554</v>
      </c>
      <c r="E503">
        <v>-14.036859369724979</v>
      </c>
      <c r="G503" s="150" t="s">
        <v>143</v>
      </c>
      <c r="H503">
        <v>555.06623369938677</v>
      </c>
      <c r="L503" s="151" t="s">
        <v>143</v>
      </c>
      <c r="M503">
        <v>0.60340532404237013</v>
      </c>
      <c r="N503">
        <v>0.55114357649859247</v>
      </c>
      <c r="O503">
        <v>0.70858991488552103</v>
      </c>
      <c r="P503">
        <v>0.84451634359283634</v>
      </c>
      <c r="Q503">
        <v>0.79787685072982817</v>
      </c>
      <c r="R503">
        <v>0.79156999821648977</v>
      </c>
      <c r="S503">
        <v>0.73642889852173354</v>
      </c>
      <c r="T503">
        <v>0.46727169134522129</v>
      </c>
    </row>
    <row r="504" spans="1:20" x14ac:dyDescent="0.25">
      <c r="A504" s="150" t="s">
        <v>143</v>
      </c>
      <c r="B504">
        <v>11.72181188102426</v>
      </c>
      <c r="C504">
        <v>1.156399749939059</v>
      </c>
      <c r="D504">
        <v>14.69093647514816</v>
      </c>
      <c r="E504">
        <v>3.9427180939146198</v>
      </c>
      <c r="G504" s="150" t="s">
        <v>144</v>
      </c>
      <c r="H504">
        <v>501.41980787539859</v>
      </c>
      <c r="L504" s="151" t="s">
        <v>144</v>
      </c>
      <c r="M504">
        <v>1</v>
      </c>
      <c r="N504">
        <v>0.86291536553816417</v>
      </c>
      <c r="O504">
        <v>0.89129347669927095</v>
      </c>
      <c r="P504">
        <v>0.79807017159785176</v>
      </c>
      <c r="Q504">
        <v>0.8134052175060339</v>
      </c>
      <c r="R504">
        <v>0.85257604992801472</v>
      </c>
      <c r="S504">
        <v>0.80010710642978122</v>
      </c>
      <c r="T504">
        <v>0.6695562569462068</v>
      </c>
    </row>
    <row r="505" spans="1:20" x14ac:dyDescent="0.25">
      <c r="A505" s="150" t="s">
        <v>144</v>
      </c>
      <c r="B505">
        <v>6.1371306930787632</v>
      </c>
      <c r="C505">
        <v>-1.98678965065973</v>
      </c>
      <c r="D505">
        <v>8.2772508126280115</v>
      </c>
      <c r="E505">
        <v>-2.35167163254081</v>
      </c>
      <c r="G505" s="150" t="s">
        <v>145</v>
      </c>
      <c r="H505">
        <v>491.23083622465822</v>
      </c>
      <c r="L505" s="151" t="s">
        <v>145</v>
      </c>
      <c r="M505">
        <v>0.59459392196704641</v>
      </c>
      <c r="N505">
        <v>1</v>
      </c>
      <c r="O505">
        <v>0.78361782468608487</v>
      </c>
      <c r="P505">
        <v>1</v>
      </c>
      <c r="Q505">
        <v>0.80888154626366804</v>
      </c>
      <c r="R505">
        <v>0.83222527844887695</v>
      </c>
      <c r="S505">
        <v>0.66326184967652391</v>
      </c>
      <c r="T505">
        <v>0.8573540173237143</v>
      </c>
    </row>
    <row r="506" spans="1:20" x14ac:dyDescent="0.25">
      <c r="A506" s="150" t="s">
        <v>145</v>
      </c>
      <c r="B506">
        <v>6.7420080676979941</v>
      </c>
      <c r="C506">
        <v>-6.1078390180435562</v>
      </c>
      <c r="D506">
        <v>12.279197974759541</v>
      </c>
      <c r="E506">
        <v>7.3172260576667281</v>
      </c>
      <c r="G506" s="150" t="s">
        <v>146</v>
      </c>
      <c r="H506">
        <v>278.11109764110728</v>
      </c>
    </row>
    <row r="507" spans="1:20" x14ac:dyDescent="0.25">
      <c r="A507" s="150" t="s">
        <v>146</v>
      </c>
      <c r="B507">
        <v>6.0098900340000796</v>
      </c>
      <c r="C507">
        <v>4.1465258746276046</v>
      </c>
      <c r="D507">
        <v>7.8785352520545873</v>
      </c>
      <c r="E507">
        <v>-4.7300832456056767</v>
      </c>
      <c r="G507" s="150" t="s">
        <v>147</v>
      </c>
      <c r="H507">
        <v>436.08378582188152</v>
      </c>
    </row>
    <row r="508" spans="1:20" x14ac:dyDescent="0.25">
      <c r="A508" s="150" t="s">
        <v>147</v>
      </c>
      <c r="B508">
        <v>4.1721127675666851</v>
      </c>
      <c r="C508">
        <v>2.8221054841562689</v>
      </c>
      <c r="D508">
        <v>11.313258885550271</v>
      </c>
      <c r="E508">
        <v>2.8718390654713049</v>
      </c>
      <c r="G508" s="150" t="s">
        <v>148</v>
      </c>
      <c r="H508">
        <v>320.01789064012348</v>
      </c>
    </row>
    <row r="509" spans="1:20" x14ac:dyDescent="0.25">
      <c r="A509" s="150" t="s">
        <v>148</v>
      </c>
      <c r="B509">
        <v>5.9475888051120496</v>
      </c>
      <c r="C509">
        <v>-6.5893679534570797</v>
      </c>
      <c r="D509">
        <v>9.0078672038273808</v>
      </c>
      <c r="E509">
        <v>5.2279716123345432</v>
      </c>
      <c r="G509" s="150" t="s">
        <v>149</v>
      </c>
      <c r="H509">
        <v>123.4052819381873</v>
      </c>
    </row>
    <row r="510" spans="1:20" x14ac:dyDescent="0.25">
      <c r="A510" s="150" t="s">
        <v>149</v>
      </c>
      <c r="B510">
        <v>3.1428989634702629</v>
      </c>
      <c r="C510">
        <v>1.7572389544982809</v>
      </c>
      <c r="D510">
        <v>3.924355105575887</v>
      </c>
      <c r="E510">
        <v>-2.4332467595687932</v>
      </c>
      <c r="G510" s="150" t="s">
        <v>150</v>
      </c>
      <c r="H510">
        <v>168.57495437134389</v>
      </c>
    </row>
    <row r="511" spans="1:20" x14ac:dyDescent="0.25">
      <c r="A511" s="150" t="s">
        <v>150</v>
      </c>
      <c r="B511">
        <v>5.4518077439135997</v>
      </c>
      <c r="C511">
        <v>-0.76942721552664628</v>
      </c>
      <c r="D511">
        <v>4.7525143964370429</v>
      </c>
      <c r="E511">
        <v>-0.13879767141179</v>
      </c>
      <c r="G511" s="150" t="s">
        <v>151</v>
      </c>
      <c r="H511">
        <v>235.26942924549269</v>
      </c>
    </row>
    <row r="512" spans="1:20" x14ac:dyDescent="0.25">
      <c r="A512" s="150" t="s">
        <v>151</v>
      </c>
      <c r="B512">
        <v>3.1845235910926539</v>
      </c>
      <c r="C512">
        <v>-1.1376960509749261</v>
      </c>
      <c r="D512">
        <v>7.8115711864375932</v>
      </c>
      <c r="E512">
        <v>-4.8162887564728987</v>
      </c>
      <c r="G512" s="150" t="s">
        <v>152</v>
      </c>
      <c r="H512">
        <v>791.85098416404924</v>
      </c>
    </row>
    <row r="513" spans="1:20" x14ac:dyDescent="0.25">
      <c r="A513" s="150" t="s">
        <v>152</v>
      </c>
      <c r="B513">
        <v>6.5185489261507623</v>
      </c>
      <c r="C513">
        <v>0.2406253382278703</v>
      </c>
      <c r="D513">
        <v>16.54923780402952</v>
      </c>
      <c r="E513">
        <v>12.21969051822199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0"/>
      <c r="B523" s="150" t="s">
        <v>12</v>
      </c>
      <c r="D523" s="150" t="s">
        <v>105</v>
      </c>
      <c r="G523" s="150"/>
      <c r="H523" s="150" t="s">
        <v>130</v>
      </c>
      <c r="L523" s="151"/>
      <c r="M523" s="151" t="s">
        <v>131</v>
      </c>
      <c r="N523" s="151" t="s">
        <v>132</v>
      </c>
      <c r="O523" s="151" t="s">
        <v>133</v>
      </c>
      <c r="P523" s="151" t="s">
        <v>134</v>
      </c>
      <c r="Q523" s="151" t="s">
        <v>135</v>
      </c>
      <c r="R523" s="151" t="s">
        <v>136</v>
      </c>
      <c r="S523" s="151" t="s">
        <v>137</v>
      </c>
      <c r="T523" s="151" t="s">
        <v>138</v>
      </c>
    </row>
    <row r="524" spans="1:20" x14ac:dyDescent="0.25">
      <c r="A524" s="150"/>
      <c r="B524" s="150" t="s">
        <v>139</v>
      </c>
      <c r="C524" s="150" t="s">
        <v>140</v>
      </c>
      <c r="D524" s="150" t="s">
        <v>139</v>
      </c>
      <c r="E524" s="150" t="s">
        <v>140</v>
      </c>
      <c r="G524" s="150" t="s">
        <v>141</v>
      </c>
      <c r="H524">
        <v>80.150986256774772</v>
      </c>
      <c r="L524" s="151" t="s">
        <v>141</v>
      </c>
      <c r="M524">
        <v>0.8457190521060387</v>
      </c>
      <c r="N524">
        <v>0.79555853606131255</v>
      </c>
      <c r="O524">
        <v>1</v>
      </c>
      <c r="P524">
        <v>0.64654541540700561</v>
      </c>
      <c r="Q524">
        <v>0.9203007894775298</v>
      </c>
      <c r="R524">
        <v>0.84332631241432721</v>
      </c>
      <c r="S524">
        <v>0.89808075715111935</v>
      </c>
      <c r="T524">
        <v>0.9166198911297605</v>
      </c>
    </row>
    <row r="525" spans="1:20" x14ac:dyDescent="0.25">
      <c r="A525" s="150" t="s">
        <v>141</v>
      </c>
      <c r="B525">
        <v>2.9695051513809259</v>
      </c>
      <c r="C525">
        <v>-0.23437763873140571</v>
      </c>
      <c r="D525">
        <v>5.5933130689662596</v>
      </c>
      <c r="E525">
        <v>2.2451250400679941</v>
      </c>
      <c r="G525" s="150" t="s">
        <v>142</v>
      </c>
      <c r="H525">
        <v>22.455677778172941</v>
      </c>
      <c r="L525" s="151" t="s">
        <v>142</v>
      </c>
      <c r="M525">
        <v>0.8578002738840631</v>
      </c>
      <c r="N525">
        <v>0.84881355512166423</v>
      </c>
      <c r="O525">
        <v>0.94260274703254765</v>
      </c>
      <c r="P525">
        <v>0.71801636092863674</v>
      </c>
      <c r="Q525">
        <v>0.98587048335045668</v>
      </c>
      <c r="R525">
        <v>0.77171156473756453</v>
      </c>
      <c r="S525">
        <v>0.87703529648747947</v>
      </c>
      <c r="T525">
        <v>0.88297881880813367</v>
      </c>
    </row>
    <row r="526" spans="1:20" x14ac:dyDescent="0.25">
      <c r="A526" s="150" t="s">
        <v>142</v>
      </c>
      <c r="B526">
        <v>1.295370275739345</v>
      </c>
      <c r="C526">
        <v>1.1112260443442059</v>
      </c>
      <c r="D526">
        <v>1.692878342819562</v>
      </c>
      <c r="E526">
        <v>-2.7265916885077379</v>
      </c>
      <c r="G526" s="150" t="s">
        <v>143</v>
      </c>
      <c r="H526">
        <v>9.5098856228840063</v>
      </c>
      <c r="L526" s="151" t="s">
        <v>143</v>
      </c>
      <c r="M526">
        <v>0.74867284439449056</v>
      </c>
      <c r="N526">
        <v>1</v>
      </c>
      <c r="O526">
        <v>0.8482565448222974</v>
      </c>
      <c r="P526">
        <v>0.60885550028784996</v>
      </c>
      <c r="Q526">
        <v>0.96988183430768726</v>
      </c>
      <c r="R526">
        <v>0.73128941144991111</v>
      </c>
      <c r="S526">
        <v>0.86420577104372831</v>
      </c>
      <c r="T526">
        <v>0.96715438100177542</v>
      </c>
    </row>
    <row r="527" spans="1:20" x14ac:dyDescent="0.25">
      <c r="A527" s="150" t="s">
        <v>143</v>
      </c>
      <c r="B527">
        <v>0.75797996407946011</v>
      </c>
      <c r="C527">
        <v>9.956224247669325E-2</v>
      </c>
      <c r="D527">
        <v>0.95865131315835461</v>
      </c>
      <c r="E527">
        <v>0.39733910749289858</v>
      </c>
      <c r="G527" s="150" t="s">
        <v>144</v>
      </c>
      <c r="H527">
        <v>13.16552252039763</v>
      </c>
      <c r="L527" s="151" t="s">
        <v>144</v>
      </c>
      <c r="M527">
        <v>0.8194336049551868</v>
      </c>
      <c r="N527">
        <v>0.86798461588667863</v>
      </c>
      <c r="O527">
        <v>0.9706117380766629</v>
      </c>
      <c r="P527">
        <v>0.76047087371444011</v>
      </c>
      <c r="Q527">
        <v>0.83438616162647106</v>
      </c>
      <c r="R527">
        <v>0.70799023616802226</v>
      </c>
      <c r="S527">
        <v>1</v>
      </c>
      <c r="T527">
        <v>0.96788823266726398</v>
      </c>
    </row>
    <row r="528" spans="1:20" x14ac:dyDescent="0.25">
      <c r="A528" s="150" t="s">
        <v>144</v>
      </c>
      <c r="B528">
        <v>0.63593981519908516</v>
      </c>
      <c r="C528">
        <v>-0.377522416958681</v>
      </c>
      <c r="D528">
        <v>1.0021972865652831</v>
      </c>
      <c r="E528">
        <v>0.93703111276215789</v>
      </c>
      <c r="G528" s="150" t="s">
        <v>145</v>
      </c>
      <c r="H528">
        <v>20.17154658215949</v>
      </c>
      <c r="L528" s="151" t="s">
        <v>145</v>
      </c>
      <c r="M528">
        <v>0.81365235768845257</v>
      </c>
      <c r="N528">
        <v>0.75937583676840548</v>
      </c>
      <c r="O528">
        <v>0.89576079985961032</v>
      </c>
      <c r="P528">
        <v>0.70532646351696116</v>
      </c>
      <c r="Q528">
        <v>0.91194223724057488</v>
      </c>
      <c r="R528">
        <v>0.73785131946596327</v>
      </c>
      <c r="S528">
        <v>0.94402416196592542</v>
      </c>
      <c r="T528">
        <v>0.89409725108485349</v>
      </c>
    </row>
    <row r="529" spans="1:20" x14ac:dyDescent="0.25">
      <c r="A529" s="150" t="s">
        <v>145</v>
      </c>
      <c r="B529">
        <v>0.82054216474981867</v>
      </c>
      <c r="C529">
        <v>1.027434109483043</v>
      </c>
      <c r="D529">
        <v>1.966743997331468</v>
      </c>
      <c r="E529">
        <v>-2.3981522157340338</v>
      </c>
      <c r="G529" s="150" t="s">
        <v>146</v>
      </c>
      <c r="H529">
        <v>14.664859366427169</v>
      </c>
      <c r="L529" s="151" t="s">
        <v>146</v>
      </c>
      <c r="M529">
        <v>0.77988997148624417</v>
      </c>
      <c r="N529">
        <v>0.89768643386707803</v>
      </c>
      <c r="O529">
        <v>0.96610392584876859</v>
      </c>
      <c r="P529">
        <v>1</v>
      </c>
      <c r="Q529">
        <v>1</v>
      </c>
      <c r="R529">
        <v>0.72772964789712402</v>
      </c>
      <c r="S529">
        <v>0.87146519175273651</v>
      </c>
      <c r="T529">
        <v>0.95755627973381652</v>
      </c>
    </row>
    <row r="530" spans="1:20" x14ac:dyDescent="0.25">
      <c r="A530" s="150" t="s">
        <v>146</v>
      </c>
      <c r="B530">
        <v>0.78718160343113608</v>
      </c>
      <c r="C530">
        <v>-1.4629889632464279</v>
      </c>
      <c r="D530">
        <v>1.5873239944309629</v>
      </c>
      <c r="E530">
        <v>2.6897821055241642</v>
      </c>
      <c r="G530" s="150" t="s">
        <v>147</v>
      </c>
      <c r="H530">
        <v>21.62178331361671</v>
      </c>
      <c r="L530" s="151" t="s">
        <v>147</v>
      </c>
      <c r="M530">
        <v>0.83722024560078412</v>
      </c>
      <c r="N530">
        <v>0.97949351410981633</v>
      </c>
      <c r="O530">
        <v>0.87743637081868719</v>
      </c>
      <c r="P530">
        <v>0.6518024582876909</v>
      </c>
      <c r="Q530">
        <v>0.90054675397758499</v>
      </c>
      <c r="R530">
        <v>0.80536140418073165</v>
      </c>
      <c r="S530">
        <v>0.93552792946535712</v>
      </c>
      <c r="T530">
        <v>0.97360004332660077</v>
      </c>
    </row>
    <row r="531" spans="1:20" x14ac:dyDescent="0.25">
      <c r="A531" s="150" t="s">
        <v>147</v>
      </c>
      <c r="B531">
        <v>1.351709638383187</v>
      </c>
      <c r="C531">
        <v>1.875173567741051</v>
      </c>
      <c r="D531">
        <v>2.9269550835798408</v>
      </c>
      <c r="E531">
        <v>-4.3206078600219557</v>
      </c>
      <c r="G531" s="150" t="s">
        <v>148</v>
      </c>
      <c r="H531">
        <v>18.455187525708851</v>
      </c>
      <c r="L531" s="151" t="s">
        <v>148</v>
      </c>
      <c r="M531">
        <v>0.73887892808761746</v>
      </c>
      <c r="N531">
        <v>0.81005482142615515</v>
      </c>
      <c r="O531">
        <v>0.89800213160196318</v>
      </c>
      <c r="P531">
        <v>0.66734472480730811</v>
      </c>
      <c r="Q531">
        <v>0.89081082940051426</v>
      </c>
      <c r="R531">
        <v>0.7410866035687923</v>
      </c>
      <c r="S531">
        <v>0.79153958116307888</v>
      </c>
      <c r="T531">
        <v>0.92499140305586769</v>
      </c>
    </row>
    <row r="532" spans="1:20" x14ac:dyDescent="0.25">
      <c r="A532" s="150" t="s">
        <v>148</v>
      </c>
      <c r="B532">
        <v>1.389150885345968</v>
      </c>
      <c r="C532">
        <v>-0.43010838644977922</v>
      </c>
      <c r="D532">
        <v>1.567252751029911</v>
      </c>
      <c r="E532">
        <v>1.3333780008872149</v>
      </c>
      <c r="G532" s="150" t="s">
        <v>149</v>
      </c>
      <c r="H532">
        <v>12.09633428195133</v>
      </c>
      <c r="L532" s="151" t="s">
        <v>149</v>
      </c>
      <c r="M532">
        <v>0.77349189104706917</v>
      </c>
      <c r="N532">
        <v>0.84322884072868154</v>
      </c>
      <c r="O532">
        <v>0.88157721352637575</v>
      </c>
      <c r="P532">
        <v>0.56003587628950269</v>
      </c>
      <c r="Q532">
        <v>0.91610256298142989</v>
      </c>
      <c r="R532">
        <v>0.73947285344080083</v>
      </c>
      <c r="S532">
        <v>0.85094343124913641</v>
      </c>
      <c r="T532">
        <v>0.84246072147804651</v>
      </c>
    </row>
    <row r="533" spans="1:20" x14ac:dyDescent="0.25">
      <c r="A533" s="150" t="s">
        <v>149</v>
      </c>
      <c r="B533">
        <v>1.003822271916579</v>
      </c>
      <c r="C533">
        <v>0.65561921437259985</v>
      </c>
      <c r="D533">
        <v>1.8317066975959591</v>
      </c>
      <c r="E533">
        <v>-1.2565461446207089</v>
      </c>
      <c r="G533" s="150" t="s">
        <v>150</v>
      </c>
      <c r="H533">
        <v>11.55088513147742</v>
      </c>
      <c r="L533" s="151" t="s">
        <v>150</v>
      </c>
      <c r="M533">
        <v>0.72238404764177044</v>
      </c>
      <c r="N533">
        <v>0.85283662438613661</v>
      </c>
      <c r="O533">
        <v>0.82413366327266824</v>
      </c>
      <c r="P533">
        <v>0.58954775335655718</v>
      </c>
      <c r="Q533">
        <v>0.908056438081708</v>
      </c>
      <c r="R533">
        <v>0.76371960620024293</v>
      </c>
      <c r="S533">
        <v>0.79611147840344931</v>
      </c>
      <c r="T533">
        <v>0.93048741944989533</v>
      </c>
    </row>
    <row r="534" spans="1:20" x14ac:dyDescent="0.25">
      <c r="A534" s="150" t="s">
        <v>150</v>
      </c>
      <c r="B534">
        <v>0.99192336605717446</v>
      </c>
      <c r="C534">
        <v>-1.231679933887792</v>
      </c>
      <c r="D534">
        <v>1.5489045092331679</v>
      </c>
      <c r="E534">
        <v>1.3964873603233769</v>
      </c>
      <c r="G534" s="150" t="s">
        <v>151</v>
      </c>
      <c r="H534">
        <v>13.73420527589221</v>
      </c>
      <c r="L534" s="151" t="s">
        <v>151</v>
      </c>
      <c r="M534">
        <v>0.73574790826055325</v>
      </c>
      <c r="N534">
        <v>0.75071659061625573</v>
      </c>
      <c r="O534">
        <v>0.86747205691722185</v>
      </c>
      <c r="P534">
        <v>0.6746819744245286</v>
      </c>
      <c r="Q534">
        <v>0.94411257074088673</v>
      </c>
      <c r="R534">
        <v>0.76607480298107944</v>
      </c>
      <c r="S534">
        <v>0.95646175498063113</v>
      </c>
      <c r="T534">
        <v>0.9762874007301563</v>
      </c>
    </row>
    <row r="535" spans="1:20" x14ac:dyDescent="0.25">
      <c r="A535" s="150" t="s">
        <v>151</v>
      </c>
      <c r="B535">
        <v>0.95921595002882121</v>
      </c>
      <c r="C535">
        <v>1.2462105109651871</v>
      </c>
      <c r="D535">
        <v>1.117995849917871</v>
      </c>
      <c r="E535">
        <v>-0.88290459112039321</v>
      </c>
      <c r="G535" s="150" t="s">
        <v>152</v>
      </c>
      <c r="H535">
        <v>7.6579311801657832</v>
      </c>
      <c r="L535" s="151" t="s">
        <v>152</v>
      </c>
      <c r="M535">
        <v>1</v>
      </c>
      <c r="N535">
        <v>0.90649490884736672</v>
      </c>
      <c r="O535">
        <v>0.91745449686543334</v>
      </c>
      <c r="P535">
        <v>0.76092460164540721</v>
      </c>
      <c r="Q535">
        <v>0.95689214548537083</v>
      </c>
      <c r="R535">
        <v>1</v>
      </c>
      <c r="S535">
        <v>0.93258520487324148</v>
      </c>
      <c r="T535">
        <v>1</v>
      </c>
    </row>
    <row r="536" spans="1:20" x14ac:dyDescent="0.25">
      <c r="A536" s="150" t="s">
        <v>152</v>
      </c>
      <c r="B536">
        <v>0.52357357560403428</v>
      </c>
      <c r="C536">
        <v>0.62898633848315244</v>
      </c>
      <c r="D536">
        <v>0.82767562211868495</v>
      </c>
      <c r="E536">
        <v>-1.2425299130856711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0"/>
      <c r="B546" s="150" t="s">
        <v>12</v>
      </c>
      <c r="D546" s="150" t="s">
        <v>105</v>
      </c>
      <c r="G546" s="150"/>
      <c r="H546" s="150" t="s">
        <v>130</v>
      </c>
      <c r="L546" s="151"/>
      <c r="M546" s="151" t="s">
        <v>131</v>
      </c>
      <c r="N546" s="151" t="s">
        <v>132</v>
      </c>
      <c r="O546" s="151" t="s">
        <v>133</v>
      </c>
      <c r="P546" s="151" t="s">
        <v>134</v>
      </c>
      <c r="Q546" s="151" t="s">
        <v>135</v>
      </c>
      <c r="R546" s="151" t="s">
        <v>136</v>
      </c>
      <c r="S546" s="151" t="s">
        <v>137</v>
      </c>
      <c r="T546" s="151" t="s">
        <v>138</v>
      </c>
    </row>
    <row r="547" spans="1:20" x14ac:dyDescent="0.25">
      <c r="A547" s="150"/>
      <c r="B547" s="150" t="s">
        <v>139</v>
      </c>
      <c r="C547" s="150" t="s">
        <v>140</v>
      </c>
      <c r="D547" s="150" t="s">
        <v>139</v>
      </c>
      <c r="E547" s="150" t="s">
        <v>140</v>
      </c>
      <c r="G547" s="150" t="s">
        <v>141</v>
      </c>
      <c r="H547">
        <v>273.52042640515248</v>
      </c>
      <c r="L547" s="151" t="s">
        <v>155</v>
      </c>
      <c r="M547">
        <v>0.34085102259014027</v>
      </c>
      <c r="N547">
        <v>0.46849309626636187</v>
      </c>
      <c r="O547">
        <v>0.31020857922450917</v>
      </c>
      <c r="P547">
        <v>0.41189529958981541</v>
      </c>
      <c r="Q547">
        <v>2.817301336805882E-2</v>
      </c>
      <c r="R547">
        <v>7.377533947161162E-2</v>
      </c>
      <c r="S547">
        <v>9.0947359739930331E-2</v>
      </c>
      <c r="T547">
        <v>7.3012857900800233E-3</v>
      </c>
    </row>
    <row r="548" spans="1:20" x14ac:dyDescent="0.25">
      <c r="A548" s="150" t="s">
        <v>141</v>
      </c>
      <c r="B548">
        <v>5.4398697934771221</v>
      </c>
      <c r="C548">
        <v>7.6118438193511686</v>
      </c>
      <c r="D548">
        <v>4.8889613832817318</v>
      </c>
      <c r="E548">
        <v>-2.0961244601456639</v>
      </c>
      <c r="G548" s="150" t="s">
        <v>142</v>
      </c>
      <c r="H548">
        <v>479.53741172264961</v>
      </c>
      <c r="L548" s="151" t="s">
        <v>156</v>
      </c>
      <c r="M548">
        <v>0.40777193239589921</v>
      </c>
      <c r="N548">
        <v>0.53511490201077561</v>
      </c>
      <c r="O548">
        <v>0.34756394512081468</v>
      </c>
      <c r="P548">
        <v>0.74303667658111638</v>
      </c>
      <c r="Q548">
        <v>2.8533553384476731E-2</v>
      </c>
      <c r="R548">
        <v>0.1279110440918049</v>
      </c>
      <c r="S548">
        <v>0.1441029926541422</v>
      </c>
      <c r="T548">
        <v>1.364504371012343E-2</v>
      </c>
    </row>
    <row r="549" spans="1:20" x14ac:dyDescent="0.25">
      <c r="A549" s="150" t="s">
        <v>142</v>
      </c>
      <c r="B549">
        <v>8.8105314792580991</v>
      </c>
      <c r="C549">
        <v>-6.5102986210431082</v>
      </c>
      <c r="D549">
        <v>11.431130976976981</v>
      </c>
      <c r="E549">
        <v>3.4995858678351679</v>
      </c>
      <c r="G549" s="150" t="s">
        <v>143</v>
      </c>
      <c r="H549">
        <v>383.85143917186758</v>
      </c>
      <c r="L549" s="151" t="s">
        <v>157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9.0841003207584051E-2</v>
      </c>
    </row>
    <row r="550" spans="1:20" x14ac:dyDescent="0.25">
      <c r="A550" s="150" t="s">
        <v>143</v>
      </c>
      <c r="B550">
        <v>7.2922280041616014</v>
      </c>
      <c r="C550">
        <v>4.8299113003445671</v>
      </c>
      <c r="D550">
        <v>9.2737398150802033</v>
      </c>
      <c r="E550">
        <v>-2.2381672156358312</v>
      </c>
      <c r="G550" s="150" t="s">
        <v>144</v>
      </c>
      <c r="H550">
        <v>398.0028574648249</v>
      </c>
      <c r="L550" s="151" t="s">
        <v>158</v>
      </c>
      <c r="M550">
        <v>0.56259319723355228</v>
      </c>
      <c r="N550">
        <v>0.71929616693303766</v>
      </c>
      <c r="O550">
        <v>0.49316070658797001</v>
      </c>
      <c r="P550">
        <v>0.54777104530678755</v>
      </c>
      <c r="Q550">
        <v>0.36457834797593719</v>
      </c>
      <c r="R550">
        <v>0.69399484998049432</v>
      </c>
      <c r="S550">
        <v>0.69438625127108355</v>
      </c>
      <c r="T550">
        <v>1</v>
      </c>
    </row>
    <row r="551" spans="1:20" x14ac:dyDescent="0.25">
      <c r="A551" s="150" t="s">
        <v>144</v>
      </c>
      <c r="B551">
        <v>8.4722016388872419</v>
      </c>
      <c r="C551">
        <v>-3.234797109921558</v>
      </c>
      <c r="D551">
        <v>11.47438652695226</v>
      </c>
      <c r="E551">
        <v>1.375806090182925</v>
      </c>
      <c r="G551" s="150" t="s">
        <v>145</v>
      </c>
      <c r="H551">
        <v>111.34901839766979</v>
      </c>
    </row>
    <row r="552" spans="1:20" x14ac:dyDescent="0.25">
      <c r="A552" s="150" t="s">
        <v>145</v>
      </c>
      <c r="B552">
        <v>2.8830232163955851</v>
      </c>
      <c r="C552">
        <v>-3.406549888611321</v>
      </c>
      <c r="D552">
        <v>3.2964244467163528</v>
      </c>
      <c r="E552">
        <v>3.2814897359973321</v>
      </c>
      <c r="G552" s="150" t="s">
        <v>146</v>
      </c>
      <c r="H552">
        <v>408.15852179814931</v>
      </c>
    </row>
    <row r="553" spans="1:20" x14ac:dyDescent="0.25">
      <c r="A553" s="150" t="s">
        <v>146</v>
      </c>
      <c r="B553">
        <v>8.3923015530806069</v>
      </c>
      <c r="C553">
        <v>-3.8349311361291658</v>
      </c>
      <c r="D553">
        <v>9.3084030372716278</v>
      </c>
      <c r="E553">
        <v>8.2950388003259192</v>
      </c>
      <c r="G553" s="150" t="s">
        <v>147</v>
      </c>
      <c r="H553">
        <v>1069.5915574284691</v>
      </c>
    </row>
    <row r="554" spans="1:20" x14ac:dyDescent="0.25">
      <c r="A554" s="150" t="s">
        <v>147</v>
      </c>
      <c r="B554">
        <v>8.450439723408337</v>
      </c>
      <c r="C554">
        <v>7.8998825207496211</v>
      </c>
      <c r="D554">
        <v>12.6707940577095</v>
      </c>
      <c r="E554">
        <v>-9.3571107897035883</v>
      </c>
      <c r="G554" s="150" t="s">
        <v>148</v>
      </c>
      <c r="H554">
        <v>2899.0703443894231</v>
      </c>
    </row>
    <row r="555" spans="1:20" x14ac:dyDescent="0.25">
      <c r="A555" s="150" t="s">
        <v>148</v>
      </c>
      <c r="B555">
        <v>20.858115190344918</v>
      </c>
      <c r="C555">
        <v>2.5181232400278568</v>
      </c>
      <c r="D555">
        <v>35.044842519003318</v>
      </c>
      <c r="E555">
        <v>7.9850988701470156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0"/>
      <c r="B569" s="150" t="s">
        <v>12</v>
      </c>
      <c r="D569" s="150" t="s">
        <v>105</v>
      </c>
      <c r="G569" s="150"/>
      <c r="H569" s="150" t="s">
        <v>130</v>
      </c>
      <c r="L569" s="151"/>
      <c r="M569" s="151" t="s">
        <v>131</v>
      </c>
      <c r="N569" s="151" t="s">
        <v>132</v>
      </c>
      <c r="O569" s="151" t="s">
        <v>133</v>
      </c>
      <c r="P569" s="151" t="s">
        <v>134</v>
      </c>
      <c r="Q569" s="151" t="s">
        <v>135</v>
      </c>
      <c r="R569" s="151" t="s">
        <v>136</v>
      </c>
      <c r="S569" s="151" t="s">
        <v>137</v>
      </c>
      <c r="T569" s="151" t="s">
        <v>138</v>
      </c>
    </row>
    <row r="570" spans="1:20" x14ac:dyDescent="0.25">
      <c r="A570" s="150"/>
      <c r="B570" s="150" t="s">
        <v>139</v>
      </c>
      <c r="C570" s="150" t="s">
        <v>140</v>
      </c>
      <c r="D570" s="150" t="s">
        <v>139</v>
      </c>
      <c r="E570" s="150" t="s">
        <v>140</v>
      </c>
      <c r="G570" s="150" t="s">
        <v>141</v>
      </c>
      <c r="H570">
        <v>103.55041334554529</v>
      </c>
      <c r="L570" s="151" t="s">
        <v>141</v>
      </c>
      <c r="M570">
        <v>0.91783227602834105</v>
      </c>
      <c r="N570">
        <v>0.81388604161499312</v>
      </c>
      <c r="O570">
        <v>0.92827374945383745</v>
      </c>
      <c r="P570">
        <v>1</v>
      </c>
      <c r="Q570">
        <v>0.97113165245771016</v>
      </c>
      <c r="R570">
        <v>0.97795033833393052</v>
      </c>
      <c r="S570">
        <v>0.94434667688465412</v>
      </c>
      <c r="T570">
        <v>0.91800921664802126</v>
      </c>
    </row>
    <row r="571" spans="1:20" x14ac:dyDescent="0.25">
      <c r="A571" s="150" t="s">
        <v>141</v>
      </c>
      <c r="B571">
        <v>3.0208477203269681</v>
      </c>
      <c r="C571">
        <v>-5.1552551813564813</v>
      </c>
      <c r="D571">
        <v>3.349050658359312</v>
      </c>
      <c r="E571">
        <v>6.9230277977535044</v>
      </c>
      <c r="G571" s="150" t="s">
        <v>142</v>
      </c>
      <c r="H571">
        <v>122.1847991321692</v>
      </c>
      <c r="L571" s="151" t="s">
        <v>142</v>
      </c>
      <c r="M571">
        <v>0.86432845855194529</v>
      </c>
      <c r="N571">
        <v>0.83317459510264635</v>
      </c>
      <c r="O571">
        <v>0.90925161890053596</v>
      </c>
      <c r="P571">
        <v>0.84634932621597603</v>
      </c>
      <c r="Q571">
        <v>0.9615421972869197</v>
      </c>
      <c r="R571">
        <v>0.97737251251117163</v>
      </c>
      <c r="S571">
        <v>0.9490180402857129</v>
      </c>
      <c r="T571">
        <v>0.91474181021957734</v>
      </c>
    </row>
    <row r="572" spans="1:20" x14ac:dyDescent="0.25">
      <c r="A572" s="150" t="s">
        <v>142</v>
      </c>
      <c r="B572">
        <v>2.5959546586957889</v>
      </c>
      <c r="C572">
        <v>3.090734095447186</v>
      </c>
      <c r="D572">
        <v>4.8240260873179297</v>
      </c>
      <c r="E572">
        <v>-2.1506409510505509</v>
      </c>
      <c r="G572" s="150" t="s">
        <v>143</v>
      </c>
      <c r="H572">
        <v>88.738849529579923</v>
      </c>
      <c r="L572" s="151" t="s">
        <v>143</v>
      </c>
      <c r="M572">
        <v>0.8298991806632513</v>
      </c>
      <c r="N572">
        <v>0.7713624232420313</v>
      </c>
      <c r="O572">
        <v>0.82524938545682702</v>
      </c>
      <c r="P572">
        <v>0.86620479229736702</v>
      </c>
      <c r="Q572">
        <v>0.95962994329101958</v>
      </c>
      <c r="R572">
        <v>0.91646068271980852</v>
      </c>
      <c r="S572">
        <v>0.90443573661804622</v>
      </c>
      <c r="T572">
        <v>0.80221560954978954</v>
      </c>
    </row>
    <row r="573" spans="1:20" x14ac:dyDescent="0.25">
      <c r="A573" s="150" t="s">
        <v>143</v>
      </c>
      <c r="B573">
        <v>3.1856806760343281</v>
      </c>
      <c r="C573">
        <v>-3.6080768774523442</v>
      </c>
      <c r="D573">
        <v>4.7049735714794334</v>
      </c>
      <c r="E573">
        <v>2.3151440838733079</v>
      </c>
      <c r="G573" s="150" t="s">
        <v>144</v>
      </c>
      <c r="H573">
        <v>74.420442588016684</v>
      </c>
      <c r="L573" s="151" t="s">
        <v>144</v>
      </c>
      <c r="M573">
        <v>0.8265713710895789</v>
      </c>
      <c r="N573">
        <v>0.71075879824778554</v>
      </c>
      <c r="O573">
        <v>0.88225279764898423</v>
      </c>
      <c r="P573">
        <v>0.94467541074394756</v>
      </c>
      <c r="Q573">
        <v>0.88267066630069269</v>
      </c>
      <c r="R573">
        <v>0.94125661701325003</v>
      </c>
      <c r="S573">
        <v>0.88851952634986708</v>
      </c>
      <c r="T573">
        <v>0.90385329916616264</v>
      </c>
    </row>
    <row r="574" spans="1:20" x14ac:dyDescent="0.25">
      <c r="A574" s="150" t="s">
        <v>144</v>
      </c>
      <c r="B574">
        <v>2.7517775330572678</v>
      </c>
      <c r="C574">
        <v>3.6646487525882812</v>
      </c>
      <c r="D574">
        <v>4.4922191978866159</v>
      </c>
      <c r="E574">
        <v>-5.8212938644368251</v>
      </c>
      <c r="G574" s="150" t="s">
        <v>145</v>
      </c>
      <c r="H574">
        <v>51.131168130311302</v>
      </c>
      <c r="L574" s="151" t="s">
        <v>145</v>
      </c>
      <c r="M574">
        <v>1</v>
      </c>
      <c r="N574">
        <v>1</v>
      </c>
      <c r="O574">
        <v>0.99999999999999989</v>
      </c>
      <c r="P574">
        <v>0.88508927032955564</v>
      </c>
      <c r="Q574">
        <v>0.97317566703736158</v>
      </c>
      <c r="R574">
        <v>0.94850508949983292</v>
      </c>
      <c r="S574">
        <v>0.95465678876130011</v>
      </c>
      <c r="T574">
        <v>0.86255428157024117</v>
      </c>
    </row>
    <row r="575" spans="1:20" x14ac:dyDescent="0.25">
      <c r="A575" s="150" t="s">
        <v>145</v>
      </c>
      <c r="B575">
        <v>1.7588632044090009</v>
      </c>
      <c r="C575">
        <v>-0.83306990896543542</v>
      </c>
      <c r="D575">
        <v>2.510537319541406</v>
      </c>
      <c r="E575">
        <v>1.645825818457231</v>
      </c>
      <c r="L575" s="151" t="s">
        <v>146</v>
      </c>
      <c r="M575">
        <v>0.82030683475290933</v>
      </c>
      <c r="N575">
        <v>0.62201286480323859</v>
      </c>
      <c r="O575">
        <v>0.83258437262160589</v>
      </c>
      <c r="P575">
        <v>0.82924733009032225</v>
      </c>
      <c r="Q575">
        <v>0.89116618651677926</v>
      </c>
      <c r="R575">
        <v>0.95514583301921396</v>
      </c>
      <c r="S575">
        <v>0.92581438273701744</v>
      </c>
      <c r="T575">
        <v>1</v>
      </c>
    </row>
    <row r="576" spans="1:20" x14ac:dyDescent="0.25">
      <c r="L576" s="151" t="s">
        <v>147</v>
      </c>
      <c r="M576">
        <v>0.81058447641913445</v>
      </c>
      <c r="N576">
        <v>0.81236673079314836</v>
      </c>
      <c r="O576">
        <v>0.87362060920128881</v>
      </c>
      <c r="P576">
        <v>0.87200658264048725</v>
      </c>
      <c r="Q576">
        <v>0.93201494010418873</v>
      </c>
      <c r="R576">
        <v>1</v>
      </c>
      <c r="S576">
        <v>0.95818907803839948</v>
      </c>
      <c r="T576">
        <v>0.99801430837252669</v>
      </c>
    </row>
    <row r="577" spans="1:20" x14ac:dyDescent="0.25">
      <c r="L577" s="151" t="s">
        <v>148</v>
      </c>
      <c r="M577">
        <v>0.77279890516424721</v>
      </c>
      <c r="N577">
        <v>0.98135850394625179</v>
      </c>
      <c r="O577">
        <v>0.94707781207873531</v>
      </c>
      <c r="P577">
        <v>0.86731016945281669</v>
      </c>
      <c r="Q577">
        <v>0.93706066309854164</v>
      </c>
      <c r="R577">
        <v>0.95950889226242875</v>
      </c>
      <c r="S577">
        <v>0.96228479794644262</v>
      </c>
      <c r="T577">
        <v>0.90489709775785043</v>
      </c>
    </row>
    <row r="578" spans="1:20" x14ac:dyDescent="0.25">
      <c r="L578" s="151" t="s">
        <v>149</v>
      </c>
      <c r="M578">
        <v>0.90606561424895382</v>
      </c>
      <c r="N578">
        <v>0.76065920141146837</v>
      </c>
      <c r="O578">
        <v>0.92509273054195251</v>
      </c>
      <c r="P578">
        <v>0.88410697435809438</v>
      </c>
      <c r="Q578">
        <v>0.96420651937934798</v>
      </c>
      <c r="R578">
        <v>0.98494605916391864</v>
      </c>
      <c r="S578">
        <v>0.99675454843133493</v>
      </c>
      <c r="T578">
        <v>0.83108505298479418</v>
      </c>
    </row>
    <row r="579" spans="1:20" x14ac:dyDescent="0.25">
      <c r="L579" s="151" t="s">
        <v>150</v>
      </c>
      <c r="M579">
        <v>0.78735331100850459</v>
      </c>
      <c r="N579">
        <v>0.96475030988679411</v>
      </c>
      <c r="O579">
        <v>0.79003175395060155</v>
      </c>
      <c r="P579">
        <v>0.90816877705043686</v>
      </c>
      <c r="Q579">
        <v>1</v>
      </c>
      <c r="R579">
        <v>0.97821295428517896</v>
      </c>
      <c r="S579">
        <v>0.95027676456706134</v>
      </c>
      <c r="T579">
        <v>0.91995873040876075</v>
      </c>
    </row>
    <row r="580" spans="1:20" x14ac:dyDescent="0.25">
      <c r="L580" s="151" t="s">
        <v>151</v>
      </c>
      <c r="M580">
        <v>0.81018263545375535</v>
      </c>
      <c r="N580">
        <v>0.86840864070713786</v>
      </c>
      <c r="O580">
        <v>0.84865160504052961</v>
      </c>
      <c r="P580">
        <v>0.87395737985632871</v>
      </c>
      <c r="Q580">
        <v>0.97789727027890083</v>
      </c>
      <c r="R580">
        <v>0.9287188935393107</v>
      </c>
      <c r="S580">
        <v>0.81221971364062229</v>
      </c>
      <c r="T580">
        <v>0.99726746872712702</v>
      </c>
    </row>
    <row r="581" spans="1:20" x14ac:dyDescent="0.25">
      <c r="L581" s="151" t="s">
        <v>152</v>
      </c>
      <c r="M581">
        <v>0.89700877067202045</v>
      </c>
      <c r="N581">
        <v>0.7394201612630833</v>
      </c>
      <c r="O581">
        <v>0.90472557820985355</v>
      </c>
      <c r="P581">
        <v>0.94908702230841435</v>
      </c>
      <c r="Q581">
        <v>0.91752202304672381</v>
      </c>
      <c r="R581">
        <v>0.95215013901995849</v>
      </c>
      <c r="S581">
        <v>1</v>
      </c>
      <c r="T581">
        <v>0.96337890301918616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0"/>
      <c r="B592" s="150" t="s">
        <v>12</v>
      </c>
      <c r="D592" s="150" t="s">
        <v>105</v>
      </c>
      <c r="G592" s="150"/>
      <c r="H592" s="150" t="s">
        <v>130</v>
      </c>
      <c r="L592" s="151"/>
      <c r="M592" s="151" t="s">
        <v>131</v>
      </c>
      <c r="N592" s="151" t="s">
        <v>132</v>
      </c>
      <c r="O592" s="151" t="s">
        <v>133</v>
      </c>
      <c r="P592" s="151" t="s">
        <v>134</v>
      </c>
      <c r="Q592" s="151" t="s">
        <v>135</v>
      </c>
      <c r="R592" s="151" t="s">
        <v>136</v>
      </c>
      <c r="S592" s="151" t="s">
        <v>137</v>
      </c>
      <c r="T592" s="151" t="s">
        <v>138</v>
      </c>
    </row>
    <row r="593" spans="1:20" x14ac:dyDescent="0.25">
      <c r="A593" s="150"/>
      <c r="B593" s="150" t="s">
        <v>139</v>
      </c>
      <c r="C593" s="150" t="s">
        <v>140</v>
      </c>
      <c r="D593" s="150" t="s">
        <v>139</v>
      </c>
      <c r="E593" s="150" t="s">
        <v>140</v>
      </c>
      <c r="G593" s="150" t="s">
        <v>155</v>
      </c>
      <c r="H593">
        <v>8.2333382411946516</v>
      </c>
      <c r="L593" s="151" t="s">
        <v>141</v>
      </c>
      <c r="M593">
        <v>0.29681281129459469</v>
      </c>
      <c r="N593">
        <v>0.19349180205433089</v>
      </c>
      <c r="O593">
        <v>0.34397138982426728</v>
      </c>
      <c r="P593">
        <v>0.35170698274302609</v>
      </c>
      <c r="Q593">
        <v>0.25869882629851959</v>
      </c>
      <c r="R593">
        <v>0.35093006759021589</v>
      </c>
      <c r="S593">
        <v>0.25981421212878608</v>
      </c>
      <c r="T593">
        <v>0.26427030857921741</v>
      </c>
    </row>
    <row r="594" spans="1:20" x14ac:dyDescent="0.25">
      <c r="A594" s="150" t="s">
        <v>155</v>
      </c>
      <c r="B594">
        <v>0.81964698798616398</v>
      </c>
      <c r="C594">
        <v>4.0113602061143193E-2</v>
      </c>
      <c r="D594">
        <v>0.76069121047288846</v>
      </c>
      <c r="E594">
        <v>3.003783051008948</v>
      </c>
      <c r="G594" s="150" t="s">
        <v>156</v>
      </c>
      <c r="H594">
        <v>26.8700996423376</v>
      </c>
      <c r="L594" s="151" t="s">
        <v>142</v>
      </c>
      <c r="M594">
        <v>0.32021745865882012</v>
      </c>
      <c r="N594">
        <v>0.2890168410614195</v>
      </c>
      <c r="O594">
        <v>0.35241138552708301</v>
      </c>
      <c r="P594">
        <v>0.61979432743316942</v>
      </c>
      <c r="Q594">
        <v>0.21141221279258859</v>
      </c>
      <c r="R594">
        <v>0.26005561848078068</v>
      </c>
      <c r="S594">
        <v>0.2640558237660417</v>
      </c>
      <c r="T594">
        <v>0.33188443104317561</v>
      </c>
    </row>
    <row r="595" spans="1:20" x14ac:dyDescent="0.25">
      <c r="A595" s="150" t="s">
        <v>156</v>
      </c>
      <c r="B595">
        <v>0.90903463904326209</v>
      </c>
      <c r="C595">
        <v>5.0588020941497707</v>
      </c>
      <c r="D595">
        <v>3.4317063499530152</v>
      </c>
      <c r="E595">
        <v>-14.31601639974817</v>
      </c>
      <c r="G595" s="150" t="s">
        <v>157</v>
      </c>
      <c r="H595">
        <v>439.620293797503</v>
      </c>
      <c r="L595" s="151" t="s">
        <v>143</v>
      </c>
      <c r="M595">
        <v>0.65664675972736553</v>
      </c>
      <c r="N595">
        <v>0.78917892475923679</v>
      </c>
      <c r="O595">
        <v>0.34788988918986508</v>
      </c>
      <c r="P595">
        <v>0.38655798285008619</v>
      </c>
      <c r="Q595">
        <v>0.2372977203911342</v>
      </c>
      <c r="R595">
        <v>0.2856997532212307</v>
      </c>
      <c r="S595">
        <v>0.24134714922795661</v>
      </c>
      <c r="T595">
        <v>0.21177531460013549</v>
      </c>
    </row>
    <row r="596" spans="1:20" x14ac:dyDescent="0.25">
      <c r="A596" s="150" t="s">
        <v>157</v>
      </c>
      <c r="B596">
        <v>11.09216428396331</v>
      </c>
      <c r="C596">
        <v>-32.065288898092177</v>
      </c>
      <c r="D596">
        <v>40.063977924362312</v>
      </c>
      <c r="E596">
        <v>110.9296044156436</v>
      </c>
      <c r="G596" s="150" t="s">
        <v>158</v>
      </c>
      <c r="H596">
        <v>843.43808209350061</v>
      </c>
      <c r="L596" s="151" t="s">
        <v>144</v>
      </c>
      <c r="M596">
        <v>0.59362972846476791</v>
      </c>
      <c r="N596">
        <v>0.6942414537975713</v>
      </c>
      <c r="O596">
        <v>0.31620683137537409</v>
      </c>
      <c r="P596">
        <v>0.41289106574150092</v>
      </c>
      <c r="Q596">
        <v>0.20857246887874201</v>
      </c>
      <c r="R596">
        <v>0.28267900157630133</v>
      </c>
      <c r="S596">
        <v>0.30243853691509959</v>
      </c>
      <c r="T596">
        <v>0.19938923420521371</v>
      </c>
    </row>
    <row r="597" spans="1:20" x14ac:dyDescent="0.25">
      <c r="A597" s="150" t="s">
        <v>158</v>
      </c>
      <c r="B597">
        <v>17.04661230489107</v>
      </c>
      <c r="C597">
        <v>41.490555919011634</v>
      </c>
      <c r="D597">
        <v>38.437427851300697</v>
      </c>
      <c r="E597">
        <v>-105.1477181521346</v>
      </c>
      <c r="L597" s="151" t="s">
        <v>145</v>
      </c>
      <c r="M597">
        <v>0.23475764439212679</v>
      </c>
      <c r="N597">
        <v>0.28357658771865618</v>
      </c>
      <c r="O597">
        <v>0.23005162357585701</v>
      </c>
      <c r="P597">
        <v>0.40454786618777239</v>
      </c>
      <c r="Q597">
        <v>0.173553893507705</v>
      </c>
      <c r="R597">
        <v>0.24547453882442979</v>
      </c>
      <c r="S597">
        <v>0.1642084922929434</v>
      </c>
      <c r="T597">
        <v>0.1879568327886314</v>
      </c>
    </row>
    <row r="598" spans="1:20" x14ac:dyDescent="0.25">
      <c r="L598" s="151" t="s">
        <v>146</v>
      </c>
      <c r="M598">
        <v>0.44542664477843052</v>
      </c>
      <c r="N598">
        <v>0.81272783484246436</v>
      </c>
      <c r="O598">
        <v>0.33479151535450102</v>
      </c>
      <c r="P598">
        <v>0.47686321885809219</v>
      </c>
      <c r="Q598">
        <v>0.1880121542286291</v>
      </c>
      <c r="R598">
        <v>0.41788852397773002</v>
      </c>
      <c r="S598">
        <v>0.23231783567356259</v>
      </c>
      <c r="T598">
        <v>0.29698529481679492</v>
      </c>
    </row>
    <row r="599" spans="1:20" x14ac:dyDescent="0.25">
      <c r="L599" s="151" t="s">
        <v>147</v>
      </c>
      <c r="M599">
        <v>1</v>
      </c>
      <c r="N599">
        <v>1</v>
      </c>
      <c r="O599">
        <v>0.47164912956035437</v>
      </c>
      <c r="P599">
        <v>0.89011417370046031</v>
      </c>
      <c r="Q599">
        <v>1</v>
      </c>
      <c r="R599">
        <v>0.5023258949989452</v>
      </c>
      <c r="S599">
        <v>0.59105969354242893</v>
      </c>
      <c r="T599">
        <v>0.57999884113888955</v>
      </c>
    </row>
    <row r="600" spans="1:20" x14ac:dyDescent="0.25">
      <c r="L600" s="151" t="s">
        <v>148</v>
      </c>
      <c r="M600">
        <v>0.5807974104281074</v>
      </c>
      <c r="N600">
        <v>0.95033250579822159</v>
      </c>
      <c r="O600">
        <v>1</v>
      </c>
      <c r="P600">
        <v>1</v>
      </c>
      <c r="Q600">
        <v>0.61626911786935046</v>
      </c>
      <c r="R600">
        <v>1</v>
      </c>
      <c r="S600">
        <v>1</v>
      </c>
      <c r="T600">
        <v>0.99999999999999989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F398" workbookViewId="0">
      <selection activeCell="G260" sqref="G260"/>
    </sheetView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169</v>
      </c>
    </row>
    <row r="2" spans="1:18" x14ac:dyDescent="0.25">
      <c r="A2" s="165" t="s">
        <v>2</v>
      </c>
      <c r="B2" s="2">
        <v>26</v>
      </c>
      <c r="C2" s="165" t="s">
        <v>183</v>
      </c>
      <c r="D2" s="2">
        <v>77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194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64"/>
      <c r="I7" s="64" t="s">
        <v>12</v>
      </c>
      <c r="J7" s="64" t="s">
        <v>13</v>
      </c>
      <c r="P7" s="64"/>
      <c r="Q7" s="64" t="s">
        <v>12</v>
      </c>
      <c r="R7" s="64" t="s">
        <v>13</v>
      </c>
    </row>
    <row r="8" spans="1:18" x14ac:dyDescent="0.25">
      <c r="A8" s="165" t="s">
        <v>14</v>
      </c>
      <c r="B8">
        <v>2.759051739798783</v>
      </c>
      <c r="C8">
        <v>1.1576910254222941</v>
      </c>
      <c r="H8" s="64" t="s">
        <v>15</v>
      </c>
      <c r="I8">
        <v>0.105486486612303</v>
      </c>
      <c r="J8">
        <v>0.1001286397862341</v>
      </c>
      <c r="P8" s="64" t="s">
        <v>16</v>
      </c>
      <c r="Q8">
        <v>-7.0269210556893807E-2</v>
      </c>
      <c r="R8">
        <v>-1.782254502636579E-2</v>
      </c>
    </row>
    <row r="9" spans="1:18" x14ac:dyDescent="0.25">
      <c r="A9" s="165" t="s">
        <v>17</v>
      </c>
      <c r="B9">
        <v>19.067377983577462</v>
      </c>
      <c r="C9">
        <v>9.181948149481812</v>
      </c>
      <c r="H9" s="64" t="s">
        <v>18</v>
      </c>
      <c r="I9">
        <v>0.28348254839867082</v>
      </c>
      <c r="J9">
        <v>0.1217330334493482</v>
      </c>
      <c r="P9" s="64" t="s">
        <v>19</v>
      </c>
      <c r="Q9">
        <v>4.3879478836528483</v>
      </c>
      <c r="R9">
        <v>6.913920382194239</v>
      </c>
    </row>
    <row r="10" spans="1:18" x14ac:dyDescent="0.25">
      <c r="A10" s="165" t="s">
        <v>20</v>
      </c>
      <c r="B10">
        <v>7.0182849671648437</v>
      </c>
      <c r="C10">
        <v>16.641522477969989</v>
      </c>
      <c r="H10" s="64" t="s">
        <v>21</v>
      </c>
      <c r="I10">
        <v>0.1123863660634246</v>
      </c>
      <c r="J10">
        <v>0.1229960719344496</v>
      </c>
      <c r="P10" s="64" t="s">
        <v>22</v>
      </c>
      <c r="Q10">
        <v>24.48823603865312</v>
      </c>
      <c r="R10">
        <v>33.954014214072593</v>
      </c>
    </row>
    <row r="11" spans="1:18" x14ac:dyDescent="0.25">
      <c r="A11" s="165" t="s">
        <v>23</v>
      </c>
      <c r="B11">
        <v>9.3012494845351714</v>
      </c>
      <c r="C11">
        <v>3.7527099252538689</v>
      </c>
      <c r="H11" s="64" t="s">
        <v>24</v>
      </c>
      <c r="I11">
        <v>0.15930212623612319</v>
      </c>
      <c r="J11">
        <v>0.13754624371856539</v>
      </c>
    </row>
    <row r="12" spans="1:18" x14ac:dyDescent="0.25">
      <c r="H12" s="64" t="s">
        <v>25</v>
      </c>
      <c r="I12">
        <v>0.1016180733441433</v>
      </c>
      <c r="J12">
        <v>5.720282117450088E-2</v>
      </c>
    </row>
    <row r="13" spans="1:18" x14ac:dyDescent="0.25">
      <c r="H13" s="64" t="s">
        <v>26</v>
      </c>
      <c r="I13">
        <v>0.1844532287219382</v>
      </c>
      <c r="J13">
        <v>0.1118674017265768</v>
      </c>
      <c r="P13" s="64" t="s">
        <v>27</v>
      </c>
      <c r="Q13">
        <v>318.67436205150631</v>
      </c>
    </row>
    <row r="14" spans="1:18" x14ac:dyDescent="0.25">
      <c r="H14" s="64" t="s">
        <v>28</v>
      </c>
      <c r="I14">
        <v>0.1024682480943242</v>
      </c>
      <c r="J14">
        <v>8.6889339571821489E-2</v>
      </c>
    </row>
    <row r="15" spans="1:18" x14ac:dyDescent="0.25">
      <c r="H15" s="64" t="s">
        <v>29</v>
      </c>
      <c r="I15">
        <v>0.29684969895337759</v>
      </c>
      <c r="J15">
        <v>6.8142130839629569E-2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64"/>
      <c r="I20" s="64" t="s">
        <v>12</v>
      </c>
      <c r="J20" s="64" t="s">
        <v>13</v>
      </c>
      <c r="P20" s="64"/>
      <c r="Q20" s="64" t="s">
        <v>12</v>
      </c>
      <c r="R20" s="64" t="s">
        <v>13</v>
      </c>
    </row>
    <row r="21" spans="1:18" x14ac:dyDescent="0.25">
      <c r="A21" s="165" t="s">
        <v>14</v>
      </c>
      <c r="B21">
        <v>3.14603249198999</v>
      </c>
      <c r="C21">
        <v>1.0518249069748551</v>
      </c>
      <c r="H21" s="64" t="s">
        <v>15</v>
      </c>
      <c r="I21">
        <v>0.22431515726193851</v>
      </c>
      <c r="J21">
        <v>0.39845461705694091</v>
      </c>
      <c r="P21" s="64" t="s">
        <v>16</v>
      </c>
      <c r="Q21">
        <v>3.9168272005098467E-2</v>
      </c>
      <c r="R21">
        <v>-0.13299135782366089</v>
      </c>
    </row>
    <row r="22" spans="1:18" x14ac:dyDescent="0.25">
      <c r="A22" s="165" t="s">
        <v>17</v>
      </c>
      <c r="B22">
        <v>13.397893321243901</v>
      </c>
      <c r="C22">
        <v>7.4375179823235031</v>
      </c>
      <c r="H22" s="64" t="s">
        <v>18</v>
      </c>
      <c r="I22">
        <v>0.28023540771449462</v>
      </c>
      <c r="J22">
        <v>0.40723577624771529</v>
      </c>
      <c r="P22" s="64" t="s">
        <v>19</v>
      </c>
      <c r="Q22">
        <v>2.451844959874907</v>
      </c>
      <c r="R22">
        <v>4.2410814662199403</v>
      </c>
    </row>
    <row r="23" spans="1:18" x14ac:dyDescent="0.25">
      <c r="A23" s="165" t="s">
        <v>20</v>
      </c>
      <c r="B23">
        <v>7.769025643645211</v>
      </c>
      <c r="C23">
        <v>8.0455689084051016</v>
      </c>
      <c r="H23" s="64" t="s">
        <v>21</v>
      </c>
      <c r="I23">
        <v>0.56782393882814275</v>
      </c>
      <c r="J23">
        <v>0.51991093101675012</v>
      </c>
      <c r="P23" s="64" t="s">
        <v>22</v>
      </c>
      <c r="Q23">
        <v>14.08039800506921</v>
      </c>
      <c r="R23">
        <v>23.33156833451768</v>
      </c>
    </row>
    <row r="24" spans="1:18" x14ac:dyDescent="0.25">
      <c r="A24" s="165" t="s">
        <v>23</v>
      </c>
      <c r="B24">
        <v>4.2843963675515351</v>
      </c>
      <c r="C24">
        <v>2.856507393448807</v>
      </c>
      <c r="H24" s="64" t="s">
        <v>24</v>
      </c>
      <c r="I24">
        <v>0.64110232200621087</v>
      </c>
      <c r="J24">
        <v>0.66359364867557535</v>
      </c>
    </row>
    <row r="25" spans="1:18" x14ac:dyDescent="0.25">
      <c r="H25" s="64" t="s">
        <v>25</v>
      </c>
      <c r="I25">
        <v>0.33518157354393918</v>
      </c>
      <c r="J25">
        <v>0.25901198680114063</v>
      </c>
    </row>
    <row r="26" spans="1:18" x14ac:dyDescent="0.25">
      <c r="H26" s="64" t="s">
        <v>26</v>
      </c>
      <c r="I26">
        <v>0.80225118752116698</v>
      </c>
      <c r="J26">
        <v>0.88929803623501646</v>
      </c>
      <c r="P26" s="64" t="s">
        <v>27</v>
      </c>
      <c r="Q26">
        <v>80.075080506644184</v>
      </c>
    </row>
    <row r="27" spans="1:18" x14ac:dyDescent="0.25">
      <c r="H27" s="64" t="s">
        <v>28</v>
      </c>
      <c r="I27">
        <v>0.26730922993911471</v>
      </c>
      <c r="J27">
        <v>0.29079038138917862</v>
      </c>
    </row>
    <row r="28" spans="1:18" x14ac:dyDescent="0.25">
      <c r="H28" s="64" t="s">
        <v>29</v>
      </c>
      <c r="I28">
        <v>0.67003297738107337</v>
      </c>
      <c r="J28">
        <v>0.44358111579874138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64"/>
      <c r="I33" s="64" t="s">
        <v>12</v>
      </c>
      <c r="J33" s="64" t="s">
        <v>13</v>
      </c>
      <c r="P33" s="64"/>
      <c r="Q33" s="64" t="s">
        <v>12</v>
      </c>
      <c r="R33" s="64" t="s">
        <v>13</v>
      </c>
    </row>
    <row r="34" spans="1:18" x14ac:dyDescent="0.25">
      <c r="A34" s="165" t="s">
        <v>14</v>
      </c>
      <c r="B34">
        <v>5.5575174093220836</v>
      </c>
      <c r="C34">
        <v>2.441435809811304</v>
      </c>
      <c r="H34" s="64" t="s">
        <v>15</v>
      </c>
      <c r="I34">
        <v>0.66217033264682967</v>
      </c>
      <c r="J34">
        <v>0.49803814174142907</v>
      </c>
      <c r="P34" s="64" t="s">
        <v>16</v>
      </c>
      <c r="Q34">
        <v>0.49989710641867402</v>
      </c>
      <c r="R34">
        <v>-1.2539467838541201</v>
      </c>
    </row>
    <row r="35" spans="1:18" x14ac:dyDescent="0.25">
      <c r="A35" s="165" t="s">
        <v>17</v>
      </c>
      <c r="B35">
        <v>41.787758263763813</v>
      </c>
      <c r="C35">
        <v>56.423271148761053</v>
      </c>
      <c r="H35" s="64" t="s">
        <v>18</v>
      </c>
      <c r="I35">
        <v>0.4968987105683475</v>
      </c>
      <c r="J35">
        <v>0.46047898873562132</v>
      </c>
      <c r="P35" s="64" t="s">
        <v>19</v>
      </c>
      <c r="Q35">
        <v>12.768153911096119</v>
      </c>
      <c r="R35">
        <v>13.05526879573377</v>
      </c>
    </row>
    <row r="36" spans="1:18" x14ac:dyDescent="0.25">
      <c r="A36" s="165" t="s">
        <v>20</v>
      </c>
      <c r="B36">
        <v>27.587533693620479</v>
      </c>
      <c r="C36">
        <v>49.109396360338408</v>
      </c>
      <c r="H36" s="64" t="s">
        <v>21</v>
      </c>
      <c r="I36">
        <v>0.40276659185425928</v>
      </c>
      <c r="J36">
        <v>0.61127932266489005</v>
      </c>
      <c r="P36" s="64" t="s">
        <v>22</v>
      </c>
      <c r="Q36">
        <v>50.027426190721442</v>
      </c>
      <c r="R36">
        <v>52.172999887851667</v>
      </c>
    </row>
    <row r="37" spans="1:18" x14ac:dyDescent="0.25">
      <c r="A37" s="165" t="s">
        <v>23</v>
      </c>
      <c r="B37">
        <v>30.58960252793031</v>
      </c>
      <c r="C37">
        <v>20.9834345042565</v>
      </c>
      <c r="H37" s="64" t="s">
        <v>24</v>
      </c>
      <c r="I37">
        <v>0.52327003427786012</v>
      </c>
      <c r="J37">
        <v>0.66210613930268536</v>
      </c>
    </row>
    <row r="38" spans="1:18" x14ac:dyDescent="0.25">
      <c r="H38" s="64" t="s">
        <v>25</v>
      </c>
      <c r="I38">
        <v>0.5472774790392736</v>
      </c>
      <c r="J38">
        <v>0.39548134880183328</v>
      </c>
    </row>
    <row r="39" spans="1:18" x14ac:dyDescent="0.25">
      <c r="H39" s="64" t="s">
        <v>26</v>
      </c>
      <c r="I39">
        <v>0.42620188076827042</v>
      </c>
      <c r="J39">
        <v>0.40420506267359368</v>
      </c>
      <c r="P39" s="64" t="s">
        <v>27</v>
      </c>
      <c r="Q39">
        <v>497.00358596901219</v>
      </c>
    </row>
    <row r="40" spans="1:18" x14ac:dyDescent="0.25">
      <c r="H40" s="64" t="s">
        <v>28</v>
      </c>
      <c r="I40">
        <v>0.38827023572254832</v>
      </c>
      <c r="J40">
        <v>0.35620915657589047</v>
      </c>
    </row>
    <row r="41" spans="1:18" x14ac:dyDescent="0.25">
      <c r="H41" s="64" t="s">
        <v>29</v>
      </c>
      <c r="I41">
        <v>0.44814102507999692</v>
      </c>
      <c r="J41">
        <v>0.52983474284125442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64"/>
      <c r="I46" s="64" t="s">
        <v>12</v>
      </c>
      <c r="J46" s="64" t="s">
        <v>13</v>
      </c>
      <c r="P46" s="64"/>
      <c r="Q46" s="64" t="s">
        <v>12</v>
      </c>
      <c r="R46" s="64" t="s">
        <v>13</v>
      </c>
    </row>
    <row r="47" spans="1:18" x14ac:dyDescent="0.25">
      <c r="A47" s="165" t="s">
        <v>14</v>
      </c>
      <c r="B47">
        <v>3.0172642650118511</v>
      </c>
      <c r="C47">
        <v>1.570621198852411</v>
      </c>
      <c r="H47" s="64" t="s">
        <v>15</v>
      </c>
      <c r="I47">
        <v>0.20400436602901861</v>
      </c>
      <c r="J47">
        <v>0.2156126248146196</v>
      </c>
      <c r="P47" s="64" t="s">
        <v>16</v>
      </c>
      <c r="Q47">
        <v>-0.67171433701240324</v>
      </c>
      <c r="R47">
        <v>-0.13249245804286519</v>
      </c>
    </row>
    <row r="48" spans="1:18" x14ac:dyDescent="0.25">
      <c r="A48" s="165" t="s">
        <v>17</v>
      </c>
      <c r="B48">
        <v>13.63718106994251</v>
      </c>
      <c r="C48">
        <v>20.79258654872779</v>
      </c>
      <c r="H48" s="64" t="s">
        <v>18</v>
      </c>
      <c r="I48">
        <v>0.33306358707012501</v>
      </c>
      <c r="J48">
        <v>0.2157070778960456</v>
      </c>
      <c r="P48" s="64" t="s">
        <v>19</v>
      </c>
      <c r="Q48">
        <v>3.1239707906085279</v>
      </c>
      <c r="R48">
        <v>10.001062014336309</v>
      </c>
    </row>
    <row r="49" spans="1:18" x14ac:dyDescent="0.25">
      <c r="A49" s="165" t="s">
        <v>20</v>
      </c>
      <c r="B49">
        <v>16.076986517621791</v>
      </c>
      <c r="C49">
        <v>21.014386803019999</v>
      </c>
      <c r="H49" s="64" t="s">
        <v>21</v>
      </c>
      <c r="I49">
        <v>0.11168116309886091</v>
      </c>
      <c r="J49">
        <v>0.16780802261466951</v>
      </c>
      <c r="P49" s="64" t="s">
        <v>22</v>
      </c>
      <c r="Q49">
        <v>17.73876199282136</v>
      </c>
      <c r="R49">
        <v>39.835994080006238</v>
      </c>
    </row>
    <row r="50" spans="1:18" x14ac:dyDescent="0.25">
      <c r="A50" s="165" t="s">
        <v>23</v>
      </c>
      <c r="B50">
        <v>22.711400013252749</v>
      </c>
      <c r="C50">
        <v>10.563829669075551</v>
      </c>
      <c r="H50" s="64" t="s">
        <v>24</v>
      </c>
      <c r="I50">
        <v>0.28871395117642612</v>
      </c>
      <c r="J50">
        <v>0.19944851113044171</v>
      </c>
    </row>
    <row r="51" spans="1:18" x14ac:dyDescent="0.25">
      <c r="H51" s="64" t="s">
        <v>25</v>
      </c>
      <c r="I51">
        <v>0.22109423777577081</v>
      </c>
      <c r="J51">
        <v>0.22654126050318171</v>
      </c>
    </row>
    <row r="52" spans="1:18" x14ac:dyDescent="0.25">
      <c r="H52" s="64" t="s">
        <v>26</v>
      </c>
      <c r="I52">
        <v>0.21648112832387889</v>
      </c>
      <c r="J52">
        <v>0.14852303903343109</v>
      </c>
      <c r="P52" s="64" t="s">
        <v>27</v>
      </c>
      <c r="Q52">
        <v>355.27786228263972</v>
      </c>
    </row>
    <row r="53" spans="1:18" x14ac:dyDescent="0.25">
      <c r="H53" s="64" t="s">
        <v>28</v>
      </c>
      <c r="I53">
        <v>0.18149330886580831</v>
      </c>
      <c r="J53">
        <v>0.20439412849319161</v>
      </c>
    </row>
    <row r="54" spans="1:18" x14ac:dyDescent="0.25">
      <c r="H54" s="64" t="s">
        <v>29</v>
      </c>
      <c r="I54">
        <v>0.25733143218825238</v>
      </c>
      <c r="J54">
        <v>0.24449081053073421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64"/>
      <c r="I59" s="64" t="s">
        <v>12</v>
      </c>
      <c r="J59" s="64" t="s">
        <v>13</v>
      </c>
      <c r="P59" s="64"/>
      <c r="Q59" s="64" t="s">
        <v>12</v>
      </c>
      <c r="R59" s="64" t="s">
        <v>13</v>
      </c>
    </row>
    <row r="60" spans="1:18" x14ac:dyDescent="0.25">
      <c r="A60" s="165" t="s">
        <v>14</v>
      </c>
      <c r="B60">
        <v>23.663127821405169</v>
      </c>
      <c r="C60">
        <v>2.676529026812752</v>
      </c>
      <c r="H60" s="64" t="s">
        <v>15</v>
      </c>
      <c r="I60">
        <v>9.0069874506843284E-2</v>
      </c>
      <c r="J60">
        <v>9.0437305962381101E-2</v>
      </c>
      <c r="P60" s="64" t="s">
        <v>16</v>
      </c>
      <c r="Q60">
        <v>-1.3043089619212349</v>
      </c>
      <c r="R60">
        <v>-0.19628976798072931</v>
      </c>
    </row>
    <row r="61" spans="1:18" x14ac:dyDescent="0.25">
      <c r="A61" s="165" t="s">
        <v>17</v>
      </c>
      <c r="B61">
        <v>152.8080440359964</v>
      </c>
      <c r="C61">
        <v>96.289341871221609</v>
      </c>
      <c r="H61" s="64" t="s">
        <v>18</v>
      </c>
      <c r="I61">
        <v>9.7914202001295941E-2</v>
      </c>
      <c r="J61">
        <v>0.1018451087226029</v>
      </c>
      <c r="P61" s="64" t="s">
        <v>19</v>
      </c>
      <c r="Q61">
        <v>21.644856790529349</v>
      </c>
      <c r="R61">
        <v>20.30972472225103</v>
      </c>
    </row>
    <row r="62" spans="1:18" x14ac:dyDescent="0.25">
      <c r="A62" s="165" t="s">
        <v>20</v>
      </c>
      <c r="B62">
        <v>45.22649610351904</v>
      </c>
      <c r="C62">
        <v>62.789762603609937</v>
      </c>
      <c r="H62" s="64" t="s">
        <v>21</v>
      </c>
      <c r="I62">
        <v>0.17937047582928961</v>
      </c>
      <c r="J62">
        <v>0.1606021474941362</v>
      </c>
      <c r="P62" s="64" t="s">
        <v>22</v>
      </c>
      <c r="Q62">
        <v>142.5666231258673</v>
      </c>
      <c r="R62">
        <v>211.90513214488459</v>
      </c>
    </row>
    <row r="63" spans="1:18" x14ac:dyDescent="0.25">
      <c r="A63" s="165" t="s">
        <v>23</v>
      </c>
      <c r="B63">
        <v>25.743359403780829</v>
      </c>
      <c r="C63">
        <v>28.41844625075068</v>
      </c>
      <c r="H63" s="64" t="s">
        <v>24</v>
      </c>
      <c r="I63">
        <v>0.28140053832350848</v>
      </c>
      <c r="J63">
        <v>0.31733999345348413</v>
      </c>
    </row>
    <row r="64" spans="1:18" x14ac:dyDescent="0.25">
      <c r="H64" s="64" t="s">
        <v>25</v>
      </c>
      <c r="I64">
        <v>0.1419661472192964</v>
      </c>
      <c r="J64">
        <v>6.0602967265383688E-2</v>
      </c>
    </row>
    <row r="65" spans="1:18" x14ac:dyDescent="0.25">
      <c r="H65" s="64" t="s">
        <v>26</v>
      </c>
      <c r="I65">
        <v>0.27692254084907147</v>
      </c>
      <c r="J65">
        <v>0.38552810217761307</v>
      </c>
      <c r="P65" s="64" t="s">
        <v>27</v>
      </c>
      <c r="Q65">
        <v>10275.725073389231</v>
      </c>
    </row>
    <row r="66" spans="1:18" x14ac:dyDescent="0.25">
      <c r="H66" s="64" t="s">
        <v>28</v>
      </c>
      <c r="I66">
        <v>0.1103382531768967</v>
      </c>
      <c r="J66">
        <v>0.10880406928389991</v>
      </c>
    </row>
    <row r="67" spans="1:18" x14ac:dyDescent="0.25">
      <c r="H67" s="64" t="s">
        <v>29</v>
      </c>
      <c r="I67">
        <v>0.25724814860897138</v>
      </c>
      <c r="J67">
        <v>0.23462267370541029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64"/>
      <c r="I72" s="64" t="s">
        <v>12</v>
      </c>
      <c r="J72" s="64" t="s">
        <v>13</v>
      </c>
      <c r="P72" s="64"/>
      <c r="Q72" s="64" t="s">
        <v>12</v>
      </c>
      <c r="R72" s="64" t="s">
        <v>13</v>
      </c>
    </row>
    <row r="73" spans="1:18" x14ac:dyDescent="0.25">
      <c r="A73" s="165" t="s">
        <v>14</v>
      </c>
      <c r="B73">
        <v>2.8144958099433079</v>
      </c>
      <c r="C73">
        <v>2.214330573240213</v>
      </c>
      <c r="H73" s="64" t="s">
        <v>15</v>
      </c>
      <c r="I73">
        <v>0.18006129393301909</v>
      </c>
      <c r="J73">
        <v>0.21312977695563221</v>
      </c>
      <c r="P73" s="64" t="s">
        <v>16</v>
      </c>
      <c r="Q73">
        <v>-0.29673777027820181</v>
      </c>
      <c r="R73">
        <v>0.50244291844339384</v>
      </c>
    </row>
    <row r="74" spans="1:18" x14ac:dyDescent="0.25">
      <c r="A74" s="165" t="s">
        <v>17</v>
      </c>
      <c r="B74">
        <v>9.838385785767441</v>
      </c>
      <c r="C74">
        <v>6.5695876946777751</v>
      </c>
      <c r="H74" s="64" t="s">
        <v>18</v>
      </c>
      <c r="I74">
        <v>8.7405210497132568E-2</v>
      </c>
      <c r="J74">
        <v>7.4295786822787618E-2</v>
      </c>
      <c r="P74" s="64" t="s">
        <v>19</v>
      </c>
      <c r="Q74">
        <v>4.8690161438124937</v>
      </c>
      <c r="R74">
        <v>8.0114873104689739</v>
      </c>
    </row>
    <row r="75" spans="1:18" x14ac:dyDescent="0.25">
      <c r="A75" s="165" t="s">
        <v>20</v>
      </c>
      <c r="B75">
        <v>7.0458961836608829</v>
      </c>
      <c r="C75">
        <v>10.72127771122546</v>
      </c>
      <c r="H75" s="64" t="s">
        <v>21</v>
      </c>
      <c r="I75">
        <v>0.1287154163399114</v>
      </c>
      <c r="J75">
        <v>9.1560491693710597E-2</v>
      </c>
      <c r="P75" s="64" t="s">
        <v>22</v>
      </c>
      <c r="Q75">
        <v>24.162896515516309</v>
      </c>
      <c r="R75">
        <v>40.208667777999047</v>
      </c>
    </row>
    <row r="76" spans="1:18" x14ac:dyDescent="0.25">
      <c r="A76" s="165" t="s">
        <v>23</v>
      </c>
      <c r="B76">
        <v>4.2842966455079514</v>
      </c>
      <c r="C76">
        <v>3.5567521282724219</v>
      </c>
      <c r="H76" s="64" t="s">
        <v>24</v>
      </c>
      <c r="I76">
        <v>0.1726588357964744</v>
      </c>
      <c r="J76">
        <v>0.13059921064853081</v>
      </c>
    </row>
    <row r="77" spans="1:18" x14ac:dyDescent="0.25">
      <c r="H77" s="64" t="s">
        <v>25</v>
      </c>
      <c r="I77">
        <v>0.1382980567549196</v>
      </c>
      <c r="J77">
        <v>0.15305840147014491</v>
      </c>
    </row>
    <row r="78" spans="1:18" x14ac:dyDescent="0.25">
      <c r="H78" s="64" t="s">
        <v>26</v>
      </c>
      <c r="I78">
        <v>7.080366180938201E-2</v>
      </c>
      <c r="J78">
        <v>7.1170252513136661E-2</v>
      </c>
      <c r="P78" s="64" t="s">
        <v>27</v>
      </c>
      <c r="Q78">
        <v>133.72752087981289</v>
      </c>
    </row>
    <row r="79" spans="1:18" x14ac:dyDescent="0.25">
      <c r="H79" s="64" t="s">
        <v>28</v>
      </c>
      <c r="I79">
        <v>0.15094743515305381</v>
      </c>
      <c r="J79">
        <v>0.13175645502750641</v>
      </c>
    </row>
    <row r="80" spans="1:18" x14ac:dyDescent="0.25">
      <c r="H80" s="64" t="s">
        <v>29</v>
      </c>
      <c r="I80">
        <v>0.12755973729220921</v>
      </c>
      <c r="J80">
        <v>0.1930702826450926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64"/>
      <c r="I85" s="64" t="s">
        <v>12</v>
      </c>
      <c r="J85" s="64" t="s">
        <v>13</v>
      </c>
      <c r="P85" s="64"/>
      <c r="Q85" s="64" t="s">
        <v>12</v>
      </c>
      <c r="R85" s="64" t="s">
        <v>13</v>
      </c>
    </row>
    <row r="86" spans="1:18" x14ac:dyDescent="0.25">
      <c r="A86" s="165" t="s">
        <v>14</v>
      </c>
      <c r="B86">
        <v>10.25173262870898</v>
      </c>
      <c r="C86">
        <v>4.1819860792562604</v>
      </c>
      <c r="H86" s="64" t="s">
        <v>15</v>
      </c>
      <c r="I86">
        <v>0.41730386944883741</v>
      </c>
      <c r="J86">
        <v>0.28070643827999608</v>
      </c>
      <c r="P86" s="64" t="s">
        <v>16</v>
      </c>
      <c r="Q86">
        <v>-0.1739325699381348</v>
      </c>
      <c r="R86">
        <v>-7.4829380753308347E-2</v>
      </c>
    </row>
    <row r="87" spans="1:18" x14ac:dyDescent="0.25">
      <c r="A87" s="165" t="s">
        <v>17</v>
      </c>
      <c r="B87">
        <v>90.073175211372956</v>
      </c>
      <c r="C87">
        <v>122.6738522133668</v>
      </c>
      <c r="H87" s="64" t="s">
        <v>18</v>
      </c>
      <c r="I87">
        <v>0.45145883886215871</v>
      </c>
      <c r="J87">
        <v>0.42723218373092142</v>
      </c>
      <c r="P87" s="64" t="s">
        <v>19</v>
      </c>
      <c r="Q87">
        <v>9.6181105254128259</v>
      </c>
      <c r="R87">
        <v>11.744095225875689</v>
      </c>
    </row>
    <row r="88" spans="1:18" x14ac:dyDescent="0.25">
      <c r="A88" s="165" t="s">
        <v>20</v>
      </c>
      <c r="B88">
        <v>41.681004988393873</v>
      </c>
      <c r="C88">
        <v>28.930386673272821</v>
      </c>
      <c r="H88" s="64" t="s">
        <v>21</v>
      </c>
      <c r="I88">
        <v>0.32625398113654241</v>
      </c>
      <c r="J88">
        <v>0.32542206536886498</v>
      </c>
      <c r="P88" s="64" t="s">
        <v>22</v>
      </c>
      <c r="Q88">
        <v>51.213058413118503</v>
      </c>
      <c r="R88">
        <v>70.847836839709899</v>
      </c>
    </row>
    <row r="89" spans="1:18" x14ac:dyDescent="0.25">
      <c r="A89" s="165" t="s">
        <v>23</v>
      </c>
      <c r="B89">
        <v>30.964879523871819</v>
      </c>
      <c r="C89">
        <v>20.650153126459632</v>
      </c>
      <c r="H89" s="64" t="s">
        <v>24</v>
      </c>
      <c r="I89">
        <v>0.44722525830513798</v>
      </c>
      <c r="J89">
        <v>0.45297707975455731</v>
      </c>
    </row>
    <row r="90" spans="1:18" x14ac:dyDescent="0.25">
      <c r="H90" s="64" t="s">
        <v>25</v>
      </c>
      <c r="I90">
        <v>0.24794199860669791</v>
      </c>
      <c r="J90">
        <v>0.35297821418776848</v>
      </c>
    </row>
    <row r="91" spans="1:18" x14ac:dyDescent="0.25">
      <c r="H91" s="64" t="s">
        <v>26</v>
      </c>
      <c r="I91">
        <v>0.43341689237596959</v>
      </c>
      <c r="J91">
        <v>0.5302257663081259</v>
      </c>
      <c r="P91" s="64" t="s">
        <v>27</v>
      </c>
      <c r="Q91">
        <v>1382.4862989480639</v>
      </c>
    </row>
    <row r="92" spans="1:18" x14ac:dyDescent="0.25">
      <c r="H92" s="64" t="s">
        <v>28</v>
      </c>
      <c r="I92">
        <v>0.50112850133075015</v>
      </c>
      <c r="J92">
        <v>0.64859716288511648</v>
      </c>
    </row>
    <row r="93" spans="1:18" x14ac:dyDescent="0.25">
      <c r="H93" s="64" t="s">
        <v>29</v>
      </c>
      <c r="I93">
        <v>0.4605027854970396</v>
      </c>
      <c r="J93">
        <v>0.54491305077952357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64"/>
      <c r="I98" s="64" t="s">
        <v>12</v>
      </c>
      <c r="J98" s="64" t="s">
        <v>13</v>
      </c>
      <c r="P98" s="64"/>
      <c r="Q98" s="64" t="s">
        <v>12</v>
      </c>
      <c r="R98" s="64" t="s">
        <v>13</v>
      </c>
    </row>
    <row r="99" spans="1:18" x14ac:dyDescent="0.25">
      <c r="A99" s="165" t="s">
        <v>14</v>
      </c>
      <c r="B99">
        <v>2.9050435609066079</v>
      </c>
      <c r="C99">
        <v>0.98523844644067271</v>
      </c>
      <c r="H99" s="64" t="s">
        <v>15</v>
      </c>
      <c r="I99">
        <v>0.15955649882304321</v>
      </c>
      <c r="J99">
        <v>0.24672544979990529</v>
      </c>
      <c r="P99" s="64" t="s">
        <v>16</v>
      </c>
      <c r="Q99">
        <v>8.9952804439435124E-2</v>
      </c>
      <c r="R99">
        <v>-0.44534318081405683</v>
      </c>
    </row>
    <row r="100" spans="1:18" x14ac:dyDescent="0.25">
      <c r="A100" s="165" t="s">
        <v>17</v>
      </c>
      <c r="B100">
        <v>10.292974827358069</v>
      </c>
      <c r="C100">
        <v>23.192332883657858</v>
      </c>
      <c r="H100" s="64" t="s">
        <v>18</v>
      </c>
      <c r="I100">
        <v>8.4202926916856866E-2</v>
      </c>
      <c r="J100">
        <v>7.7301593375192046E-2</v>
      </c>
      <c r="P100" s="64" t="s">
        <v>19</v>
      </c>
      <c r="Q100">
        <v>7.1725111943709976</v>
      </c>
      <c r="R100">
        <v>11.20888484433994</v>
      </c>
    </row>
    <row r="101" spans="1:18" x14ac:dyDescent="0.25">
      <c r="A101" s="165" t="s">
        <v>20</v>
      </c>
      <c r="B101">
        <v>15.92436819690684</v>
      </c>
      <c r="C101">
        <v>11.60000644733495</v>
      </c>
      <c r="H101" s="64" t="s">
        <v>21</v>
      </c>
      <c r="I101">
        <v>0.1102265324261246</v>
      </c>
      <c r="J101">
        <v>9.7123234383497556E-2</v>
      </c>
      <c r="P101" s="64" t="s">
        <v>22</v>
      </c>
      <c r="Q101">
        <v>33.331862241071917</v>
      </c>
      <c r="R101">
        <v>49.595888237417647</v>
      </c>
    </row>
    <row r="102" spans="1:18" x14ac:dyDescent="0.25">
      <c r="A102" s="165" t="s">
        <v>23</v>
      </c>
      <c r="B102">
        <v>7.9966776024808688</v>
      </c>
      <c r="C102">
        <v>9.369143717668134</v>
      </c>
      <c r="H102" s="64" t="s">
        <v>24</v>
      </c>
      <c r="I102">
        <v>9.034077129594871E-2</v>
      </c>
      <c r="J102">
        <v>0.1135287153556251</v>
      </c>
    </row>
    <row r="103" spans="1:18" x14ac:dyDescent="0.25">
      <c r="H103" s="64" t="s">
        <v>25</v>
      </c>
      <c r="I103">
        <v>0.1079142372356314</v>
      </c>
      <c r="J103">
        <v>0.1211189916995275</v>
      </c>
    </row>
    <row r="104" spans="1:18" x14ac:dyDescent="0.25">
      <c r="H104" s="64" t="s">
        <v>26</v>
      </c>
      <c r="I104">
        <v>0.16845213528385131</v>
      </c>
      <c r="J104">
        <v>0.1149273428886277</v>
      </c>
      <c r="P104" s="64" t="s">
        <v>27</v>
      </c>
      <c r="Q104">
        <v>515.85018315544198</v>
      </c>
    </row>
    <row r="105" spans="1:18" x14ac:dyDescent="0.25">
      <c r="H105" s="64" t="s">
        <v>28</v>
      </c>
      <c r="I105">
        <v>0.1499780668000372</v>
      </c>
      <c r="J105">
        <v>0.1500590500169903</v>
      </c>
    </row>
    <row r="106" spans="1:18" x14ac:dyDescent="0.25">
      <c r="H106" s="64" t="s">
        <v>29</v>
      </c>
      <c r="I106">
        <v>0.2088492542906841</v>
      </c>
      <c r="J106">
        <v>0.21997700410329771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64"/>
      <c r="I111" s="64" t="s">
        <v>12</v>
      </c>
      <c r="J111" s="64" t="s">
        <v>13</v>
      </c>
      <c r="P111" s="64"/>
      <c r="Q111" s="64" t="s">
        <v>12</v>
      </c>
      <c r="R111" s="64" t="s">
        <v>13</v>
      </c>
    </row>
    <row r="112" spans="1:18" x14ac:dyDescent="0.25">
      <c r="A112" s="165" t="s">
        <v>14</v>
      </c>
      <c r="B112">
        <v>4.5944863911885578</v>
      </c>
      <c r="C112">
        <v>2.9317434176345678</v>
      </c>
      <c r="H112" s="64" t="s">
        <v>15</v>
      </c>
      <c r="I112">
        <v>0.2544096699643677</v>
      </c>
      <c r="J112">
        <v>0.19870000852991679</v>
      </c>
      <c r="P112" s="64" t="s">
        <v>16</v>
      </c>
      <c r="Q112">
        <v>-0.54101444569556734</v>
      </c>
      <c r="R112">
        <v>1.2028330824186471</v>
      </c>
    </row>
    <row r="113" spans="1:18" x14ac:dyDescent="0.25">
      <c r="A113" s="165" t="s">
        <v>17</v>
      </c>
      <c r="B113">
        <v>78.222187692472033</v>
      </c>
      <c r="C113">
        <v>66.613766441806504</v>
      </c>
      <c r="H113" s="64" t="s">
        <v>18</v>
      </c>
      <c r="I113">
        <v>0.4118908691748977</v>
      </c>
      <c r="J113">
        <v>0.2156230746310995</v>
      </c>
      <c r="P113" s="64" t="s">
        <v>19</v>
      </c>
      <c r="Q113">
        <v>7.1291784230912212</v>
      </c>
      <c r="R113">
        <v>16.43515692927576</v>
      </c>
    </row>
    <row r="114" spans="1:18" x14ac:dyDescent="0.25">
      <c r="A114" s="165" t="s">
        <v>20</v>
      </c>
      <c r="B114">
        <v>19.061287465210921</v>
      </c>
      <c r="C114">
        <v>33.717059653885308</v>
      </c>
      <c r="H114" s="64" t="s">
        <v>21</v>
      </c>
      <c r="I114">
        <v>0.32520219801697958</v>
      </c>
      <c r="J114">
        <v>0.21273667057545681</v>
      </c>
      <c r="P114" s="64" t="s">
        <v>22</v>
      </c>
      <c r="Q114">
        <v>31.013632669622741</v>
      </c>
      <c r="R114">
        <v>72.467079985407125</v>
      </c>
    </row>
    <row r="115" spans="1:18" x14ac:dyDescent="0.25">
      <c r="A115" s="165" t="s">
        <v>23</v>
      </c>
      <c r="B115">
        <v>22.98842149702396</v>
      </c>
      <c r="C115">
        <v>21.412046975985461</v>
      </c>
      <c r="H115" s="64" t="s">
        <v>24</v>
      </c>
      <c r="I115">
        <v>0.40918677112953178</v>
      </c>
      <c r="J115">
        <v>0.16055342884419879</v>
      </c>
    </row>
    <row r="116" spans="1:18" x14ac:dyDescent="0.25">
      <c r="H116" s="64" t="s">
        <v>25</v>
      </c>
      <c r="I116">
        <v>0.21087434451683759</v>
      </c>
      <c r="J116">
        <v>0.132735134476067</v>
      </c>
    </row>
    <row r="117" spans="1:18" x14ac:dyDescent="0.25">
      <c r="H117" s="64" t="s">
        <v>26</v>
      </c>
      <c r="I117">
        <v>0.29240997216113412</v>
      </c>
      <c r="J117">
        <v>0.23021342482257051</v>
      </c>
      <c r="P117" s="64" t="s">
        <v>27</v>
      </c>
      <c r="Q117">
        <v>1226.2305806402719</v>
      </c>
    </row>
    <row r="118" spans="1:18" x14ac:dyDescent="0.25">
      <c r="H118" s="64" t="s">
        <v>28</v>
      </c>
      <c r="I118">
        <v>0.32047822599371489</v>
      </c>
      <c r="J118">
        <v>0.16396089125652591</v>
      </c>
    </row>
    <row r="119" spans="1:18" x14ac:dyDescent="0.25">
      <c r="H119" s="64" t="s">
        <v>29</v>
      </c>
      <c r="I119">
        <v>0.1757078103825071</v>
      </c>
      <c r="J119">
        <v>0.2348602680069441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2.0678253073915789</v>
      </c>
      <c r="C146">
        <v>0.91490729394307546</v>
      </c>
    </row>
    <row r="147" spans="1:25" x14ac:dyDescent="0.25">
      <c r="A147" s="165" t="s">
        <v>17</v>
      </c>
      <c r="B147">
        <v>3.7634926370330688</v>
      </c>
      <c r="C147">
        <v>1.9515060574150001</v>
      </c>
    </row>
    <row r="148" spans="1:25" x14ac:dyDescent="0.25">
      <c r="A148" s="165" t="s">
        <v>20</v>
      </c>
      <c r="B148">
        <v>4.2810607888584054</v>
      </c>
      <c r="C148">
        <v>4.4089073263675251</v>
      </c>
    </row>
    <row r="149" spans="1:25" x14ac:dyDescent="0.25">
      <c r="A149" s="165" t="s">
        <v>23</v>
      </c>
      <c r="B149">
        <v>3.6202542436967402</v>
      </c>
      <c r="C149">
        <v>2.341999387361827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65"/>
      <c r="B159" s="65" t="s">
        <v>12</v>
      </c>
      <c r="C159" s="65" t="s">
        <v>68</v>
      </c>
      <c r="D159" s="65" t="s">
        <v>69</v>
      </c>
      <c r="H159" s="65"/>
      <c r="I159" s="65" t="s">
        <v>13</v>
      </c>
      <c r="J159" s="65" t="s">
        <v>70</v>
      </c>
      <c r="K159" s="65" t="s">
        <v>71</v>
      </c>
      <c r="O159" s="65"/>
      <c r="P159" s="65" t="s">
        <v>12</v>
      </c>
      <c r="Q159" s="65" t="s">
        <v>13</v>
      </c>
      <c r="W159" s="65"/>
      <c r="X159" s="65" t="s">
        <v>12</v>
      </c>
      <c r="Y159" s="65" t="s">
        <v>13</v>
      </c>
    </row>
    <row r="160" spans="1:25" x14ac:dyDescent="0.25">
      <c r="A160" s="65" t="s">
        <v>14</v>
      </c>
      <c r="B160">
        <v>-2.9227409665791581E-2</v>
      </c>
      <c r="C160">
        <v>2.9813246806376939E-2</v>
      </c>
      <c r="D160">
        <v>3.4325035672635083E-2</v>
      </c>
      <c r="H160" s="65" t="s">
        <v>72</v>
      </c>
      <c r="I160">
        <v>8.0691973651449575E-2</v>
      </c>
      <c r="J160">
        <v>-1.5126436228639659E-2</v>
      </c>
      <c r="K160">
        <v>-1.311043188937616E-2</v>
      </c>
      <c r="O160" s="65" t="s">
        <v>73</v>
      </c>
      <c r="P160">
        <v>8.5333047275256105E-2</v>
      </c>
      <c r="Q160">
        <v>8.1640063220656936E-2</v>
      </c>
      <c r="W160" s="65" t="s">
        <v>15</v>
      </c>
      <c r="X160">
        <v>-2.89038833042627E-2</v>
      </c>
      <c r="Y160">
        <v>-4.0039020757249846E-3</v>
      </c>
    </row>
    <row r="161" spans="1:25" x14ac:dyDescent="0.25">
      <c r="A161" s="65" t="s">
        <v>17</v>
      </c>
      <c r="B161">
        <v>0.18711874936758491</v>
      </c>
      <c r="C161">
        <v>4.6013555011426198E-2</v>
      </c>
      <c r="D161">
        <v>2.6188231633939432E-2</v>
      </c>
      <c r="H161" s="65" t="s">
        <v>74</v>
      </c>
      <c r="I161">
        <v>9.3762178882799557E-2</v>
      </c>
      <c r="J161">
        <v>-4.9010892776330528E-2</v>
      </c>
      <c r="K161">
        <v>-2.872403424325079E-2</v>
      </c>
      <c r="O161" s="65" t="s">
        <v>75</v>
      </c>
      <c r="P161">
        <v>9.263991153342846E-2</v>
      </c>
      <c r="Q161">
        <v>8.0907302250292107E-2</v>
      </c>
      <c r="W161" s="65" t="s">
        <v>18</v>
      </c>
      <c r="X161">
        <v>0.1027647894529681</v>
      </c>
      <c r="Y161">
        <v>7.6789638012567149E-2</v>
      </c>
    </row>
    <row r="162" spans="1:25" x14ac:dyDescent="0.25">
      <c r="A162" s="65" t="s">
        <v>20</v>
      </c>
      <c r="B162">
        <v>9.1349350893475484E-2</v>
      </c>
      <c r="C162">
        <v>3.2666272046124489E-2</v>
      </c>
      <c r="D162">
        <v>4.0728976176447947E-2</v>
      </c>
      <c r="H162" s="65" t="s">
        <v>76</v>
      </c>
      <c r="I162">
        <v>0.1083995264495415</v>
      </c>
      <c r="J162">
        <v>-9.455219331493318E-3</v>
      </c>
      <c r="K162">
        <v>-2.2358230366863689E-2</v>
      </c>
      <c r="O162" s="65" t="s">
        <v>77</v>
      </c>
      <c r="P162">
        <v>7.8988982258999821E-2</v>
      </c>
      <c r="Q162">
        <v>7.3190437753049157E-3</v>
      </c>
      <c r="W162" s="65" t="s">
        <v>21</v>
      </c>
      <c r="X162">
        <v>7.6581426366962899E-2</v>
      </c>
      <c r="Y162">
        <v>-2.392632853375071E-2</v>
      </c>
    </row>
    <row r="163" spans="1:25" x14ac:dyDescent="0.25">
      <c r="A163" s="65" t="s">
        <v>23</v>
      </c>
      <c r="B163">
        <v>7.7710828782357258E-2</v>
      </c>
      <c r="C163">
        <v>-1.942988454759095E-2</v>
      </c>
      <c r="D163">
        <v>-1.3340872895206199E-2</v>
      </c>
      <c r="H163" s="65" t="s">
        <v>78</v>
      </c>
      <c r="I163">
        <v>1.409605224859746E-3</v>
      </c>
      <c r="J163">
        <v>-2.500630899427983E-2</v>
      </c>
      <c r="K163">
        <v>-3.030603150144371E-2</v>
      </c>
      <c r="O163" s="65" t="s">
        <v>79</v>
      </c>
      <c r="P163">
        <v>-7.380389292535959E-2</v>
      </c>
      <c r="Q163">
        <v>-7.2227607820550283E-3</v>
      </c>
      <c r="W163" s="65" t="s">
        <v>24</v>
      </c>
      <c r="X163">
        <v>6.8854946347818899E-2</v>
      </c>
      <c r="Y163">
        <v>6.5773125476595043E-2</v>
      </c>
    </row>
    <row r="164" spans="1:25" x14ac:dyDescent="0.25">
      <c r="W164" s="65" t="s">
        <v>25</v>
      </c>
      <c r="X164">
        <v>-2.3895031973701159E-2</v>
      </c>
      <c r="Y164">
        <v>2.188779641395746E-2</v>
      </c>
    </row>
    <row r="165" spans="1:25" x14ac:dyDescent="0.25">
      <c r="W165" s="65" t="s">
        <v>26</v>
      </c>
      <c r="X165">
        <v>-8.7874419401050299E-2</v>
      </c>
      <c r="Y165">
        <v>1.5489964404173689E-2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65" t="s">
        <v>28</v>
      </c>
      <c r="X166">
        <v>9.5957588935273869E-2</v>
      </c>
      <c r="Y166">
        <v>1.0251179198771341E-2</v>
      </c>
    </row>
    <row r="167" spans="1:25" x14ac:dyDescent="0.25">
      <c r="A167" s="65"/>
      <c r="B167" s="65" t="s">
        <v>12</v>
      </c>
      <c r="C167" s="65" t="s">
        <v>68</v>
      </c>
      <c r="D167" s="65" t="s">
        <v>69</v>
      </c>
      <c r="H167" s="65"/>
      <c r="I167" s="65" t="s">
        <v>13</v>
      </c>
      <c r="J167" s="65" t="s">
        <v>70</v>
      </c>
      <c r="K167" s="65" t="s">
        <v>71</v>
      </c>
      <c r="O167" s="65"/>
      <c r="P167" s="65" t="s">
        <v>12</v>
      </c>
      <c r="Q167" s="65" t="s">
        <v>13</v>
      </c>
      <c r="W167" s="65" t="s">
        <v>29</v>
      </c>
      <c r="X167">
        <v>5.2375115282591818E-2</v>
      </c>
      <c r="Y167">
        <v>7.7971995503037406E-2</v>
      </c>
    </row>
    <row r="168" spans="1:25" x14ac:dyDescent="0.25">
      <c r="A168" s="65" t="s">
        <v>14</v>
      </c>
      <c r="B168">
        <v>0.60046188960505498</v>
      </c>
      <c r="C168">
        <v>-8.0390543643664991E-2</v>
      </c>
      <c r="D168">
        <v>-7.9359708950099583E-2</v>
      </c>
      <c r="H168" s="65" t="s">
        <v>72</v>
      </c>
      <c r="I168">
        <v>0.68322455270082882</v>
      </c>
      <c r="J168">
        <v>-0.1102061258418896</v>
      </c>
      <c r="K168">
        <v>-0.1380607348952306</v>
      </c>
      <c r="O168" s="65" t="s">
        <v>73</v>
      </c>
      <c r="P168">
        <v>0.5170914453939065</v>
      </c>
      <c r="Q168">
        <v>0.50221481856856709</v>
      </c>
    </row>
    <row r="169" spans="1:25" x14ac:dyDescent="0.25">
      <c r="A169" s="65" t="s">
        <v>17</v>
      </c>
      <c r="B169">
        <v>0.52855587906997703</v>
      </c>
      <c r="C169">
        <v>1.482667100749689E-2</v>
      </c>
      <c r="D169">
        <v>-3.3960567426416587E-2</v>
      </c>
      <c r="H169" s="65" t="s">
        <v>74</v>
      </c>
      <c r="I169">
        <v>0.55984253307423448</v>
      </c>
      <c r="J169">
        <v>-0.18023027147836809</v>
      </c>
      <c r="K169">
        <v>-0.21502917758260409</v>
      </c>
      <c r="O169" s="65" t="s">
        <v>75</v>
      </c>
      <c r="P169">
        <v>0.72430264712179415</v>
      </c>
      <c r="Q169">
        <v>0.70877606399260373</v>
      </c>
    </row>
    <row r="170" spans="1:25" x14ac:dyDescent="0.25">
      <c r="A170" s="65" t="s">
        <v>20</v>
      </c>
      <c r="B170">
        <v>0.63180812613200565</v>
      </c>
      <c r="C170">
        <v>-3.9195983602962121E-2</v>
      </c>
      <c r="D170">
        <v>-0.112791446541604</v>
      </c>
      <c r="H170" s="65" t="s">
        <v>76</v>
      </c>
      <c r="I170">
        <v>0.7413126119065756</v>
      </c>
      <c r="J170">
        <v>-0.19880270709647099</v>
      </c>
      <c r="K170">
        <v>-0.20229494378631699</v>
      </c>
      <c r="O170" s="65" t="s">
        <v>77</v>
      </c>
      <c r="P170">
        <v>0.42247240950988801</v>
      </c>
      <c r="Q170">
        <v>0.42567962999067133</v>
      </c>
      <c r="W170" s="165" t="s">
        <v>81</v>
      </c>
    </row>
    <row r="171" spans="1:25" x14ac:dyDescent="0.25">
      <c r="A171" s="65" t="s">
        <v>23</v>
      </c>
      <c r="B171">
        <v>0.57486131415410691</v>
      </c>
      <c r="C171">
        <v>-0.14585523988386659</v>
      </c>
      <c r="D171">
        <v>-0.19945463650980211</v>
      </c>
      <c r="H171" s="65" t="s">
        <v>78</v>
      </c>
      <c r="I171">
        <v>0.2282873657896515</v>
      </c>
      <c r="J171">
        <v>-0.1035883484779857</v>
      </c>
      <c r="K171">
        <v>-0.1417316655419876</v>
      </c>
      <c r="O171" s="65" t="s">
        <v>79</v>
      </c>
      <c r="P171">
        <v>0.75433065502264796</v>
      </c>
      <c r="Q171">
        <v>0.73441335686557319</v>
      </c>
      <c r="W171" s="65"/>
      <c r="X171" s="65" t="s">
        <v>12</v>
      </c>
      <c r="Y171" s="65" t="s">
        <v>13</v>
      </c>
    </row>
    <row r="172" spans="1:25" x14ac:dyDescent="0.25">
      <c r="W172" s="65" t="s">
        <v>15</v>
      </c>
      <c r="X172">
        <v>0.6292970914606848</v>
      </c>
      <c r="Y172">
        <v>0.64486125332565081</v>
      </c>
    </row>
    <row r="173" spans="1:25" x14ac:dyDescent="0.25">
      <c r="W173" s="65" t="s">
        <v>18</v>
      </c>
      <c r="X173">
        <v>0.80590368922190947</v>
      </c>
      <c r="Y173">
        <v>0.8095235463860645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65" t="s">
        <v>21</v>
      </c>
      <c r="X174">
        <v>0.72542696736667622</v>
      </c>
      <c r="Y174">
        <v>0.74117351073422411</v>
      </c>
    </row>
    <row r="175" spans="1:25" x14ac:dyDescent="0.25">
      <c r="A175" s="65"/>
      <c r="B175" s="65" t="s">
        <v>12</v>
      </c>
      <c r="C175" s="65" t="s">
        <v>68</v>
      </c>
      <c r="D175" s="65" t="s">
        <v>69</v>
      </c>
      <c r="H175" s="65"/>
      <c r="I175" s="65" t="s">
        <v>13</v>
      </c>
      <c r="J175" s="65" t="s">
        <v>70</v>
      </c>
      <c r="K175" s="65" t="s">
        <v>71</v>
      </c>
      <c r="O175" s="65"/>
      <c r="P175" s="65" t="s">
        <v>12</v>
      </c>
      <c r="Q175" s="65" t="s">
        <v>13</v>
      </c>
      <c r="W175" s="65" t="s">
        <v>24</v>
      </c>
      <c r="X175">
        <v>0.6989017390996376</v>
      </c>
      <c r="Y175">
        <v>0.68521430332517819</v>
      </c>
    </row>
    <row r="176" spans="1:25" x14ac:dyDescent="0.25">
      <c r="A176" s="65" t="s">
        <v>14</v>
      </c>
      <c r="B176">
        <v>0.14934031185008939</v>
      </c>
      <c r="C176">
        <v>-0.1054137065170805</v>
      </c>
      <c r="D176">
        <v>-0.1055750918206881</v>
      </c>
      <c r="H176" s="65" t="s">
        <v>72</v>
      </c>
      <c r="I176">
        <v>0.50854083840530895</v>
      </c>
      <c r="J176">
        <v>5.2663431029213538E-2</v>
      </c>
      <c r="K176">
        <v>9.5362308190419048E-2</v>
      </c>
      <c r="O176" s="65" t="s">
        <v>73</v>
      </c>
      <c r="P176">
        <v>0.13669705742208901</v>
      </c>
      <c r="Q176">
        <v>0.74981737768665035</v>
      </c>
      <c r="W176" s="65" t="s">
        <v>25</v>
      </c>
      <c r="X176">
        <v>0.63075488346547426</v>
      </c>
      <c r="Y176">
        <v>0.64861742319016968</v>
      </c>
    </row>
    <row r="177" spans="1:25" x14ac:dyDescent="0.25">
      <c r="A177" s="65" t="s">
        <v>17</v>
      </c>
      <c r="B177">
        <v>-0.20527918299864031</v>
      </c>
      <c r="C177">
        <v>-1.7321537534248369E-2</v>
      </c>
      <c r="D177">
        <v>1.548023503292259E-2</v>
      </c>
      <c r="H177" s="65" t="s">
        <v>74</v>
      </c>
      <c r="I177">
        <v>0.77335513405798717</v>
      </c>
      <c r="J177">
        <v>-8.6397545058353079E-2</v>
      </c>
      <c r="K177">
        <v>-4.9655660933116179E-2</v>
      </c>
      <c r="O177" s="65" t="s">
        <v>75</v>
      </c>
      <c r="P177">
        <v>-3.7231800754552809E-3</v>
      </c>
      <c r="Q177">
        <v>0.51648090721022721</v>
      </c>
      <c r="W177" s="65" t="s">
        <v>26</v>
      </c>
      <c r="X177">
        <v>0.83186967671415191</v>
      </c>
      <c r="Y177">
        <v>0.82327300649934587</v>
      </c>
    </row>
    <row r="178" spans="1:25" x14ac:dyDescent="0.25">
      <c r="A178" s="65" t="s">
        <v>20</v>
      </c>
      <c r="B178">
        <v>-0.17930885704763111</v>
      </c>
      <c r="C178">
        <v>6.4150841760827609E-2</v>
      </c>
      <c r="D178">
        <v>5.6201056360025967E-2</v>
      </c>
      <c r="H178" s="65" t="s">
        <v>76</v>
      </c>
      <c r="I178">
        <v>0.47201402087128891</v>
      </c>
      <c r="J178">
        <v>1.374890772816165E-2</v>
      </c>
      <c r="K178">
        <v>4.8162503600040263E-2</v>
      </c>
      <c r="O178" s="65" t="s">
        <v>77</v>
      </c>
      <c r="P178">
        <v>5.6277658348501167E-2</v>
      </c>
      <c r="Q178">
        <v>0.48529072655895822</v>
      </c>
      <c r="W178" s="65" t="s">
        <v>28</v>
      </c>
      <c r="X178">
        <v>0.76419850240217535</v>
      </c>
      <c r="Y178">
        <v>0.7567562240988166</v>
      </c>
    </row>
    <row r="179" spans="1:25" x14ac:dyDescent="0.25">
      <c r="A179" s="65" t="s">
        <v>23</v>
      </c>
      <c r="B179">
        <v>-3.6006275730800903E-2</v>
      </c>
      <c r="C179">
        <v>8.7404655036186829E-2</v>
      </c>
      <c r="D179">
        <v>0.1061243997082464</v>
      </c>
      <c r="H179" s="65" t="s">
        <v>78</v>
      </c>
      <c r="I179">
        <v>0.33622938061415819</v>
      </c>
      <c r="J179">
        <v>0.116318002551101</v>
      </c>
      <c r="K179">
        <v>0.11564215943559519</v>
      </c>
      <c r="O179" s="65" t="s">
        <v>79</v>
      </c>
      <c r="P179">
        <v>0.18852753364648839</v>
      </c>
      <c r="Q179">
        <v>0.47861894523274789</v>
      </c>
      <c r="W179" s="65" t="s">
        <v>29</v>
      </c>
      <c r="X179">
        <v>0.57713736210930444</v>
      </c>
      <c r="Y179">
        <v>0.56615878746919568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65"/>
      <c r="B183" s="65" t="s">
        <v>12</v>
      </c>
      <c r="C183" s="65" t="s">
        <v>68</v>
      </c>
      <c r="D183" s="65" t="s">
        <v>69</v>
      </c>
      <c r="H183" s="65"/>
      <c r="I183" s="65" t="s">
        <v>13</v>
      </c>
      <c r="J183" s="65" t="s">
        <v>70</v>
      </c>
      <c r="K183" s="65" t="s">
        <v>71</v>
      </c>
      <c r="O183" s="65"/>
      <c r="P183" s="65" t="s">
        <v>12</v>
      </c>
      <c r="Q183" s="65" t="s">
        <v>13</v>
      </c>
      <c r="W183" s="65"/>
      <c r="X183" s="65" t="s">
        <v>12</v>
      </c>
      <c r="Y183" s="65" t="s">
        <v>13</v>
      </c>
    </row>
    <row r="184" spans="1:25" x14ac:dyDescent="0.25">
      <c r="A184" s="65" t="s">
        <v>14</v>
      </c>
      <c r="B184">
        <v>0.52562644161115968</v>
      </c>
      <c r="C184">
        <v>0.43448794136913349</v>
      </c>
      <c r="D184">
        <v>0.26853288406186449</v>
      </c>
      <c r="H184" s="65" t="s">
        <v>72</v>
      </c>
      <c r="I184">
        <v>0.21607745558948349</v>
      </c>
      <c r="J184">
        <v>0.3207324164068357</v>
      </c>
      <c r="K184">
        <v>4.977520722991749E-2</v>
      </c>
      <c r="O184" s="65" t="s">
        <v>73</v>
      </c>
      <c r="P184">
        <v>0.24434185985786899</v>
      </c>
      <c r="Q184">
        <v>0.30097209488030952</v>
      </c>
      <c r="W184" s="65" t="s">
        <v>15</v>
      </c>
      <c r="X184">
        <v>8.3020058695269974E-2</v>
      </c>
      <c r="Y184">
        <v>4.3893152663999693E-2</v>
      </c>
    </row>
    <row r="185" spans="1:25" x14ac:dyDescent="0.25">
      <c r="A185" s="65" t="s">
        <v>17</v>
      </c>
      <c r="B185">
        <v>0.52132091625475585</v>
      </c>
      <c r="C185">
        <v>0.41803783866529609</v>
      </c>
      <c r="D185">
        <v>0.24312313176815881</v>
      </c>
      <c r="H185" s="65" t="s">
        <v>74</v>
      </c>
      <c r="I185">
        <v>0.43017983377757169</v>
      </c>
      <c r="J185">
        <v>0.31638269422266851</v>
      </c>
      <c r="K185">
        <v>-1.0473077999428921E-2</v>
      </c>
      <c r="O185" s="65" t="s">
        <v>75</v>
      </c>
      <c r="P185">
        <v>0.4468599301880361</v>
      </c>
      <c r="Q185">
        <v>0.43977105000577399</v>
      </c>
      <c r="W185" s="65" t="s">
        <v>18</v>
      </c>
      <c r="X185">
        <v>-0.18713508751747529</v>
      </c>
      <c r="Y185">
        <v>7.6171624430151396E-3</v>
      </c>
    </row>
    <row r="186" spans="1:25" x14ac:dyDescent="0.25">
      <c r="A186" s="65" t="s">
        <v>20</v>
      </c>
      <c r="B186">
        <v>0.36283983773171352</v>
      </c>
      <c r="C186">
        <v>0.3431642557272776</v>
      </c>
      <c r="D186">
        <v>9.7281835471856939E-2</v>
      </c>
      <c r="H186" s="65" t="s">
        <v>76</v>
      </c>
      <c r="I186">
        <v>0.40997185469088471</v>
      </c>
      <c r="J186">
        <v>0.36040447103210332</v>
      </c>
      <c r="K186">
        <v>8.8427123805476626E-2</v>
      </c>
      <c r="O186" s="65" t="s">
        <v>77</v>
      </c>
      <c r="P186">
        <v>0.52434387074211197</v>
      </c>
      <c r="Q186">
        <v>0.34378458809113249</v>
      </c>
      <c r="W186" s="65" t="s">
        <v>21</v>
      </c>
      <c r="X186">
        <v>1.2674355477159199E-2</v>
      </c>
      <c r="Y186">
        <v>0.56693085958322997</v>
      </c>
    </row>
    <row r="187" spans="1:25" x14ac:dyDescent="0.25">
      <c r="A187" s="65" t="s">
        <v>23</v>
      </c>
      <c r="B187">
        <v>0.27285128302794182</v>
      </c>
      <c r="C187">
        <v>0.30217075496242629</v>
      </c>
      <c r="D187">
        <v>0.1217074235834279</v>
      </c>
      <c r="H187" s="65" t="s">
        <v>78</v>
      </c>
      <c r="I187">
        <v>0.33150486371441051</v>
      </c>
      <c r="J187">
        <v>0.24895986086173699</v>
      </c>
      <c r="K187">
        <v>-5.4908398023456852E-2</v>
      </c>
      <c r="O187" s="65" t="s">
        <v>79</v>
      </c>
      <c r="P187">
        <v>0.17446858397100781</v>
      </c>
      <c r="Q187">
        <v>0.15585900321176249</v>
      </c>
      <c r="W187" s="65" t="s">
        <v>24</v>
      </c>
      <c r="X187">
        <v>-1.4786078338642631E-2</v>
      </c>
      <c r="Y187">
        <v>0.50900190633473685</v>
      </c>
    </row>
    <row r="188" spans="1:25" x14ac:dyDescent="0.25">
      <c r="W188" s="65" t="s">
        <v>25</v>
      </c>
      <c r="X188">
        <v>-0.2067200986085109</v>
      </c>
      <c r="Y188">
        <v>0.33121888912313358</v>
      </c>
    </row>
    <row r="189" spans="1:25" x14ac:dyDescent="0.25">
      <c r="W189" s="65" t="s">
        <v>26</v>
      </c>
      <c r="X189">
        <v>-0.1903305818796108</v>
      </c>
      <c r="Y189">
        <v>0.40097782640341512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65" t="s">
        <v>28</v>
      </c>
      <c r="X190">
        <v>-1.2772582648751481E-2</v>
      </c>
      <c r="Y190">
        <v>0.51032952249793573</v>
      </c>
    </row>
    <row r="191" spans="1:25" x14ac:dyDescent="0.25">
      <c r="A191" s="65"/>
      <c r="B191" s="65" t="s">
        <v>12</v>
      </c>
      <c r="C191" s="65" t="s">
        <v>68</v>
      </c>
      <c r="D191" s="65" t="s">
        <v>69</v>
      </c>
      <c r="H191" s="65"/>
      <c r="I191" s="65" t="s">
        <v>13</v>
      </c>
      <c r="J191" s="65" t="s">
        <v>70</v>
      </c>
      <c r="K191" s="65" t="s">
        <v>71</v>
      </c>
      <c r="O191" s="65"/>
      <c r="P191" s="65" t="s">
        <v>12</v>
      </c>
      <c r="Q191" s="65" t="s">
        <v>13</v>
      </c>
      <c r="W191" s="65" t="s">
        <v>29</v>
      </c>
      <c r="X191">
        <v>0.1616296289513183</v>
      </c>
      <c r="Y191">
        <v>0.75122896473571366</v>
      </c>
    </row>
    <row r="192" spans="1:25" x14ac:dyDescent="0.25">
      <c r="A192" s="65" t="s">
        <v>14</v>
      </c>
      <c r="B192">
        <v>1.7347077161515099E-2</v>
      </c>
      <c r="C192">
        <v>-2.5148908815037841E-3</v>
      </c>
      <c r="D192">
        <v>-1.7733586840152499E-2</v>
      </c>
      <c r="H192" s="65" t="s">
        <v>72</v>
      </c>
      <c r="I192">
        <v>5.2619482459620621E-2</v>
      </c>
      <c r="J192">
        <v>1.9944089890394812E-2</v>
      </c>
      <c r="K192">
        <v>2.4679920137355808E-2</v>
      </c>
      <c r="O192" s="65" t="s">
        <v>73</v>
      </c>
      <c r="P192">
        <v>-2.4891594052534982E-3</v>
      </c>
      <c r="Q192">
        <v>-5.7427535375964962E-2</v>
      </c>
    </row>
    <row r="193" spans="1:25" x14ac:dyDescent="0.25">
      <c r="A193" s="65" t="s">
        <v>17</v>
      </c>
      <c r="B193">
        <v>-9.2256616534777236E-2</v>
      </c>
      <c r="C193">
        <v>-4.8078797476967972E-2</v>
      </c>
      <c r="D193">
        <v>-4.3106946649240772E-2</v>
      </c>
      <c r="H193" s="65" t="s">
        <v>74</v>
      </c>
      <c r="I193">
        <v>-4.9839240779314023E-2</v>
      </c>
      <c r="J193">
        <v>-7.640292518824969E-2</v>
      </c>
      <c r="K193">
        <v>-7.2032645688540134E-2</v>
      </c>
      <c r="O193" s="65" t="s">
        <v>75</v>
      </c>
      <c r="P193">
        <v>2.050825298584507E-2</v>
      </c>
      <c r="Q193">
        <v>5.9944526439053937E-2</v>
      </c>
    </row>
    <row r="194" spans="1:25" x14ac:dyDescent="0.25">
      <c r="A194" s="65" t="s">
        <v>20</v>
      </c>
      <c r="B194">
        <v>2.1211422857937451E-2</v>
      </c>
      <c r="C194">
        <v>7.2633131271922308E-2</v>
      </c>
      <c r="D194">
        <v>4.6057255740280509E-2</v>
      </c>
      <c r="H194" s="65" t="s">
        <v>76</v>
      </c>
      <c r="I194">
        <v>-4.1256306906296981E-2</v>
      </c>
      <c r="J194">
        <v>5.0107061621842003E-2</v>
      </c>
      <c r="K194">
        <v>4.4168367270318407E-2</v>
      </c>
      <c r="O194" s="65" t="s">
        <v>77</v>
      </c>
      <c r="P194">
        <v>-7.6983956269372364E-2</v>
      </c>
      <c r="Q194">
        <v>-5.5923821663332908E-2</v>
      </c>
      <c r="W194" s="165" t="s">
        <v>89</v>
      </c>
    </row>
    <row r="195" spans="1:25" x14ac:dyDescent="0.25">
      <c r="A195" s="65" t="s">
        <v>23</v>
      </c>
      <c r="B195">
        <v>-2.8119493816998E-3</v>
      </c>
      <c r="C195">
        <v>3.7694508573073097E-2</v>
      </c>
      <c r="D195">
        <v>4.0439019729238461E-2</v>
      </c>
      <c r="H195" s="65" t="s">
        <v>78</v>
      </c>
      <c r="I195">
        <v>-6.3464323601506237E-2</v>
      </c>
      <c r="J195">
        <v>-0.105779101900978</v>
      </c>
      <c r="K195">
        <v>-0.1031434406482684</v>
      </c>
      <c r="O195" s="65" t="s">
        <v>79</v>
      </c>
      <c r="P195">
        <v>-9.1970776580935845E-2</v>
      </c>
      <c r="Q195">
        <v>-4.6462028009943687E-2</v>
      </c>
      <c r="W195" s="65"/>
      <c r="X195" s="65" t="s">
        <v>12</v>
      </c>
      <c r="Y195" s="65" t="s">
        <v>13</v>
      </c>
    </row>
    <row r="196" spans="1:25" x14ac:dyDescent="0.25">
      <c r="W196" s="65" t="s">
        <v>15</v>
      </c>
      <c r="X196">
        <v>0.4752464503434346</v>
      </c>
      <c r="Y196">
        <v>0.37384877282432449</v>
      </c>
    </row>
    <row r="197" spans="1:25" x14ac:dyDescent="0.25">
      <c r="W197" s="65" t="s">
        <v>18</v>
      </c>
      <c r="X197">
        <v>0.52892376646080852</v>
      </c>
      <c r="Y197">
        <v>0.3997097203188465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65" t="s">
        <v>21</v>
      </c>
      <c r="X198">
        <v>0.21430621511847561</v>
      </c>
      <c r="Y198">
        <v>0.32811014035232983</v>
      </c>
    </row>
    <row r="199" spans="1:25" x14ac:dyDescent="0.25">
      <c r="A199" s="65"/>
      <c r="B199" s="65" t="s">
        <v>12</v>
      </c>
      <c r="C199" s="65" t="s">
        <v>68</v>
      </c>
      <c r="D199" s="65" t="s">
        <v>69</v>
      </c>
      <c r="H199" s="65"/>
      <c r="I199" s="65" t="s">
        <v>13</v>
      </c>
      <c r="J199" s="65" t="s">
        <v>70</v>
      </c>
      <c r="K199" s="65" t="s">
        <v>71</v>
      </c>
      <c r="O199" s="65"/>
      <c r="P199" s="65" t="s">
        <v>12</v>
      </c>
      <c r="Q199" s="65" t="s">
        <v>13</v>
      </c>
      <c r="W199" s="65" t="s">
        <v>24</v>
      </c>
      <c r="X199">
        <v>0.40157658043648059</v>
      </c>
      <c r="Y199">
        <v>0.40810326571338368</v>
      </c>
    </row>
    <row r="200" spans="1:25" x14ac:dyDescent="0.25">
      <c r="A200" s="65" t="s">
        <v>14</v>
      </c>
      <c r="B200">
        <v>-8.3419128268386444E-3</v>
      </c>
      <c r="C200">
        <v>4.5886367559184613E-2</v>
      </c>
      <c r="D200">
        <v>3.6317023971086777E-2</v>
      </c>
      <c r="H200" s="65" t="s">
        <v>72</v>
      </c>
      <c r="I200">
        <v>2.7831237857239819E-2</v>
      </c>
      <c r="J200">
        <v>-7.0347244619730328E-3</v>
      </c>
      <c r="K200">
        <v>5.0477208411952431E-3</v>
      </c>
      <c r="O200" s="65" t="s">
        <v>73</v>
      </c>
      <c r="P200">
        <v>0.26883338948484692</v>
      </c>
      <c r="Q200">
        <v>0.21478710997941389</v>
      </c>
      <c r="W200" s="65" t="s">
        <v>25</v>
      </c>
      <c r="X200">
        <v>0.31094797217141329</v>
      </c>
      <c r="Y200">
        <v>0.39708670276281499</v>
      </c>
    </row>
    <row r="201" spans="1:25" x14ac:dyDescent="0.25">
      <c r="A201" s="65" t="s">
        <v>17</v>
      </c>
      <c r="B201">
        <v>0.11082468083505941</v>
      </c>
      <c r="C201">
        <v>1.6436588525751479E-2</v>
      </c>
      <c r="D201">
        <v>3.825122643974064E-3</v>
      </c>
      <c r="H201" s="65" t="s">
        <v>74</v>
      </c>
      <c r="I201">
        <v>0.15281689928553641</v>
      </c>
      <c r="J201">
        <v>9.5066877373419637E-2</v>
      </c>
      <c r="K201">
        <v>8.5394095138392426E-2</v>
      </c>
      <c r="O201" s="65" t="s">
        <v>75</v>
      </c>
      <c r="P201">
        <v>2.2001019261935269E-2</v>
      </c>
      <c r="Q201">
        <v>2.0110012352283001E-2</v>
      </c>
      <c r="W201" s="65" t="s">
        <v>26</v>
      </c>
      <c r="X201">
        <v>0.18952968633919329</v>
      </c>
      <c r="Y201">
        <v>0.16772126448501459</v>
      </c>
    </row>
    <row r="202" spans="1:25" x14ac:dyDescent="0.25">
      <c r="A202" s="65" t="s">
        <v>20</v>
      </c>
      <c r="B202">
        <v>6.6985342682380808E-2</v>
      </c>
      <c r="C202">
        <v>2.9029649021461199E-2</v>
      </c>
      <c r="D202">
        <v>2.7265141028960251E-2</v>
      </c>
      <c r="H202" s="65" t="s">
        <v>76</v>
      </c>
      <c r="I202">
        <v>7.6791921474704426E-3</v>
      </c>
      <c r="J202">
        <v>-3.0659033630765151E-3</v>
      </c>
      <c r="K202">
        <v>9.0543670295484026E-3</v>
      </c>
      <c r="O202" s="65" t="s">
        <v>77</v>
      </c>
      <c r="P202">
        <v>-7.6370798383453226E-3</v>
      </c>
      <c r="Q202">
        <v>6.3533830813296902E-2</v>
      </c>
      <c r="W202" s="65" t="s">
        <v>28</v>
      </c>
      <c r="X202">
        <v>0.40933361192548823</v>
      </c>
      <c r="Y202">
        <v>0.51418049506465036</v>
      </c>
    </row>
    <row r="203" spans="1:25" x14ac:dyDescent="0.25">
      <c r="A203" s="65" t="s">
        <v>23</v>
      </c>
      <c r="B203">
        <v>3.9018389243250913E-2</v>
      </c>
      <c r="C203">
        <v>9.8727632063409759E-2</v>
      </c>
      <c r="D203">
        <v>0.1069226283671499</v>
      </c>
      <c r="H203" s="65" t="s">
        <v>78</v>
      </c>
      <c r="I203">
        <v>0.1121849634416244</v>
      </c>
      <c r="J203">
        <v>4.6803414118075037E-2</v>
      </c>
      <c r="K203">
        <v>4.7222121677348371E-2</v>
      </c>
      <c r="O203" s="65" t="s">
        <v>79</v>
      </c>
      <c r="P203">
        <v>-1.223392347969951E-2</v>
      </c>
      <c r="Q203">
        <v>2.5196562151247191E-2</v>
      </c>
      <c r="W203" s="65" t="s">
        <v>29</v>
      </c>
      <c r="X203">
        <v>0.34908856377190978</v>
      </c>
      <c r="Y203">
        <v>0.40140353895269248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65"/>
      <c r="B207" s="65" t="s">
        <v>12</v>
      </c>
      <c r="C207" s="65" t="s">
        <v>68</v>
      </c>
      <c r="D207" s="65" t="s">
        <v>69</v>
      </c>
      <c r="H207" s="65"/>
      <c r="I207" s="65" t="s">
        <v>13</v>
      </c>
      <c r="J207" s="65" t="s">
        <v>70</v>
      </c>
      <c r="K207" s="65" t="s">
        <v>71</v>
      </c>
      <c r="O207" s="65"/>
      <c r="P207" s="65" t="s">
        <v>12</v>
      </c>
      <c r="Q207" s="65" t="s">
        <v>13</v>
      </c>
      <c r="W207" s="65"/>
      <c r="X207" s="65" t="s">
        <v>12</v>
      </c>
      <c r="Y207" s="65" t="s">
        <v>13</v>
      </c>
    </row>
    <row r="208" spans="1:25" x14ac:dyDescent="0.25">
      <c r="A208" s="65" t="s">
        <v>14</v>
      </c>
      <c r="B208">
        <v>-0.21207958621190509</v>
      </c>
      <c r="C208">
        <v>5.9038061865418157E-2</v>
      </c>
      <c r="D208">
        <v>4.8260915039251742E-2</v>
      </c>
      <c r="H208" s="65" t="s">
        <v>72</v>
      </c>
      <c r="I208">
        <v>0.33701863396037712</v>
      </c>
      <c r="J208">
        <v>0.35889847367975442</v>
      </c>
      <c r="K208">
        <v>0.29108075252227278</v>
      </c>
      <c r="O208" s="65" t="s">
        <v>73</v>
      </c>
      <c r="P208">
        <v>0.21983780927597479</v>
      </c>
      <c r="Q208">
        <v>0.49259342846693838</v>
      </c>
      <c r="W208" s="65" t="s">
        <v>15</v>
      </c>
      <c r="X208">
        <v>2.8644643650341872E-2</v>
      </c>
      <c r="Y208">
        <v>3.3287625861771038E-2</v>
      </c>
    </row>
    <row r="209" spans="1:25" x14ac:dyDescent="0.25">
      <c r="A209" s="65" t="s">
        <v>17</v>
      </c>
      <c r="B209">
        <v>-0.13657594235895909</v>
      </c>
      <c r="C209">
        <v>0.17151295719078211</v>
      </c>
      <c r="D209">
        <v>0.11831792658684109</v>
      </c>
      <c r="H209" s="65" t="s">
        <v>74</v>
      </c>
      <c r="I209">
        <v>0.51024452609859339</v>
      </c>
      <c r="J209">
        <v>0.35541676365242603</v>
      </c>
      <c r="K209">
        <v>0.29081767022796462</v>
      </c>
      <c r="O209" s="65" t="s">
        <v>75</v>
      </c>
      <c r="P209">
        <v>0.141021711359683</v>
      </c>
      <c r="Q209">
        <v>0.36114410903132022</v>
      </c>
      <c r="W209" s="65" t="s">
        <v>18</v>
      </c>
      <c r="X209">
        <v>7.5707478598033465E-2</v>
      </c>
      <c r="Y209">
        <v>0.1124625262861382</v>
      </c>
    </row>
    <row r="210" spans="1:25" x14ac:dyDescent="0.25">
      <c r="A210" s="65" t="s">
        <v>20</v>
      </c>
      <c r="B210">
        <v>-7.4049886948987786E-2</v>
      </c>
      <c r="C210">
        <v>0.2468707995524157</v>
      </c>
      <c r="D210">
        <v>0.18609397785383031</v>
      </c>
      <c r="H210" s="65" t="s">
        <v>76</v>
      </c>
      <c r="I210">
        <v>0.58562786231662167</v>
      </c>
      <c r="J210">
        <v>0.22527437263010161</v>
      </c>
      <c r="K210">
        <v>0.13461962580477349</v>
      </c>
      <c r="O210" s="65" t="s">
        <v>77</v>
      </c>
      <c r="P210">
        <v>-7.1950683258343948E-3</v>
      </c>
      <c r="Q210">
        <v>0.49872569302956582</v>
      </c>
      <c r="W210" s="65" t="s">
        <v>21</v>
      </c>
      <c r="X210">
        <v>-3.1856010457360431E-2</v>
      </c>
      <c r="Y210">
        <v>1.250763131880268E-2</v>
      </c>
    </row>
    <row r="211" spans="1:25" x14ac:dyDescent="0.25">
      <c r="A211" s="65" t="s">
        <v>23</v>
      </c>
      <c r="B211">
        <v>0.35284890264354069</v>
      </c>
      <c r="C211">
        <v>0.27347375772745042</v>
      </c>
      <c r="D211">
        <v>0.2469233610468132</v>
      </c>
      <c r="H211" s="65" t="s">
        <v>78</v>
      </c>
      <c r="I211">
        <v>0.47921527277275361</v>
      </c>
      <c r="J211">
        <v>0.26891037974502952</v>
      </c>
      <c r="K211">
        <v>0.20801475130614411</v>
      </c>
      <c r="O211" s="65" t="s">
        <v>79</v>
      </c>
      <c r="P211">
        <v>-0.1300774512101586</v>
      </c>
      <c r="Q211">
        <v>0.58997270228094545</v>
      </c>
      <c r="W211" s="65" t="s">
        <v>24</v>
      </c>
      <c r="X211">
        <v>1.5706695274445771E-2</v>
      </c>
      <c r="Y211">
        <v>5.2130148766092267E-2</v>
      </c>
    </row>
    <row r="212" spans="1:25" x14ac:dyDescent="0.25">
      <c r="W212" s="65" t="s">
        <v>25</v>
      </c>
      <c r="X212">
        <v>8.6637872499843685E-2</v>
      </c>
      <c r="Y212">
        <v>0.1122573432133559</v>
      </c>
    </row>
    <row r="213" spans="1:25" x14ac:dyDescent="0.25">
      <c r="W213" s="65" t="s">
        <v>26</v>
      </c>
      <c r="X213">
        <v>-2.103498875500346E-2</v>
      </c>
      <c r="Y213">
        <v>0.1028448324296193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65" t="s">
        <v>28</v>
      </c>
      <c r="X214">
        <v>-1.9788900090343009E-2</v>
      </c>
      <c r="Y214">
        <v>-1.07827728002094E-2</v>
      </c>
    </row>
    <row r="215" spans="1:25" x14ac:dyDescent="0.25">
      <c r="A215" s="65"/>
      <c r="B215" s="65" t="s">
        <v>12</v>
      </c>
      <c r="C215" s="65" t="s">
        <v>68</v>
      </c>
      <c r="D215" s="65" t="s">
        <v>69</v>
      </c>
      <c r="H215" s="65"/>
      <c r="I215" s="65" t="s">
        <v>13</v>
      </c>
      <c r="J215" s="65" t="s">
        <v>70</v>
      </c>
      <c r="K215" s="65" t="s">
        <v>71</v>
      </c>
      <c r="O215" s="65"/>
      <c r="P215" s="65" t="s">
        <v>12</v>
      </c>
      <c r="Q215" s="65" t="s">
        <v>13</v>
      </c>
      <c r="W215" s="65" t="s">
        <v>29</v>
      </c>
      <c r="X215">
        <v>1.454206154550846E-2</v>
      </c>
      <c r="Y215">
        <v>-3.2159163521509708E-2</v>
      </c>
    </row>
    <row r="216" spans="1:25" x14ac:dyDescent="0.25">
      <c r="A216" s="65" t="s">
        <v>14</v>
      </c>
      <c r="B216">
        <v>-5.8758649238776182E-3</v>
      </c>
      <c r="C216">
        <v>1.7835299443492249E-2</v>
      </c>
      <c r="D216">
        <v>1.5862898482935161E-2</v>
      </c>
      <c r="H216" s="65" t="s">
        <v>72</v>
      </c>
      <c r="I216">
        <v>0.1439748832728395</v>
      </c>
      <c r="J216">
        <v>3.1392961875397751E-2</v>
      </c>
      <c r="K216">
        <v>2.9575038466426371E-2</v>
      </c>
      <c r="O216" s="65" t="s">
        <v>73</v>
      </c>
      <c r="P216">
        <v>1.93050997354621E-2</v>
      </c>
      <c r="Q216">
        <v>-7.2856298221419067E-3</v>
      </c>
    </row>
    <row r="217" spans="1:25" x14ac:dyDescent="0.25">
      <c r="A217" s="65" t="s">
        <v>17</v>
      </c>
      <c r="B217">
        <v>3.7228978975336099E-2</v>
      </c>
      <c r="C217">
        <v>-7.8519500805940362E-2</v>
      </c>
      <c r="D217">
        <v>-7.9492639519627817E-2</v>
      </c>
      <c r="H217" s="65" t="s">
        <v>74</v>
      </c>
      <c r="I217">
        <v>-9.3755634861014316E-3</v>
      </c>
      <c r="J217">
        <v>-4.0737558527354403E-2</v>
      </c>
      <c r="K217">
        <v>-4.3242890273998691E-2</v>
      </c>
      <c r="O217" s="65" t="s">
        <v>75</v>
      </c>
      <c r="P217">
        <v>0.13154274932562329</v>
      </c>
      <c r="Q217">
        <v>0.13180876718889609</v>
      </c>
    </row>
    <row r="218" spans="1:25" x14ac:dyDescent="0.25">
      <c r="A218" s="65" t="s">
        <v>20</v>
      </c>
      <c r="B218">
        <v>-7.2809994284395774E-2</v>
      </c>
      <c r="C218">
        <v>7.0776722210511914E-2</v>
      </c>
      <c r="D218">
        <v>7.0655935451894011E-2</v>
      </c>
      <c r="H218" s="65" t="s">
        <v>76</v>
      </c>
      <c r="I218">
        <v>4.1805421085479327E-2</v>
      </c>
      <c r="J218">
        <v>3.3212217030683028E-2</v>
      </c>
      <c r="K218">
        <v>3.7018335411531961E-2</v>
      </c>
      <c r="O218" s="65" t="s">
        <v>77</v>
      </c>
      <c r="P218">
        <v>0.31768089370563662</v>
      </c>
      <c r="Q218">
        <v>0.29688055685922859</v>
      </c>
      <c r="W218" s="165" t="s">
        <v>94</v>
      </c>
    </row>
    <row r="219" spans="1:25" x14ac:dyDescent="0.25">
      <c r="A219" s="65" t="s">
        <v>23</v>
      </c>
      <c r="B219">
        <v>0.24320410226130501</v>
      </c>
      <c r="C219">
        <v>1.334816391590397E-2</v>
      </c>
      <c r="D219">
        <v>1.5767561782821019E-2</v>
      </c>
      <c r="H219" s="65" t="s">
        <v>78</v>
      </c>
      <c r="I219">
        <v>-9.2411151903932127E-3</v>
      </c>
      <c r="J219">
        <v>5.3268900172303908E-2</v>
      </c>
      <c r="K219">
        <v>4.8241976492522619E-2</v>
      </c>
      <c r="O219" s="65" t="s">
        <v>79</v>
      </c>
      <c r="P219">
        <v>0.131301860450526</v>
      </c>
      <c r="Q219">
        <v>0.1222274364208908</v>
      </c>
      <c r="W219" s="65"/>
      <c r="X219" s="65" t="s">
        <v>12</v>
      </c>
      <c r="Y219" s="65" t="s">
        <v>13</v>
      </c>
    </row>
    <row r="220" spans="1:25" x14ac:dyDescent="0.25">
      <c r="W220" s="65" t="s">
        <v>15</v>
      </c>
      <c r="X220">
        <v>-4.0276790552112203E-3</v>
      </c>
      <c r="Y220">
        <v>2.264859429811813E-3</v>
      </c>
    </row>
    <row r="221" spans="1:25" x14ac:dyDescent="0.25">
      <c r="W221" s="65" t="s">
        <v>18</v>
      </c>
      <c r="X221">
        <v>9.5712194321241104E-2</v>
      </c>
      <c r="Y221">
        <v>0.1204317356637493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65" t="s">
        <v>21</v>
      </c>
      <c r="X222">
        <v>0.27115112837646238</v>
      </c>
      <c r="Y222">
        <v>0.24447969678695569</v>
      </c>
    </row>
    <row r="223" spans="1:25" x14ac:dyDescent="0.25">
      <c r="A223" s="65"/>
      <c r="B223" s="65" t="s">
        <v>12</v>
      </c>
      <c r="C223" s="65" t="s">
        <v>68</v>
      </c>
      <c r="D223" s="65" t="s">
        <v>69</v>
      </c>
      <c r="H223" s="65"/>
      <c r="I223" s="65" t="s">
        <v>13</v>
      </c>
      <c r="J223" s="65" t="s">
        <v>70</v>
      </c>
      <c r="K223" s="65" t="s">
        <v>71</v>
      </c>
      <c r="O223" s="65"/>
      <c r="P223" s="65" t="s">
        <v>12</v>
      </c>
      <c r="Q223" s="65" t="s">
        <v>13</v>
      </c>
      <c r="W223" s="65" t="s">
        <v>24</v>
      </c>
      <c r="X223">
        <v>2.1514195802670302E-2</v>
      </c>
      <c r="Y223">
        <v>2.5868249146041019E-2</v>
      </c>
    </row>
    <row r="224" spans="1:25" x14ac:dyDescent="0.25">
      <c r="A224" s="65" t="s">
        <v>14</v>
      </c>
      <c r="B224">
        <v>0.1109019551228477</v>
      </c>
      <c r="C224">
        <v>-4.2228549230601077E-2</v>
      </c>
      <c r="D224">
        <v>-0.1071178182422311</v>
      </c>
      <c r="H224" s="65" t="s">
        <v>72</v>
      </c>
      <c r="I224">
        <v>8.0151304370038548E-2</v>
      </c>
      <c r="J224">
        <v>5.3261497429064497E-2</v>
      </c>
      <c r="K224">
        <v>4.3544979267490472E-2</v>
      </c>
      <c r="O224" s="65" t="s">
        <v>73</v>
      </c>
      <c r="P224">
        <v>-1.1095540638812041E-2</v>
      </c>
      <c r="Q224">
        <v>-2.167720412925192E-2</v>
      </c>
      <c r="W224" s="65" t="s">
        <v>25</v>
      </c>
      <c r="X224">
        <v>1.2559543274945109E-2</v>
      </c>
      <c r="Y224">
        <v>6.8880127232454166E-2</v>
      </c>
    </row>
    <row r="225" spans="1:25" x14ac:dyDescent="0.25">
      <c r="A225" s="65" t="s">
        <v>17</v>
      </c>
      <c r="B225">
        <v>0.22756577664027969</v>
      </c>
      <c r="C225">
        <v>-2.2830859926565451E-2</v>
      </c>
      <c r="D225">
        <v>-6.0691802818693137E-2</v>
      </c>
      <c r="H225" s="65" t="s">
        <v>74</v>
      </c>
      <c r="I225">
        <v>-3.0804910586866769E-3</v>
      </c>
      <c r="J225">
        <v>2.746197042974741E-2</v>
      </c>
      <c r="K225">
        <v>-3.114154787921148E-2</v>
      </c>
      <c r="O225" s="65" t="s">
        <v>75</v>
      </c>
      <c r="P225">
        <v>0.1201702930153669</v>
      </c>
      <c r="Q225">
        <v>9.0827269588956594E-2</v>
      </c>
      <c r="W225" s="65" t="s">
        <v>26</v>
      </c>
      <c r="X225">
        <v>2.7434968967049309E-2</v>
      </c>
      <c r="Y225">
        <v>8.0533533484681716E-2</v>
      </c>
    </row>
    <row r="226" spans="1:25" x14ac:dyDescent="0.25">
      <c r="A226" s="65" t="s">
        <v>20</v>
      </c>
      <c r="B226">
        <v>0.13944222715470489</v>
      </c>
      <c r="C226">
        <v>2.0683343185130629E-2</v>
      </c>
      <c r="D226">
        <v>-1.1413394442426219E-2</v>
      </c>
      <c r="H226" s="65" t="s">
        <v>76</v>
      </c>
      <c r="I226">
        <v>0.13318004280215559</v>
      </c>
      <c r="J226">
        <v>-2.1348194674036709E-2</v>
      </c>
      <c r="K226">
        <v>-7.0061853549094333E-2</v>
      </c>
      <c r="O226" s="65" t="s">
        <v>77</v>
      </c>
      <c r="P226">
        <v>0.13807370033932631</v>
      </c>
      <c r="Q226">
        <v>6.801910264560096E-2</v>
      </c>
      <c r="W226" s="65" t="s">
        <v>28</v>
      </c>
      <c r="X226">
        <v>0.21210102337016551</v>
      </c>
      <c r="Y226">
        <v>0.16016024976147439</v>
      </c>
    </row>
    <row r="227" spans="1:25" x14ac:dyDescent="0.25">
      <c r="A227" s="65" t="s">
        <v>23</v>
      </c>
      <c r="B227">
        <v>-3.8689407995011291E-2</v>
      </c>
      <c r="C227">
        <v>-3.1668784638634859E-2</v>
      </c>
      <c r="D227">
        <v>-5.6904146752491461E-2</v>
      </c>
      <c r="H227" s="65" t="s">
        <v>78</v>
      </c>
      <c r="I227">
        <v>-3.2196842427549242E-2</v>
      </c>
      <c r="J227">
        <v>5.4607117416978532E-2</v>
      </c>
      <c r="K227">
        <v>5.7100587661822633E-2</v>
      </c>
      <c r="O227" s="65" t="s">
        <v>79</v>
      </c>
      <c r="P227">
        <v>0.17094312124245581</v>
      </c>
      <c r="Q227">
        <v>-4.1962865542024039E-2</v>
      </c>
      <c r="W227" s="65" t="s">
        <v>29</v>
      </c>
      <c r="X227">
        <v>0.1669449104203205</v>
      </c>
      <c r="Y227">
        <v>0.13033819882117459</v>
      </c>
    </row>
    <row r="230" spans="1:25" x14ac:dyDescent="0.25">
      <c r="W230" s="165" t="s">
        <v>98</v>
      </c>
    </row>
    <row r="231" spans="1:25" x14ac:dyDescent="0.25">
      <c r="W231" s="65"/>
      <c r="X231" s="65" t="s">
        <v>12</v>
      </c>
      <c r="Y231" s="65" t="s">
        <v>13</v>
      </c>
    </row>
    <row r="232" spans="1:25" x14ac:dyDescent="0.25">
      <c r="W232" s="65" t="s">
        <v>15</v>
      </c>
      <c r="X232">
        <v>-0.18978215721406769</v>
      </c>
      <c r="Y232">
        <v>0.52315217774866463</v>
      </c>
    </row>
    <row r="233" spans="1:25" x14ac:dyDescent="0.25">
      <c r="W233" s="65" t="s">
        <v>18</v>
      </c>
      <c r="X233">
        <v>-0.20036247793070799</v>
      </c>
      <c r="Y233">
        <v>0.63808157342020644</v>
      </c>
    </row>
    <row r="234" spans="1:25" x14ac:dyDescent="0.25">
      <c r="W234" s="65" t="s">
        <v>21</v>
      </c>
      <c r="X234">
        <v>0.14088304353547351</v>
      </c>
      <c r="Y234">
        <v>0.48790957563719939</v>
      </c>
    </row>
    <row r="235" spans="1:25" x14ac:dyDescent="0.25">
      <c r="W235" s="65" t="s">
        <v>24</v>
      </c>
      <c r="X235">
        <v>0.12556071747991709</v>
      </c>
      <c r="Y235">
        <v>0.39818695327608178</v>
      </c>
    </row>
    <row r="236" spans="1:25" x14ac:dyDescent="0.25">
      <c r="W236" s="65" t="s">
        <v>25</v>
      </c>
      <c r="X236">
        <v>-0.13980264327905789</v>
      </c>
      <c r="Y236">
        <v>0.6687648286296678</v>
      </c>
    </row>
    <row r="237" spans="1:25" x14ac:dyDescent="0.25">
      <c r="W237" s="65" t="s">
        <v>26</v>
      </c>
      <c r="X237">
        <v>-0.11649386324527269</v>
      </c>
      <c r="Y237">
        <v>0.69247010036253343</v>
      </c>
    </row>
    <row r="238" spans="1:25" x14ac:dyDescent="0.25">
      <c r="W238" s="65" t="s">
        <v>28</v>
      </c>
      <c r="X238">
        <v>6.984057270652734E-2</v>
      </c>
      <c r="Y238">
        <v>0.56949686201811311</v>
      </c>
    </row>
    <row r="239" spans="1:25" x14ac:dyDescent="0.25">
      <c r="W239" s="65" t="s">
        <v>29</v>
      </c>
      <c r="X239">
        <v>0.1564800299810139</v>
      </c>
      <c r="Y239">
        <v>0.53005313072321436</v>
      </c>
    </row>
    <row r="242" spans="1:25" x14ac:dyDescent="0.25">
      <c r="W242" s="165" t="s">
        <v>106</v>
      </c>
    </row>
    <row r="243" spans="1:25" x14ac:dyDescent="0.25">
      <c r="W243" s="65"/>
      <c r="X243" s="65" t="s">
        <v>12</v>
      </c>
      <c r="Y243" s="65" t="s">
        <v>13</v>
      </c>
    </row>
    <row r="244" spans="1:25" x14ac:dyDescent="0.25">
      <c r="W244" s="65" t="s">
        <v>15</v>
      </c>
      <c r="X244">
        <v>-4.4814015337183736E-3</v>
      </c>
      <c r="Y244">
        <v>-1.821294879590141E-3</v>
      </c>
    </row>
    <row r="245" spans="1:25" x14ac:dyDescent="0.25">
      <c r="W245" s="65" t="s">
        <v>18</v>
      </c>
      <c r="X245">
        <v>-6.6800266864602302E-3</v>
      </c>
      <c r="Y245">
        <v>1.4487777604373539E-2</v>
      </c>
    </row>
    <row r="246" spans="1:25" x14ac:dyDescent="0.25">
      <c r="W246" s="65" t="s">
        <v>21</v>
      </c>
      <c r="X246">
        <v>6.436931303004291E-2</v>
      </c>
      <c r="Y246">
        <v>6.4912227111715654E-2</v>
      </c>
    </row>
    <row r="247" spans="1:25" x14ac:dyDescent="0.25">
      <c r="W247" s="65" t="s">
        <v>24</v>
      </c>
      <c r="X247">
        <v>9.3945924223314492E-2</v>
      </c>
      <c r="Y247">
        <v>9.429771095683262E-2</v>
      </c>
    </row>
    <row r="248" spans="1:25" x14ac:dyDescent="0.25">
      <c r="W248" s="65" t="s">
        <v>25</v>
      </c>
      <c r="X248">
        <v>-7.2883493449636669E-2</v>
      </c>
      <c r="Y248">
        <v>-6.9119254285670076E-2</v>
      </c>
    </row>
    <row r="249" spans="1:25" x14ac:dyDescent="0.25">
      <c r="W249" s="65" t="s">
        <v>26</v>
      </c>
      <c r="X249">
        <v>-5.9811067874013378E-2</v>
      </c>
      <c r="Y249">
        <v>-3.6587528202239428E-2</v>
      </c>
    </row>
    <row r="250" spans="1:25" x14ac:dyDescent="0.25">
      <c r="W250" s="65" t="s">
        <v>28</v>
      </c>
      <c r="X250">
        <v>-2.5367130650201339E-2</v>
      </c>
      <c r="Y250">
        <v>-4.8101758712801597E-2</v>
      </c>
    </row>
    <row r="251" spans="1:25" x14ac:dyDescent="0.25">
      <c r="W251" s="65" t="s">
        <v>29</v>
      </c>
      <c r="X251">
        <v>7.6765167692303387E-3</v>
      </c>
      <c r="Y251">
        <v>-1.8977747698231309E-2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65"/>
      <c r="X255" s="65" t="s">
        <v>12</v>
      </c>
      <c r="Y255" s="65" t="s">
        <v>13</v>
      </c>
    </row>
    <row r="256" spans="1:25" x14ac:dyDescent="0.25">
      <c r="W256" s="65" t="s">
        <v>15</v>
      </c>
      <c r="X256">
        <v>8.3678224204563889E-2</v>
      </c>
      <c r="Y256">
        <v>5.6175807128377497E-2</v>
      </c>
    </row>
    <row r="257" spans="1:25" x14ac:dyDescent="0.25">
      <c r="W257" s="65" t="s">
        <v>18</v>
      </c>
      <c r="X257">
        <v>0.15183475771494451</v>
      </c>
      <c r="Y257">
        <v>0.12505148041461259</v>
      </c>
    </row>
    <row r="258" spans="1:25" x14ac:dyDescent="0.25">
      <c r="A258" s="165" t="s">
        <v>195</v>
      </c>
      <c r="J258" s="165" t="s">
        <v>196</v>
      </c>
      <c r="W258" s="65" t="s">
        <v>21</v>
      </c>
      <c r="X258">
        <v>0.17106314806932521</v>
      </c>
      <c r="Y258">
        <v>0.1214770687850321</v>
      </c>
    </row>
    <row r="259" spans="1:25" x14ac:dyDescent="0.25">
      <c r="A259" s="66"/>
      <c r="B259" s="66" t="s">
        <v>101</v>
      </c>
      <c r="C259" s="66" t="s">
        <v>102</v>
      </c>
      <c r="D259" s="66" t="s">
        <v>103</v>
      </c>
      <c r="E259" s="66" t="s">
        <v>104</v>
      </c>
      <c r="J259" s="66"/>
      <c r="K259" s="66" t="s">
        <v>101</v>
      </c>
      <c r="L259" s="66" t="s">
        <v>102</v>
      </c>
      <c r="M259" s="66" t="s">
        <v>103</v>
      </c>
      <c r="N259" s="66" t="s">
        <v>104</v>
      </c>
      <c r="W259" s="65" t="s">
        <v>24</v>
      </c>
      <c r="X259">
        <v>0.1111502027397675</v>
      </c>
      <c r="Y259">
        <v>7.3063677234648891E-2</v>
      </c>
    </row>
    <row r="260" spans="1:25" x14ac:dyDescent="0.25">
      <c r="A260" s="66" t="s">
        <v>15</v>
      </c>
      <c r="B260">
        <v>49.8046875</v>
      </c>
      <c r="C260">
        <v>64.969105678687697</v>
      </c>
      <c r="D260">
        <v>112.3046875</v>
      </c>
      <c r="E260">
        <v>193.359375</v>
      </c>
      <c r="J260" s="66" t="s">
        <v>12</v>
      </c>
      <c r="K260">
        <v>3.3333333333333333E-2</v>
      </c>
      <c r="L260">
        <v>-2.0850791356446559</v>
      </c>
      <c r="M260">
        <v>0.46666666666666667</v>
      </c>
      <c r="N260">
        <v>1.0666666666666671</v>
      </c>
      <c r="W260" s="65" t="s">
        <v>25</v>
      </c>
      <c r="X260">
        <v>0.15405690736772609</v>
      </c>
      <c r="Y260">
        <v>6.1786892806762533E-3</v>
      </c>
    </row>
    <row r="261" spans="1:25" x14ac:dyDescent="0.25">
      <c r="A261" s="66" t="s">
        <v>25</v>
      </c>
      <c r="B261">
        <v>49.8046875</v>
      </c>
      <c r="C261">
        <v>51.015824409733263</v>
      </c>
      <c r="D261">
        <v>164.0625</v>
      </c>
      <c r="E261">
        <v>240.234375</v>
      </c>
      <c r="J261" s="66" t="s">
        <v>105</v>
      </c>
      <c r="K261">
        <v>3.3333333333333333E-2</v>
      </c>
      <c r="L261">
        <v>0.95888608557928035</v>
      </c>
      <c r="M261">
        <v>0.1</v>
      </c>
      <c r="N261">
        <v>0.6333333333333333</v>
      </c>
      <c r="W261" s="65" t="s">
        <v>26</v>
      </c>
      <c r="X261">
        <v>0.15432956721617611</v>
      </c>
      <c r="Y261">
        <v>-2.950785743287071E-2</v>
      </c>
    </row>
    <row r="262" spans="1:25" x14ac:dyDescent="0.25">
      <c r="A262" s="66" t="s">
        <v>18</v>
      </c>
      <c r="B262">
        <v>33.203125</v>
      </c>
      <c r="C262">
        <v>56.135317888717147</v>
      </c>
      <c r="D262">
        <v>88.8671875</v>
      </c>
      <c r="E262">
        <v>120.1171875</v>
      </c>
      <c r="W262" s="65" t="s">
        <v>28</v>
      </c>
      <c r="X262">
        <v>6.8007878757620516E-2</v>
      </c>
      <c r="Y262">
        <v>6.8345770939233261E-2</v>
      </c>
    </row>
    <row r="263" spans="1:25" x14ac:dyDescent="0.25">
      <c r="A263" s="66" t="s">
        <v>26</v>
      </c>
      <c r="B263">
        <v>56.640625</v>
      </c>
      <c r="C263">
        <v>82.591602622290395</v>
      </c>
      <c r="D263">
        <v>127.9296875</v>
      </c>
      <c r="E263">
        <v>156.25</v>
      </c>
      <c r="W263" s="65" t="s">
        <v>29</v>
      </c>
      <c r="X263">
        <v>9.2356439721233488E-3</v>
      </c>
      <c r="Y263">
        <v>-1.6368971279249189E-3</v>
      </c>
    </row>
    <row r="264" spans="1:25" x14ac:dyDescent="0.25">
      <c r="A264" s="66" t="s">
        <v>21</v>
      </c>
      <c r="B264">
        <v>122.0703125</v>
      </c>
      <c r="C264">
        <v>108.19711643139171</v>
      </c>
      <c r="D264">
        <v>243.1640625</v>
      </c>
      <c r="E264">
        <v>335.9375</v>
      </c>
    </row>
    <row r="265" spans="1:25" x14ac:dyDescent="0.25">
      <c r="A265" s="66" t="s">
        <v>28</v>
      </c>
      <c r="B265">
        <v>58.59375</v>
      </c>
      <c r="C265">
        <v>113.8371876629859</v>
      </c>
      <c r="D265">
        <v>191.40625</v>
      </c>
      <c r="E265">
        <v>287.109375</v>
      </c>
    </row>
    <row r="266" spans="1:25" x14ac:dyDescent="0.25">
      <c r="A266" s="66" t="s">
        <v>24</v>
      </c>
      <c r="B266">
        <v>58.59375</v>
      </c>
      <c r="C266">
        <v>98.779156573359501</v>
      </c>
      <c r="D266">
        <v>194.3359375</v>
      </c>
      <c r="E266">
        <v>273.4375</v>
      </c>
    </row>
    <row r="267" spans="1:25" x14ac:dyDescent="0.25">
      <c r="A267" s="66" t="s">
        <v>29</v>
      </c>
      <c r="B267">
        <v>13.671875</v>
      </c>
      <c r="C267">
        <v>19.42937145398605</v>
      </c>
      <c r="D267">
        <v>174.8046875</v>
      </c>
      <c r="E267">
        <v>272.4609375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66"/>
      <c r="B271" s="66" t="s">
        <v>101</v>
      </c>
      <c r="C271" s="66" t="s">
        <v>102</v>
      </c>
      <c r="D271" s="66" t="s">
        <v>103</v>
      </c>
      <c r="E271" s="66" t="s">
        <v>104</v>
      </c>
      <c r="J271" s="66"/>
      <c r="K271" s="66" t="s">
        <v>101</v>
      </c>
      <c r="L271" s="66" t="s">
        <v>102</v>
      </c>
      <c r="M271" s="66" t="s">
        <v>103</v>
      </c>
      <c r="N271" s="66" t="s">
        <v>104</v>
      </c>
    </row>
    <row r="272" spans="1:25" x14ac:dyDescent="0.25">
      <c r="A272" s="66" t="s">
        <v>15</v>
      </c>
      <c r="B272">
        <v>15.625</v>
      </c>
      <c r="C272">
        <v>65.550709843096286</v>
      </c>
      <c r="D272">
        <v>111.328125</v>
      </c>
      <c r="E272">
        <v>220.703125</v>
      </c>
      <c r="J272" s="66" t="s">
        <v>12</v>
      </c>
      <c r="K272">
        <v>0.2857142857142857</v>
      </c>
      <c r="L272">
        <v>0.46951619512659798</v>
      </c>
      <c r="M272">
        <v>0.42857142857142849</v>
      </c>
      <c r="N272">
        <v>0.71428571428571419</v>
      </c>
    </row>
    <row r="273" spans="1:14" x14ac:dyDescent="0.25">
      <c r="A273" s="66" t="s">
        <v>25</v>
      </c>
      <c r="B273">
        <v>49.8046875</v>
      </c>
      <c r="C273">
        <v>3.1298762117421481</v>
      </c>
      <c r="D273">
        <v>285.15625</v>
      </c>
      <c r="E273">
        <v>338.8671875</v>
      </c>
      <c r="J273" s="66" t="s">
        <v>105</v>
      </c>
      <c r="K273">
        <v>0.2857142857142857</v>
      </c>
      <c r="L273">
        <v>0.61360635958361254</v>
      </c>
      <c r="M273">
        <v>0.5714285714285714</v>
      </c>
      <c r="N273">
        <v>0.71428571428571419</v>
      </c>
    </row>
    <row r="274" spans="1:14" x14ac:dyDescent="0.25">
      <c r="A274" s="66" t="s">
        <v>18</v>
      </c>
      <c r="B274">
        <v>69.3359375</v>
      </c>
      <c r="C274">
        <v>75.326350684884702</v>
      </c>
      <c r="D274">
        <v>123.046875</v>
      </c>
      <c r="E274">
        <v>156.25</v>
      </c>
    </row>
    <row r="275" spans="1:14" x14ac:dyDescent="0.25">
      <c r="A275" s="66" t="s">
        <v>26</v>
      </c>
      <c r="B275">
        <v>75.1953125</v>
      </c>
      <c r="C275">
        <v>81.1353636615368</v>
      </c>
      <c r="D275">
        <v>137.6953125</v>
      </c>
      <c r="E275">
        <v>166.9921875</v>
      </c>
    </row>
    <row r="276" spans="1:14" x14ac:dyDescent="0.25">
      <c r="A276" s="66" t="s">
        <v>21</v>
      </c>
      <c r="B276">
        <v>43.9453125</v>
      </c>
      <c r="C276">
        <v>78.292371938860526</v>
      </c>
      <c r="D276">
        <v>157.2265625</v>
      </c>
      <c r="E276">
        <v>310.546875</v>
      </c>
    </row>
    <row r="277" spans="1:14" x14ac:dyDescent="0.25">
      <c r="A277" s="66" t="s">
        <v>28</v>
      </c>
      <c r="B277">
        <v>104.4921875</v>
      </c>
      <c r="C277">
        <v>127.0267444041813</v>
      </c>
      <c r="D277">
        <v>221.6796875</v>
      </c>
      <c r="E277">
        <v>376.953125</v>
      </c>
    </row>
    <row r="278" spans="1:14" x14ac:dyDescent="0.25">
      <c r="A278" s="66" t="s">
        <v>24</v>
      </c>
      <c r="B278">
        <v>18.5546875</v>
      </c>
      <c r="C278">
        <v>78.768394577101674</v>
      </c>
      <c r="D278">
        <v>220.703125</v>
      </c>
      <c r="E278">
        <v>322.265625</v>
      </c>
    </row>
    <row r="279" spans="1:14" x14ac:dyDescent="0.25">
      <c r="A279" s="66" t="s">
        <v>29</v>
      </c>
      <c r="B279">
        <v>13.671875</v>
      </c>
      <c r="C279">
        <v>123.31969809530089</v>
      </c>
      <c r="D279">
        <v>340.8203125</v>
      </c>
      <c r="E279">
        <v>410.15625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66"/>
      <c r="B283" s="66" t="s">
        <v>101</v>
      </c>
      <c r="C283" s="66" t="s">
        <v>102</v>
      </c>
      <c r="D283" s="66" t="s">
        <v>103</v>
      </c>
      <c r="E283" s="66" t="s">
        <v>104</v>
      </c>
      <c r="J283" s="66"/>
      <c r="K283" s="66" t="s">
        <v>101</v>
      </c>
      <c r="L283" s="66" t="s">
        <v>102</v>
      </c>
      <c r="M283" s="66" t="s">
        <v>103</v>
      </c>
      <c r="N283" s="66" t="s">
        <v>104</v>
      </c>
    </row>
    <row r="284" spans="1:14" x14ac:dyDescent="0.25">
      <c r="A284" s="66" t="s">
        <v>15</v>
      </c>
      <c r="B284">
        <v>14.6484375</v>
      </c>
      <c r="C284">
        <v>99.17328479979146</v>
      </c>
      <c r="D284">
        <v>152.34375</v>
      </c>
      <c r="E284">
        <v>254.8828125</v>
      </c>
      <c r="J284" s="66" t="s">
        <v>12</v>
      </c>
      <c r="K284">
        <v>0.66666666666666663</v>
      </c>
      <c r="L284">
        <v>3.0681081449888969</v>
      </c>
      <c r="M284">
        <v>1</v>
      </c>
      <c r="N284">
        <v>1</v>
      </c>
    </row>
    <row r="285" spans="1:14" x14ac:dyDescent="0.25">
      <c r="A285" s="66" t="s">
        <v>25</v>
      </c>
      <c r="B285">
        <v>49.8046875</v>
      </c>
      <c r="C285">
        <v>92.538047594511994</v>
      </c>
      <c r="D285">
        <v>160.15625</v>
      </c>
      <c r="E285">
        <v>270.5078125</v>
      </c>
      <c r="J285" s="66" t="s">
        <v>105</v>
      </c>
      <c r="K285">
        <v>0.33333333333333331</v>
      </c>
      <c r="L285">
        <v>0.55825057475039186</v>
      </c>
      <c r="M285">
        <v>0.83333333333333326</v>
      </c>
      <c r="N285">
        <v>0.83333333333333326</v>
      </c>
    </row>
    <row r="286" spans="1:14" x14ac:dyDescent="0.25">
      <c r="A286" s="66" t="s">
        <v>18</v>
      </c>
      <c r="B286">
        <v>100.5859375</v>
      </c>
      <c r="C286">
        <v>105.52275909296991</v>
      </c>
      <c r="D286">
        <v>139.6484375</v>
      </c>
      <c r="E286">
        <v>181.640625</v>
      </c>
    </row>
    <row r="287" spans="1:14" x14ac:dyDescent="0.25">
      <c r="A287" s="66" t="s">
        <v>26</v>
      </c>
      <c r="B287">
        <v>30.2734375</v>
      </c>
      <c r="C287">
        <v>57.501516313259749</v>
      </c>
      <c r="D287">
        <v>70.3125</v>
      </c>
      <c r="E287">
        <v>106.4453125</v>
      </c>
    </row>
    <row r="288" spans="1:14" x14ac:dyDescent="0.25">
      <c r="A288" s="66" t="s">
        <v>21</v>
      </c>
      <c r="B288">
        <v>51.7578125</v>
      </c>
      <c r="C288">
        <v>102.95368011055071</v>
      </c>
      <c r="D288">
        <v>137.6953125</v>
      </c>
      <c r="E288">
        <v>274.4140625</v>
      </c>
    </row>
    <row r="289" spans="1:14" x14ac:dyDescent="0.25">
      <c r="A289" s="66" t="s">
        <v>28</v>
      </c>
      <c r="B289">
        <v>53.7109375</v>
      </c>
      <c r="C289">
        <v>115.089618500103</v>
      </c>
      <c r="D289">
        <v>160.15625</v>
      </c>
      <c r="E289">
        <v>252.9296875</v>
      </c>
    </row>
    <row r="290" spans="1:14" x14ac:dyDescent="0.25">
      <c r="A290" s="66" t="s">
        <v>24</v>
      </c>
      <c r="B290">
        <v>41.015625</v>
      </c>
      <c r="C290">
        <v>85.775531709237967</v>
      </c>
      <c r="D290">
        <v>101.5625</v>
      </c>
      <c r="E290">
        <v>213.8671875</v>
      </c>
    </row>
    <row r="291" spans="1:14" x14ac:dyDescent="0.25">
      <c r="A291" s="66" t="s">
        <v>29</v>
      </c>
      <c r="B291">
        <v>49.8046875</v>
      </c>
      <c r="C291">
        <v>74.895425922789698</v>
      </c>
      <c r="D291">
        <v>84.9609375</v>
      </c>
      <c r="E291">
        <v>153.3203125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66"/>
      <c r="B295" s="66" t="s">
        <v>101</v>
      </c>
      <c r="C295" s="66" t="s">
        <v>102</v>
      </c>
      <c r="D295" s="66" t="s">
        <v>103</v>
      </c>
      <c r="E295" s="66" t="s">
        <v>104</v>
      </c>
      <c r="J295" s="66"/>
      <c r="K295" s="66" t="s">
        <v>101</v>
      </c>
      <c r="L295" s="66" t="s">
        <v>102</v>
      </c>
      <c r="M295" s="66" t="s">
        <v>103</v>
      </c>
      <c r="N295" s="66" t="s">
        <v>104</v>
      </c>
    </row>
    <row r="296" spans="1:14" x14ac:dyDescent="0.25">
      <c r="A296" s="66" t="s">
        <v>15</v>
      </c>
      <c r="B296">
        <v>14.6484375</v>
      </c>
      <c r="C296">
        <v>82.307735739178739</v>
      </c>
      <c r="D296">
        <v>117.1875</v>
      </c>
      <c r="E296">
        <v>208.0078125</v>
      </c>
      <c r="J296" s="66" t="s">
        <v>12</v>
      </c>
      <c r="K296">
        <v>3.3333333333333333E-2</v>
      </c>
      <c r="L296">
        <v>0.47080431176233661</v>
      </c>
      <c r="M296">
        <v>6.6666666666666666E-2</v>
      </c>
      <c r="N296">
        <v>1</v>
      </c>
    </row>
    <row r="297" spans="1:14" x14ac:dyDescent="0.25">
      <c r="A297" s="66" t="s">
        <v>25</v>
      </c>
      <c r="B297">
        <v>50.78125</v>
      </c>
      <c r="C297">
        <v>108.55934442788811</v>
      </c>
      <c r="D297">
        <v>163.0859375</v>
      </c>
      <c r="E297">
        <v>313.4765625</v>
      </c>
      <c r="J297" s="66" t="s">
        <v>105</v>
      </c>
      <c r="K297">
        <v>6.6666666666666666E-2</v>
      </c>
      <c r="L297">
        <v>1.1177772294779289</v>
      </c>
      <c r="M297">
        <v>1.7</v>
      </c>
      <c r="N297">
        <v>1.7666666666666671</v>
      </c>
    </row>
    <row r="298" spans="1:14" x14ac:dyDescent="0.25">
      <c r="A298" s="66" t="s">
        <v>18</v>
      </c>
      <c r="B298">
        <v>75.1953125</v>
      </c>
      <c r="C298">
        <v>75.454347733028499</v>
      </c>
      <c r="D298">
        <v>106.4453125</v>
      </c>
      <c r="E298">
        <v>138.671875</v>
      </c>
    </row>
    <row r="299" spans="1:14" x14ac:dyDescent="0.25">
      <c r="A299" s="66" t="s">
        <v>26</v>
      </c>
      <c r="B299">
        <v>33.203125</v>
      </c>
      <c r="C299">
        <v>61.464271226203827</v>
      </c>
      <c r="D299">
        <v>85.9375</v>
      </c>
      <c r="E299">
        <v>136.71875</v>
      </c>
    </row>
    <row r="300" spans="1:14" x14ac:dyDescent="0.25">
      <c r="A300" s="66" t="s">
        <v>21</v>
      </c>
      <c r="B300">
        <v>58.59375</v>
      </c>
      <c r="C300">
        <v>106.59999802816959</v>
      </c>
      <c r="D300">
        <v>117.1875</v>
      </c>
      <c r="E300">
        <v>256.8359375</v>
      </c>
    </row>
    <row r="301" spans="1:14" x14ac:dyDescent="0.25">
      <c r="A301" s="66" t="s">
        <v>28</v>
      </c>
      <c r="B301">
        <v>76.171875</v>
      </c>
      <c r="C301">
        <v>143.27760046703011</v>
      </c>
      <c r="D301">
        <v>180.6640625</v>
      </c>
      <c r="E301">
        <v>336.9140625</v>
      </c>
    </row>
    <row r="302" spans="1:14" x14ac:dyDescent="0.25">
      <c r="A302" s="66" t="s">
        <v>24</v>
      </c>
      <c r="B302">
        <v>44.921875</v>
      </c>
      <c r="C302">
        <v>96.480085093430361</v>
      </c>
      <c r="D302">
        <v>100.5859375</v>
      </c>
      <c r="E302">
        <v>225.5859375</v>
      </c>
    </row>
    <row r="303" spans="1:14" x14ac:dyDescent="0.25">
      <c r="A303" s="66" t="s">
        <v>29</v>
      </c>
      <c r="B303">
        <v>45.8984375</v>
      </c>
      <c r="C303">
        <v>104.256721142751</v>
      </c>
      <c r="D303">
        <v>115.234375</v>
      </c>
      <c r="E303">
        <v>219.7265625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66"/>
      <c r="B307" s="66" t="s">
        <v>101</v>
      </c>
      <c r="C307" s="66" t="s">
        <v>102</v>
      </c>
      <c r="D307" s="66" t="s">
        <v>103</v>
      </c>
      <c r="E307" s="66" t="s">
        <v>104</v>
      </c>
      <c r="J307" s="66"/>
      <c r="K307" s="66" t="s">
        <v>101</v>
      </c>
      <c r="L307" s="66" t="s">
        <v>102</v>
      </c>
      <c r="M307" s="66" t="s">
        <v>103</v>
      </c>
      <c r="N307" s="66" t="s">
        <v>104</v>
      </c>
    </row>
    <row r="308" spans="1:14" x14ac:dyDescent="0.25">
      <c r="A308" s="66" t="s">
        <v>15</v>
      </c>
      <c r="B308">
        <v>45.8984375</v>
      </c>
      <c r="C308">
        <v>64.22584323834613</v>
      </c>
      <c r="D308">
        <v>93.75</v>
      </c>
      <c r="E308">
        <v>142.578125</v>
      </c>
      <c r="J308" s="66" t="s">
        <v>12</v>
      </c>
      <c r="K308">
        <v>3.3333333333333333E-2</v>
      </c>
      <c r="L308">
        <v>-8.1022477840454729E-2</v>
      </c>
      <c r="M308">
        <v>6.6666666666666666E-2</v>
      </c>
      <c r="N308">
        <v>0.1333333333333333</v>
      </c>
    </row>
    <row r="309" spans="1:14" x14ac:dyDescent="0.25">
      <c r="A309" s="66" t="s">
        <v>25</v>
      </c>
      <c r="B309">
        <v>49.8046875</v>
      </c>
      <c r="C309">
        <v>87.323095943294391</v>
      </c>
      <c r="D309">
        <v>179.6875</v>
      </c>
      <c r="E309">
        <v>417.96875</v>
      </c>
      <c r="J309" s="66" t="s">
        <v>105</v>
      </c>
      <c r="K309">
        <v>3.3333333333333333E-2</v>
      </c>
      <c r="L309">
        <v>-1.000120595116178</v>
      </c>
      <c r="M309">
        <v>6.6666666666666666E-2</v>
      </c>
      <c r="N309">
        <v>0.16666666666666671</v>
      </c>
    </row>
    <row r="310" spans="1:14" x14ac:dyDescent="0.25">
      <c r="A310" s="66" t="s">
        <v>18</v>
      </c>
      <c r="B310">
        <v>31.25</v>
      </c>
      <c r="C310">
        <v>49.720701331905467</v>
      </c>
      <c r="D310">
        <v>74.21875</v>
      </c>
      <c r="E310">
        <v>92.7734375</v>
      </c>
    </row>
    <row r="311" spans="1:14" x14ac:dyDescent="0.25">
      <c r="A311" s="66" t="s">
        <v>26</v>
      </c>
      <c r="B311">
        <v>44.921875</v>
      </c>
      <c r="C311">
        <v>52.931395714929003</v>
      </c>
      <c r="D311">
        <v>75.1953125</v>
      </c>
      <c r="E311">
        <v>100.5859375</v>
      </c>
    </row>
    <row r="312" spans="1:14" x14ac:dyDescent="0.25">
      <c r="A312" s="66" t="s">
        <v>21</v>
      </c>
      <c r="B312">
        <v>64.453125</v>
      </c>
      <c r="C312">
        <v>115.59837497938329</v>
      </c>
      <c r="D312">
        <v>215.8203125</v>
      </c>
      <c r="E312">
        <v>306.640625</v>
      </c>
    </row>
    <row r="313" spans="1:14" x14ac:dyDescent="0.25">
      <c r="A313" s="66" t="s">
        <v>28</v>
      </c>
      <c r="B313">
        <v>54.6875</v>
      </c>
      <c r="C313">
        <v>99.820793483460363</v>
      </c>
      <c r="D313">
        <v>150.390625</v>
      </c>
      <c r="E313">
        <v>243.1640625</v>
      </c>
    </row>
    <row r="314" spans="1:14" x14ac:dyDescent="0.25">
      <c r="A314" s="66" t="s">
        <v>24</v>
      </c>
      <c r="B314">
        <v>52.734375</v>
      </c>
      <c r="C314">
        <v>94.008588340322248</v>
      </c>
      <c r="D314">
        <v>134.765625</v>
      </c>
      <c r="E314">
        <v>232.421875</v>
      </c>
    </row>
    <row r="315" spans="1:14" x14ac:dyDescent="0.25">
      <c r="A315" s="66" t="s">
        <v>29</v>
      </c>
      <c r="B315">
        <v>55.6640625</v>
      </c>
      <c r="C315">
        <v>94.702174243763466</v>
      </c>
      <c r="D315">
        <v>139.6484375</v>
      </c>
      <c r="E315">
        <v>247.0703125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66"/>
      <c r="B319" s="66" t="s">
        <v>101</v>
      </c>
      <c r="C319" s="66" t="s">
        <v>102</v>
      </c>
      <c r="D319" s="66" t="s">
        <v>103</v>
      </c>
      <c r="E319" s="66" t="s">
        <v>104</v>
      </c>
      <c r="J319" s="66"/>
      <c r="K319" s="66" t="s">
        <v>101</v>
      </c>
      <c r="L319" s="66" t="s">
        <v>102</v>
      </c>
      <c r="M319" s="66" t="s">
        <v>103</v>
      </c>
      <c r="N319" s="66" t="s">
        <v>104</v>
      </c>
    </row>
    <row r="320" spans="1:14" x14ac:dyDescent="0.25">
      <c r="A320" s="66" t="s">
        <v>15</v>
      </c>
      <c r="B320">
        <v>14.6484375</v>
      </c>
      <c r="C320">
        <v>65.670411808762481</v>
      </c>
      <c r="D320">
        <v>108.3984375</v>
      </c>
      <c r="E320">
        <v>210.9375</v>
      </c>
      <c r="J320" s="66" t="s">
        <v>12</v>
      </c>
      <c r="K320">
        <v>3.3333333333333333E-2</v>
      </c>
      <c r="L320">
        <v>0.87738920993288172</v>
      </c>
      <c r="M320">
        <v>0.16666666666666671</v>
      </c>
      <c r="N320">
        <v>0.3</v>
      </c>
    </row>
    <row r="321" spans="1:14" x14ac:dyDescent="0.25">
      <c r="A321" s="66" t="s">
        <v>25</v>
      </c>
      <c r="B321">
        <v>49.8046875</v>
      </c>
      <c r="C321">
        <v>126.87558582953331</v>
      </c>
      <c r="D321">
        <v>354.4921875</v>
      </c>
      <c r="E321">
        <v>447.265625</v>
      </c>
      <c r="J321" s="66" t="s">
        <v>105</v>
      </c>
      <c r="K321">
        <v>3.3333333333333333E-2</v>
      </c>
      <c r="L321">
        <v>-1.216528562522462</v>
      </c>
      <c r="M321">
        <v>0.1333333333333333</v>
      </c>
      <c r="N321">
        <v>0.23333333333333331</v>
      </c>
    </row>
    <row r="322" spans="1:14" x14ac:dyDescent="0.25">
      <c r="A322" s="66" t="s">
        <v>18</v>
      </c>
      <c r="B322">
        <v>41.9921875</v>
      </c>
      <c r="C322">
        <v>71.391389410370124</v>
      </c>
      <c r="D322">
        <v>117.1875</v>
      </c>
      <c r="E322">
        <v>147.4609375</v>
      </c>
    </row>
    <row r="323" spans="1:14" x14ac:dyDescent="0.25">
      <c r="A323" s="66" t="s">
        <v>26</v>
      </c>
      <c r="B323">
        <v>57.6171875</v>
      </c>
      <c r="C323">
        <v>84.550909197936363</v>
      </c>
      <c r="D323">
        <v>131.8359375</v>
      </c>
      <c r="E323">
        <v>170.8984375</v>
      </c>
    </row>
    <row r="324" spans="1:14" x14ac:dyDescent="0.25">
      <c r="A324" s="66" t="s">
        <v>21</v>
      </c>
      <c r="B324">
        <v>47.8515625</v>
      </c>
      <c r="C324">
        <v>105.45787935873589</v>
      </c>
      <c r="D324">
        <v>196.2890625</v>
      </c>
      <c r="E324">
        <v>333.984375</v>
      </c>
    </row>
    <row r="325" spans="1:14" x14ac:dyDescent="0.25">
      <c r="A325" s="66" t="s">
        <v>28</v>
      </c>
      <c r="B325">
        <v>101.5625</v>
      </c>
      <c r="C325">
        <v>119.3302915925271</v>
      </c>
      <c r="D325">
        <v>218.75</v>
      </c>
      <c r="E325">
        <v>327.1484375</v>
      </c>
    </row>
    <row r="326" spans="1:14" x14ac:dyDescent="0.25">
      <c r="A326" s="66" t="s">
        <v>24</v>
      </c>
      <c r="B326">
        <v>14.6484375</v>
      </c>
      <c r="C326">
        <v>103.0735496757667</v>
      </c>
      <c r="D326">
        <v>167.96875</v>
      </c>
      <c r="E326">
        <v>341.796875</v>
      </c>
    </row>
    <row r="327" spans="1:14" x14ac:dyDescent="0.25">
      <c r="A327" s="66" t="s">
        <v>29</v>
      </c>
      <c r="B327">
        <v>14.6484375</v>
      </c>
      <c r="C327">
        <v>71.350354718738373</v>
      </c>
      <c r="D327">
        <v>204.1015625</v>
      </c>
      <c r="E327">
        <v>287.109375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66"/>
      <c r="B331" s="66" t="s">
        <v>101</v>
      </c>
      <c r="C331" s="66" t="s">
        <v>102</v>
      </c>
      <c r="D331" s="66" t="s">
        <v>103</v>
      </c>
      <c r="E331" s="66" t="s">
        <v>104</v>
      </c>
      <c r="J331" s="66"/>
      <c r="K331" s="66" t="s">
        <v>101</v>
      </c>
      <c r="L331" s="66" t="s">
        <v>102</v>
      </c>
      <c r="M331" s="66" t="s">
        <v>103</v>
      </c>
      <c r="N331" s="66" t="s">
        <v>104</v>
      </c>
    </row>
    <row r="332" spans="1:14" x14ac:dyDescent="0.25">
      <c r="A332" s="66" t="s">
        <v>15</v>
      </c>
      <c r="B332">
        <v>14.6484375</v>
      </c>
      <c r="C332">
        <v>65.868542225380125</v>
      </c>
      <c r="D332">
        <v>95.703125</v>
      </c>
      <c r="E332">
        <v>182.6171875</v>
      </c>
      <c r="J332" s="66" t="s">
        <v>12</v>
      </c>
      <c r="K332">
        <v>0.14285714285714279</v>
      </c>
      <c r="L332">
        <v>-0.73483222859640063</v>
      </c>
      <c r="M332">
        <v>0.5714285714285714</v>
      </c>
      <c r="N332">
        <v>0.8571428571428571</v>
      </c>
    </row>
    <row r="333" spans="1:14" x14ac:dyDescent="0.25">
      <c r="A333" s="66" t="s">
        <v>25</v>
      </c>
      <c r="B333">
        <v>40.0390625</v>
      </c>
      <c r="C333">
        <v>27.404523879185462</v>
      </c>
      <c r="D333">
        <v>90.8203125</v>
      </c>
      <c r="E333">
        <v>178.7109375</v>
      </c>
      <c r="J333" s="66" t="s">
        <v>105</v>
      </c>
      <c r="K333">
        <v>0.14285714285714279</v>
      </c>
      <c r="L333">
        <v>0.32533575187264302</v>
      </c>
      <c r="M333">
        <v>0.71428571428571419</v>
      </c>
      <c r="N333">
        <v>0.71428571428571419</v>
      </c>
    </row>
    <row r="334" spans="1:14" x14ac:dyDescent="0.25">
      <c r="A334" s="66" t="s">
        <v>18</v>
      </c>
      <c r="B334">
        <v>31.25</v>
      </c>
      <c r="C334">
        <v>49.693750514102383</v>
      </c>
      <c r="D334">
        <v>72.265625</v>
      </c>
      <c r="E334">
        <v>91.796875</v>
      </c>
    </row>
    <row r="335" spans="1:14" x14ac:dyDescent="0.25">
      <c r="A335" s="66" t="s">
        <v>26</v>
      </c>
      <c r="B335">
        <v>33.203125</v>
      </c>
      <c r="C335">
        <v>47.998040900335099</v>
      </c>
      <c r="D335">
        <v>71.2890625</v>
      </c>
      <c r="E335">
        <v>90.8203125</v>
      </c>
    </row>
    <row r="336" spans="1:14" x14ac:dyDescent="0.25">
      <c r="A336" s="66" t="s">
        <v>21</v>
      </c>
      <c r="B336">
        <v>42.96875</v>
      </c>
      <c r="C336">
        <v>88.453308226754032</v>
      </c>
      <c r="D336">
        <v>152.34375</v>
      </c>
      <c r="E336">
        <v>240.234375</v>
      </c>
    </row>
    <row r="337" spans="1:14" x14ac:dyDescent="0.25">
      <c r="A337" s="66" t="s">
        <v>28</v>
      </c>
      <c r="B337">
        <v>64.453125</v>
      </c>
      <c r="C337">
        <v>120.17621833123</v>
      </c>
      <c r="D337">
        <v>214.84375</v>
      </c>
      <c r="E337">
        <v>308.59375</v>
      </c>
    </row>
    <row r="338" spans="1:14" x14ac:dyDescent="0.25">
      <c r="A338" s="66" t="s">
        <v>24</v>
      </c>
      <c r="B338">
        <v>53.7109375</v>
      </c>
      <c r="C338">
        <v>82.299219958106008</v>
      </c>
      <c r="D338">
        <v>112.3046875</v>
      </c>
      <c r="E338">
        <v>229.4921875</v>
      </c>
    </row>
    <row r="339" spans="1:14" x14ac:dyDescent="0.25">
      <c r="A339" s="66" t="s">
        <v>29</v>
      </c>
      <c r="B339">
        <v>45.8984375</v>
      </c>
      <c r="C339">
        <v>92.772784057624932</v>
      </c>
      <c r="D339">
        <v>129.8828125</v>
      </c>
      <c r="E339">
        <v>237.3046875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66"/>
      <c r="B343" s="66" t="s">
        <v>101</v>
      </c>
      <c r="C343" s="66" t="s">
        <v>102</v>
      </c>
      <c r="D343" s="66" t="s">
        <v>103</v>
      </c>
      <c r="E343" s="66" t="s">
        <v>104</v>
      </c>
      <c r="J343" s="66"/>
      <c r="K343" s="66" t="s">
        <v>101</v>
      </c>
      <c r="L343" s="66" t="s">
        <v>102</v>
      </c>
      <c r="M343" s="66" t="s">
        <v>103</v>
      </c>
      <c r="N343" s="66" t="s">
        <v>104</v>
      </c>
    </row>
    <row r="344" spans="1:14" x14ac:dyDescent="0.25">
      <c r="A344" s="66" t="s">
        <v>15</v>
      </c>
      <c r="B344">
        <v>14.6484375</v>
      </c>
      <c r="C344">
        <v>58.098202309991073</v>
      </c>
      <c r="D344">
        <v>102.5390625</v>
      </c>
      <c r="E344">
        <v>188.4765625</v>
      </c>
      <c r="J344" s="66" t="s">
        <v>12</v>
      </c>
      <c r="K344">
        <v>3.3333333333333333E-2</v>
      </c>
      <c r="L344">
        <v>1.1244068055471439</v>
      </c>
      <c r="M344">
        <v>0.16666666666666671</v>
      </c>
      <c r="N344">
        <v>0.26666666666666672</v>
      </c>
    </row>
    <row r="345" spans="1:14" x14ac:dyDescent="0.25">
      <c r="A345" s="66" t="s">
        <v>25</v>
      </c>
      <c r="B345">
        <v>49.8046875</v>
      </c>
      <c r="C345">
        <v>105.9045066596087</v>
      </c>
      <c r="D345">
        <v>285.15625</v>
      </c>
      <c r="E345">
        <v>500</v>
      </c>
      <c r="J345" s="66" t="s">
        <v>105</v>
      </c>
      <c r="K345">
        <v>3.3333333333333333E-2</v>
      </c>
      <c r="L345">
        <v>0.84115618448578544</v>
      </c>
      <c r="M345">
        <v>0.16666666666666671</v>
      </c>
      <c r="N345">
        <v>0.26666666666666672</v>
      </c>
    </row>
    <row r="346" spans="1:14" x14ac:dyDescent="0.25">
      <c r="A346" s="66" t="s">
        <v>18</v>
      </c>
      <c r="B346">
        <v>70.3125</v>
      </c>
      <c r="C346">
        <v>67.720118854322635</v>
      </c>
      <c r="D346">
        <v>113.28125</v>
      </c>
      <c r="E346">
        <v>142.578125</v>
      </c>
    </row>
    <row r="347" spans="1:14" x14ac:dyDescent="0.25">
      <c r="A347" s="66" t="s">
        <v>26</v>
      </c>
      <c r="B347">
        <v>34.1796875</v>
      </c>
      <c r="C347">
        <v>58.579080624269189</v>
      </c>
      <c r="D347">
        <v>81.0546875</v>
      </c>
      <c r="E347">
        <v>143.5546875</v>
      </c>
    </row>
    <row r="348" spans="1:14" x14ac:dyDescent="0.25">
      <c r="A348" s="66" t="s">
        <v>21</v>
      </c>
      <c r="B348">
        <v>47.8515625</v>
      </c>
      <c r="C348">
        <v>93.045798222900785</v>
      </c>
      <c r="D348">
        <v>158.203125</v>
      </c>
      <c r="E348">
        <v>251.953125</v>
      </c>
    </row>
    <row r="349" spans="1:14" x14ac:dyDescent="0.25">
      <c r="A349" s="66" t="s">
        <v>28</v>
      </c>
      <c r="B349">
        <v>79.1015625</v>
      </c>
      <c r="C349">
        <v>99.774341043200678</v>
      </c>
      <c r="D349">
        <v>222.65625</v>
      </c>
      <c r="E349">
        <v>295.8984375</v>
      </c>
    </row>
    <row r="350" spans="1:14" x14ac:dyDescent="0.25">
      <c r="A350" s="66" t="s">
        <v>24</v>
      </c>
      <c r="B350">
        <v>46.875</v>
      </c>
      <c r="C350">
        <v>83.944380388089627</v>
      </c>
      <c r="D350">
        <v>155.2734375</v>
      </c>
      <c r="E350">
        <v>278.3203125</v>
      </c>
    </row>
    <row r="351" spans="1:14" x14ac:dyDescent="0.25">
      <c r="A351" s="66" t="s">
        <v>29</v>
      </c>
      <c r="B351">
        <v>67.3828125</v>
      </c>
      <c r="C351">
        <v>101.40903429000021</v>
      </c>
      <c r="D351">
        <v>157.2265625</v>
      </c>
      <c r="E351">
        <v>268.5546875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66"/>
      <c r="B355" s="66" t="s">
        <v>101</v>
      </c>
      <c r="C355" s="66" t="s">
        <v>102</v>
      </c>
      <c r="D355" s="66" t="s">
        <v>103</v>
      </c>
      <c r="E355" s="66" t="s">
        <v>104</v>
      </c>
      <c r="J355" s="66"/>
      <c r="K355" s="66" t="s">
        <v>101</v>
      </c>
      <c r="L355" s="66" t="s">
        <v>102</v>
      </c>
      <c r="M355" s="66" t="s">
        <v>103</v>
      </c>
      <c r="N355" s="66" t="s">
        <v>104</v>
      </c>
    </row>
    <row r="356" spans="1:14" x14ac:dyDescent="0.25">
      <c r="A356" s="66" t="s">
        <v>15</v>
      </c>
      <c r="B356">
        <v>14.6484375</v>
      </c>
      <c r="C356">
        <v>81.605635071301052</v>
      </c>
      <c r="D356">
        <v>102.5390625</v>
      </c>
      <c r="E356">
        <v>184.5703125</v>
      </c>
      <c r="J356" s="66" t="s">
        <v>12</v>
      </c>
      <c r="K356">
        <v>0.2</v>
      </c>
      <c r="L356">
        <v>0.99570818062783328</v>
      </c>
      <c r="M356">
        <v>0.6333333333333333</v>
      </c>
      <c r="N356">
        <v>1.666666666666667</v>
      </c>
    </row>
    <row r="357" spans="1:14" x14ac:dyDescent="0.25">
      <c r="A357" s="66" t="s">
        <v>25</v>
      </c>
      <c r="B357">
        <v>49.8046875</v>
      </c>
      <c r="C357">
        <v>113.1248061308854</v>
      </c>
      <c r="D357">
        <v>155.2734375</v>
      </c>
      <c r="E357">
        <v>254.8828125</v>
      </c>
      <c r="J357" s="66" t="s">
        <v>105</v>
      </c>
      <c r="K357">
        <v>6.6666666666666666E-2</v>
      </c>
      <c r="L357">
        <v>0.53961975420566777</v>
      </c>
      <c r="M357">
        <v>0.46666666666666667</v>
      </c>
      <c r="N357">
        <v>0.9</v>
      </c>
    </row>
    <row r="358" spans="1:14" x14ac:dyDescent="0.25">
      <c r="A358" s="66" t="s">
        <v>18</v>
      </c>
      <c r="B358">
        <v>34.1796875</v>
      </c>
      <c r="C358">
        <v>56.742531326169527</v>
      </c>
      <c r="D358">
        <v>73.2421875</v>
      </c>
      <c r="E358">
        <v>86.9140625</v>
      </c>
    </row>
    <row r="359" spans="1:14" x14ac:dyDescent="0.25">
      <c r="A359" s="66" t="s">
        <v>26</v>
      </c>
      <c r="B359">
        <v>121.09375</v>
      </c>
      <c r="C359">
        <v>119.1382558389227</v>
      </c>
      <c r="D359">
        <v>162.109375</v>
      </c>
      <c r="E359">
        <v>202.1484375</v>
      </c>
    </row>
    <row r="360" spans="1:14" x14ac:dyDescent="0.25">
      <c r="A360" s="66" t="s">
        <v>21</v>
      </c>
      <c r="B360">
        <v>48.828125</v>
      </c>
      <c r="C360">
        <v>110.2790801203262</v>
      </c>
      <c r="D360">
        <v>134.765625</v>
      </c>
      <c r="E360">
        <v>234.375</v>
      </c>
    </row>
    <row r="361" spans="1:14" x14ac:dyDescent="0.25">
      <c r="A361" s="66" t="s">
        <v>28</v>
      </c>
      <c r="B361">
        <v>42.96875</v>
      </c>
      <c r="C361">
        <v>109.34767362850189</v>
      </c>
      <c r="D361">
        <v>149.4140625</v>
      </c>
      <c r="E361">
        <v>225.5859375</v>
      </c>
    </row>
    <row r="362" spans="1:14" x14ac:dyDescent="0.25">
      <c r="A362" s="66" t="s">
        <v>24</v>
      </c>
      <c r="B362">
        <v>46.875</v>
      </c>
      <c r="C362">
        <v>81.572814770196914</v>
      </c>
      <c r="D362">
        <v>82.03125</v>
      </c>
      <c r="E362">
        <v>177.734375</v>
      </c>
    </row>
    <row r="363" spans="1:14" x14ac:dyDescent="0.25">
      <c r="A363" s="66" t="s">
        <v>29</v>
      </c>
      <c r="B363">
        <v>56.640625</v>
      </c>
      <c r="C363">
        <v>66.765318779926574</v>
      </c>
      <c r="D363">
        <v>81.0546875</v>
      </c>
      <c r="E363">
        <v>175.78125</v>
      </c>
    </row>
    <row r="390" spans="1:5" x14ac:dyDescent="0.25">
      <c r="A390" s="165" t="s">
        <v>180</v>
      </c>
    </row>
    <row r="391" spans="1:5" x14ac:dyDescent="0.25">
      <c r="A391" s="66"/>
      <c r="B391" s="66" t="s">
        <v>101</v>
      </c>
      <c r="C391" s="66" t="s">
        <v>102</v>
      </c>
      <c r="D391" s="66" t="s">
        <v>103</v>
      </c>
      <c r="E391" s="66" t="s">
        <v>104</v>
      </c>
    </row>
    <row r="392" spans="1:5" x14ac:dyDescent="0.25">
      <c r="A392" s="66" t="s">
        <v>15</v>
      </c>
      <c r="B392">
        <v>0.9765625</v>
      </c>
      <c r="C392">
        <v>2.7282744202814051</v>
      </c>
      <c r="D392">
        <v>4.8828125</v>
      </c>
      <c r="E392">
        <v>6.8359375</v>
      </c>
    </row>
    <row r="393" spans="1:5" x14ac:dyDescent="0.25">
      <c r="A393" s="66" t="s">
        <v>25</v>
      </c>
      <c r="B393">
        <v>0.9765625</v>
      </c>
      <c r="C393">
        <v>4.7381586719910782</v>
      </c>
      <c r="D393">
        <v>5.859375</v>
      </c>
      <c r="E393">
        <v>7.8125</v>
      </c>
    </row>
    <row r="394" spans="1:5" x14ac:dyDescent="0.25">
      <c r="A394" s="66" t="s">
        <v>18</v>
      </c>
      <c r="B394">
        <v>0.9765625</v>
      </c>
      <c r="C394">
        <v>3.2999495787053572</v>
      </c>
      <c r="D394">
        <v>5.859375</v>
      </c>
      <c r="E394">
        <v>7.8125</v>
      </c>
    </row>
    <row r="395" spans="1:5" x14ac:dyDescent="0.25">
      <c r="A395" s="66" t="s">
        <v>26</v>
      </c>
      <c r="B395">
        <v>0.9765625</v>
      </c>
      <c r="C395">
        <v>3.131931615282793</v>
      </c>
      <c r="D395">
        <v>5.859375</v>
      </c>
      <c r="E395">
        <v>6.8359375</v>
      </c>
    </row>
    <row r="396" spans="1:5" x14ac:dyDescent="0.25">
      <c r="A396" s="66" t="s">
        <v>21</v>
      </c>
      <c r="B396">
        <v>0.9765625</v>
      </c>
      <c r="C396">
        <v>3.1921043036307721</v>
      </c>
      <c r="D396">
        <v>5.859375</v>
      </c>
      <c r="E396">
        <v>7.8125</v>
      </c>
    </row>
    <row r="397" spans="1:5" x14ac:dyDescent="0.25">
      <c r="A397" s="66" t="s">
        <v>28</v>
      </c>
      <c r="B397">
        <v>0.9765625</v>
      </c>
      <c r="C397">
        <v>3.1870062539772941</v>
      </c>
      <c r="D397">
        <v>5.859375</v>
      </c>
      <c r="E397">
        <v>6.8359375</v>
      </c>
    </row>
    <row r="398" spans="1:5" x14ac:dyDescent="0.25">
      <c r="A398" s="66" t="s">
        <v>24</v>
      </c>
      <c r="B398">
        <v>0.9765625</v>
      </c>
      <c r="C398">
        <v>3.01565654137872</v>
      </c>
      <c r="D398">
        <v>4.8828125</v>
      </c>
      <c r="E398">
        <v>6.8359375</v>
      </c>
    </row>
    <row r="399" spans="1:5" x14ac:dyDescent="0.25">
      <c r="A399" s="66" t="s">
        <v>29</v>
      </c>
      <c r="B399">
        <v>0.9765625</v>
      </c>
      <c r="C399">
        <v>3.12125253376656</v>
      </c>
      <c r="D399">
        <v>5.859375</v>
      </c>
      <c r="E399">
        <v>6.8359375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2"/>
      <c r="B408" s="152" t="s">
        <v>12</v>
      </c>
      <c r="D408" s="152" t="s">
        <v>105</v>
      </c>
      <c r="G408" s="152"/>
      <c r="H408" s="152" t="s">
        <v>130</v>
      </c>
      <c r="L408" s="153"/>
      <c r="M408" s="153" t="s">
        <v>131</v>
      </c>
      <c r="N408" s="153" t="s">
        <v>132</v>
      </c>
      <c r="O408" s="153" t="s">
        <v>133</v>
      </c>
      <c r="P408" s="153" t="s">
        <v>134</v>
      </c>
      <c r="Q408" s="153" t="s">
        <v>135</v>
      </c>
      <c r="R408" s="153" t="s">
        <v>136</v>
      </c>
      <c r="S408" s="153" t="s">
        <v>137</v>
      </c>
      <c r="T408" s="153" t="s">
        <v>138</v>
      </c>
    </row>
    <row r="409" spans="1:20" x14ac:dyDescent="0.25">
      <c r="A409" s="152"/>
      <c r="B409" s="152" t="s">
        <v>139</v>
      </c>
      <c r="C409" s="152" t="s">
        <v>140</v>
      </c>
      <c r="D409" s="152" t="s">
        <v>139</v>
      </c>
      <c r="E409" s="152" t="s">
        <v>140</v>
      </c>
      <c r="G409" s="152" t="s">
        <v>141</v>
      </c>
      <c r="H409">
        <v>71.78154104482114</v>
      </c>
      <c r="L409" s="153" t="s">
        <v>141</v>
      </c>
      <c r="M409">
        <v>0.96222286331531759</v>
      </c>
      <c r="N409">
        <v>0.85280183311990965</v>
      </c>
      <c r="O409">
        <v>0.60227546863213932</v>
      </c>
      <c r="P409">
        <v>0.74613577685054544</v>
      </c>
      <c r="Q409">
        <v>0.87479136368013044</v>
      </c>
      <c r="R409">
        <v>0.91595568150687823</v>
      </c>
      <c r="S409">
        <v>0.81124868079194179</v>
      </c>
      <c r="T409">
        <v>0.8400878596408683</v>
      </c>
    </row>
    <row r="410" spans="1:20" x14ac:dyDescent="0.25">
      <c r="A410" s="152" t="s">
        <v>141</v>
      </c>
      <c r="B410">
        <v>3.6512291649221549</v>
      </c>
      <c r="C410">
        <v>0.2316379004969891</v>
      </c>
      <c r="D410">
        <v>3.3220840695625888</v>
      </c>
      <c r="E410">
        <v>0.908246044385009</v>
      </c>
      <c r="G410" s="152" t="s">
        <v>142</v>
      </c>
      <c r="H410">
        <v>64.179411114211476</v>
      </c>
      <c r="L410" s="153" t="s">
        <v>142</v>
      </c>
      <c r="M410">
        <v>0.98849219921205589</v>
      </c>
      <c r="N410">
        <v>0.80785782975864029</v>
      </c>
      <c r="O410">
        <v>0.41310956339445087</v>
      </c>
      <c r="P410">
        <v>0.71004131920630886</v>
      </c>
      <c r="Q410">
        <v>0.89295386939053767</v>
      </c>
      <c r="R410">
        <v>0.8705796195973019</v>
      </c>
      <c r="S410">
        <v>1</v>
      </c>
      <c r="T410">
        <v>0.86512014530524728</v>
      </c>
    </row>
    <row r="411" spans="1:20" x14ac:dyDescent="0.25">
      <c r="A411" s="152" t="s">
        <v>142</v>
      </c>
      <c r="B411">
        <v>2.923877483084476</v>
      </c>
      <c r="C411">
        <v>-0.97041435118553876</v>
      </c>
      <c r="D411">
        <v>3.926326600395341</v>
      </c>
      <c r="E411">
        <v>-0.17811414780733029</v>
      </c>
      <c r="G411" s="152" t="s">
        <v>143</v>
      </c>
      <c r="H411">
        <v>64.30164394680348</v>
      </c>
      <c r="L411" s="153" t="s">
        <v>143</v>
      </c>
      <c r="M411">
        <v>0.92677157815746913</v>
      </c>
      <c r="N411">
        <v>0.87311897471583666</v>
      </c>
      <c r="O411">
        <v>0.52276172418368283</v>
      </c>
      <c r="P411">
        <v>0.67884154641605987</v>
      </c>
      <c r="Q411">
        <v>0.95854770886345475</v>
      </c>
      <c r="R411">
        <v>0.80933938189507015</v>
      </c>
      <c r="S411">
        <v>0.76441356575857666</v>
      </c>
      <c r="T411">
        <v>0.82651314551417088</v>
      </c>
    </row>
    <row r="412" spans="1:20" x14ac:dyDescent="0.25">
      <c r="A412" s="152" t="s">
        <v>143</v>
      </c>
      <c r="B412">
        <v>3.4135546095070701</v>
      </c>
      <c r="C412">
        <v>4.8451166019628076</v>
      </c>
      <c r="D412">
        <v>3.9503680418095848</v>
      </c>
      <c r="E412">
        <v>-5.9763261567604626</v>
      </c>
      <c r="G412" s="152" t="s">
        <v>144</v>
      </c>
      <c r="H412">
        <v>98.255759605517795</v>
      </c>
      <c r="L412" s="153" t="s">
        <v>144</v>
      </c>
      <c r="M412">
        <v>0.94725346125201293</v>
      </c>
      <c r="N412">
        <v>0.88512104577572559</v>
      </c>
      <c r="O412">
        <v>0.56915165642273435</v>
      </c>
      <c r="P412">
        <v>0.69796216346382733</v>
      </c>
      <c r="Q412">
        <v>1</v>
      </c>
      <c r="R412">
        <v>0.78148558874520757</v>
      </c>
      <c r="S412">
        <v>0.76443380269879335</v>
      </c>
      <c r="T412">
        <v>0.90594212890250259</v>
      </c>
    </row>
    <row r="413" spans="1:20" x14ac:dyDescent="0.25">
      <c r="A413" s="152" t="s">
        <v>144</v>
      </c>
      <c r="B413">
        <v>3.6989594394338878</v>
      </c>
      <c r="C413">
        <v>-1.5708153748510789</v>
      </c>
      <c r="D413">
        <v>5.830449236407131</v>
      </c>
      <c r="E413">
        <v>1.8234427094805861</v>
      </c>
      <c r="G413" s="152" t="s">
        <v>145</v>
      </c>
      <c r="H413">
        <v>61.979681311393577</v>
      </c>
      <c r="L413" s="153" t="s">
        <v>145</v>
      </c>
      <c r="M413">
        <v>0.95333726381167294</v>
      </c>
      <c r="N413">
        <v>1</v>
      </c>
      <c r="O413">
        <v>0.56198825910863104</v>
      </c>
      <c r="P413">
        <v>0.74578882078806286</v>
      </c>
      <c r="Q413">
        <v>0.87125709465570578</v>
      </c>
      <c r="R413">
        <v>0.82633891646158997</v>
      </c>
      <c r="S413">
        <v>0.70547834378924401</v>
      </c>
      <c r="T413">
        <v>0.99563810755666349</v>
      </c>
    </row>
    <row r="414" spans="1:20" x14ac:dyDescent="0.25">
      <c r="A414" s="152" t="s">
        <v>145</v>
      </c>
      <c r="B414">
        <v>2.8967346988026028</v>
      </c>
      <c r="C414">
        <v>-2.0405107828023858</v>
      </c>
      <c r="D414">
        <v>2.5851933281147881</v>
      </c>
      <c r="E414">
        <v>1.761417696101597</v>
      </c>
      <c r="G414" s="152" t="s">
        <v>146</v>
      </c>
      <c r="H414">
        <v>81.285813551489383</v>
      </c>
      <c r="L414" s="153" t="s">
        <v>146</v>
      </c>
      <c r="M414">
        <v>0.94713740581203254</v>
      </c>
      <c r="N414">
        <v>0.89944788168938161</v>
      </c>
      <c r="O414">
        <v>0.59243956040981549</v>
      </c>
      <c r="P414">
        <v>0.70684912130067024</v>
      </c>
      <c r="Q414">
        <v>0.90399750221283071</v>
      </c>
      <c r="R414">
        <v>0.82975416485277076</v>
      </c>
      <c r="S414">
        <v>0.68166043537460408</v>
      </c>
      <c r="T414">
        <v>0.86266112017364582</v>
      </c>
    </row>
    <row r="415" spans="1:20" x14ac:dyDescent="0.25">
      <c r="A415" s="152" t="s">
        <v>146</v>
      </c>
      <c r="B415">
        <v>3.1948027720707808</v>
      </c>
      <c r="C415">
        <v>0.7484797168655688</v>
      </c>
      <c r="D415">
        <v>3.0102690386645619</v>
      </c>
      <c r="E415">
        <v>-1.598567505910816</v>
      </c>
      <c r="G415" s="152" t="s">
        <v>147</v>
      </c>
      <c r="H415">
        <v>46.661736814993283</v>
      </c>
      <c r="L415" s="153" t="s">
        <v>147</v>
      </c>
      <c r="M415">
        <v>0.91407503770580301</v>
      </c>
      <c r="N415">
        <v>0.8759665873152257</v>
      </c>
      <c r="O415">
        <v>0.57516887570233277</v>
      </c>
      <c r="P415">
        <v>0.87281711892754732</v>
      </c>
      <c r="Q415">
        <v>0.77350547793611513</v>
      </c>
      <c r="R415">
        <v>0.82884735852706892</v>
      </c>
      <c r="S415">
        <v>0.76051696545289504</v>
      </c>
      <c r="T415">
        <v>0.89404280183944373</v>
      </c>
    </row>
    <row r="416" spans="1:20" x14ac:dyDescent="0.25">
      <c r="A416" s="152" t="s">
        <v>147</v>
      </c>
      <c r="B416">
        <v>2.2461945157837242</v>
      </c>
      <c r="C416">
        <v>0.45302313432654517</v>
      </c>
      <c r="D416">
        <v>2.7593940532035832</v>
      </c>
      <c r="E416">
        <v>-1.9808386905948141</v>
      </c>
      <c r="G416" s="152" t="s">
        <v>148</v>
      </c>
      <c r="H416">
        <v>66.303969559047644</v>
      </c>
      <c r="L416" s="153" t="s">
        <v>148</v>
      </c>
      <c r="M416">
        <v>0.9541846916223059</v>
      </c>
      <c r="N416">
        <v>0.90738850278954886</v>
      </c>
      <c r="O416">
        <v>0.78259721284100126</v>
      </c>
      <c r="P416">
        <v>1</v>
      </c>
      <c r="Q416">
        <v>0.85548256276060941</v>
      </c>
      <c r="R416">
        <v>0.74540421356591791</v>
      </c>
      <c r="S416">
        <v>0.71125369011530692</v>
      </c>
      <c r="T416">
        <v>1</v>
      </c>
    </row>
    <row r="417" spans="1:20" x14ac:dyDescent="0.25">
      <c r="A417" s="152" t="s">
        <v>148</v>
      </c>
      <c r="B417">
        <v>2.0204821362702181</v>
      </c>
      <c r="C417">
        <v>0.83534350906016896</v>
      </c>
      <c r="D417">
        <v>2.8525824686597669</v>
      </c>
      <c r="E417">
        <v>2.957227732217826</v>
      </c>
      <c r="G417" s="152" t="s">
        <v>149</v>
      </c>
      <c r="H417">
        <v>254.09498751891661</v>
      </c>
      <c r="L417" s="153" t="s">
        <v>149</v>
      </c>
      <c r="M417">
        <v>0.95440408379713404</v>
      </c>
      <c r="N417">
        <v>0.96135284933240006</v>
      </c>
      <c r="O417">
        <v>0.63982987640628652</v>
      </c>
      <c r="P417">
        <v>0.86064556514590751</v>
      </c>
      <c r="Q417">
        <v>0.94506233482973145</v>
      </c>
      <c r="R417">
        <v>0.95597469036718774</v>
      </c>
      <c r="S417">
        <v>0.7045437333811112</v>
      </c>
      <c r="T417">
        <v>0.87503755502351654</v>
      </c>
    </row>
    <row r="418" spans="1:20" x14ac:dyDescent="0.25">
      <c r="A418" s="152" t="s">
        <v>149</v>
      </c>
      <c r="B418">
        <v>5.4232112281210227</v>
      </c>
      <c r="C418">
        <v>-1.713310437318331</v>
      </c>
      <c r="D418">
        <v>7.854812864950504</v>
      </c>
      <c r="E418">
        <v>1.918323448924008</v>
      </c>
      <c r="G418" s="152" t="s">
        <v>150</v>
      </c>
      <c r="H418">
        <v>75.015535360879937</v>
      </c>
      <c r="L418" s="153" t="s">
        <v>150</v>
      </c>
      <c r="M418">
        <v>0.98027010606178444</v>
      </c>
      <c r="N418">
        <v>0.89858242784199949</v>
      </c>
      <c r="O418">
        <v>0.57093474283665901</v>
      </c>
      <c r="P418">
        <v>0.78224376454195543</v>
      </c>
      <c r="Q418">
        <v>0.94176126330942966</v>
      </c>
      <c r="R418">
        <v>0.77180181252908531</v>
      </c>
      <c r="S418">
        <v>0.7576930465886873</v>
      </c>
      <c r="T418">
        <v>0.81926979645485998</v>
      </c>
    </row>
    <row r="419" spans="1:20" x14ac:dyDescent="0.25">
      <c r="A419" s="152" t="s">
        <v>150</v>
      </c>
      <c r="B419">
        <v>2.3975928794210302</v>
      </c>
      <c r="C419">
        <v>-1.7006512167074399</v>
      </c>
      <c r="D419">
        <v>3.793986167171878</v>
      </c>
      <c r="E419">
        <v>0.39605006570931001</v>
      </c>
      <c r="G419" s="152" t="s">
        <v>151</v>
      </c>
      <c r="H419">
        <v>107.90261365255689</v>
      </c>
      <c r="L419" s="153" t="s">
        <v>151</v>
      </c>
      <c r="M419">
        <v>1</v>
      </c>
      <c r="N419">
        <v>0.92509232895421833</v>
      </c>
      <c r="O419">
        <v>0.50642522628302489</v>
      </c>
      <c r="P419">
        <v>0.6840072460608837</v>
      </c>
      <c r="Q419">
        <v>0.9829637511853444</v>
      </c>
      <c r="R419">
        <v>1</v>
      </c>
      <c r="S419">
        <v>0.8428299353378047</v>
      </c>
      <c r="T419">
        <v>0.92154744346765516</v>
      </c>
    </row>
    <row r="420" spans="1:20" x14ac:dyDescent="0.25">
      <c r="A420" s="152" t="s">
        <v>151</v>
      </c>
      <c r="B420">
        <v>3.083342543697797</v>
      </c>
      <c r="C420">
        <v>-7.5587454151501338E-2</v>
      </c>
      <c r="D420">
        <v>4.0064414230523067</v>
      </c>
      <c r="E420">
        <v>2.8045094731375162</v>
      </c>
      <c r="G420" s="152" t="s">
        <v>152</v>
      </c>
      <c r="H420">
        <v>52.464087540225442</v>
      </c>
      <c r="L420" s="153" t="s">
        <v>152</v>
      </c>
      <c r="M420">
        <v>0.99895270471958875</v>
      </c>
      <c r="N420">
        <v>0.89454250848333572</v>
      </c>
      <c r="O420">
        <v>1</v>
      </c>
      <c r="P420">
        <v>0.77983854785049145</v>
      </c>
      <c r="Q420">
        <v>0.88283579057231598</v>
      </c>
      <c r="R420">
        <v>0.86887873433351781</v>
      </c>
      <c r="S420">
        <v>0.69733353966890621</v>
      </c>
      <c r="T420">
        <v>0.8972827053978194</v>
      </c>
    </row>
    <row r="421" spans="1:20" x14ac:dyDescent="0.25">
      <c r="A421" s="152" t="s">
        <v>152</v>
      </c>
      <c r="B421">
        <v>1.4638459725748261</v>
      </c>
      <c r="C421">
        <v>0.11453214816495511</v>
      </c>
      <c r="D421">
        <v>2.698713401043825</v>
      </c>
      <c r="E421">
        <v>-3.050454261885561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2"/>
      <c r="B431" s="152" t="s">
        <v>12</v>
      </c>
      <c r="D431" s="152" t="s">
        <v>105</v>
      </c>
      <c r="G431" s="152"/>
      <c r="H431" s="152" t="s">
        <v>130</v>
      </c>
      <c r="L431" s="153"/>
      <c r="M431" s="153" t="s">
        <v>131</v>
      </c>
      <c r="N431" s="153" t="s">
        <v>132</v>
      </c>
      <c r="O431" s="153" t="s">
        <v>133</v>
      </c>
      <c r="P431" s="153" t="s">
        <v>134</v>
      </c>
      <c r="Q431" s="153" t="s">
        <v>135</v>
      </c>
      <c r="R431" s="153" t="s">
        <v>136</v>
      </c>
      <c r="S431" s="153" t="s">
        <v>137</v>
      </c>
      <c r="T431" s="153" t="s">
        <v>138</v>
      </c>
    </row>
    <row r="432" spans="1:20" x14ac:dyDescent="0.25">
      <c r="A432" s="152"/>
      <c r="B432" s="152" t="s">
        <v>139</v>
      </c>
      <c r="C432" s="152" t="s">
        <v>140</v>
      </c>
      <c r="D432" s="152" t="s">
        <v>139</v>
      </c>
      <c r="E432" s="152" t="s">
        <v>140</v>
      </c>
      <c r="G432" s="152" t="s">
        <v>141</v>
      </c>
      <c r="H432">
        <v>27.376977087866869</v>
      </c>
      <c r="L432" s="153" t="s">
        <v>155</v>
      </c>
      <c r="M432">
        <v>0.4467285817982965</v>
      </c>
      <c r="N432">
        <v>0.34817918170893369</v>
      </c>
      <c r="O432">
        <v>0.41492535046815082</v>
      </c>
      <c r="P432">
        <v>0.32702522305348419</v>
      </c>
      <c r="Q432">
        <v>0.38456644352084501</v>
      </c>
      <c r="R432">
        <v>0.41288267974071718</v>
      </c>
      <c r="S432">
        <v>0.17444938951035149</v>
      </c>
      <c r="T432">
        <v>0.53360915963812572</v>
      </c>
    </row>
    <row r="433" spans="1:20" x14ac:dyDescent="0.25">
      <c r="A433" s="152" t="s">
        <v>141</v>
      </c>
      <c r="B433">
        <v>1.29333161688913</v>
      </c>
      <c r="C433">
        <v>-1.82801011033603</v>
      </c>
      <c r="D433">
        <v>2.482223623748764</v>
      </c>
      <c r="E433">
        <v>3.7947312451704871</v>
      </c>
      <c r="G433" s="152" t="s">
        <v>142</v>
      </c>
      <c r="H433">
        <v>11.85978314312589</v>
      </c>
      <c r="L433" s="153" t="s">
        <v>156</v>
      </c>
      <c r="M433">
        <v>0.99999999999999989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152" t="s">
        <v>142</v>
      </c>
      <c r="B434">
        <v>1.096746163918259</v>
      </c>
      <c r="C434">
        <v>1.0173678873537899</v>
      </c>
      <c r="D434">
        <v>1.730129506648765</v>
      </c>
      <c r="E434">
        <v>-1.4337198420449651</v>
      </c>
      <c r="G434" s="152" t="s">
        <v>143</v>
      </c>
      <c r="H434">
        <v>7.4920776310054347</v>
      </c>
      <c r="L434" s="153" t="s">
        <v>157</v>
      </c>
      <c r="M434">
        <v>0.41630205040138168</v>
      </c>
      <c r="N434">
        <v>0.48622423599934328</v>
      </c>
      <c r="O434">
        <v>0.24323020171454551</v>
      </c>
      <c r="P434">
        <v>0.125711712941004</v>
      </c>
      <c r="Q434">
        <v>0.4807077114005725</v>
      </c>
      <c r="R434">
        <v>0.46983958330814191</v>
      </c>
      <c r="S434">
        <v>0.33174699036012723</v>
      </c>
      <c r="T434">
        <v>0.85712202791912628</v>
      </c>
    </row>
    <row r="435" spans="1:20" x14ac:dyDescent="0.25">
      <c r="A435" s="152" t="s">
        <v>143</v>
      </c>
      <c r="B435">
        <v>0.68771714058145406</v>
      </c>
      <c r="C435">
        <v>0.43370297341384428</v>
      </c>
      <c r="D435">
        <v>0.95252099393945611</v>
      </c>
      <c r="E435">
        <v>-1.293784955586998</v>
      </c>
      <c r="G435" s="152" t="s">
        <v>144</v>
      </c>
      <c r="H435">
        <v>10.62227160669384</v>
      </c>
      <c r="L435" s="153" t="s">
        <v>158</v>
      </c>
      <c r="M435">
        <v>0.44319825309073441</v>
      </c>
      <c r="N435">
        <v>0.3769500197086233</v>
      </c>
      <c r="O435">
        <v>0.28128025323293587</v>
      </c>
      <c r="P435">
        <v>9.6643087222327617E-2</v>
      </c>
      <c r="Q435">
        <v>0.29453582982027687</v>
      </c>
      <c r="R435">
        <v>0.22587708583444119</v>
      </c>
      <c r="S435">
        <v>0.1415068234556944</v>
      </c>
      <c r="T435">
        <v>0.106943434339732</v>
      </c>
    </row>
    <row r="436" spans="1:20" x14ac:dyDescent="0.25">
      <c r="A436" s="152" t="s">
        <v>144</v>
      </c>
      <c r="B436">
        <v>1.2426319020343271</v>
      </c>
      <c r="C436">
        <v>1.479215370171209</v>
      </c>
      <c r="D436">
        <v>2.0404632376077791</v>
      </c>
      <c r="E436">
        <v>-2.4091038416656709</v>
      </c>
      <c r="G436" s="152" t="s">
        <v>145</v>
      </c>
      <c r="H436">
        <v>23.893056042092869</v>
      </c>
      <c r="L436" s="153" t="s">
        <v>159</v>
      </c>
      <c r="M436">
        <v>0.47218476479562832</v>
      </c>
      <c r="N436">
        <v>0.418770986364428</v>
      </c>
      <c r="O436">
        <v>0.2428767668386935</v>
      </c>
      <c r="P436">
        <v>0.1268404152551775</v>
      </c>
      <c r="Q436">
        <v>0.39182435655634901</v>
      </c>
      <c r="R436">
        <v>0.26039806732791321</v>
      </c>
      <c r="S436">
        <v>0.20255467380735381</v>
      </c>
      <c r="T436">
        <v>0.33982977830664601</v>
      </c>
    </row>
    <row r="437" spans="1:20" x14ac:dyDescent="0.25">
      <c r="A437" s="152" t="s">
        <v>145</v>
      </c>
      <c r="B437">
        <v>1.7937814648967729</v>
      </c>
      <c r="C437">
        <v>-0.94251604938747258</v>
      </c>
      <c r="D437">
        <v>1.5758667398903941</v>
      </c>
      <c r="E437">
        <v>1.489872657581937</v>
      </c>
      <c r="G437" s="152" t="s">
        <v>146</v>
      </c>
      <c r="H437">
        <v>5.6863936513682534</v>
      </c>
      <c r="L437" s="153" t="s">
        <v>160</v>
      </c>
      <c r="M437">
        <v>0.43629211091566522</v>
      </c>
      <c r="N437">
        <v>0.35967184195434387</v>
      </c>
      <c r="O437">
        <v>0.18190437820497909</v>
      </c>
      <c r="P437">
        <v>7.5921987347135469E-2</v>
      </c>
      <c r="Q437">
        <v>0.36064268006618522</v>
      </c>
      <c r="R437">
        <v>0.24580169806560009</v>
      </c>
      <c r="S437">
        <v>0.18100802837524349</v>
      </c>
      <c r="T437">
        <v>0.24943208307129031</v>
      </c>
    </row>
    <row r="438" spans="1:20" x14ac:dyDescent="0.25">
      <c r="A438" s="152" t="s">
        <v>146</v>
      </c>
      <c r="B438">
        <v>0.75814756944050754</v>
      </c>
      <c r="C438">
        <v>0.33864747406448631</v>
      </c>
      <c r="D438">
        <v>0.78152696796108845</v>
      </c>
      <c r="E438">
        <v>-0.37540196687853777</v>
      </c>
      <c r="G438" s="152" t="s">
        <v>147</v>
      </c>
      <c r="H438">
        <v>6.3668341516910862</v>
      </c>
      <c r="L438" s="153" t="s">
        <v>187</v>
      </c>
      <c r="M438">
        <v>0.45287163893790072</v>
      </c>
      <c r="N438">
        <v>0.35594363542664548</v>
      </c>
      <c r="O438">
        <v>0.2210153690362317</v>
      </c>
      <c r="P438">
        <v>9.3555938889331766E-2</v>
      </c>
      <c r="Q438">
        <v>0.27574428636567277</v>
      </c>
      <c r="R438">
        <v>0.39024962513940681</v>
      </c>
      <c r="S438">
        <v>0.1192420058135296</v>
      </c>
      <c r="T438">
        <v>0.25858642292921491</v>
      </c>
    </row>
    <row r="439" spans="1:20" x14ac:dyDescent="0.25">
      <c r="A439" s="152" t="s">
        <v>147</v>
      </c>
      <c r="B439">
        <v>0.50047496829330507</v>
      </c>
      <c r="C439">
        <v>-0.203867553810645</v>
      </c>
      <c r="D439">
        <v>0.99882412317544622</v>
      </c>
      <c r="E439">
        <v>-6.0405492197453531E-2</v>
      </c>
      <c r="G439" s="152" t="s">
        <v>148</v>
      </c>
      <c r="H439">
        <v>15.905116599128601</v>
      </c>
    </row>
    <row r="440" spans="1:20" x14ac:dyDescent="0.25">
      <c r="A440" s="152" t="s">
        <v>148</v>
      </c>
      <c r="B440">
        <v>1.5029176245397411</v>
      </c>
      <c r="C440">
        <v>0.87201111900876571</v>
      </c>
      <c r="D440">
        <v>2.550432438380358</v>
      </c>
      <c r="E440">
        <v>-1.3875106849990979</v>
      </c>
      <c r="G440" s="152" t="s">
        <v>149</v>
      </c>
      <c r="H440">
        <v>10.83039655785257</v>
      </c>
    </row>
    <row r="441" spans="1:20" x14ac:dyDescent="0.25">
      <c r="A441" s="152" t="s">
        <v>149</v>
      </c>
      <c r="B441">
        <v>0.7858896786569014</v>
      </c>
      <c r="C441">
        <v>-0.75087674758968093</v>
      </c>
      <c r="D441">
        <v>1.1248111947567201</v>
      </c>
      <c r="E441">
        <v>0.97668476427321915</v>
      </c>
      <c r="G441" s="152" t="s">
        <v>150</v>
      </c>
      <c r="H441">
        <v>7.901233102855425</v>
      </c>
    </row>
    <row r="442" spans="1:20" x14ac:dyDescent="0.25">
      <c r="A442" s="152" t="s">
        <v>150</v>
      </c>
      <c r="B442">
        <v>0.58759221313346244</v>
      </c>
      <c r="C442">
        <v>-0.26989768368172878</v>
      </c>
      <c r="D442">
        <v>1.2001950575436069</v>
      </c>
      <c r="E442">
        <v>0.6707815260954727</v>
      </c>
      <c r="G442" s="152" t="s">
        <v>151</v>
      </c>
      <c r="H442">
        <v>10.97491899700054</v>
      </c>
    </row>
    <row r="443" spans="1:20" x14ac:dyDescent="0.25">
      <c r="A443" s="152" t="s">
        <v>151</v>
      </c>
      <c r="B443">
        <v>1.0479377486791259</v>
      </c>
      <c r="C443">
        <v>1.033723638340811</v>
      </c>
      <c r="D443">
        <v>1.3316864234419321</v>
      </c>
      <c r="E443">
        <v>-1.426631387879669</v>
      </c>
      <c r="G443" s="152" t="s">
        <v>152</v>
      </c>
      <c r="H443">
        <v>26.461420543827181</v>
      </c>
    </row>
    <row r="444" spans="1:20" x14ac:dyDescent="0.25">
      <c r="A444" s="152" t="s">
        <v>152</v>
      </c>
      <c r="B444">
        <v>1.9042204678061849</v>
      </c>
      <c r="C444">
        <v>-0.70978063304818351</v>
      </c>
      <c r="D444">
        <v>2.3132021940505192</v>
      </c>
      <c r="E444">
        <v>-0.14141168388307471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2"/>
      <c r="B454" s="152" t="s">
        <v>12</v>
      </c>
      <c r="D454" s="152" t="s">
        <v>105</v>
      </c>
      <c r="G454" s="152"/>
      <c r="H454" s="152" t="s">
        <v>130</v>
      </c>
      <c r="L454" s="153"/>
      <c r="M454" s="153" t="s">
        <v>131</v>
      </c>
      <c r="N454" s="153" t="s">
        <v>132</v>
      </c>
      <c r="O454" s="153" t="s">
        <v>133</v>
      </c>
      <c r="P454" s="153" t="s">
        <v>134</v>
      </c>
      <c r="Q454" s="153" t="s">
        <v>135</v>
      </c>
      <c r="R454" s="153" t="s">
        <v>136</v>
      </c>
      <c r="S454" s="153" t="s">
        <v>137</v>
      </c>
      <c r="T454" s="153" t="s">
        <v>138</v>
      </c>
    </row>
    <row r="455" spans="1:20" x14ac:dyDescent="0.25">
      <c r="A455" s="152"/>
      <c r="B455" s="152" t="s">
        <v>139</v>
      </c>
      <c r="C455" s="152" t="s">
        <v>140</v>
      </c>
      <c r="D455" s="152" t="s">
        <v>139</v>
      </c>
      <c r="E455" s="152" t="s">
        <v>140</v>
      </c>
      <c r="G455" s="152" t="s">
        <v>155</v>
      </c>
      <c r="H455">
        <v>147.1305709987891</v>
      </c>
      <c r="L455" s="153" t="s">
        <v>155</v>
      </c>
      <c r="M455">
        <v>0.82298126662848581</v>
      </c>
      <c r="N455">
        <v>0.56343874193728016</v>
      </c>
      <c r="O455">
        <v>0.46697227936839891</v>
      </c>
      <c r="P455">
        <v>0.22813610789587391</v>
      </c>
      <c r="Q455">
        <v>0.45879372524067169</v>
      </c>
      <c r="R455">
        <v>0.47277546295778772</v>
      </c>
      <c r="S455">
        <v>0.14558146816417419</v>
      </c>
      <c r="T455">
        <v>0.4486468452979186</v>
      </c>
    </row>
    <row r="456" spans="1:20" x14ac:dyDescent="0.25">
      <c r="A456" s="152" t="s">
        <v>155</v>
      </c>
      <c r="B456">
        <v>10.15773017393545</v>
      </c>
      <c r="C456">
        <v>-26.730932896338739</v>
      </c>
      <c r="D456">
        <v>10.59687648835853</v>
      </c>
      <c r="E456">
        <v>23.5453515171459</v>
      </c>
      <c r="G456" s="152" t="s">
        <v>156</v>
      </c>
      <c r="H456">
        <v>208.20561437950869</v>
      </c>
      <c r="L456" s="153" t="s">
        <v>156</v>
      </c>
      <c r="M456">
        <v>0.77561361849979915</v>
      </c>
      <c r="N456">
        <v>1</v>
      </c>
      <c r="O456">
        <v>0.5679005309288101</v>
      </c>
      <c r="P456">
        <v>1</v>
      </c>
      <c r="Q456">
        <v>1</v>
      </c>
      <c r="R456">
        <v>1</v>
      </c>
      <c r="S456">
        <v>1</v>
      </c>
      <c r="T456">
        <v>1</v>
      </c>
    </row>
    <row r="457" spans="1:20" x14ac:dyDescent="0.25">
      <c r="A457" s="152" t="s">
        <v>156</v>
      </c>
      <c r="B457">
        <v>11.048839631912371</v>
      </c>
      <c r="C457">
        <v>27.43232691491005</v>
      </c>
      <c r="D457">
        <v>12.05338445640866</v>
      </c>
      <c r="E457">
        <v>-27.912523806182111</v>
      </c>
      <c r="G457" s="152" t="s">
        <v>157</v>
      </c>
      <c r="H457">
        <v>42.682676255048648</v>
      </c>
      <c r="L457" s="153" t="s">
        <v>157</v>
      </c>
      <c r="M457">
        <v>1</v>
      </c>
      <c r="N457">
        <v>0.63892980083155959</v>
      </c>
      <c r="O457">
        <v>1</v>
      </c>
      <c r="P457">
        <v>0.3261127939532219</v>
      </c>
      <c r="Q457">
        <v>0.57893037990052065</v>
      </c>
      <c r="R457">
        <v>0.66452924239565014</v>
      </c>
      <c r="S457">
        <v>0.58125993241472595</v>
      </c>
      <c r="T457">
        <v>0.30153656231576059</v>
      </c>
    </row>
    <row r="458" spans="1:20" x14ac:dyDescent="0.25">
      <c r="A458" s="152" t="s">
        <v>157</v>
      </c>
      <c r="B458">
        <v>1.8217686029732929</v>
      </c>
      <c r="C458">
        <v>0.92118400142352186</v>
      </c>
      <c r="D458">
        <v>2.6734977900681618</v>
      </c>
      <c r="E458">
        <v>-3.1858939370332919</v>
      </c>
      <c r="G458" s="152" t="s">
        <v>158</v>
      </c>
      <c r="H458">
        <v>41.854810471994512</v>
      </c>
      <c r="L458" s="153" t="s">
        <v>158</v>
      </c>
      <c r="M458">
        <v>0.72994169383514607</v>
      </c>
      <c r="N458">
        <v>0.59009191426185925</v>
      </c>
      <c r="O458">
        <v>0.70916010108588023</v>
      </c>
      <c r="P458">
        <v>0.2466232273517644</v>
      </c>
      <c r="Q458">
        <v>0.38579040364830008</v>
      </c>
      <c r="R458">
        <v>0.51316672882086622</v>
      </c>
      <c r="S458">
        <v>0.17458467616992099</v>
      </c>
      <c r="T458">
        <v>0.27320348360737601</v>
      </c>
    </row>
    <row r="459" spans="1:20" x14ac:dyDescent="0.25">
      <c r="A459" s="152" t="s">
        <v>158</v>
      </c>
      <c r="B459">
        <v>1.670478244815816</v>
      </c>
      <c r="C459">
        <v>2.9309228821329132</v>
      </c>
      <c r="D459">
        <v>3.2949999842796052</v>
      </c>
      <c r="E459">
        <v>5.7878581249287668</v>
      </c>
      <c r="G459" s="152" t="s">
        <v>159</v>
      </c>
      <c r="H459">
        <v>29.811008264492511</v>
      </c>
      <c r="L459" s="153" t="s">
        <v>159</v>
      </c>
      <c r="M459">
        <v>0.80326261026274193</v>
      </c>
      <c r="N459">
        <v>0.55915723718924837</v>
      </c>
      <c r="O459">
        <v>0.65587590904566218</v>
      </c>
      <c r="P459">
        <v>0.26004266710197549</v>
      </c>
      <c r="Q459">
        <v>0.55226751702151911</v>
      </c>
      <c r="R459">
        <v>0.50366973325260034</v>
      </c>
      <c r="S459">
        <v>0.28965365156675199</v>
      </c>
      <c r="T459">
        <v>0.37650221520267618</v>
      </c>
    </row>
    <row r="460" spans="1:20" x14ac:dyDescent="0.25">
      <c r="A460" s="152" t="s">
        <v>159</v>
      </c>
      <c r="B460">
        <v>3.41406439581898</v>
      </c>
      <c r="C460">
        <v>-7.7130107420985459</v>
      </c>
      <c r="D460">
        <v>1.475618786876044</v>
      </c>
      <c r="E460">
        <v>1.9257073929366859</v>
      </c>
      <c r="G460" s="152" t="s">
        <v>160</v>
      </c>
      <c r="H460">
        <v>64.327141048331896</v>
      </c>
      <c r="L460" s="153" t="s">
        <v>160</v>
      </c>
      <c r="M460">
        <v>0.71921484539988656</v>
      </c>
      <c r="N460">
        <v>0.57807125608210164</v>
      </c>
      <c r="O460">
        <v>0.71123021325422542</v>
      </c>
      <c r="P460">
        <v>0.32991629425102192</v>
      </c>
      <c r="Q460">
        <v>0.87465421763726592</v>
      </c>
      <c r="R460">
        <v>0.44467276138706779</v>
      </c>
      <c r="S460">
        <v>0.18961955413414919</v>
      </c>
      <c r="T460">
        <v>0.2156878832584066</v>
      </c>
    </row>
    <row r="461" spans="1:20" x14ac:dyDescent="0.25">
      <c r="A461" s="152" t="s">
        <v>160</v>
      </c>
      <c r="B461">
        <v>3.293580788568744</v>
      </c>
      <c r="C461">
        <v>6.3175652600141436</v>
      </c>
      <c r="D461">
        <v>4.6042242851709112</v>
      </c>
      <c r="E461">
        <v>-7.4166682183822923</v>
      </c>
      <c r="G461" s="152" t="s">
        <v>187</v>
      </c>
      <c r="H461">
        <v>7.3579965664239104</v>
      </c>
    </row>
    <row r="462" spans="1:20" x14ac:dyDescent="0.25">
      <c r="A462" s="152" t="s">
        <v>187</v>
      </c>
      <c r="B462">
        <v>0.84491463074635342</v>
      </c>
      <c r="C462">
        <v>0.34106549327422792</v>
      </c>
      <c r="D462">
        <v>0.73842645630307779</v>
      </c>
      <c r="E462">
        <v>-1.521726339948585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2"/>
      <c r="B477" s="152" t="s">
        <v>12</v>
      </c>
      <c r="D477" s="152" t="s">
        <v>105</v>
      </c>
      <c r="G477" s="152"/>
      <c r="H477" s="152" t="s">
        <v>130</v>
      </c>
      <c r="L477" s="153"/>
      <c r="M477" s="153" t="s">
        <v>131</v>
      </c>
      <c r="N477" s="153" t="s">
        <v>132</v>
      </c>
      <c r="O477" s="153" t="s">
        <v>133</v>
      </c>
      <c r="P477" s="153" t="s">
        <v>134</v>
      </c>
      <c r="Q477" s="153" t="s">
        <v>135</v>
      </c>
      <c r="R477" s="153" t="s">
        <v>136</v>
      </c>
      <c r="S477" s="153" t="s">
        <v>137</v>
      </c>
      <c r="T477" s="153" t="s">
        <v>138</v>
      </c>
    </row>
    <row r="478" spans="1:20" x14ac:dyDescent="0.25">
      <c r="A478" s="152"/>
      <c r="B478" s="152" t="s">
        <v>139</v>
      </c>
      <c r="C478" s="152" t="s">
        <v>140</v>
      </c>
      <c r="D478" s="152" t="s">
        <v>139</v>
      </c>
      <c r="E478" s="152" t="s">
        <v>140</v>
      </c>
      <c r="G478" s="152" t="s">
        <v>155</v>
      </c>
      <c r="H478">
        <v>81.852980918288694</v>
      </c>
      <c r="L478" s="153" t="s">
        <v>141</v>
      </c>
      <c r="M478">
        <v>0.10545281074515241</v>
      </c>
      <c r="N478">
        <v>0.36439554021563259</v>
      </c>
      <c r="O478">
        <v>9.0051176458229826E-2</v>
      </c>
      <c r="P478">
        <v>7.9480697097236666E-2</v>
      </c>
      <c r="Q478">
        <v>0.15500083796160299</v>
      </c>
      <c r="R478">
        <v>0.34376614622026019</v>
      </c>
      <c r="S478">
        <v>0.3782990125135639</v>
      </c>
      <c r="T478">
        <v>0.21969437450629151</v>
      </c>
    </row>
    <row r="479" spans="1:20" x14ac:dyDescent="0.25">
      <c r="A479" s="152" t="s">
        <v>155</v>
      </c>
      <c r="B479">
        <v>3.50000374645776</v>
      </c>
      <c r="C479">
        <v>-12.416212430202471</v>
      </c>
      <c r="D479">
        <v>6.5457542356358829</v>
      </c>
      <c r="E479">
        <v>25.940831489619828</v>
      </c>
      <c r="G479" s="152" t="s">
        <v>156</v>
      </c>
      <c r="H479">
        <v>171.1433965229883</v>
      </c>
      <c r="L479" s="153" t="s">
        <v>142</v>
      </c>
      <c r="M479">
        <v>0.114260226744896</v>
      </c>
      <c r="N479">
        <v>0.41917379322059373</v>
      </c>
      <c r="O479">
        <v>0.10180238722291809</v>
      </c>
      <c r="P479">
        <v>0.205999291865754</v>
      </c>
      <c r="Q479">
        <v>0.44859577430119812</v>
      </c>
      <c r="R479">
        <v>0.36733123943589002</v>
      </c>
      <c r="S479">
        <v>0.43383018787771249</v>
      </c>
      <c r="T479">
        <v>0.25504309140597631</v>
      </c>
    </row>
    <row r="480" spans="1:20" x14ac:dyDescent="0.25">
      <c r="A480" s="152" t="s">
        <v>156</v>
      </c>
      <c r="B480">
        <v>4.1385857712105576</v>
      </c>
      <c r="C480">
        <v>12.94122123069609</v>
      </c>
      <c r="D480">
        <v>8.4878760376506968</v>
      </c>
      <c r="E480">
        <v>-24.958020830388811</v>
      </c>
      <c r="G480" s="152" t="s">
        <v>157</v>
      </c>
      <c r="H480">
        <v>65.197814587093902</v>
      </c>
      <c r="L480" s="153" t="s">
        <v>143</v>
      </c>
      <c r="M480">
        <v>0.110221032103424</v>
      </c>
      <c r="N480">
        <v>0.36346184128572923</v>
      </c>
      <c r="O480">
        <v>9.4538447336991085E-2</v>
      </c>
      <c r="P480">
        <v>0.45969756076199242</v>
      </c>
      <c r="Q480">
        <v>0.19575004621517911</v>
      </c>
      <c r="R480">
        <v>0.30412001600331112</v>
      </c>
      <c r="S480">
        <v>0.46584665502360179</v>
      </c>
      <c r="T480">
        <v>0.2567081578852467</v>
      </c>
    </row>
    <row r="481" spans="1:20" x14ac:dyDescent="0.25">
      <c r="A481" s="152" t="s">
        <v>157</v>
      </c>
      <c r="B481">
        <v>2.3694045552686211</v>
      </c>
      <c r="C481">
        <v>-6.0956341127442011</v>
      </c>
      <c r="D481">
        <v>2.4671795270697152</v>
      </c>
      <c r="E481">
        <v>2.688045920502355</v>
      </c>
      <c r="G481" s="152" t="s">
        <v>158</v>
      </c>
      <c r="H481">
        <v>18.64004285034839</v>
      </c>
      <c r="L481" s="153" t="s">
        <v>144</v>
      </c>
      <c r="M481">
        <v>0.1149588836555057</v>
      </c>
      <c r="N481">
        <v>0.34235778666474193</v>
      </c>
      <c r="O481">
        <v>0.1296099308282882</v>
      </c>
      <c r="P481">
        <v>8.4546202011661159E-2</v>
      </c>
      <c r="Q481">
        <v>0.21461982037716831</v>
      </c>
      <c r="R481">
        <v>0.301795506064582</v>
      </c>
      <c r="S481">
        <v>0.48916105903352691</v>
      </c>
      <c r="T481">
        <v>0.26810030195101903</v>
      </c>
    </row>
    <row r="482" spans="1:20" x14ac:dyDescent="0.25">
      <c r="A482" s="152" t="s">
        <v>158</v>
      </c>
      <c r="B482">
        <v>1.426412223482318</v>
      </c>
      <c r="C482">
        <v>3.5391599562683052</v>
      </c>
      <c r="D482">
        <v>1.387485654154571</v>
      </c>
      <c r="E482">
        <v>-0.8857466025215226</v>
      </c>
      <c r="G482" s="152" t="s">
        <v>159</v>
      </c>
      <c r="H482">
        <v>29.748046704638568</v>
      </c>
      <c r="L482" s="153" t="s">
        <v>145</v>
      </c>
      <c r="M482">
        <v>0.211405192910121</v>
      </c>
      <c r="N482">
        <v>0.41548998788541242</v>
      </c>
      <c r="O482">
        <v>0.2642261236128578</v>
      </c>
      <c r="P482">
        <v>0.26455107136332762</v>
      </c>
      <c r="Q482">
        <v>0.43407658287103928</v>
      </c>
      <c r="R482">
        <v>0.36614684807025422</v>
      </c>
      <c r="S482">
        <v>0.36690526958566683</v>
      </c>
      <c r="T482">
        <v>0.33053048123520667</v>
      </c>
    </row>
    <row r="483" spans="1:20" x14ac:dyDescent="0.25">
      <c r="A483" s="152" t="s">
        <v>159</v>
      </c>
      <c r="B483">
        <v>2.7482705408984152</v>
      </c>
      <c r="C483">
        <v>1.725462684030769</v>
      </c>
      <c r="D483">
        <v>3.4365342735467039</v>
      </c>
      <c r="E483">
        <v>-4.9281392619283064</v>
      </c>
      <c r="G483" s="152" t="s">
        <v>160</v>
      </c>
      <c r="H483">
        <v>17.542254160931389</v>
      </c>
      <c r="L483" s="153" t="s">
        <v>146</v>
      </c>
      <c r="M483">
        <v>0.1198723283539955</v>
      </c>
      <c r="N483">
        <v>0.37979523945445481</v>
      </c>
      <c r="O483">
        <v>0.1241901446078066</v>
      </c>
      <c r="P483">
        <v>0.3624574801645789</v>
      </c>
      <c r="Q483">
        <v>0.23182907555355739</v>
      </c>
      <c r="R483">
        <v>0.3177248869315335</v>
      </c>
      <c r="S483">
        <v>0.37531048304715858</v>
      </c>
      <c r="T483">
        <v>0.30974501194429599</v>
      </c>
    </row>
    <row r="484" spans="1:20" x14ac:dyDescent="0.25">
      <c r="A484" s="152" t="s">
        <v>160</v>
      </c>
      <c r="B484">
        <v>1.9084353129362019</v>
      </c>
      <c r="C484">
        <v>-3.7273389747606651</v>
      </c>
      <c r="D484">
        <v>0.79714715045854256</v>
      </c>
      <c r="E484">
        <v>1.349556585502804</v>
      </c>
      <c r="L484" s="153" t="s">
        <v>147</v>
      </c>
      <c r="M484">
        <v>0.11733176457778589</v>
      </c>
      <c r="N484">
        <v>0.36215045975879862</v>
      </c>
      <c r="O484">
        <v>0.20124665921583351</v>
      </c>
      <c r="P484">
        <v>9.0357668960182436E-2</v>
      </c>
      <c r="Q484">
        <v>0.19293081058175951</v>
      </c>
      <c r="R484">
        <v>0.46064303705104509</v>
      </c>
      <c r="S484">
        <v>0.39913327660055448</v>
      </c>
      <c r="T484">
        <v>0.28862068818490089</v>
      </c>
    </row>
    <row r="485" spans="1:20" x14ac:dyDescent="0.25">
      <c r="L485" s="153" t="s">
        <v>148</v>
      </c>
      <c r="M485">
        <v>0.84500763120730682</v>
      </c>
      <c r="N485">
        <v>1</v>
      </c>
      <c r="O485">
        <v>0.86370337515534557</v>
      </c>
      <c r="P485">
        <v>0.7429479643066943</v>
      </c>
      <c r="Q485">
        <v>0.51742889125518721</v>
      </c>
      <c r="R485">
        <v>1</v>
      </c>
      <c r="S485">
        <v>0.89141321857856248</v>
      </c>
      <c r="T485">
        <v>0.99961302177880706</v>
      </c>
    </row>
    <row r="486" spans="1:20" x14ac:dyDescent="0.25">
      <c r="L486" s="153" t="s">
        <v>149</v>
      </c>
      <c r="M486">
        <v>1</v>
      </c>
      <c r="N486">
        <v>0.86253668038316078</v>
      </c>
      <c r="O486">
        <v>1</v>
      </c>
      <c r="P486">
        <v>0.86516632926502357</v>
      </c>
      <c r="Q486">
        <v>0.66755110177292565</v>
      </c>
      <c r="R486">
        <v>0.74394379023773916</v>
      </c>
      <c r="S486">
        <v>1</v>
      </c>
      <c r="T486">
        <v>1</v>
      </c>
    </row>
    <row r="487" spans="1:20" x14ac:dyDescent="0.25">
      <c r="L487" s="153" t="s">
        <v>150</v>
      </c>
      <c r="M487">
        <v>0.65558351288951189</v>
      </c>
      <c r="N487">
        <v>0.89017486877483942</v>
      </c>
      <c r="O487">
        <v>0.57551559785914663</v>
      </c>
      <c r="P487">
        <v>1</v>
      </c>
      <c r="Q487">
        <v>1</v>
      </c>
      <c r="R487">
        <v>0.56750809513629452</v>
      </c>
      <c r="S487">
        <v>0.56390611273146429</v>
      </c>
      <c r="T487">
        <v>0.76469440205700367</v>
      </c>
    </row>
    <row r="488" spans="1:20" x14ac:dyDescent="0.25">
      <c r="L488" s="153" t="s">
        <v>151</v>
      </c>
      <c r="M488">
        <v>0.56616215406546078</v>
      </c>
      <c r="N488">
        <v>0.61676780357368499</v>
      </c>
      <c r="O488">
        <v>0.53199363034494107</v>
      </c>
      <c r="P488">
        <v>0.46363551653326562</v>
      </c>
      <c r="Q488">
        <v>0.64712526246058977</v>
      </c>
      <c r="R488">
        <v>0.65523883723646215</v>
      </c>
      <c r="S488">
        <v>0.54378393363220867</v>
      </c>
      <c r="T488">
        <v>0.60218911235129813</v>
      </c>
    </row>
    <row r="489" spans="1:20" x14ac:dyDescent="0.25">
      <c r="L489" s="153" t="s">
        <v>152</v>
      </c>
      <c r="M489">
        <v>0.13515256106185311</v>
      </c>
      <c r="N489">
        <v>0.39762028549936479</v>
      </c>
      <c r="O489">
        <v>0.23109614541117901</v>
      </c>
      <c r="P489">
        <v>0.23708654992736111</v>
      </c>
      <c r="Q489">
        <v>0.38678982302665532</v>
      </c>
      <c r="R489">
        <v>0.55165207422910023</v>
      </c>
      <c r="S489">
        <v>0.42436848610718142</v>
      </c>
      <c r="T489">
        <v>0.43027957958087448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2"/>
      <c r="B500" s="152" t="s">
        <v>12</v>
      </c>
      <c r="D500" s="152" t="s">
        <v>105</v>
      </c>
      <c r="G500" s="152"/>
      <c r="H500" s="152" t="s">
        <v>130</v>
      </c>
      <c r="L500" s="153"/>
      <c r="M500" s="153" t="s">
        <v>131</v>
      </c>
      <c r="N500" s="153" t="s">
        <v>132</v>
      </c>
      <c r="O500" s="153" t="s">
        <v>133</v>
      </c>
      <c r="P500" s="153" t="s">
        <v>134</v>
      </c>
      <c r="Q500" s="153" t="s">
        <v>135</v>
      </c>
      <c r="R500" s="153" t="s">
        <v>136</v>
      </c>
      <c r="S500" s="153" t="s">
        <v>137</v>
      </c>
      <c r="T500" s="153" t="s">
        <v>138</v>
      </c>
    </row>
    <row r="501" spans="1:20" x14ac:dyDescent="0.25">
      <c r="A501" s="152"/>
      <c r="B501" s="152" t="s">
        <v>139</v>
      </c>
      <c r="C501" s="152" t="s">
        <v>140</v>
      </c>
      <c r="D501" s="152" t="s">
        <v>139</v>
      </c>
      <c r="E501" s="152" t="s">
        <v>140</v>
      </c>
      <c r="G501" s="152" t="s">
        <v>141</v>
      </c>
      <c r="H501">
        <v>649.63380132508996</v>
      </c>
      <c r="L501" s="153" t="s">
        <v>141</v>
      </c>
      <c r="M501">
        <v>0.90026663377981053</v>
      </c>
      <c r="N501">
        <v>1</v>
      </c>
      <c r="O501">
        <v>0.91770501057109599</v>
      </c>
      <c r="P501">
        <v>0.99999999999999989</v>
      </c>
      <c r="Q501">
        <v>0.83404012602068156</v>
      </c>
      <c r="R501">
        <v>0.9410413598094679</v>
      </c>
      <c r="S501">
        <v>0.8851522155578101</v>
      </c>
      <c r="T501">
        <v>0.90300777102667107</v>
      </c>
    </row>
    <row r="502" spans="1:20" x14ac:dyDescent="0.25">
      <c r="A502" s="152" t="s">
        <v>141</v>
      </c>
      <c r="B502">
        <v>8.0264475923740868</v>
      </c>
      <c r="C502">
        <v>-4.4561796734896006</v>
      </c>
      <c r="D502">
        <v>12.85046016882059</v>
      </c>
      <c r="E502">
        <v>13.240506192775291</v>
      </c>
      <c r="G502" s="152" t="s">
        <v>142</v>
      </c>
      <c r="H502">
        <v>397.23040919615232</v>
      </c>
      <c r="L502" s="153" t="s">
        <v>142</v>
      </c>
      <c r="M502">
        <v>0.87724982961691189</v>
      </c>
      <c r="N502">
        <v>0.92341345251479279</v>
      </c>
      <c r="O502">
        <v>0.62494481922863321</v>
      </c>
      <c r="P502">
        <v>0.38915466175950542</v>
      </c>
      <c r="Q502">
        <v>0.75619309282863689</v>
      </c>
      <c r="R502">
        <v>0.82907222611012088</v>
      </c>
      <c r="S502">
        <v>1</v>
      </c>
      <c r="T502">
        <v>0.75388426385272467</v>
      </c>
    </row>
    <row r="503" spans="1:20" x14ac:dyDescent="0.25">
      <c r="A503" s="152" t="s">
        <v>142</v>
      </c>
      <c r="B503">
        <v>6.7372984739453612</v>
      </c>
      <c r="C503">
        <v>3.6944059802613509</v>
      </c>
      <c r="D503">
        <v>8.5861198152827587</v>
      </c>
      <c r="E503">
        <v>-9.2510344017504575</v>
      </c>
      <c r="G503" s="152" t="s">
        <v>143</v>
      </c>
      <c r="H503">
        <v>601.30937919125358</v>
      </c>
      <c r="L503" s="153" t="s">
        <v>143</v>
      </c>
      <c r="M503">
        <v>0.96754276634968928</v>
      </c>
      <c r="N503">
        <v>0.90186807954666448</v>
      </c>
      <c r="O503">
        <v>0.63607101101861718</v>
      </c>
      <c r="P503">
        <v>0.28750313908133351</v>
      </c>
      <c r="Q503">
        <v>0.80884460520380519</v>
      </c>
      <c r="R503">
        <v>0.83321215839794893</v>
      </c>
      <c r="S503">
        <v>0.66780196566590366</v>
      </c>
      <c r="T503">
        <v>0.97781471490803618</v>
      </c>
    </row>
    <row r="504" spans="1:20" x14ac:dyDescent="0.25">
      <c r="A504" s="152" t="s">
        <v>143</v>
      </c>
      <c r="B504">
        <v>5.9425832840111834</v>
      </c>
      <c r="C504">
        <v>-2.1529659248363142</v>
      </c>
      <c r="D504">
        <v>9.9388679139270799</v>
      </c>
      <c r="E504">
        <v>-5.2601008270354539</v>
      </c>
      <c r="G504" s="152" t="s">
        <v>144</v>
      </c>
      <c r="H504">
        <v>362.84794775490502</v>
      </c>
      <c r="L504" s="153" t="s">
        <v>144</v>
      </c>
      <c r="M504">
        <v>1</v>
      </c>
      <c r="N504">
        <v>0.94008075892822762</v>
      </c>
      <c r="O504">
        <v>0.65810592757784991</v>
      </c>
      <c r="P504">
        <v>0.3997668194472328</v>
      </c>
      <c r="Q504">
        <v>0.70524670486454832</v>
      </c>
      <c r="R504">
        <v>0.74142267618103808</v>
      </c>
      <c r="S504">
        <v>0.69375843417172145</v>
      </c>
      <c r="T504">
        <v>0.81671632228721092</v>
      </c>
    </row>
    <row r="505" spans="1:20" x14ac:dyDescent="0.25">
      <c r="A505" s="152" t="s">
        <v>144</v>
      </c>
      <c r="B505">
        <v>6.3009426883095676</v>
      </c>
      <c r="C505">
        <v>-0.73864622858169171</v>
      </c>
      <c r="D505">
        <v>7.2602019853300437</v>
      </c>
      <c r="E505">
        <v>6.6190484139717238</v>
      </c>
      <c r="G505" s="152" t="s">
        <v>145</v>
      </c>
      <c r="H505">
        <v>283.0129763197744</v>
      </c>
      <c r="L505" s="153" t="s">
        <v>145</v>
      </c>
      <c r="M505">
        <v>0.89478745620193645</v>
      </c>
      <c r="N505">
        <v>0.94166081403514035</v>
      </c>
      <c r="O505">
        <v>0.64929482840537978</v>
      </c>
      <c r="P505">
        <v>0.34582939217695069</v>
      </c>
      <c r="Q505">
        <v>0.8810692512880417</v>
      </c>
      <c r="R505">
        <v>0.84720275607025297</v>
      </c>
      <c r="S505">
        <v>0.7424339989247819</v>
      </c>
      <c r="T505">
        <v>0.73749778307018932</v>
      </c>
    </row>
    <row r="506" spans="1:20" x14ac:dyDescent="0.25">
      <c r="A506" s="152" t="s">
        <v>145</v>
      </c>
      <c r="B506">
        <v>6.9927940216599094</v>
      </c>
      <c r="C506">
        <v>4.7349744758211267</v>
      </c>
      <c r="D506">
        <v>8.0463702295074171</v>
      </c>
      <c r="E506">
        <v>-3.589493473083329</v>
      </c>
      <c r="G506" s="152" t="s">
        <v>146</v>
      </c>
      <c r="H506">
        <v>429.33055429421648</v>
      </c>
      <c r="L506" s="153" t="s">
        <v>146</v>
      </c>
      <c r="M506">
        <v>0.89420093512886156</v>
      </c>
      <c r="N506">
        <v>0.87402210067740704</v>
      </c>
      <c r="O506">
        <v>0.57344243885764623</v>
      </c>
      <c r="P506">
        <v>0.28818190278074662</v>
      </c>
      <c r="Q506">
        <v>0.77445424934626905</v>
      </c>
      <c r="R506">
        <v>0.82755763449086062</v>
      </c>
      <c r="S506">
        <v>0.55213764992896786</v>
      </c>
      <c r="T506">
        <v>0.8473884107625953</v>
      </c>
    </row>
    <row r="507" spans="1:20" x14ac:dyDescent="0.25">
      <c r="A507" s="152" t="s">
        <v>146</v>
      </c>
      <c r="B507">
        <v>6.6307594346540446</v>
      </c>
      <c r="C507">
        <v>-6.3032682296731739</v>
      </c>
      <c r="D507">
        <v>6.8398667546009593</v>
      </c>
      <c r="E507">
        <v>4.4064670011371767</v>
      </c>
      <c r="G507" s="152" t="s">
        <v>147</v>
      </c>
      <c r="H507">
        <v>348.41130591269689</v>
      </c>
      <c r="L507" s="153" t="s">
        <v>147</v>
      </c>
      <c r="M507">
        <v>0.89083312673910431</v>
      </c>
      <c r="N507">
        <v>0.86705150107540407</v>
      </c>
      <c r="O507">
        <v>0.58032711121176928</v>
      </c>
      <c r="P507">
        <v>0.36522927638605168</v>
      </c>
      <c r="Q507">
        <v>0.70575230057506988</v>
      </c>
      <c r="R507">
        <v>0.99999999999999989</v>
      </c>
      <c r="S507">
        <v>0.52421277542180256</v>
      </c>
      <c r="T507">
        <v>0.91143044360422942</v>
      </c>
    </row>
    <row r="508" spans="1:20" x14ac:dyDescent="0.25">
      <c r="A508" s="152" t="s">
        <v>147</v>
      </c>
      <c r="B508">
        <v>7.0394741868976398</v>
      </c>
      <c r="C508">
        <v>-3.5645495694620819</v>
      </c>
      <c r="D508">
        <v>9.253475022691708</v>
      </c>
      <c r="E508">
        <v>2.4283001284139298</v>
      </c>
      <c r="G508" s="152" t="s">
        <v>148</v>
      </c>
      <c r="H508">
        <v>7002.0885771133044</v>
      </c>
      <c r="L508" s="153" t="s">
        <v>148</v>
      </c>
      <c r="M508">
        <v>0.88811859742004529</v>
      </c>
      <c r="N508">
        <v>0.94858738871004633</v>
      </c>
      <c r="O508">
        <v>1</v>
      </c>
      <c r="P508">
        <v>0.30843346780512471</v>
      </c>
      <c r="Q508">
        <v>1</v>
      </c>
      <c r="R508">
        <v>0.82160717412204065</v>
      </c>
      <c r="S508">
        <v>0.73956312810158609</v>
      </c>
      <c r="T508">
        <v>0.78094083951677917</v>
      </c>
    </row>
    <row r="509" spans="1:20" x14ac:dyDescent="0.25">
      <c r="A509" s="152" t="s">
        <v>148</v>
      </c>
      <c r="B509">
        <v>35.766515211921977</v>
      </c>
      <c r="C509">
        <v>-12.657693531948381</v>
      </c>
      <c r="D509">
        <v>51.981772505628307</v>
      </c>
      <c r="E509">
        <v>-1.9083360463695249</v>
      </c>
      <c r="G509" s="152" t="s">
        <v>149</v>
      </c>
      <c r="H509">
        <v>1179.349036453121</v>
      </c>
      <c r="L509" s="153" t="s">
        <v>149</v>
      </c>
      <c r="M509">
        <v>0.83888112847359653</v>
      </c>
      <c r="N509">
        <v>0.92619149761925135</v>
      </c>
      <c r="O509">
        <v>0.76892831841419529</v>
      </c>
      <c r="P509">
        <v>0.32069642246736668</v>
      </c>
      <c r="Q509">
        <v>0.81901947664741959</v>
      </c>
      <c r="R509">
        <v>0.74530693223946243</v>
      </c>
      <c r="S509">
        <v>0.83912402931336716</v>
      </c>
      <c r="T509">
        <v>0.77640836071107278</v>
      </c>
    </row>
    <row r="510" spans="1:20" x14ac:dyDescent="0.25">
      <c r="A510" s="152" t="s">
        <v>149</v>
      </c>
      <c r="B510">
        <v>10.39914200708596</v>
      </c>
      <c r="C510">
        <v>1.171271933916344</v>
      </c>
      <c r="D510">
        <v>14.41315103646712</v>
      </c>
      <c r="E510">
        <v>-2.4082980443880722</v>
      </c>
      <c r="G510" s="152" t="s">
        <v>150</v>
      </c>
      <c r="H510">
        <v>876.75622645813473</v>
      </c>
      <c r="L510" s="153" t="s">
        <v>150</v>
      </c>
      <c r="M510">
        <v>0.90518581922715657</v>
      </c>
      <c r="N510">
        <v>0.9611066381937563</v>
      </c>
      <c r="O510">
        <v>0.84615670581656854</v>
      </c>
      <c r="P510">
        <v>0.31722336857571082</v>
      </c>
      <c r="Q510">
        <v>0.75620631401402405</v>
      </c>
      <c r="R510">
        <v>0.79618673563623099</v>
      </c>
      <c r="S510">
        <v>0.6197557409866139</v>
      </c>
      <c r="T510">
        <v>0.86065144342754207</v>
      </c>
    </row>
    <row r="511" spans="1:20" x14ac:dyDescent="0.25">
      <c r="A511" s="152" t="s">
        <v>150</v>
      </c>
      <c r="B511">
        <v>10.157563872591259</v>
      </c>
      <c r="C511">
        <v>6.5524076595228298</v>
      </c>
      <c r="D511">
        <v>16.293562575465138</v>
      </c>
      <c r="E511">
        <v>-12.37079387997097</v>
      </c>
      <c r="G511" s="152" t="s">
        <v>151</v>
      </c>
      <c r="H511">
        <v>807.72384969880659</v>
      </c>
      <c r="L511" s="153" t="s">
        <v>151</v>
      </c>
      <c r="M511">
        <v>0.93870637708120319</v>
      </c>
      <c r="N511">
        <v>0.88729966061690391</v>
      </c>
      <c r="O511">
        <v>0.73372362158079396</v>
      </c>
      <c r="P511">
        <v>0.27248145945342589</v>
      </c>
      <c r="Q511">
        <v>0.7462535175043018</v>
      </c>
      <c r="R511">
        <v>0.75271435254633812</v>
      </c>
      <c r="S511">
        <v>0.64165531054579406</v>
      </c>
      <c r="T511">
        <v>0.84126948425074111</v>
      </c>
    </row>
    <row r="512" spans="1:20" x14ac:dyDescent="0.25">
      <c r="A512" s="152" t="s">
        <v>151</v>
      </c>
      <c r="B512">
        <v>8.0501140529520736</v>
      </c>
      <c r="C512">
        <v>-0.57858393042788525</v>
      </c>
      <c r="D512">
        <v>13.617202870220449</v>
      </c>
      <c r="E512">
        <v>0.28865966713261437</v>
      </c>
      <c r="G512" s="152" t="s">
        <v>152</v>
      </c>
      <c r="H512">
        <v>280.82080936753943</v>
      </c>
      <c r="L512" s="153" t="s">
        <v>152</v>
      </c>
      <c r="M512">
        <v>0.88732873774520771</v>
      </c>
      <c r="N512">
        <v>0.83699619071811782</v>
      </c>
      <c r="O512">
        <v>0.64783103592932267</v>
      </c>
      <c r="P512">
        <v>0.24276473737755391</v>
      </c>
      <c r="Q512">
        <v>0.84828265563926497</v>
      </c>
      <c r="R512">
        <v>0.71763795539637787</v>
      </c>
      <c r="S512">
        <v>0.62586492464255239</v>
      </c>
      <c r="T512">
        <v>1</v>
      </c>
    </row>
    <row r="513" spans="1:20" x14ac:dyDescent="0.25">
      <c r="A513" s="152" t="s">
        <v>152</v>
      </c>
      <c r="B513">
        <v>5.4874774915790541</v>
      </c>
      <c r="C513">
        <v>-1.3528999405488089</v>
      </c>
      <c r="D513">
        <v>9.0915374439494663</v>
      </c>
      <c r="E513">
        <v>5.4518573122304206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2"/>
      <c r="B523" s="152" t="s">
        <v>12</v>
      </c>
      <c r="D523" s="152" t="s">
        <v>105</v>
      </c>
      <c r="G523" s="152"/>
      <c r="H523" s="152" t="s">
        <v>130</v>
      </c>
      <c r="L523" s="153"/>
      <c r="M523" s="153" t="s">
        <v>131</v>
      </c>
      <c r="N523" s="153" t="s">
        <v>132</v>
      </c>
      <c r="O523" s="153" t="s">
        <v>133</v>
      </c>
      <c r="P523" s="153" t="s">
        <v>134</v>
      </c>
      <c r="Q523" s="153" t="s">
        <v>135</v>
      </c>
      <c r="R523" s="153" t="s">
        <v>136</v>
      </c>
      <c r="S523" s="153" t="s">
        <v>137</v>
      </c>
      <c r="T523" s="153" t="s">
        <v>138</v>
      </c>
    </row>
    <row r="524" spans="1:20" x14ac:dyDescent="0.25">
      <c r="A524" s="152"/>
      <c r="B524" s="152" t="s">
        <v>139</v>
      </c>
      <c r="C524" s="152" t="s">
        <v>140</v>
      </c>
      <c r="D524" s="152" t="s">
        <v>139</v>
      </c>
      <c r="E524" s="152" t="s">
        <v>140</v>
      </c>
      <c r="G524" s="152" t="s">
        <v>141</v>
      </c>
      <c r="H524">
        <v>25.326677768113331</v>
      </c>
      <c r="L524" s="153" t="s">
        <v>141</v>
      </c>
      <c r="M524">
        <v>0.90409678375097258</v>
      </c>
      <c r="N524">
        <v>0.90598501395845032</v>
      </c>
      <c r="O524">
        <v>0.82429306341287623</v>
      </c>
      <c r="P524">
        <v>0.77519083671073696</v>
      </c>
      <c r="Q524">
        <v>1</v>
      </c>
      <c r="R524">
        <v>0.90313993413561888</v>
      </c>
      <c r="S524">
        <v>0.7454057144194518</v>
      </c>
      <c r="T524">
        <v>1</v>
      </c>
    </row>
    <row r="525" spans="1:20" x14ac:dyDescent="0.25">
      <c r="A525" s="152" t="s">
        <v>141</v>
      </c>
      <c r="B525">
        <v>2.0054360734413059</v>
      </c>
      <c r="C525">
        <v>-1.513256591589859</v>
      </c>
      <c r="D525">
        <v>2.3444142686255232</v>
      </c>
      <c r="E525">
        <v>2.3689184359799351</v>
      </c>
      <c r="G525" s="152" t="s">
        <v>142</v>
      </c>
      <c r="H525">
        <v>22.11553788167415</v>
      </c>
      <c r="L525" s="153" t="s">
        <v>142</v>
      </c>
      <c r="M525">
        <v>0.97794418411452211</v>
      </c>
      <c r="N525">
        <v>0.92913163951717415</v>
      </c>
      <c r="O525">
        <v>0.79808858305546049</v>
      </c>
      <c r="P525">
        <v>0.76997938777983699</v>
      </c>
      <c r="Q525">
        <v>0.70858638287385023</v>
      </c>
      <c r="R525">
        <v>0.91754252536212555</v>
      </c>
      <c r="S525">
        <v>0.70010179976900377</v>
      </c>
      <c r="T525">
        <v>0.95945526971191897</v>
      </c>
    </row>
    <row r="526" spans="1:20" x14ac:dyDescent="0.25">
      <c r="A526" s="152" t="s">
        <v>142</v>
      </c>
      <c r="B526">
        <v>1.637496207618758</v>
      </c>
      <c r="C526">
        <v>-1.91783211900928</v>
      </c>
      <c r="D526">
        <v>2.784129768741864</v>
      </c>
      <c r="E526">
        <v>3.0634191123395689</v>
      </c>
      <c r="G526" s="152" t="s">
        <v>143</v>
      </c>
      <c r="H526">
        <v>41.90298972446741</v>
      </c>
      <c r="L526" s="153" t="s">
        <v>143</v>
      </c>
      <c r="M526">
        <v>0.97191201193624566</v>
      </c>
      <c r="N526">
        <v>0.96346068247941208</v>
      </c>
      <c r="O526">
        <v>1</v>
      </c>
      <c r="P526">
        <v>1</v>
      </c>
      <c r="Q526">
        <v>0.7372820198240384</v>
      </c>
      <c r="R526">
        <v>0.80241941760257396</v>
      </c>
      <c r="S526">
        <v>0.87667111346673732</v>
      </c>
      <c r="T526">
        <v>0.80609959172963708</v>
      </c>
    </row>
    <row r="527" spans="1:20" x14ac:dyDescent="0.25">
      <c r="A527" s="152" t="s">
        <v>143</v>
      </c>
      <c r="B527">
        <v>1.918723253560225</v>
      </c>
      <c r="C527">
        <v>-2.9435690480046759</v>
      </c>
      <c r="D527">
        <v>3.3605853330459139</v>
      </c>
      <c r="E527">
        <v>4.7747721107224974</v>
      </c>
      <c r="G527" s="152" t="s">
        <v>144</v>
      </c>
      <c r="H527">
        <v>21.225956065264072</v>
      </c>
      <c r="L527" s="153" t="s">
        <v>144</v>
      </c>
      <c r="M527">
        <v>0.9158119936837319</v>
      </c>
      <c r="N527">
        <v>0.92190359684057366</v>
      </c>
      <c r="O527">
        <v>0.7111783503013277</v>
      </c>
      <c r="P527">
        <v>0.8789085487090651</v>
      </c>
      <c r="Q527">
        <v>0.74134609318823819</v>
      </c>
      <c r="R527">
        <v>0.75977489018630417</v>
      </c>
      <c r="S527">
        <v>0.75608962232881272</v>
      </c>
      <c r="T527">
        <v>0.81417489293046552</v>
      </c>
    </row>
    <row r="528" spans="1:20" x14ac:dyDescent="0.25">
      <c r="A528" s="152" t="s">
        <v>144</v>
      </c>
      <c r="B528">
        <v>1.29096392531777</v>
      </c>
      <c r="C528">
        <v>2.008162163270522</v>
      </c>
      <c r="D528">
        <v>2.2844090677505489</v>
      </c>
      <c r="E528">
        <v>-2.9268571015469069</v>
      </c>
      <c r="G528" s="152" t="s">
        <v>145</v>
      </c>
      <c r="H528">
        <v>14.638888524301089</v>
      </c>
      <c r="L528" s="153" t="s">
        <v>145</v>
      </c>
      <c r="M528">
        <v>0.96903513084191162</v>
      </c>
      <c r="N528">
        <v>0.93793044880962806</v>
      </c>
      <c r="O528">
        <v>0.75432220034176489</v>
      </c>
      <c r="P528">
        <v>0.7032763401008173</v>
      </c>
      <c r="Q528">
        <v>0.70978919815360009</v>
      </c>
      <c r="R528">
        <v>0.94124401946581149</v>
      </c>
      <c r="S528">
        <v>0.81241198549988658</v>
      </c>
      <c r="T528">
        <v>0.86888044235962891</v>
      </c>
    </row>
    <row r="529" spans="1:20" x14ac:dyDescent="0.25">
      <c r="A529" s="152" t="s">
        <v>145</v>
      </c>
      <c r="B529">
        <v>1.52130376570599</v>
      </c>
      <c r="C529">
        <v>1.4988241911362989</v>
      </c>
      <c r="D529">
        <v>2.6067844765359509</v>
      </c>
      <c r="E529">
        <v>-2.1125870787470071</v>
      </c>
      <c r="G529" s="152" t="s">
        <v>146</v>
      </c>
      <c r="H529">
        <v>41.381591722349917</v>
      </c>
      <c r="L529" s="153" t="s">
        <v>146</v>
      </c>
      <c r="M529">
        <v>0.88046816835895569</v>
      </c>
      <c r="N529">
        <v>0.86479866193029875</v>
      </c>
      <c r="O529">
        <v>0.55141055126894123</v>
      </c>
      <c r="P529">
        <v>0.8002611588329761</v>
      </c>
      <c r="Q529">
        <v>0.60516337288467359</v>
      </c>
      <c r="R529">
        <v>0.8267920720694506</v>
      </c>
      <c r="S529">
        <v>0.83213948667256832</v>
      </c>
      <c r="T529">
        <v>0.81726465112616253</v>
      </c>
    </row>
    <row r="530" spans="1:20" x14ac:dyDescent="0.25">
      <c r="A530" s="152" t="s">
        <v>146</v>
      </c>
      <c r="B530">
        <v>4.6037788708994656</v>
      </c>
      <c r="C530">
        <v>-5.329788768703529</v>
      </c>
      <c r="D530">
        <v>7.0189813470186184</v>
      </c>
      <c r="E530">
        <v>8.2500132070953036</v>
      </c>
      <c r="G530" s="152" t="s">
        <v>147</v>
      </c>
      <c r="H530">
        <v>33.022414983367547</v>
      </c>
      <c r="L530" s="153" t="s">
        <v>147</v>
      </c>
      <c r="M530">
        <v>1</v>
      </c>
      <c r="N530">
        <v>1</v>
      </c>
      <c r="O530">
        <v>0.91315697357359138</v>
      </c>
      <c r="P530">
        <v>0.79758430844304207</v>
      </c>
      <c r="Q530">
        <v>0.67436944471674787</v>
      </c>
      <c r="R530">
        <v>1</v>
      </c>
      <c r="S530">
        <v>0.78767685648927399</v>
      </c>
      <c r="T530">
        <v>0.80856957876913726</v>
      </c>
    </row>
    <row r="531" spans="1:20" x14ac:dyDescent="0.25">
      <c r="A531" s="152" t="s">
        <v>147</v>
      </c>
      <c r="B531">
        <v>3.084398712406331</v>
      </c>
      <c r="C531">
        <v>3.7961548132350602</v>
      </c>
      <c r="D531">
        <v>4.9243403846070066</v>
      </c>
      <c r="E531">
        <v>-5.8702919748503106</v>
      </c>
      <c r="G531" s="152" t="s">
        <v>148</v>
      </c>
      <c r="H531">
        <v>27.613613567439451</v>
      </c>
      <c r="L531" s="153" t="s">
        <v>148</v>
      </c>
      <c r="M531">
        <v>0.88065002012825389</v>
      </c>
      <c r="N531">
        <v>0.87375415826880298</v>
      </c>
      <c r="O531">
        <v>0.66350722723256561</v>
      </c>
      <c r="P531">
        <v>0.75738172689497985</v>
      </c>
      <c r="Q531">
        <v>0.80035835390943311</v>
      </c>
      <c r="R531">
        <v>0.84680591210606126</v>
      </c>
      <c r="S531">
        <v>0.8021052339762339</v>
      </c>
      <c r="T531">
        <v>0.8168962489630951</v>
      </c>
    </row>
    <row r="532" spans="1:20" x14ac:dyDescent="0.25">
      <c r="A532" s="152" t="s">
        <v>148</v>
      </c>
      <c r="B532">
        <v>2.4122100802890798</v>
      </c>
      <c r="C532">
        <v>-0.31789742360349121</v>
      </c>
      <c r="D532">
        <v>4.0453073167738296</v>
      </c>
      <c r="E532">
        <v>0.2533651523002316</v>
      </c>
      <c r="G532" s="152" t="s">
        <v>149</v>
      </c>
      <c r="H532">
        <v>23.010266464644221</v>
      </c>
      <c r="L532" s="153" t="s">
        <v>149</v>
      </c>
      <c r="M532">
        <v>0.92669576487914751</v>
      </c>
      <c r="N532">
        <v>0.88045776849924384</v>
      </c>
      <c r="O532">
        <v>0.70228596734745741</v>
      </c>
      <c r="P532">
        <v>0.89169760031676604</v>
      </c>
      <c r="Q532">
        <v>0.73794943178198025</v>
      </c>
      <c r="R532">
        <v>0.81617360125630156</v>
      </c>
      <c r="S532">
        <v>0.77001196041820452</v>
      </c>
      <c r="T532">
        <v>0.90672678753627944</v>
      </c>
    </row>
    <row r="533" spans="1:20" x14ac:dyDescent="0.25">
      <c r="A533" s="152" t="s">
        <v>149</v>
      </c>
      <c r="B533">
        <v>2.4380705310590041</v>
      </c>
      <c r="C533">
        <v>0.88356221297208626</v>
      </c>
      <c r="D533">
        <v>3.9051001321513792</v>
      </c>
      <c r="E533">
        <v>-1.155489388613455</v>
      </c>
      <c r="G533" s="152" t="s">
        <v>150</v>
      </c>
      <c r="H533">
        <v>20.17865923362189</v>
      </c>
      <c r="L533" s="153" t="s">
        <v>150</v>
      </c>
      <c r="M533">
        <v>0.87096080868132464</v>
      </c>
      <c r="N533">
        <v>0.91792007376045093</v>
      </c>
      <c r="O533">
        <v>0.67849598808319367</v>
      </c>
      <c r="P533">
        <v>0.93317988461346457</v>
      </c>
      <c r="Q533">
        <v>0.67926438562776337</v>
      </c>
      <c r="R533">
        <v>0.85610817456938959</v>
      </c>
      <c r="S533">
        <v>0.7337641003930454</v>
      </c>
      <c r="T533">
        <v>0.81257781156173925</v>
      </c>
    </row>
    <row r="534" spans="1:20" x14ac:dyDescent="0.25">
      <c r="A534" s="152" t="s">
        <v>150</v>
      </c>
      <c r="B534">
        <v>2.1689294997507278</v>
      </c>
      <c r="C534">
        <v>0.46466333079412092</v>
      </c>
      <c r="D534">
        <v>3.0274011522415991</v>
      </c>
      <c r="E534">
        <v>-0.52635316659282216</v>
      </c>
      <c r="G534" s="152" t="s">
        <v>151</v>
      </c>
      <c r="H534">
        <v>11.701767763811979</v>
      </c>
      <c r="L534" s="153" t="s">
        <v>151</v>
      </c>
      <c r="M534">
        <v>0.84111936961547817</v>
      </c>
      <c r="N534">
        <v>0.84653160855403742</v>
      </c>
      <c r="O534">
        <v>0.66215229794218422</v>
      </c>
      <c r="P534">
        <v>0.80412730137277721</v>
      </c>
      <c r="Q534">
        <v>0.64965914506448386</v>
      </c>
      <c r="R534">
        <v>0.84031660722197599</v>
      </c>
      <c r="S534">
        <v>0.7217531437531719</v>
      </c>
      <c r="T534">
        <v>0.81754073014274042</v>
      </c>
    </row>
    <row r="535" spans="1:20" x14ac:dyDescent="0.25">
      <c r="A535" s="152" t="s">
        <v>151</v>
      </c>
      <c r="B535">
        <v>1.0116127453007331</v>
      </c>
      <c r="C535">
        <v>-0.60411061100118257</v>
      </c>
      <c r="D535">
        <v>1.5730990940058041</v>
      </c>
      <c r="E535">
        <v>0.68949768407940915</v>
      </c>
      <c r="G535" s="152" t="s">
        <v>152</v>
      </c>
      <c r="H535">
        <v>30.924455583983519</v>
      </c>
      <c r="L535" s="153" t="s">
        <v>152</v>
      </c>
      <c r="M535">
        <v>0.89462139657468942</v>
      </c>
      <c r="N535">
        <v>0.83865361175726238</v>
      </c>
      <c r="O535">
        <v>0.73428426445227468</v>
      </c>
      <c r="P535">
        <v>0.77410533255538361</v>
      </c>
      <c r="Q535">
        <v>0.69125829432913</v>
      </c>
      <c r="R535">
        <v>0.83567025546531015</v>
      </c>
      <c r="S535">
        <v>1</v>
      </c>
      <c r="T535">
        <v>0.79152281865595042</v>
      </c>
    </row>
    <row r="536" spans="1:20" x14ac:dyDescent="0.25">
      <c r="A536" s="152" t="s">
        <v>152</v>
      </c>
      <c r="B536">
        <v>3.057908874489113</v>
      </c>
      <c r="C536">
        <v>0.41451910991757379</v>
      </c>
      <c r="D536">
        <v>4.5376967763190619</v>
      </c>
      <c r="E536">
        <v>-0.77960478992906534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2"/>
      <c r="B546" s="152" t="s">
        <v>12</v>
      </c>
      <c r="D546" s="152" t="s">
        <v>105</v>
      </c>
      <c r="G546" s="152"/>
      <c r="H546" s="152" t="s">
        <v>130</v>
      </c>
      <c r="L546" s="153"/>
      <c r="M546" s="153" t="s">
        <v>131</v>
      </c>
      <c r="N546" s="153" t="s">
        <v>132</v>
      </c>
      <c r="O546" s="153" t="s">
        <v>133</v>
      </c>
      <c r="P546" s="153" t="s">
        <v>134</v>
      </c>
      <c r="Q546" s="153" t="s">
        <v>135</v>
      </c>
      <c r="R546" s="153" t="s">
        <v>136</v>
      </c>
      <c r="S546" s="153" t="s">
        <v>137</v>
      </c>
      <c r="T546" s="153" t="s">
        <v>138</v>
      </c>
    </row>
    <row r="547" spans="1:20" x14ac:dyDescent="0.25">
      <c r="A547" s="152"/>
      <c r="B547" s="152" t="s">
        <v>139</v>
      </c>
      <c r="C547" s="152" t="s">
        <v>140</v>
      </c>
      <c r="D547" s="152" t="s">
        <v>139</v>
      </c>
      <c r="E547" s="152" t="s">
        <v>140</v>
      </c>
      <c r="G547" s="152" t="s">
        <v>141</v>
      </c>
      <c r="H547">
        <v>640.26539458092486</v>
      </c>
      <c r="L547" s="153" t="s">
        <v>155</v>
      </c>
      <c r="M547">
        <v>0.52639391784431511</v>
      </c>
      <c r="N547">
        <v>0.29034223744394672</v>
      </c>
      <c r="O547">
        <v>0.1074725638006367</v>
      </c>
      <c r="P547">
        <v>0.1070658800310722</v>
      </c>
      <c r="Q547">
        <v>0.54421170256873441</v>
      </c>
      <c r="R547">
        <v>0.27290504635255269</v>
      </c>
      <c r="S547">
        <v>0.1511057545896686</v>
      </c>
      <c r="T547">
        <v>0.21659551132008761</v>
      </c>
    </row>
    <row r="548" spans="1:20" x14ac:dyDescent="0.25">
      <c r="A548" s="152" t="s">
        <v>141</v>
      </c>
      <c r="B548">
        <v>8.5837745228448785</v>
      </c>
      <c r="C548">
        <v>-1.010094081417751</v>
      </c>
      <c r="D548">
        <v>9.4658877858542461</v>
      </c>
      <c r="E548">
        <v>2.20221888176627</v>
      </c>
      <c r="G548" s="152" t="s">
        <v>142</v>
      </c>
      <c r="H548">
        <v>675.30497947589845</v>
      </c>
      <c r="L548" s="153" t="s">
        <v>156</v>
      </c>
      <c r="M548">
        <v>1</v>
      </c>
      <c r="N548">
        <v>1</v>
      </c>
      <c r="O548">
        <v>1</v>
      </c>
      <c r="P548">
        <v>1</v>
      </c>
      <c r="Q548">
        <v>0.80608230964572503</v>
      </c>
      <c r="R548">
        <v>0.99999999999999989</v>
      </c>
      <c r="S548">
        <v>0.52059395416801779</v>
      </c>
      <c r="T548">
        <v>1</v>
      </c>
    </row>
    <row r="549" spans="1:20" x14ac:dyDescent="0.25">
      <c r="A549" s="152" t="s">
        <v>142</v>
      </c>
      <c r="B549">
        <v>12.57788496005241</v>
      </c>
      <c r="C549">
        <v>2.2206599368421549</v>
      </c>
      <c r="D549">
        <v>11.13053961605493</v>
      </c>
      <c r="E549">
        <v>-5.9694258155219719</v>
      </c>
      <c r="G549" s="152" t="s">
        <v>143</v>
      </c>
      <c r="H549">
        <v>765.47322650377919</v>
      </c>
      <c r="L549" s="153" t="s">
        <v>157</v>
      </c>
      <c r="M549">
        <v>0.74134158834173447</v>
      </c>
      <c r="N549">
        <v>0.72131925934092789</v>
      </c>
      <c r="O549">
        <v>0.74884845348555629</v>
      </c>
      <c r="P549">
        <v>0.69521747018445301</v>
      </c>
      <c r="Q549">
        <v>1</v>
      </c>
      <c r="R549">
        <v>0.99835051947296383</v>
      </c>
      <c r="S549">
        <v>1</v>
      </c>
      <c r="T549">
        <v>0.71727450654224545</v>
      </c>
    </row>
    <row r="550" spans="1:20" x14ac:dyDescent="0.25">
      <c r="A550" s="152" t="s">
        <v>143</v>
      </c>
      <c r="B550">
        <v>11.285675914215419</v>
      </c>
      <c r="C550">
        <v>4.6898811126329143</v>
      </c>
      <c r="D550">
        <v>12.79800061049774</v>
      </c>
      <c r="E550">
        <v>-10.261444777127901</v>
      </c>
      <c r="G550" s="152" t="s">
        <v>144</v>
      </c>
      <c r="H550">
        <v>498.7059919460545</v>
      </c>
      <c r="L550" s="153" t="s">
        <v>158</v>
      </c>
      <c r="M550">
        <v>0.81829942183244808</v>
      </c>
      <c r="N550">
        <v>0.54556663190946675</v>
      </c>
      <c r="O550">
        <v>0.1377694475417775</v>
      </c>
      <c r="P550">
        <v>0.1118739240163884</v>
      </c>
      <c r="Q550">
        <v>0.48283974986014888</v>
      </c>
      <c r="R550">
        <v>0.33501026795384081</v>
      </c>
      <c r="S550">
        <v>0.1295825556183452</v>
      </c>
      <c r="T550">
        <v>0.1180082508016006</v>
      </c>
    </row>
    <row r="551" spans="1:20" x14ac:dyDescent="0.25">
      <c r="A551" s="152" t="s">
        <v>144</v>
      </c>
      <c r="B551">
        <v>8.2954367690597124</v>
      </c>
      <c r="C551">
        <v>-8.9774812373863124</v>
      </c>
      <c r="D551">
        <v>7.3936400870453074</v>
      </c>
      <c r="E551">
        <v>8.0101685065332617</v>
      </c>
      <c r="G551" s="152" t="s">
        <v>145</v>
      </c>
      <c r="H551">
        <v>1120.9703433394141</v>
      </c>
      <c r="L551" s="153" t="s">
        <v>159</v>
      </c>
      <c r="M551">
        <v>0.5286102938230024</v>
      </c>
      <c r="N551">
        <v>0.36028087689362942</v>
      </c>
      <c r="O551">
        <v>0.109850383330548</v>
      </c>
      <c r="P551">
        <v>0.106676578076221</v>
      </c>
      <c r="Q551">
        <v>0.74789094091563024</v>
      </c>
      <c r="R551">
        <v>0.24910939031405871</v>
      </c>
      <c r="S551">
        <v>0.13183934089705851</v>
      </c>
      <c r="T551">
        <v>0.1492791844662133</v>
      </c>
    </row>
    <row r="552" spans="1:20" x14ac:dyDescent="0.25">
      <c r="A552" s="152" t="s">
        <v>145</v>
      </c>
      <c r="B552">
        <v>12.64308908193181</v>
      </c>
      <c r="C552">
        <v>6.8503865998142297</v>
      </c>
      <c r="D552">
        <v>17.71959498394023</v>
      </c>
      <c r="E552">
        <v>0.59379221055715314</v>
      </c>
      <c r="G552" s="152" t="s">
        <v>146</v>
      </c>
      <c r="H552">
        <v>325.45153755410792</v>
      </c>
      <c r="L552" s="153" t="s">
        <v>160</v>
      </c>
      <c r="M552">
        <v>0.52297395462999008</v>
      </c>
      <c r="N552">
        <v>0.25991067217439701</v>
      </c>
      <c r="O552">
        <v>9.2565370757693471E-2</v>
      </c>
      <c r="P552">
        <v>8.7820378514641126E-2</v>
      </c>
      <c r="Q552">
        <v>0.47693056020611652</v>
      </c>
      <c r="R552">
        <v>0.2593790480116745</v>
      </c>
      <c r="S552">
        <v>0.1589357871694993</v>
      </c>
      <c r="T552">
        <v>0.31814502797799671</v>
      </c>
    </row>
    <row r="553" spans="1:20" x14ac:dyDescent="0.25">
      <c r="A553" s="152" t="s">
        <v>146</v>
      </c>
      <c r="B553">
        <v>6.2013352678302578</v>
      </c>
      <c r="C553">
        <v>-8.1065934975555471</v>
      </c>
      <c r="D553">
        <v>8.547044110235964</v>
      </c>
      <c r="E553">
        <v>5.1340623813494606</v>
      </c>
      <c r="G553" s="152" t="s">
        <v>147</v>
      </c>
      <c r="H553">
        <v>106.007504539916</v>
      </c>
      <c r="L553" s="153" t="s">
        <v>187</v>
      </c>
      <c r="M553">
        <v>0.52073521470285022</v>
      </c>
      <c r="N553">
        <v>0.36823391287249679</v>
      </c>
      <c r="O553">
        <v>9.8933177070117034E-2</v>
      </c>
      <c r="P553">
        <v>7.7259823356134391E-2</v>
      </c>
      <c r="Q553">
        <v>0.51983466023169811</v>
      </c>
      <c r="R553">
        <v>0.3050574805096371</v>
      </c>
      <c r="S553">
        <v>0.15853899622728701</v>
      </c>
      <c r="T553">
        <v>0.22456729548071791</v>
      </c>
    </row>
    <row r="554" spans="1:20" x14ac:dyDescent="0.25">
      <c r="A554" s="152" t="s">
        <v>147</v>
      </c>
      <c r="B554">
        <v>4.4876836488846337</v>
      </c>
      <c r="C554">
        <v>1.586270663105398</v>
      </c>
      <c r="D554">
        <v>4.2572234375819882</v>
      </c>
      <c r="E554">
        <v>-0.82365868481162618</v>
      </c>
      <c r="G554" s="152" t="s">
        <v>148</v>
      </c>
      <c r="H554">
        <v>277.3885862040342</v>
      </c>
    </row>
    <row r="555" spans="1:20" x14ac:dyDescent="0.25">
      <c r="A555" s="152" t="s">
        <v>148</v>
      </c>
      <c r="B555">
        <v>5.940448147852468</v>
      </c>
      <c r="C555">
        <v>2.0020875580201238</v>
      </c>
      <c r="D555">
        <v>6.3735346722677617</v>
      </c>
      <c r="E555">
        <v>0.54256747396383731</v>
      </c>
      <c r="G555" s="152" t="s">
        <v>149</v>
      </c>
      <c r="H555">
        <v>472.20827711967189</v>
      </c>
    </row>
    <row r="556" spans="1:20" x14ac:dyDescent="0.25">
      <c r="A556" s="152" t="s">
        <v>149</v>
      </c>
      <c r="B556">
        <v>7.1633234277727036</v>
      </c>
      <c r="C556">
        <v>-1.406208370085511</v>
      </c>
      <c r="D556">
        <v>5.7702698728648478</v>
      </c>
      <c r="E556">
        <v>0.82858635698328831</v>
      </c>
      <c r="G556" s="152" t="s">
        <v>150</v>
      </c>
      <c r="H556">
        <v>465.33150715101709</v>
      </c>
    </row>
    <row r="557" spans="1:20" x14ac:dyDescent="0.25">
      <c r="A557" s="152" t="s">
        <v>150</v>
      </c>
      <c r="B557">
        <v>8.0540827476844186</v>
      </c>
      <c r="C557">
        <v>2.9154805521374119</v>
      </c>
      <c r="D557">
        <v>8.2722116236405494</v>
      </c>
      <c r="E557">
        <v>-6.2332580871161856</v>
      </c>
      <c r="G557" s="152" t="s">
        <v>151</v>
      </c>
      <c r="H557">
        <v>268.32091906166869</v>
      </c>
    </row>
    <row r="558" spans="1:20" x14ac:dyDescent="0.25">
      <c r="A558" s="152" t="s">
        <v>151</v>
      </c>
      <c r="B558">
        <v>6.1025318356305069</v>
      </c>
      <c r="C558">
        <v>-1.7438830762451549</v>
      </c>
      <c r="D558">
        <v>8.1454681251157588</v>
      </c>
      <c r="E558">
        <v>3.4850561679379521</v>
      </c>
      <c r="G558" s="152" t="s">
        <v>152</v>
      </c>
      <c r="H558">
        <v>754.17336544635759</v>
      </c>
    </row>
    <row r="559" spans="1:20" x14ac:dyDescent="0.25">
      <c r="A559" s="152" t="s">
        <v>152</v>
      </c>
      <c r="B559">
        <v>9.0072723294140964</v>
      </c>
      <c r="C559">
        <v>-1.1080706543533629</v>
      </c>
      <c r="D559">
        <v>10.464536319568831</v>
      </c>
      <c r="E559">
        <v>1.594050368346406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2"/>
      <c r="B569" s="152" t="s">
        <v>12</v>
      </c>
      <c r="D569" s="152" t="s">
        <v>105</v>
      </c>
      <c r="G569" s="152"/>
      <c r="H569" s="152" t="s">
        <v>130</v>
      </c>
      <c r="L569" s="153"/>
      <c r="M569" s="153" t="s">
        <v>131</v>
      </c>
      <c r="N569" s="153" t="s">
        <v>132</v>
      </c>
      <c r="O569" s="153" t="s">
        <v>133</v>
      </c>
      <c r="P569" s="153" t="s">
        <v>134</v>
      </c>
      <c r="Q569" s="153" t="s">
        <v>135</v>
      </c>
      <c r="R569" s="153" t="s">
        <v>136</v>
      </c>
      <c r="S569" s="153" t="s">
        <v>137</v>
      </c>
      <c r="T569" s="153" t="s">
        <v>138</v>
      </c>
    </row>
    <row r="570" spans="1:20" x14ac:dyDescent="0.25">
      <c r="A570" s="152"/>
      <c r="B570" s="152" t="s">
        <v>139</v>
      </c>
      <c r="C570" s="152" t="s">
        <v>140</v>
      </c>
      <c r="D570" s="152" t="s">
        <v>139</v>
      </c>
      <c r="E570" s="152" t="s">
        <v>140</v>
      </c>
      <c r="G570" s="152" t="s">
        <v>141</v>
      </c>
      <c r="H570">
        <v>198.58317259914691</v>
      </c>
      <c r="L570" s="153" t="s">
        <v>141</v>
      </c>
      <c r="M570">
        <v>1</v>
      </c>
      <c r="N570">
        <v>0.40081815719239089</v>
      </c>
      <c r="O570">
        <v>1</v>
      </c>
      <c r="P570">
        <v>0.87902772610295721</v>
      </c>
      <c r="Q570">
        <v>0.88446613029413923</v>
      </c>
      <c r="R570">
        <v>0.74650955578320588</v>
      </c>
      <c r="S570">
        <v>1</v>
      </c>
      <c r="T570">
        <v>0.65851412848348578</v>
      </c>
    </row>
    <row r="571" spans="1:20" x14ac:dyDescent="0.25">
      <c r="A571" s="152" t="s">
        <v>141</v>
      </c>
      <c r="B571">
        <v>3.9851808988363802</v>
      </c>
      <c r="C571">
        <v>-1.158345312899943</v>
      </c>
      <c r="D571">
        <v>3.5173277107692651</v>
      </c>
      <c r="E571">
        <v>-2.727244507089766</v>
      </c>
      <c r="G571" s="152" t="s">
        <v>142</v>
      </c>
      <c r="H571">
        <v>158.22856548602539</v>
      </c>
      <c r="L571" s="153" t="s">
        <v>142</v>
      </c>
      <c r="M571">
        <v>0.97448515823506665</v>
      </c>
      <c r="N571">
        <v>0.4642213726558192</v>
      </c>
      <c r="O571">
        <v>0.7915550118395932</v>
      </c>
      <c r="P571">
        <v>0.83464987999827567</v>
      </c>
      <c r="Q571">
        <v>0.86293998684258311</v>
      </c>
      <c r="R571">
        <v>0.76865652520933936</v>
      </c>
      <c r="S571">
        <v>0.79158644871207495</v>
      </c>
      <c r="T571">
        <v>0.68199943360215298</v>
      </c>
    </row>
    <row r="572" spans="1:20" x14ac:dyDescent="0.25">
      <c r="A572" s="152" t="s">
        <v>142</v>
      </c>
      <c r="B572">
        <v>3.3242041237037339</v>
      </c>
      <c r="C572">
        <v>-5.5367912167804851</v>
      </c>
      <c r="D572">
        <v>5.4355721649317958</v>
      </c>
      <c r="E572">
        <v>10.47603621541837</v>
      </c>
      <c r="G572" s="152" t="s">
        <v>143</v>
      </c>
      <c r="H572">
        <v>62.09901231651699</v>
      </c>
      <c r="L572" s="153" t="s">
        <v>143</v>
      </c>
      <c r="M572">
        <v>0.89216687313745935</v>
      </c>
      <c r="N572">
        <v>0.38130206977484538</v>
      </c>
      <c r="O572">
        <v>0.80970106496555516</v>
      </c>
      <c r="P572">
        <v>0.72404989342934778</v>
      </c>
      <c r="Q572">
        <v>1</v>
      </c>
      <c r="R572">
        <v>0.78328414662179391</v>
      </c>
      <c r="S572">
        <v>0.99863745116777147</v>
      </c>
      <c r="T572">
        <v>0.92537799185941527</v>
      </c>
    </row>
    <row r="573" spans="1:20" x14ac:dyDescent="0.25">
      <c r="A573" s="152" t="s">
        <v>143</v>
      </c>
      <c r="B573">
        <v>2.252863052701584</v>
      </c>
      <c r="C573">
        <v>2.6176599228018889</v>
      </c>
      <c r="D573">
        <v>3.6230503357963268</v>
      </c>
      <c r="E573">
        <v>-4.2250234775597333</v>
      </c>
      <c r="G573" s="152" t="s">
        <v>144</v>
      </c>
      <c r="H573">
        <v>98.657762283325738</v>
      </c>
      <c r="L573" s="153" t="s">
        <v>144</v>
      </c>
      <c r="M573">
        <v>0.91837954767950303</v>
      </c>
      <c r="N573">
        <v>0.40252331683793741</v>
      </c>
      <c r="O573">
        <v>0.75504872035722015</v>
      </c>
      <c r="P573">
        <v>0.77847016799833257</v>
      </c>
      <c r="Q573">
        <v>0.82658144745307283</v>
      </c>
      <c r="R573">
        <v>0.75610605360295124</v>
      </c>
      <c r="S573">
        <v>0.84803451327912749</v>
      </c>
      <c r="T573">
        <v>0.86525617848568925</v>
      </c>
    </row>
    <row r="574" spans="1:20" x14ac:dyDescent="0.25">
      <c r="A574" s="152" t="s">
        <v>144</v>
      </c>
      <c r="B574">
        <v>3.4503883237034771</v>
      </c>
      <c r="C574">
        <v>3.8558633752549052</v>
      </c>
      <c r="D574">
        <v>3.7104761229038519</v>
      </c>
      <c r="E574">
        <v>-6.4557877320844348</v>
      </c>
      <c r="G574" s="152" t="s">
        <v>145</v>
      </c>
      <c r="H574">
        <v>60.257223272336176</v>
      </c>
      <c r="L574" s="153" t="s">
        <v>145</v>
      </c>
      <c r="M574">
        <v>0.94452832852349611</v>
      </c>
      <c r="N574">
        <v>1</v>
      </c>
      <c r="O574">
        <v>0.74260515899454149</v>
      </c>
      <c r="P574">
        <v>0.92121229964180451</v>
      </c>
      <c r="Q574">
        <v>0.88563060274192906</v>
      </c>
      <c r="R574">
        <v>0.67905012184212754</v>
      </c>
      <c r="S574">
        <v>0.88561405837381968</v>
      </c>
      <c r="T574">
        <v>0.79995410833663316</v>
      </c>
    </row>
    <row r="575" spans="1:20" x14ac:dyDescent="0.25">
      <c r="A575" s="152" t="s">
        <v>145</v>
      </c>
      <c r="B575">
        <v>1.9424103316518511</v>
      </c>
      <c r="C575">
        <v>1.3457450351588389</v>
      </c>
      <c r="D575">
        <v>2.8255984065309949</v>
      </c>
      <c r="E575">
        <v>-2.5873544186110049</v>
      </c>
      <c r="G575" s="152" t="s">
        <v>146</v>
      </c>
      <c r="H575">
        <v>84.654452428980377</v>
      </c>
      <c r="L575" s="153" t="s">
        <v>146</v>
      </c>
      <c r="M575">
        <v>0.92489124023964009</v>
      </c>
      <c r="N575">
        <v>0.42938216467381568</v>
      </c>
      <c r="O575">
        <v>0.60538757578431124</v>
      </c>
      <c r="P575">
        <v>0.86596212106800774</v>
      </c>
      <c r="Q575">
        <v>0.93664074837146793</v>
      </c>
      <c r="R575">
        <v>0.90790665783323077</v>
      </c>
      <c r="S575">
        <v>0.97384715877186134</v>
      </c>
      <c r="T575">
        <v>0.93365262416355999</v>
      </c>
    </row>
    <row r="576" spans="1:20" x14ac:dyDescent="0.25">
      <c r="A576" s="152" t="s">
        <v>146</v>
      </c>
      <c r="B576">
        <v>2.7521236170237571</v>
      </c>
      <c r="C576">
        <v>-0.85670035717032245</v>
      </c>
      <c r="D576">
        <v>4.0219378995459953</v>
      </c>
      <c r="E576">
        <v>1.551080031254962</v>
      </c>
      <c r="G576" s="152" t="s">
        <v>147</v>
      </c>
      <c r="H576">
        <v>67.994563959353613</v>
      </c>
      <c r="L576" s="153" t="s">
        <v>147</v>
      </c>
      <c r="M576">
        <v>0.87063285118845579</v>
      </c>
      <c r="N576">
        <v>0.43073089567007788</v>
      </c>
      <c r="O576">
        <v>0.71629113913016973</v>
      </c>
      <c r="P576">
        <v>0.79159157936134616</v>
      </c>
      <c r="Q576">
        <v>0.99088657507773759</v>
      </c>
      <c r="R576">
        <v>0.90134742166067638</v>
      </c>
      <c r="S576">
        <v>0.87537417673429363</v>
      </c>
      <c r="T576">
        <v>1</v>
      </c>
    </row>
    <row r="577" spans="1:20" x14ac:dyDescent="0.25">
      <c r="A577" s="152" t="s">
        <v>147</v>
      </c>
      <c r="B577">
        <v>3.17214706034359</v>
      </c>
      <c r="C577">
        <v>3.471821497955264</v>
      </c>
      <c r="D577">
        <v>5.4450272518384892</v>
      </c>
      <c r="E577">
        <v>-4.9051683896491314</v>
      </c>
      <c r="G577" s="152" t="s">
        <v>148</v>
      </c>
      <c r="H577">
        <v>53.518734047522351</v>
      </c>
      <c r="L577" s="153" t="s">
        <v>148</v>
      </c>
      <c r="M577">
        <v>0.93026175674429579</v>
      </c>
      <c r="N577">
        <v>0.44290808899152179</v>
      </c>
      <c r="O577">
        <v>0.78825448048632596</v>
      </c>
      <c r="P577">
        <v>1</v>
      </c>
      <c r="Q577">
        <v>0.82657867024361498</v>
      </c>
      <c r="R577">
        <v>0.77321406618133037</v>
      </c>
      <c r="S577">
        <v>0.9518850330661035</v>
      </c>
      <c r="T577">
        <v>0.9851683950572081</v>
      </c>
    </row>
    <row r="578" spans="1:20" x14ac:dyDescent="0.25">
      <c r="A578" s="152" t="s">
        <v>148</v>
      </c>
      <c r="B578">
        <v>2.265204258449947</v>
      </c>
      <c r="C578">
        <v>-0.39804438659222252</v>
      </c>
      <c r="D578">
        <v>2.266966043162117</v>
      </c>
      <c r="E578">
        <v>1.4287828313746269</v>
      </c>
      <c r="G578" s="152" t="s">
        <v>149</v>
      </c>
      <c r="H578">
        <v>68.063063902467633</v>
      </c>
      <c r="L578" s="153" t="s">
        <v>149</v>
      </c>
      <c r="M578">
        <v>0.90310819804384057</v>
      </c>
      <c r="N578">
        <v>0.45316962674216682</v>
      </c>
      <c r="O578">
        <v>0.68797760652905249</v>
      </c>
      <c r="P578">
        <v>0.75762705285835485</v>
      </c>
      <c r="Q578">
        <v>0.81376170469169562</v>
      </c>
      <c r="R578">
        <v>0.71865723336849485</v>
      </c>
      <c r="S578">
        <v>0.96295946979008573</v>
      </c>
      <c r="T578">
        <v>0.85590486802032995</v>
      </c>
    </row>
    <row r="579" spans="1:20" x14ac:dyDescent="0.25">
      <c r="A579" s="152" t="s">
        <v>149</v>
      </c>
      <c r="B579">
        <v>2.431265583147844</v>
      </c>
      <c r="C579">
        <v>-1.797112669674666</v>
      </c>
      <c r="D579">
        <v>1.9143170259151381</v>
      </c>
      <c r="E579">
        <v>1.590332192953976</v>
      </c>
      <c r="G579" s="152" t="s">
        <v>150</v>
      </c>
      <c r="H579">
        <v>72.865795256201025</v>
      </c>
      <c r="L579" s="153" t="s">
        <v>150</v>
      </c>
      <c r="M579">
        <v>0.91878014004968067</v>
      </c>
      <c r="N579">
        <v>0.42793279438106818</v>
      </c>
      <c r="O579">
        <v>0.73464293387986579</v>
      </c>
      <c r="P579">
        <v>0.75380738766682864</v>
      </c>
      <c r="Q579">
        <v>0.92357499333203386</v>
      </c>
      <c r="R579">
        <v>0.80087901322732025</v>
      </c>
      <c r="S579">
        <v>0.87505322104076066</v>
      </c>
      <c r="T579">
        <v>0.91722837618256181</v>
      </c>
    </row>
    <row r="580" spans="1:20" x14ac:dyDescent="0.25">
      <c r="A580" s="152" t="s">
        <v>150</v>
      </c>
      <c r="B580">
        <v>2.9739164689979209</v>
      </c>
      <c r="C580">
        <v>1.347694853295085</v>
      </c>
      <c r="D580">
        <v>3.7852643745243442</v>
      </c>
      <c r="E580">
        <v>-2.0044837075014961</v>
      </c>
      <c r="G580" s="152" t="s">
        <v>151</v>
      </c>
      <c r="H580">
        <v>59.943134882224577</v>
      </c>
      <c r="L580" s="153" t="s">
        <v>151</v>
      </c>
      <c r="M580">
        <v>0.99664048020669027</v>
      </c>
      <c r="N580">
        <v>0.4106225004947654</v>
      </c>
      <c r="O580">
        <v>0.92432112904889019</v>
      </c>
      <c r="P580">
        <v>0.84617313002185812</v>
      </c>
      <c r="Q580">
        <v>0.80367321488425902</v>
      </c>
      <c r="R580">
        <v>0.74520776206606132</v>
      </c>
      <c r="S580">
        <v>0.88304707601026022</v>
      </c>
      <c r="T580">
        <v>0.86066432298407924</v>
      </c>
    </row>
    <row r="581" spans="1:20" x14ac:dyDescent="0.25">
      <c r="A581" s="152" t="s">
        <v>151</v>
      </c>
      <c r="B581">
        <v>2.1445154402457862</v>
      </c>
      <c r="C581">
        <v>0.79114975942764454</v>
      </c>
      <c r="D581">
        <v>2.9914636163381898</v>
      </c>
      <c r="E581">
        <v>2.450920917780365</v>
      </c>
      <c r="G581" s="152" t="s">
        <v>152</v>
      </c>
      <c r="H581">
        <v>99.733984892370088</v>
      </c>
      <c r="L581" s="153" t="s">
        <v>152</v>
      </c>
      <c r="M581">
        <v>0.89737947714486521</v>
      </c>
      <c r="N581">
        <v>0.41805267345956132</v>
      </c>
      <c r="O581">
        <v>0.76262508637903714</v>
      </c>
      <c r="P581">
        <v>0.77430937267119426</v>
      </c>
      <c r="Q581">
        <v>0.94436689075639602</v>
      </c>
      <c r="R581">
        <v>1</v>
      </c>
      <c r="S581">
        <v>0.87822298443068947</v>
      </c>
      <c r="T581">
        <v>0.88634032611617697</v>
      </c>
    </row>
    <row r="582" spans="1:20" x14ac:dyDescent="0.25">
      <c r="A582" s="152" t="s">
        <v>152</v>
      </c>
      <c r="B582">
        <v>2.4807942123923099</v>
      </c>
      <c r="C582">
        <v>-2.6045846624895299</v>
      </c>
      <c r="D582">
        <v>3.610789928821303</v>
      </c>
      <c r="E582">
        <v>6.3995609460686914E-2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2"/>
      <c r="B592" s="152" t="s">
        <v>12</v>
      </c>
      <c r="D592" s="152" t="s">
        <v>105</v>
      </c>
      <c r="G592" s="152"/>
      <c r="H592" s="152" t="s">
        <v>130</v>
      </c>
      <c r="L592" s="153"/>
      <c r="M592" s="153" t="s">
        <v>131</v>
      </c>
      <c r="N592" s="153" t="s">
        <v>132</v>
      </c>
      <c r="O592" s="153" t="s">
        <v>133</v>
      </c>
      <c r="P592" s="153" t="s">
        <v>134</v>
      </c>
      <c r="Q592" s="153" t="s">
        <v>135</v>
      </c>
      <c r="R592" s="153" t="s">
        <v>136</v>
      </c>
      <c r="S592" s="153" t="s">
        <v>137</v>
      </c>
      <c r="T592" s="153" t="s">
        <v>138</v>
      </c>
    </row>
    <row r="593" spans="1:20" x14ac:dyDescent="0.25">
      <c r="A593" s="152"/>
      <c r="B593" s="152" t="s">
        <v>139</v>
      </c>
      <c r="C593" s="152" t="s">
        <v>140</v>
      </c>
      <c r="D593" s="152" t="s">
        <v>139</v>
      </c>
      <c r="E593" s="152" t="s">
        <v>140</v>
      </c>
      <c r="G593" s="152" t="s">
        <v>155</v>
      </c>
      <c r="H593">
        <v>58.168130528675789</v>
      </c>
      <c r="L593" s="153" t="s">
        <v>141</v>
      </c>
      <c r="M593">
        <v>0.26799139591951587</v>
      </c>
      <c r="N593">
        <v>0.72740736183517551</v>
      </c>
      <c r="O593">
        <v>0.41602987648350831</v>
      </c>
      <c r="P593">
        <v>0.65375424569303164</v>
      </c>
      <c r="Q593">
        <v>0.5511383319391</v>
      </c>
      <c r="R593">
        <v>0.51648775455972751</v>
      </c>
      <c r="S593">
        <v>0.41310890517646931</v>
      </c>
      <c r="T593">
        <v>0.76540291046072262</v>
      </c>
    </row>
    <row r="594" spans="1:20" x14ac:dyDescent="0.25">
      <c r="A594" s="152" t="s">
        <v>155</v>
      </c>
      <c r="B594">
        <v>1.4946402853702649</v>
      </c>
      <c r="C594">
        <v>4.6679005444102639</v>
      </c>
      <c r="D594">
        <v>3.6884404453885509</v>
      </c>
      <c r="E594">
        <v>-2.956643914196742</v>
      </c>
      <c r="G594" s="152" t="s">
        <v>156</v>
      </c>
      <c r="H594">
        <v>217.58687447990329</v>
      </c>
      <c r="L594" s="153" t="s">
        <v>142</v>
      </c>
      <c r="M594">
        <v>0.51458439833726122</v>
      </c>
      <c r="N594">
        <v>1</v>
      </c>
      <c r="O594">
        <v>0.92224732899762063</v>
      </c>
      <c r="P594">
        <v>0.72363834458256737</v>
      </c>
      <c r="Q594">
        <v>1</v>
      </c>
      <c r="R594">
        <v>0.66851821665120537</v>
      </c>
      <c r="S594">
        <v>0.76042682636257197</v>
      </c>
      <c r="T594">
        <v>0.84188957896205452</v>
      </c>
    </row>
    <row r="595" spans="1:20" x14ac:dyDescent="0.25">
      <c r="A595" s="152" t="s">
        <v>156</v>
      </c>
      <c r="B595">
        <v>3.632675378878778</v>
      </c>
      <c r="C595">
        <v>-1.1865566123092719</v>
      </c>
      <c r="D595">
        <v>15.23098143697149</v>
      </c>
      <c r="E595">
        <v>33.813122617031198</v>
      </c>
      <c r="G595" s="152" t="s">
        <v>157</v>
      </c>
      <c r="H595">
        <v>359.30114398682872</v>
      </c>
      <c r="L595" s="153" t="s">
        <v>143</v>
      </c>
      <c r="M595">
        <v>0.30763966462823122</v>
      </c>
      <c r="N595">
        <v>0.45067180195915219</v>
      </c>
      <c r="O595">
        <v>0.52717517742897568</v>
      </c>
      <c r="P595">
        <v>0.68323014693701356</v>
      </c>
      <c r="Q595">
        <v>0.54434146960628726</v>
      </c>
      <c r="R595">
        <v>0.68031346998739306</v>
      </c>
      <c r="S595">
        <v>0.67008980990895706</v>
      </c>
      <c r="T595">
        <v>0.9800454582014414</v>
      </c>
    </row>
    <row r="596" spans="1:20" x14ac:dyDescent="0.25">
      <c r="A596" s="152" t="s">
        <v>157</v>
      </c>
      <c r="B596">
        <v>3.0767269716305572</v>
      </c>
      <c r="C596">
        <v>2.7945841504589608</v>
      </c>
      <c r="D596">
        <v>17.816311701881769</v>
      </c>
      <c r="E596">
        <v>-50.317978736156697</v>
      </c>
      <c r="G596" s="152" t="s">
        <v>158</v>
      </c>
      <c r="H596">
        <v>60.030681055896267</v>
      </c>
      <c r="L596" s="153" t="s">
        <v>144</v>
      </c>
      <c r="M596">
        <v>0.28525385632804218</v>
      </c>
      <c r="N596">
        <v>0.93405165563218895</v>
      </c>
      <c r="O596">
        <v>0.46203930658437098</v>
      </c>
      <c r="P596">
        <v>1</v>
      </c>
      <c r="Q596">
        <v>0.75797125654565445</v>
      </c>
      <c r="R596">
        <v>0.76200272750787768</v>
      </c>
      <c r="S596">
        <v>0.63635540356151932</v>
      </c>
      <c r="T596">
        <v>0.96217954606007428</v>
      </c>
    </row>
    <row r="597" spans="1:20" x14ac:dyDescent="0.25">
      <c r="A597" s="152" t="s">
        <v>158</v>
      </c>
      <c r="B597">
        <v>3.093483053998149</v>
      </c>
      <c r="C597">
        <v>-1.6030958635108321</v>
      </c>
      <c r="D597">
        <v>5.5903338505351892</v>
      </c>
      <c r="E597">
        <v>5.7259178497847172</v>
      </c>
      <c r="G597" s="152" t="s">
        <v>159</v>
      </c>
      <c r="H597">
        <v>22.572661188575889</v>
      </c>
      <c r="L597" s="153" t="s">
        <v>145</v>
      </c>
      <c r="M597">
        <v>1</v>
      </c>
      <c r="N597">
        <v>0.57716267054182613</v>
      </c>
      <c r="O597">
        <v>1</v>
      </c>
      <c r="P597">
        <v>0.54390034181698166</v>
      </c>
      <c r="Q597">
        <v>0.70268909308047833</v>
      </c>
      <c r="R597">
        <v>1</v>
      </c>
      <c r="S597">
        <v>1</v>
      </c>
      <c r="T597">
        <v>1</v>
      </c>
    </row>
    <row r="598" spans="1:20" x14ac:dyDescent="0.25">
      <c r="A598" s="152" t="s">
        <v>159</v>
      </c>
      <c r="B598">
        <v>0.88061863443937338</v>
      </c>
      <c r="C598">
        <v>-1.034239347925846</v>
      </c>
      <c r="D598">
        <v>4.7043580943981889</v>
      </c>
      <c r="E598">
        <v>6.3114441352927262</v>
      </c>
      <c r="G598" s="152" t="s">
        <v>160</v>
      </c>
      <c r="H598">
        <v>69.926924388288995</v>
      </c>
      <c r="L598" s="153" t="s">
        <v>146</v>
      </c>
      <c r="M598">
        <v>0.27733951447340122</v>
      </c>
      <c r="N598">
        <v>0.28898314551114662</v>
      </c>
      <c r="O598">
        <v>0.41437410646903883</v>
      </c>
      <c r="P598">
        <v>0.30661324653559041</v>
      </c>
      <c r="Q598">
        <v>0.63497112020841762</v>
      </c>
      <c r="R598">
        <v>0.59963442755826657</v>
      </c>
      <c r="S598">
        <v>0.41872351016851389</v>
      </c>
      <c r="T598">
        <v>0.73907858352245182</v>
      </c>
    </row>
    <row r="599" spans="1:20" x14ac:dyDescent="0.25">
      <c r="A599" s="152" t="s">
        <v>160</v>
      </c>
      <c r="B599">
        <v>7.5610336628847037</v>
      </c>
      <c r="C599">
        <v>-19.311022981649419</v>
      </c>
      <c r="D599">
        <v>4.8245947712793056</v>
      </c>
      <c r="E599">
        <v>14.15464035716553</v>
      </c>
      <c r="G599" s="152" t="s">
        <v>187</v>
      </c>
      <c r="H599">
        <v>29.0283851663634</v>
      </c>
      <c r="L599" s="153" t="s">
        <v>147</v>
      </c>
      <c r="M599">
        <v>0.25087799128138571</v>
      </c>
      <c r="N599">
        <v>0.22794708316640619</v>
      </c>
      <c r="O599">
        <v>8.595811456435476E-2</v>
      </c>
      <c r="P599">
        <v>0.19371870241703759</v>
      </c>
      <c r="Q599">
        <v>0.30614532828784707</v>
      </c>
      <c r="R599">
        <v>0.53154302754933935</v>
      </c>
      <c r="S599">
        <v>0.20840493882015421</v>
      </c>
      <c r="T599">
        <v>0.58272350499664016</v>
      </c>
    </row>
    <row r="600" spans="1:20" x14ac:dyDescent="0.25">
      <c r="A600" s="152" t="s">
        <v>187</v>
      </c>
      <c r="B600">
        <v>3.8857042002023059</v>
      </c>
      <c r="C600">
        <v>11.897767772875749</v>
      </c>
      <c r="D600">
        <v>1.5750417906051351</v>
      </c>
      <c r="E600">
        <v>1.689816251178599</v>
      </c>
      <c r="L600" s="153" t="s">
        <v>148</v>
      </c>
      <c r="M600">
        <v>0.25243043950086708</v>
      </c>
      <c r="N600">
        <v>0.24661162992167041</v>
      </c>
      <c r="O600">
        <v>0.30521735771578529</v>
      </c>
      <c r="P600">
        <v>0.24395699312550961</v>
      </c>
      <c r="Q600">
        <v>0.46546647969699428</v>
      </c>
      <c r="R600">
        <v>0.5959941339107615</v>
      </c>
      <c r="S600">
        <v>0.25093088307732081</v>
      </c>
      <c r="T600">
        <v>0.98736548210954334</v>
      </c>
    </row>
    <row r="601" spans="1:20" x14ac:dyDescent="0.25">
      <c r="L601" s="153" t="s">
        <v>149</v>
      </c>
      <c r="M601">
        <v>0.35509021804351099</v>
      </c>
      <c r="N601">
        <v>0.27155070520221353</v>
      </c>
      <c r="O601">
        <v>0.39687394909426821</v>
      </c>
      <c r="P601">
        <v>0.21975928650770871</v>
      </c>
      <c r="Q601">
        <v>0.38493320153377492</v>
      </c>
      <c r="R601">
        <v>0.65066578619841209</v>
      </c>
      <c r="S601">
        <v>0.59946274894958773</v>
      </c>
      <c r="T601">
        <v>0.95649391875615819</v>
      </c>
    </row>
    <row r="602" spans="1:20" x14ac:dyDescent="0.25">
      <c r="L602" s="153" t="s">
        <v>150</v>
      </c>
      <c r="M602">
        <v>0.26234358545427822</v>
      </c>
      <c r="N602">
        <v>0.24332019866174259</v>
      </c>
      <c r="O602">
        <v>7.5281011314186283E-2</v>
      </c>
      <c r="P602">
        <v>0.16516276643340561</v>
      </c>
      <c r="Q602">
        <v>0.44393481574402999</v>
      </c>
      <c r="R602">
        <v>0.71459817709322593</v>
      </c>
      <c r="S602">
        <v>0.35953405963560781</v>
      </c>
      <c r="T602">
        <v>0.87575703248648828</v>
      </c>
    </row>
    <row r="603" spans="1:20" x14ac:dyDescent="0.25">
      <c r="L603" s="153" t="s">
        <v>151</v>
      </c>
      <c r="M603">
        <v>0.25358013675227081</v>
      </c>
      <c r="N603">
        <v>0.23690765989358031</v>
      </c>
      <c r="O603">
        <v>0.11218789105319731</v>
      </c>
      <c r="P603">
        <v>0.1247105950785012</v>
      </c>
      <c r="Q603">
        <v>0.44887850906498272</v>
      </c>
      <c r="R603">
        <v>0.51518634410996322</v>
      </c>
      <c r="S603">
        <v>0.19891835854985729</v>
      </c>
      <c r="T603">
        <v>0.74865850320815752</v>
      </c>
    </row>
    <row r="604" spans="1:20" x14ac:dyDescent="0.25">
      <c r="L604" s="153" t="s">
        <v>152</v>
      </c>
      <c r="M604">
        <v>0.26588634870579669</v>
      </c>
      <c r="N604">
        <v>0.23856683198545109</v>
      </c>
      <c r="O604">
        <v>0.14603513856834671</v>
      </c>
      <c r="P604">
        <v>0.16692622407692581</v>
      </c>
      <c r="Q604">
        <v>0.56627143669633007</v>
      </c>
      <c r="R604">
        <v>0.59302107030836126</v>
      </c>
      <c r="S604">
        <v>0.33859729366944979</v>
      </c>
      <c r="T604">
        <v>0.80707813054352229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E398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165" t="s">
        <v>0</v>
      </c>
      <c r="B1" s="2" t="s">
        <v>1</v>
      </c>
      <c r="C1" s="165" t="s">
        <v>182</v>
      </c>
      <c r="D1" s="2">
        <v>163</v>
      </c>
    </row>
    <row r="2" spans="1:18" x14ac:dyDescent="0.25">
      <c r="A2" s="165" t="s">
        <v>2</v>
      </c>
      <c r="B2" s="2">
        <v>21</v>
      </c>
      <c r="C2" s="165" t="s">
        <v>183</v>
      </c>
      <c r="D2" s="2">
        <v>64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100"/>
      <c r="I7" s="100" t="s">
        <v>12</v>
      </c>
      <c r="J7" s="100" t="s">
        <v>13</v>
      </c>
      <c r="P7" s="100"/>
      <c r="Q7" s="100" t="s">
        <v>12</v>
      </c>
      <c r="R7" s="100" t="s">
        <v>13</v>
      </c>
    </row>
    <row r="8" spans="1:18" x14ac:dyDescent="0.25">
      <c r="A8" s="165" t="s">
        <v>14</v>
      </c>
      <c r="B8">
        <v>8.7335418724077343</v>
      </c>
      <c r="C8">
        <v>18.378431905727979</v>
      </c>
      <c r="H8" s="100" t="s">
        <v>15</v>
      </c>
      <c r="I8">
        <v>0.1096523970384394</v>
      </c>
      <c r="J8">
        <v>0.12173509130010179</v>
      </c>
      <c r="P8" s="100" t="s">
        <v>16</v>
      </c>
      <c r="Q8">
        <v>0.32814632838566948</v>
      </c>
      <c r="R8">
        <v>-0.87453562010357</v>
      </c>
    </row>
    <row r="9" spans="1:18" x14ac:dyDescent="0.25">
      <c r="A9" s="165" t="s">
        <v>17</v>
      </c>
      <c r="B9">
        <v>35.848653469499773</v>
      </c>
      <c r="C9">
        <v>26.461862481803031</v>
      </c>
      <c r="H9" s="100" t="s">
        <v>18</v>
      </c>
      <c r="I9">
        <v>8.5239730406294456E-2</v>
      </c>
      <c r="J9">
        <v>9.1906434988038896E-2</v>
      </c>
      <c r="P9" s="100" t="s">
        <v>19</v>
      </c>
      <c r="Q9">
        <v>5.6087815211031478</v>
      </c>
      <c r="R9">
        <v>9.9012652244468899</v>
      </c>
    </row>
    <row r="10" spans="1:18" x14ac:dyDescent="0.25">
      <c r="A10" s="165" t="s">
        <v>20</v>
      </c>
      <c r="B10">
        <v>23.264253711843189</v>
      </c>
      <c r="C10">
        <v>26.345485164857379</v>
      </c>
      <c r="H10" s="100" t="s">
        <v>21</v>
      </c>
      <c r="I10">
        <v>0.103022015078977</v>
      </c>
      <c r="J10">
        <v>7.5637251012353093E-2</v>
      </c>
      <c r="P10" s="100" t="s">
        <v>22</v>
      </c>
      <c r="Q10">
        <v>28.670904505335908</v>
      </c>
      <c r="R10">
        <v>47.310038969114771</v>
      </c>
    </row>
    <row r="11" spans="1:18" x14ac:dyDescent="0.25">
      <c r="A11" s="165" t="s">
        <v>23</v>
      </c>
      <c r="B11">
        <v>19.247120388219781</v>
      </c>
      <c r="C11">
        <v>15.053933927217409</v>
      </c>
      <c r="H11" s="100" t="s">
        <v>24</v>
      </c>
      <c r="I11">
        <v>9.7973519837853684E-2</v>
      </c>
      <c r="J11">
        <v>6.2574312567348703E-2</v>
      </c>
    </row>
    <row r="12" spans="1:18" x14ac:dyDescent="0.25">
      <c r="H12" s="100" t="s">
        <v>25</v>
      </c>
      <c r="I12">
        <v>0.12705651896067161</v>
      </c>
      <c r="J12">
        <v>6.3020164521454924E-2</v>
      </c>
    </row>
    <row r="13" spans="1:18" x14ac:dyDescent="0.25">
      <c r="H13" s="100" t="s">
        <v>26</v>
      </c>
      <c r="I13">
        <v>6.8468739225962694E-2</v>
      </c>
      <c r="J13">
        <v>7.3759039396327955E-2</v>
      </c>
      <c r="P13" s="100" t="s">
        <v>27</v>
      </c>
      <c r="Q13">
        <v>534.68586602089317</v>
      </c>
    </row>
    <row r="14" spans="1:18" x14ac:dyDescent="0.25">
      <c r="H14" s="100" t="s">
        <v>28</v>
      </c>
      <c r="I14">
        <v>0.18270536436438861</v>
      </c>
      <c r="J14">
        <v>0.15979697713103591</v>
      </c>
    </row>
    <row r="15" spans="1:18" x14ac:dyDescent="0.25">
      <c r="H15" s="100" t="s">
        <v>29</v>
      </c>
      <c r="I15">
        <v>0.1123005166976502</v>
      </c>
      <c r="J15">
        <v>8.6899737938923263E-2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100"/>
      <c r="I20" s="100" t="s">
        <v>12</v>
      </c>
      <c r="J20" s="100" t="s">
        <v>13</v>
      </c>
      <c r="P20" s="100"/>
      <c r="Q20" s="100" t="s">
        <v>12</v>
      </c>
      <c r="R20" s="100" t="s">
        <v>13</v>
      </c>
    </row>
    <row r="21" spans="1:18" x14ac:dyDescent="0.25">
      <c r="A21" s="165" t="s">
        <v>14</v>
      </c>
      <c r="B21">
        <v>11.084428565132811</v>
      </c>
      <c r="C21">
        <v>17.92552571468072</v>
      </c>
      <c r="H21" s="100" t="s">
        <v>15</v>
      </c>
      <c r="I21">
        <v>0.2412159589229767</v>
      </c>
      <c r="J21">
        <v>0.2977778145760796</v>
      </c>
      <c r="P21" s="100" t="s">
        <v>16</v>
      </c>
      <c r="Q21">
        <v>0.34438531685544838</v>
      </c>
      <c r="R21">
        <v>-0.75958433146998017</v>
      </c>
    </row>
    <row r="22" spans="1:18" x14ac:dyDescent="0.25">
      <c r="A22" s="165" t="s">
        <v>17</v>
      </c>
      <c r="B22">
        <v>40.077001924210407</v>
      </c>
      <c r="C22">
        <v>29.33025943995262</v>
      </c>
      <c r="H22" s="100" t="s">
        <v>18</v>
      </c>
      <c r="I22">
        <v>0.18625354759437521</v>
      </c>
      <c r="J22">
        <v>0.28287358954702579</v>
      </c>
      <c r="P22" s="100" t="s">
        <v>19</v>
      </c>
      <c r="Q22">
        <v>5.9974415634182696</v>
      </c>
      <c r="R22">
        <v>8.3863845438540263</v>
      </c>
    </row>
    <row r="23" spans="1:18" x14ac:dyDescent="0.25">
      <c r="A23" s="165" t="s">
        <v>20</v>
      </c>
      <c r="B23">
        <v>14.8789514427187</v>
      </c>
      <c r="C23">
        <v>21.08706006881561</v>
      </c>
      <c r="H23" s="100" t="s">
        <v>21</v>
      </c>
      <c r="I23">
        <v>0.62741435282034574</v>
      </c>
      <c r="J23">
        <v>0.46952202513941121</v>
      </c>
      <c r="P23" s="100" t="s">
        <v>22</v>
      </c>
      <c r="Q23">
        <v>26.154301481817608</v>
      </c>
      <c r="R23">
        <v>38.224772161594998</v>
      </c>
    </row>
    <row r="24" spans="1:18" x14ac:dyDescent="0.25">
      <c r="A24" s="165" t="s">
        <v>23</v>
      </c>
      <c r="B24">
        <v>11.921581191621261</v>
      </c>
      <c r="C24">
        <v>13.70955507386452</v>
      </c>
      <c r="H24" s="100" t="s">
        <v>24</v>
      </c>
      <c r="I24">
        <v>0.5321085434481061</v>
      </c>
      <c r="J24">
        <v>0.43113680461553139</v>
      </c>
    </row>
    <row r="25" spans="1:18" x14ac:dyDescent="0.25">
      <c r="H25" s="100" t="s">
        <v>25</v>
      </c>
      <c r="I25">
        <v>0.29836154837685391</v>
      </c>
      <c r="J25">
        <v>0.31531320812905128</v>
      </c>
    </row>
    <row r="26" spans="1:18" x14ac:dyDescent="0.25">
      <c r="H26" s="100" t="s">
        <v>26</v>
      </c>
      <c r="I26">
        <v>0.36082629610157102</v>
      </c>
      <c r="J26">
        <v>0.44290262445469442</v>
      </c>
      <c r="P26" s="100" t="s">
        <v>27</v>
      </c>
      <c r="Q26">
        <v>560.10092379245168</v>
      </c>
    </row>
    <row r="27" spans="1:18" x14ac:dyDescent="0.25">
      <c r="H27" s="100" t="s">
        <v>28</v>
      </c>
      <c r="I27">
        <v>0.70530772066072389</v>
      </c>
      <c r="J27">
        <v>0.64406049007354238</v>
      </c>
    </row>
    <row r="28" spans="1:18" x14ac:dyDescent="0.25">
      <c r="H28" s="100" t="s">
        <v>29</v>
      </c>
      <c r="I28">
        <v>0.28305141824667213</v>
      </c>
      <c r="J28">
        <v>0.17248405711909209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100"/>
      <c r="I33" s="100" t="s">
        <v>12</v>
      </c>
      <c r="J33" s="100" t="s">
        <v>13</v>
      </c>
      <c r="P33" s="100"/>
      <c r="Q33" s="100" t="s">
        <v>12</v>
      </c>
      <c r="R33" s="100" t="s">
        <v>13</v>
      </c>
    </row>
    <row r="34" spans="1:18" x14ac:dyDescent="0.25">
      <c r="A34" s="165" t="s">
        <v>14</v>
      </c>
      <c r="B34">
        <v>7.8065954604456529</v>
      </c>
      <c r="C34">
        <v>18.285972624309281</v>
      </c>
      <c r="H34" s="100" t="s">
        <v>15</v>
      </c>
      <c r="I34">
        <v>0.47269138553020962</v>
      </c>
      <c r="J34">
        <v>0.46258925648352101</v>
      </c>
      <c r="P34" s="100" t="s">
        <v>16</v>
      </c>
      <c r="Q34">
        <v>0.42207208417421122</v>
      </c>
      <c r="R34">
        <v>0.26574039938554489</v>
      </c>
    </row>
    <row r="35" spans="1:18" x14ac:dyDescent="0.25">
      <c r="A35" s="165" t="s">
        <v>17</v>
      </c>
      <c r="B35">
        <v>23.870114747234371</v>
      </c>
      <c r="C35">
        <v>36.464262001526407</v>
      </c>
      <c r="H35" s="100" t="s">
        <v>18</v>
      </c>
      <c r="I35">
        <v>0.51867973987164573</v>
      </c>
      <c r="J35">
        <v>0.39448119960826261</v>
      </c>
      <c r="P35" s="100" t="s">
        <v>19</v>
      </c>
      <c r="Q35">
        <v>21.298488909625231</v>
      </c>
      <c r="R35">
        <v>24.879322433216149</v>
      </c>
    </row>
    <row r="36" spans="1:18" x14ac:dyDescent="0.25">
      <c r="A36" s="165" t="s">
        <v>20</v>
      </c>
      <c r="B36">
        <v>65.298331801386993</v>
      </c>
      <c r="C36">
        <v>43.548126582735087</v>
      </c>
      <c r="H36" s="100" t="s">
        <v>21</v>
      </c>
      <c r="I36">
        <v>0.88230044362861615</v>
      </c>
      <c r="J36">
        <v>0.89463502859380872</v>
      </c>
      <c r="P36" s="100" t="s">
        <v>22</v>
      </c>
      <c r="Q36">
        <v>90.772750218067401</v>
      </c>
      <c r="R36">
        <v>105.2953101047553</v>
      </c>
    </row>
    <row r="37" spans="1:18" x14ac:dyDescent="0.25">
      <c r="A37" s="165" t="s">
        <v>23</v>
      </c>
      <c r="B37">
        <v>64.103943091745634</v>
      </c>
      <c r="C37">
        <v>117.6156616278986</v>
      </c>
      <c r="H37" s="100" t="s">
        <v>24</v>
      </c>
      <c r="I37">
        <v>0.67358135242025263</v>
      </c>
      <c r="J37">
        <v>0.72245488560248572</v>
      </c>
    </row>
    <row r="38" spans="1:18" x14ac:dyDescent="0.25">
      <c r="H38" s="100" t="s">
        <v>25</v>
      </c>
      <c r="I38">
        <v>0.49762238721862401</v>
      </c>
      <c r="J38">
        <v>0.37348246625518022</v>
      </c>
    </row>
    <row r="39" spans="1:18" x14ac:dyDescent="0.25">
      <c r="H39" s="100" t="s">
        <v>26</v>
      </c>
      <c r="I39">
        <v>0.43165069941386308</v>
      </c>
      <c r="J39">
        <v>0.46316931678969919</v>
      </c>
      <c r="P39" s="100" t="s">
        <v>27</v>
      </c>
      <c r="Q39">
        <v>2419.4580895706749</v>
      </c>
    </row>
    <row r="40" spans="1:18" x14ac:dyDescent="0.25">
      <c r="H40" s="100" t="s">
        <v>28</v>
      </c>
      <c r="I40">
        <v>0.73942864695785593</v>
      </c>
      <c r="J40">
        <v>0.64840556935402016</v>
      </c>
    </row>
    <row r="41" spans="1:18" x14ac:dyDescent="0.25">
      <c r="H41" s="100" t="s">
        <v>29</v>
      </c>
      <c r="I41">
        <v>0.60219386909439721</v>
      </c>
      <c r="J41">
        <v>0.64636196692001224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100"/>
      <c r="I46" s="100" t="s">
        <v>12</v>
      </c>
      <c r="J46" s="100" t="s">
        <v>13</v>
      </c>
      <c r="P46" s="100"/>
      <c r="Q46" s="100" t="s">
        <v>12</v>
      </c>
      <c r="R46" s="100" t="s">
        <v>13</v>
      </c>
    </row>
    <row r="47" spans="1:18" x14ac:dyDescent="0.25">
      <c r="A47" s="165" t="s">
        <v>14</v>
      </c>
      <c r="B47">
        <v>7.1807405971229352</v>
      </c>
      <c r="C47">
        <v>14.207568645792341</v>
      </c>
      <c r="H47" s="100" t="s">
        <v>15</v>
      </c>
      <c r="I47">
        <v>8.6806222384987142E-2</v>
      </c>
      <c r="J47">
        <v>8.4633320280314547E-2</v>
      </c>
      <c r="P47" s="100" t="s">
        <v>16</v>
      </c>
      <c r="Q47">
        <v>3.088597278356811</v>
      </c>
      <c r="R47">
        <v>-3.9156730395400601</v>
      </c>
    </row>
    <row r="48" spans="1:18" x14ac:dyDescent="0.25">
      <c r="A48" s="165" t="s">
        <v>17</v>
      </c>
      <c r="B48">
        <v>18.336362116054769</v>
      </c>
      <c r="C48">
        <v>20.065453271947391</v>
      </c>
      <c r="H48" s="100" t="s">
        <v>18</v>
      </c>
      <c r="I48">
        <v>0.32202611276198162</v>
      </c>
      <c r="J48">
        <v>0.1175307754310629</v>
      </c>
      <c r="P48" s="100" t="s">
        <v>19</v>
      </c>
      <c r="Q48">
        <v>18.498272151326201</v>
      </c>
      <c r="R48">
        <v>35.200623788184743</v>
      </c>
    </row>
    <row r="49" spans="1:18" x14ac:dyDescent="0.25">
      <c r="A49" s="165" t="s">
        <v>20</v>
      </c>
      <c r="B49">
        <v>34.403872350898737</v>
      </c>
      <c r="C49">
        <v>29.350525645473152</v>
      </c>
      <c r="H49" s="100" t="s">
        <v>21</v>
      </c>
      <c r="I49">
        <v>8.1479060084342247E-2</v>
      </c>
      <c r="J49">
        <v>0.20370171315375971</v>
      </c>
      <c r="P49" s="100" t="s">
        <v>22</v>
      </c>
      <c r="Q49">
        <v>56.901188785891712</v>
      </c>
      <c r="R49">
        <v>106.8173208646019</v>
      </c>
    </row>
    <row r="50" spans="1:18" x14ac:dyDescent="0.25">
      <c r="A50" s="165" t="s">
        <v>23</v>
      </c>
      <c r="B50">
        <v>32.667189245320088</v>
      </c>
      <c r="C50">
        <v>162.42836918828419</v>
      </c>
      <c r="H50" s="100" t="s">
        <v>24</v>
      </c>
      <c r="I50">
        <v>0.19037914567087871</v>
      </c>
      <c r="J50">
        <v>0.19699975620510221</v>
      </c>
    </row>
    <row r="51" spans="1:18" x14ac:dyDescent="0.25">
      <c r="H51" s="100" t="s">
        <v>25</v>
      </c>
      <c r="I51">
        <v>8.1131803009292278E-2</v>
      </c>
      <c r="J51">
        <v>0.13395102149814189</v>
      </c>
    </row>
    <row r="52" spans="1:18" x14ac:dyDescent="0.25">
      <c r="H52" s="100" t="s">
        <v>26</v>
      </c>
      <c r="I52">
        <v>0.12023584848547191</v>
      </c>
      <c r="J52">
        <v>0.18296715465166441</v>
      </c>
      <c r="P52" s="100" t="s">
        <v>27</v>
      </c>
      <c r="Q52">
        <v>1079.2470131855789</v>
      </c>
    </row>
    <row r="53" spans="1:18" x14ac:dyDescent="0.25">
      <c r="H53" s="100" t="s">
        <v>28</v>
      </c>
      <c r="I53">
        <v>0.23797405330746471</v>
      </c>
      <c r="J53">
        <v>0.22750068178682911</v>
      </c>
    </row>
    <row r="54" spans="1:18" x14ac:dyDescent="0.25">
      <c r="H54" s="100" t="s">
        <v>29</v>
      </c>
      <c r="I54">
        <v>9.7626095090941487E-2</v>
      </c>
      <c r="J54">
        <v>0.11323269412160571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100"/>
      <c r="I59" s="100" t="s">
        <v>12</v>
      </c>
      <c r="J59" s="100" t="s">
        <v>13</v>
      </c>
      <c r="P59" s="100"/>
      <c r="Q59" s="100" t="s">
        <v>12</v>
      </c>
      <c r="R59" s="100" t="s">
        <v>13</v>
      </c>
    </row>
    <row r="60" spans="1:18" x14ac:dyDescent="0.25">
      <c r="A60" s="165" t="s">
        <v>14</v>
      </c>
      <c r="B60">
        <v>9.3836865185498617</v>
      </c>
      <c r="C60">
        <v>18.285175671573771</v>
      </c>
      <c r="H60" s="100" t="s">
        <v>15</v>
      </c>
      <c r="I60">
        <v>4.9128205754621943E-2</v>
      </c>
      <c r="J60">
        <v>4.6094005454203432E-2</v>
      </c>
      <c r="P60" s="100" t="s">
        <v>16</v>
      </c>
      <c r="Q60">
        <v>0.33188348810374518</v>
      </c>
      <c r="R60">
        <v>-0.27262583901088949</v>
      </c>
    </row>
    <row r="61" spans="1:18" x14ac:dyDescent="0.25">
      <c r="A61" s="165" t="s">
        <v>17</v>
      </c>
      <c r="B61">
        <v>88.609594949381105</v>
      </c>
      <c r="C61">
        <v>69.392324083783294</v>
      </c>
      <c r="H61" s="100" t="s">
        <v>18</v>
      </c>
      <c r="I61">
        <v>0.1501877067084875</v>
      </c>
      <c r="J61">
        <v>0.1182001248308288</v>
      </c>
      <c r="P61" s="100" t="s">
        <v>19</v>
      </c>
      <c r="Q61">
        <v>6.9137555530365784</v>
      </c>
      <c r="R61">
        <v>12.48614403024837</v>
      </c>
    </row>
    <row r="62" spans="1:18" x14ac:dyDescent="0.25">
      <c r="A62" s="165" t="s">
        <v>20</v>
      </c>
      <c r="B62">
        <v>35.313001449072154</v>
      </c>
      <c r="C62">
        <v>46.734208303756091</v>
      </c>
      <c r="H62" s="100" t="s">
        <v>21</v>
      </c>
      <c r="I62">
        <v>7.7173256556090503E-2</v>
      </c>
      <c r="J62">
        <v>5.8826604739783087E-2</v>
      </c>
      <c r="P62" s="100" t="s">
        <v>22</v>
      </c>
      <c r="Q62">
        <v>37.324661540179683</v>
      </c>
      <c r="R62">
        <v>70.283900825166668</v>
      </c>
    </row>
    <row r="63" spans="1:18" x14ac:dyDescent="0.25">
      <c r="A63" s="165" t="s">
        <v>23</v>
      </c>
      <c r="B63">
        <v>48.275368125781377</v>
      </c>
      <c r="C63">
        <v>31.890293840740121</v>
      </c>
      <c r="H63" s="100" t="s">
        <v>24</v>
      </c>
      <c r="I63">
        <v>4.278061182585545E-2</v>
      </c>
      <c r="J63">
        <v>7.842096877014984E-2</v>
      </c>
    </row>
    <row r="64" spans="1:18" x14ac:dyDescent="0.25">
      <c r="H64" s="100" t="s">
        <v>25</v>
      </c>
      <c r="I64">
        <v>5.0842777210690832E-2</v>
      </c>
      <c r="J64">
        <v>8.9794475733107088E-2</v>
      </c>
    </row>
    <row r="65" spans="1:18" x14ac:dyDescent="0.25">
      <c r="H65" s="100" t="s">
        <v>26</v>
      </c>
      <c r="I65">
        <v>5.2372154428202339E-2</v>
      </c>
      <c r="J65">
        <v>0.1486576877651872</v>
      </c>
      <c r="P65" s="100" t="s">
        <v>27</v>
      </c>
      <c r="Q65">
        <v>1346.978226748015</v>
      </c>
    </row>
    <row r="66" spans="1:18" x14ac:dyDescent="0.25">
      <c r="H66" s="100" t="s">
        <v>28</v>
      </c>
      <c r="I66">
        <v>6.3241815467475815E-2</v>
      </c>
      <c r="J66">
        <v>0.11220534989550519</v>
      </c>
    </row>
    <row r="67" spans="1:18" x14ac:dyDescent="0.25">
      <c r="H67" s="100" t="s">
        <v>29</v>
      </c>
      <c r="I67">
        <v>6.7392394352607701E-2</v>
      </c>
      <c r="J67">
        <v>0.32586491444507598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100"/>
      <c r="I72" s="100" t="s">
        <v>12</v>
      </c>
      <c r="J72" s="100" t="s">
        <v>13</v>
      </c>
      <c r="P72" s="100"/>
      <c r="Q72" s="100" t="s">
        <v>12</v>
      </c>
      <c r="R72" s="100" t="s">
        <v>13</v>
      </c>
    </row>
    <row r="73" spans="1:18" x14ac:dyDescent="0.25">
      <c r="A73" s="165" t="s">
        <v>14</v>
      </c>
      <c r="B73">
        <v>8.3631584478102905</v>
      </c>
      <c r="C73">
        <v>17.56966206983364</v>
      </c>
      <c r="H73" s="100" t="s">
        <v>15</v>
      </c>
      <c r="I73">
        <v>0.15728839950711959</v>
      </c>
      <c r="J73">
        <v>0.14501625181973279</v>
      </c>
      <c r="P73" s="100" t="s">
        <v>16</v>
      </c>
      <c r="Q73">
        <v>-8.7915312524744202E-2</v>
      </c>
      <c r="R73">
        <v>1.021202888249908E-2</v>
      </c>
    </row>
    <row r="74" spans="1:18" x14ac:dyDescent="0.25">
      <c r="A74" s="165" t="s">
        <v>17</v>
      </c>
      <c r="B74">
        <v>26.787427864699989</v>
      </c>
      <c r="C74">
        <v>20.108170224674659</v>
      </c>
      <c r="H74" s="100" t="s">
        <v>18</v>
      </c>
      <c r="I74">
        <v>0.13466794406292451</v>
      </c>
      <c r="J74">
        <v>0.15423553378322599</v>
      </c>
      <c r="P74" s="100" t="s">
        <v>19</v>
      </c>
      <c r="Q74">
        <v>4.5700481245214162</v>
      </c>
      <c r="R74">
        <v>8.7132471716098596</v>
      </c>
    </row>
    <row r="75" spans="1:18" x14ac:dyDescent="0.25">
      <c r="A75" s="165" t="s">
        <v>20</v>
      </c>
      <c r="B75">
        <v>14.366945571461169</v>
      </c>
      <c r="C75">
        <v>18.051792445276291</v>
      </c>
      <c r="H75" s="100" t="s">
        <v>21</v>
      </c>
      <c r="I75">
        <v>0.15341166889885169</v>
      </c>
      <c r="J75">
        <v>0.13014270995944441</v>
      </c>
      <c r="P75" s="100" t="s">
        <v>22</v>
      </c>
      <c r="Q75">
        <v>23.15021425502184</v>
      </c>
      <c r="R75">
        <v>41.228787049410329</v>
      </c>
    </row>
    <row r="76" spans="1:18" x14ac:dyDescent="0.25">
      <c r="A76" s="165" t="s">
        <v>23</v>
      </c>
      <c r="B76">
        <v>8.2608830087919962</v>
      </c>
      <c r="C76">
        <v>14.03145749927315</v>
      </c>
      <c r="H76" s="100" t="s">
        <v>24</v>
      </c>
      <c r="I76">
        <v>0.14425635076387419</v>
      </c>
      <c r="J76">
        <v>0.1163281682926115</v>
      </c>
    </row>
    <row r="77" spans="1:18" x14ac:dyDescent="0.25">
      <c r="H77" s="100" t="s">
        <v>25</v>
      </c>
      <c r="I77">
        <v>0.14058456024142621</v>
      </c>
      <c r="J77">
        <v>0.12983155687781889</v>
      </c>
    </row>
    <row r="78" spans="1:18" x14ac:dyDescent="0.25">
      <c r="H78" s="100" t="s">
        <v>26</v>
      </c>
      <c r="I78">
        <v>0.16531816180303399</v>
      </c>
      <c r="J78">
        <v>0.16091453774655889</v>
      </c>
      <c r="P78" s="100" t="s">
        <v>27</v>
      </c>
      <c r="Q78">
        <v>409.93857570310138</v>
      </c>
    </row>
    <row r="79" spans="1:18" x14ac:dyDescent="0.25">
      <c r="H79" s="100" t="s">
        <v>28</v>
      </c>
      <c r="I79">
        <v>0.13754551645192889</v>
      </c>
      <c r="J79">
        <v>0.14319435588095239</v>
      </c>
    </row>
    <row r="80" spans="1:18" x14ac:dyDescent="0.25">
      <c r="H80" s="100" t="s">
        <v>29</v>
      </c>
      <c r="I80">
        <v>0.1380219565425253</v>
      </c>
      <c r="J80">
        <v>0.13453407000072129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100"/>
      <c r="I85" s="100" t="s">
        <v>12</v>
      </c>
      <c r="J85" s="100" t="s">
        <v>13</v>
      </c>
      <c r="P85" s="100"/>
      <c r="Q85" s="100" t="s">
        <v>12</v>
      </c>
      <c r="R85" s="100" t="s">
        <v>13</v>
      </c>
    </row>
    <row r="86" spans="1:18" x14ac:dyDescent="0.25">
      <c r="A86" s="165" t="s">
        <v>14</v>
      </c>
      <c r="B86">
        <v>15.266878148220661</v>
      </c>
      <c r="C86">
        <v>20.895488800550361</v>
      </c>
      <c r="H86" s="100" t="s">
        <v>15</v>
      </c>
      <c r="I86">
        <v>0.28449771559492298</v>
      </c>
      <c r="J86">
        <v>0.46658576424646392</v>
      </c>
      <c r="P86" s="100" t="s">
        <v>16</v>
      </c>
      <c r="Q86">
        <v>0.20498239374637961</v>
      </c>
      <c r="R86">
        <v>-1.442596367602041</v>
      </c>
    </row>
    <row r="87" spans="1:18" x14ac:dyDescent="0.25">
      <c r="A87" s="165" t="s">
        <v>17</v>
      </c>
      <c r="B87">
        <v>211.0308281287075</v>
      </c>
      <c r="C87">
        <v>78.81450921650692</v>
      </c>
      <c r="H87" s="100" t="s">
        <v>18</v>
      </c>
      <c r="I87">
        <v>0.34824424460118641</v>
      </c>
      <c r="J87">
        <v>0.2358251357408159</v>
      </c>
      <c r="P87" s="100" t="s">
        <v>19</v>
      </c>
      <c r="Q87">
        <v>13.93510604751059</v>
      </c>
      <c r="R87">
        <v>26.970296143129939</v>
      </c>
    </row>
    <row r="88" spans="1:18" x14ac:dyDescent="0.25">
      <c r="A88" s="165" t="s">
        <v>20</v>
      </c>
      <c r="B88">
        <v>80.2049295811902</v>
      </c>
      <c r="C88">
        <v>36.789818176823736</v>
      </c>
      <c r="H88" s="100" t="s">
        <v>21</v>
      </c>
      <c r="I88">
        <v>0.38795747172121758</v>
      </c>
      <c r="J88">
        <v>0.53646562132639375</v>
      </c>
      <c r="P88" s="100" t="s">
        <v>22</v>
      </c>
      <c r="Q88">
        <v>106.0053900992279</v>
      </c>
      <c r="R88">
        <v>189.7718058779015</v>
      </c>
    </row>
    <row r="89" spans="1:18" x14ac:dyDescent="0.25">
      <c r="A89" s="165" t="s">
        <v>23</v>
      </c>
      <c r="B89">
        <v>50.063340382442398</v>
      </c>
      <c r="C89">
        <v>70.748673855473925</v>
      </c>
      <c r="H89" s="100" t="s">
        <v>24</v>
      </c>
      <c r="I89">
        <v>0.48719536704558541</v>
      </c>
      <c r="J89">
        <v>0.45903187218438968</v>
      </c>
    </row>
    <row r="90" spans="1:18" x14ac:dyDescent="0.25">
      <c r="H90" s="100" t="s">
        <v>25</v>
      </c>
      <c r="I90">
        <v>0.31311641651447558</v>
      </c>
      <c r="J90">
        <v>0.3672950490685522</v>
      </c>
    </row>
    <row r="91" spans="1:18" x14ac:dyDescent="0.25">
      <c r="H91" s="100" t="s">
        <v>26</v>
      </c>
      <c r="I91">
        <v>0.30171211543600229</v>
      </c>
      <c r="J91">
        <v>0.6401442284703206</v>
      </c>
      <c r="P91" s="100" t="s">
        <v>27</v>
      </c>
      <c r="Q91">
        <v>6988.0309660178464</v>
      </c>
    </row>
    <row r="92" spans="1:18" x14ac:dyDescent="0.25">
      <c r="H92" s="100" t="s">
        <v>28</v>
      </c>
      <c r="I92">
        <v>0.1965294849214487</v>
      </c>
      <c r="J92">
        <v>0.77111341096889841</v>
      </c>
    </row>
    <row r="93" spans="1:18" x14ac:dyDescent="0.25">
      <c r="H93" s="100" t="s">
        <v>29</v>
      </c>
      <c r="I93">
        <v>0.2351774374788696</v>
      </c>
      <c r="J93">
        <v>0.37182187187298421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100"/>
      <c r="I98" s="100" t="s">
        <v>12</v>
      </c>
      <c r="J98" s="100" t="s">
        <v>13</v>
      </c>
      <c r="P98" s="100"/>
      <c r="Q98" s="100" t="s">
        <v>12</v>
      </c>
      <c r="R98" s="100" t="s">
        <v>13</v>
      </c>
    </row>
    <row r="99" spans="1:18" x14ac:dyDescent="0.25">
      <c r="A99" s="165" t="s">
        <v>14</v>
      </c>
      <c r="B99">
        <v>9.0453582629332239</v>
      </c>
      <c r="C99">
        <v>19.0174230914212</v>
      </c>
      <c r="H99" s="100" t="s">
        <v>15</v>
      </c>
      <c r="I99">
        <v>0.2173413342621458</v>
      </c>
      <c r="J99">
        <v>0.26718169387493218</v>
      </c>
      <c r="P99" s="100" t="s">
        <v>16</v>
      </c>
      <c r="Q99">
        <v>0.88843147234976261</v>
      </c>
      <c r="R99">
        <v>-0.87795261278619907</v>
      </c>
    </row>
    <row r="100" spans="1:18" x14ac:dyDescent="0.25">
      <c r="A100" s="165" t="s">
        <v>17</v>
      </c>
      <c r="B100">
        <v>36.080531047568478</v>
      </c>
      <c r="C100">
        <v>30.972724596613041</v>
      </c>
      <c r="H100" s="100" t="s">
        <v>18</v>
      </c>
      <c r="I100">
        <v>0.15006053293481389</v>
      </c>
      <c r="J100">
        <v>0.12432361578622431</v>
      </c>
      <c r="P100" s="100" t="s">
        <v>19</v>
      </c>
      <c r="Q100">
        <v>6.9267667479764761</v>
      </c>
      <c r="R100">
        <v>9.1530822084377892</v>
      </c>
    </row>
    <row r="101" spans="1:18" x14ac:dyDescent="0.25">
      <c r="A101" s="165" t="s">
        <v>20</v>
      </c>
      <c r="B101">
        <v>21.885566024327449</v>
      </c>
      <c r="C101">
        <v>19.17259992793306</v>
      </c>
      <c r="H101" s="100" t="s">
        <v>21</v>
      </c>
      <c r="I101">
        <v>0.18344109363629271</v>
      </c>
      <c r="J101">
        <v>0.18612764690537309</v>
      </c>
      <c r="P101" s="100" t="s">
        <v>22</v>
      </c>
      <c r="Q101">
        <v>34.405307352132922</v>
      </c>
      <c r="R101">
        <v>48.080336236824976</v>
      </c>
    </row>
    <row r="102" spans="1:18" x14ac:dyDescent="0.25">
      <c r="A102" s="165" t="s">
        <v>23</v>
      </c>
      <c r="B102">
        <v>11.417992281489759</v>
      </c>
      <c r="C102">
        <v>30.405983374341432</v>
      </c>
      <c r="H102" s="100" t="s">
        <v>24</v>
      </c>
      <c r="I102">
        <v>0.20433433693127301</v>
      </c>
      <c r="J102">
        <v>0.27762671093594421</v>
      </c>
    </row>
    <row r="103" spans="1:18" x14ac:dyDescent="0.25">
      <c r="H103" s="100" t="s">
        <v>25</v>
      </c>
      <c r="I103">
        <v>0.1954965052853459</v>
      </c>
      <c r="J103">
        <v>0.25483502456294849</v>
      </c>
    </row>
    <row r="104" spans="1:18" x14ac:dyDescent="0.25">
      <c r="H104" s="100" t="s">
        <v>26</v>
      </c>
      <c r="I104">
        <v>0.20368578165806231</v>
      </c>
      <c r="J104">
        <v>0.23604074032242181</v>
      </c>
      <c r="P104" s="100" t="s">
        <v>27</v>
      </c>
      <c r="Q104">
        <v>553.36637575383884</v>
      </c>
    </row>
    <row r="105" spans="1:18" x14ac:dyDescent="0.25">
      <c r="H105" s="100" t="s">
        <v>28</v>
      </c>
      <c r="I105">
        <v>9.174526411567939E-2</v>
      </c>
      <c r="J105">
        <v>0.1236475640241237</v>
      </c>
    </row>
    <row r="106" spans="1:18" x14ac:dyDescent="0.25">
      <c r="H106" s="100" t="s">
        <v>29</v>
      </c>
      <c r="I106">
        <v>0.23154376671290999</v>
      </c>
      <c r="J106">
        <v>0.29135927519787458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100"/>
      <c r="I111" s="100" t="s">
        <v>12</v>
      </c>
      <c r="J111" s="100" t="s">
        <v>13</v>
      </c>
      <c r="P111" s="100"/>
      <c r="Q111" s="100" t="s">
        <v>12</v>
      </c>
      <c r="R111" s="100" t="s">
        <v>13</v>
      </c>
    </row>
    <row r="112" spans="1:18" x14ac:dyDescent="0.25">
      <c r="A112" s="165" t="s">
        <v>14</v>
      </c>
      <c r="B112">
        <v>7.9133639340901913</v>
      </c>
      <c r="C112">
        <v>15.175843721489541</v>
      </c>
      <c r="H112" s="100" t="s">
        <v>15</v>
      </c>
      <c r="I112">
        <v>0.133264713539851</v>
      </c>
      <c r="J112">
        <v>0.1099255047750088</v>
      </c>
      <c r="P112" s="100" t="s">
        <v>16</v>
      </c>
      <c r="Q112">
        <v>-0.85427736818886912</v>
      </c>
      <c r="R112">
        <v>2.522167022663321</v>
      </c>
    </row>
    <row r="113" spans="1:18" x14ac:dyDescent="0.25">
      <c r="A113" s="165" t="s">
        <v>17</v>
      </c>
      <c r="B113">
        <v>24.906363598251051</v>
      </c>
      <c r="C113">
        <v>19.94772553317296</v>
      </c>
      <c r="H113" s="100" t="s">
        <v>18</v>
      </c>
      <c r="I113">
        <v>0.44620092592788257</v>
      </c>
      <c r="J113">
        <v>0.38736922964339582</v>
      </c>
      <c r="P113" s="100" t="s">
        <v>19</v>
      </c>
      <c r="Q113">
        <v>10.608651688614099</v>
      </c>
      <c r="R113">
        <v>15.331395653616481</v>
      </c>
    </row>
    <row r="114" spans="1:18" x14ac:dyDescent="0.25">
      <c r="A114" s="165" t="s">
        <v>20</v>
      </c>
      <c r="B114">
        <v>49.856145217099623</v>
      </c>
      <c r="C114">
        <v>43.949795339755049</v>
      </c>
      <c r="H114" s="100" t="s">
        <v>21</v>
      </c>
      <c r="I114">
        <v>0.2137126575299379</v>
      </c>
      <c r="J114">
        <v>0.19099552030504341</v>
      </c>
      <c r="P114" s="100" t="s">
        <v>22</v>
      </c>
      <c r="Q114">
        <v>38.292891730033823</v>
      </c>
      <c r="R114">
        <v>69.769984293646544</v>
      </c>
    </row>
    <row r="115" spans="1:18" x14ac:dyDescent="0.25">
      <c r="A115" s="165" t="s">
        <v>23</v>
      </c>
      <c r="B115">
        <v>41.698336584897213</v>
      </c>
      <c r="C115">
        <v>36.744280979150098</v>
      </c>
      <c r="H115" s="100" t="s">
        <v>24</v>
      </c>
      <c r="I115">
        <v>0.26477895927285489</v>
      </c>
      <c r="J115">
        <v>0.1853331151712759</v>
      </c>
    </row>
    <row r="116" spans="1:18" x14ac:dyDescent="0.25">
      <c r="H116" s="100" t="s">
        <v>25</v>
      </c>
      <c r="I116">
        <v>0.1099281781677983</v>
      </c>
      <c r="J116">
        <v>0.1456734382313036</v>
      </c>
    </row>
    <row r="117" spans="1:18" x14ac:dyDescent="0.25">
      <c r="H117" s="100" t="s">
        <v>26</v>
      </c>
      <c r="I117">
        <v>0.28396350435926693</v>
      </c>
      <c r="J117">
        <v>0.4301290022342581</v>
      </c>
      <c r="P117" s="100" t="s">
        <v>27</v>
      </c>
      <c r="Q117">
        <v>1414.904709610656</v>
      </c>
    </row>
    <row r="118" spans="1:18" x14ac:dyDescent="0.25">
      <c r="H118" s="100" t="s">
        <v>28</v>
      </c>
      <c r="I118">
        <v>0.40279527024568312</v>
      </c>
      <c r="J118">
        <v>0.48604495760761601</v>
      </c>
    </row>
    <row r="119" spans="1:18" x14ac:dyDescent="0.25">
      <c r="H119" s="100" t="s">
        <v>29</v>
      </c>
      <c r="I119">
        <v>0.31412707253838779</v>
      </c>
      <c r="J119">
        <v>0.22759818659966349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8.9650093451792365</v>
      </c>
      <c r="C146">
        <v>18.256422837704619</v>
      </c>
    </row>
    <row r="147" spans="1:25" x14ac:dyDescent="0.25">
      <c r="A147" s="165" t="s">
        <v>17</v>
      </c>
      <c r="B147">
        <v>16.241295487445448</v>
      </c>
      <c r="C147">
        <v>16.5050045387562</v>
      </c>
    </row>
    <row r="148" spans="1:25" x14ac:dyDescent="0.25">
      <c r="A148" s="165" t="s">
        <v>20</v>
      </c>
      <c r="B148">
        <v>10.968761203299691</v>
      </c>
      <c r="C148">
        <v>10.759360404128071</v>
      </c>
    </row>
    <row r="149" spans="1:25" x14ac:dyDescent="0.25">
      <c r="A149" s="165" t="s">
        <v>23</v>
      </c>
      <c r="B149">
        <v>7.7593503878227441</v>
      </c>
      <c r="C149">
        <v>9.6242543950662967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101"/>
      <c r="B159" s="101" t="s">
        <v>12</v>
      </c>
      <c r="C159" s="101" t="s">
        <v>68</v>
      </c>
      <c r="D159" s="101" t="s">
        <v>69</v>
      </c>
      <c r="H159" s="101"/>
      <c r="I159" s="101" t="s">
        <v>13</v>
      </c>
      <c r="J159" s="101" t="s">
        <v>70</v>
      </c>
      <c r="K159" s="101" t="s">
        <v>71</v>
      </c>
      <c r="O159" s="101"/>
      <c r="P159" s="101" t="s">
        <v>12</v>
      </c>
      <c r="Q159" s="101" t="s">
        <v>13</v>
      </c>
      <c r="W159" s="101"/>
      <c r="X159" s="101" t="s">
        <v>12</v>
      </c>
      <c r="Y159" s="101" t="s">
        <v>13</v>
      </c>
    </row>
    <row r="160" spans="1:25" x14ac:dyDescent="0.25">
      <c r="A160" s="101" t="s">
        <v>14</v>
      </c>
      <c r="B160">
        <v>-9.6141761740581311E-3</v>
      </c>
      <c r="C160">
        <v>1.01909558369894E-4</v>
      </c>
      <c r="D160">
        <v>-4.5689751650995871E-3</v>
      </c>
      <c r="H160" s="101" t="s">
        <v>72</v>
      </c>
      <c r="I160">
        <v>0.16641264161096991</v>
      </c>
      <c r="J160">
        <v>0.10155878879157321</v>
      </c>
      <c r="K160">
        <v>0.15070527198353209</v>
      </c>
      <c r="O160" s="101" t="s">
        <v>73</v>
      </c>
      <c r="P160">
        <v>3.237306151973475E-2</v>
      </c>
      <c r="Q160">
        <v>3.6396199311244291E-2</v>
      </c>
      <c r="W160" s="101" t="s">
        <v>15</v>
      </c>
      <c r="X160">
        <v>-2.272781065976168E-2</v>
      </c>
      <c r="Y160">
        <v>-2.7558164904991449E-2</v>
      </c>
    </row>
    <row r="161" spans="1:25" x14ac:dyDescent="0.25">
      <c r="A161" s="101" t="s">
        <v>17</v>
      </c>
      <c r="B161">
        <v>0.28136000951034401</v>
      </c>
      <c r="C161">
        <v>-9.2855660583050764E-3</v>
      </c>
      <c r="D161">
        <v>3.5228756191134579E-3</v>
      </c>
      <c r="H161" s="101" t="s">
        <v>74</v>
      </c>
      <c r="I161">
        <v>-7.4294209096558594E-2</v>
      </c>
      <c r="J161">
        <v>7.0192167390424942E-2</v>
      </c>
      <c r="K161">
        <v>6.5180252374947581E-2</v>
      </c>
      <c r="O161" s="101" t="s">
        <v>75</v>
      </c>
      <c r="P161">
        <v>0.1619056435840153</v>
      </c>
      <c r="Q161">
        <v>0.1077738942313097</v>
      </c>
      <c r="W161" s="101" t="s">
        <v>18</v>
      </c>
      <c r="X161">
        <v>0.18117025060225489</v>
      </c>
      <c r="Y161">
        <v>3.7260116002980889E-2</v>
      </c>
    </row>
    <row r="162" spans="1:25" x14ac:dyDescent="0.25">
      <c r="A162" s="101" t="s">
        <v>20</v>
      </c>
      <c r="B162">
        <v>7.8358150543105937E-2</v>
      </c>
      <c r="C162">
        <v>4.4546289003605972E-2</v>
      </c>
      <c r="D162">
        <v>3.4477790516998202E-2</v>
      </c>
      <c r="H162" s="101" t="s">
        <v>76</v>
      </c>
      <c r="I162">
        <v>-4.8010609788737793E-2</v>
      </c>
      <c r="J162">
        <v>4.5009298885015647E-2</v>
      </c>
      <c r="K162">
        <v>4.0894239219746657E-2</v>
      </c>
      <c r="O162" s="101" t="s">
        <v>77</v>
      </c>
      <c r="P162">
        <v>0.22181363966663381</v>
      </c>
      <c r="Q162">
        <v>9.3736916487314456E-2</v>
      </c>
      <c r="W162" s="101" t="s">
        <v>21</v>
      </c>
      <c r="X162">
        <v>9.002211032898326E-2</v>
      </c>
      <c r="Y162">
        <v>9.9115233738446731E-2</v>
      </c>
    </row>
    <row r="163" spans="1:25" x14ac:dyDescent="0.25">
      <c r="A163" s="101" t="s">
        <v>23</v>
      </c>
      <c r="B163">
        <v>0.17030022764287081</v>
      </c>
      <c r="C163">
        <v>1.517515149374391E-2</v>
      </c>
      <c r="D163">
        <v>3.9029360427194779E-2</v>
      </c>
      <c r="H163" s="101" t="s">
        <v>78</v>
      </c>
      <c r="I163">
        <v>5.0632191520567138E-2</v>
      </c>
      <c r="J163">
        <v>5.6864751974860628E-2</v>
      </c>
      <c r="K163">
        <v>7.2645250929297786E-2</v>
      </c>
      <c r="O163" s="101" t="s">
        <v>79</v>
      </c>
      <c r="P163">
        <v>-9.4058403372959787E-2</v>
      </c>
      <c r="Q163">
        <v>-9.2771620015447975E-2</v>
      </c>
      <c r="W163" s="101" t="s">
        <v>24</v>
      </c>
      <c r="X163">
        <v>0.18387368843090879</v>
      </c>
      <c r="Y163">
        <v>0.13115718570430701</v>
      </c>
    </row>
    <row r="164" spans="1:25" x14ac:dyDescent="0.25">
      <c r="W164" s="101" t="s">
        <v>25</v>
      </c>
      <c r="X164">
        <v>-1.667411853834257E-2</v>
      </c>
      <c r="Y164">
        <v>-1.7403830134456191E-2</v>
      </c>
    </row>
    <row r="165" spans="1:25" x14ac:dyDescent="0.25">
      <c r="W165" s="101" t="s">
        <v>26</v>
      </c>
      <c r="X165">
        <v>-5.6942449170594149E-2</v>
      </c>
      <c r="Y165">
        <v>-6.7274378778176797E-2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101" t="s">
        <v>28</v>
      </c>
      <c r="X166">
        <v>0.1333669395943643</v>
      </c>
      <c r="Y166">
        <v>6.0256436914635718E-2</v>
      </c>
    </row>
    <row r="167" spans="1:25" x14ac:dyDescent="0.25">
      <c r="A167" s="101"/>
      <c r="B167" s="101" t="s">
        <v>12</v>
      </c>
      <c r="C167" s="101" t="s">
        <v>68</v>
      </c>
      <c r="D167" s="101" t="s">
        <v>69</v>
      </c>
      <c r="H167" s="101"/>
      <c r="I167" s="101" t="s">
        <v>13</v>
      </c>
      <c r="J167" s="101" t="s">
        <v>70</v>
      </c>
      <c r="K167" s="101" t="s">
        <v>71</v>
      </c>
      <c r="O167" s="101"/>
      <c r="P167" s="101" t="s">
        <v>12</v>
      </c>
      <c r="Q167" s="101" t="s">
        <v>13</v>
      </c>
      <c r="W167" s="101" t="s">
        <v>29</v>
      </c>
      <c r="X167">
        <v>-9.7417229361322025E-4</v>
      </c>
      <c r="Y167">
        <v>-1.864414561641765E-3</v>
      </c>
    </row>
    <row r="168" spans="1:25" x14ac:dyDescent="0.25">
      <c r="A168" s="101" t="s">
        <v>14</v>
      </c>
      <c r="B168">
        <v>0.17512446789427141</v>
      </c>
      <c r="C168">
        <v>0.26138013361033469</v>
      </c>
      <c r="D168">
        <v>0.275023121666155</v>
      </c>
      <c r="H168" s="101" t="s">
        <v>72</v>
      </c>
      <c r="I168">
        <v>0.40936133838849731</v>
      </c>
      <c r="J168">
        <v>0.496736233960201</v>
      </c>
      <c r="K168">
        <v>0.47324710902955008</v>
      </c>
      <c r="O168" s="101" t="s">
        <v>73</v>
      </c>
      <c r="P168">
        <v>-1.542937514220513E-2</v>
      </c>
      <c r="Q168">
        <v>-0.11321869779460531</v>
      </c>
    </row>
    <row r="169" spans="1:25" x14ac:dyDescent="0.25">
      <c r="A169" s="101" t="s">
        <v>17</v>
      </c>
      <c r="B169">
        <v>0.19324128792993389</v>
      </c>
      <c r="C169">
        <v>0.23554005254412119</v>
      </c>
      <c r="D169">
        <v>0.24469957289258881</v>
      </c>
      <c r="H169" s="101" t="s">
        <v>74</v>
      </c>
      <c r="I169">
        <v>-0.1010955229352944</v>
      </c>
      <c r="J169">
        <v>6.5433238478427191E-2</v>
      </c>
      <c r="K169">
        <v>7.0970290449732173E-2</v>
      </c>
      <c r="O169" s="101" t="s">
        <v>75</v>
      </c>
      <c r="P169">
        <v>0.6130655992837013</v>
      </c>
      <c r="Q169">
        <v>0.38730849076365631</v>
      </c>
    </row>
    <row r="170" spans="1:25" x14ac:dyDescent="0.25">
      <c r="A170" s="101" t="s">
        <v>20</v>
      </c>
      <c r="B170">
        <v>0.44737690975284039</v>
      </c>
      <c r="C170">
        <v>0.65300867078210512</v>
      </c>
      <c r="D170">
        <v>0.66040819622188407</v>
      </c>
      <c r="H170" s="101" t="s">
        <v>76</v>
      </c>
      <c r="I170">
        <v>0.38248002771407352</v>
      </c>
      <c r="J170">
        <v>0.52421397595783303</v>
      </c>
      <c r="K170">
        <v>0.5126398248275833</v>
      </c>
      <c r="O170" s="101" t="s">
        <v>77</v>
      </c>
      <c r="P170">
        <v>0.53187342881130661</v>
      </c>
      <c r="Q170">
        <v>0.302131028287145</v>
      </c>
      <c r="W170" s="165" t="s">
        <v>81</v>
      </c>
    </row>
    <row r="171" spans="1:25" x14ac:dyDescent="0.25">
      <c r="A171" s="101" t="s">
        <v>23</v>
      </c>
      <c r="B171">
        <v>-0.1030493235657087</v>
      </c>
      <c r="C171">
        <v>0.14436721890767129</v>
      </c>
      <c r="D171">
        <v>0.15122318439063931</v>
      </c>
      <c r="H171" s="101" t="s">
        <v>78</v>
      </c>
      <c r="I171">
        <v>0.24972458636594949</v>
      </c>
      <c r="J171">
        <v>0.38249604609577509</v>
      </c>
      <c r="K171">
        <v>0.37609863010986722</v>
      </c>
      <c r="O171" s="101" t="s">
        <v>79</v>
      </c>
      <c r="P171">
        <v>0.56650500003614901</v>
      </c>
      <c r="Q171">
        <v>0.40825686028217961</v>
      </c>
      <c r="W171" s="101"/>
      <c r="X171" s="101" t="s">
        <v>12</v>
      </c>
      <c r="Y171" s="101" t="s">
        <v>13</v>
      </c>
    </row>
    <row r="172" spans="1:25" x14ac:dyDescent="0.25">
      <c r="W172" s="101" t="s">
        <v>15</v>
      </c>
      <c r="X172">
        <v>8.2581102080439187E-2</v>
      </c>
      <c r="Y172">
        <v>8.2413166625403197E-3</v>
      </c>
    </row>
    <row r="173" spans="1:25" x14ac:dyDescent="0.25">
      <c r="W173" s="101" t="s">
        <v>18</v>
      </c>
      <c r="X173">
        <v>0.43808832977276929</v>
      </c>
      <c r="Y173">
        <v>0.32586601280798771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101" t="s">
        <v>21</v>
      </c>
      <c r="X174">
        <v>0.63764360087574834</v>
      </c>
      <c r="Y174">
        <v>0.42234032222544338</v>
      </c>
    </row>
    <row r="175" spans="1:25" x14ac:dyDescent="0.25">
      <c r="A175" s="101"/>
      <c r="B175" s="101" t="s">
        <v>12</v>
      </c>
      <c r="C175" s="101" t="s">
        <v>68</v>
      </c>
      <c r="D175" s="101" t="s">
        <v>69</v>
      </c>
      <c r="H175" s="101"/>
      <c r="I175" s="101" t="s">
        <v>13</v>
      </c>
      <c r="J175" s="101" t="s">
        <v>70</v>
      </c>
      <c r="K175" s="101" t="s">
        <v>71</v>
      </c>
      <c r="O175" s="101"/>
      <c r="P175" s="101" t="s">
        <v>12</v>
      </c>
      <c r="Q175" s="101" t="s">
        <v>13</v>
      </c>
      <c r="W175" s="101" t="s">
        <v>24</v>
      </c>
      <c r="X175">
        <v>0.63786141928651519</v>
      </c>
      <c r="Y175">
        <v>0.39875866566908508</v>
      </c>
    </row>
    <row r="176" spans="1:25" x14ac:dyDescent="0.25">
      <c r="A176" s="101" t="s">
        <v>14</v>
      </c>
      <c r="B176">
        <v>5.7799915370880257E-2</v>
      </c>
      <c r="C176">
        <v>0.1076336760711436</v>
      </c>
      <c r="D176">
        <v>0.10121968780426541</v>
      </c>
      <c r="H176" s="101" t="s">
        <v>72</v>
      </c>
      <c r="I176">
        <v>0.60150565554858415</v>
      </c>
      <c r="J176">
        <v>0.84050402702958582</v>
      </c>
      <c r="K176">
        <v>0.83258877889495331</v>
      </c>
      <c r="O176" s="101" t="s">
        <v>73</v>
      </c>
      <c r="P176">
        <v>0.30378873081955671</v>
      </c>
      <c r="Q176">
        <v>0.36407045066995591</v>
      </c>
      <c r="W176" s="101" t="s">
        <v>25</v>
      </c>
      <c r="X176">
        <v>0.1218179646701766</v>
      </c>
      <c r="Y176">
        <v>3.2963303611410193E-2</v>
      </c>
    </row>
    <row r="177" spans="1:25" x14ac:dyDescent="0.25">
      <c r="A177" s="101" t="s">
        <v>17</v>
      </c>
      <c r="B177">
        <v>-1.8724892833713841E-2</v>
      </c>
      <c r="C177">
        <v>0.33363053682727178</v>
      </c>
      <c r="D177">
        <v>0.33533373636350849</v>
      </c>
      <c r="H177" s="101" t="s">
        <v>74</v>
      </c>
      <c r="I177">
        <v>0.36327869607562402</v>
      </c>
      <c r="J177">
        <v>0.73610917213049865</v>
      </c>
      <c r="K177">
        <v>0.72754121299527996</v>
      </c>
      <c r="O177" s="101" t="s">
        <v>75</v>
      </c>
      <c r="P177">
        <v>0.41218778354926461</v>
      </c>
      <c r="Q177">
        <v>0.57819929186408836</v>
      </c>
      <c r="W177" s="101" t="s">
        <v>26</v>
      </c>
      <c r="X177">
        <v>0.51579152948993645</v>
      </c>
      <c r="Y177">
        <v>0.26853582359895978</v>
      </c>
    </row>
    <row r="178" spans="1:25" x14ac:dyDescent="0.25">
      <c r="A178" s="101" t="s">
        <v>20</v>
      </c>
      <c r="B178">
        <v>0.1426510544955896</v>
      </c>
      <c r="C178">
        <v>0.4713733025070978</v>
      </c>
      <c r="D178">
        <v>0.45565688230653001</v>
      </c>
      <c r="H178" s="101" t="s">
        <v>76</v>
      </c>
      <c r="I178">
        <v>0.54235732901279565</v>
      </c>
      <c r="J178">
        <v>0.6907577953585835</v>
      </c>
      <c r="K178">
        <v>0.67928153610348985</v>
      </c>
      <c r="O178" s="101" t="s">
        <v>77</v>
      </c>
      <c r="P178">
        <v>0.38187576298775389</v>
      </c>
      <c r="Q178">
        <v>0.54066719092864812</v>
      </c>
      <c r="W178" s="101" t="s">
        <v>28</v>
      </c>
      <c r="X178">
        <v>0.58313960532035258</v>
      </c>
      <c r="Y178">
        <v>0.31364088405155588</v>
      </c>
    </row>
    <row r="179" spans="1:25" x14ac:dyDescent="0.25">
      <c r="A179" s="101" t="s">
        <v>23</v>
      </c>
      <c r="B179">
        <v>0.24785456756869259</v>
      </c>
      <c r="C179">
        <v>0.65418059711038445</v>
      </c>
      <c r="D179">
        <v>0.65587185731821962</v>
      </c>
      <c r="H179" s="101" t="s">
        <v>78</v>
      </c>
      <c r="I179">
        <v>0.49048331343237511</v>
      </c>
      <c r="J179">
        <v>0.72033408901646068</v>
      </c>
      <c r="K179">
        <v>0.72595189665853377</v>
      </c>
      <c r="O179" s="101" t="s">
        <v>79</v>
      </c>
      <c r="P179">
        <v>0.38146297284547431</v>
      </c>
      <c r="Q179">
        <v>0.54439137633627444</v>
      </c>
      <c r="W179" s="101" t="s">
        <v>29</v>
      </c>
      <c r="X179">
        <v>-1.8432397722044951E-2</v>
      </c>
      <c r="Y179">
        <v>-0.1212046682260056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101"/>
      <c r="B183" s="101" t="s">
        <v>12</v>
      </c>
      <c r="C183" s="101" t="s">
        <v>68</v>
      </c>
      <c r="D183" s="101" t="s">
        <v>69</v>
      </c>
      <c r="H183" s="101"/>
      <c r="I183" s="101" t="s">
        <v>13</v>
      </c>
      <c r="J183" s="101" t="s">
        <v>70</v>
      </c>
      <c r="K183" s="101" t="s">
        <v>71</v>
      </c>
      <c r="O183" s="101"/>
      <c r="P183" s="101" t="s">
        <v>12</v>
      </c>
      <c r="Q183" s="101" t="s">
        <v>13</v>
      </c>
      <c r="W183" s="101"/>
      <c r="X183" s="101" t="s">
        <v>12</v>
      </c>
      <c r="Y183" s="101" t="s">
        <v>13</v>
      </c>
    </row>
    <row r="184" spans="1:25" x14ac:dyDescent="0.25">
      <c r="A184" s="101" t="s">
        <v>14</v>
      </c>
      <c r="B184">
        <v>-9.6789116911889517E-2</v>
      </c>
      <c r="C184">
        <v>-1.4859659032155151E-2</v>
      </c>
      <c r="D184">
        <v>7.9830435699210171E-3</v>
      </c>
      <c r="H184" s="101" t="s">
        <v>72</v>
      </c>
      <c r="I184">
        <v>0.34147252712247</v>
      </c>
      <c r="J184">
        <v>0.17267371630030159</v>
      </c>
      <c r="K184">
        <v>0.1440331600720382</v>
      </c>
      <c r="O184" s="101" t="s">
        <v>73</v>
      </c>
      <c r="P184">
        <v>-6.4806192604804826E-3</v>
      </c>
      <c r="Q184">
        <v>0.38503774350068343</v>
      </c>
      <c r="W184" s="101" t="s">
        <v>15</v>
      </c>
      <c r="X184">
        <v>1.8395709576207741E-2</v>
      </c>
      <c r="Y184">
        <v>-3.6335068204269318E-4</v>
      </c>
    </row>
    <row r="185" spans="1:25" x14ac:dyDescent="0.25">
      <c r="A185" s="101" t="s">
        <v>17</v>
      </c>
      <c r="B185">
        <v>0.13883259738456721</v>
      </c>
      <c r="C185">
        <v>6.184618803058297E-2</v>
      </c>
      <c r="D185">
        <v>2.8277612099465891E-2</v>
      </c>
      <c r="H185" s="101" t="s">
        <v>74</v>
      </c>
      <c r="I185">
        <v>0.38560809412346758</v>
      </c>
      <c r="J185">
        <v>0.2236059559087904</v>
      </c>
      <c r="K185">
        <v>0.2121180095437365</v>
      </c>
      <c r="O185" s="101" t="s">
        <v>75</v>
      </c>
      <c r="P185">
        <v>-7.7676280417340177E-3</v>
      </c>
      <c r="Q185">
        <v>0.34750366618099771</v>
      </c>
      <c r="W185" s="101" t="s">
        <v>18</v>
      </c>
      <c r="X185">
        <v>0.1060822202025424</v>
      </c>
      <c r="Y185">
        <v>0.1210919703516516</v>
      </c>
    </row>
    <row r="186" spans="1:25" x14ac:dyDescent="0.25">
      <c r="A186" s="101" t="s">
        <v>20</v>
      </c>
      <c r="B186">
        <v>8.9427858247602507E-2</v>
      </c>
      <c r="C186">
        <v>1.8725043997116948E-2</v>
      </c>
      <c r="D186">
        <v>-6.7875575768785506E-3</v>
      </c>
      <c r="H186" s="101" t="s">
        <v>76</v>
      </c>
      <c r="I186">
        <v>0.34045088529532758</v>
      </c>
      <c r="J186">
        <v>0.19498091146596</v>
      </c>
      <c r="K186">
        <v>0.18548253095735659</v>
      </c>
      <c r="O186" s="101" t="s">
        <v>77</v>
      </c>
      <c r="P186">
        <v>0.13561602033458869</v>
      </c>
      <c r="Q186">
        <v>0.3475168513341485</v>
      </c>
      <c r="W186" s="101" t="s">
        <v>21</v>
      </c>
      <c r="X186">
        <v>0.42368477376656222</v>
      </c>
      <c r="Y186">
        <v>0.57979884495441691</v>
      </c>
    </row>
    <row r="187" spans="1:25" x14ac:dyDescent="0.25">
      <c r="A187" s="101" t="s">
        <v>23</v>
      </c>
      <c r="B187">
        <v>-2.639284843376186E-2</v>
      </c>
      <c r="C187">
        <v>0.1052702306507069</v>
      </c>
      <c r="D187">
        <v>8.5195564521009959E-2</v>
      </c>
      <c r="H187" s="101" t="s">
        <v>78</v>
      </c>
      <c r="I187">
        <v>0.50040540913201825</v>
      </c>
      <c r="J187">
        <v>0.27305689548533052</v>
      </c>
      <c r="K187">
        <v>0.2466439251907929</v>
      </c>
      <c r="O187" s="101" t="s">
        <v>79</v>
      </c>
      <c r="P187">
        <v>-5.3570848401460688E-2</v>
      </c>
      <c r="Q187">
        <v>0.28030546606000101</v>
      </c>
      <c r="W187" s="101" t="s">
        <v>24</v>
      </c>
      <c r="X187">
        <v>0.45232494902644421</v>
      </c>
      <c r="Y187">
        <v>0.6005603217205826</v>
      </c>
    </row>
    <row r="188" spans="1:25" x14ac:dyDescent="0.25">
      <c r="W188" s="101" t="s">
        <v>25</v>
      </c>
      <c r="X188">
        <v>2.9905125447388471E-2</v>
      </c>
      <c r="Y188">
        <v>1.7670257191397979E-2</v>
      </c>
    </row>
    <row r="189" spans="1:25" x14ac:dyDescent="0.25">
      <c r="W189" s="101" t="s">
        <v>26</v>
      </c>
      <c r="X189">
        <v>3.2761370422295072E-2</v>
      </c>
      <c r="Y189">
        <v>8.1098699671408897E-2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101" t="s">
        <v>28</v>
      </c>
      <c r="X190">
        <v>0.46127607004909171</v>
      </c>
      <c r="Y190">
        <v>0.57667065271993234</v>
      </c>
    </row>
    <row r="191" spans="1:25" x14ac:dyDescent="0.25">
      <c r="A191" s="101"/>
      <c r="B191" s="101" t="s">
        <v>12</v>
      </c>
      <c r="C191" s="101" t="s">
        <v>68</v>
      </c>
      <c r="D191" s="101" t="s">
        <v>69</v>
      </c>
      <c r="H191" s="101"/>
      <c r="I191" s="101" t="s">
        <v>13</v>
      </c>
      <c r="J191" s="101" t="s">
        <v>70</v>
      </c>
      <c r="K191" s="101" t="s">
        <v>71</v>
      </c>
      <c r="O191" s="101"/>
      <c r="P191" s="101" t="s">
        <v>12</v>
      </c>
      <c r="Q191" s="101" t="s">
        <v>13</v>
      </c>
      <c r="W191" s="101" t="s">
        <v>29</v>
      </c>
      <c r="X191">
        <v>0.30324630555910292</v>
      </c>
      <c r="Y191">
        <v>0.36307691944753689</v>
      </c>
    </row>
    <row r="192" spans="1:25" x14ac:dyDescent="0.25">
      <c r="A192" s="101" t="s">
        <v>14</v>
      </c>
      <c r="B192">
        <v>-1.478475420757663E-2</v>
      </c>
      <c r="C192">
        <v>-2.5278812919865761E-2</v>
      </c>
      <c r="D192">
        <v>-3.3366395931826262E-2</v>
      </c>
      <c r="H192" s="101" t="s">
        <v>72</v>
      </c>
      <c r="I192">
        <v>-6.150656810403838E-2</v>
      </c>
      <c r="J192">
        <v>-4.0326733200070727E-2</v>
      </c>
      <c r="K192">
        <v>-4.3169250861129348E-2</v>
      </c>
      <c r="O192" s="101" t="s">
        <v>73</v>
      </c>
      <c r="P192">
        <v>-0.26342446734870723</v>
      </c>
      <c r="Q192">
        <v>-0.38842153282066949</v>
      </c>
    </row>
    <row r="193" spans="1:25" x14ac:dyDescent="0.25">
      <c r="A193" s="101" t="s">
        <v>17</v>
      </c>
      <c r="B193">
        <v>0.2619360642795292</v>
      </c>
      <c r="C193">
        <v>-0.23903749194060059</v>
      </c>
      <c r="D193">
        <v>-0.2263758716323501</v>
      </c>
      <c r="H193" s="101" t="s">
        <v>74</v>
      </c>
      <c r="I193">
        <v>-0.32785827777813409</v>
      </c>
      <c r="J193">
        <v>5.1408088934755333E-2</v>
      </c>
      <c r="K193">
        <v>4.8773908273592549E-2</v>
      </c>
      <c r="O193" s="101" t="s">
        <v>75</v>
      </c>
      <c r="P193">
        <v>1.020692737151444E-2</v>
      </c>
      <c r="Q193">
        <v>2.0893027363091982E-2</v>
      </c>
    </row>
    <row r="194" spans="1:25" x14ac:dyDescent="0.25">
      <c r="A194" s="101" t="s">
        <v>20</v>
      </c>
      <c r="B194">
        <v>2.7703754086193619E-2</v>
      </c>
      <c r="C194">
        <v>-0.1168295992501983</v>
      </c>
      <c r="D194">
        <v>-0.1123609372416479</v>
      </c>
      <c r="H194" s="101" t="s">
        <v>76</v>
      </c>
      <c r="I194">
        <v>0.25898460515304889</v>
      </c>
      <c r="J194">
        <v>-7.2201348699490145E-2</v>
      </c>
      <c r="K194">
        <v>-5.3178536887611351E-2</v>
      </c>
      <c r="O194" s="101" t="s">
        <v>77</v>
      </c>
      <c r="P194">
        <v>0.23377843027534809</v>
      </c>
      <c r="Q194">
        <v>0.19139296436125969</v>
      </c>
      <c r="W194" s="165" t="s">
        <v>89</v>
      </c>
    </row>
    <row r="195" spans="1:25" x14ac:dyDescent="0.25">
      <c r="A195" s="101" t="s">
        <v>23</v>
      </c>
      <c r="B195">
        <v>-0.2430772981452051</v>
      </c>
      <c r="C195">
        <v>6.3561002283754955E-2</v>
      </c>
      <c r="D195">
        <v>7.7514200072370781E-2</v>
      </c>
      <c r="H195" s="101" t="s">
        <v>78</v>
      </c>
      <c r="I195">
        <v>6.0360653220483063E-2</v>
      </c>
      <c r="J195">
        <v>-6.4531407103987637E-2</v>
      </c>
      <c r="K195">
        <v>-5.9226316271066948E-2</v>
      </c>
      <c r="O195" s="101" t="s">
        <v>79</v>
      </c>
      <c r="P195">
        <v>-7.6935934415807164E-2</v>
      </c>
      <c r="Q195">
        <v>2.8268905808342879E-2</v>
      </c>
      <c r="W195" s="101"/>
      <c r="X195" s="101" t="s">
        <v>12</v>
      </c>
      <c r="Y195" s="101" t="s">
        <v>13</v>
      </c>
    </row>
    <row r="196" spans="1:25" x14ac:dyDescent="0.25">
      <c r="W196" s="101" t="s">
        <v>15</v>
      </c>
      <c r="X196">
        <v>-8.2621189479987284E-2</v>
      </c>
      <c r="Y196">
        <v>0.15193066148564149</v>
      </c>
    </row>
    <row r="197" spans="1:25" x14ac:dyDescent="0.25">
      <c r="W197" s="101" t="s">
        <v>18</v>
      </c>
      <c r="X197">
        <v>0.1192077329049437</v>
      </c>
      <c r="Y197">
        <v>0.41383387526930382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101" t="s">
        <v>21</v>
      </c>
      <c r="X198">
        <v>5.0660949232693243E-2</v>
      </c>
      <c r="Y198">
        <v>0.46142392665481408</v>
      </c>
    </row>
    <row r="199" spans="1:25" x14ac:dyDescent="0.25">
      <c r="A199" s="101"/>
      <c r="B199" s="101" t="s">
        <v>12</v>
      </c>
      <c r="C199" s="101" t="s">
        <v>68</v>
      </c>
      <c r="D199" s="101" t="s">
        <v>69</v>
      </c>
      <c r="H199" s="101"/>
      <c r="I199" s="101" t="s">
        <v>13</v>
      </c>
      <c r="J199" s="101" t="s">
        <v>70</v>
      </c>
      <c r="K199" s="101" t="s">
        <v>71</v>
      </c>
      <c r="O199" s="101"/>
      <c r="P199" s="101" t="s">
        <v>12</v>
      </c>
      <c r="Q199" s="101" t="s">
        <v>13</v>
      </c>
      <c r="W199" s="101" t="s">
        <v>24</v>
      </c>
      <c r="X199">
        <v>-6.4823107491840309E-2</v>
      </c>
      <c r="Y199">
        <v>0.3392862238758117</v>
      </c>
    </row>
    <row r="200" spans="1:25" x14ac:dyDescent="0.25">
      <c r="A200" s="101" t="s">
        <v>14</v>
      </c>
      <c r="B200">
        <v>6.7270207422536366E-2</v>
      </c>
      <c r="C200">
        <v>5.5575717063369662E-3</v>
      </c>
      <c r="D200">
        <v>2.0657624049800838E-3</v>
      </c>
      <c r="H200" s="101" t="s">
        <v>72</v>
      </c>
      <c r="I200">
        <v>6.9659616550470458E-3</v>
      </c>
      <c r="J200">
        <v>0.14287058567379671</v>
      </c>
      <c r="K200">
        <v>0.12382025246519859</v>
      </c>
      <c r="O200" s="101" t="s">
        <v>73</v>
      </c>
      <c r="P200">
        <v>6.3629853072494635E-2</v>
      </c>
      <c r="Q200">
        <v>3.7720214604895961E-3</v>
      </c>
      <c r="W200" s="101" t="s">
        <v>25</v>
      </c>
      <c r="X200">
        <v>-8.6555623720461522E-2</v>
      </c>
      <c r="Y200">
        <v>6.6067158061895545E-2</v>
      </c>
    </row>
    <row r="201" spans="1:25" x14ac:dyDescent="0.25">
      <c r="A201" s="101" t="s">
        <v>17</v>
      </c>
      <c r="B201">
        <v>7.1534672932667673E-2</v>
      </c>
      <c r="C201">
        <v>-3.6658696283046688E-2</v>
      </c>
      <c r="D201">
        <v>-4.715953464121888E-2</v>
      </c>
      <c r="H201" s="101" t="s">
        <v>74</v>
      </c>
      <c r="I201">
        <v>9.432111886713726E-2</v>
      </c>
      <c r="J201">
        <v>-7.3716694449393008E-2</v>
      </c>
      <c r="K201">
        <v>-8.7836400084887398E-2</v>
      </c>
      <c r="O201" s="101" t="s">
        <v>75</v>
      </c>
      <c r="P201">
        <v>2.8415181214068039E-2</v>
      </c>
      <c r="Q201">
        <v>9.3506901750092852E-2</v>
      </c>
      <c r="W201" s="101" t="s">
        <v>26</v>
      </c>
      <c r="X201">
        <v>-7.1097968169194045E-2</v>
      </c>
      <c r="Y201">
        <v>0.2448472812436216</v>
      </c>
    </row>
    <row r="202" spans="1:25" x14ac:dyDescent="0.25">
      <c r="A202" s="101" t="s">
        <v>20</v>
      </c>
      <c r="B202">
        <v>-0.12546207304351939</v>
      </c>
      <c r="C202">
        <v>1.279508907807159E-2</v>
      </c>
      <c r="D202">
        <v>2.3547068638507439E-2</v>
      </c>
      <c r="H202" s="101" t="s">
        <v>76</v>
      </c>
      <c r="I202">
        <v>0.35286812869299777</v>
      </c>
      <c r="J202">
        <v>-9.9564969307683798E-2</v>
      </c>
      <c r="K202">
        <v>-9.9261596811665243E-2</v>
      </c>
      <c r="O202" s="101" t="s">
        <v>77</v>
      </c>
      <c r="P202">
        <v>3.2482498579718452E-2</v>
      </c>
      <c r="Q202">
        <v>0.34917835514039619</v>
      </c>
      <c r="W202" s="101" t="s">
        <v>28</v>
      </c>
      <c r="X202">
        <v>5.5560087087698468E-2</v>
      </c>
      <c r="Y202">
        <v>0.51693877391714504</v>
      </c>
    </row>
    <row r="203" spans="1:25" x14ac:dyDescent="0.25">
      <c r="A203" s="101" t="s">
        <v>23</v>
      </c>
      <c r="B203">
        <v>9.4340652471336765E-3</v>
      </c>
      <c r="C203">
        <v>2.871313341498348E-2</v>
      </c>
      <c r="D203">
        <v>1.311756854936957E-2</v>
      </c>
      <c r="H203" s="101" t="s">
        <v>78</v>
      </c>
      <c r="I203">
        <v>0.12237800453348829</v>
      </c>
      <c r="J203">
        <v>-1.8893977152871728E-2</v>
      </c>
      <c r="K203">
        <v>-2.98860111463016E-2</v>
      </c>
      <c r="O203" s="101" t="s">
        <v>79</v>
      </c>
      <c r="P203">
        <v>-5.4484502250550473E-2</v>
      </c>
      <c r="Q203">
        <v>0.23830345797227459</v>
      </c>
      <c r="W203" s="101" t="s">
        <v>29</v>
      </c>
      <c r="X203">
        <v>-4.0040716574582608E-2</v>
      </c>
      <c r="Y203">
        <v>0.32650016546814409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101"/>
      <c r="B207" s="101" t="s">
        <v>12</v>
      </c>
      <c r="C207" s="101" t="s">
        <v>68</v>
      </c>
      <c r="D207" s="101" t="s">
        <v>69</v>
      </c>
      <c r="H207" s="101"/>
      <c r="I207" s="101" t="s">
        <v>13</v>
      </c>
      <c r="J207" s="101" t="s">
        <v>70</v>
      </c>
      <c r="K207" s="101" t="s">
        <v>71</v>
      </c>
      <c r="O207" s="101"/>
      <c r="P207" s="101" t="s">
        <v>12</v>
      </c>
      <c r="Q207" s="101" t="s">
        <v>13</v>
      </c>
      <c r="W207" s="101"/>
      <c r="X207" s="101" t="s">
        <v>12</v>
      </c>
      <c r="Y207" s="101" t="s">
        <v>13</v>
      </c>
    </row>
    <row r="208" spans="1:25" x14ac:dyDescent="0.25">
      <c r="A208" s="101" t="s">
        <v>14</v>
      </c>
      <c r="B208">
        <v>2.5358813351844312E-2</v>
      </c>
      <c r="C208">
        <v>4.05402742331352E-2</v>
      </c>
      <c r="D208">
        <v>3.6173217289730053E-2</v>
      </c>
      <c r="H208" s="101" t="s">
        <v>72</v>
      </c>
      <c r="I208">
        <v>0.69393675265398247</v>
      </c>
      <c r="J208">
        <v>-0.17741248165974621</v>
      </c>
      <c r="K208">
        <v>-0.1787701154424276</v>
      </c>
      <c r="O208" s="101" t="s">
        <v>73</v>
      </c>
      <c r="P208">
        <v>0.11822683083349619</v>
      </c>
      <c r="Q208">
        <v>0.36577909992965307</v>
      </c>
      <c r="W208" s="101" t="s">
        <v>15</v>
      </c>
      <c r="X208">
        <v>4.7728416930064412E-3</v>
      </c>
      <c r="Y208">
        <v>5.4402394960666976E-3</v>
      </c>
    </row>
    <row r="209" spans="1:25" x14ac:dyDescent="0.25">
      <c r="A209" s="101" t="s">
        <v>17</v>
      </c>
      <c r="B209">
        <v>0.2828369168056506</v>
      </c>
      <c r="C209">
        <v>8.2772008472456915E-2</v>
      </c>
      <c r="D209">
        <v>8.5794101407743462E-2</v>
      </c>
      <c r="H209" s="101" t="s">
        <v>74</v>
      </c>
      <c r="I209">
        <v>0.33577065598259082</v>
      </c>
      <c r="J209">
        <v>-0.26417928894614962</v>
      </c>
      <c r="K209">
        <v>-0.26313116444351969</v>
      </c>
      <c r="O209" s="101" t="s">
        <v>75</v>
      </c>
      <c r="P209">
        <v>0.37443348235200591</v>
      </c>
      <c r="Q209">
        <v>0.58903328896068896</v>
      </c>
      <c r="W209" s="101" t="s">
        <v>18</v>
      </c>
      <c r="X209">
        <v>0.1884191631466649</v>
      </c>
      <c r="Y209">
        <v>0.16517852211152231</v>
      </c>
    </row>
    <row r="210" spans="1:25" x14ac:dyDescent="0.25">
      <c r="A210" s="101" t="s">
        <v>20</v>
      </c>
      <c r="B210">
        <v>0.40845821838387159</v>
      </c>
      <c r="C210">
        <v>1.972206523227776E-2</v>
      </c>
      <c r="D210">
        <v>2.246519919021802E-2</v>
      </c>
      <c r="H210" s="101" t="s">
        <v>76</v>
      </c>
      <c r="I210">
        <v>0.67340943535396647</v>
      </c>
      <c r="J210">
        <v>-0.12149405827060469</v>
      </c>
      <c r="K210">
        <v>-0.12640976267671991</v>
      </c>
      <c r="O210" s="101" t="s">
        <v>77</v>
      </c>
      <c r="P210">
        <v>0.27402635868212821</v>
      </c>
      <c r="Q210">
        <v>0.61609756773049595</v>
      </c>
      <c r="W210" s="101" t="s">
        <v>21</v>
      </c>
      <c r="X210">
        <v>-3.1257344264568582E-2</v>
      </c>
      <c r="Y210">
        <v>-0.1176309587365424</v>
      </c>
    </row>
    <row r="211" spans="1:25" x14ac:dyDescent="0.25">
      <c r="A211" s="101" t="s">
        <v>23</v>
      </c>
      <c r="B211">
        <v>-0.51519643100062962</v>
      </c>
      <c r="C211">
        <v>-8.5032024070169979E-2</v>
      </c>
      <c r="D211">
        <v>-8.5796625234558221E-2</v>
      </c>
      <c r="H211" s="101" t="s">
        <v>78</v>
      </c>
      <c r="I211">
        <v>0.62544203151178202</v>
      </c>
      <c r="J211">
        <v>-0.1262749766085087</v>
      </c>
      <c r="K211">
        <v>-0.13072776201772229</v>
      </c>
      <c r="O211" s="101" t="s">
        <v>79</v>
      </c>
      <c r="P211">
        <v>0.43627638836309551</v>
      </c>
      <c r="Q211">
        <v>0.69797755450792054</v>
      </c>
      <c r="W211" s="101" t="s">
        <v>24</v>
      </c>
      <c r="X211">
        <v>-6.3398864815674597E-2</v>
      </c>
      <c r="Y211">
        <v>-4.913397802348226E-2</v>
      </c>
    </row>
    <row r="212" spans="1:25" x14ac:dyDescent="0.25">
      <c r="W212" s="101" t="s">
        <v>25</v>
      </c>
      <c r="X212">
        <v>-6.333411605328629E-3</v>
      </c>
      <c r="Y212">
        <v>1.700926933552822E-3</v>
      </c>
    </row>
    <row r="213" spans="1:25" x14ac:dyDescent="0.25">
      <c r="W213" s="101" t="s">
        <v>26</v>
      </c>
      <c r="X213">
        <v>-7.2099937946767667E-2</v>
      </c>
      <c r="Y213">
        <v>4.1285384562372608E-2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101" t="s">
        <v>28</v>
      </c>
      <c r="X214">
        <v>-8.6002063762496389E-2</v>
      </c>
      <c r="Y214">
        <v>-5.9845629468982753E-2</v>
      </c>
    </row>
    <row r="215" spans="1:25" x14ac:dyDescent="0.25">
      <c r="A215" s="101"/>
      <c r="B215" s="101" t="s">
        <v>12</v>
      </c>
      <c r="C215" s="101" t="s">
        <v>68</v>
      </c>
      <c r="D215" s="101" t="s">
        <v>69</v>
      </c>
      <c r="H215" s="101"/>
      <c r="I215" s="101" t="s">
        <v>13</v>
      </c>
      <c r="J215" s="101" t="s">
        <v>70</v>
      </c>
      <c r="K215" s="101" t="s">
        <v>71</v>
      </c>
      <c r="O215" s="101"/>
      <c r="P215" s="101" t="s">
        <v>12</v>
      </c>
      <c r="Q215" s="101" t="s">
        <v>13</v>
      </c>
      <c r="W215" s="101" t="s">
        <v>29</v>
      </c>
      <c r="X215">
        <v>-0.23158540875624639</v>
      </c>
      <c r="Y215">
        <v>-0.3419506497349904</v>
      </c>
    </row>
    <row r="216" spans="1:25" x14ac:dyDescent="0.25">
      <c r="A216" s="101" t="s">
        <v>14</v>
      </c>
      <c r="B216">
        <v>-1.3498923451481669E-2</v>
      </c>
      <c r="C216">
        <v>2.309266763707462E-2</v>
      </c>
      <c r="D216">
        <v>2.5377384446447559E-2</v>
      </c>
      <c r="H216" s="101" t="s">
        <v>72</v>
      </c>
      <c r="I216">
        <v>9.6792455862594245E-2</v>
      </c>
      <c r="J216">
        <v>0.17454855404043881</v>
      </c>
      <c r="K216">
        <v>0.17440305895808689</v>
      </c>
      <c r="O216" s="101" t="s">
        <v>73</v>
      </c>
      <c r="P216">
        <v>-9.4430953570173518E-2</v>
      </c>
      <c r="Q216">
        <v>5.1079134602703608E-2</v>
      </c>
    </row>
    <row r="217" spans="1:25" x14ac:dyDescent="0.25">
      <c r="A217" s="101" t="s">
        <v>17</v>
      </c>
      <c r="B217">
        <v>9.4614584281979025E-2</v>
      </c>
      <c r="C217">
        <v>-2.628233929429704E-2</v>
      </c>
      <c r="D217">
        <v>-2.660032327256541E-2</v>
      </c>
      <c r="H217" s="101" t="s">
        <v>74</v>
      </c>
      <c r="I217">
        <v>2.9858577751324399E-2</v>
      </c>
      <c r="J217">
        <v>1.325897596836785E-2</v>
      </c>
      <c r="K217">
        <v>2.1899911265286839E-2</v>
      </c>
      <c r="O217" s="101" t="s">
        <v>75</v>
      </c>
      <c r="P217">
        <v>-2.430385114433908E-2</v>
      </c>
      <c r="Q217">
        <v>-1.49385261720952E-2</v>
      </c>
    </row>
    <row r="218" spans="1:25" x14ac:dyDescent="0.25">
      <c r="A218" s="101" t="s">
        <v>20</v>
      </c>
      <c r="B218">
        <v>-6.7505960900981876E-2</v>
      </c>
      <c r="C218">
        <v>-4.2144756531107518E-2</v>
      </c>
      <c r="D218">
        <v>-4.5139340985216762E-2</v>
      </c>
      <c r="H218" s="101" t="s">
        <v>76</v>
      </c>
      <c r="I218">
        <v>0.10664162220695959</v>
      </c>
      <c r="J218">
        <v>-1.4542340071910289E-2</v>
      </c>
      <c r="K218">
        <v>-2.0587868697557511E-2</v>
      </c>
      <c r="O218" s="101" t="s">
        <v>77</v>
      </c>
      <c r="P218">
        <v>0.21703478113822541</v>
      </c>
      <c r="Q218">
        <v>0.159875009429296</v>
      </c>
      <c r="W218" s="165" t="s">
        <v>94</v>
      </c>
    </row>
    <row r="219" spans="1:25" x14ac:dyDescent="0.25">
      <c r="A219" s="101" t="s">
        <v>23</v>
      </c>
      <c r="B219">
        <v>-0.10633204493717199</v>
      </c>
      <c r="C219">
        <v>2.9273924731777231E-3</v>
      </c>
      <c r="D219">
        <v>1.2320933461593429E-2</v>
      </c>
      <c r="H219" s="101" t="s">
        <v>78</v>
      </c>
      <c r="I219">
        <v>3.7848244095596111E-3</v>
      </c>
      <c r="J219">
        <v>7.1555605870577063E-2</v>
      </c>
      <c r="K219">
        <v>7.6853482380410662E-2</v>
      </c>
      <c r="O219" s="101" t="s">
        <v>79</v>
      </c>
      <c r="P219">
        <v>6.4903940680643105E-2</v>
      </c>
      <c r="Q219">
        <v>3.0900753839336319E-2</v>
      </c>
      <c r="W219" s="101"/>
      <c r="X219" s="101" t="s">
        <v>12</v>
      </c>
      <c r="Y219" s="101" t="s">
        <v>13</v>
      </c>
    </row>
    <row r="220" spans="1:25" x14ac:dyDescent="0.25">
      <c r="W220" s="101" t="s">
        <v>15</v>
      </c>
      <c r="X220">
        <v>1.199099062116615E-2</v>
      </c>
      <c r="Y220">
        <v>0.12690932942794439</v>
      </c>
    </row>
    <row r="221" spans="1:25" x14ac:dyDescent="0.25">
      <c r="W221" s="101" t="s">
        <v>18</v>
      </c>
      <c r="X221">
        <v>2.2098799477954169E-3</v>
      </c>
      <c r="Y221">
        <v>0.27927808790213249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101" t="s">
        <v>21</v>
      </c>
      <c r="X222">
        <v>5.9836481579233103E-2</v>
      </c>
      <c r="Y222">
        <v>-6.9870983511817225E-2</v>
      </c>
    </row>
    <row r="223" spans="1:25" x14ac:dyDescent="0.25">
      <c r="A223" s="101"/>
      <c r="B223" s="101" t="s">
        <v>12</v>
      </c>
      <c r="C223" s="101" t="s">
        <v>68</v>
      </c>
      <c r="D223" s="101" t="s">
        <v>69</v>
      </c>
      <c r="H223" s="101"/>
      <c r="I223" s="101" t="s">
        <v>13</v>
      </c>
      <c r="J223" s="101" t="s">
        <v>70</v>
      </c>
      <c r="K223" s="101" t="s">
        <v>71</v>
      </c>
      <c r="O223" s="101"/>
      <c r="P223" s="101" t="s">
        <v>12</v>
      </c>
      <c r="Q223" s="101" t="s">
        <v>13</v>
      </c>
      <c r="W223" s="101" t="s">
        <v>24</v>
      </c>
      <c r="X223">
        <v>5.231664236962727E-2</v>
      </c>
      <c r="Y223">
        <v>-2.1257591693019721E-2</v>
      </c>
    </row>
    <row r="224" spans="1:25" x14ac:dyDescent="0.25">
      <c r="A224" s="101" t="s">
        <v>14</v>
      </c>
      <c r="B224">
        <v>0.17425991815468661</v>
      </c>
      <c r="C224">
        <v>-2.194360057864855E-2</v>
      </c>
      <c r="D224">
        <v>-3.3790125663174568E-2</v>
      </c>
      <c r="H224" s="101" t="s">
        <v>72</v>
      </c>
      <c r="I224">
        <v>0.5302807217816341</v>
      </c>
      <c r="J224">
        <v>6.2979430102971953E-2</v>
      </c>
      <c r="K224">
        <v>-0.1895938862313471</v>
      </c>
      <c r="O224" s="101" t="s">
        <v>73</v>
      </c>
      <c r="P224">
        <v>0.41320731374684733</v>
      </c>
      <c r="Q224">
        <v>0.33159803886416012</v>
      </c>
      <c r="W224" s="101" t="s">
        <v>25</v>
      </c>
      <c r="X224">
        <v>4.1976154736219462E-2</v>
      </c>
      <c r="Y224">
        <v>4.4338745930731553E-2</v>
      </c>
    </row>
    <row r="225" spans="1:25" x14ac:dyDescent="0.25">
      <c r="A225" s="101" t="s">
        <v>17</v>
      </c>
      <c r="B225">
        <v>0.50088193871583198</v>
      </c>
      <c r="C225">
        <v>-0.21244999459053659</v>
      </c>
      <c r="D225">
        <v>-0.32629400788397389</v>
      </c>
      <c r="H225" s="101" t="s">
        <v>74</v>
      </c>
      <c r="I225">
        <v>0.28982767976789142</v>
      </c>
      <c r="J225">
        <v>-2.7527806129991859E-2</v>
      </c>
      <c r="K225">
        <v>-0.19762868338208719</v>
      </c>
      <c r="O225" s="101" t="s">
        <v>75</v>
      </c>
      <c r="P225">
        <v>0.4529643326763596</v>
      </c>
      <c r="Q225">
        <v>0.46800888088440329</v>
      </c>
      <c r="W225" s="101" t="s">
        <v>26</v>
      </c>
      <c r="X225">
        <v>-1.258242203646128E-2</v>
      </c>
      <c r="Y225">
        <v>0.1406439638300914</v>
      </c>
    </row>
    <row r="226" spans="1:25" x14ac:dyDescent="0.25">
      <c r="A226" s="101" t="s">
        <v>20</v>
      </c>
      <c r="B226">
        <v>0.44726207341581481</v>
      </c>
      <c r="C226">
        <v>-0.25463205743232281</v>
      </c>
      <c r="D226">
        <v>-0.32693324552977338</v>
      </c>
      <c r="H226" s="101" t="s">
        <v>76</v>
      </c>
      <c r="I226">
        <v>0.56679782494894082</v>
      </c>
      <c r="J226">
        <v>1.1304078774189831E-2</v>
      </c>
      <c r="K226">
        <v>-0.24813556974386691</v>
      </c>
      <c r="O226" s="101" t="s">
        <v>77</v>
      </c>
      <c r="P226">
        <v>0.55507487226523944</v>
      </c>
      <c r="Q226">
        <v>0.62494036192970415</v>
      </c>
      <c r="W226" s="101" t="s">
        <v>28</v>
      </c>
      <c r="X226">
        <v>-3.5644210176317179E-2</v>
      </c>
      <c r="Y226">
        <v>-6.6143161937782829E-2</v>
      </c>
    </row>
    <row r="227" spans="1:25" x14ac:dyDescent="0.25">
      <c r="A227" s="101" t="s">
        <v>23</v>
      </c>
      <c r="B227">
        <v>0.34057889102913702</v>
      </c>
      <c r="C227">
        <v>-7.766396670516626E-2</v>
      </c>
      <c r="D227">
        <v>-0.1465334672963523</v>
      </c>
      <c r="H227" s="101" t="s">
        <v>78</v>
      </c>
      <c r="I227">
        <v>0.62444603536199028</v>
      </c>
      <c r="J227">
        <v>-1.983858184467115E-2</v>
      </c>
      <c r="K227">
        <v>-0.2128488513647416</v>
      </c>
      <c r="O227" s="101" t="s">
        <v>79</v>
      </c>
      <c r="P227">
        <v>0.42973627324332359</v>
      </c>
      <c r="Q227">
        <v>0.52975665500367664</v>
      </c>
      <c r="W227" s="101" t="s">
        <v>29</v>
      </c>
      <c r="X227">
        <v>2.3414748738761201E-2</v>
      </c>
      <c r="Y227">
        <v>1.5759401717109389E-2</v>
      </c>
    </row>
    <row r="230" spans="1:25" x14ac:dyDescent="0.25">
      <c r="W230" s="165" t="s">
        <v>98</v>
      </c>
    </row>
    <row r="231" spans="1:25" x14ac:dyDescent="0.25">
      <c r="W231" s="101"/>
      <c r="X231" s="101" t="s">
        <v>12</v>
      </c>
      <c r="Y231" s="101" t="s">
        <v>13</v>
      </c>
    </row>
    <row r="232" spans="1:25" x14ac:dyDescent="0.25">
      <c r="W232" s="101" t="s">
        <v>15</v>
      </c>
      <c r="X232">
        <v>7.1502070720953839E-2</v>
      </c>
      <c r="Y232">
        <v>9.9531967628186002E-2</v>
      </c>
    </row>
    <row r="233" spans="1:25" x14ac:dyDescent="0.25">
      <c r="W233" s="101" t="s">
        <v>18</v>
      </c>
      <c r="X233">
        <v>0.13436687469641961</v>
      </c>
      <c r="Y233">
        <v>0.15230079153502779</v>
      </c>
    </row>
    <row r="234" spans="1:25" x14ac:dyDescent="0.25">
      <c r="W234" s="101" t="s">
        <v>21</v>
      </c>
      <c r="X234">
        <v>0.39415776876535341</v>
      </c>
      <c r="Y234">
        <v>0.71444101896693724</v>
      </c>
    </row>
    <row r="235" spans="1:25" x14ac:dyDescent="0.25">
      <c r="W235" s="101" t="s">
        <v>24</v>
      </c>
      <c r="X235">
        <v>0.40900896741086362</v>
      </c>
      <c r="Y235">
        <v>0.67348105817409809</v>
      </c>
    </row>
    <row r="236" spans="1:25" x14ac:dyDescent="0.25">
      <c r="W236" s="101" t="s">
        <v>25</v>
      </c>
      <c r="X236">
        <v>4.5308538809416939E-2</v>
      </c>
      <c r="Y236">
        <v>4.2822855933652801E-2</v>
      </c>
    </row>
    <row r="237" spans="1:25" x14ac:dyDescent="0.25">
      <c r="W237" s="101" t="s">
        <v>26</v>
      </c>
      <c r="X237">
        <v>-6.8011485863694765E-2</v>
      </c>
      <c r="Y237">
        <v>6.7766530212572673E-2</v>
      </c>
    </row>
    <row r="238" spans="1:25" x14ac:dyDescent="0.25">
      <c r="W238" s="101" t="s">
        <v>28</v>
      </c>
      <c r="X238">
        <v>0.31066601844736469</v>
      </c>
      <c r="Y238">
        <v>0.63176307213171734</v>
      </c>
    </row>
    <row r="239" spans="1:25" x14ac:dyDescent="0.25">
      <c r="W239" s="101" t="s">
        <v>29</v>
      </c>
      <c r="X239">
        <v>0.12933824051086359</v>
      </c>
      <c r="Y239">
        <v>0.35477843972786921</v>
      </c>
    </row>
    <row r="242" spans="1:25" x14ac:dyDescent="0.25">
      <c r="W242" s="165" t="s">
        <v>106</v>
      </c>
    </row>
    <row r="243" spans="1:25" x14ac:dyDescent="0.25">
      <c r="W243" s="101"/>
      <c r="X243" s="101" t="s">
        <v>12</v>
      </c>
      <c r="Y243" s="101" t="s">
        <v>13</v>
      </c>
    </row>
    <row r="244" spans="1:25" x14ac:dyDescent="0.25">
      <c r="W244" s="101" t="s">
        <v>15</v>
      </c>
      <c r="X244">
        <v>1.9686281555191441E-2</v>
      </c>
      <c r="Y244">
        <v>-7.1083224901051798E-3</v>
      </c>
    </row>
    <row r="245" spans="1:25" x14ac:dyDescent="0.25">
      <c r="W245" s="101" t="s">
        <v>18</v>
      </c>
      <c r="X245">
        <v>0.14678022331502111</v>
      </c>
      <c r="Y245">
        <v>7.5091016312860831E-2</v>
      </c>
    </row>
    <row r="246" spans="1:25" x14ac:dyDescent="0.25">
      <c r="W246" s="101" t="s">
        <v>21</v>
      </c>
      <c r="X246">
        <v>6.2624265543481911E-2</v>
      </c>
      <c r="Y246">
        <v>-3.4784221369726032E-2</v>
      </c>
    </row>
    <row r="247" spans="1:25" x14ac:dyDescent="0.25">
      <c r="W247" s="101" t="s">
        <v>24</v>
      </c>
      <c r="X247">
        <v>3.5850956536709382E-2</v>
      </c>
      <c r="Y247">
        <v>2.8908398445134511E-2</v>
      </c>
    </row>
    <row r="248" spans="1:25" x14ac:dyDescent="0.25">
      <c r="W248" s="101" t="s">
        <v>25</v>
      </c>
      <c r="X248">
        <v>3.2437211195419438E-3</v>
      </c>
      <c r="Y248">
        <v>3.3918437967634229E-3</v>
      </c>
    </row>
    <row r="249" spans="1:25" x14ac:dyDescent="0.25">
      <c r="W249" s="101" t="s">
        <v>26</v>
      </c>
      <c r="X249">
        <v>7.3103626240791156E-2</v>
      </c>
      <c r="Y249">
        <v>1.977945312695999E-2</v>
      </c>
    </row>
    <row r="250" spans="1:25" x14ac:dyDescent="0.25">
      <c r="W250" s="101" t="s">
        <v>28</v>
      </c>
      <c r="X250">
        <v>1.738513464620146E-2</v>
      </c>
      <c r="Y250">
        <v>-1.144518442500256E-2</v>
      </c>
    </row>
    <row r="251" spans="1:25" x14ac:dyDescent="0.25">
      <c r="W251" s="101" t="s">
        <v>29</v>
      </c>
      <c r="X251">
        <v>-2.5794441446146031E-2</v>
      </c>
      <c r="Y251">
        <v>1.3827166062029279E-2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101"/>
      <c r="X255" s="101" t="s">
        <v>12</v>
      </c>
      <c r="Y255" s="101" t="s">
        <v>13</v>
      </c>
    </row>
    <row r="256" spans="1:25" x14ac:dyDescent="0.25">
      <c r="W256" s="101" t="s">
        <v>15</v>
      </c>
      <c r="X256">
        <v>0.36393727402826948</v>
      </c>
      <c r="Y256">
        <v>0.37538101507095251</v>
      </c>
    </row>
    <row r="257" spans="1:25" x14ac:dyDescent="0.25">
      <c r="W257" s="101" t="s">
        <v>18</v>
      </c>
      <c r="X257">
        <v>0.53925187678457576</v>
      </c>
      <c r="Y257">
        <v>0.60306385786683914</v>
      </c>
    </row>
    <row r="258" spans="1:25" x14ac:dyDescent="0.25">
      <c r="A258" s="165" t="s">
        <v>195</v>
      </c>
      <c r="J258" s="165" t="s">
        <v>196</v>
      </c>
      <c r="W258" s="101" t="s">
        <v>21</v>
      </c>
      <c r="X258">
        <v>0.46818506347918643</v>
      </c>
      <c r="Y258">
        <v>0.55260167774735336</v>
      </c>
    </row>
    <row r="259" spans="1:25" x14ac:dyDescent="0.25">
      <c r="A259" s="102"/>
      <c r="B259" s="102" t="s">
        <v>101</v>
      </c>
      <c r="C259" s="102" t="s">
        <v>102</v>
      </c>
      <c r="D259" s="102" t="s">
        <v>103</v>
      </c>
      <c r="E259" s="102" t="s">
        <v>104</v>
      </c>
      <c r="J259" s="102"/>
      <c r="K259" s="102" t="s">
        <v>101</v>
      </c>
      <c r="L259" s="102" t="s">
        <v>102</v>
      </c>
      <c r="M259" s="102" t="s">
        <v>103</v>
      </c>
      <c r="N259" s="102" t="s">
        <v>104</v>
      </c>
      <c r="W259" s="101" t="s">
        <v>24</v>
      </c>
      <c r="X259">
        <v>0.46322616156419311</v>
      </c>
      <c r="Y259">
        <v>0.50081920105605549</v>
      </c>
    </row>
    <row r="260" spans="1:25" x14ac:dyDescent="0.25">
      <c r="A260" s="102" t="s">
        <v>15</v>
      </c>
      <c r="B260">
        <v>49.8046875</v>
      </c>
      <c r="C260">
        <v>47.07499345509423</v>
      </c>
      <c r="D260">
        <v>75.1953125</v>
      </c>
      <c r="E260">
        <v>170.8984375</v>
      </c>
      <c r="J260" s="102" t="s">
        <v>12</v>
      </c>
      <c r="K260">
        <v>6.6666666666666666E-2</v>
      </c>
      <c r="L260">
        <v>1.27614628127826</v>
      </c>
      <c r="M260">
        <v>0.26666666666666672</v>
      </c>
      <c r="N260">
        <v>0.46666666666666667</v>
      </c>
      <c r="W260" s="101" t="s">
        <v>25</v>
      </c>
      <c r="X260">
        <v>0.26229223715612959</v>
      </c>
      <c r="Y260">
        <v>0.2536499368498617</v>
      </c>
    </row>
    <row r="261" spans="1:25" x14ac:dyDescent="0.25">
      <c r="A261" s="102" t="s">
        <v>25</v>
      </c>
      <c r="B261">
        <v>49.8046875</v>
      </c>
      <c r="C261">
        <v>37.513699603558791</v>
      </c>
      <c r="D261">
        <v>41.9921875</v>
      </c>
      <c r="E261">
        <v>137.6953125</v>
      </c>
      <c r="J261" s="102" t="s">
        <v>105</v>
      </c>
      <c r="K261">
        <v>6.6666666666666666E-2</v>
      </c>
      <c r="L261">
        <v>1.0635708541734969</v>
      </c>
      <c r="M261">
        <v>0.1333333333333333</v>
      </c>
      <c r="N261">
        <v>0.36666666666666659</v>
      </c>
      <c r="W261" s="101" t="s">
        <v>26</v>
      </c>
      <c r="X261">
        <v>0.53633506872568038</v>
      </c>
      <c r="Y261">
        <v>0.59201121581820837</v>
      </c>
    </row>
    <row r="262" spans="1:25" x14ac:dyDescent="0.25">
      <c r="A262" s="102" t="s">
        <v>18</v>
      </c>
      <c r="B262">
        <v>33.203125</v>
      </c>
      <c r="C262">
        <v>63.508179918477417</v>
      </c>
      <c r="D262">
        <v>83.984375</v>
      </c>
      <c r="E262">
        <v>152.34375</v>
      </c>
      <c r="W262" s="101" t="s">
        <v>28</v>
      </c>
      <c r="X262">
        <v>0.45145568688832621</v>
      </c>
      <c r="Y262">
        <v>0.45817623238122751</v>
      </c>
    </row>
    <row r="263" spans="1:25" x14ac:dyDescent="0.25">
      <c r="A263" s="102" t="s">
        <v>26</v>
      </c>
      <c r="B263">
        <v>33.203125</v>
      </c>
      <c r="C263">
        <v>89.523510035483952</v>
      </c>
      <c r="D263">
        <v>139.6484375</v>
      </c>
      <c r="E263">
        <v>248.046875</v>
      </c>
      <c r="W263" s="101" t="s">
        <v>29</v>
      </c>
      <c r="X263">
        <v>0.43972515985769478</v>
      </c>
      <c r="Y263">
        <v>0.38230278658911948</v>
      </c>
    </row>
    <row r="264" spans="1:25" x14ac:dyDescent="0.25">
      <c r="A264" s="102" t="s">
        <v>21</v>
      </c>
      <c r="B264">
        <v>66.40625</v>
      </c>
      <c r="C264">
        <v>95.043992757168937</v>
      </c>
      <c r="D264">
        <v>179.6875</v>
      </c>
      <c r="E264">
        <v>281.25</v>
      </c>
    </row>
    <row r="265" spans="1:25" x14ac:dyDescent="0.25">
      <c r="A265" s="102" t="s">
        <v>28</v>
      </c>
      <c r="B265">
        <v>61.5234375</v>
      </c>
      <c r="C265">
        <v>76.319186046954769</v>
      </c>
      <c r="D265">
        <v>170.8984375</v>
      </c>
      <c r="E265">
        <v>259.765625</v>
      </c>
    </row>
    <row r="266" spans="1:25" x14ac:dyDescent="0.25">
      <c r="A266" s="102" t="s">
        <v>24</v>
      </c>
      <c r="B266">
        <v>38.0859375</v>
      </c>
      <c r="C266">
        <v>75.535290294479836</v>
      </c>
      <c r="D266">
        <v>110.3515625</v>
      </c>
      <c r="E266">
        <v>210.9375</v>
      </c>
    </row>
    <row r="267" spans="1:25" x14ac:dyDescent="0.25">
      <c r="A267" s="102" t="s">
        <v>29</v>
      </c>
      <c r="B267">
        <v>22.4609375</v>
      </c>
      <c r="C267">
        <v>62.677022690941818</v>
      </c>
      <c r="D267">
        <v>85.9375</v>
      </c>
      <c r="E267">
        <v>198.2421875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102"/>
      <c r="B271" s="102" t="s">
        <v>101</v>
      </c>
      <c r="C271" s="102" t="s">
        <v>102</v>
      </c>
      <c r="D271" s="102" t="s">
        <v>103</v>
      </c>
      <c r="E271" s="102" t="s">
        <v>104</v>
      </c>
      <c r="J271" s="102"/>
      <c r="K271" s="102" t="s">
        <v>101</v>
      </c>
      <c r="L271" s="102" t="s">
        <v>102</v>
      </c>
      <c r="M271" s="102" t="s">
        <v>103</v>
      </c>
      <c r="N271" s="102" t="s">
        <v>104</v>
      </c>
    </row>
    <row r="272" spans="1:25" x14ac:dyDescent="0.25">
      <c r="A272" s="102" t="s">
        <v>15</v>
      </c>
      <c r="B272">
        <v>21.484375</v>
      </c>
      <c r="C272">
        <v>47.154600690523857</v>
      </c>
      <c r="D272">
        <v>71.2890625</v>
      </c>
      <c r="E272">
        <v>135.7421875</v>
      </c>
      <c r="J272" s="102" t="s">
        <v>12</v>
      </c>
      <c r="K272">
        <v>0.14285714285714279</v>
      </c>
      <c r="L272">
        <v>0.36240066894740969</v>
      </c>
      <c r="M272">
        <v>0.5714285714285714</v>
      </c>
      <c r="N272">
        <v>0.5714285714285714</v>
      </c>
    </row>
    <row r="273" spans="1:14" x14ac:dyDescent="0.25">
      <c r="A273" s="102" t="s">
        <v>25</v>
      </c>
      <c r="B273">
        <v>49.8046875</v>
      </c>
      <c r="C273">
        <v>45.457253445578317</v>
      </c>
      <c r="D273">
        <v>43.9453125</v>
      </c>
      <c r="E273">
        <v>103.515625</v>
      </c>
      <c r="J273" s="102" t="s">
        <v>105</v>
      </c>
      <c r="K273">
        <v>0.14285714285714279</v>
      </c>
      <c r="L273">
        <v>0.33629485042882118</v>
      </c>
      <c r="M273">
        <v>0.5714285714285714</v>
      </c>
      <c r="N273">
        <v>0.5714285714285714</v>
      </c>
    </row>
    <row r="274" spans="1:14" x14ac:dyDescent="0.25">
      <c r="A274" s="102" t="s">
        <v>18</v>
      </c>
      <c r="B274">
        <v>49.8046875</v>
      </c>
      <c r="C274">
        <v>68.457850841201349</v>
      </c>
      <c r="D274">
        <v>88.8671875</v>
      </c>
      <c r="E274">
        <v>176.7578125</v>
      </c>
    </row>
    <row r="275" spans="1:14" x14ac:dyDescent="0.25">
      <c r="A275" s="102" t="s">
        <v>26</v>
      </c>
      <c r="B275">
        <v>24.4140625</v>
      </c>
      <c r="C275">
        <v>63.446496048620453</v>
      </c>
      <c r="D275">
        <v>94.7265625</v>
      </c>
      <c r="E275">
        <v>333.0078125</v>
      </c>
    </row>
    <row r="276" spans="1:14" x14ac:dyDescent="0.25">
      <c r="A276" s="102" t="s">
        <v>21</v>
      </c>
      <c r="B276">
        <v>26.3671875</v>
      </c>
      <c r="C276">
        <v>118.1452629234812</v>
      </c>
      <c r="D276">
        <v>218.75</v>
      </c>
      <c r="E276">
        <v>336.9140625</v>
      </c>
    </row>
    <row r="277" spans="1:14" x14ac:dyDescent="0.25">
      <c r="A277" s="102" t="s">
        <v>28</v>
      </c>
      <c r="B277">
        <v>77.1484375</v>
      </c>
      <c r="C277">
        <v>115.680359251184</v>
      </c>
      <c r="D277">
        <v>315.4296875</v>
      </c>
      <c r="E277">
        <v>375</v>
      </c>
    </row>
    <row r="278" spans="1:14" x14ac:dyDescent="0.25">
      <c r="A278" s="102" t="s">
        <v>24</v>
      </c>
      <c r="B278">
        <v>23.4375</v>
      </c>
      <c r="C278">
        <v>53.767022097459467</v>
      </c>
      <c r="D278">
        <v>83.0078125</v>
      </c>
      <c r="E278">
        <v>239.2578125</v>
      </c>
    </row>
    <row r="279" spans="1:14" x14ac:dyDescent="0.25">
      <c r="A279" s="102" t="s">
        <v>29</v>
      </c>
      <c r="B279">
        <v>23.4375</v>
      </c>
      <c r="C279">
        <v>58.496356820860392</v>
      </c>
      <c r="D279">
        <v>77.1484375</v>
      </c>
      <c r="E279">
        <v>225.5859375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102"/>
      <c r="B283" s="102" t="s">
        <v>101</v>
      </c>
      <c r="C283" s="102" t="s">
        <v>102</v>
      </c>
      <c r="D283" s="102" t="s">
        <v>103</v>
      </c>
      <c r="E283" s="102" t="s">
        <v>104</v>
      </c>
      <c r="J283" s="102"/>
      <c r="K283" s="102" t="s">
        <v>101</v>
      </c>
      <c r="L283" s="102" t="s">
        <v>102</v>
      </c>
      <c r="M283" s="102" t="s">
        <v>103</v>
      </c>
      <c r="N283" s="102" t="s">
        <v>104</v>
      </c>
    </row>
    <row r="284" spans="1:14" x14ac:dyDescent="0.25">
      <c r="A284" s="102" t="s">
        <v>15</v>
      </c>
      <c r="B284">
        <v>22.4609375</v>
      </c>
      <c r="C284">
        <v>62.740283156071612</v>
      </c>
      <c r="D284">
        <v>61.5234375</v>
      </c>
      <c r="E284">
        <v>178.7109375</v>
      </c>
      <c r="J284" s="102" t="s">
        <v>12</v>
      </c>
      <c r="K284">
        <v>0.25</v>
      </c>
      <c r="L284">
        <v>0.30071762460394352</v>
      </c>
      <c r="M284">
        <v>0.75</v>
      </c>
      <c r="N284">
        <v>0.75</v>
      </c>
    </row>
    <row r="285" spans="1:14" x14ac:dyDescent="0.25">
      <c r="A285" s="102" t="s">
        <v>25</v>
      </c>
      <c r="B285">
        <v>17.578125</v>
      </c>
      <c r="C285">
        <v>45.340951946283617</v>
      </c>
      <c r="D285">
        <v>38.0859375</v>
      </c>
      <c r="E285">
        <v>138.671875</v>
      </c>
      <c r="J285" s="102" t="s">
        <v>105</v>
      </c>
      <c r="K285">
        <v>0.25</v>
      </c>
      <c r="L285">
        <v>0.29026119173978959</v>
      </c>
      <c r="M285">
        <v>0.5</v>
      </c>
      <c r="N285">
        <v>0.75</v>
      </c>
    </row>
    <row r="286" spans="1:14" x14ac:dyDescent="0.25">
      <c r="A286" s="102" t="s">
        <v>18</v>
      </c>
      <c r="B286">
        <v>35.15625</v>
      </c>
      <c r="C286">
        <v>82.446826498578474</v>
      </c>
      <c r="D286">
        <v>101.5625</v>
      </c>
      <c r="E286">
        <v>185.546875</v>
      </c>
    </row>
    <row r="287" spans="1:14" x14ac:dyDescent="0.25">
      <c r="A287" s="102" t="s">
        <v>26</v>
      </c>
      <c r="B287">
        <v>36.1328125</v>
      </c>
      <c r="C287">
        <v>63.132954965741881</v>
      </c>
      <c r="D287">
        <v>75.1953125</v>
      </c>
      <c r="E287">
        <v>183.59375</v>
      </c>
    </row>
    <row r="288" spans="1:14" x14ac:dyDescent="0.25">
      <c r="A288" s="102" t="s">
        <v>21</v>
      </c>
      <c r="B288">
        <v>63.4765625</v>
      </c>
      <c r="C288">
        <v>103.8602767733951</v>
      </c>
      <c r="D288">
        <v>154.296875</v>
      </c>
      <c r="E288">
        <v>241.2109375</v>
      </c>
    </row>
    <row r="289" spans="1:14" x14ac:dyDescent="0.25">
      <c r="A289" s="102" t="s">
        <v>28</v>
      </c>
      <c r="B289">
        <v>45.8984375</v>
      </c>
      <c r="C289">
        <v>117.9929980059362</v>
      </c>
      <c r="D289">
        <v>172.8515625</v>
      </c>
      <c r="E289">
        <v>292.96875</v>
      </c>
    </row>
    <row r="290" spans="1:14" x14ac:dyDescent="0.25">
      <c r="A290" s="102" t="s">
        <v>24</v>
      </c>
      <c r="B290">
        <v>45.8984375</v>
      </c>
      <c r="C290">
        <v>65.901595809158465</v>
      </c>
      <c r="D290">
        <v>68.359375</v>
      </c>
      <c r="E290">
        <v>128.90625</v>
      </c>
    </row>
    <row r="291" spans="1:14" x14ac:dyDescent="0.25">
      <c r="A291" s="102" t="s">
        <v>29</v>
      </c>
      <c r="B291">
        <v>49.8046875</v>
      </c>
      <c r="C291">
        <v>39.762722878387663</v>
      </c>
      <c r="D291">
        <v>82.03125</v>
      </c>
      <c r="E291">
        <v>108.3984375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102"/>
      <c r="B295" s="102" t="s">
        <v>101</v>
      </c>
      <c r="C295" s="102" t="s">
        <v>102</v>
      </c>
      <c r="D295" s="102" t="s">
        <v>103</v>
      </c>
      <c r="E295" s="102" t="s">
        <v>104</v>
      </c>
      <c r="J295" s="102"/>
      <c r="K295" s="102" t="s">
        <v>101</v>
      </c>
      <c r="L295" s="102" t="s">
        <v>102</v>
      </c>
      <c r="M295" s="102" t="s">
        <v>103</v>
      </c>
      <c r="N295" s="102" t="s">
        <v>104</v>
      </c>
    </row>
    <row r="296" spans="1:14" x14ac:dyDescent="0.25">
      <c r="A296" s="102" t="s">
        <v>15</v>
      </c>
      <c r="B296">
        <v>23.4375</v>
      </c>
      <c r="C296">
        <v>67.535714215786527</v>
      </c>
      <c r="D296">
        <v>59.5703125</v>
      </c>
      <c r="E296">
        <v>188.4765625</v>
      </c>
      <c r="J296" s="102" t="s">
        <v>12</v>
      </c>
      <c r="K296">
        <v>0.1333333333333333</v>
      </c>
      <c r="L296">
        <v>0.93224461791907509</v>
      </c>
      <c r="M296">
        <v>0.46666666666666667</v>
      </c>
      <c r="N296">
        <v>1.3666666666666669</v>
      </c>
    </row>
    <row r="297" spans="1:14" x14ac:dyDescent="0.25">
      <c r="A297" s="102" t="s">
        <v>25</v>
      </c>
      <c r="B297">
        <v>23.4375</v>
      </c>
      <c r="C297">
        <v>52.899746762303138</v>
      </c>
      <c r="D297">
        <v>38.0859375</v>
      </c>
      <c r="E297">
        <v>131.8359375</v>
      </c>
      <c r="J297" s="102" t="s">
        <v>105</v>
      </c>
      <c r="K297">
        <v>3.3333333333333333E-2</v>
      </c>
      <c r="L297">
        <v>-0.51063077673288693</v>
      </c>
      <c r="M297">
        <v>0.3</v>
      </c>
      <c r="N297">
        <v>0.76666666666666661</v>
      </c>
    </row>
    <row r="298" spans="1:14" x14ac:dyDescent="0.25">
      <c r="A298" s="102" t="s">
        <v>18</v>
      </c>
      <c r="B298">
        <v>33.203125</v>
      </c>
      <c r="C298">
        <v>-2.0815241451564401</v>
      </c>
      <c r="D298">
        <v>83.984375</v>
      </c>
      <c r="E298">
        <v>130.859375</v>
      </c>
    </row>
    <row r="299" spans="1:14" x14ac:dyDescent="0.25">
      <c r="A299" s="102" t="s">
        <v>26</v>
      </c>
      <c r="B299">
        <v>28.3203125</v>
      </c>
      <c r="C299">
        <v>91.54487258491811</v>
      </c>
      <c r="D299">
        <v>71.2890625</v>
      </c>
      <c r="E299">
        <v>262.6953125</v>
      </c>
    </row>
    <row r="300" spans="1:14" x14ac:dyDescent="0.25">
      <c r="A300" s="102" t="s">
        <v>21</v>
      </c>
      <c r="B300">
        <v>89.84375</v>
      </c>
      <c r="C300">
        <v>119.8393986487999</v>
      </c>
      <c r="D300">
        <v>134.765625</v>
      </c>
      <c r="E300">
        <v>253.90625</v>
      </c>
    </row>
    <row r="301" spans="1:14" x14ac:dyDescent="0.25">
      <c r="A301" s="102" t="s">
        <v>28</v>
      </c>
      <c r="B301">
        <v>32.2265625</v>
      </c>
      <c r="C301">
        <v>117.95082241391179</v>
      </c>
      <c r="D301">
        <v>159.1796875</v>
      </c>
      <c r="E301">
        <v>276.3671875</v>
      </c>
    </row>
    <row r="302" spans="1:14" x14ac:dyDescent="0.25">
      <c r="A302" s="102" t="s">
        <v>24</v>
      </c>
      <c r="B302">
        <v>34.1796875</v>
      </c>
      <c r="C302">
        <v>86.108856941779493</v>
      </c>
      <c r="D302">
        <v>87.890625</v>
      </c>
      <c r="E302">
        <v>172.8515625</v>
      </c>
    </row>
    <row r="303" spans="1:14" x14ac:dyDescent="0.25">
      <c r="A303" s="102" t="s">
        <v>29</v>
      </c>
      <c r="B303">
        <v>49.8046875</v>
      </c>
      <c r="C303">
        <v>78.596476848654873</v>
      </c>
      <c r="D303">
        <v>52.734375</v>
      </c>
      <c r="E303">
        <v>102.5390625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102"/>
      <c r="B307" s="102" t="s">
        <v>101</v>
      </c>
      <c r="C307" s="102" t="s">
        <v>102</v>
      </c>
      <c r="D307" s="102" t="s">
        <v>103</v>
      </c>
      <c r="E307" s="102" t="s">
        <v>104</v>
      </c>
      <c r="J307" s="102"/>
      <c r="K307" s="102" t="s">
        <v>101</v>
      </c>
      <c r="L307" s="102" t="s">
        <v>102</v>
      </c>
      <c r="M307" s="102" t="s">
        <v>103</v>
      </c>
      <c r="N307" s="102" t="s">
        <v>104</v>
      </c>
    </row>
    <row r="308" spans="1:14" x14ac:dyDescent="0.25">
      <c r="A308" s="102" t="s">
        <v>15</v>
      </c>
      <c r="B308">
        <v>21.484375</v>
      </c>
      <c r="C308">
        <v>55.355284493124692</v>
      </c>
      <c r="D308">
        <v>69.3359375</v>
      </c>
      <c r="E308">
        <v>174.8046875</v>
      </c>
      <c r="J308" s="102" t="s">
        <v>12</v>
      </c>
      <c r="K308">
        <v>6.6666666666666666E-2</v>
      </c>
      <c r="L308">
        <v>1.1748189265846321</v>
      </c>
      <c r="M308">
        <v>0.26666666666666672</v>
      </c>
      <c r="N308">
        <v>0.46666666666666667</v>
      </c>
    </row>
    <row r="309" spans="1:14" x14ac:dyDescent="0.25">
      <c r="A309" s="102" t="s">
        <v>25</v>
      </c>
      <c r="B309">
        <v>21.484375</v>
      </c>
      <c r="C309">
        <v>49.214967919654278</v>
      </c>
      <c r="D309">
        <v>39.0625</v>
      </c>
      <c r="E309">
        <v>153.3203125</v>
      </c>
      <c r="J309" s="102" t="s">
        <v>105</v>
      </c>
      <c r="K309">
        <v>6.6666666666666666E-2</v>
      </c>
      <c r="L309">
        <v>1.111769617459595</v>
      </c>
      <c r="M309">
        <v>0.2</v>
      </c>
      <c r="N309">
        <v>0.5</v>
      </c>
    </row>
    <row r="310" spans="1:14" x14ac:dyDescent="0.25">
      <c r="A310" s="102" t="s">
        <v>18</v>
      </c>
      <c r="B310">
        <v>30.2734375</v>
      </c>
      <c r="C310">
        <v>41.984249335479383</v>
      </c>
      <c r="D310">
        <v>62.5</v>
      </c>
      <c r="E310">
        <v>96.6796875</v>
      </c>
    </row>
    <row r="311" spans="1:14" x14ac:dyDescent="0.25">
      <c r="A311" s="102" t="s">
        <v>26</v>
      </c>
      <c r="B311">
        <v>29.296875</v>
      </c>
      <c r="C311">
        <v>73.889527452140129</v>
      </c>
      <c r="D311">
        <v>125</v>
      </c>
      <c r="E311">
        <v>318.359375</v>
      </c>
    </row>
    <row r="312" spans="1:14" x14ac:dyDescent="0.25">
      <c r="A312" s="102" t="s">
        <v>21</v>
      </c>
      <c r="B312">
        <v>45.8984375</v>
      </c>
      <c r="C312">
        <v>101.7929043873541</v>
      </c>
      <c r="D312">
        <v>168.9453125</v>
      </c>
      <c r="E312">
        <v>278.3203125</v>
      </c>
    </row>
    <row r="313" spans="1:14" x14ac:dyDescent="0.25">
      <c r="A313" s="102" t="s">
        <v>28</v>
      </c>
      <c r="B313">
        <v>47.8515625</v>
      </c>
      <c r="C313">
        <v>24.42273188006692</v>
      </c>
      <c r="D313">
        <v>144.53125</v>
      </c>
      <c r="E313">
        <v>201.171875</v>
      </c>
    </row>
    <row r="314" spans="1:14" x14ac:dyDescent="0.25">
      <c r="A314" s="102" t="s">
        <v>24</v>
      </c>
      <c r="B314">
        <v>37.109375</v>
      </c>
      <c r="C314">
        <v>74.380123471505343</v>
      </c>
      <c r="D314">
        <v>108.3984375</v>
      </c>
      <c r="E314">
        <v>172.8515625</v>
      </c>
    </row>
    <row r="315" spans="1:14" x14ac:dyDescent="0.25">
      <c r="A315" s="102" t="s">
        <v>29</v>
      </c>
      <c r="B315">
        <v>23.4375</v>
      </c>
      <c r="C315">
        <v>67.984894014272044</v>
      </c>
      <c r="D315">
        <v>90.8203125</v>
      </c>
      <c r="E315">
        <v>209.9609375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102"/>
      <c r="B319" s="102" t="s">
        <v>101</v>
      </c>
      <c r="C319" s="102" t="s">
        <v>102</v>
      </c>
      <c r="D319" s="102" t="s">
        <v>103</v>
      </c>
      <c r="E319" s="102" t="s">
        <v>104</v>
      </c>
      <c r="J319" s="102"/>
      <c r="K319" s="102" t="s">
        <v>101</v>
      </c>
      <c r="L319" s="102" t="s">
        <v>102</v>
      </c>
      <c r="M319" s="102" t="s">
        <v>103</v>
      </c>
      <c r="N319" s="102" t="s">
        <v>104</v>
      </c>
    </row>
    <row r="320" spans="1:14" x14ac:dyDescent="0.25">
      <c r="A320" s="102" t="s">
        <v>15</v>
      </c>
      <c r="B320">
        <v>21.484375</v>
      </c>
      <c r="C320">
        <v>38.67154849377166</v>
      </c>
      <c r="D320">
        <v>59.5703125</v>
      </c>
      <c r="E320">
        <v>125</v>
      </c>
      <c r="J320" s="102" t="s">
        <v>12</v>
      </c>
      <c r="K320">
        <v>0.1</v>
      </c>
      <c r="L320">
        <v>1.0575919959158</v>
      </c>
      <c r="M320">
        <v>0.2</v>
      </c>
      <c r="N320">
        <v>0.33333333333333331</v>
      </c>
    </row>
    <row r="321" spans="1:14" x14ac:dyDescent="0.25">
      <c r="A321" s="102" t="s">
        <v>25</v>
      </c>
      <c r="B321">
        <v>49.8046875</v>
      </c>
      <c r="C321">
        <v>49.292564366933142</v>
      </c>
      <c r="D321">
        <v>51.7578125</v>
      </c>
      <c r="E321">
        <v>102.5390625</v>
      </c>
      <c r="J321" s="102" t="s">
        <v>105</v>
      </c>
      <c r="K321">
        <v>3.3333333333333333E-2</v>
      </c>
      <c r="L321">
        <v>1.0211493676656811</v>
      </c>
      <c r="M321">
        <v>0.1</v>
      </c>
      <c r="N321">
        <v>0.4</v>
      </c>
    </row>
    <row r="322" spans="1:14" x14ac:dyDescent="0.25">
      <c r="A322" s="102" t="s">
        <v>18</v>
      </c>
      <c r="B322">
        <v>49.8046875</v>
      </c>
      <c r="C322">
        <v>59.400449628408857</v>
      </c>
      <c r="D322">
        <v>101.5625</v>
      </c>
      <c r="E322">
        <v>211.9140625</v>
      </c>
    </row>
    <row r="323" spans="1:14" x14ac:dyDescent="0.25">
      <c r="A323" s="102" t="s">
        <v>26</v>
      </c>
      <c r="B323">
        <v>34.1796875</v>
      </c>
      <c r="C323">
        <v>63.537158195753022</v>
      </c>
      <c r="D323">
        <v>90.8203125</v>
      </c>
      <c r="E323">
        <v>198.2421875</v>
      </c>
    </row>
    <row r="324" spans="1:14" x14ac:dyDescent="0.25">
      <c r="A324" s="102" t="s">
        <v>21</v>
      </c>
      <c r="B324">
        <v>25.390625</v>
      </c>
      <c r="C324">
        <v>113.7300751426493</v>
      </c>
      <c r="D324">
        <v>208.984375</v>
      </c>
      <c r="E324">
        <v>330.078125</v>
      </c>
    </row>
    <row r="325" spans="1:14" x14ac:dyDescent="0.25">
      <c r="A325" s="102" t="s">
        <v>28</v>
      </c>
      <c r="B325">
        <v>76.171875</v>
      </c>
      <c r="C325">
        <v>-17.673452465221079</v>
      </c>
      <c r="D325">
        <v>209.9609375</v>
      </c>
      <c r="E325">
        <v>276.3671875</v>
      </c>
    </row>
    <row r="326" spans="1:14" x14ac:dyDescent="0.25">
      <c r="A326" s="102" t="s">
        <v>24</v>
      </c>
      <c r="B326">
        <v>22.4609375</v>
      </c>
      <c r="C326">
        <v>65.10435156244624</v>
      </c>
      <c r="D326">
        <v>77.1484375</v>
      </c>
      <c r="E326">
        <v>275.390625</v>
      </c>
    </row>
    <row r="327" spans="1:14" x14ac:dyDescent="0.25">
      <c r="A327" s="102" t="s">
        <v>29</v>
      </c>
      <c r="B327">
        <v>22.4609375</v>
      </c>
      <c r="C327">
        <v>47.427976382411842</v>
      </c>
      <c r="D327">
        <v>77.1484375</v>
      </c>
      <c r="E327">
        <v>260.7421875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102"/>
      <c r="B331" s="102" t="s">
        <v>101</v>
      </c>
      <c r="C331" s="102" t="s">
        <v>102</v>
      </c>
      <c r="D331" s="102" t="s">
        <v>103</v>
      </c>
      <c r="E331" s="102" t="s">
        <v>104</v>
      </c>
      <c r="J331" s="102"/>
      <c r="K331" s="102" t="s">
        <v>101</v>
      </c>
      <c r="L331" s="102" t="s">
        <v>102</v>
      </c>
      <c r="M331" s="102" t="s">
        <v>103</v>
      </c>
      <c r="N331" s="102" t="s">
        <v>104</v>
      </c>
    </row>
    <row r="332" spans="1:14" x14ac:dyDescent="0.25">
      <c r="A332" s="102" t="s">
        <v>15</v>
      </c>
      <c r="B332">
        <v>22.4609375</v>
      </c>
      <c r="C332">
        <v>69.771217862739817</v>
      </c>
      <c r="D332">
        <v>93.75</v>
      </c>
      <c r="E332">
        <v>208.0078125</v>
      </c>
      <c r="J332" s="102" t="s">
        <v>12</v>
      </c>
      <c r="K332">
        <v>0.14285714285714279</v>
      </c>
      <c r="L332">
        <v>0.48183947354753581</v>
      </c>
      <c r="M332">
        <v>0.2857142857142857</v>
      </c>
      <c r="N332">
        <v>0.2857142857142857</v>
      </c>
    </row>
    <row r="333" spans="1:14" x14ac:dyDescent="0.25">
      <c r="A333" s="102" t="s">
        <v>25</v>
      </c>
      <c r="B333">
        <v>23.4375</v>
      </c>
      <c r="C333">
        <v>23.123987121130149</v>
      </c>
      <c r="D333">
        <v>41.9921875</v>
      </c>
      <c r="E333">
        <v>115.234375</v>
      </c>
      <c r="J333" s="102" t="s">
        <v>105</v>
      </c>
      <c r="K333">
        <v>0.14285714285714279</v>
      </c>
      <c r="L333">
        <v>0.7646104067738525</v>
      </c>
      <c r="M333">
        <v>0.5714285714285714</v>
      </c>
      <c r="N333">
        <v>0.71428571428571419</v>
      </c>
    </row>
    <row r="334" spans="1:14" x14ac:dyDescent="0.25">
      <c r="A334" s="102" t="s">
        <v>18</v>
      </c>
      <c r="B334">
        <v>61.5234375</v>
      </c>
      <c r="C334">
        <v>70.067715813868489</v>
      </c>
      <c r="D334">
        <v>106.4453125</v>
      </c>
      <c r="E334">
        <v>182.6171875</v>
      </c>
    </row>
    <row r="335" spans="1:14" x14ac:dyDescent="0.25">
      <c r="A335" s="102" t="s">
        <v>26</v>
      </c>
      <c r="B335">
        <v>37.109375</v>
      </c>
      <c r="C335">
        <v>50.227132429885998</v>
      </c>
      <c r="D335">
        <v>66.40625</v>
      </c>
      <c r="E335">
        <v>111.328125</v>
      </c>
    </row>
    <row r="336" spans="1:14" x14ac:dyDescent="0.25">
      <c r="A336" s="102" t="s">
        <v>21</v>
      </c>
      <c r="B336">
        <v>40.0390625</v>
      </c>
      <c r="C336">
        <v>92.11088995064155</v>
      </c>
      <c r="D336">
        <v>141.6015625</v>
      </c>
      <c r="E336">
        <v>237.3046875</v>
      </c>
    </row>
    <row r="337" spans="1:14" x14ac:dyDescent="0.25">
      <c r="A337" s="102" t="s">
        <v>28</v>
      </c>
      <c r="B337">
        <v>68.359375</v>
      </c>
      <c r="C337">
        <v>111.8731732510031</v>
      </c>
      <c r="D337">
        <v>182.6171875</v>
      </c>
      <c r="E337">
        <v>454.1015625</v>
      </c>
    </row>
    <row r="338" spans="1:14" x14ac:dyDescent="0.25">
      <c r="A338" s="102" t="s">
        <v>24</v>
      </c>
      <c r="B338">
        <v>51.7578125</v>
      </c>
      <c r="C338">
        <v>67.194838680293429</v>
      </c>
      <c r="D338">
        <v>83.984375</v>
      </c>
      <c r="E338">
        <v>162.109375</v>
      </c>
    </row>
    <row r="339" spans="1:14" x14ac:dyDescent="0.25">
      <c r="A339" s="102" t="s">
        <v>29</v>
      </c>
      <c r="B339">
        <v>49.8046875</v>
      </c>
      <c r="C339">
        <v>59.558696330784123</v>
      </c>
      <c r="D339">
        <v>83.0078125</v>
      </c>
      <c r="E339">
        <v>263.671875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102"/>
      <c r="B343" s="102" t="s">
        <v>101</v>
      </c>
      <c r="C343" s="102" t="s">
        <v>102</v>
      </c>
      <c r="D343" s="102" t="s">
        <v>103</v>
      </c>
      <c r="E343" s="102" t="s">
        <v>104</v>
      </c>
      <c r="J343" s="102"/>
      <c r="K343" s="102" t="s">
        <v>101</v>
      </c>
      <c r="L343" s="102" t="s">
        <v>102</v>
      </c>
      <c r="M343" s="102" t="s">
        <v>103</v>
      </c>
      <c r="N343" s="102" t="s">
        <v>104</v>
      </c>
    </row>
    <row r="344" spans="1:14" x14ac:dyDescent="0.25">
      <c r="A344" s="102" t="s">
        <v>15</v>
      </c>
      <c r="B344">
        <v>22.4609375</v>
      </c>
      <c r="C344">
        <v>56.707782118299569</v>
      </c>
      <c r="D344">
        <v>83.984375</v>
      </c>
      <c r="E344">
        <v>188.4765625</v>
      </c>
      <c r="J344" s="102" t="s">
        <v>12</v>
      </c>
      <c r="K344">
        <v>3.3333333333333333E-2</v>
      </c>
      <c r="L344">
        <v>1.012705827164877</v>
      </c>
      <c r="M344">
        <v>0.1333333333333333</v>
      </c>
      <c r="N344">
        <v>0.43333333333333329</v>
      </c>
    </row>
    <row r="345" spans="1:14" x14ac:dyDescent="0.25">
      <c r="A345" s="102" t="s">
        <v>25</v>
      </c>
      <c r="B345">
        <v>22.4609375</v>
      </c>
      <c r="C345">
        <v>38.289636507747417</v>
      </c>
      <c r="D345">
        <v>38.0859375</v>
      </c>
      <c r="E345">
        <v>144.53125</v>
      </c>
      <c r="J345" s="102" t="s">
        <v>105</v>
      </c>
      <c r="K345">
        <v>0.1</v>
      </c>
      <c r="L345">
        <v>0.9383610956846915</v>
      </c>
      <c r="M345">
        <v>0.1333333333333333</v>
      </c>
      <c r="N345">
        <v>0.1333333333333333</v>
      </c>
    </row>
    <row r="346" spans="1:14" x14ac:dyDescent="0.25">
      <c r="A346" s="102" t="s">
        <v>18</v>
      </c>
      <c r="B346">
        <v>70.3125</v>
      </c>
      <c r="C346">
        <v>78.213470943890698</v>
      </c>
      <c r="D346">
        <v>152.34375</v>
      </c>
      <c r="E346">
        <v>229.4921875</v>
      </c>
    </row>
    <row r="347" spans="1:14" x14ac:dyDescent="0.25">
      <c r="A347" s="102" t="s">
        <v>26</v>
      </c>
      <c r="B347">
        <v>30.2734375</v>
      </c>
      <c r="C347">
        <v>49.907942350671952</v>
      </c>
      <c r="D347">
        <v>77.1484375</v>
      </c>
      <c r="E347">
        <v>212.890625</v>
      </c>
    </row>
    <row r="348" spans="1:14" x14ac:dyDescent="0.25">
      <c r="A348" s="102" t="s">
        <v>21</v>
      </c>
      <c r="B348">
        <v>53.7109375</v>
      </c>
      <c r="C348">
        <v>110.23041913856611</v>
      </c>
      <c r="D348">
        <v>166.9921875</v>
      </c>
      <c r="E348">
        <v>311.5234375</v>
      </c>
    </row>
    <row r="349" spans="1:14" x14ac:dyDescent="0.25">
      <c r="A349" s="102" t="s">
        <v>28</v>
      </c>
      <c r="B349">
        <v>42.96875</v>
      </c>
      <c r="C349">
        <v>2.6936134654404089</v>
      </c>
      <c r="D349">
        <v>165.0390625</v>
      </c>
      <c r="E349">
        <v>231.4453125</v>
      </c>
    </row>
    <row r="350" spans="1:14" x14ac:dyDescent="0.25">
      <c r="A350" s="102" t="s">
        <v>24</v>
      </c>
      <c r="B350">
        <v>49.8046875</v>
      </c>
      <c r="C350">
        <v>-14.73701707613167</v>
      </c>
      <c r="D350">
        <v>60.546875</v>
      </c>
      <c r="E350">
        <v>165.0390625</v>
      </c>
    </row>
    <row r="351" spans="1:14" x14ac:dyDescent="0.25">
      <c r="A351" s="102" t="s">
        <v>29</v>
      </c>
      <c r="B351">
        <v>49.8046875</v>
      </c>
      <c r="C351">
        <v>42.030367279520057</v>
      </c>
      <c r="D351">
        <v>60.546875</v>
      </c>
      <c r="E351">
        <v>154.296875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102"/>
      <c r="B355" s="102" t="s">
        <v>101</v>
      </c>
      <c r="C355" s="102" t="s">
        <v>102</v>
      </c>
      <c r="D355" s="102" t="s">
        <v>103</v>
      </c>
      <c r="E355" s="102" t="s">
        <v>104</v>
      </c>
      <c r="J355" s="102"/>
      <c r="K355" s="102" t="s">
        <v>101</v>
      </c>
      <c r="L355" s="102" t="s">
        <v>102</v>
      </c>
      <c r="M355" s="102" t="s">
        <v>103</v>
      </c>
      <c r="N355" s="102" t="s">
        <v>104</v>
      </c>
    </row>
    <row r="356" spans="1:14" x14ac:dyDescent="0.25">
      <c r="A356" s="102" t="s">
        <v>15</v>
      </c>
      <c r="B356">
        <v>21.484375</v>
      </c>
      <c r="C356">
        <v>53.293624307230559</v>
      </c>
      <c r="D356">
        <v>62.5</v>
      </c>
      <c r="E356">
        <v>134.765625</v>
      </c>
      <c r="J356" s="102" t="s">
        <v>12</v>
      </c>
      <c r="K356">
        <v>3.3333333333333333E-2</v>
      </c>
      <c r="L356">
        <v>1.094914767509565</v>
      </c>
      <c r="M356">
        <v>0.43333333333333329</v>
      </c>
      <c r="N356">
        <v>1.9</v>
      </c>
    </row>
    <row r="357" spans="1:14" x14ac:dyDescent="0.25">
      <c r="A357" s="102" t="s">
        <v>25</v>
      </c>
      <c r="B357">
        <v>49.8046875</v>
      </c>
      <c r="C357">
        <v>57.365188703398992</v>
      </c>
      <c r="D357">
        <v>42.96875</v>
      </c>
      <c r="E357">
        <v>125.9765625</v>
      </c>
      <c r="J357" s="102" t="s">
        <v>105</v>
      </c>
      <c r="K357">
        <v>3.3333333333333333E-2</v>
      </c>
      <c r="L357">
        <v>0.6777660854928913</v>
      </c>
      <c r="M357">
        <v>0.3</v>
      </c>
      <c r="N357">
        <v>1.8</v>
      </c>
    </row>
    <row r="358" spans="1:14" x14ac:dyDescent="0.25">
      <c r="A358" s="102" t="s">
        <v>18</v>
      </c>
      <c r="B358">
        <v>33.203125</v>
      </c>
      <c r="C358">
        <v>79.759521803719338</v>
      </c>
      <c r="D358">
        <v>79.1015625</v>
      </c>
      <c r="E358">
        <v>182.6171875</v>
      </c>
    </row>
    <row r="359" spans="1:14" x14ac:dyDescent="0.25">
      <c r="A359" s="102" t="s">
        <v>26</v>
      </c>
      <c r="B359">
        <v>24.4140625</v>
      </c>
      <c r="C359">
        <v>80.566066304316394</v>
      </c>
      <c r="D359">
        <v>85.9375</v>
      </c>
      <c r="E359">
        <v>207.03125</v>
      </c>
    </row>
    <row r="360" spans="1:14" x14ac:dyDescent="0.25">
      <c r="A360" s="102" t="s">
        <v>21</v>
      </c>
      <c r="B360">
        <v>57.6171875</v>
      </c>
      <c r="C360">
        <v>113.39823198959139</v>
      </c>
      <c r="D360">
        <v>137.6953125</v>
      </c>
      <c r="E360">
        <v>272.4609375</v>
      </c>
    </row>
    <row r="361" spans="1:14" x14ac:dyDescent="0.25">
      <c r="A361" s="102" t="s">
        <v>28</v>
      </c>
      <c r="B361">
        <v>80.078125</v>
      </c>
      <c r="C361">
        <v>133.18777518045471</v>
      </c>
      <c r="D361">
        <v>180.6640625</v>
      </c>
      <c r="E361">
        <v>333.0078125</v>
      </c>
    </row>
    <row r="362" spans="1:14" x14ac:dyDescent="0.25">
      <c r="A362" s="102" t="s">
        <v>24</v>
      </c>
      <c r="B362">
        <v>57.6171875</v>
      </c>
      <c r="C362">
        <v>68.788640362378274</v>
      </c>
      <c r="D362">
        <v>74.21875</v>
      </c>
      <c r="E362">
        <v>173.828125</v>
      </c>
    </row>
    <row r="363" spans="1:14" x14ac:dyDescent="0.25">
      <c r="A363" s="102" t="s">
        <v>29</v>
      </c>
      <c r="B363">
        <v>49.8046875</v>
      </c>
      <c r="C363">
        <v>42.893246755483737</v>
      </c>
      <c r="D363">
        <v>102.5390625</v>
      </c>
      <c r="E363">
        <v>205.078125</v>
      </c>
    </row>
    <row r="390" spans="1:5" x14ac:dyDescent="0.25">
      <c r="A390" s="165" t="s">
        <v>180</v>
      </c>
    </row>
    <row r="391" spans="1:5" x14ac:dyDescent="0.25">
      <c r="A391" s="102"/>
      <c r="B391" s="102" t="s">
        <v>101</v>
      </c>
      <c r="C391" s="102" t="s">
        <v>102</v>
      </c>
      <c r="D391" s="102" t="s">
        <v>103</v>
      </c>
      <c r="E391" s="102" t="s">
        <v>104</v>
      </c>
    </row>
    <row r="392" spans="1:5" x14ac:dyDescent="0.25">
      <c r="A392" s="102" t="s">
        <v>15</v>
      </c>
      <c r="B392">
        <v>1.953125</v>
      </c>
      <c r="C392">
        <v>2.9134794418485579</v>
      </c>
      <c r="D392">
        <v>5.859375</v>
      </c>
      <c r="E392">
        <v>6.8359375</v>
      </c>
    </row>
    <row r="393" spans="1:5" x14ac:dyDescent="0.25">
      <c r="A393" s="102" t="s">
        <v>25</v>
      </c>
      <c r="B393">
        <v>1.953125</v>
      </c>
      <c r="C393">
        <v>3.0427068533424571</v>
      </c>
      <c r="D393">
        <v>5.859375</v>
      </c>
      <c r="E393">
        <v>6.8359375</v>
      </c>
    </row>
    <row r="394" spans="1:5" x14ac:dyDescent="0.25">
      <c r="A394" s="102" t="s">
        <v>18</v>
      </c>
      <c r="B394">
        <v>1.953125</v>
      </c>
      <c r="C394">
        <v>3.5857913048232799</v>
      </c>
      <c r="D394">
        <v>5.859375</v>
      </c>
      <c r="E394">
        <v>7.8125</v>
      </c>
    </row>
    <row r="395" spans="1:5" x14ac:dyDescent="0.25">
      <c r="A395" s="102" t="s">
        <v>26</v>
      </c>
      <c r="B395">
        <v>1.953125</v>
      </c>
      <c r="C395">
        <v>3.6002500126621828</v>
      </c>
      <c r="D395">
        <v>5.859375</v>
      </c>
      <c r="E395">
        <v>7.8125</v>
      </c>
    </row>
    <row r="396" spans="1:5" x14ac:dyDescent="0.25">
      <c r="A396" s="102" t="s">
        <v>21</v>
      </c>
      <c r="B396">
        <v>1.953125</v>
      </c>
      <c r="C396">
        <v>3.4553096673860542</v>
      </c>
      <c r="D396">
        <v>5.859375</v>
      </c>
      <c r="E396">
        <v>7.8125</v>
      </c>
    </row>
    <row r="397" spans="1:5" x14ac:dyDescent="0.25">
      <c r="A397" s="102" t="s">
        <v>28</v>
      </c>
      <c r="B397">
        <v>1.953125</v>
      </c>
      <c r="C397">
        <v>4.0763059684869676</v>
      </c>
      <c r="D397">
        <v>5.859375</v>
      </c>
      <c r="E397">
        <v>7.8125</v>
      </c>
    </row>
    <row r="398" spans="1:5" x14ac:dyDescent="0.25">
      <c r="A398" s="102" t="s">
        <v>24</v>
      </c>
      <c r="B398">
        <v>1.953125</v>
      </c>
      <c r="C398">
        <v>3.3996276008390121</v>
      </c>
      <c r="D398">
        <v>5.859375</v>
      </c>
      <c r="E398">
        <v>7.8125</v>
      </c>
    </row>
    <row r="399" spans="1:5" x14ac:dyDescent="0.25">
      <c r="A399" s="102" t="s">
        <v>29</v>
      </c>
      <c r="B399">
        <v>1.953125</v>
      </c>
      <c r="C399">
        <v>3.2669713390411599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2"/>
      <c r="B408" s="152" t="s">
        <v>12</v>
      </c>
      <c r="D408" s="152" t="s">
        <v>105</v>
      </c>
      <c r="G408" s="152"/>
      <c r="H408" s="152" t="s">
        <v>130</v>
      </c>
      <c r="L408" s="153"/>
      <c r="M408" s="153" t="s">
        <v>131</v>
      </c>
      <c r="N408" s="153" t="s">
        <v>132</v>
      </c>
      <c r="O408" s="153" t="s">
        <v>133</v>
      </c>
      <c r="P408" s="153" t="s">
        <v>134</v>
      </c>
      <c r="Q408" s="153" t="s">
        <v>135</v>
      </c>
      <c r="R408" s="153" t="s">
        <v>136</v>
      </c>
      <c r="S408" s="153" t="s">
        <v>137</v>
      </c>
      <c r="T408" s="153" t="s">
        <v>138</v>
      </c>
    </row>
    <row r="409" spans="1:20" x14ac:dyDescent="0.25">
      <c r="A409" s="152"/>
      <c r="B409" s="152" t="s">
        <v>139</v>
      </c>
      <c r="C409" s="152" t="s">
        <v>140</v>
      </c>
      <c r="D409" s="152" t="s">
        <v>139</v>
      </c>
      <c r="E409" s="152" t="s">
        <v>140</v>
      </c>
      <c r="G409" s="152" t="s">
        <v>141</v>
      </c>
      <c r="H409">
        <v>140.3724431469094</v>
      </c>
      <c r="L409" s="153" t="s">
        <v>141</v>
      </c>
      <c r="M409">
        <v>0.98033513232971048</v>
      </c>
      <c r="N409">
        <v>0.93472932214632176</v>
      </c>
      <c r="O409">
        <v>1</v>
      </c>
      <c r="P409">
        <v>0.9029071975924492</v>
      </c>
      <c r="Q409">
        <v>0.90148641662826601</v>
      </c>
      <c r="R409">
        <v>1</v>
      </c>
      <c r="S409">
        <v>0.94869970781181334</v>
      </c>
      <c r="T409">
        <v>0.98783480044346739</v>
      </c>
    </row>
    <row r="410" spans="1:20" x14ac:dyDescent="0.25">
      <c r="A410" s="152" t="s">
        <v>141</v>
      </c>
      <c r="B410">
        <v>4.0353600750770768</v>
      </c>
      <c r="C410">
        <v>2.8253934694103102</v>
      </c>
      <c r="D410">
        <v>6.8294457791962122</v>
      </c>
      <c r="E410">
        <v>-7.003796924931291</v>
      </c>
      <c r="G410" s="152" t="s">
        <v>142</v>
      </c>
      <c r="H410">
        <v>79.331289287167991</v>
      </c>
      <c r="L410" s="153" t="s">
        <v>142</v>
      </c>
      <c r="M410">
        <v>0.96587299810018679</v>
      </c>
      <c r="N410">
        <v>1</v>
      </c>
      <c r="O410">
        <v>0.61224831786461908</v>
      </c>
      <c r="P410">
        <v>0.94433446781281427</v>
      </c>
      <c r="Q410">
        <v>1</v>
      </c>
      <c r="R410">
        <v>0.80608753992409776</v>
      </c>
      <c r="S410">
        <v>0.87294075388121994</v>
      </c>
      <c r="T410">
        <v>0.91014648247570573</v>
      </c>
    </row>
    <row r="411" spans="1:20" x14ac:dyDescent="0.25">
      <c r="A411" s="152" t="s">
        <v>142</v>
      </c>
      <c r="B411">
        <v>2.3751160531623419</v>
      </c>
      <c r="C411">
        <v>0.65249880191959275</v>
      </c>
      <c r="D411">
        <v>3.0363385192364651</v>
      </c>
      <c r="E411">
        <v>-1.583203570435441</v>
      </c>
      <c r="G411" s="152" t="s">
        <v>143</v>
      </c>
      <c r="H411">
        <v>47.674228724580651</v>
      </c>
      <c r="L411" s="153" t="s">
        <v>143</v>
      </c>
      <c r="M411">
        <v>0.94703751289543414</v>
      </c>
      <c r="N411">
        <v>0.9119882063276834</v>
      </c>
      <c r="O411">
        <v>0.65031234494244927</v>
      </c>
      <c r="P411">
        <v>0.90751398412165352</v>
      </c>
      <c r="Q411">
        <v>0.83338704508943562</v>
      </c>
      <c r="R411">
        <v>0.92862110219288307</v>
      </c>
      <c r="S411">
        <v>0.88936430359105834</v>
      </c>
      <c r="T411">
        <v>1</v>
      </c>
    </row>
    <row r="412" spans="1:20" x14ac:dyDescent="0.25">
      <c r="A412" s="152" t="s">
        <v>143</v>
      </c>
      <c r="B412">
        <v>2.536455618901587</v>
      </c>
      <c r="C412">
        <v>-1.4893951350849211</v>
      </c>
      <c r="D412">
        <v>1.813386533943973</v>
      </c>
      <c r="E412">
        <v>-0.23197972143767159</v>
      </c>
      <c r="G412" s="152" t="s">
        <v>144</v>
      </c>
      <c r="H412">
        <v>82.151917585547537</v>
      </c>
      <c r="L412" s="153" t="s">
        <v>144</v>
      </c>
      <c r="M412">
        <v>0.93674212395112655</v>
      </c>
      <c r="N412">
        <v>0.9287317940696298</v>
      </c>
      <c r="O412">
        <v>0.59862815469245179</v>
      </c>
      <c r="P412">
        <v>0.91108777140283292</v>
      </c>
      <c r="Q412">
        <v>0.7874595715298327</v>
      </c>
      <c r="R412">
        <v>0.76563620737409199</v>
      </c>
      <c r="S412">
        <v>0.85037661784406648</v>
      </c>
      <c r="T412">
        <v>0.94992308065963049</v>
      </c>
    </row>
    <row r="413" spans="1:20" x14ac:dyDescent="0.25">
      <c r="A413" s="152" t="s">
        <v>144</v>
      </c>
      <c r="B413">
        <v>2.1705340737525409</v>
      </c>
      <c r="C413">
        <v>1.0810532195349301</v>
      </c>
      <c r="D413">
        <v>4.196848190498323</v>
      </c>
      <c r="E413">
        <v>-1.9022266959422101</v>
      </c>
      <c r="G413" s="152" t="s">
        <v>145</v>
      </c>
      <c r="H413">
        <v>92.066085357795757</v>
      </c>
      <c r="L413" s="153" t="s">
        <v>145</v>
      </c>
      <c r="M413">
        <v>1</v>
      </c>
      <c r="N413">
        <v>0.9003068532731926</v>
      </c>
      <c r="O413">
        <v>0.63535815567383258</v>
      </c>
      <c r="P413">
        <v>1</v>
      </c>
      <c r="Q413">
        <v>0.78336693205765662</v>
      </c>
      <c r="R413">
        <v>0.70979679766081594</v>
      </c>
      <c r="S413">
        <v>0.82545188974184214</v>
      </c>
      <c r="T413">
        <v>0.94385450572016283</v>
      </c>
    </row>
    <row r="414" spans="1:20" x14ac:dyDescent="0.25">
      <c r="A414" s="152" t="s">
        <v>145</v>
      </c>
      <c r="B414">
        <v>2.8787937666656358</v>
      </c>
      <c r="C414">
        <v>1.183129980196338</v>
      </c>
      <c r="D414">
        <v>2.9589431186357391</v>
      </c>
      <c r="E414">
        <v>-5.0143002807035719</v>
      </c>
      <c r="G414" s="152" t="s">
        <v>146</v>
      </c>
      <c r="H414">
        <v>56.740444706018863</v>
      </c>
      <c r="L414" s="153" t="s">
        <v>146</v>
      </c>
      <c r="M414">
        <v>0.95806000590955587</v>
      </c>
      <c r="N414">
        <v>0.89741978112909748</v>
      </c>
      <c r="O414">
        <v>0.71526462999869145</v>
      </c>
      <c r="P414">
        <v>0.91616073147934729</v>
      </c>
      <c r="Q414">
        <v>0.90827773522086286</v>
      </c>
      <c r="R414">
        <v>0.81829240321781671</v>
      </c>
      <c r="S414">
        <v>0.84220443709314796</v>
      </c>
      <c r="T414">
        <v>0.90583509092343784</v>
      </c>
    </row>
    <row r="415" spans="1:20" x14ac:dyDescent="0.25">
      <c r="A415" s="152" t="s">
        <v>146</v>
      </c>
      <c r="B415">
        <v>2.0352004632670799</v>
      </c>
      <c r="C415">
        <v>0.94670727321414816</v>
      </c>
      <c r="D415">
        <v>2.3300679507083011</v>
      </c>
      <c r="E415">
        <v>2.3148827508378509</v>
      </c>
      <c r="G415" s="152" t="s">
        <v>147</v>
      </c>
      <c r="H415">
        <v>203.76241918671511</v>
      </c>
      <c r="L415" s="153" t="s">
        <v>147</v>
      </c>
      <c r="M415">
        <v>0.88975053019442263</v>
      </c>
      <c r="N415">
        <v>0.92046847949846766</v>
      </c>
      <c r="O415">
        <v>0.90107771571308426</v>
      </c>
      <c r="P415">
        <v>0.77415075316373727</v>
      </c>
      <c r="Q415">
        <v>0.91553923671043158</v>
      </c>
      <c r="R415">
        <v>0.9418205860225306</v>
      </c>
      <c r="S415">
        <v>1</v>
      </c>
      <c r="T415">
        <v>0.97462542263333529</v>
      </c>
    </row>
    <row r="416" spans="1:20" x14ac:dyDescent="0.25">
      <c r="A416" s="152" t="s">
        <v>147</v>
      </c>
      <c r="B416">
        <v>5.6618948258258506</v>
      </c>
      <c r="C416">
        <v>-1.933990786870381</v>
      </c>
      <c r="D416">
        <v>7.2078982108625169</v>
      </c>
      <c r="E416">
        <v>7.4301237622871978</v>
      </c>
      <c r="G416" s="152" t="s">
        <v>148</v>
      </c>
      <c r="H416">
        <v>107.62244296299311</v>
      </c>
      <c r="L416" s="153" t="s">
        <v>148</v>
      </c>
      <c r="M416">
        <v>0.92898790589006419</v>
      </c>
      <c r="N416">
        <v>0.94142175629888991</v>
      </c>
      <c r="O416">
        <v>0.56902547926320191</v>
      </c>
      <c r="P416">
        <v>0.80901088905000851</v>
      </c>
      <c r="Q416">
        <v>0.76842195313256911</v>
      </c>
      <c r="R416">
        <v>0.78134535236830016</v>
      </c>
      <c r="S416">
        <v>0.87936229463346105</v>
      </c>
      <c r="T416">
        <v>0.97179697746011795</v>
      </c>
    </row>
    <row r="417" spans="1:20" x14ac:dyDescent="0.25">
      <c r="A417" s="152" t="s">
        <v>148</v>
      </c>
      <c r="B417">
        <v>3.1883356554417408</v>
      </c>
      <c r="C417">
        <v>-4.2100419987215298</v>
      </c>
      <c r="D417">
        <v>4.7745805680001379</v>
      </c>
      <c r="E417">
        <v>4.9128667497106404</v>
      </c>
      <c r="G417" s="152" t="s">
        <v>149</v>
      </c>
      <c r="H417">
        <v>129.4342789331721</v>
      </c>
      <c r="L417" s="153" t="s">
        <v>149</v>
      </c>
      <c r="M417">
        <v>0.90485584140680286</v>
      </c>
      <c r="N417">
        <v>0.88080072205460447</v>
      </c>
      <c r="O417">
        <v>0.70161059801818093</v>
      </c>
      <c r="P417">
        <v>0.81006833836518832</v>
      </c>
      <c r="Q417">
        <v>0.701551844210341</v>
      </c>
      <c r="R417">
        <v>0.76902198232824104</v>
      </c>
      <c r="S417">
        <v>0.75564914255027482</v>
      </c>
      <c r="T417">
        <v>0.91843572059882095</v>
      </c>
    </row>
    <row r="418" spans="1:20" x14ac:dyDescent="0.25">
      <c r="A418" s="152" t="s">
        <v>149</v>
      </c>
      <c r="B418">
        <v>2.553945079230111</v>
      </c>
      <c r="C418">
        <v>5.1857379485460759</v>
      </c>
      <c r="D418">
        <v>7.4114008755398224</v>
      </c>
      <c r="E418">
        <v>-10.687026415071029</v>
      </c>
      <c r="G418" s="152" t="s">
        <v>150</v>
      </c>
      <c r="H418">
        <v>102.64747233655319</v>
      </c>
      <c r="L418" s="153" t="s">
        <v>150</v>
      </c>
      <c r="M418">
        <v>0.96326942261664039</v>
      </c>
      <c r="N418">
        <v>0.92893698504149769</v>
      </c>
      <c r="O418">
        <v>0.66530235250553305</v>
      </c>
      <c r="P418">
        <v>0.90945590231940232</v>
      </c>
      <c r="Q418">
        <v>0.71947893569262433</v>
      </c>
      <c r="R418">
        <v>0.71776150648289028</v>
      </c>
      <c r="S418">
        <v>0.79501986492719079</v>
      </c>
      <c r="T418">
        <v>0.89883997145750094</v>
      </c>
    </row>
    <row r="419" spans="1:20" x14ac:dyDescent="0.25">
      <c r="A419" s="152" t="s">
        <v>150</v>
      </c>
      <c r="B419">
        <v>3.8879290149898931</v>
      </c>
      <c r="C419">
        <v>1.100868839033085</v>
      </c>
      <c r="D419">
        <v>5.7887200227459452</v>
      </c>
      <c r="E419">
        <v>0.35155510021357911</v>
      </c>
      <c r="G419" s="152" t="s">
        <v>151</v>
      </c>
      <c r="H419">
        <v>102.5897925395718</v>
      </c>
      <c r="L419" s="153" t="s">
        <v>151</v>
      </c>
      <c r="M419">
        <v>0.94228572673877609</v>
      </c>
      <c r="N419">
        <v>0.90146455679833326</v>
      </c>
      <c r="O419">
        <v>0.60318901764423838</v>
      </c>
      <c r="P419">
        <v>0.87039634054777926</v>
      </c>
      <c r="Q419">
        <v>0.6784218834225586</v>
      </c>
      <c r="R419">
        <v>0.66165164913160313</v>
      </c>
      <c r="S419">
        <v>0.69977785022148264</v>
      </c>
      <c r="T419">
        <v>0.86416101751121555</v>
      </c>
    </row>
    <row r="420" spans="1:20" x14ac:dyDescent="0.25">
      <c r="A420" s="152" t="s">
        <v>151</v>
      </c>
      <c r="B420">
        <v>4.5740255166706731</v>
      </c>
      <c r="C420">
        <v>-2.9723954973404312</v>
      </c>
      <c r="D420">
        <v>5.8787429870556558</v>
      </c>
      <c r="E420">
        <v>4.9487047634720014</v>
      </c>
      <c r="G420" s="152" t="s">
        <v>152</v>
      </c>
      <c r="H420">
        <v>66.58002851357621</v>
      </c>
      <c r="L420" s="153" t="s">
        <v>152</v>
      </c>
      <c r="M420">
        <v>0.92706162270653503</v>
      </c>
      <c r="N420">
        <v>0.9465824470926254</v>
      </c>
      <c r="O420">
        <v>0.65399073562523924</v>
      </c>
      <c r="P420">
        <v>0.83062821533768283</v>
      </c>
      <c r="Q420">
        <v>0.79869486635498199</v>
      </c>
      <c r="R420">
        <v>0.73353416709073416</v>
      </c>
      <c r="S420">
        <v>0.81801701299457752</v>
      </c>
      <c r="T420">
        <v>0.95668996679749729</v>
      </c>
    </row>
    <row r="421" spans="1:20" x14ac:dyDescent="0.25">
      <c r="A421" s="152" t="s">
        <v>152</v>
      </c>
      <c r="B421">
        <v>2.6417344250825829</v>
      </c>
      <c r="C421">
        <v>1.568686042676533</v>
      </c>
      <c r="D421">
        <v>5.9056511827383913</v>
      </c>
      <c r="E421">
        <v>-4.0312896608591879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2"/>
      <c r="B431" s="152" t="s">
        <v>12</v>
      </c>
      <c r="D431" s="152" t="s">
        <v>105</v>
      </c>
      <c r="G431" s="152"/>
      <c r="H431" s="152" t="s">
        <v>130</v>
      </c>
      <c r="L431" s="153"/>
      <c r="M431" s="153" t="s">
        <v>131</v>
      </c>
      <c r="N431" s="153" t="s">
        <v>132</v>
      </c>
      <c r="O431" s="153" t="s">
        <v>133</v>
      </c>
      <c r="P431" s="153" t="s">
        <v>134</v>
      </c>
      <c r="Q431" s="153" t="s">
        <v>135</v>
      </c>
      <c r="R431" s="153" t="s">
        <v>136</v>
      </c>
      <c r="S431" s="153" t="s">
        <v>137</v>
      </c>
      <c r="T431" s="153" t="s">
        <v>138</v>
      </c>
    </row>
    <row r="432" spans="1:20" x14ac:dyDescent="0.25">
      <c r="A432" s="152"/>
      <c r="B432" s="152" t="s">
        <v>139</v>
      </c>
      <c r="C432" s="152" t="s">
        <v>140</v>
      </c>
      <c r="D432" s="152" t="s">
        <v>139</v>
      </c>
      <c r="E432" s="152" t="s">
        <v>140</v>
      </c>
      <c r="G432" s="152" t="s">
        <v>141</v>
      </c>
      <c r="H432">
        <v>112.5702069471636</v>
      </c>
      <c r="L432" s="153" t="s">
        <v>155</v>
      </c>
      <c r="M432">
        <v>0.89954280540914255</v>
      </c>
      <c r="N432">
        <v>0.7565455099023588</v>
      </c>
      <c r="O432">
        <v>0.90079399715362474</v>
      </c>
      <c r="P432">
        <v>0.51141090113903132</v>
      </c>
      <c r="Q432">
        <v>0.56566619745445545</v>
      </c>
      <c r="R432">
        <v>0.60484642045959802</v>
      </c>
      <c r="S432">
        <v>0.39263764382384297</v>
      </c>
      <c r="T432">
        <v>0.69858615124939538</v>
      </c>
    </row>
    <row r="433" spans="1:20" x14ac:dyDescent="0.25">
      <c r="A433" s="152" t="s">
        <v>141</v>
      </c>
      <c r="B433">
        <v>5.1785695125476279</v>
      </c>
      <c r="C433">
        <v>0.91495997254480388</v>
      </c>
      <c r="D433">
        <v>7.8398745755562791</v>
      </c>
      <c r="E433">
        <v>-1.001936087255491</v>
      </c>
      <c r="G433" s="152" t="s">
        <v>142</v>
      </c>
      <c r="H433">
        <v>229.9337589464555</v>
      </c>
      <c r="L433" s="153" t="s">
        <v>156</v>
      </c>
      <c r="M433">
        <v>1</v>
      </c>
      <c r="N433">
        <v>1</v>
      </c>
      <c r="O433">
        <v>1</v>
      </c>
      <c r="P433">
        <v>1</v>
      </c>
      <c r="Q433">
        <v>0.99999999999999989</v>
      </c>
      <c r="R433">
        <v>1</v>
      </c>
      <c r="S433">
        <v>0.99999999999999989</v>
      </c>
      <c r="T433">
        <v>1</v>
      </c>
    </row>
    <row r="434" spans="1:20" x14ac:dyDescent="0.25">
      <c r="A434" s="152" t="s">
        <v>142</v>
      </c>
      <c r="B434">
        <v>7.2417765359492936</v>
      </c>
      <c r="C434">
        <v>2.5233972359765748</v>
      </c>
      <c r="D434">
        <v>8.3209469173055357</v>
      </c>
      <c r="E434">
        <v>-4.2577695683188601</v>
      </c>
      <c r="G434" s="152" t="s">
        <v>143</v>
      </c>
      <c r="H434">
        <v>105.9014269855665</v>
      </c>
      <c r="L434" s="153" t="s">
        <v>157</v>
      </c>
      <c r="M434">
        <v>0.91133689220662173</v>
      </c>
      <c r="N434">
        <v>0.86941480176330066</v>
      </c>
      <c r="O434">
        <v>0.88540566330256409</v>
      </c>
      <c r="P434">
        <v>0.5230336935711748</v>
      </c>
      <c r="Q434">
        <v>0.57054780016555573</v>
      </c>
      <c r="R434">
        <v>0.53858712284167132</v>
      </c>
      <c r="S434">
        <v>0.39216257381543351</v>
      </c>
      <c r="T434">
        <v>0.1202797320127427</v>
      </c>
    </row>
    <row r="435" spans="1:20" x14ac:dyDescent="0.25">
      <c r="A435" s="152" t="s">
        <v>143</v>
      </c>
      <c r="B435">
        <v>1.2916698071678829</v>
      </c>
      <c r="C435">
        <v>-0.83955758944597436</v>
      </c>
      <c r="D435">
        <v>6.9919600154741071</v>
      </c>
      <c r="E435">
        <v>7.8420770328975529</v>
      </c>
      <c r="G435" s="152" t="s">
        <v>144</v>
      </c>
      <c r="H435">
        <v>18.948205415530978</v>
      </c>
      <c r="L435" s="153" t="s">
        <v>158</v>
      </c>
      <c r="M435">
        <v>0.91963876343933415</v>
      </c>
      <c r="N435">
        <v>0.7460884029358491</v>
      </c>
      <c r="O435">
        <v>0.94361189944200774</v>
      </c>
      <c r="P435">
        <v>0.41341661039589461</v>
      </c>
      <c r="Q435">
        <v>0.3552061851006913</v>
      </c>
      <c r="R435">
        <v>0.53632167830384958</v>
      </c>
      <c r="S435">
        <v>0.20047448276001811</v>
      </c>
      <c r="T435">
        <v>0.96578647909561777</v>
      </c>
    </row>
    <row r="436" spans="1:20" x14ac:dyDescent="0.25">
      <c r="A436" s="152" t="s">
        <v>144</v>
      </c>
      <c r="B436">
        <v>1.094983280444686</v>
      </c>
      <c r="C436">
        <v>0.36253415282843099</v>
      </c>
      <c r="D436">
        <v>1.293447217267679</v>
      </c>
      <c r="E436">
        <v>1.256619073376932</v>
      </c>
      <c r="G436" s="152" t="s">
        <v>145</v>
      </c>
      <c r="H436">
        <v>32.934634802269002</v>
      </c>
      <c r="L436" s="153" t="s">
        <v>159</v>
      </c>
      <c r="M436">
        <v>0.90581994717702574</v>
      </c>
      <c r="N436">
        <v>0.81964314590485066</v>
      </c>
      <c r="O436">
        <v>0.74496904926037655</v>
      </c>
      <c r="P436">
        <v>0.56177432741192479</v>
      </c>
      <c r="Q436">
        <v>0.29582449456329341</v>
      </c>
      <c r="R436">
        <v>0.4712254493216157</v>
      </c>
      <c r="S436">
        <v>0.1594434021892876</v>
      </c>
      <c r="T436">
        <v>0.23540718076057801</v>
      </c>
    </row>
    <row r="437" spans="1:20" x14ac:dyDescent="0.25">
      <c r="A437" s="152" t="s">
        <v>145</v>
      </c>
      <c r="B437">
        <v>2.6334852368033488</v>
      </c>
      <c r="C437">
        <v>2.994105582808138</v>
      </c>
      <c r="D437">
        <v>2.748041525959009</v>
      </c>
      <c r="E437">
        <v>-3.0744803379671102</v>
      </c>
      <c r="G437" s="152" t="s">
        <v>146</v>
      </c>
      <c r="H437">
        <v>78.710187002938326</v>
      </c>
      <c r="L437" s="153" t="s">
        <v>160</v>
      </c>
      <c r="M437">
        <v>0.92707405766456497</v>
      </c>
      <c r="N437">
        <v>0.76393440105741295</v>
      </c>
      <c r="O437">
        <v>0.81378077899320633</v>
      </c>
      <c r="P437">
        <v>0.54544596345531648</v>
      </c>
      <c r="Q437">
        <v>0.1904142835783138</v>
      </c>
      <c r="R437">
        <v>0.41547832615077268</v>
      </c>
      <c r="S437">
        <v>0.11085556042398</v>
      </c>
      <c r="T437">
        <v>0.26487858674607001</v>
      </c>
    </row>
    <row r="438" spans="1:20" x14ac:dyDescent="0.25">
      <c r="A438" s="152" t="s">
        <v>146</v>
      </c>
      <c r="B438">
        <v>4.4534335931135969</v>
      </c>
      <c r="C438">
        <v>-5.0246767374076757</v>
      </c>
      <c r="D438">
        <v>2.963784690560137</v>
      </c>
      <c r="E438">
        <v>2.2288810265720289</v>
      </c>
      <c r="G438" s="152" t="s">
        <v>147</v>
      </c>
      <c r="H438">
        <v>49.056105327611519</v>
      </c>
      <c r="L438" s="153" t="s">
        <v>187</v>
      </c>
      <c r="M438">
        <v>0.98584966156732601</v>
      </c>
      <c r="N438">
        <v>0.81405096257069065</v>
      </c>
      <c r="O438">
        <v>0.94928232124576684</v>
      </c>
      <c r="P438">
        <v>0.47662834067368631</v>
      </c>
      <c r="Q438">
        <v>0.28475975178658852</v>
      </c>
      <c r="R438">
        <v>0.43510742305743622</v>
      </c>
      <c r="S438">
        <v>0.1898640540112769</v>
      </c>
      <c r="T438">
        <v>0.38575558222283091</v>
      </c>
    </row>
    <row r="439" spans="1:20" x14ac:dyDescent="0.25">
      <c r="A439" s="152" t="s">
        <v>147</v>
      </c>
      <c r="B439">
        <v>3.1243878094424429</v>
      </c>
      <c r="C439">
        <v>2.7003366219730158</v>
      </c>
      <c r="D439">
        <v>1.7021288496347491</v>
      </c>
      <c r="E439">
        <v>0.25119342187709581</v>
      </c>
      <c r="G439" s="152" t="s">
        <v>148</v>
      </c>
      <c r="H439">
        <v>30.262642990526089</v>
      </c>
    </row>
    <row r="440" spans="1:20" x14ac:dyDescent="0.25">
      <c r="A440" s="152" t="s">
        <v>148</v>
      </c>
      <c r="B440">
        <v>1.7039995555653651</v>
      </c>
      <c r="C440">
        <v>1.215268699811594</v>
      </c>
      <c r="D440">
        <v>2.3449528442334548</v>
      </c>
      <c r="E440">
        <v>-0.61196147435459913</v>
      </c>
      <c r="G440" s="152" t="s">
        <v>149</v>
      </c>
      <c r="H440">
        <v>26.630394146152451</v>
      </c>
    </row>
    <row r="441" spans="1:20" x14ac:dyDescent="0.25">
      <c r="A441" s="152" t="s">
        <v>149</v>
      </c>
      <c r="B441">
        <v>1.3003244686883071</v>
      </c>
      <c r="C441">
        <v>0.3929025757710804</v>
      </c>
      <c r="D441">
        <v>2.1190738087975198</v>
      </c>
      <c r="E441">
        <v>1.5227526309811139</v>
      </c>
      <c r="G441" s="152" t="s">
        <v>150</v>
      </c>
      <c r="H441">
        <v>142.00901417158411</v>
      </c>
    </row>
    <row r="442" spans="1:20" x14ac:dyDescent="0.25">
      <c r="A442" s="152" t="s">
        <v>150</v>
      </c>
      <c r="B442">
        <v>5.7232202491197404</v>
      </c>
      <c r="C442">
        <v>-6.9518966238226403</v>
      </c>
      <c r="D442">
        <v>3.0921626177528609</v>
      </c>
      <c r="E442">
        <v>-0.84437680691866257</v>
      </c>
      <c r="G442" s="152" t="s">
        <v>151</v>
      </c>
      <c r="H442">
        <v>84.570776090955164</v>
      </c>
    </row>
    <row r="443" spans="1:20" x14ac:dyDescent="0.25">
      <c r="A443" s="152" t="s">
        <v>151</v>
      </c>
      <c r="B443">
        <v>2.10149135305489</v>
      </c>
      <c r="C443">
        <v>1.762959368453211</v>
      </c>
      <c r="D443">
        <v>7.0757114314211123</v>
      </c>
      <c r="E443">
        <v>-7.1253230304850677</v>
      </c>
      <c r="G443" s="152" t="s">
        <v>152</v>
      </c>
      <c r="H443">
        <v>106.0566133963426</v>
      </c>
    </row>
    <row r="444" spans="1:20" x14ac:dyDescent="0.25">
      <c r="A444" s="152" t="s">
        <v>152</v>
      </c>
      <c r="B444">
        <v>5.4889886560038033</v>
      </c>
      <c r="C444">
        <v>4.0837863031693553</v>
      </c>
      <c r="D444">
        <v>6.3996493896544591</v>
      </c>
      <c r="E444">
        <v>-5.3025050263226383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2"/>
      <c r="B454" s="152" t="s">
        <v>12</v>
      </c>
      <c r="D454" s="152" t="s">
        <v>105</v>
      </c>
      <c r="G454" s="152"/>
      <c r="H454" s="152" t="s">
        <v>130</v>
      </c>
      <c r="L454" s="153"/>
      <c r="M454" s="153" t="s">
        <v>131</v>
      </c>
      <c r="N454" s="153" t="s">
        <v>132</v>
      </c>
      <c r="O454" s="153" t="s">
        <v>133</v>
      </c>
      <c r="P454" s="153" t="s">
        <v>134</v>
      </c>
      <c r="Q454" s="153" t="s">
        <v>135</v>
      </c>
      <c r="R454" s="153" t="s">
        <v>136</v>
      </c>
      <c r="S454" s="153" t="s">
        <v>137</v>
      </c>
      <c r="T454" s="153" t="s">
        <v>138</v>
      </c>
    </row>
    <row r="455" spans="1:20" x14ac:dyDescent="0.25">
      <c r="A455" s="152"/>
      <c r="B455" s="152" t="s">
        <v>139</v>
      </c>
      <c r="C455" s="152" t="s">
        <v>140</v>
      </c>
      <c r="D455" s="152" t="s">
        <v>139</v>
      </c>
      <c r="E455" s="152" t="s">
        <v>140</v>
      </c>
      <c r="G455" s="152" t="s">
        <v>155</v>
      </c>
      <c r="H455">
        <v>365.64164263030801</v>
      </c>
      <c r="L455" s="153" t="s">
        <v>155</v>
      </c>
      <c r="M455">
        <v>1</v>
      </c>
      <c r="N455">
        <v>0.96511971758927706</v>
      </c>
      <c r="O455">
        <v>0.97131450842156408</v>
      </c>
      <c r="P455">
        <v>0.89227026852700886</v>
      </c>
      <c r="Q455">
        <v>0.71761402230840043</v>
      </c>
      <c r="R455">
        <v>0.78015489915275993</v>
      </c>
      <c r="S455">
        <v>0.58552230054042853</v>
      </c>
      <c r="T455">
        <v>0.92626436578488369</v>
      </c>
    </row>
    <row r="456" spans="1:20" x14ac:dyDescent="0.25">
      <c r="A456" s="152" t="s">
        <v>155</v>
      </c>
      <c r="B456">
        <v>20.002134351233419</v>
      </c>
      <c r="C456">
        <v>-40.968483598159317</v>
      </c>
      <c r="D456">
        <v>13.66011364252233</v>
      </c>
      <c r="E456">
        <v>26.58100781423283</v>
      </c>
      <c r="G456" s="152" t="s">
        <v>156</v>
      </c>
      <c r="H456">
        <v>149.52240041712639</v>
      </c>
      <c r="L456" s="153" t="s">
        <v>156</v>
      </c>
      <c r="M456">
        <v>0.94621572269385723</v>
      </c>
      <c r="N456">
        <v>1</v>
      </c>
      <c r="O456">
        <v>0.97078153954991164</v>
      </c>
      <c r="P456">
        <v>1</v>
      </c>
      <c r="Q456">
        <v>1</v>
      </c>
      <c r="R456">
        <v>1</v>
      </c>
      <c r="S456">
        <v>1</v>
      </c>
      <c r="T456">
        <v>1</v>
      </c>
    </row>
    <row r="457" spans="1:20" x14ac:dyDescent="0.25">
      <c r="A457" s="152" t="s">
        <v>156</v>
      </c>
      <c r="B457">
        <v>6.1126682630577216</v>
      </c>
      <c r="C457">
        <v>30.0738207407068</v>
      </c>
      <c r="D457">
        <v>8.5270040927769202</v>
      </c>
      <c r="E457">
        <v>-42.48844710278555</v>
      </c>
      <c r="G457" s="152" t="s">
        <v>157</v>
      </c>
      <c r="H457">
        <v>590.11641036452261</v>
      </c>
      <c r="L457" s="153" t="s">
        <v>157</v>
      </c>
      <c r="M457">
        <v>0.98792971503293192</v>
      </c>
      <c r="N457">
        <v>0.94632371801491966</v>
      </c>
      <c r="O457">
        <v>0.95994026092322982</v>
      </c>
      <c r="P457">
        <v>0.87735655620664099</v>
      </c>
      <c r="Q457">
        <v>0.62155772620731298</v>
      </c>
      <c r="R457">
        <v>0.70164946112566273</v>
      </c>
      <c r="S457">
        <v>0.25293369607540789</v>
      </c>
      <c r="T457">
        <v>0.32148794759429677</v>
      </c>
    </row>
    <row r="458" spans="1:20" x14ac:dyDescent="0.25">
      <c r="A458" s="152" t="s">
        <v>157</v>
      </c>
      <c r="B458">
        <v>14.46350580051779</v>
      </c>
      <c r="C458">
        <v>29.69934156983911</v>
      </c>
      <c r="D458">
        <v>11.437478987517419</v>
      </c>
      <c r="E458">
        <v>-27.92785530778961</v>
      </c>
      <c r="G458" s="152" t="s">
        <v>158</v>
      </c>
      <c r="H458">
        <v>64.093774484741388</v>
      </c>
      <c r="L458" s="153" t="s">
        <v>158</v>
      </c>
      <c r="M458">
        <v>0.86430763480054851</v>
      </c>
      <c r="N458">
        <v>0.91833456263207369</v>
      </c>
      <c r="O458">
        <v>0.99999999999999989</v>
      </c>
      <c r="P458">
        <v>0.89734281063125454</v>
      </c>
      <c r="Q458">
        <v>0.5184801570307479</v>
      </c>
      <c r="R458">
        <v>0.59857142057880741</v>
      </c>
      <c r="S458">
        <v>0.22268691032864801</v>
      </c>
      <c r="T458">
        <v>0.24936432310810669</v>
      </c>
    </row>
    <row r="459" spans="1:20" x14ac:dyDescent="0.25">
      <c r="A459" s="152" t="s">
        <v>158</v>
      </c>
      <c r="B459">
        <v>2.1510652251035798</v>
      </c>
      <c r="C459">
        <v>-9.2050917771963938</v>
      </c>
      <c r="D459">
        <v>7.6869008735238484</v>
      </c>
      <c r="E459">
        <v>27.32610472563314</v>
      </c>
      <c r="G459" s="152" t="s">
        <v>159</v>
      </c>
      <c r="H459">
        <v>22.299734280590361</v>
      </c>
    </row>
    <row r="460" spans="1:20" x14ac:dyDescent="0.25">
      <c r="A460" s="152" t="s">
        <v>159</v>
      </c>
      <c r="B460">
        <v>2.452799845467283</v>
      </c>
      <c r="C460">
        <v>-0.1716240333357073</v>
      </c>
      <c r="D460">
        <v>0.99671562387932511</v>
      </c>
      <c r="E460">
        <v>0.18129264536696971</v>
      </c>
      <c r="G460" s="152" t="s">
        <v>160</v>
      </c>
      <c r="H460">
        <v>44.674179594932284</v>
      </c>
    </row>
    <row r="461" spans="1:20" x14ac:dyDescent="0.25">
      <c r="A461" s="152" t="s">
        <v>160</v>
      </c>
      <c r="B461">
        <v>2.4052284065462559</v>
      </c>
      <c r="C461">
        <v>-6.7065997034350522</v>
      </c>
      <c r="D461">
        <v>3.9363143873900088</v>
      </c>
      <c r="E461">
        <v>10.43020801678724</v>
      </c>
      <c r="G461" s="152" t="s">
        <v>187</v>
      </c>
      <c r="H461">
        <v>29.950845050711191</v>
      </c>
    </row>
    <row r="462" spans="1:20" x14ac:dyDescent="0.25">
      <c r="A462" s="152" t="s">
        <v>187</v>
      </c>
      <c r="B462">
        <v>1.1771281708483221</v>
      </c>
      <c r="C462">
        <v>0.2329522709868857</v>
      </c>
      <c r="D462">
        <v>4.0350031831793949</v>
      </c>
      <c r="E462">
        <v>7.7653716354898794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2"/>
      <c r="B477" s="152" t="s">
        <v>12</v>
      </c>
      <c r="D477" s="152" t="s">
        <v>105</v>
      </c>
      <c r="G477" s="152"/>
      <c r="H477" s="152" t="s">
        <v>130</v>
      </c>
      <c r="L477" s="153"/>
      <c r="M477" s="153" t="s">
        <v>131</v>
      </c>
      <c r="N477" s="153" t="s">
        <v>132</v>
      </c>
      <c r="O477" s="153" t="s">
        <v>133</v>
      </c>
      <c r="P477" s="153" t="s">
        <v>134</v>
      </c>
      <c r="Q477" s="153" t="s">
        <v>135</v>
      </c>
      <c r="R477" s="153" t="s">
        <v>136</v>
      </c>
      <c r="S477" s="153" t="s">
        <v>137</v>
      </c>
      <c r="T477" s="153" t="s">
        <v>138</v>
      </c>
    </row>
    <row r="478" spans="1:20" x14ac:dyDescent="0.25">
      <c r="A478" s="152"/>
      <c r="B478" s="152" t="s">
        <v>139</v>
      </c>
      <c r="C478" s="152" t="s">
        <v>140</v>
      </c>
      <c r="D478" s="152" t="s">
        <v>139</v>
      </c>
      <c r="E478" s="152" t="s">
        <v>140</v>
      </c>
      <c r="G478" s="152" t="s">
        <v>155</v>
      </c>
      <c r="H478">
        <v>299.59904246532778</v>
      </c>
      <c r="L478" s="153" t="s">
        <v>141</v>
      </c>
      <c r="M478">
        <v>0.900899227903462</v>
      </c>
      <c r="N478">
        <v>0.96100787206558713</v>
      </c>
      <c r="O478">
        <v>0.51627232589848016</v>
      </c>
      <c r="P478">
        <v>0.57337134620758734</v>
      </c>
      <c r="Q478">
        <v>0.81027134863103067</v>
      </c>
      <c r="R478">
        <v>0.60394160737079161</v>
      </c>
      <c r="S478">
        <v>0.7489686203547179</v>
      </c>
      <c r="T478">
        <v>0.59835621639816483</v>
      </c>
    </row>
    <row r="479" spans="1:20" x14ac:dyDescent="0.25">
      <c r="A479" s="152" t="s">
        <v>155</v>
      </c>
      <c r="B479">
        <v>12.13940010796296</v>
      </c>
      <c r="C479">
        <v>-34.127601190396568</v>
      </c>
      <c r="D479">
        <v>22.487204493896801</v>
      </c>
      <c r="E479">
        <v>71.188484128578764</v>
      </c>
      <c r="G479" s="152" t="s">
        <v>156</v>
      </c>
      <c r="H479">
        <v>373.27496041152432</v>
      </c>
      <c r="L479" s="153" t="s">
        <v>142</v>
      </c>
      <c r="M479">
        <v>0.83134131967668201</v>
      </c>
      <c r="N479">
        <v>0.93374507445690025</v>
      </c>
      <c r="O479">
        <v>0.36218554503136607</v>
      </c>
      <c r="P479">
        <v>0.32148632854060322</v>
      </c>
      <c r="Q479">
        <v>0.58662823841272504</v>
      </c>
      <c r="R479">
        <v>0.47097662367778981</v>
      </c>
      <c r="S479">
        <v>0.37399661950769908</v>
      </c>
      <c r="T479">
        <v>0.44808900588171352</v>
      </c>
    </row>
    <row r="480" spans="1:20" x14ac:dyDescent="0.25">
      <c r="A480" s="152" t="s">
        <v>156</v>
      </c>
      <c r="B480">
        <v>12.843758402374871</v>
      </c>
      <c r="C480">
        <v>47.345208601018442</v>
      </c>
      <c r="D480">
        <v>23.372369143704429</v>
      </c>
      <c r="E480">
        <v>-77.483514026113923</v>
      </c>
      <c r="G480" s="152" t="s">
        <v>157</v>
      </c>
      <c r="H480">
        <v>138.4759966288315</v>
      </c>
      <c r="L480" s="153" t="s">
        <v>143</v>
      </c>
      <c r="M480">
        <v>0.96893388537197866</v>
      </c>
      <c r="N480">
        <v>1</v>
      </c>
      <c r="O480">
        <v>0.96825269165280703</v>
      </c>
      <c r="P480">
        <v>1</v>
      </c>
      <c r="Q480">
        <v>1</v>
      </c>
      <c r="R480">
        <v>1</v>
      </c>
      <c r="S480">
        <v>1</v>
      </c>
      <c r="T480">
        <v>0.90946809377397708</v>
      </c>
    </row>
    <row r="481" spans="1:20" x14ac:dyDescent="0.25">
      <c r="A481" s="152" t="s">
        <v>157</v>
      </c>
      <c r="B481">
        <v>5.3358715528800778</v>
      </c>
      <c r="C481">
        <v>-9.2114411922941883</v>
      </c>
      <c r="D481">
        <v>6.3067185072658347</v>
      </c>
      <c r="E481">
        <v>-1.654932770571464</v>
      </c>
      <c r="G481" s="152" t="s">
        <v>158</v>
      </c>
      <c r="H481">
        <v>49.49561032928824</v>
      </c>
      <c r="L481" s="153" t="s">
        <v>144</v>
      </c>
      <c r="M481">
        <v>0.9232755555082286</v>
      </c>
      <c r="N481">
        <v>0.9364653021519892</v>
      </c>
      <c r="O481">
        <v>0.99999999999999989</v>
      </c>
      <c r="P481">
        <v>0.29572607382047189</v>
      </c>
      <c r="Q481">
        <v>0.59828778889525303</v>
      </c>
      <c r="R481">
        <v>0.81161894983037097</v>
      </c>
      <c r="S481">
        <v>0.5485384887520186</v>
      </c>
      <c r="T481">
        <v>0.50383537551889035</v>
      </c>
    </row>
    <row r="482" spans="1:20" x14ac:dyDescent="0.25">
      <c r="A482" s="152" t="s">
        <v>158</v>
      </c>
      <c r="B482">
        <v>2.4840311323157129</v>
      </c>
      <c r="C482">
        <v>8.3534877856068093</v>
      </c>
      <c r="D482">
        <v>3.168833005786567</v>
      </c>
      <c r="E482">
        <v>-7.7165303473614548</v>
      </c>
      <c r="L482" s="153" t="s">
        <v>145</v>
      </c>
      <c r="M482">
        <v>1</v>
      </c>
      <c r="N482">
        <v>0.92329409703399001</v>
      </c>
      <c r="O482">
        <v>0.55124430691747051</v>
      </c>
      <c r="P482">
        <v>0.31382433761027101</v>
      </c>
      <c r="Q482">
        <v>0.577664396051219</v>
      </c>
      <c r="R482">
        <v>0.49255146749442291</v>
      </c>
      <c r="S482">
        <v>0.40384772283108422</v>
      </c>
      <c r="T482">
        <v>0.42743732798411282</v>
      </c>
    </row>
    <row r="483" spans="1:20" x14ac:dyDescent="0.25">
      <c r="L483" s="153" t="s">
        <v>146</v>
      </c>
      <c r="M483">
        <v>0.86871992104154361</v>
      </c>
      <c r="N483">
        <v>0.91792313424319838</v>
      </c>
      <c r="O483">
        <v>0.29987850751174738</v>
      </c>
      <c r="P483">
        <v>0.29036168985057842</v>
      </c>
      <c r="Q483">
        <v>0.49443029746738149</v>
      </c>
      <c r="R483">
        <v>0.44361185942772929</v>
      </c>
      <c r="S483">
        <v>0.38867558890001352</v>
      </c>
      <c r="T483">
        <v>0.4327476815969542</v>
      </c>
    </row>
    <row r="484" spans="1:20" x14ac:dyDescent="0.25">
      <c r="L484" s="153" t="s">
        <v>147</v>
      </c>
      <c r="M484">
        <v>0.87665346041877723</v>
      </c>
      <c r="N484">
        <v>0.95395119545818252</v>
      </c>
      <c r="O484">
        <v>0.3162495075761752</v>
      </c>
      <c r="P484">
        <v>0.31513600159799948</v>
      </c>
      <c r="Q484">
        <v>0.55684228125122626</v>
      </c>
      <c r="R484">
        <v>0.48017912888650832</v>
      </c>
      <c r="S484">
        <v>0.41481522900246243</v>
      </c>
      <c r="T484">
        <v>1</v>
      </c>
    </row>
    <row r="485" spans="1:20" x14ac:dyDescent="0.25">
      <c r="L485" s="153" t="s">
        <v>148</v>
      </c>
      <c r="M485">
        <v>0.84846563198882341</v>
      </c>
      <c r="N485">
        <v>0.94451015910292957</v>
      </c>
      <c r="O485">
        <v>0.44143435920543023</v>
      </c>
      <c r="P485">
        <v>0.31806809342729309</v>
      </c>
      <c r="Q485">
        <v>0.44097102448849429</v>
      </c>
      <c r="R485">
        <v>0.47317209492502921</v>
      </c>
      <c r="S485">
        <v>0.42299547676659649</v>
      </c>
      <c r="T485">
        <v>0.52057575893563801</v>
      </c>
    </row>
    <row r="486" spans="1:20" x14ac:dyDescent="0.25">
      <c r="L486" s="153" t="s">
        <v>149</v>
      </c>
      <c r="M486">
        <v>0.87696407687174804</v>
      </c>
      <c r="N486">
        <v>0.90422675848360767</v>
      </c>
      <c r="O486">
        <v>0.48871226193659378</v>
      </c>
      <c r="P486">
        <v>0.32943303897627768</v>
      </c>
      <c r="Q486">
        <v>0.78742039070075109</v>
      </c>
      <c r="R486">
        <v>0.5284680720149999</v>
      </c>
      <c r="S486">
        <v>0.44032214117722851</v>
      </c>
      <c r="T486">
        <v>0.45916980783658529</v>
      </c>
    </row>
    <row r="487" spans="1:20" x14ac:dyDescent="0.25">
      <c r="L487" s="153" t="s">
        <v>150</v>
      </c>
      <c r="M487">
        <v>0.91477065205276564</v>
      </c>
      <c r="N487">
        <v>0.89494995940549316</v>
      </c>
      <c r="O487">
        <v>0.33557083716515601</v>
      </c>
      <c r="P487">
        <v>0.33669906363947999</v>
      </c>
      <c r="Q487">
        <v>0.48515431973635259</v>
      </c>
      <c r="R487">
        <v>0.48322492560282981</v>
      </c>
      <c r="S487">
        <v>0.37056665313178649</v>
      </c>
      <c r="T487">
        <v>0.58869433265049631</v>
      </c>
    </row>
    <row r="488" spans="1:20" x14ac:dyDescent="0.25">
      <c r="L488" s="153" t="s">
        <v>151</v>
      </c>
      <c r="M488">
        <v>0.82219044498247695</v>
      </c>
      <c r="N488">
        <v>0.91519035257267756</v>
      </c>
      <c r="O488">
        <v>0.37520181955143622</v>
      </c>
      <c r="P488">
        <v>0.32085350463421047</v>
      </c>
      <c r="Q488">
        <v>0.43600657445597968</v>
      </c>
      <c r="R488">
        <v>0.48390043602195831</v>
      </c>
      <c r="S488">
        <v>0.39099489224777462</v>
      </c>
      <c r="T488">
        <v>0.96195154228570656</v>
      </c>
    </row>
    <row r="489" spans="1:20" x14ac:dyDescent="0.25">
      <c r="L489" s="153" t="s">
        <v>152</v>
      </c>
      <c r="M489">
        <v>0.83239134748167598</v>
      </c>
      <c r="N489">
        <v>0.94253677241703948</v>
      </c>
      <c r="O489">
        <v>0.32035915520297131</v>
      </c>
      <c r="P489">
        <v>0.32502777731260091</v>
      </c>
      <c r="Q489">
        <v>0.42451315677911111</v>
      </c>
      <c r="R489">
        <v>0.49407978641408568</v>
      </c>
      <c r="S489">
        <v>0.38701698314473332</v>
      </c>
      <c r="T489">
        <v>0.48224370981373288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2"/>
      <c r="B500" s="152" t="s">
        <v>12</v>
      </c>
      <c r="D500" s="152" t="s">
        <v>105</v>
      </c>
      <c r="G500" s="152"/>
      <c r="H500" s="152" t="s">
        <v>130</v>
      </c>
      <c r="L500" s="153"/>
      <c r="M500" s="153" t="s">
        <v>131</v>
      </c>
      <c r="N500" s="153" t="s">
        <v>132</v>
      </c>
      <c r="O500" s="153" t="s">
        <v>133</v>
      </c>
      <c r="P500" s="153" t="s">
        <v>134</v>
      </c>
      <c r="Q500" s="153" t="s">
        <v>135</v>
      </c>
      <c r="R500" s="153" t="s">
        <v>136</v>
      </c>
      <c r="S500" s="153" t="s">
        <v>137</v>
      </c>
      <c r="T500" s="153" t="s">
        <v>138</v>
      </c>
    </row>
    <row r="501" spans="1:20" x14ac:dyDescent="0.25">
      <c r="A501" s="152"/>
      <c r="B501" s="152" t="s">
        <v>139</v>
      </c>
      <c r="C501" s="152" t="s">
        <v>140</v>
      </c>
      <c r="D501" s="152" t="s">
        <v>139</v>
      </c>
      <c r="E501" s="152" t="s">
        <v>140</v>
      </c>
      <c r="G501" s="152" t="s">
        <v>141</v>
      </c>
      <c r="H501">
        <v>598.22196267481434</v>
      </c>
      <c r="L501" s="153" t="s">
        <v>141</v>
      </c>
      <c r="M501">
        <v>0.93332523896882313</v>
      </c>
      <c r="N501">
        <v>0.83202624052246055</v>
      </c>
      <c r="O501">
        <v>1</v>
      </c>
      <c r="P501">
        <v>0.79052172293133594</v>
      </c>
      <c r="Q501">
        <v>0.88140361802608991</v>
      </c>
      <c r="R501">
        <v>0.86967464364496505</v>
      </c>
      <c r="S501">
        <v>0.61175490729605508</v>
      </c>
      <c r="T501">
        <v>0.66041339292489287</v>
      </c>
    </row>
    <row r="502" spans="1:20" x14ac:dyDescent="0.25">
      <c r="A502" s="152" t="s">
        <v>141</v>
      </c>
      <c r="B502">
        <v>6.2557551207210658</v>
      </c>
      <c r="C502">
        <v>-0.1871182117060467</v>
      </c>
      <c r="D502">
        <v>11.84002498452594</v>
      </c>
      <c r="E502">
        <v>9.5467838805679435</v>
      </c>
      <c r="G502" s="152" t="s">
        <v>142</v>
      </c>
      <c r="H502">
        <v>382.27606606524353</v>
      </c>
      <c r="L502" s="153" t="s">
        <v>142</v>
      </c>
      <c r="M502">
        <v>0.91291875773697406</v>
      </c>
      <c r="N502">
        <v>0.83441479976677069</v>
      </c>
      <c r="O502">
        <v>0.772676153245481</v>
      </c>
      <c r="P502">
        <v>0.64754039717874867</v>
      </c>
      <c r="Q502">
        <v>0.82571653582804627</v>
      </c>
      <c r="R502">
        <v>0.82455915457052653</v>
      </c>
      <c r="S502">
        <v>0.64039452235040384</v>
      </c>
      <c r="T502">
        <v>0.78796203851940816</v>
      </c>
    </row>
    <row r="503" spans="1:20" x14ac:dyDescent="0.25">
      <c r="A503" s="152" t="s">
        <v>142</v>
      </c>
      <c r="B503">
        <v>7.4875075900838457</v>
      </c>
      <c r="C503">
        <v>4.827494768867183</v>
      </c>
      <c r="D503">
        <v>10.419308212367859</v>
      </c>
      <c r="E503">
        <v>-11.277338538261439</v>
      </c>
      <c r="G503" s="152" t="s">
        <v>143</v>
      </c>
      <c r="H503">
        <v>367.24890119426823</v>
      </c>
      <c r="L503" s="153" t="s">
        <v>143</v>
      </c>
      <c r="M503">
        <v>0.91800671880608886</v>
      </c>
      <c r="N503">
        <v>0.93110184993439071</v>
      </c>
      <c r="O503">
        <v>0.78874431461243544</v>
      </c>
      <c r="P503">
        <v>0.69924142587863025</v>
      </c>
      <c r="Q503">
        <v>0.87872858739779969</v>
      </c>
      <c r="R503">
        <v>0.79032346312652657</v>
      </c>
      <c r="S503">
        <v>0.61142253293309157</v>
      </c>
      <c r="T503">
        <v>0.8744166852447941</v>
      </c>
    </row>
    <row r="504" spans="1:20" x14ac:dyDescent="0.25">
      <c r="A504" s="152" t="s">
        <v>143</v>
      </c>
      <c r="B504">
        <v>4.4934280860178042</v>
      </c>
      <c r="C504">
        <v>-1.088936356828293</v>
      </c>
      <c r="D504">
        <v>11.42671490207627</v>
      </c>
      <c r="E504">
        <v>5.2608110407070479</v>
      </c>
      <c r="G504" s="152" t="s">
        <v>144</v>
      </c>
      <c r="H504">
        <v>771.3857965656664</v>
      </c>
      <c r="L504" s="153" t="s">
        <v>144</v>
      </c>
      <c r="M504">
        <v>0.96845951195403823</v>
      </c>
      <c r="N504">
        <v>0.97362886757466316</v>
      </c>
      <c r="O504">
        <v>0.8583077433813755</v>
      </c>
      <c r="P504">
        <v>1</v>
      </c>
      <c r="Q504">
        <v>1</v>
      </c>
      <c r="R504">
        <v>0.7674329074567956</v>
      </c>
      <c r="S504">
        <v>1</v>
      </c>
      <c r="T504">
        <v>0.86928778956049579</v>
      </c>
    </row>
    <row r="505" spans="1:20" x14ac:dyDescent="0.25">
      <c r="A505" s="152" t="s">
        <v>144</v>
      </c>
      <c r="B505">
        <v>6.8310771016181322</v>
      </c>
      <c r="C505">
        <v>1.507481944498434</v>
      </c>
      <c r="D505">
        <v>10.842649974394</v>
      </c>
      <c r="E505">
        <v>-2.4393629135204562</v>
      </c>
      <c r="G505" s="152" t="s">
        <v>145</v>
      </c>
      <c r="H505">
        <v>345.70826922134978</v>
      </c>
      <c r="L505" s="153" t="s">
        <v>145</v>
      </c>
      <c r="M505">
        <v>0.9148483935925158</v>
      </c>
      <c r="N505">
        <v>1</v>
      </c>
      <c r="O505">
        <v>0.65968273454053339</v>
      </c>
      <c r="P505">
        <v>0.77817297122413032</v>
      </c>
      <c r="Q505">
        <v>0.80334485333935413</v>
      </c>
      <c r="R505">
        <v>0.93270160987818651</v>
      </c>
      <c r="S505">
        <v>0.64925918871197696</v>
      </c>
      <c r="T505">
        <v>0.91841226555699262</v>
      </c>
    </row>
    <row r="506" spans="1:20" x14ac:dyDescent="0.25">
      <c r="A506" s="152" t="s">
        <v>145</v>
      </c>
      <c r="B506">
        <v>5.5730051835548284</v>
      </c>
      <c r="C506">
        <v>2.0258914082913431</v>
      </c>
      <c r="D506">
        <v>5.8882835509722442</v>
      </c>
      <c r="E506">
        <v>-6.2051793537203812</v>
      </c>
      <c r="G506" s="152" t="s">
        <v>146</v>
      </c>
      <c r="H506">
        <v>153.9187506369758</v>
      </c>
      <c r="L506" s="153" t="s">
        <v>146</v>
      </c>
      <c r="M506">
        <v>0.97531682610256853</v>
      </c>
      <c r="N506">
        <v>0.90911661237312846</v>
      </c>
      <c r="O506">
        <v>0.68896897524794021</v>
      </c>
      <c r="P506">
        <v>0.7312266779075387</v>
      </c>
      <c r="Q506">
        <v>0.72901598723802064</v>
      </c>
      <c r="R506">
        <v>0.98627731084048931</v>
      </c>
      <c r="S506">
        <v>0.63885095784649548</v>
      </c>
      <c r="T506">
        <v>0.87688353028150878</v>
      </c>
    </row>
    <row r="507" spans="1:20" x14ac:dyDescent="0.25">
      <c r="A507" s="152" t="s">
        <v>146</v>
      </c>
      <c r="B507">
        <v>4.5639034573111408</v>
      </c>
      <c r="C507">
        <v>-2.175864375532552</v>
      </c>
      <c r="D507">
        <v>3.848435369316852</v>
      </c>
      <c r="E507">
        <v>4.5213104177456884</v>
      </c>
      <c r="G507" s="152" t="s">
        <v>147</v>
      </c>
      <c r="H507">
        <v>179.78382964558159</v>
      </c>
      <c r="L507" s="153" t="s">
        <v>147</v>
      </c>
      <c r="M507">
        <v>0.96282411054327055</v>
      </c>
      <c r="N507">
        <v>0.91749145958881717</v>
      </c>
      <c r="O507">
        <v>0.79809583673542861</v>
      </c>
      <c r="P507">
        <v>0.67403474560021592</v>
      </c>
      <c r="Q507">
        <v>0.9467761399289325</v>
      </c>
      <c r="R507">
        <v>0.933219373806354</v>
      </c>
      <c r="S507">
        <v>0.61421983432113503</v>
      </c>
      <c r="T507">
        <v>0.73015550789129979</v>
      </c>
    </row>
    <row r="508" spans="1:20" x14ac:dyDescent="0.25">
      <c r="A508" s="152" t="s">
        <v>147</v>
      </c>
      <c r="B508">
        <v>3.3235896442587962</v>
      </c>
      <c r="C508">
        <v>1.050441831841709</v>
      </c>
      <c r="D508">
        <v>6.525836392767955</v>
      </c>
      <c r="E508">
        <v>-6.2602350759973726</v>
      </c>
      <c r="G508" s="152" t="s">
        <v>148</v>
      </c>
      <c r="H508">
        <v>293.61032926867432</v>
      </c>
      <c r="L508" s="153" t="s">
        <v>148</v>
      </c>
      <c r="M508">
        <v>0.9675333931819905</v>
      </c>
      <c r="N508">
        <v>0.89614467346133475</v>
      </c>
      <c r="O508">
        <v>0.81597199586139568</v>
      </c>
      <c r="P508">
        <v>0.62372166585613797</v>
      </c>
      <c r="Q508">
        <v>0.81486364759091656</v>
      </c>
      <c r="R508">
        <v>0.80802353367687463</v>
      </c>
      <c r="S508">
        <v>0.64697771661576398</v>
      </c>
      <c r="T508">
        <v>0.92020414323261202</v>
      </c>
    </row>
    <row r="509" spans="1:20" x14ac:dyDescent="0.25">
      <c r="A509" s="152" t="s">
        <v>148</v>
      </c>
      <c r="B509">
        <v>5.5660990408409088</v>
      </c>
      <c r="C509">
        <v>1.291406435273925</v>
      </c>
      <c r="D509">
        <v>6.7382968358144781</v>
      </c>
      <c r="E509">
        <v>5.5696376546019932</v>
      </c>
      <c r="G509" s="152" t="s">
        <v>149</v>
      </c>
      <c r="H509">
        <v>522.81122883247701</v>
      </c>
      <c r="L509" s="153" t="s">
        <v>149</v>
      </c>
      <c r="M509">
        <v>0.91977401466322661</v>
      </c>
      <c r="N509">
        <v>0.9232469037691019</v>
      </c>
      <c r="O509">
        <v>0.81636306481735943</v>
      </c>
      <c r="P509">
        <v>0.62879161556689855</v>
      </c>
      <c r="Q509">
        <v>0.9117438717428058</v>
      </c>
      <c r="R509">
        <v>0.73890932811080157</v>
      </c>
      <c r="S509">
        <v>0.63496553149686152</v>
      </c>
      <c r="T509">
        <v>0.78500932902708309</v>
      </c>
    </row>
    <row r="510" spans="1:20" x14ac:dyDescent="0.25">
      <c r="A510" s="152" t="s">
        <v>149</v>
      </c>
      <c r="B510">
        <v>9.5615513550845606</v>
      </c>
      <c r="C510">
        <v>-5.1624644371915096</v>
      </c>
      <c r="D510">
        <v>10.308684856708149</v>
      </c>
      <c r="E510">
        <v>2.5316019757596719</v>
      </c>
      <c r="G510" s="152" t="s">
        <v>150</v>
      </c>
      <c r="H510">
        <v>191.2137337264808</v>
      </c>
      <c r="L510" s="153" t="s">
        <v>150</v>
      </c>
      <c r="M510">
        <v>0.99999999999999989</v>
      </c>
      <c r="N510">
        <v>0.86383131200554897</v>
      </c>
      <c r="O510">
        <v>0.76399947859287876</v>
      </c>
      <c r="P510">
        <v>0.66725118239346404</v>
      </c>
      <c r="Q510">
        <v>0.91409405865776161</v>
      </c>
      <c r="R510">
        <v>0.78168343761939163</v>
      </c>
      <c r="S510">
        <v>0.60365593884407898</v>
      </c>
      <c r="T510">
        <v>0.80947824294332238</v>
      </c>
    </row>
    <row r="511" spans="1:20" x14ac:dyDescent="0.25">
      <c r="A511" s="152" t="s">
        <v>150</v>
      </c>
      <c r="B511">
        <v>4.8720547102371912</v>
      </c>
      <c r="C511">
        <v>0.74034773089818806</v>
      </c>
      <c r="D511">
        <v>6.5281636320955947</v>
      </c>
      <c r="E511">
        <v>-4.4346371371455762</v>
      </c>
      <c r="G511" s="152" t="s">
        <v>151</v>
      </c>
      <c r="H511">
        <v>294.34801431422142</v>
      </c>
      <c r="L511" s="153" t="s">
        <v>151</v>
      </c>
      <c r="M511">
        <v>0.91943394021849179</v>
      </c>
      <c r="N511">
        <v>0.91310699720473265</v>
      </c>
      <c r="O511">
        <v>0.64596764430689813</v>
      </c>
      <c r="P511">
        <v>0.69362854098962523</v>
      </c>
      <c r="Q511">
        <v>0.85676127009336311</v>
      </c>
      <c r="R511">
        <v>0.86100739589000508</v>
      </c>
      <c r="S511">
        <v>0.66647834646046489</v>
      </c>
      <c r="T511">
        <v>0.93085898312417725</v>
      </c>
    </row>
    <row r="512" spans="1:20" x14ac:dyDescent="0.25">
      <c r="A512" s="152" t="s">
        <v>151</v>
      </c>
      <c r="B512">
        <v>6.5518965597256793</v>
      </c>
      <c r="C512">
        <v>-1.5169395444766789</v>
      </c>
      <c r="D512">
        <v>5.4716164688344229</v>
      </c>
      <c r="E512">
        <v>1.0488113103742851</v>
      </c>
      <c r="G512" s="152" t="s">
        <v>152</v>
      </c>
      <c r="H512">
        <v>186.7245876211841</v>
      </c>
      <c r="L512" s="153" t="s">
        <v>152</v>
      </c>
      <c r="M512">
        <v>0.94357623761885512</v>
      </c>
      <c r="N512">
        <v>0.90386800931922429</v>
      </c>
      <c r="O512">
        <v>0.73606493837941633</v>
      </c>
      <c r="P512">
        <v>0.97378654131851827</v>
      </c>
      <c r="Q512">
        <v>0.85391300894963706</v>
      </c>
      <c r="R512">
        <v>1</v>
      </c>
      <c r="S512">
        <v>0.66665753035822606</v>
      </c>
      <c r="T512">
        <v>1</v>
      </c>
    </row>
    <row r="513" spans="1:20" x14ac:dyDescent="0.25">
      <c r="A513" s="152" t="s">
        <v>152</v>
      </c>
      <c r="B513">
        <v>3.9244736899904589</v>
      </c>
      <c r="C513">
        <v>2.6717966285654211</v>
      </c>
      <c r="D513">
        <v>5.8836267676362572</v>
      </c>
      <c r="E513">
        <v>-1.1340579020672981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2"/>
      <c r="B523" s="152" t="s">
        <v>12</v>
      </c>
      <c r="D523" s="152" t="s">
        <v>105</v>
      </c>
      <c r="G523" s="152"/>
      <c r="H523" s="152" t="s">
        <v>130</v>
      </c>
      <c r="L523" s="153"/>
      <c r="M523" s="153" t="s">
        <v>131</v>
      </c>
      <c r="N523" s="153" t="s">
        <v>132</v>
      </c>
      <c r="O523" s="153" t="s">
        <v>133</v>
      </c>
      <c r="P523" s="153" t="s">
        <v>134</v>
      </c>
      <c r="Q523" s="153" t="s">
        <v>135</v>
      </c>
      <c r="R523" s="153" t="s">
        <v>136</v>
      </c>
      <c r="S523" s="153" t="s">
        <v>137</v>
      </c>
      <c r="T523" s="153" t="s">
        <v>138</v>
      </c>
    </row>
    <row r="524" spans="1:20" x14ac:dyDescent="0.25">
      <c r="A524" s="152"/>
      <c r="B524" s="152" t="s">
        <v>139</v>
      </c>
      <c r="C524" s="152" t="s">
        <v>140</v>
      </c>
      <c r="D524" s="152" t="s">
        <v>139</v>
      </c>
      <c r="E524" s="152" t="s">
        <v>140</v>
      </c>
      <c r="G524" s="152" t="s">
        <v>141</v>
      </c>
      <c r="H524">
        <v>50.404438071103073</v>
      </c>
      <c r="L524" s="153" t="s">
        <v>141</v>
      </c>
      <c r="M524">
        <v>0.99999999999999989</v>
      </c>
      <c r="N524">
        <v>0.94187702733455125</v>
      </c>
      <c r="O524">
        <v>0.99999999999999989</v>
      </c>
      <c r="P524">
        <v>1</v>
      </c>
      <c r="Q524">
        <v>1</v>
      </c>
      <c r="R524">
        <v>0.83738584910744673</v>
      </c>
      <c r="S524">
        <v>1</v>
      </c>
      <c r="T524">
        <v>0.84199170011317448</v>
      </c>
    </row>
    <row r="525" spans="1:20" x14ac:dyDescent="0.25">
      <c r="A525" s="152" t="s">
        <v>141</v>
      </c>
      <c r="B525">
        <v>3.639031664402141</v>
      </c>
      <c r="C525">
        <v>-1.9276088451711639</v>
      </c>
      <c r="D525">
        <v>5.9670712291213199</v>
      </c>
      <c r="E525">
        <v>5.0312272653072334</v>
      </c>
      <c r="G525" s="152" t="s">
        <v>142</v>
      </c>
      <c r="H525">
        <v>38.583562878890334</v>
      </c>
      <c r="L525" s="153" t="s">
        <v>142</v>
      </c>
      <c r="M525">
        <v>0.90497657390330466</v>
      </c>
      <c r="N525">
        <v>0.83156949159622562</v>
      </c>
      <c r="O525">
        <v>0.64423563553095586</v>
      </c>
      <c r="P525">
        <v>0.7584723221565165</v>
      </c>
      <c r="Q525">
        <v>0.99350130896253175</v>
      </c>
      <c r="R525">
        <v>0.82704639701535609</v>
      </c>
      <c r="S525">
        <v>0.74698016869097039</v>
      </c>
      <c r="T525">
        <v>1</v>
      </c>
    </row>
    <row r="526" spans="1:20" x14ac:dyDescent="0.25">
      <c r="A526" s="152" t="s">
        <v>142</v>
      </c>
      <c r="B526">
        <v>2.3375086412202499</v>
      </c>
      <c r="C526">
        <v>-1.3244096571792801</v>
      </c>
      <c r="D526">
        <v>3.472076755195749</v>
      </c>
      <c r="E526">
        <v>2.5583875804053018</v>
      </c>
      <c r="G526" s="152" t="s">
        <v>143</v>
      </c>
      <c r="H526">
        <v>44.604001965736913</v>
      </c>
      <c r="L526" s="153" t="s">
        <v>143</v>
      </c>
      <c r="M526">
        <v>0.76446996287901225</v>
      </c>
      <c r="N526">
        <v>0.90651597795610406</v>
      </c>
      <c r="O526">
        <v>0.49936272058944292</v>
      </c>
      <c r="P526">
        <v>0.67926603533433849</v>
      </c>
      <c r="Q526">
        <v>0.92615216923718346</v>
      </c>
      <c r="R526">
        <v>1</v>
      </c>
      <c r="S526">
        <v>0.69278173253900555</v>
      </c>
      <c r="T526">
        <v>0.83300779049372176</v>
      </c>
    </row>
    <row r="527" spans="1:20" x14ac:dyDescent="0.25">
      <c r="A527" s="152" t="s">
        <v>143</v>
      </c>
      <c r="B527">
        <v>1.8892952154586691</v>
      </c>
      <c r="C527">
        <v>-0.50805433021637403</v>
      </c>
      <c r="D527">
        <v>2.5352719628349969</v>
      </c>
      <c r="E527">
        <v>-4.0255906773174228</v>
      </c>
      <c r="G527" s="152" t="s">
        <v>144</v>
      </c>
      <c r="H527">
        <v>87.66207620669681</v>
      </c>
      <c r="L527" s="153" t="s">
        <v>144</v>
      </c>
      <c r="M527">
        <v>0.68802227329192778</v>
      </c>
      <c r="N527">
        <v>0.88377322996044372</v>
      </c>
      <c r="O527">
        <v>0.4410017173839052</v>
      </c>
      <c r="P527">
        <v>0.63471781927571469</v>
      </c>
      <c r="Q527">
        <v>0.85479470894716314</v>
      </c>
      <c r="R527">
        <v>0.78717364230699893</v>
      </c>
      <c r="S527">
        <v>0.64629749915319257</v>
      </c>
      <c r="T527">
        <v>0.87899338669860416</v>
      </c>
    </row>
    <row r="528" spans="1:20" x14ac:dyDescent="0.25">
      <c r="A528" s="152" t="s">
        <v>144</v>
      </c>
      <c r="B528">
        <v>3.0961945229967451</v>
      </c>
      <c r="C528">
        <v>3.3454545775299942</v>
      </c>
      <c r="D528">
        <v>3.1035581377552108</v>
      </c>
      <c r="E528">
        <v>-4.314772104685729</v>
      </c>
      <c r="G528" s="152" t="s">
        <v>145</v>
      </c>
      <c r="H528">
        <v>73.996269495814516</v>
      </c>
      <c r="L528" s="153" t="s">
        <v>145</v>
      </c>
      <c r="M528">
        <v>0.67405175002991624</v>
      </c>
      <c r="N528">
        <v>0.90209810621580155</v>
      </c>
      <c r="O528">
        <v>0.45792434122820957</v>
      </c>
      <c r="P528">
        <v>0.59754490539168215</v>
      </c>
      <c r="Q528">
        <v>0.9243192432041567</v>
      </c>
      <c r="R528">
        <v>0.7755924962503461</v>
      </c>
      <c r="S528">
        <v>0.68714115165486356</v>
      </c>
      <c r="T528">
        <v>0.88929370429060417</v>
      </c>
    </row>
    <row r="529" spans="1:20" x14ac:dyDescent="0.25">
      <c r="A529" s="152" t="s">
        <v>145</v>
      </c>
      <c r="B529">
        <v>3.9307001398405639</v>
      </c>
      <c r="C529">
        <v>-3.6832677809393002</v>
      </c>
      <c r="D529">
        <v>6.6184725692165642</v>
      </c>
      <c r="E529">
        <v>7.2477116546846316</v>
      </c>
      <c r="G529" s="152" t="s">
        <v>146</v>
      </c>
      <c r="H529">
        <v>120.2348841039244</v>
      </c>
      <c r="L529" s="153" t="s">
        <v>146</v>
      </c>
      <c r="M529">
        <v>0.70620271363223086</v>
      </c>
      <c r="N529">
        <v>0.93340303185641649</v>
      </c>
      <c r="O529">
        <v>0.56910574568773387</v>
      </c>
      <c r="P529">
        <v>0.65995550648471779</v>
      </c>
      <c r="Q529">
        <v>0.80267667868261872</v>
      </c>
      <c r="R529">
        <v>0.80211691045053257</v>
      </c>
      <c r="S529">
        <v>0.84262501897280684</v>
      </c>
      <c r="T529">
        <v>0.9334137349978443</v>
      </c>
    </row>
    <row r="530" spans="1:20" x14ac:dyDescent="0.25">
      <c r="A530" s="152" t="s">
        <v>146</v>
      </c>
      <c r="B530">
        <v>4.8424287392587786</v>
      </c>
      <c r="C530">
        <v>2.49000668063116</v>
      </c>
      <c r="D530">
        <v>4.3695710617901842</v>
      </c>
      <c r="E530">
        <v>-0.84615688545300072</v>
      </c>
      <c r="G530" s="152" t="s">
        <v>147</v>
      </c>
      <c r="H530">
        <v>55.74119650304425</v>
      </c>
      <c r="L530" s="153" t="s">
        <v>147</v>
      </c>
      <c r="M530">
        <v>0.69763965748625678</v>
      </c>
      <c r="N530">
        <v>0.93443111538726675</v>
      </c>
      <c r="O530">
        <v>0.46887885375374933</v>
      </c>
      <c r="P530">
        <v>0.61735524906281936</v>
      </c>
      <c r="Q530">
        <v>0.86309748516314766</v>
      </c>
      <c r="R530">
        <v>0.73414657046135134</v>
      </c>
      <c r="S530">
        <v>0.66800727016593253</v>
      </c>
      <c r="T530">
        <v>0.9068394340552004</v>
      </c>
    </row>
    <row r="531" spans="1:20" x14ac:dyDescent="0.25">
      <c r="A531" s="152" t="s">
        <v>147</v>
      </c>
      <c r="B531">
        <v>2.4257763013583848</v>
      </c>
      <c r="C531">
        <v>2.9720065354834908</v>
      </c>
      <c r="D531">
        <v>3.132732668413424</v>
      </c>
      <c r="E531">
        <v>-4.4048722399663474</v>
      </c>
      <c r="G531" s="152" t="s">
        <v>148</v>
      </c>
      <c r="H531">
        <v>40.206424825167929</v>
      </c>
      <c r="L531" s="153" t="s">
        <v>148</v>
      </c>
      <c r="M531">
        <v>0.68186086850052141</v>
      </c>
      <c r="N531">
        <v>0.90950751997812851</v>
      </c>
      <c r="O531">
        <v>0.62339763264072867</v>
      </c>
      <c r="P531">
        <v>0.62910597884295094</v>
      </c>
      <c r="Q531">
        <v>0.94826844990516701</v>
      </c>
      <c r="R531">
        <v>0.82161056764520135</v>
      </c>
      <c r="S531">
        <v>0.8474993644703398</v>
      </c>
      <c r="T531">
        <v>0.89251894093447115</v>
      </c>
    </row>
    <row r="532" spans="1:20" x14ac:dyDescent="0.25">
      <c r="A532" s="152" t="s">
        <v>148</v>
      </c>
      <c r="B532">
        <v>1.3097982131101831</v>
      </c>
      <c r="C532">
        <v>-0.33810694818657522</v>
      </c>
      <c r="D532">
        <v>2.2387504232134181</v>
      </c>
      <c r="E532">
        <v>-3.9079502966788571</v>
      </c>
      <c r="G532" s="152" t="s">
        <v>149</v>
      </c>
      <c r="H532">
        <v>25.842849165621178</v>
      </c>
      <c r="L532" s="153" t="s">
        <v>149</v>
      </c>
      <c r="M532">
        <v>0.67070904072232418</v>
      </c>
      <c r="N532">
        <v>0.99999999999999989</v>
      </c>
      <c r="O532">
        <v>0.44019469096941699</v>
      </c>
      <c r="P532">
        <v>0.66666606701581654</v>
      </c>
      <c r="Q532">
        <v>0.89760022587638366</v>
      </c>
      <c r="R532">
        <v>0.7986081944265736</v>
      </c>
      <c r="S532">
        <v>0.7608981682702628</v>
      </c>
      <c r="T532">
        <v>0.92557336257438494</v>
      </c>
    </row>
    <row r="533" spans="1:20" x14ac:dyDescent="0.25">
      <c r="A533" s="152" t="s">
        <v>149</v>
      </c>
      <c r="B533">
        <v>1.260250992028523</v>
      </c>
      <c r="C533">
        <v>-1.280827996374688</v>
      </c>
      <c r="D533">
        <v>3.3553755372097189</v>
      </c>
      <c r="E533">
        <v>3.7574965475295898</v>
      </c>
      <c r="G533" s="152" t="s">
        <v>150</v>
      </c>
      <c r="H533">
        <v>21.069600173830828</v>
      </c>
      <c r="L533" s="153" t="s">
        <v>150</v>
      </c>
      <c r="M533">
        <v>0.65386979569055548</v>
      </c>
      <c r="N533">
        <v>0.90610850865751202</v>
      </c>
      <c r="O533">
        <v>0.47051919662818842</v>
      </c>
      <c r="P533">
        <v>0.63744470677644138</v>
      </c>
      <c r="Q533">
        <v>0.91304708931040235</v>
      </c>
      <c r="R533">
        <v>0.7695454795839568</v>
      </c>
      <c r="S533">
        <v>0.76632769898908704</v>
      </c>
      <c r="T533">
        <v>0.86140320615339383</v>
      </c>
    </row>
    <row r="534" spans="1:20" x14ac:dyDescent="0.25">
      <c r="A534" s="152" t="s">
        <v>150</v>
      </c>
      <c r="B534">
        <v>2.3120766569137552</v>
      </c>
      <c r="C534">
        <v>1.629325871526808</v>
      </c>
      <c r="D534">
        <v>3.446630616554422</v>
      </c>
      <c r="E534">
        <v>-2.5662626149183798</v>
      </c>
      <c r="G534" s="152" t="s">
        <v>151</v>
      </c>
      <c r="H534">
        <v>39.771706576319687</v>
      </c>
      <c r="L534" s="153" t="s">
        <v>151</v>
      </c>
      <c r="M534">
        <v>0.70547887033653967</v>
      </c>
      <c r="N534">
        <v>0.96708154291068305</v>
      </c>
      <c r="O534">
        <v>0.54463695538665591</v>
      </c>
      <c r="P534">
        <v>0.6046918070947781</v>
      </c>
      <c r="Q534">
        <v>0.87410976806204121</v>
      </c>
      <c r="R534">
        <v>0.68993465952325495</v>
      </c>
      <c r="S534">
        <v>0.62003410972544326</v>
      </c>
      <c r="T534">
        <v>0.86446938698182996</v>
      </c>
    </row>
    <row r="535" spans="1:20" x14ac:dyDescent="0.25">
      <c r="A535" s="152" t="s">
        <v>151</v>
      </c>
      <c r="B535">
        <v>2.1872252702802339</v>
      </c>
      <c r="C535">
        <v>-1.336280476920654</v>
      </c>
      <c r="D535">
        <v>1.64474105932482</v>
      </c>
      <c r="E535">
        <v>-0.97650996373254983</v>
      </c>
      <c r="G535" s="152" t="s">
        <v>152</v>
      </c>
      <c r="H535">
        <v>42.377998751335127</v>
      </c>
      <c r="L535" s="153" t="s">
        <v>152</v>
      </c>
      <c r="M535">
        <v>0.75029549226211245</v>
      </c>
      <c r="N535">
        <v>0.97159683387821172</v>
      </c>
      <c r="O535">
        <v>0.51954491035404371</v>
      </c>
      <c r="P535">
        <v>0.58821949849754829</v>
      </c>
      <c r="Q535">
        <v>0.87902827439426645</v>
      </c>
      <c r="R535">
        <v>0.72517166848196424</v>
      </c>
      <c r="S535">
        <v>0.61700125105270487</v>
      </c>
      <c r="T535">
        <v>0.90386984550271321</v>
      </c>
    </row>
    <row r="536" spans="1:20" x14ac:dyDescent="0.25">
      <c r="A536" s="152" t="s">
        <v>152</v>
      </c>
      <c r="B536">
        <v>1.465881767476553</v>
      </c>
      <c r="C536">
        <v>-1.0936236638208501</v>
      </c>
      <c r="D536">
        <v>4.3769973173345837</v>
      </c>
      <c r="E536">
        <v>2.5708603407402699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2"/>
      <c r="B546" s="152" t="s">
        <v>12</v>
      </c>
      <c r="D546" s="152" t="s">
        <v>105</v>
      </c>
      <c r="G546" s="152"/>
      <c r="H546" s="152" t="s">
        <v>130</v>
      </c>
      <c r="L546" s="153"/>
      <c r="M546" s="153" t="s">
        <v>131</v>
      </c>
      <c r="N546" s="153" t="s">
        <v>132</v>
      </c>
      <c r="O546" s="153" t="s">
        <v>133</v>
      </c>
      <c r="P546" s="153" t="s">
        <v>134</v>
      </c>
      <c r="Q546" s="153" t="s">
        <v>135</v>
      </c>
      <c r="R546" s="153" t="s">
        <v>136</v>
      </c>
      <c r="S546" s="153" t="s">
        <v>137</v>
      </c>
      <c r="T546" s="153" t="s">
        <v>138</v>
      </c>
    </row>
    <row r="547" spans="1:20" x14ac:dyDescent="0.25">
      <c r="A547" s="152"/>
      <c r="B547" s="152" t="s">
        <v>139</v>
      </c>
      <c r="C547" s="152" t="s">
        <v>140</v>
      </c>
      <c r="D547" s="152" t="s">
        <v>139</v>
      </c>
      <c r="E547" s="152" t="s">
        <v>140</v>
      </c>
      <c r="G547" s="152" t="s">
        <v>141</v>
      </c>
      <c r="H547">
        <v>337.6072970389838</v>
      </c>
      <c r="L547" s="153" t="s">
        <v>155</v>
      </c>
      <c r="M547">
        <v>0.94547221397320391</v>
      </c>
      <c r="N547">
        <v>0.93500139538655225</v>
      </c>
      <c r="O547">
        <v>0.80749369238328117</v>
      </c>
      <c r="P547">
        <v>0.86810937948979727</v>
      </c>
      <c r="Q547">
        <v>0.87380222097174931</v>
      </c>
      <c r="R547">
        <v>0.79109567812923054</v>
      </c>
      <c r="S547">
        <v>0.70074254097971389</v>
      </c>
      <c r="T547">
        <v>0.64942689345915317</v>
      </c>
    </row>
    <row r="548" spans="1:20" x14ac:dyDescent="0.25">
      <c r="A548" s="152" t="s">
        <v>141</v>
      </c>
      <c r="B548">
        <v>8.7041618623501034</v>
      </c>
      <c r="C548">
        <v>-5.9373256954342306</v>
      </c>
      <c r="D548">
        <v>9.2734281546122457</v>
      </c>
      <c r="E548">
        <v>1.345597986251903</v>
      </c>
      <c r="G548" s="152" t="s">
        <v>142</v>
      </c>
      <c r="H548">
        <v>399.83343463342538</v>
      </c>
      <c r="L548" s="153" t="s">
        <v>156</v>
      </c>
      <c r="M548">
        <v>0.99383340713710155</v>
      </c>
      <c r="N548">
        <v>0.93850711873500314</v>
      </c>
      <c r="O548">
        <v>0.99805479691825949</v>
      </c>
      <c r="P548">
        <v>0.97304379101030081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152" t="s">
        <v>142</v>
      </c>
      <c r="B549">
        <v>6.1545062414754774</v>
      </c>
      <c r="C549">
        <v>5.7049111709047091</v>
      </c>
      <c r="D549">
        <v>8.318724683583584</v>
      </c>
      <c r="E549">
        <v>-0.93591268067857458</v>
      </c>
      <c r="G549" s="152" t="s">
        <v>143</v>
      </c>
      <c r="H549">
        <v>467.30432845071681</v>
      </c>
      <c r="L549" s="153" t="s">
        <v>157</v>
      </c>
      <c r="M549">
        <v>0.90860442421713905</v>
      </c>
      <c r="N549">
        <v>0.96898245386661441</v>
      </c>
      <c r="O549">
        <v>1</v>
      </c>
      <c r="P549">
        <v>0.80467275113161507</v>
      </c>
      <c r="Q549">
        <v>0.67891408282036414</v>
      </c>
      <c r="R549">
        <v>0.53066929620254988</v>
      </c>
      <c r="S549">
        <v>0.46007611579619312</v>
      </c>
      <c r="T549">
        <v>0.58263432129452708</v>
      </c>
    </row>
    <row r="550" spans="1:20" x14ac:dyDescent="0.25">
      <c r="A550" s="152" t="s">
        <v>143</v>
      </c>
      <c r="B550">
        <v>7.5024111376831151</v>
      </c>
      <c r="C550">
        <v>-0.57012263315945821</v>
      </c>
      <c r="D550">
        <v>6.2270406469108934</v>
      </c>
      <c r="E550">
        <v>2.03931379000749</v>
      </c>
      <c r="G550" s="152" t="s">
        <v>144</v>
      </c>
      <c r="H550">
        <v>295.32575376472789</v>
      </c>
      <c r="L550" s="153" t="s">
        <v>158</v>
      </c>
      <c r="M550">
        <v>1</v>
      </c>
      <c r="N550">
        <v>0.96844066614334634</v>
      </c>
      <c r="O550">
        <v>0.89021092568438898</v>
      </c>
      <c r="P550">
        <v>1</v>
      </c>
      <c r="Q550">
        <v>0.44278886179144239</v>
      </c>
      <c r="R550">
        <v>0.50186222115760937</v>
      </c>
      <c r="S550">
        <v>0.20290298595639569</v>
      </c>
      <c r="T550">
        <v>0.64240396631830543</v>
      </c>
    </row>
    <row r="551" spans="1:20" x14ac:dyDescent="0.25">
      <c r="A551" s="152" t="s">
        <v>144</v>
      </c>
      <c r="B551">
        <v>7.5469739891024918</v>
      </c>
      <c r="C551">
        <v>-0.60324407037783023</v>
      </c>
      <c r="D551">
        <v>9.4261438195535252</v>
      </c>
      <c r="E551">
        <v>-1.2910709829449061</v>
      </c>
      <c r="G551" s="152" t="s">
        <v>145</v>
      </c>
      <c r="H551">
        <v>216.25254599236581</v>
      </c>
      <c r="L551" s="153" t="s">
        <v>159</v>
      </c>
      <c r="M551">
        <v>0.90244528758251752</v>
      </c>
      <c r="N551">
        <v>0.99686344428049822</v>
      </c>
      <c r="O551">
        <v>0.85996513030630262</v>
      </c>
      <c r="P551">
        <v>0.88826875810125494</v>
      </c>
      <c r="Q551">
        <v>0.36903833812742748</v>
      </c>
      <c r="R551">
        <v>0.39732825486779161</v>
      </c>
      <c r="S551">
        <v>0.18009347761212191</v>
      </c>
      <c r="T551">
        <v>0.64683203470661643</v>
      </c>
    </row>
    <row r="552" spans="1:20" x14ac:dyDescent="0.25">
      <c r="A552" s="152" t="s">
        <v>145</v>
      </c>
      <c r="B552">
        <v>3.9734871602186819</v>
      </c>
      <c r="C552">
        <v>2.108648745290806</v>
      </c>
      <c r="D552">
        <v>6.5461014777869746</v>
      </c>
      <c r="E552">
        <v>-1.642195144479754</v>
      </c>
      <c r="G552" s="152" t="s">
        <v>146</v>
      </c>
      <c r="H552">
        <v>590.45126553837542</v>
      </c>
      <c r="L552" s="153" t="s">
        <v>160</v>
      </c>
      <c r="M552">
        <v>0.86489224575126611</v>
      </c>
      <c r="N552">
        <v>0.86699147355147121</v>
      </c>
      <c r="O552">
        <v>0.77226226443954693</v>
      </c>
      <c r="P552">
        <v>0.88937694717329641</v>
      </c>
      <c r="Q552">
        <v>0.25702156990688291</v>
      </c>
      <c r="R552">
        <v>0.41399367646786889</v>
      </c>
      <c r="S552">
        <v>0.1798689121058093</v>
      </c>
      <c r="T552">
        <v>0.58611067706901776</v>
      </c>
    </row>
    <row r="553" spans="1:20" x14ac:dyDescent="0.25">
      <c r="A553" s="152" t="s">
        <v>146</v>
      </c>
      <c r="B553">
        <v>7.7774719459521764</v>
      </c>
      <c r="C553">
        <v>-7.6050969123634564</v>
      </c>
      <c r="D553">
        <v>8.451563894877502</v>
      </c>
      <c r="E553">
        <v>8.889739406208907</v>
      </c>
      <c r="G553" s="152" t="s">
        <v>147</v>
      </c>
      <c r="H553">
        <v>325.15694530991209</v>
      </c>
      <c r="L553" s="153" t="s">
        <v>187</v>
      </c>
      <c r="M553">
        <v>0.93617419342851349</v>
      </c>
      <c r="N553">
        <v>1</v>
      </c>
      <c r="O553">
        <v>0.71376944744810011</v>
      </c>
      <c r="P553">
        <v>0.9765445029096983</v>
      </c>
      <c r="Q553">
        <v>0.27577916440061662</v>
      </c>
      <c r="R553">
        <v>0.40814706245833848</v>
      </c>
      <c r="S553">
        <v>0.1917593548097016</v>
      </c>
      <c r="T553">
        <v>0.55696119376557607</v>
      </c>
    </row>
    <row r="554" spans="1:20" x14ac:dyDescent="0.25">
      <c r="A554" s="152" t="s">
        <v>147</v>
      </c>
      <c r="B554">
        <v>9.1681996602765121</v>
      </c>
      <c r="C554">
        <v>5.3787077507886032</v>
      </c>
      <c r="D554">
        <v>9.7636610170996523</v>
      </c>
      <c r="E554">
        <v>-7.2502108610702916</v>
      </c>
      <c r="G554" s="152" t="s">
        <v>148</v>
      </c>
      <c r="H554">
        <v>2345.5049985264782</v>
      </c>
    </row>
    <row r="555" spans="1:20" x14ac:dyDescent="0.25">
      <c r="A555" s="152" t="s">
        <v>148</v>
      </c>
      <c r="B555">
        <v>11.594273094636019</v>
      </c>
      <c r="C555">
        <v>-1.1126854912202671</v>
      </c>
      <c r="D555">
        <v>26.023605018139509</v>
      </c>
      <c r="E555">
        <v>23.477827304805071</v>
      </c>
      <c r="G555" s="152" t="s">
        <v>149</v>
      </c>
      <c r="H555">
        <v>6536.9553174181719</v>
      </c>
    </row>
    <row r="556" spans="1:20" x14ac:dyDescent="0.25">
      <c r="A556" s="152" t="s">
        <v>149</v>
      </c>
      <c r="B556">
        <v>25.8357640086539</v>
      </c>
      <c r="C556">
        <v>7.05138347732633</v>
      </c>
      <c r="D556">
        <v>46.320295166773398</v>
      </c>
      <c r="E556">
        <v>-35.63028653496189</v>
      </c>
      <c r="G556" s="152" t="s">
        <v>150</v>
      </c>
      <c r="H556">
        <v>914.87202655715816</v>
      </c>
    </row>
    <row r="557" spans="1:20" x14ac:dyDescent="0.25">
      <c r="A557" s="152" t="s">
        <v>150</v>
      </c>
      <c r="B557">
        <v>8.2336635214740745</v>
      </c>
      <c r="C557">
        <v>-10.83136537054801</v>
      </c>
      <c r="D557">
        <v>13.60093877261021</v>
      </c>
      <c r="E557">
        <v>8.5855288716021452</v>
      </c>
      <c r="G557" s="152" t="s">
        <v>151</v>
      </c>
      <c r="H557">
        <v>1163.4486335531581</v>
      </c>
    </row>
    <row r="558" spans="1:20" x14ac:dyDescent="0.25">
      <c r="A558" s="152" t="s">
        <v>151</v>
      </c>
      <c r="B558">
        <v>14.68833386091003</v>
      </c>
      <c r="C558">
        <v>6.5418590094474363</v>
      </c>
      <c r="D558">
        <v>16.187695407641119</v>
      </c>
      <c r="E558">
        <v>-8.9069524911708235</v>
      </c>
      <c r="G558" s="152" t="s">
        <v>152</v>
      </c>
      <c r="H558">
        <v>291.45057391263458</v>
      </c>
    </row>
    <row r="559" spans="1:20" x14ac:dyDescent="0.25">
      <c r="A559" s="152" t="s">
        <v>152</v>
      </c>
      <c r="B559">
        <v>6.5117731334240281</v>
      </c>
      <c r="C559">
        <v>2.3349707396402848</v>
      </c>
      <c r="D559">
        <v>13.157881510468121</v>
      </c>
      <c r="E559">
        <v>-5.9943557785581394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2"/>
      <c r="B569" s="152" t="s">
        <v>12</v>
      </c>
      <c r="D569" s="152" t="s">
        <v>105</v>
      </c>
      <c r="G569" s="152"/>
      <c r="H569" s="152" t="s">
        <v>130</v>
      </c>
      <c r="L569" s="153"/>
      <c r="M569" s="153" t="s">
        <v>131</v>
      </c>
      <c r="N569" s="153" t="s">
        <v>132</v>
      </c>
      <c r="O569" s="153" t="s">
        <v>133</v>
      </c>
      <c r="P569" s="153" t="s">
        <v>134</v>
      </c>
      <c r="Q569" s="153" t="s">
        <v>135</v>
      </c>
      <c r="R569" s="153" t="s">
        <v>136</v>
      </c>
      <c r="S569" s="153" t="s">
        <v>137</v>
      </c>
      <c r="T569" s="153" t="s">
        <v>138</v>
      </c>
    </row>
    <row r="570" spans="1:20" x14ac:dyDescent="0.25">
      <c r="A570" s="152"/>
      <c r="B570" s="152" t="s">
        <v>139</v>
      </c>
      <c r="C570" s="152" t="s">
        <v>140</v>
      </c>
      <c r="D570" s="152" t="s">
        <v>139</v>
      </c>
      <c r="E570" s="152" t="s">
        <v>140</v>
      </c>
      <c r="G570" s="152" t="s">
        <v>141</v>
      </c>
      <c r="H570">
        <v>128.46962198157161</v>
      </c>
      <c r="L570" s="153" t="s">
        <v>141</v>
      </c>
      <c r="M570">
        <v>0.99999999999999989</v>
      </c>
      <c r="N570">
        <v>0.87173449591727692</v>
      </c>
      <c r="O570">
        <v>0.72049489166336678</v>
      </c>
      <c r="P570">
        <v>0.8717281024808855</v>
      </c>
      <c r="Q570">
        <v>0.89917532737315475</v>
      </c>
      <c r="R570">
        <v>0.89960036207360417</v>
      </c>
      <c r="S570">
        <v>0.96619523116697881</v>
      </c>
      <c r="T570">
        <v>0.95301698508966115</v>
      </c>
    </row>
    <row r="571" spans="1:20" x14ac:dyDescent="0.25">
      <c r="A571" s="152" t="s">
        <v>141</v>
      </c>
      <c r="B571">
        <v>4.3398852776065651</v>
      </c>
      <c r="C571">
        <v>3.5864620071701649</v>
      </c>
      <c r="D571">
        <v>5.8312585176079512</v>
      </c>
      <c r="E571">
        <v>-0.26431294264469979</v>
      </c>
      <c r="G571" s="152" t="s">
        <v>142</v>
      </c>
      <c r="H571">
        <v>95.830713578843543</v>
      </c>
      <c r="L571" s="153" t="s">
        <v>142</v>
      </c>
      <c r="M571">
        <v>0.86271752175900507</v>
      </c>
      <c r="N571">
        <v>0.88537233815036143</v>
      </c>
      <c r="O571">
        <v>0.75649111783647505</v>
      </c>
      <c r="P571">
        <v>0.73442000501768878</v>
      </c>
      <c r="Q571">
        <v>0.91541907335723149</v>
      </c>
      <c r="R571">
        <v>0.95146043996459984</v>
      </c>
      <c r="S571">
        <v>0.91081335140105091</v>
      </c>
      <c r="T571">
        <v>0.85874398491905657</v>
      </c>
    </row>
    <row r="572" spans="1:20" x14ac:dyDescent="0.25">
      <c r="A572" s="152" t="s">
        <v>142</v>
      </c>
      <c r="B572">
        <v>3.694586066792259</v>
      </c>
      <c r="C572">
        <v>4.2921218923990949</v>
      </c>
      <c r="D572">
        <v>6.4579409165145281</v>
      </c>
      <c r="E572">
        <v>-8.2395201382762284</v>
      </c>
      <c r="G572" s="152" t="s">
        <v>143</v>
      </c>
      <c r="H572">
        <v>74.881397788315269</v>
      </c>
      <c r="L572" s="153" t="s">
        <v>143</v>
      </c>
      <c r="M572">
        <v>0.97161980040790819</v>
      </c>
      <c r="N572">
        <v>1</v>
      </c>
      <c r="O572">
        <v>1</v>
      </c>
      <c r="P572">
        <v>0.93624064989367251</v>
      </c>
      <c r="Q572">
        <v>0.86025693605419962</v>
      </c>
      <c r="R572">
        <v>0.83816328642179783</v>
      </c>
      <c r="S572">
        <v>0.93758965557586005</v>
      </c>
      <c r="T572">
        <v>0.87547529373950828</v>
      </c>
    </row>
    <row r="573" spans="1:20" x14ac:dyDescent="0.25">
      <c r="A573" s="152" t="s">
        <v>143</v>
      </c>
      <c r="B573">
        <v>2.4228314165986249</v>
      </c>
      <c r="C573">
        <v>-1.0407711362136829</v>
      </c>
      <c r="D573">
        <v>4.3136683426995717</v>
      </c>
      <c r="E573">
        <v>2.333619444898487</v>
      </c>
      <c r="G573" s="152" t="s">
        <v>144</v>
      </c>
      <c r="H573">
        <v>145.38476547076019</v>
      </c>
      <c r="L573" s="153" t="s">
        <v>144</v>
      </c>
      <c r="M573">
        <v>0.97502044542407218</v>
      </c>
      <c r="N573">
        <v>0.94359107377328322</v>
      </c>
      <c r="O573">
        <v>0.89701042788205743</v>
      </c>
      <c r="P573">
        <v>0.80937282762866447</v>
      </c>
      <c r="Q573">
        <v>1</v>
      </c>
      <c r="R573">
        <v>0.92842413236476529</v>
      </c>
      <c r="S573">
        <v>0.94026993371078615</v>
      </c>
      <c r="T573">
        <v>0.89444314905362066</v>
      </c>
    </row>
    <row r="574" spans="1:20" x14ac:dyDescent="0.25">
      <c r="A574" s="152" t="s">
        <v>144</v>
      </c>
      <c r="B574">
        <v>4.334492774225831</v>
      </c>
      <c r="C574">
        <v>0.5845710804363502</v>
      </c>
      <c r="D574">
        <v>8.3827414532359139</v>
      </c>
      <c r="E574">
        <v>-5.7789903651963064</v>
      </c>
      <c r="G574" s="152" t="s">
        <v>145</v>
      </c>
      <c r="H574">
        <v>87.965192256132269</v>
      </c>
      <c r="L574" s="153" t="s">
        <v>145</v>
      </c>
      <c r="M574">
        <v>0.84398829994972568</v>
      </c>
      <c r="N574">
        <v>0.83785871421202307</v>
      </c>
      <c r="O574">
        <v>0.71438842361798249</v>
      </c>
      <c r="P574">
        <v>0.96150376274179317</v>
      </c>
      <c r="Q574">
        <v>0.93010233073412851</v>
      </c>
      <c r="R574">
        <v>0.99999999999999989</v>
      </c>
      <c r="S574">
        <v>1</v>
      </c>
      <c r="T574">
        <v>0.95889347736940167</v>
      </c>
    </row>
    <row r="575" spans="1:20" x14ac:dyDescent="0.25">
      <c r="A575" s="152" t="s">
        <v>145</v>
      </c>
      <c r="B575">
        <v>4.0657118101032648</v>
      </c>
      <c r="C575">
        <v>-3.176199833116212</v>
      </c>
      <c r="D575">
        <v>4.7233960936333066</v>
      </c>
      <c r="E575">
        <v>6.8523857553218912</v>
      </c>
      <c r="G575" s="152" t="s">
        <v>146</v>
      </c>
      <c r="H575">
        <v>58.472099050188028</v>
      </c>
      <c r="L575" s="153" t="s">
        <v>146</v>
      </c>
      <c r="M575">
        <v>0.87293907566865447</v>
      </c>
      <c r="N575">
        <v>0.88602041254432029</v>
      </c>
      <c r="O575">
        <v>0.74552942543635325</v>
      </c>
      <c r="P575">
        <v>0.83340730068012303</v>
      </c>
      <c r="Q575">
        <v>0.95431977622872033</v>
      </c>
      <c r="R575">
        <v>0.91494244753230503</v>
      </c>
      <c r="S575">
        <v>0.98935487499876973</v>
      </c>
      <c r="T575">
        <v>1</v>
      </c>
    </row>
    <row r="576" spans="1:20" x14ac:dyDescent="0.25">
      <c r="A576" s="152" t="s">
        <v>146</v>
      </c>
      <c r="B576">
        <v>2.3569309266721739</v>
      </c>
      <c r="C576">
        <v>-1.042696453419331</v>
      </c>
      <c r="D576">
        <v>4.5859448670142884</v>
      </c>
      <c r="E576">
        <v>2.2781924586443809</v>
      </c>
      <c r="G576" s="152" t="s">
        <v>147</v>
      </c>
      <c r="H576">
        <v>158.84350075381499</v>
      </c>
      <c r="L576" s="153" t="s">
        <v>147</v>
      </c>
      <c r="M576">
        <v>0.8910865102464034</v>
      </c>
      <c r="N576">
        <v>0.86541617963087625</v>
      </c>
      <c r="O576">
        <v>0.69500020188315637</v>
      </c>
      <c r="P576">
        <v>0.89248633840647629</v>
      </c>
      <c r="Q576">
        <v>0.93982052847042219</v>
      </c>
      <c r="R576">
        <v>0.88285804116015942</v>
      </c>
      <c r="S576">
        <v>0.89946101086669294</v>
      </c>
      <c r="T576">
        <v>0.84004415319268588</v>
      </c>
    </row>
    <row r="577" spans="1:20" x14ac:dyDescent="0.25">
      <c r="A577" s="152" t="s">
        <v>147</v>
      </c>
      <c r="B577">
        <v>7.0470488319781301</v>
      </c>
      <c r="C577">
        <v>8.3771673561395374</v>
      </c>
      <c r="D577">
        <v>8.9709460229895068</v>
      </c>
      <c r="E577">
        <v>-9.3959159410646507</v>
      </c>
      <c r="G577" s="152" t="s">
        <v>148</v>
      </c>
      <c r="H577">
        <v>194.51993054160209</v>
      </c>
      <c r="L577" s="153" t="s">
        <v>148</v>
      </c>
      <c r="M577">
        <v>0.91213432083167201</v>
      </c>
      <c r="N577">
        <v>0.84795978032381547</v>
      </c>
      <c r="O577">
        <v>0.75726062832881302</v>
      </c>
      <c r="P577">
        <v>0.88758419726432924</v>
      </c>
      <c r="Q577">
        <v>0.77852060065535789</v>
      </c>
      <c r="R577">
        <v>0.81445000626939945</v>
      </c>
      <c r="S577">
        <v>0.85967638376532651</v>
      </c>
      <c r="T577">
        <v>0.97184923021033831</v>
      </c>
    </row>
    <row r="578" spans="1:20" x14ac:dyDescent="0.25">
      <c r="A578" s="152" t="s">
        <v>148</v>
      </c>
      <c r="B578">
        <v>7.9820472245699747</v>
      </c>
      <c r="C578">
        <v>-6.2431021167660514</v>
      </c>
      <c r="D578">
        <v>7.559440943609081</v>
      </c>
      <c r="E578">
        <v>2.7268282640320338</v>
      </c>
      <c r="G578" s="152" t="s">
        <v>149</v>
      </c>
      <c r="H578">
        <v>110.5903892054349</v>
      </c>
      <c r="L578" s="153" t="s">
        <v>149</v>
      </c>
      <c r="M578">
        <v>0.88309125834560087</v>
      </c>
      <c r="N578">
        <v>0.91529729126201431</v>
      </c>
      <c r="O578">
        <v>0.70912791693792121</v>
      </c>
      <c r="P578">
        <v>0.93552594401378142</v>
      </c>
      <c r="Q578">
        <v>0.89427632638394794</v>
      </c>
      <c r="R578">
        <v>0.93102976319141184</v>
      </c>
      <c r="S578">
        <v>0.89219746672298761</v>
      </c>
      <c r="T578">
        <v>0.91026973491425545</v>
      </c>
    </row>
    <row r="579" spans="1:20" x14ac:dyDescent="0.25">
      <c r="A579" s="152" t="s">
        <v>149</v>
      </c>
      <c r="B579">
        <v>4.4123493715325566</v>
      </c>
      <c r="C579">
        <v>5.4451500663739996</v>
      </c>
      <c r="D579">
        <v>2.1892288633330299</v>
      </c>
      <c r="E579">
        <v>-2.8099042290546059</v>
      </c>
      <c r="G579" s="152" t="s">
        <v>150</v>
      </c>
      <c r="H579">
        <v>289.39895735037197</v>
      </c>
      <c r="L579" s="153" t="s">
        <v>150</v>
      </c>
      <c r="M579">
        <v>0.9416899756657241</v>
      </c>
      <c r="N579">
        <v>0.86774005905437135</v>
      </c>
      <c r="O579">
        <v>0.83505863699218419</v>
      </c>
      <c r="P579">
        <v>0.86852096507189569</v>
      </c>
      <c r="Q579">
        <v>0.89641236011641512</v>
      </c>
      <c r="R579">
        <v>0.8871885809750929</v>
      </c>
      <c r="S579">
        <v>0.82609806689003706</v>
      </c>
      <c r="T579">
        <v>0.86474719894905872</v>
      </c>
    </row>
    <row r="580" spans="1:20" x14ac:dyDescent="0.25">
      <c r="A580" s="152" t="s">
        <v>150</v>
      </c>
      <c r="B580">
        <v>5.2463223335268747</v>
      </c>
      <c r="C580">
        <v>-6.0070061729634237</v>
      </c>
      <c r="D580">
        <v>4.732527387189144</v>
      </c>
      <c r="E580">
        <v>5.9361188311672191</v>
      </c>
      <c r="G580" s="152" t="s">
        <v>151</v>
      </c>
      <c r="H580">
        <v>104.8253320651378</v>
      </c>
      <c r="L580" s="153" t="s">
        <v>151</v>
      </c>
      <c r="M580">
        <v>0.97572615349379577</v>
      </c>
      <c r="N580">
        <v>0.88816494059343354</v>
      </c>
      <c r="O580">
        <v>0.75227929896506851</v>
      </c>
      <c r="P580">
        <v>0.89766581470695217</v>
      </c>
      <c r="Q580">
        <v>0.7898920810632799</v>
      </c>
      <c r="R580">
        <v>0.87917932663128617</v>
      </c>
      <c r="S580">
        <v>0.89390549027623722</v>
      </c>
      <c r="T580">
        <v>0.89389587766166145</v>
      </c>
    </row>
    <row r="581" spans="1:20" x14ac:dyDescent="0.25">
      <c r="A581" s="152" t="s">
        <v>151</v>
      </c>
      <c r="B581">
        <v>4.3065681875669028</v>
      </c>
      <c r="C581">
        <v>-0.45420471841237742</v>
      </c>
      <c r="D581">
        <v>4.0618869814087031</v>
      </c>
      <c r="E581">
        <v>0.49036852483901888</v>
      </c>
      <c r="G581" s="152" t="s">
        <v>152</v>
      </c>
      <c r="H581">
        <v>106.8621882657628</v>
      </c>
      <c r="L581" s="153" t="s">
        <v>152</v>
      </c>
      <c r="M581">
        <v>0.90667009563798606</v>
      </c>
      <c r="N581">
        <v>0.89075476202949322</v>
      </c>
      <c r="O581">
        <v>0.70912659835044911</v>
      </c>
      <c r="P581">
        <v>1</v>
      </c>
      <c r="Q581">
        <v>0.79269497511458353</v>
      </c>
      <c r="R581">
        <v>0.79678440055088429</v>
      </c>
      <c r="S581">
        <v>0.86929184420950456</v>
      </c>
      <c r="T581">
        <v>0.88426092242227061</v>
      </c>
    </row>
    <row r="582" spans="1:20" x14ac:dyDescent="0.25">
      <c r="A582" s="152" t="s">
        <v>152</v>
      </c>
      <c r="B582">
        <v>4.8708110264120617</v>
      </c>
      <c r="C582">
        <v>6.3418670708084681</v>
      </c>
      <c r="D582">
        <v>5.3381138163570041</v>
      </c>
      <c r="E582">
        <v>-4.6658161615204348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2"/>
      <c r="B592" s="152" t="s">
        <v>12</v>
      </c>
      <c r="D592" s="152" t="s">
        <v>105</v>
      </c>
      <c r="G592" s="152"/>
      <c r="H592" s="152" t="s">
        <v>130</v>
      </c>
      <c r="L592" s="153"/>
      <c r="M592" s="153" t="s">
        <v>131</v>
      </c>
      <c r="N592" s="153" t="s">
        <v>132</v>
      </c>
      <c r="O592" s="153" t="s">
        <v>133</v>
      </c>
      <c r="P592" s="153" t="s">
        <v>134</v>
      </c>
      <c r="Q592" s="153" t="s">
        <v>135</v>
      </c>
      <c r="R592" s="153" t="s">
        <v>136</v>
      </c>
      <c r="S592" s="153" t="s">
        <v>137</v>
      </c>
      <c r="T592" s="153" t="s">
        <v>138</v>
      </c>
    </row>
    <row r="593" spans="1:20" x14ac:dyDescent="0.25">
      <c r="A593" s="152"/>
      <c r="B593" s="152" t="s">
        <v>139</v>
      </c>
      <c r="C593" s="152" t="s">
        <v>140</v>
      </c>
      <c r="D593" s="152" t="s">
        <v>139</v>
      </c>
      <c r="E593" s="152" t="s">
        <v>140</v>
      </c>
      <c r="G593" s="152" t="s">
        <v>155</v>
      </c>
      <c r="H593">
        <v>221.34162596669651</v>
      </c>
      <c r="L593" s="153" t="s">
        <v>141</v>
      </c>
      <c r="M593">
        <v>0.51419068611396079</v>
      </c>
      <c r="N593">
        <v>0.7775644172785201</v>
      </c>
      <c r="O593">
        <v>0.20415984502574541</v>
      </c>
      <c r="P593">
        <v>0.41524438209655651</v>
      </c>
      <c r="Q593">
        <v>0.30344766256038269</v>
      </c>
      <c r="R593">
        <v>0.46336767387655831</v>
      </c>
      <c r="S593">
        <v>0.25634008657528362</v>
      </c>
      <c r="T593">
        <v>0.33535631405764299</v>
      </c>
    </row>
    <row r="594" spans="1:20" x14ac:dyDescent="0.25">
      <c r="A594" s="152" t="s">
        <v>155</v>
      </c>
      <c r="B594">
        <v>7.3009495935329154</v>
      </c>
      <c r="C594">
        <v>18.160774726896769</v>
      </c>
      <c r="D594">
        <v>16.37665049980011</v>
      </c>
      <c r="E594">
        <v>37.436194055611139</v>
      </c>
      <c r="G594" s="152" t="s">
        <v>156</v>
      </c>
      <c r="H594">
        <v>311.91792328921048</v>
      </c>
      <c r="L594" s="153" t="s">
        <v>142</v>
      </c>
      <c r="M594">
        <v>0.53229690822013853</v>
      </c>
      <c r="N594">
        <v>0.78558853094063941</v>
      </c>
      <c r="O594">
        <v>0.1567081946838447</v>
      </c>
      <c r="P594">
        <v>0.3377232820325638</v>
      </c>
      <c r="Q594">
        <v>0.33276768199571161</v>
      </c>
      <c r="R594">
        <v>0.51399154786499079</v>
      </c>
      <c r="S594">
        <v>0.15004109592709791</v>
      </c>
      <c r="T594">
        <v>0.37030899050292682</v>
      </c>
    </row>
    <row r="595" spans="1:20" x14ac:dyDescent="0.25">
      <c r="A595" s="152" t="s">
        <v>156</v>
      </c>
      <c r="B595">
        <v>2.962935885255658</v>
      </c>
      <c r="C595">
        <v>6.1046997945010864</v>
      </c>
      <c r="D595">
        <v>15.001566655463201</v>
      </c>
      <c r="E595">
        <v>-56.055575317423411</v>
      </c>
      <c r="G595" s="152" t="s">
        <v>157</v>
      </c>
      <c r="H595">
        <v>128.1726108517974</v>
      </c>
      <c r="L595" s="153" t="s">
        <v>143</v>
      </c>
      <c r="M595">
        <v>0.57222094114241151</v>
      </c>
      <c r="N595">
        <v>0.81056819206018105</v>
      </c>
      <c r="O595">
        <v>0.15231265574922431</v>
      </c>
      <c r="P595">
        <v>0.38011359554699081</v>
      </c>
      <c r="Q595">
        <v>0.52269209269419725</v>
      </c>
      <c r="R595">
        <v>0.62418894811335368</v>
      </c>
      <c r="S595">
        <v>0.2285331345178413</v>
      </c>
      <c r="T595">
        <v>0.25400350692919049</v>
      </c>
    </row>
    <row r="596" spans="1:20" x14ac:dyDescent="0.25">
      <c r="A596" s="152" t="s">
        <v>157</v>
      </c>
      <c r="B596">
        <v>5.9278873184815684</v>
      </c>
      <c r="C596">
        <v>-11.45160457758247</v>
      </c>
      <c r="D596">
        <v>4.3138966658717441</v>
      </c>
      <c r="E596">
        <v>3.7963230684932272</v>
      </c>
      <c r="G596" s="152" t="s">
        <v>158</v>
      </c>
      <c r="H596">
        <v>112.57739957264469</v>
      </c>
      <c r="L596" s="153" t="s">
        <v>144</v>
      </c>
      <c r="M596">
        <v>0.54809371588541134</v>
      </c>
      <c r="N596">
        <v>0.77382026745928756</v>
      </c>
      <c r="O596">
        <v>0.1184421193762772</v>
      </c>
      <c r="P596">
        <v>0.28569215521583102</v>
      </c>
      <c r="Q596">
        <v>0.27914120733563341</v>
      </c>
      <c r="R596">
        <v>0.4272078121363273</v>
      </c>
      <c r="S596">
        <v>0.2366399337246812</v>
      </c>
      <c r="T596">
        <v>0.26261908278518808</v>
      </c>
    </row>
    <row r="597" spans="1:20" x14ac:dyDescent="0.25">
      <c r="A597" s="152" t="s">
        <v>158</v>
      </c>
      <c r="B597">
        <v>6.6587173721672288</v>
      </c>
      <c r="C597">
        <v>-17.94392211137199</v>
      </c>
      <c r="D597">
        <v>5.5211694326466949</v>
      </c>
      <c r="E597">
        <v>15.756429663463249</v>
      </c>
      <c r="G597" s="152" t="s">
        <v>159</v>
      </c>
      <c r="H597">
        <v>51.324814264994593</v>
      </c>
      <c r="L597" s="153" t="s">
        <v>145</v>
      </c>
      <c r="M597">
        <v>0.75390291009676458</v>
      </c>
      <c r="N597">
        <v>0.74403182214038588</v>
      </c>
      <c r="O597">
        <v>0.13852222800362141</v>
      </c>
      <c r="P597">
        <v>0.2577929113430999</v>
      </c>
      <c r="Q597">
        <v>0.41317177793680038</v>
      </c>
      <c r="R597">
        <v>0.37707991562659221</v>
      </c>
      <c r="S597">
        <v>0.16300638123265901</v>
      </c>
      <c r="T597">
        <v>0.22042143567712361</v>
      </c>
    </row>
    <row r="598" spans="1:20" x14ac:dyDescent="0.25">
      <c r="A598" s="152" t="s">
        <v>159</v>
      </c>
      <c r="B598">
        <v>3.490415722060475</v>
      </c>
      <c r="C598">
        <v>-5.0900804750543793</v>
      </c>
      <c r="D598">
        <v>3.5498907776345789</v>
      </c>
      <c r="E598">
        <v>6.4466235634726567</v>
      </c>
      <c r="G598" s="152" t="s">
        <v>160</v>
      </c>
      <c r="H598">
        <v>22.21221810690556</v>
      </c>
      <c r="L598" s="153" t="s">
        <v>146</v>
      </c>
      <c r="M598">
        <v>0.58692135101641196</v>
      </c>
      <c r="N598">
        <v>0.78100449859195409</v>
      </c>
      <c r="O598">
        <v>0.2318507998269819</v>
      </c>
      <c r="P598">
        <v>0.3965042964743889</v>
      </c>
      <c r="Q598">
        <v>0.40260942849952369</v>
      </c>
      <c r="R598">
        <v>0.5996058869044294</v>
      </c>
      <c r="S598">
        <v>0.41123233633677658</v>
      </c>
      <c r="T598">
        <v>0.26743651738170071</v>
      </c>
    </row>
    <row r="599" spans="1:20" x14ac:dyDescent="0.25">
      <c r="A599" s="152" t="s">
        <v>160</v>
      </c>
      <c r="B599">
        <v>1.677450698272613</v>
      </c>
      <c r="C599">
        <v>3.0272944223804088</v>
      </c>
      <c r="D599">
        <v>1.3992629201790601</v>
      </c>
      <c r="E599">
        <v>-2.9292211688965049</v>
      </c>
      <c r="G599" s="152" t="s">
        <v>187</v>
      </c>
      <c r="H599">
        <v>68.189681843970817</v>
      </c>
      <c r="L599" s="153" t="s">
        <v>147</v>
      </c>
      <c r="M599">
        <v>0.54242096184196709</v>
      </c>
      <c r="N599">
        <v>0.75869547839188634</v>
      </c>
      <c r="O599">
        <v>0.14818726232493801</v>
      </c>
      <c r="P599">
        <v>0.37957983291607678</v>
      </c>
      <c r="Q599">
        <v>0.29032471359622269</v>
      </c>
      <c r="R599">
        <v>0.41905721652235473</v>
      </c>
      <c r="S599">
        <v>0.19904798605021751</v>
      </c>
      <c r="T599">
        <v>0.28039269255631127</v>
      </c>
    </row>
    <row r="600" spans="1:20" x14ac:dyDescent="0.25">
      <c r="A600" s="152" t="s">
        <v>187</v>
      </c>
      <c r="B600">
        <v>2.51565785691542</v>
      </c>
      <c r="C600">
        <v>1.2149658861628441</v>
      </c>
      <c r="D600">
        <v>2.7551953764312702</v>
      </c>
      <c r="E600">
        <v>13.215088215115349</v>
      </c>
      <c r="L600" s="153" t="s">
        <v>148</v>
      </c>
      <c r="M600">
        <v>1</v>
      </c>
      <c r="N600">
        <v>0.96216320596696148</v>
      </c>
      <c r="O600">
        <v>0.56985589806503567</v>
      </c>
      <c r="P600">
        <v>1</v>
      </c>
      <c r="Q600">
        <v>0.88733433602617884</v>
      </c>
      <c r="R600">
        <v>0.92221619566112867</v>
      </c>
      <c r="S600">
        <v>0.91324057071497533</v>
      </c>
      <c r="T600">
        <v>0.52348172712218999</v>
      </c>
    </row>
    <row r="601" spans="1:20" x14ac:dyDescent="0.25">
      <c r="L601" s="153" t="s">
        <v>149</v>
      </c>
      <c r="M601">
        <v>0.82821334807757163</v>
      </c>
      <c r="N601">
        <v>0.9973810845418114</v>
      </c>
      <c r="O601">
        <v>1</v>
      </c>
      <c r="P601">
        <v>0.92176228499621893</v>
      </c>
      <c r="Q601">
        <v>1</v>
      </c>
      <c r="R601">
        <v>1</v>
      </c>
      <c r="S601">
        <v>1</v>
      </c>
      <c r="T601">
        <v>0.65433851661868125</v>
      </c>
    </row>
    <row r="602" spans="1:20" x14ac:dyDescent="0.25">
      <c r="L602" s="153" t="s">
        <v>150</v>
      </c>
      <c r="M602">
        <v>0.68412685399471085</v>
      </c>
      <c r="N602">
        <v>1</v>
      </c>
      <c r="O602">
        <v>0.21661221474865899</v>
      </c>
      <c r="P602">
        <v>0.42992329040732119</v>
      </c>
      <c r="Q602">
        <v>0.6055772114547574</v>
      </c>
      <c r="R602">
        <v>0.63119514457414971</v>
      </c>
      <c r="S602">
        <v>0.46087874597144879</v>
      </c>
      <c r="T602">
        <v>0.46473269366992248</v>
      </c>
    </row>
    <row r="603" spans="1:20" x14ac:dyDescent="0.25">
      <c r="L603" s="153" t="s">
        <v>151</v>
      </c>
      <c r="M603">
        <v>0.59899668322724564</v>
      </c>
      <c r="N603">
        <v>0.9069814600871039</v>
      </c>
      <c r="O603">
        <v>0.27972799522863762</v>
      </c>
      <c r="P603">
        <v>0.45538203086598278</v>
      </c>
      <c r="Q603">
        <v>0.68143214535798213</v>
      </c>
      <c r="R603">
        <v>0.76178034372201731</v>
      </c>
      <c r="S603">
        <v>0.41027480961789281</v>
      </c>
      <c r="T603">
        <v>1</v>
      </c>
    </row>
    <row r="604" spans="1:20" x14ac:dyDescent="0.25">
      <c r="L604" s="153" t="s">
        <v>152</v>
      </c>
      <c r="M604">
        <v>0.52545214139902996</v>
      </c>
      <c r="N604">
        <v>0.88020974997912327</v>
      </c>
      <c r="O604">
        <v>0.1205549502459958</v>
      </c>
      <c r="P604">
        <v>0.2729737458850427</v>
      </c>
      <c r="Q604">
        <v>0.33158846006591092</v>
      </c>
      <c r="R604">
        <v>0.47134354294613989</v>
      </c>
      <c r="S604">
        <v>0.24095320932986261</v>
      </c>
      <c r="T604">
        <v>0.33605515621611082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G390" workbookViewId="0">
      <selection activeCell="G427" sqref="G427"/>
    </sheetView>
  </sheetViews>
  <sheetFormatPr defaultColWidth="11.42578125" defaultRowHeight="15" x14ac:dyDescent="0.25"/>
  <sheetData>
    <row r="1" spans="1:18" x14ac:dyDescent="0.25">
      <c r="A1" s="165" t="s">
        <v>0</v>
      </c>
      <c r="B1" s="2" t="s">
        <v>181</v>
      </c>
      <c r="C1" s="165" t="s">
        <v>182</v>
      </c>
      <c r="D1" s="2">
        <v>183</v>
      </c>
    </row>
    <row r="2" spans="1:18" x14ac:dyDescent="0.25">
      <c r="A2" s="165" t="s">
        <v>2</v>
      </c>
      <c r="B2" s="2">
        <v>23</v>
      </c>
      <c r="C2" s="165" t="s">
        <v>183</v>
      </c>
      <c r="D2" s="2">
        <v>73</v>
      </c>
    </row>
    <row r="3" spans="1:18" x14ac:dyDescent="0.25">
      <c r="A3" s="165" t="s">
        <v>3</v>
      </c>
      <c r="B3" s="2" t="s">
        <v>4</v>
      </c>
      <c r="C3" s="165" t="s">
        <v>184</v>
      </c>
      <c r="D3" s="2" t="s">
        <v>194</v>
      </c>
    </row>
    <row r="4" spans="1:18" x14ac:dyDescent="0.25">
      <c r="A4" s="165" t="s">
        <v>186</v>
      </c>
      <c r="B4" s="2" t="s">
        <v>6</v>
      </c>
    </row>
    <row r="6" spans="1:18" x14ac:dyDescent="0.25">
      <c r="B6" s="165" t="s">
        <v>7</v>
      </c>
      <c r="H6" s="165" t="s">
        <v>8</v>
      </c>
      <c r="P6" s="165" t="s">
        <v>9</v>
      </c>
    </row>
    <row r="7" spans="1:18" x14ac:dyDescent="0.25">
      <c r="A7" s="165"/>
      <c r="B7" s="165" t="s">
        <v>11</v>
      </c>
      <c r="C7" s="165" t="s">
        <v>6</v>
      </c>
      <c r="H7" s="46"/>
      <c r="I7" s="46" t="s">
        <v>12</v>
      </c>
      <c r="J7" s="46" t="s">
        <v>13</v>
      </c>
      <c r="P7" s="46"/>
      <c r="Q7" s="46" t="s">
        <v>12</v>
      </c>
      <c r="R7" s="46" t="s">
        <v>13</v>
      </c>
    </row>
    <row r="8" spans="1:18" x14ac:dyDescent="0.25">
      <c r="A8" s="165" t="s">
        <v>14</v>
      </c>
      <c r="B8">
        <v>1.60227609883858</v>
      </c>
      <c r="C8">
        <v>1.584177073744746</v>
      </c>
      <c r="H8" s="46" t="s">
        <v>15</v>
      </c>
      <c r="I8">
        <v>0.13499201846305209</v>
      </c>
      <c r="J8">
        <v>0.13516066881135161</v>
      </c>
      <c r="P8" s="46" t="s">
        <v>16</v>
      </c>
      <c r="Q8">
        <v>-5.4371502561814042E-2</v>
      </c>
      <c r="R8">
        <v>-0.18509393801746371</v>
      </c>
    </row>
    <row r="9" spans="1:18" x14ac:dyDescent="0.25">
      <c r="A9" s="165" t="s">
        <v>17</v>
      </c>
      <c r="B9">
        <v>5.5449774896809334</v>
      </c>
      <c r="C9">
        <v>3.7932802292935688</v>
      </c>
      <c r="H9" s="46" t="s">
        <v>18</v>
      </c>
      <c r="I9">
        <v>0.20837560960767759</v>
      </c>
      <c r="J9">
        <v>0.15809510568637269</v>
      </c>
      <c r="P9" s="46" t="s">
        <v>19</v>
      </c>
      <c r="Q9">
        <v>5.049034408743772</v>
      </c>
      <c r="R9">
        <v>9.3204017547301063</v>
      </c>
    </row>
    <row r="10" spans="1:18" x14ac:dyDescent="0.25">
      <c r="A10" s="165" t="s">
        <v>20</v>
      </c>
      <c r="B10">
        <v>10.046718204043749</v>
      </c>
      <c r="C10">
        <v>18.421301472612509</v>
      </c>
      <c r="H10" s="46" t="s">
        <v>21</v>
      </c>
      <c r="I10">
        <v>0.12913838981122111</v>
      </c>
      <c r="J10">
        <v>0.25307775079308281</v>
      </c>
      <c r="P10" s="46" t="s">
        <v>22</v>
      </c>
      <c r="Q10">
        <v>33.050452926142597</v>
      </c>
      <c r="R10">
        <v>54.465996033109107</v>
      </c>
    </row>
    <row r="11" spans="1:18" x14ac:dyDescent="0.25">
      <c r="A11" s="165" t="s">
        <v>23</v>
      </c>
      <c r="B11">
        <v>4.7866865644591448</v>
      </c>
      <c r="C11">
        <v>3.2024031907419608</v>
      </c>
      <c r="H11" s="46" t="s">
        <v>24</v>
      </c>
      <c r="I11">
        <v>0.22218621672061201</v>
      </c>
      <c r="J11">
        <v>0.24017128190794029</v>
      </c>
    </row>
    <row r="12" spans="1:18" x14ac:dyDescent="0.25">
      <c r="H12" s="46" t="s">
        <v>25</v>
      </c>
      <c r="I12">
        <v>0.11134322718089069</v>
      </c>
      <c r="J12">
        <v>6.9843340236083268E-2</v>
      </c>
    </row>
    <row r="13" spans="1:18" x14ac:dyDescent="0.25">
      <c r="H13" s="46" t="s">
        <v>26</v>
      </c>
      <c r="I13">
        <v>4.1931922993165588E-2</v>
      </c>
      <c r="J13">
        <v>8.0657213085587834E-2</v>
      </c>
      <c r="P13" s="46" t="s">
        <v>27</v>
      </c>
      <c r="Q13">
        <v>881.09085549793735</v>
      </c>
    </row>
    <row r="14" spans="1:18" x14ac:dyDescent="0.25">
      <c r="H14" s="46" t="s">
        <v>28</v>
      </c>
      <c r="I14">
        <v>0.34741018336764712</v>
      </c>
      <c r="J14">
        <v>0.15649200602390759</v>
      </c>
    </row>
    <row r="15" spans="1:18" x14ac:dyDescent="0.25">
      <c r="H15" s="46" t="s">
        <v>29</v>
      </c>
      <c r="I15">
        <v>0.32985970306952989</v>
      </c>
      <c r="J15">
        <v>0.44571035798579473</v>
      </c>
    </row>
    <row r="19" spans="1:18" x14ac:dyDescent="0.25">
      <c r="B19" s="165" t="s">
        <v>30</v>
      </c>
      <c r="H19" s="165" t="s">
        <v>31</v>
      </c>
      <c r="P19" s="165" t="s">
        <v>32</v>
      </c>
    </row>
    <row r="20" spans="1:18" x14ac:dyDescent="0.25">
      <c r="A20" s="165"/>
      <c r="B20" s="165" t="s">
        <v>11</v>
      </c>
      <c r="C20" s="165" t="s">
        <v>6</v>
      </c>
      <c r="H20" s="46"/>
      <c r="I20" s="46" t="s">
        <v>12</v>
      </c>
      <c r="J20" s="46" t="s">
        <v>13</v>
      </c>
      <c r="P20" s="46"/>
      <c r="Q20" s="46" t="s">
        <v>12</v>
      </c>
      <c r="R20" s="46" t="s">
        <v>13</v>
      </c>
    </row>
    <row r="21" spans="1:18" x14ac:dyDescent="0.25">
      <c r="A21" s="165" t="s">
        <v>14</v>
      </c>
      <c r="B21">
        <v>1.547003581566009</v>
      </c>
      <c r="C21">
        <v>1.0994889422508829</v>
      </c>
      <c r="H21" s="46" t="s">
        <v>15</v>
      </c>
      <c r="I21">
        <v>0.228978029080249</v>
      </c>
      <c r="J21">
        <v>0.2504138162702132</v>
      </c>
      <c r="P21" s="46" t="s">
        <v>16</v>
      </c>
      <c r="Q21">
        <v>-2.2583626253427969E-2</v>
      </c>
      <c r="R21">
        <v>0.34020185221417559</v>
      </c>
    </row>
    <row r="22" spans="1:18" x14ac:dyDescent="0.25">
      <c r="A22" s="165" t="s">
        <v>17</v>
      </c>
      <c r="B22">
        <v>5.5629727896653858</v>
      </c>
      <c r="C22">
        <v>2.5727230997344308</v>
      </c>
      <c r="H22" s="46" t="s">
        <v>18</v>
      </c>
      <c r="I22">
        <v>0.67269878571215946</v>
      </c>
      <c r="J22">
        <v>0.42108684595385742</v>
      </c>
      <c r="P22" s="46" t="s">
        <v>19</v>
      </c>
      <c r="Q22">
        <v>2.475199437669116</v>
      </c>
      <c r="R22">
        <v>3.4537229780968799</v>
      </c>
    </row>
    <row r="23" spans="1:18" x14ac:dyDescent="0.25">
      <c r="A23" s="165" t="s">
        <v>20</v>
      </c>
      <c r="B23">
        <v>5.782284322467536</v>
      </c>
      <c r="C23">
        <v>4.9228020743537328</v>
      </c>
      <c r="H23" s="46" t="s">
        <v>21</v>
      </c>
      <c r="I23">
        <v>0.4199063177502077</v>
      </c>
      <c r="J23">
        <v>0.364020754447555</v>
      </c>
      <c r="P23" s="46" t="s">
        <v>22</v>
      </c>
      <c r="Q23">
        <v>15.295096739180901</v>
      </c>
      <c r="R23">
        <v>23.61449693797881</v>
      </c>
    </row>
    <row r="24" spans="1:18" x14ac:dyDescent="0.25">
      <c r="A24" s="165" t="s">
        <v>23</v>
      </c>
      <c r="B24">
        <v>3.298562172171803</v>
      </c>
      <c r="C24">
        <v>2.464738947901298</v>
      </c>
      <c r="H24" s="46" t="s">
        <v>24</v>
      </c>
      <c r="I24">
        <v>0.54305298654898271</v>
      </c>
      <c r="J24">
        <v>0.46131166971185161</v>
      </c>
    </row>
    <row r="25" spans="1:18" x14ac:dyDescent="0.25">
      <c r="H25" s="46" t="s">
        <v>25</v>
      </c>
      <c r="I25">
        <v>0.81330216432974922</v>
      </c>
      <c r="J25">
        <v>0.50606563644676528</v>
      </c>
    </row>
    <row r="26" spans="1:18" x14ac:dyDescent="0.25">
      <c r="H26" s="46" t="s">
        <v>26</v>
      </c>
      <c r="I26">
        <v>0.62568746156833377</v>
      </c>
      <c r="J26">
        <v>0.52887952220715218</v>
      </c>
      <c r="P26" s="46" t="s">
        <v>27</v>
      </c>
      <c r="Q26">
        <v>132.74159362138869</v>
      </c>
    </row>
    <row r="27" spans="1:18" x14ac:dyDescent="0.25">
      <c r="H27" s="46" t="s">
        <v>28</v>
      </c>
      <c r="I27">
        <v>0.55572347940117806</v>
      </c>
      <c r="J27">
        <v>0.55275607280806727</v>
      </c>
    </row>
    <row r="28" spans="1:18" x14ac:dyDescent="0.25">
      <c r="H28" s="46" t="s">
        <v>29</v>
      </c>
      <c r="I28">
        <v>0.66693259416379969</v>
      </c>
      <c r="J28">
        <v>0.58135642297560608</v>
      </c>
    </row>
    <row r="32" spans="1:18" x14ac:dyDescent="0.25">
      <c r="B32" s="165" t="s">
        <v>33</v>
      </c>
      <c r="H32" s="165" t="s">
        <v>34</v>
      </c>
      <c r="P32" s="165" t="s">
        <v>35</v>
      </c>
    </row>
    <row r="33" spans="1:18" x14ac:dyDescent="0.25">
      <c r="A33" s="165"/>
      <c r="B33" s="165" t="s">
        <v>11</v>
      </c>
      <c r="C33" s="165" t="s">
        <v>6</v>
      </c>
      <c r="H33" s="46"/>
      <c r="I33" s="46" t="s">
        <v>12</v>
      </c>
      <c r="J33" s="46" t="s">
        <v>13</v>
      </c>
      <c r="P33" s="46"/>
      <c r="Q33" s="46" t="s">
        <v>12</v>
      </c>
      <c r="R33" s="46" t="s">
        <v>13</v>
      </c>
    </row>
    <row r="34" spans="1:18" x14ac:dyDescent="0.25">
      <c r="A34" s="165" t="s">
        <v>14</v>
      </c>
      <c r="B34">
        <v>1.9997590725866481</v>
      </c>
      <c r="C34">
        <v>3.743789455221235</v>
      </c>
      <c r="H34" s="46" t="s">
        <v>15</v>
      </c>
      <c r="I34">
        <v>0.48933627405154301</v>
      </c>
      <c r="J34">
        <v>0.52188012593544997</v>
      </c>
      <c r="P34" s="46" t="s">
        <v>16</v>
      </c>
      <c r="Q34">
        <v>-1.045809783390667</v>
      </c>
      <c r="R34">
        <v>0.92137934031286084</v>
      </c>
    </row>
    <row r="35" spans="1:18" x14ac:dyDescent="0.25">
      <c r="A35" s="165" t="s">
        <v>17</v>
      </c>
      <c r="B35">
        <v>14.414699029617051</v>
      </c>
      <c r="C35">
        <v>30.57017986514073</v>
      </c>
      <c r="H35" s="46" t="s">
        <v>18</v>
      </c>
      <c r="I35">
        <v>0.22999531431455161</v>
      </c>
      <c r="J35">
        <v>0.29941775497718992</v>
      </c>
      <c r="P35" s="46" t="s">
        <v>19</v>
      </c>
      <c r="Q35">
        <v>21.619129965300779</v>
      </c>
      <c r="R35">
        <v>27.08557238062512</v>
      </c>
    </row>
    <row r="36" spans="1:18" x14ac:dyDescent="0.25">
      <c r="A36" s="165" t="s">
        <v>20</v>
      </c>
      <c r="B36">
        <v>34.363375395237178</v>
      </c>
      <c r="C36">
        <v>28.941313346703389</v>
      </c>
      <c r="H36" s="46" t="s">
        <v>21</v>
      </c>
      <c r="I36">
        <v>0.46038941685057538</v>
      </c>
      <c r="J36">
        <v>0.60642788078572818</v>
      </c>
      <c r="P36" s="46" t="s">
        <v>22</v>
      </c>
      <c r="Q36">
        <v>88.206474567884328</v>
      </c>
      <c r="R36">
        <v>118.359196882018</v>
      </c>
    </row>
    <row r="37" spans="1:18" x14ac:dyDescent="0.25">
      <c r="A37" s="165" t="s">
        <v>23</v>
      </c>
      <c r="B37">
        <v>23.927811643302189</v>
      </c>
      <c r="C37">
        <v>12.21103071696392</v>
      </c>
      <c r="H37" s="46" t="s">
        <v>24</v>
      </c>
      <c r="I37">
        <v>0.55418865309503273</v>
      </c>
      <c r="J37">
        <v>0.51389247055023013</v>
      </c>
    </row>
    <row r="38" spans="1:18" x14ac:dyDescent="0.25">
      <c r="H38" s="46" t="s">
        <v>25</v>
      </c>
      <c r="I38">
        <v>0.54265475368412108</v>
      </c>
      <c r="J38">
        <v>0.38820720176778012</v>
      </c>
    </row>
    <row r="39" spans="1:18" x14ac:dyDescent="0.25">
      <c r="H39" s="46" t="s">
        <v>26</v>
      </c>
      <c r="I39">
        <v>0.57135659869316202</v>
      </c>
      <c r="J39">
        <v>0.38928352488435009</v>
      </c>
      <c r="P39" s="46" t="s">
        <v>27</v>
      </c>
      <c r="Q39">
        <v>1752.388877478309</v>
      </c>
    </row>
    <row r="40" spans="1:18" x14ac:dyDescent="0.25">
      <c r="H40" s="46" t="s">
        <v>28</v>
      </c>
      <c r="I40">
        <v>0.27089913776866931</v>
      </c>
      <c r="J40">
        <v>0.48514089245611591</v>
      </c>
    </row>
    <row r="41" spans="1:18" x14ac:dyDescent="0.25">
      <c r="H41" s="46" t="s">
        <v>29</v>
      </c>
      <c r="I41">
        <v>0.68540593139288919</v>
      </c>
      <c r="J41">
        <v>0.34413713946436769</v>
      </c>
    </row>
    <row r="45" spans="1:18" x14ac:dyDescent="0.25">
      <c r="B45" s="165" t="s">
        <v>36</v>
      </c>
      <c r="H45" s="165" t="s">
        <v>40</v>
      </c>
      <c r="P45" s="165" t="s">
        <v>38</v>
      </c>
    </row>
    <row r="46" spans="1:18" x14ac:dyDescent="0.25">
      <c r="A46" s="165"/>
      <c r="B46" s="165" t="s">
        <v>11</v>
      </c>
      <c r="C46" s="165" t="s">
        <v>6</v>
      </c>
      <c r="H46" s="46"/>
      <c r="I46" s="46" t="s">
        <v>12</v>
      </c>
      <c r="J46" s="46" t="s">
        <v>13</v>
      </c>
      <c r="P46" s="46"/>
      <c r="Q46" s="46" t="s">
        <v>12</v>
      </c>
      <c r="R46" s="46" t="s">
        <v>13</v>
      </c>
    </row>
    <row r="47" spans="1:18" x14ac:dyDescent="0.25">
      <c r="A47" s="165" t="s">
        <v>14</v>
      </c>
      <c r="B47">
        <v>1.669168481761933</v>
      </c>
      <c r="C47">
        <v>2.2475294645153641</v>
      </c>
      <c r="H47" s="46" t="s">
        <v>15</v>
      </c>
      <c r="I47">
        <v>0.3990558743967717</v>
      </c>
      <c r="J47">
        <v>0.46971106168821858</v>
      </c>
      <c r="P47" s="46" t="s">
        <v>16</v>
      </c>
      <c r="Q47">
        <v>-13.196781539932759</v>
      </c>
      <c r="R47">
        <v>-0.47853339386635207</v>
      </c>
    </row>
    <row r="48" spans="1:18" x14ac:dyDescent="0.25">
      <c r="A48" s="165" t="s">
        <v>17</v>
      </c>
      <c r="B48">
        <v>7.9630955110505903</v>
      </c>
      <c r="C48">
        <v>8.9838469061258888</v>
      </c>
      <c r="H48" s="46" t="s">
        <v>18</v>
      </c>
      <c r="I48">
        <v>0.37048010672835641</v>
      </c>
      <c r="J48">
        <v>0.49352244712225463</v>
      </c>
      <c r="P48" s="46" t="s">
        <v>19</v>
      </c>
      <c r="Q48">
        <v>13.59145926723637</v>
      </c>
      <c r="R48">
        <v>18.855241497437898</v>
      </c>
    </row>
    <row r="49" spans="1:18" x14ac:dyDescent="0.25">
      <c r="A49" s="165" t="s">
        <v>20</v>
      </c>
      <c r="B49">
        <v>33.835406151871823</v>
      </c>
      <c r="C49">
        <v>24.54030791730721</v>
      </c>
      <c r="H49" s="46" t="s">
        <v>21</v>
      </c>
      <c r="I49">
        <v>0.21414173606854531</v>
      </c>
      <c r="J49">
        <v>0.30863276356353792</v>
      </c>
      <c r="P49" s="46" t="s">
        <v>22</v>
      </c>
      <c r="Q49">
        <v>107.09949164168729</v>
      </c>
      <c r="R49">
        <v>85.496588425287612</v>
      </c>
    </row>
    <row r="50" spans="1:18" x14ac:dyDescent="0.25">
      <c r="A50" s="165" t="s">
        <v>23</v>
      </c>
      <c r="B50">
        <v>18.916388456677861</v>
      </c>
      <c r="C50">
        <v>9.7277645213942403</v>
      </c>
      <c r="H50" s="46" t="s">
        <v>24</v>
      </c>
      <c r="I50">
        <v>0.41094364106648101</v>
      </c>
      <c r="J50">
        <v>0.52251105409421394</v>
      </c>
    </row>
    <row r="51" spans="1:18" x14ac:dyDescent="0.25">
      <c r="H51" s="46" t="s">
        <v>25</v>
      </c>
      <c r="I51">
        <v>0.26610129176122571</v>
      </c>
      <c r="J51">
        <v>0.22838275581882511</v>
      </c>
    </row>
    <row r="52" spans="1:18" x14ac:dyDescent="0.25">
      <c r="H52" s="46" t="s">
        <v>26</v>
      </c>
      <c r="I52">
        <v>0.27005154666774822</v>
      </c>
      <c r="J52">
        <v>0.2740983350923521</v>
      </c>
      <c r="P52" s="46" t="s">
        <v>27</v>
      </c>
      <c r="Q52">
        <v>3323.6593503244321</v>
      </c>
    </row>
    <row r="53" spans="1:18" x14ac:dyDescent="0.25">
      <c r="H53" s="46" t="s">
        <v>28</v>
      </c>
      <c r="I53">
        <v>0.20990792025903721</v>
      </c>
      <c r="J53">
        <v>0.19782216246825371</v>
      </c>
    </row>
    <row r="54" spans="1:18" x14ac:dyDescent="0.25">
      <c r="H54" s="46" t="s">
        <v>29</v>
      </c>
      <c r="I54">
        <v>0.2391979101918493</v>
      </c>
      <c r="J54">
        <v>0.2865557797672672</v>
      </c>
    </row>
    <row r="58" spans="1:18" x14ac:dyDescent="0.25">
      <c r="B58" s="165" t="s">
        <v>42</v>
      </c>
      <c r="H58" s="165" t="s">
        <v>43</v>
      </c>
      <c r="P58" s="165" t="s">
        <v>44</v>
      </c>
    </row>
    <row r="59" spans="1:18" x14ac:dyDescent="0.25">
      <c r="A59" s="165"/>
      <c r="B59" s="165" t="s">
        <v>11</v>
      </c>
      <c r="C59" s="165" t="s">
        <v>6</v>
      </c>
      <c r="H59" s="46"/>
      <c r="I59" s="46" t="s">
        <v>12</v>
      </c>
      <c r="J59" s="46" t="s">
        <v>13</v>
      </c>
      <c r="P59" s="46"/>
      <c r="Q59" s="46" t="s">
        <v>12</v>
      </c>
      <c r="R59" s="46" t="s">
        <v>13</v>
      </c>
    </row>
    <row r="60" spans="1:18" x14ac:dyDescent="0.25">
      <c r="A60" s="165" t="s">
        <v>14</v>
      </c>
      <c r="B60">
        <v>16.00081552568334</v>
      </c>
      <c r="C60">
        <v>4.1046652145791578</v>
      </c>
      <c r="H60" s="46" t="s">
        <v>15</v>
      </c>
      <c r="I60">
        <v>0.24399193040636519</v>
      </c>
      <c r="J60">
        <v>0.18265876077959589</v>
      </c>
      <c r="P60" s="46" t="s">
        <v>16</v>
      </c>
      <c r="Q60">
        <v>-0.764680977060892</v>
      </c>
      <c r="R60">
        <v>-0.57662278334089656</v>
      </c>
    </row>
    <row r="61" spans="1:18" x14ac:dyDescent="0.25">
      <c r="A61" s="165" t="s">
        <v>17</v>
      </c>
      <c r="B61">
        <v>46.037395186193159</v>
      </c>
      <c r="C61">
        <v>27.324596322984821</v>
      </c>
      <c r="H61" s="46" t="s">
        <v>18</v>
      </c>
      <c r="I61">
        <v>0.19107718352485489</v>
      </c>
      <c r="J61">
        <v>0.19739003400295899</v>
      </c>
      <c r="P61" s="46" t="s">
        <v>19</v>
      </c>
      <c r="Q61">
        <v>13.89601236718781</v>
      </c>
      <c r="R61">
        <v>19.79516419269472</v>
      </c>
    </row>
    <row r="62" spans="1:18" x14ac:dyDescent="0.25">
      <c r="A62" s="165" t="s">
        <v>20</v>
      </c>
      <c r="B62">
        <v>18.091722618414629</v>
      </c>
      <c r="C62">
        <v>53.216517307552593</v>
      </c>
      <c r="H62" s="46" t="s">
        <v>21</v>
      </c>
      <c r="I62">
        <v>0.11325361285453921</v>
      </c>
      <c r="J62">
        <v>8.888491181439126E-2</v>
      </c>
      <c r="P62" s="46" t="s">
        <v>22</v>
      </c>
      <c r="Q62">
        <v>106.2849493912852</v>
      </c>
      <c r="R62">
        <v>202.82904714139161</v>
      </c>
    </row>
    <row r="63" spans="1:18" x14ac:dyDescent="0.25">
      <c r="A63" s="165" t="s">
        <v>23</v>
      </c>
      <c r="B63">
        <v>39.112512653121613</v>
      </c>
      <c r="C63">
        <v>17.12992663177673</v>
      </c>
      <c r="H63" s="46" t="s">
        <v>24</v>
      </c>
      <c r="I63">
        <v>0.23079282411795821</v>
      </c>
      <c r="J63">
        <v>0.1140076792650869</v>
      </c>
    </row>
    <row r="64" spans="1:18" x14ac:dyDescent="0.25">
      <c r="H64" s="46" t="s">
        <v>25</v>
      </c>
      <c r="I64">
        <v>0.2428559093057118</v>
      </c>
      <c r="J64">
        <v>0.22470632986816741</v>
      </c>
    </row>
    <row r="65" spans="1:18" x14ac:dyDescent="0.25">
      <c r="H65" s="46" t="s">
        <v>26</v>
      </c>
      <c r="I65">
        <v>0.18537592203342601</v>
      </c>
      <c r="J65">
        <v>0.23212976606497329</v>
      </c>
      <c r="P65" s="46" t="s">
        <v>27</v>
      </c>
      <c r="Q65">
        <v>6018.6375311997326</v>
      </c>
    </row>
    <row r="66" spans="1:18" x14ac:dyDescent="0.25">
      <c r="H66" s="46" t="s">
        <v>28</v>
      </c>
      <c r="I66">
        <v>0.18478552392686459</v>
      </c>
      <c r="J66">
        <v>0.22220031300279999</v>
      </c>
    </row>
    <row r="67" spans="1:18" x14ac:dyDescent="0.25">
      <c r="H67" s="46" t="s">
        <v>29</v>
      </c>
      <c r="I67">
        <v>0.30712514464159257</v>
      </c>
      <c r="J67">
        <v>0.13133916873528659</v>
      </c>
    </row>
    <row r="71" spans="1:18" x14ac:dyDescent="0.25">
      <c r="B71" s="165" t="s">
        <v>45</v>
      </c>
      <c r="H71" s="165" t="s">
        <v>46</v>
      </c>
      <c r="P71" s="165" t="s">
        <v>47</v>
      </c>
    </row>
    <row r="72" spans="1:18" x14ac:dyDescent="0.25">
      <c r="A72" s="165"/>
      <c r="B72" s="165" t="s">
        <v>11</v>
      </c>
      <c r="C72" s="165" t="s">
        <v>6</v>
      </c>
      <c r="H72" s="46"/>
      <c r="I72" s="46" t="s">
        <v>12</v>
      </c>
      <c r="J72" s="46" t="s">
        <v>13</v>
      </c>
      <c r="P72" s="46"/>
      <c r="Q72" s="46" t="s">
        <v>12</v>
      </c>
      <c r="R72" s="46" t="s">
        <v>13</v>
      </c>
    </row>
    <row r="73" spans="1:18" x14ac:dyDescent="0.25">
      <c r="A73" s="165" t="s">
        <v>14</v>
      </c>
      <c r="B73">
        <v>1.4136844409520479</v>
      </c>
      <c r="C73">
        <v>1.155134980495476</v>
      </c>
      <c r="H73" s="46" t="s">
        <v>15</v>
      </c>
      <c r="I73">
        <v>0.29908338598703621</v>
      </c>
      <c r="J73">
        <v>0.2002022746510741</v>
      </c>
      <c r="P73" s="46" t="s">
        <v>16</v>
      </c>
      <c r="Q73">
        <v>-7.07201268778299E-2</v>
      </c>
      <c r="R73">
        <v>9.5898748666175274E-2</v>
      </c>
    </row>
    <row r="74" spans="1:18" x14ac:dyDescent="0.25">
      <c r="A74" s="165" t="s">
        <v>17</v>
      </c>
      <c r="B74">
        <v>5.822726837022973</v>
      </c>
      <c r="C74">
        <v>2.7581898005183452</v>
      </c>
      <c r="H74" s="46" t="s">
        <v>18</v>
      </c>
      <c r="I74">
        <v>0.28255898636258908</v>
      </c>
      <c r="J74">
        <v>0.1664353741516095</v>
      </c>
      <c r="P74" s="46" t="s">
        <v>19</v>
      </c>
      <c r="Q74">
        <v>1.8330985255292369</v>
      </c>
      <c r="R74">
        <v>3.2306324768775219</v>
      </c>
    </row>
    <row r="75" spans="1:18" x14ac:dyDescent="0.25">
      <c r="A75" s="165" t="s">
        <v>20</v>
      </c>
      <c r="B75">
        <v>6.8353994695698246</v>
      </c>
      <c r="C75">
        <v>5.7769480740941734</v>
      </c>
      <c r="H75" s="46" t="s">
        <v>21</v>
      </c>
      <c r="I75">
        <v>0.1789088596178682</v>
      </c>
      <c r="J75">
        <v>0.19860105221064281</v>
      </c>
      <c r="P75" s="46" t="s">
        <v>22</v>
      </c>
      <c r="Q75">
        <v>11.64047101136709</v>
      </c>
      <c r="R75">
        <v>21.210590387455429</v>
      </c>
    </row>
    <row r="76" spans="1:18" x14ac:dyDescent="0.25">
      <c r="A76" s="165" t="s">
        <v>23</v>
      </c>
      <c r="B76">
        <v>3.6939811554970272</v>
      </c>
      <c r="C76">
        <v>2.8787268671141359</v>
      </c>
      <c r="H76" s="46" t="s">
        <v>24</v>
      </c>
      <c r="I76">
        <v>0.33716101221777539</v>
      </c>
      <c r="J76">
        <v>0.26357874345020349</v>
      </c>
    </row>
    <row r="77" spans="1:18" x14ac:dyDescent="0.25">
      <c r="H77" s="46" t="s">
        <v>25</v>
      </c>
      <c r="I77">
        <v>0.16097479354482719</v>
      </c>
      <c r="J77">
        <v>0.10561703214309751</v>
      </c>
    </row>
    <row r="78" spans="1:18" x14ac:dyDescent="0.25">
      <c r="H78" s="46" t="s">
        <v>26</v>
      </c>
      <c r="I78">
        <v>0.20211032397050441</v>
      </c>
      <c r="J78">
        <v>0.1270524132207379</v>
      </c>
      <c r="P78" s="46" t="s">
        <v>27</v>
      </c>
      <c r="Q78">
        <v>80.128496309510481</v>
      </c>
    </row>
    <row r="79" spans="1:18" x14ac:dyDescent="0.25">
      <c r="H79" s="46" t="s">
        <v>28</v>
      </c>
      <c r="I79">
        <v>0.2020471602080201</v>
      </c>
      <c r="J79">
        <v>0.20485504203520891</v>
      </c>
    </row>
    <row r="80" spans="1:18" x14ac:dyDescent="0.25">
      <c r="H80" s="46" t="s">
        <v>29</v>
      </c>
      <c r="I80">
        <v>0.1655023820739957</v>
      </c>
      <c r="J80">
        <v>0.1694265403961685</v>
      </c>
    </row>
    <row r="84" spans="1:18" x14ac:dyDescent="0.25">
      <c r="B84" s="165" t="s">
        <v>48</v>
      </c>
      <c r="H84" s="165" t="s">
        <v>52</v>
      </c>
      <c r="P84" s="165" t="s">
        <v>50</v>
      </c>
    </row>
    <row r="85" spans="1:18" x14ac:dyDescent="0.25">
      <c r="A85" s="165"/>
      <c r="B85" s="165" t="s">
        <v>11</v>
      </c>
      <c r="C85" s="165" t="s">
        <v>6</v>
      </c>
      <c r="H85" s="46"/>
      <c r="I85" s="46" t="s">
        <v>12</v>
      </c>
      <c r="J85" s="46" t="s">
        <v>13</v>
      </c>
      <c r="P85" s="46"/>
      <c r="Q85" s="46" t="s">
        <v>12</v>
      </c>
      <c r="R85" s="46" t="s">
        <v>13</v>
      </c>
    </row>
    <row r="86" spans="1:18" x14ac:dyDescent="0.25">
      <c r="A86" s="165" t="s">
        <v>14</v>
      </c>
      <c r="B86">
        <v>4.2026712308330652</v>
      </c>
      <c r="C86">
        <v>4.5008929240340736</v>
      </c>
      <c r="H86" s="46" t="s">
        <v>15</v>
      </c>
      <c r="I86">
        <v>0.30131781799453711</v>
      </c>
      <c r="J86">
        <v>0.30365202962616328</v>
      </c>
      <c r="P86" s="46" t="s">
        <v>16</v>
      </c>
      <c r="Q86">
        <v>0.85667358439635732</v>
      </c>
      <c r="R86">
        <v>-0.22636341120405101</v>
      </c>
    </row>
    <row r="87" spans="1:18" x14ac:dyDescent="0.25">
      <c r="A87" s="165" t="s">
        <v>17</v>
      </c>
      <c r="B87">
        <v>20.59907060912948</v>
      </c>
      <c r="C87">
        <v>37.180418007714927</v>
      </c>
      <c r="H87" s="46" t="s">
        <v>18</v>
      </c>
      <c r="I87">
        <v>0.34493857878565892</v>
      </c>
      <c r="J87">
        <v>0.41301494490200269</v>
      </c>
      <c r="P87" s="46" t="s">
        <v>19</v>
      </c>
      <c r="Q87">
        <v>11.94701538081743</v>
      </c>
      <c r="R87">
        <v>16.02714414936187</v>
      </c>
    </row>
    <row r="88" spans="1:18" x14ac:dyDescent="0.25">
      <c r="A88" s="165" t="s">
        <v>20</v>
      </c>
      <c r="B88">
        <v>30.019997900223121</v>
      </c>
      <c r="C88">
        <v>24.97726839723936</v>
      </c>
      <c r="H88" s="46" t="s">
        <v>21</v>
      </c>
      <c r="I88">
        <v>0.39426010005517392</v>
      </c>
      <c r="J88">
        <v>0.40090135771864782</v>
      </c>
      <c r="P88" s="46" t="s">
        <v>22</v>
      </c>
      <c r="Q88">
        <v>83.090629180132694</v>
      </c>
      <c r="R88">
        <v>156.27714098304071</v>
      </c>
    </row>
    <row r="89" spans="1:18" x14ac:dyDescent="0.25">
      <c r="A89" s="165" t="s">
        <v>23</v>
      </c>
      <c r="B89">
        <v>19.607896440424081</v>
      </c>
      <c r="C89">
        <v>14.172696947117471</v>
      </c>
      <c r="H89" s="46" t="s">
        <v>24</v>
      </c>
      <c r="I89">
        <v>0.31147477654197908</v>
      </c>
      <c r="J89">
        <v>0.28338761838011112</v>
      </c>
    </row>
    <row r="90" spans="1:18" x14ac:dyDescent="0.25">
      <c r="H90" s="46" t="s">
        <v>25</v>
      </c>
      <c r="I90">
        <v>0.28689516957111261</v>
      </c>
      <c r="J90">
        <v>0.19909968578454981</v>
      </c>
    </row>
    <row r="91" spans="1:18" x14ac:dyDescent="0.25">
      <c r="H91" s="46" t="s">
        <v>26</v>
      </c>
      <c r="I91">
        <v>0.48906863935976957</v>
      </c>
      <c r="J91">
        <v>0.49797902647614412</v>
      </c>
      <c r="P91" s="46" t="s">
        <v>27</v>
      </c>
      <c r="Q91">
        <v>3394.3175336203012</v>
      </c>
    </row>
    <row r="92" spans="1:18" x14ac:dyDescent="0.25">
      <c r="H92" s="46" t="s">
        <v>28</v>
      </c>
      <c r="I92">
        <v>0.40441854518078191</v>
      </c>
      <c r="J92">
        <v>0.56278007706026056</v>
      </c>
    </row>
    <row r="93" spans="1:18" x14ac:dyDescent="0.25">
      <c r="H93" s="46" t="s">
        <v>29</v>
      </c>
      <c r="I93">
        <v>0.43897420623232392</v>
      </c>
      <c r="J93">
        <v>0.47724403404374682</v>
      </c>
    </row>
    <row r="97" spans="1:18" x14ac:dyDescent="0.25">
      <c r="B97" s="165" t="s">
        <v>54</v>
      </c>
      <c r="H97" s="165" t="s">
        <v>55</v>
      </c>
      <c r="P97" s="165" t="s">
        <v>56</v>
      </c>
    </row>
    <row r="98" spans="1:18" x14ac:dyDescent="0.25">
      <c r="A98" s="165"/>
      <c r="B98" s="165" t="s">
        <v>11</v>
      </c>
      <c r="C98" s="165" t="s">
        <v>6</v>
      </c>
      <c r="H98" s="46"/>
      <c r="I98" s="46" t="s">
        <v>12</v>
      </c>
      <c r="J98" s="46" t="s">
        <v>13</v>
      </c>
      <c r="P98" s="46"/>
      <c r="Q98" s="46" t="s">
        <v>12</v>
      </c>
      <c r="R98" s="46" t="s">
        <v>13</v>
      </c>
    </row>
    <row r="99" spans="1:18" x14ac:dyDescent="0.25">
      <c r="A99" s="165" t="s">
        <v>14</v>
      </c>
      <c r="B99">
        <v>6.5251118658837788</v>
      </c>
      <c r="C99">
        <v>6.5412001222623681</v>
      </c>
      <c r="H99" s="46" t="s">
        <v>15</v>
      </c>
      <c r="I99">
        <v>0.19712613222113479</v>
      </c>
      <c r="J99">
        <v>0.17105071752996401</v>
      </c>
      <c r="P99" s="46" t="s">
        <v>16</v>
      </c>
      <c r="Q99">
        <v>-8.1856264065437917E-2</v>
      </c>
      <c r="R99">
        <v>-2.2413979552828669E-2</v>
      </c>
    </row>
    <row r="100" spans="1:18" x14ac:dyDescent="0.25">
      <c r="A100" s="165" t="s">
        <v>17</v>
      </c>
      <c r="B100">
        <v>43.391802355242689</v>
      </c>
      <c r="C100">
        <v>26.80062516547228</v>
      </c>
      <c r="H100" s="46" t="s">
        <v>18</v>
      </c>
      <c r="I100">
        <v>0.1577459017639968</v>
      </c>
      <c r="J100">
        <v>0.1561246666608273</v>
      </c>
      <c r="P100" s="46" t="s">
        <v>19</v>
      </c>
      <c r="Q100">
        <v>6.1212179533808504</v>
      </c>
      <c r="R100">
        <v>8.2966130441274277</v>
      </c>
    </row>
    <row r="101" spans="1:18" x14ac:dyDescent="0.25">
      <c r="A101" s="165" t="s">
        <v>20</v>
      </c>
      <c r="B101">
        <v>16.102668472696809</v>
      </c>
      <c r="C101">
        <v>6.7928804249757908</v>
      </c>
      <c r="H101" s="46" t="s">
        <v>21</v>
      </c>
      <c r="I101">
        <v>0.29683766436605552</v>
      </c>
      <c r="J101">
        <v>0.30604666865660818</v>
      </c>
      <c r="P101" s="46" t="s">
        <v>22</v>
      </c>
      <c r="Q101">
        <v>40.683298184787922</v>
      </c>
      <c r="R101">
        <v>52.687363086434289</v>
      </c>
    </row>
    <row r="102" spans="1:18" x14ac:dyDescent="0.25">
      <c r="A102" s="165" t="s">
        <v>23</v>
      </c>
      <c r="B102">
        <v>16.134486425833391</v>
      </c>
      <c r="C102">
        <v>5.4641329722759888</v>
      </c>
      <c r="H102" s="46" t="s">
        <v>24</v>
      </c>
      <c r="I102">
        <v>0.2144533852966212</v>
      </c>
      <c r="J102">
        <v>0.1685494113438023</v>
      </c>
    </row>
    <row r="103" spans="1:18" x14ac:dyDescent="0.25">
      <c r="H103" s="46" t="s">
        <v>25</v>
      </c>
      <c r="I103">
        <v>9.9313405082727235E-2</v>
      </c>
      <c r="J103">
        <v>7.7297975259999679E-2</v>
      </c>
    </row>
    <row r="104" spans="1:18" x14ac:dyDescent="0.25">
      <c r="H104" s="46" t="s">
        <v>26</v>
      </c>
      <c r="I104">
        <v>0.14704485715023941</v>
      </c>
      <c r="J104">
        <v>0.11153960226652621</v>
      </c>
      <c r="P104" s="46" t="s">
        <v>27</v>
      </c>
      <c r="Q104">
        <v>794.22351999788907</v>
      </c>
    </row>
    <row r="105" spans="1:18" x14ac:dyDescent="0.25">
      <c r="H105" s="46" t="s">
        <v>28</v>
      </c>
      <c r="I105">
        <v>0.2159772005763988</v>
      </c>
      <c r="J105">
        <v>0.22978867806758299</v>
      </c>
    </row>
    <row r="106" spans="1:18" x14ac:dyDescent="0.25">
      <c r="H106" s="46" t="s">
        <v>29</v>
      </c>
      <c r="I106">
        <v>0.34617321385127708</v>
      </c>
      <c r="J106">
        <v>0.3270304681271749</v>
      </c>
    </row>
    <row r="110" spans="1:18" x14ac:dyDescent="0.25">
      <c r="B110" s="165" t="s">
        <v>57</v>
      </c>
      <c r="H110" s="165" t="s">
        <v>58</v>
      </c>
      <c r="P110" s="165" t="s">
        <v>59</v>
      </c>
    </row>
    <row r="111" spans="1:18" x14ac:dyDescent="0.25">
      <c r="A111" s="165"/>
      <c r="B111" s="165" t="s">
        <v>11</v>
      </c>
      <c r="C111" s="165" t="s">
        <v>6</v>
      </c>
      <c r="H111" s="46"/>
      <c r="I111" s="46" t="s">
        <v>12</v>
      </c>
      <c r="J111" s="46" t="s">
        <v>13</v>
      </c>
      <c r="P111" s="46"/>
      <c r="Q111" s="46" t="s">
        <v>12</v>
      </c>
      <c r="R111" s="46" t="s">
        <v>13</v>
      </c>
    </row>
    <row r="112" spans="1:18" x14ac:dyDescent="0.25">
      <c r="A112" s="165" t="s">
        <v>14</v>
      </c>
      <c r="B112">
        <v>1.6036658969308879</v>
      </c>
      <c r="C112">
        <v>1.22546915334385</v>
      </c>
      <c r="H112" s="46" t="s">
        <v>15</v>
      </c>
      <c r="I112">
        <v>0.31821078681718468</v>
      </c>
      <c r="J112">
        <v>0.30702558895549692</v>
      </c>
      <c r="P112" s="46" t="s">
        <v>16</v>
      </c>
      <c r="Q112">
        <v>-1.2507409875833</v>
      </c>
      <c r="R112">
        <v>0.32778412779474603</v>
      </c>
    </row>
    <row r="113" spans="1:18" x14ac:dyDescent="0.25">
      <c r="A113" s="165" t="s">
        <v>17</v>
      </c>
      <c r="B113">
        <v>12.99302028210607</v>
      </c>
      <c r="C113">
        <v>4.4565352636083819</v>
      </c>
      <c r="H113" s="46" t="s">
        <v>18</v>
      </c>
      <c r="I113">
        <v>0.27307719572120709</v>
      </c>
      <c r="J113">
        <v>0.29518675396314492</v>
      </c>
      <c r="P113" s="46" t="s">
        <v>19</v>
      </c>
      <c r="Q113">
        <v>8.413054871503812</v>
      </c>
      <c r="R113">
        <v>25.69261096860647</v>
      </c>
    </row>
    <row r="114" spans="1:18" x14ac:dyDescent="0.25">
      <c r="A114" s="165" t="s">
        <v>20</v>
      </c>
      <c r="B114">
        <v>24.665987317278141</v>
      </c>
      <c r="C114">
        <v>34.714987760439591</v>
      </c>
      <c r="H114" s="46" t="s">
        <v>21</v>
      </c>
      <c r="I114">
        <v>0.12757883923758789</v>
      </c>
      <c r="J114">
        <v>0.1214911606028455</v>
      </c>
      <c r="P114" s="46" t="s">
        <v>22</v>
      </c>
      <c r="Q114">
        <v>35.231039187189239</v>
      </c>
      <c r="R114">
        <v>104.8767891876694</v>
      </c>
    </row>
    <row r="115" spans="1:18" x14ac:dyDescent="0.25">
      <c r="A115" s="165" t="s">
        <v>23</v>
      </c>
      <c r="B115">
        <v>16.896689571462421</v>
      </c>
      <c r="C115">
        <v>22.919846800975119</v>
      </c>
      <c r="H115" s="46" t="s">
        <v>24</v>
      </c>
      <c r="I115">
        <v>0.16455183060020781</v>
      </c>
      <c r="J115">
        <v>0.1947292204561365</v>
      </c>
    </row>
    <row r="116" spans="1:18" x14ac:dyDescent="0.25">
      <c r="H116" s="46" t="s">
        <v>25</v>
      </c>
      <c r="I116">
        <v>0.17539599167186201</v>
      </c>
      <c r="J116">
        <v>0.2030902837677932</v>
      </c>
    </row>
    <row r="117" spans="1:18" x14ac:dyDescent="0.25">
      <c r="H117" s="46" t="s">
        <v>26</v>
      </c>
      <c r="I117">
        <v>0.18864448958472579</v>
      </c>
      <c r="J117">
        <v>0.16989375543986271</v>
      </c>
      <c r="P117" s="46" t="s">
        <v>27</v>
      </c>
      <c r="Q117">
        <v>1784.5745580776311</v>
      </c>
    </row>
    <row r="118" spans="1:18" x14ac:dyDescent="0.25">
      <c r="H118" s="46" t="s">
        <v>28</v>
      </c>
      <c r="I118">
        <v>0.25536408469741873</v>
      </c>
      <c r="J118">
        <v>0.28084937147689309</v>
      </c>
    </row>
    <row r="119" spans="1:18" x14ac:dyDescent="0.25">
      <c r="H119" s="46" t="s">
        <v>29</v>
      </c>
      <c r="I119">
        <v>0.22290351366835709</v>
      </c>
      <c r="J119">
        <v>0.22237314435179831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1.5888552556788931</v>
      </c>
      <c r="C146">
        <v>1.0784272435074269</v>
      </c>
    </row>
    <row r="147" spans="1:25" x14ac:dyDescent="0.25">
      <c r="A147" s="165" t="s">
        <v>17</v>
      </c>
      <c r="B147">
        <v>4.4411961534090034</v>
      </c>
      <c r="C147">
        <v>2.0014275219101769</v>
      </c>
    </row>
    <row r="148" spans="1:25" x14ac:dyDescent="0.25">
      <c r="A148" s="165" t="s">
        <v>20</v>
      </c>
      <c r="B148">
        <v>1.9560433091904981</v>
      </c>
      <c r="C148">
        <v>2.5646423634205031</v>
      </c>
    </row>
    <row r="149" spans="1:25" x14ac:dyDescent="0.25">
      <c r="A149" s="165" t="s">
        <v>23</v>
      </c>
      <c r="B149">
        <v>1.2545521706736309</v>
      </c>
      <c r="C149">
        <v>2.1121418396703979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47"/>
      <c r="B159" s="47" t="s">
        <v>12</v>
      </c>
      <c r="C159" s="47" t="s">
        <v>68</v>
      </c>
      <c r="D159" s="47" t="s">
        <v>69</v>
      </c>
      <c r="H159" s="47"/>
      <c r="I159" s="47" t="s">
        <v>13</v>
      </c>
      <c r="J159" s="47" t="s">
        <v>70</v>
      </c>
      <c r="K159" s="47" t="s">
        <v>71</v>
      </c>
      <c r="O159" s="47"/>
      <c r="P159" s="47" t="s">
        <v>12</v>
      </c>
      <c r="Q159" s="47" t="s">
        <v>13</v>
      </c>
      <c r="W159" s="47"/>
      <c r="X159" s="47" t="s">
        <v>12</v>
      </c>
      <c r="Y159" s="47" t="s">
        <v>13</v>
      </c>
    </row>
    <row r="160" spans="1:25" x14ac:dyDescent="0.25">
      <c r="A160" s="47" t="s">
        <v>14</v>
      </c>
      <c r="B160">
        <v>-0.13324257791630409</v>
      </c>
      <c r="C160">
        <v>7.3548773109990409E-3</v>
      </c>
      <c r="D160">
        <v>2.8742547136411591E-2</v>
      </c>
      <c r="H160" s="47" t="s">
        <v>72</v>
      </c>
      <c r="I160">
        <v>-0.1533457627977958</v>
      </c>
      <c r="J160">
        <v>8.0527827870764419E-3</v>
      </c>
      <c r="K160">
        <v>4.1057280807818362E-2</v>
      </c>
      <c r="O160" s="47" t="s">
        <v>73</v>
      </c>
      <c r="P160">
        <v>-7.4493123901067798E-2</v>
      </c>
      <c r="Q160">
        <v>9.5351420410081877E-2</v>
      </c>
      <c r="W160" s="47" t="s">
        <v>15</v>
      </c>
      <c r="X160">
        <v>0.1006610857359695</v>
      </c>
      <c r="Y160">
        <v>-8.2085195235141704E-3</v>
      </c>
    </row>
    <row r="161" spans="1:25" x14ac:dyDescent="0.25">
      <c r="A161" s="47" t="s">
        <v>17</v>
      </c>
      <c r="B161">
        <v>4.9650443224723943E-2</v>
      </c>
      <c r="C161">
        <v>5.2019107611508311E-2</v>
      </c>
      <c r="D161">
        <v>1.134946894615842E-2</v>
      </c>
      <c r="H161" s="47" t="s">
        <v>74</v>
      </c>
      <c r="I161">
        <v>7.1266381450497615E-2</v>
      </c>
      <c r="J161">
        <v>-5.6663209365530438E-2</v>
      </c>
      <c r="K161">
        <v>-1.3729039005666729E-2</v>
      </c>
      <c r="O161" s="47" t="s">
        <v>75</v>
      </c>
      <c r="P161">
        <v>-6.6339039621463716E-2</v>
      </c>
      <c r="Q161">
        <v>-0.17051714561692571</v>
      </c>
      <c r="W161" s="47" t="s">
        <v>18</v>
      </c>
      <c r="X161">
        <v>0.109411857652516</v>
      </c>
      <c r="Y161">
        <v>-4.6358152521221697E-2</v>
      </c>
    </row>
    <row r="162" spans="1:25" x14ac:dyDescent="0.25">
      <c r="A162" s="47" t="s">
        <v>20</v>
      </c>
      <c r="B162">
        <v>0.40041544926722777</v>
      </c>
      <c r="C162">
        <v>-5.6678450988068389E-2</v>
      </c>
      <c r="D162">
        <v>-7.7274475226969258E-2</v>
      </c>
      <c r="H162" s="47" t="s">
        <v>76</v>
      </c>
      <c r="I162">
        <v>-8.5219481638459965E-2</v>
      </c>
      <c r="J162">
        <v>6.6744978159065563E-2</v>
      </c>
      <c r="K162">
        <v>0.101597792293474</v>
      </c>
      <c r="O162" s="47" t="s">
        <v>77</v>
      </c>
      <c r="P162">
        <v>0.30283158632581553</v>
      </c>
      <c r="Q162">
        <v>0.26651766743681199</v>
      </c>
      <c r="W162" s="47" t="s">
        <v>21</v>
      </c>
      <c r="X162">
        <v>-0.17970468623091571</v>
      </c>
      <c r="Y162">
        <v>-0.1186597876653751</v>
      </c>
    </row>
    <row r="163" spans="1:25" x14ac:dyDescent="0.25">
      <c r="A163" s="47" t="s">
        <v>23</v>
      </c>
      <c r="B163">
        <v>1.215054951037719E-2</v>
      </c>
      <c r="C163">
        <v>1.400557956418637E-3</v>
      </c>
      <c r="D163">
        <v>3.6426043335180398E-3</v>
      </c>
      <c r="H163" s="47" t="s">
        <v>78</v>
      </c>
      <c r="I163">
        <v>0.25719532013745122</v>
      </c>
      <c r="J163">
        <v>-5.3170256971631337E-2</v>
      </c>
      <c r="K163">
        <v>-5.1543493679544673E-2</v>
      </c>
      <c r="O163" s="47" t="s">
        <v>79</v>
      </c>
      <c r="P163">
        <v>-0.26580343977117199</v>
      </c>
      <c r="Q163">
        <v>-0.15803280281106419</v>
      </c>
      <c r="W163" s="47" t="s">
        <v>24</v>
      </c>
      <c r="X163">
        <v>-3.6905525186939722E-2</v>
      </c>
      <c r="Y163">
        <v>-0.12483774113483349</v>
      </c>
    </row>
    <row r="164" spans="1:25" x14ac:dyDescent="0.25">
      <c r="W164" s="47" t="s">
        <v>25</v>
      </c>
      <c r="X164">
        <v>0.14947830000295129</v>
      </c>
      <c r="Y164">
        <v>0.1225237331733575</v>
      </c>
    </row>
    <row r="165" spans="1:25" x14ac:dyDescent="0.25">
      <c r="W165" s="47" t="s">
        <v>26</v>
      </c>
      <c r="X165">
        <v>0.26793270692385318</v>
      </c>
      <c r="Y165">
        <v>7.8559168180063532E-2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47" t="s">
        <v>28</v>
      </c>
      <c r="X166">
        <v>0.33748591664558208</v>
      </c>
      <c r="Y166">
        <v>0.24607977597421971</v>
      </c>
    </row>
    <row r="167" spans="1:25" x14ac:dyDescent="0.25">
      <c r="A167" s="47"/>
      <c r="B167" s="47" t="s">
        <v>12</v>
      </c>
      <c r="C167" s="47" t="s">
        <v>68</v>
      </c>
      <c r="D167" s="47" t="s">
        <v>69</v>
      </c>
      <c r="H167" s="47"/>
      <c r="I167" s="47" t="s">
        <v>13</v>
      </c>
      <c r="J167" s="47" t="s">
        <v>70</v>
      </c>
      <c r="K167" s="47" t="s">
        <v>71</v>
      </c>
      <c r="O167" s="47"/>
      <c r="P167" s="47" t="s">
        <v>12</v>
      </c>
      <c r="Q167" s="47" t="s">
        <v>13</v>
      </c>
      <c r="W167" s="47" t="s">
        <v>29</v>
      </c>
      <c r="X167">
        <v>4.8866310781697753E-4</v>
      </c>
      <c r="Y167">
        <v>9.4237931007921466E-2</v>
      </c>
    </row>
    <row r="168" spans="1:25" x14ac:dyDescent="0.25">
      <c r="A168" s="47" t="s">
        <v>14</v>
      </c>
      <c r="B168">
        <v>0.13090304509604969</v>
      </c>
      <c r="C168">
        <v>0.30807992959463049</v>
      </c>
      <c r="D168">
        <v>0.20185205089759159</v>
      </c>
      <c r="H168" s="47" t="s">
        <v>72</v>
      </c>
      <c r="I168">
        <v>0.76206093400619046</v>
      </c>
      <c r="J168">
        <v>-2.0071966801665868E-3</v>
      </c>
      <c r="K168">
        <v>-7.9694885358304504E-2</v>
      </c>
      <c r="O168" s="47" t="s">
        <v>73</v>
      </c>
      <c r="P168">
        <v>0.43413360139067447</v>
      </c>
      <c r="Q168">
        <v>0.50482821754838847</v>
      </c>
    </row>
    <row r="169" spans="1:25" x14ac:dyDescent="0.25">
      <c r="A169" s="47" t="s">
        <v>17</v>
      </c>
      <c r="B169">
        <v>0.38683828964144312</v>
      </c>
      <c r="C169">
        <v>0.21496686149691629</v>
      </c>
      <c r="D169">
        <v>0.1073731254388488</v>
      </c>
      <c r="H169" s="47" t="s">
        <v>74</v>
      </c>
      <c r="I169">
        <v>0.52011159379883953</v>
      </c>
      <c r="J169">
        <v>1.87497859037356E-3</v>
      </c>
      <c r="K169">
        <v>-0.1214612107752082</v>
      </c>
      <c r="O169" s="47" t="s">
        <v>75</v>
      </c>
      <c r="P169">
        <v>0.70793158378117127</v>
      </c>
      <c r="Q169">
        <v>0.772817818073541</v>
      </c>
    </row>
    <row r="170" spans="1:25" x14ac:dyDescent="0.25">
      <c r="A170" s="47" t="s">
        <v>20</v>
      </c>
      <c r="B170">
        <v>0.51953508513657365</v>
      </c>
      <c r="C170">
        <v>-1.1822961272055369E-2</v>
      </c>
      <c r="D170">
        <v>2.7885744311227032E-4</v>
      </c>
      <c r="H170" s="47" t="s">
        <v>76</v>
      </c>
      <c r="I170">
        <v>0.68170462310111357</v>
      </c>
      <c r="J170">
        <v>-5.8316531903570709E-2</v>
      </c>
      <c r="K170">
        <v>-0.11734576542016779</v>
      </c>
      <c r="O170" s="47" t="s">
        <v>77</v>
      </c>
      <c r="P170">
        <v>0.53784052864825749</v>
      </c>
      <c r="Q170">
        <v>0.59020100120330443</v>
      </c>
      <c r="W170" s="165" t="s">
        <v>81</v>
      </c>
    </row>
    <row r="171" spans="1:25" x14ac:dyDescent="0.25">
      <c r="A171" s="47" t="s">
        <v>23</v>
      </c>
      <c r="B171">
        <v>0.70882490684676791</v>
      </c>
      <c r="C171">
        <v>5.1060838127758509E-2</v>
      </c>
      <c r="D171">
        <v>-1.0934904668101819E-2</v>
      </c>
      <c r="H171" s="47" t="s">
        <v>78</v>
      </c>
      <c r="I171">
        <v>0.35697519759530733</v>
      </c>
      <c r="J171">
        <v>1.4910046581542869E-3</v>
      </c>
      <c r="K171">
        <v>-3.8738167497152663E-2</v>
      </c>
      <c r="O171" s="47" t="s">
        <v>79</v>
      </c>
      <c r="P171">
        <v>0.54119077805144222</v>
      </c>
      <c r="Q171">
        <v>0.6116880139665708</v>
      </c>
      <c r="W171" s="47"/>
      <c r="X171" s="47" t="s">
        <v>12</v>
      </c>
      <c r="Y171" s="47" t="s">
        <v>13</v>
      </c>
    </row>
    <row r="172" spans="1:25" x14ac:dyDescent="0.25">
      <c r="W172" s="47" t="s">
        <v>15</v>
      </c>
      <c r="X172">
        <v>0.4124632189979201</v>
      </c>
      <c r="Y172">
        <v>0.41643073180019069</v>
      </c>
    </row>
    <row r="173" spans="1:25" x14ac:dyDescent="0.25">
      <c r="W173" s="47" t="s">
        <v>18</v>
      </c>
      <c r="X173">
        <v>0.5726792391332538</v>
      </c>
      <c r="Y173">
        <v>0.55340814919171244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47" t="s">
        <v>21</v>
      </c>
      <c r="X174">
        <v>0.6319734486100641</v>
      </c>
      <c r="Y174">
        <v>0.66591331322425018</v>
      </c>
    </row>
    <row r="175" spans="1:25" x14ac:dyDescent="0.25">
      <c r="A175" s="47"/>
      <c r="B175" s="47" t="s">
        <v>12</v>
      </c>
      <c r="C175" s="47" t="s">
        <v>68</v>
      </c>
      <c r="D175" s="47" t="s">
        <v>69</v>
      </c>
      <c r="H175" s="47"/>
      <c r="I175" s="47" t="s">
        <v>13</v>
      </c>
      <c r="J175" s="47" t="s">
        <v>70</v>
      </c>
      <c r="K175" s="47" t="s">
        <v>71</v>
      </c>
      <c r="O175" s="47"/>
      <c r="P175" s="47" t="s">
        <v>12</v>
      </c>
      <c r="Q175" s="47" t="s">
        <v>13</v>
      </c>
      <c r="W175" s="47" t="s">
        <v>24</v>
      </c>
      <c r="X175">
        <v>0.69344781134294986</v>
      </c>
      <c r="Y175">
        <v>0.75117611206633339</v>
      </c>
    </row>
    <row r="176" spans="1:25" x14ac:dyDescent="0.25">
      <c r="A176" s="47" t="s">
        <v>14</v>
      </c>
      <c r="B176">
        <v>-5.4290529831642932E-2</v>
      </c>
      <c r="C176">
        <v>-6.4981683849633903E-2</v>
      </c>
      <c r="D176">
        <v>-2.215433573572646E-2</v>
      </c>
      <c r="H176" s="47" t="s">
        <v>72</v>
      </c>
      <c r="I176">
        <v>0.65611183574303344</v>
      </c>
      <c r="J176">
        <v>-3.529717061004399E-2</v>
      </c>
      <c r="K176">
        <v>-5.6188550188515816E-3</v>
      </c>
      <c r="O176" s="47" t="s">
        <v>73</v>
      </c>
      <c r="P176">
        <v>0.13232905137056589</v>
      </c>
      <c r="Q176">
        <v>0.3124737221699076</v>
      </c>
      <c r="W176" s="47" t="s">
        <v>25</v>
      </c>
      <c r="X176">
        <v>0.36175186851765367</v>
      </c>
      <c r="Y176">
        <v>0.30836016528854882</v>
      </c>
    </row>
    <row r="177" spans="1:25" x14ac:dyDescent="0.25">
      <c r="A177" s="47" t="s">
        <v>17</v>
      </c>
      <c r="B177">
        <v>-0.15916179854231011</v>
      </c>
      <c r="C177">
        <v>4.8532570038822657E-2</v>
      </c>
      <c r="D177">
        <v>0.1190797856697846</v>
      </c>
      <c r="H177" s="47" t="s">
        <v>74</v>
      </c>
      <c r="I177">
        <v>0.32263897422750848</v>
      </c>
      <c r="J177">
        <v>6.518849666324382E-2</v>
      </c>
      <c r="K177">
        <v>3.1386965467658692E-2</v>
      </c>
      <c r="O177" s="47" t="s">
        <v>75</v>
      </c>
      <c r="P177">
        <v>-0.1179407801192625</v>
      </c>
      <c r="Q177">
        <v>0.65750334914359243</v>
      </c>
      <c r="W177" s="47" t="s">
        <v>26</v>
      </c>
      <c r="X177">
        <v>0.49949871226298009</v>
      </c>
      <c r="Y177">
        <v>0.45106865265818658</v>
      </c>
    </row>
    <row r="178" spans="1:25" x14ac:dyDescent="0.25">
      <c r="A178" s="47" t="s">
        <v>20</v>
      </c>
      <c r="B178">
        <v>0.20923517922523299</v>
      </c>
      <c r="C178">
        <v>-0.2020182509991626</v>
      </c>
      <c r="D178">
        <v>-0.1351268352450139</v>
      </c>
      <c r="H178" s="47" t="s">
        <v>76</v>
      </c>
      <c r="I178">
        <v>0.74365730555240606</v>
      </c>
      <c r="J178">
        <v>2.8311584456097359E-2</v>
      </c>
      <c r="K178">
        <v>2.4137720961908801E-2</v>
      </c>
      <c r="O178" s="47" t="s">
        <v>77</v>
      </c>
      <c r="P178">
        <v>7.9755505381841396E-2</v>
      </c>
      <c r="Q178">
        <v>0.36339627744538422</v>
      </c>
      <c r="W178" s="47" t="s">
        <v>28</v>
      </c>
      <c r="X178">
        <v>0.6074425198846144</v>
      </c>
      <c r="Y178">
        <v>0.63722043888192437</v>
      </c>
    </row>
    <row r="179" spans="1:25" x14ac:dyDescent="0.25">
      <c r="A179" s="47" t="s">
        <v>23</v>
      </c>
      <c r="B179">
        <v>9.7664328251027027E-2</v>
      </c>
      <c r="C179">
        <v>0.1125388123275782</v>
      </c>
      <c r="D179">
        <v>0.18723988408971179</v>
      </c>
      <c r="H179" s="47" t="s">
        <v>78</v>
      </c>
      <c r="I179">
        <v>0.1911359574698393</v>
      </c>
      <c r="J179">
        <v>-6.5714107604244856E-2</v>
      </c>
      <c r="K179">
        <v>-6.4182551142998312E-2</v>
      </c>
      <c r="O179" s="47" t="s">
        <v>79</v>
      </c>
      <c r="P179">
        <v>-0.12041555527084739</v>
      </c>
      <c r="Q179">
        <v>0.70463386949359874</v>
      </c>
      <c r="W179" s="47" t="s">
        <v>29</v>
      </c>
      <c r="X179">
        <v>0.44963149689446541</v>
      </c>
      <c r="Y179">
        <v>0.51530442507268781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47"/>
      <c r="B183" s="47" t="s">
        <v>12</v>
      </c>
      <c r="C183" s="47" t="s">
        <v>68</v>
      </c>
      <c r="D183" s="47" t="s">
        <v>69</v>
      </c>
      <c r="H183" s="47"/>
      <c r="I183" s="47" t="s">
        <v>13</v>
      </c>
      <c r="J183" s="47" t="s">
        <v>70</v>
      </c>
      <c r="K183" s="47" t="s">
        <v>71</v>
      </c>
      <c r="O183" s="47"/>
      <c r="P183" s="47" t="s">
        <v>12</v>
      </c>
      <c r="Q183" s="47" t="s">
        <v>13</v>
      </c>
      <c r="W183" s="47"/>
      <c r="X183" s="47" t="s">
        <v>12</v>
      </c>
      <c r="Y183" s="47" t="s">
        <v>13</v>
      </c>
    </row>
    <row r="184" spans="1:25" x14ac:dyDescent="0.25">
      <c r="A184" s="47" t="s">
        <v>14</v>
      </c>
      <c r="B184">
        <v>0.14486683676136389</v>
      </c>
      <c r="C184">
        <v>0.27031348458902332</v>
      </c>
      <c r="D184">
        <v>1.110988286343275E-2</v>
      </c>
      <c r="H184" s="47" t="s">
        <v>72</v>
      </c>
      <c r="I184">
        <v>0.53137248379026258</v>
      </c>
      <c r="J184">
        <v>0.54301447168817263</v>
      </c>
      <c r="K184">
        <v>9.3903258542730704E-3</v>
      </c>
      <c r="O184" s="47" t="s">
        <v>73</v>
      </c>
      <c r="P184">
        <v>0.31613308638250559</v>
      </c>
      <c r="Q184">
        <v>0.45004737203727341</v>
      </c>
      <c r="W184" s="47" t="s">
        <v>15</v>
      </c>
      <c r="X184">
        <v>2.5474477959461578E-2</v>
      </c>
      <c r="Y184">
        <v>8.855210116106578E-2</v>
      </c>
    </row>
    <row r="185" spans="1:25" x14ac:dyDescent="0.25">
      <c r="A185" s="47" t="s">
        <v>17</v>
      </c>
      <c r="B185">
        <v>0.15920534777097131</v>
      </c>
      <c r="C185">
        <v>0.16951688040947599</v>
      </c>
      <c r="D185">
        <v>1.185466529460741E-2</v>
      </c>
      <c r="H185" s="47" t="s">
        <v>74</v>
      </c>
      <c r="I185">
        <v>0.4774454135395263</v>
      </c>
      <c r="J185">
        <v>0.42546829617496268</v>
      </c>
      <c r="K185">
        <v>5.1311049776223708E-2</v>
      </c>
      <c r="O185" s="47" t="s">
        <v>75</v>
      </c>
      <c r="P185">
        <v>0.37924226548077211</v>
      </c>
      <c r="Q185">
        <v>0.51165120939638287</v>
      </c>
      <c r="W185" s="47" t="s">
        <v>18</v>
      </c>
      <c r="X185">
        <v>3.2991640927950851E-2</v>
      </c>
      <c r="Y185">
        <v>-0.29449661717256292</v>
      </c>
    </row>
    <row r="186" spans="1:25" x14ac:dyDescent="0.25">
      <c r="A186" s="47" t="s">
        <v>20</v>
      </c>
      <c r="B186">
        <v>0.40878690264784279</v>
      </c>
      <c r="C186">
        <v>0.25277332855521562</v>
      </c>
      <c r="D186">
        <v>-3.0808102400197612E-2</v>
      </c>
      <c r="H186" s="47" t="s">
        <v>76</v>
      </c>
      <c r="I186">
        <v>0.34142647633617718</v>
      </c>
      <c r="J186">
        <v>0.27047684502618918</v>
      </c>
      <c r="K186">
        <v>6.0037445796446383E-2</v>
      </c>
      <c r="O186" s="47" t="s">
        <v>77</v>
      </c>
      <c r="P186">
        <v>0.41433616858064309</v>
      </c>
      <c r="Q186">
        <v>0.50353524306152786</v>
      </c>
      <c r="W186" s="47" t="s">
        <v>21</v>
      </c>
      <c r="X186">
        <v>-9.4282545720775879E-2</v>
      </c>
      <c r="Y186">
        <v>0.67862930694829893</v>
      </c>
    </row>
    <row r="187" spans="1:25" x14ac:dyDescent="0.25">
      <c r="A187" s="47" t="s">
        <v>23</v>
      </c>
      <c r="B187">
        <v>0.29914731621483259</v>
      </c>
      <c r="C187">
        <v>0.41089356847082747</v>
      </c>
      <c r="D187">
        <v>4.8488479254470862E-2</v>
      </c>
      <c r="H187" s="47" t="s">
        <v>78</v>
      </c>
      <c r="I187">
        <v>0.5241167303701445</v>
      </c>
      <c r="J187">
        <v>0.3835619328170633</v>
      </c>
      <c r="K187">
        <v>6.8454477800365496E-2</v>
      </c>
      <c r="O187" s="47" t="s">
        <v>79</v>
      </c>
      <c r="P187">
        <v>0.1128977604730263</v>
      </c>
      <c r="Q187">
        <v>0.15142192924762801</v>
      </c>
      <c r="W187" s="47" t="s">
        <v>24</v>
      </c>
      <c r="X187">
        <v>-0.1130253456343558</v>
      </c>
      <c r="Y187">
        <v>0.63896837732022249</v>
      </c>
    </row>
    <row r="188" spans="1:25" x14ac:dyDescent="0.25">
      <c r="W188" s="47" t="s">
        <v>25</v>
      </c>
      <c r="X188">
        <v>4.7925468678762982E-2</v>
      </c>
      <c r="Y188">
        <v>0.11455033466228939</v>
      </c>
    </row>
    <row r="189" spans="1:25" x14ac:dyDescent="0.25">
      <c r="W189" s="47" t="s">
        <v>26</v>
      </c>
      <c r="X189">
        <v>0.15691431989616531</v>
      </c>
      <c r="Y189">
        <v>7.5492475059122321E-2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47" t="s">
        <v>28</v>
      </c>
      <c r="X190">
        <v>8.4694017741150651E-2</v>
      </c>
      <c r="Y190">
        <v>0.21201748452390259</v>
      </c>
    </row>
    <row r="191" spans="1:25" x14ac:dyDescent="0.25">
      <c r="A191" s="47"/>
      <c r="B191" s="47" t="s">
        <v>12</v>
      </c>
      <c r="C191" s="47" t="s">
        <v>68</v>
      </c>
      <c r="D191" s="47" t="s">
        <v>69</v>
      </c>
      <c r="H191" s="47"/>
      <c r="I191" s="47" t="s">
        <v>13</v>
      </c>
      <c r="J191" s="47" t="s">
        <v>70</v>
      </c>
      <c r="K191" s="47" t="s">
        <v>71</v>
      </c>
      <c r="O191" s="47"/>
      <c r="P191" s="47" t="s">
        <v>12</v>
      </c>
      <c r="Q191" s="47" t="s">
        <v>13</v>
      </c>
      <c r="W191" s="47" t="s">
        <v>29</v>
      </c>
      <c r="X191">
        <v>0.12891759558480689</v>
      </c>
      <c r="Y191">
        <v>0.29590419338585161</v>
      </c>
    </row>
    <row r="192" spans="1:25" x14ac:dyDescent="0.25">
      <c r="A192" s="47" t="s">
        <v>14</v>
      </c>
      <c r="B192">
        <v>0.15980309856962899</v>
      </c>
      <c r="C192">
        <v>6.8352462829616963E-3</v>
      </c>
      <c r="D192">
        <v>-2.1564686719180218E-2</v>
      </c>
      <c r="H192" s="47" t="s">
        <v>72</v>
      </c>
      <c r="I192">
        <v>6.8601916486055381E-3</v>
      </c>
      <c r="J192">
        <v>6.7067786707516605E-2</v>
      </c>
      <c r="K192">
        <v>5.4068805214799419E-2</v>
      </c>
      <c r="O192" s="47" t="s">
        <v>73</v>
      </c>
      <c r="P192">
        <v>-6.2373175992083703E-2</v>
      </c>
      <c r="Q192">
        <v>-0.14280645656069621</v>
      </c>
    </row>
    <row r="193" spans="1:25" x14ac:dyDescent="0.25">
      <c r="A193" s="47" t="s">
        <v>17</v>
      </c>
      <c r="B193">
        <v>0.1993773215727033</v>
      </c>
      <c r="C193">
        <v>5.5960802353893738E-2</v>
      </c>
      <c r="D193">
        <v>3.0573424473571122E-2</v>
      </c>
      <c r="H193" s="47" t="s">
        <v>74</v>
      </c>
      <c r="I193">
        <v>-0.14198050710060889</v>
      </c>
      <c r="J193">
        <v>-0.1075982391903797</v>
      </c>
      <c r="K193">
        <v>-0.11420311628223399</v>
      </c>
      <c r="O193" s="47" t="s">
        <v>75</v>
      </c>
      <c r="P193">
        <v>0.30214676015317388</v>
      </c>
      <c r="Q193">
        <v>-5.7175118843584404E-3</v>
      </c>
    </row>
    <row r="194" spans="1:25" x14ac:dyDescent="0.25">
      <c r="A194" s="47" t="s">
        <v>20</v>
      </c>
      <c r="B194">
        <v>0.25171604045260698</v>
      </c>
      <c r="C194">
        <v>3.9518021128855933E-2</v>
      </c>
      <c r="D194">
        <v>1.1260731918879659E-2</v>
      </c>
      <c r="H194" s="47" t="s">
        <v>76</v>
      </c>
      <c r="I194">
        <v>2.1855100447872589E-2</v>
      </c>
      <c r="J194">
        <v>8.9712378198121057E-2</v>
      </c>
      <c r="K194">
        <v>8.387668618097692E-2</v>
      </c>
      <c r="O194" s="47" t="s">
        <v>77</v>
      </c>
      <c r="P194">
        <v>0.24398876207604969</v>
      </c>
      <c r="Q194">
        <v>0.24760467963515281</v>
      </c>
      <c r="W194" s="165" t="s">
        <v>89</v>
      </c>
    </row>
    <row r="195" spans="1:25" x14ac:dyDescent="0.25">
      <c r="A195" s="47" t="s">
        <v>23</v>
      </c>
      <c r="B195">
        <v>0.35902482092172611</v>
      </c>
      <c r="C195">
        <v>7.345284641915921E-2</v>
      </c>
      <c r="D195">
        <v>4.5428189905704859E-2</v>
      </c>
      <c r="H195" s="47" t="s">
        <v>78</v>
      </c>
      <c r="I195">
        <v>0.2359816213945464</v>
      </c>
      <c r="J195">
        <v>0.1042391205222344</v>
      </c>
      <c r="K195">
        <v>8.9384117767419946E-2</v>
      </c>
      <c r="O195" s="47" t="s">
        <v>79</v>
      </c>
      <c r="P195">
        <v>0.2106477795768732</v>
      </c>
      <c r="Q195">
        <v>0.12551887813043791</v>
      </c>
      <c r="W195" s="47"/>
      <c r="X195" s="47" t="s">
        <v>12</v>
      </c>
      <c r="Y195" s="47" t="s">
        <v>13</v>
      </c>
    </row>
    <row r="196" spans="1:25" x14ac:dyDescent="0.25">
      <c r="W196" s="47" t="s">
        <v>15</v>
      </c>
      <c r="X196">
        <v>0.18342239694397161</v>
      </c>
      <c r="Y196">
        <v>0.36985782782853299</v>
      </c>
    </row>
    <row r="197" spans="1:25" x14ac:dyDescent="0.25">
      <c r="W197" s="47" t="s">
        <v>18</v>
      </c>
      <c r="X197">
        <v>0.21833914420049061</v>
      </c>
      <c r="Y197">
        <v>0.40091693468693151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47" t="s">
        <v>21</v>
      </c>
      <c r="X198">
        <v>0.13339333734541381</v>
      </c>
      <c r="Y198">
        <v>0.21435435703129169</v>
      </c>
    </row>
    <row r="199" spans="1:25" x14ac:dyDescent="0.25">
      <c r="A199" s="47"/>
      <c r="B199" s="47" t="s">
        <v>12</v>
      </c>
      <c r="C199" s="47" t="s">
        <v>68</v>
      </c>
      <c r="D199" s="47" t="s">
        <v>69</v>
      </c>
      <c r="H199" s="47"/>
      <c r="I199" s="47" t="s">
        <v>13</v>
      </c>
      <c r="J199" s="47" t="s">
        <v>70</v>
      </c>
      <c r="K199" s="47" t="s">
        <v>71</v>
      </c>
      <c r="O199" s="47"/>
      <c r="P199" s="47" t="s">
        <v>12</v>
      </c>
      <c r="Q199" s="47" t="s">
        <v>13</v>
      </c>
      <c r="W199" s="47" t="s">
        <v>24</v>
      </c>
      <c r="X199">
        <v>0.36122627478510488</v>
      </c>
      <c r="Y199">
        <v>0.49926356036604758</v>
      </c>
    </row>
    <row r="200" spans="1:25" x14ac:dyDescent="0.25">
      <c r="A200" s="47" t="s">
        <v>14</v>
      </c>
      <c r="B200">
        <v>-4.3627044357479987E-2</v>
      </c>
      <c r="C200">
        <v>-5.0961099772185249E-2</v>
      </c>
      <c r="D200">
        <v>-4.464306906121749E-2</v>
      </c>
      <c r="H200" s="47" t="s">
        <v>72</v>
      </c>
      <c r="I200">
        <v>0.26585405885360791</v>
      </c>
      <c r="J200">
        <v>5.0957540877866483E-2</v>
      </c>
      <c r="K200">
        <v>6.0714536289818793E-2</v>
      </c>
      <c r="O200" s="47" t="s">
        <v>73</v>
      </c>
      <c r="P200">
        <v>9.6297812407403441E-2</v>
      </c>
      <c r="Q200">
        <v>0.27524712051999378</v>
      </c>
      <c r="W200" s="47" t="s">
        <v>25</v>
      </c>
      <c r="X200">
        <v>0.32293588115715322</v>
      </c>
      <c r="Y200">
        <v>0.42947892150615841</v>
      </c>
    </row>
    <row r="201" spans="1:25" x14ac:dyDescent="0.25">
      <c r="A201" s="47" t="s">
        <v>17</v>
      </c>
      <c r="B201">
        <v>-4.9593019596056043E-3</v>
      </c>
      <c r="C201">
        <v>1.4939831430977261E-3</v>
      </c>
      <c r="D201">
        <v>8.8175935391068151E-3</v>
      </c>
      <c r="H201" s="47" t="s">
        <v>74</v>
      </c>
      <c r="I201">
        <v>0.29525436259521748</v>
      </c>
      <c r="J201">
        <v>2.623160624233091E-2</v>
      </c>
      <c r="K201">
        <v>2.6880485930177458E-2</v>
      </c>
      <c r="O201" s="47" t="s">
        <v>75</v>
      </c>
      <c r="P201">
        <v>8.5463992284720111E-2</v>
      </c>
      <c r="Q201">
        <v>0.1869867140381655</v>
      </c>
      <c r="W201" s="47" t="s">
        <v>26</v>
      </c>
      <c r="X201">
        <v>0.28893340253232142</v>
      </c>
      <c r="Y201">
        <v>0.37876683618057388</v>
      </c>
    </row>
    <row r="202" spans="1:25" x14ac:dyDescent="0.25">
      <c r="A202" s="47" t="s">
        <v>20</v>
      </c>
      <c r="B202">
        <v>-1.827142346475802E-3</v>
      </c>
      <c r="C202">
        <v>-5.5745576570255043E-2</v>
      </c>
      <c r="D202">
        <v>-4.6658962818765581E-2</v>
      </c>
      <c r="H202" s="47" t="s">
        <v>76</v>
      </c>
      <c r="I202">
        <v>0.14435452948186361</v>
      </c>
      <c r="J202">
        <v>2.5242805598286549E-2</v>
      </c>
      <c r="K202">
        <v>4.1693030080899987E-2</v>
      </c>
      <c r="O202" s="47" t="s">
        <v>77</v>
      </c>
      <c r="P202">
        <v>4.0690981356294377E-2</v>
      </c>
      <c r="Q202">
        <v>8.407774615116187E-2</v>
      </c>
      <c r="W202" s="47" t="s">
        <v>28</v>
      </c>
      <c r="X202">
        <v>0.4125007492810393</v>
      </c>
      <c r="Y202">
        <v>0.52556749618346033</v>
      </c>
    </row>
    <row r="203" spans="1:25" x14ac:dyDescent="0.25">
      <c r="A203" s="47" t="s">
        <v>23</v>
      </c>
      <c r="B203">
        <v>2.43748604307658E-2</v>
      </c>
      <c r="C203">
        <v>-5.7709503734188951E-3</v>
      </c>
      <c r="D203">
        <v>-1.5652478770798489E-3</v>
      </c>
      <c r="H203" s="47" t="s">
        <v>78</v>
      </c>
      <c r="I203">
        <v>0.23487846622137659</v>
      </c>
      <c r="J203">
        <v>9.4499097332502141E-2</v>
      </c>
      <c r="K203">
        <v>9.5556426134531636E-2</v>
      </c>
      <c r="O203" s="47" t="s">
        <v>79</v>
      </c>
      <c r="P203">
        <v>9.1932964124014888E-2</v>
      </c>
      <c r="Q203">
        <v>0.15961469706912379</v>
      </c>
      <c r="W203" s="47" t="s">
        <v>29</v>
      </c>
      <c r="X203">
        <v>0.3163077743697546</v>
      </c>
      <c r="Y203">
        <v>0.46995986192157002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47"/>
      <c r="B207" s="47" t="s">
        <v>12</v>
      </c>
      <c r="C207" s="47" t="s">
        <v>68</v>
      </c>
      <c r="D207" s="47" t="s">
        <v>69</v>
      </c>
      <c r="H207" s="47"/>
      <c r="I207" s="47" t="s">
        <v>13</v>
      </c>
      <c r="J207" s="47" t="s">
        <v>70</v>
      </c>
      <c r="K207" s="47" t="s">
        <v>71</v>
      </c>
      <c r="O207" s="47"/>
      <c r="P207" s="47" t="s">
        <v>12</v>
      </c>
      <c r="Q207" s="47" t="s">
        <v>13</v>
      </c>
      <c r="W207" s="47"/>
      <c r="X207" s="47" t="s">
        <v>12</v>
      </c>
      <c r="Y207" s="47" t="s">
        <v>13</v>
      </c>
    </row>
    <row r="208" spans="1:25" x14ac:dyDescent="0.25">
      <c r="A208" s="47" t="s">
        <v>14</v>
      </c>
      <c r="B208">
        <v>-0.12775344589160029</v>
      </c>
      <c r="C208">
        <v>0.1182512563681087</v>
      </c>
      <c r="D208">
        <v>0.12734492569182729</v>
      </c>
      <c r="H208" s="47" t="s">
        <v>72</v>
      </c>
      <c r="I208">
        <v>0.41700195992771433</v>
      </c>
      <c r="J208">
        <v>0.1021413242922949</v>
      </c>
      <c r="K208">
        <v>5.6613407996489722E-2</v>
      </c>
      <c r="O208" s="47" t="s">
        <v>73</v>
      </c>
      <c r="P208">
        <v>-4.7166337554211159E-2</v>
      </c>
      <c r="Q208">
        <v>0.44788859377054557</v>
      </c>
      <c r="W208" s="47" t="s">
        <v>15</v>
      </c>
      <c r="X208">
        <v>0.1435320930883594</v>
      </c>
      <c r="Y208">
        <v>0.14746729779549339</v>
      </c>
    </row>
    <row r="209" spans="1:25" x14ac:dyDescent="0.25">
      <c r="A209" s="47" t="s">
        <v>17</v>
      </c>
      <c r="B209">
        <v>0.26218222123172708</v>
      </c>
      <c r="C209">
        <v>-8.6021133745321929E-2</v>
      </c>
      <c r="D209">
        <v>-7.6622137080630523E-2</v>
      </c>
      <c r="H209" s="47" t="s">
        <v>74</v>
      </c>
      <c r="I209">
        <v>0.44671676333980093</v>
      </c>
      <c r="J209">
        <v>0.17690567049698899</v>
      </c>
      <c r="K209">
        <v>9.9592301850189816E-2</v>
      </c>
      <c r="O209" s="47" t="s">
        <v>75</v>
      </c>
      <c r="P209">
        <v>-0.14353787838885099</v>
      </c>
      <c r="Q209">
        <v>0.41829558118511673</v>
      </c>
      <c r="W209" s="47" t="s">
        <v>18</v>
      </c>
      <c r="X209">
        <v>0.24616052685239559</v>
      </c>
      <c r="Y209">
        <v>0.21666841333996931</v>
      </c>
    </row>
    <row r="210" spans="1:25" x14ac:dyDescent="0.25">
      <c r="A210" s="47" t="s">
        <v>20</v>
      </c>
      <c r="B210">
        <v>0.25536938303346518</v>
      </c>
      <c r="C210">
        <v>0.13586201358106781</v>
      </c>
      <c r="D210">
        <v>9.9466591880930377E-2</v>
      </c>
      <c r="H210" s="47" t="s">
        <v>76</v>
      </c>
      <c r="I210">
        <v>0.46066659736207788</v>
      </c>
      <c r="J210">
        <v>0.113400769414795</v>
      </c>
      <c r="K210">
        <v>7.5379036652888989E-2</v>
      </c>
      <c r="O210" s="47" t="s">
        <v>77</v>
      </c>
      <c r="P210">
        <v>-7.1321031883126565E-2</v>
      </c>
      <c r="Q210">
        <v>0.29992426809048989</v>
      </c>
      <c r="W210" s="47" t="s">
        <v>21</v>
      </c>
      <c r="X210">
        <v>0.25157566722007357</v>
      </c>
      <c r="Y210">
        <v>1.9836520750923511E-2</v>
      </c>
    </row>
    <row r="211" spans="1:25" x14ac:dyDescent="0.25">
      <c r="A211" s="47" t="s">
        <v>23</v>
      </c>
      <c r="B211">
        <v>-8.7420682490144883E-2</v>
      </c>
      <c r="C211">
        <v>-0.12441357266882699</v>
      </c>
      <c r="D211">
        <v>-0.12843894411248691</v>
      </c>
      <c r="H211" s="47" t="s">
        <v>78</v>
      </c>
      <c r="I211">
        <v>0.36332964672171308</v>
      </c>
      <c r="J211">
        <v>0.2112542854274175</v>
      </c>
      <c r="K211">
        <v>0.112866029196394</v>
      </c>
      <c r="O211" s="47" t="s">
        <v>79</v>
      </c>
      <c r="P211">
        <v>-0.1568721033492628</v>
      </c>
      <c r="Q211">
        <v>0.53111536382580415</v>
      </c>
      <c r="W211" s="47" t="s">
        <v>24</v>
      </c>
      <c r="X211">
        <v>0.31778814531625782</v>
      </c>
      <c r="Y211">
        <v>5.3642148683044392E-2</v>
      </c>
    </row>
    <row r="212" spans="1:25" x14ac:dyDescent="0.25">
      <c r="W212" s="47" t="s">
        <v>25</v>
      </c>
      <c r="X212">
        <v>0.27182923772309142</v>
      </c>
      <c r="Y212">
        <v>0.22893257143182369</v>
      </c>
    </row>
    <row r="213" spans="1:25" x14ac:dyDescent="0.25">
      <c r="W213" s="47" t="s">
        <v>26</v>
      </c>
      <c r="X213">
        <v>0.33972896234421518</v>
      </c>
      <c r="Y213">
        <v>0.20606673723393229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47" t="s">
        <v>28</v>
      </c>
      <c r="X214">
        <v>0.15838067062461769</v>
      </c>
      <c r="Y214">
        <v>-3.1108100224534731E-2</v>
      </c>
    </row>
    <row r="215" spans="1:25" x14ac:dyDescent="0.25">
      <c r="A215" s="47"/>
      <c r="B215" s="47" t="s">
        <v>12</v>
      </c>
      <c r="C215" s="47" t="s">
        <v>68</v>
      </c>
      <c r="D215" s="47" t="s">
        <v>69</v>
      </c>
      <c r="H215" s="47"/>
      <c r="I215" s="47" t="s">
        <v>13</v>
      </c>
      <c r="J215" s="47" t="s">
        <v>70</v>
      </c>
      <c r="K215" s="47" t="s">
        <v>71</v>
      </c>
      <c r="O215" s="47"/>
      <c r="P215" s="47" t="s">
        <v>12</v>
      </c>
      <c r="Q215" s="47" t="s">
        <v>13</v>
      </c>
      <c r="W215" s="47" t="s">
        <v>29</v>
      </c>
      <c r="X215">
        <v>2.7988442359242478E-2</v>
      </c>
      <c r="Y215">
        <v>-4.9448842083631268E-2</v>
      </c>
    </row>
    <row r="216" spans="1:25" x14ac:dyDescent="0.25">
      <c r="A216" s="47" t="s">
        <v>14</v>
      </c>
      <c r="B216">
        <v>0.15406247325368511</v>
      </c>
      <c r="C216">
        <v>-7.2493751380585988E-2</v>
      </c>
      <c r="D216">
        <v>-7.5436422346507742E-2</v>
      </c>
      <c r="H216" s="47" t="s">
        <v>72</v>
      </c>
      <c r="I216">
        <v>-0.1084299334650129</v>
      </c>
      <c r="J216">
        <v>3.3809365985662562E-3</v>
      </c>
      <c r="K216">
        <v>-1.00360955224319E-2</v>
      </c>
      <c r="O216" s="47" t="s">
        <v>73</v>
      </c>
      <c r="P216">
        <v>-5.8393702252135422E-2</v>
      </c>
      <c r="Q216">
        <v>-5.0803527656426033E-2</v>
      </c>
    </row>
    <row r="217" spans="1:25" x14ac:dyDescent="0.25">
      <c r="A217" s="47" t="s">
        <v>17</v>
      </c>
      <c r="B217">
        <v>-6.1149097530405809E-2</v>
      </c>
      <c r="C217">
        <v>-2.0554207816878351E-2</v>
      </c>
      <c r="D217">
        <v>-1.062936163823862E-2</v>
      </c>
      <c r="H217" s="47" t="s">
        <v>74</v>
      </c>
      <c r="I217">
        <v>-0.1060620979010705</v>
      </c>
      <c r="J217">
        <v>3.8023016413467892E-2</v>
      </c>
      <c r="K217">
        <v>2.6356803939427929E-2</v>
      </c>
      <c r="O217" s="47" t="s">
        <v>75</v>
      </c>
      <c r="P217">
        <v>-3.4059071993238058E-2</v>
      </c>
      <c r="Q217">
        <v>-0.1155580330711159</v>
      </c>
    </row>
    <row r="218" spans="1:25" x14ac:dyDescent="0.25">
      <c r="A218" s="47" t="s">
        <v>20</v>
      </c>
      <c r="B218">
        <v>-9.2136787913739374E-2</v>
      </c>
      <c r="C218">
        <v>2.4342394713828219E-2</v>
      </c>
      <c r="D218">
        <v>2.5836796277920099E-2</v>
      </c>
      <c r="H218" s="47" t="s">
        <v>76</v>
      </c>
      <c r="I218">
        <v>9.2303702108796765E-2</v>
      </c>
      <c r="J218">
        <v>2.8600599325880511E-2</v>
      </c>
      <c r="K218">
        <v>2.9634322322593349E-2</v>
      </c>
      <c r="O218" s="47" t="s">
        <v>77</v>
      </c>
      <c r="P218">
        <v>0.1727313454684925</v>
      </c>
      <c r="Q218">
        <v>0.1596952457949733</v>
      </c>
      <c r="W218" s="165" t="s">
        <v>94</v>
      </c>
    </row>
    <row r="219" spans="1:25" x14ac:dyDescent="0.25">
      <c r="A219" s="47" t="s">
        <v>23</v>
      </c>
      <c r="B219">
        <v>6.9357171129128967E-2</v>
      </c>
      <c r="C219">
        <v>7.4086672017347659E-3</v>
      </c>
      <c r="D219">
        <v>1.33670902595973E-2</v>
      </c>
      <c r="H219" s="47" t="s">
        <v>78</v>
      </c>
      <c r="I219">
        <v>0.1128332446519586</v>
      </c>
      <c r="J219">
        <v>-3.7434712204556979E-3</v>
      </c>
      <c r="K219">
        <v>-3.1453230274071459E-2</v>
      </c>
      <c r="O219" s="47" t="s">
        <v>79</v>
      </c>
      <c r="P219">
        <v>-2.9441604119595281E-2</v>
      </c>
      <c r="Q219">
        <v>-4.4362684521037157E-2</v>
      </c>
      <c r="W219" s="47"/>
      <c r="X219" s="47" t="s">
        <v>12</v>
      </c>
      <c r="Y219" s="47" t="s">
        <v>13</v>
      </c>
    </row>
    <row r="220" spans="1:25" x14ac:dyDescent="0.25">
      <c r="W220" s="47" t="s">
        <v>15</v>
      </c>
      <c r="X220">
        <v>1.942128464671234E-2</v>
      </c>
      <c r="Y220">
        <v>3.9641949271847412E-3</v>
      </c>
    </row>
    <row r="221" spans="1:25" x14ac:dyDescent="0.25">
      <c r="W221" s="47" t="s">
        <v>18</v>
      </c>
      <c r="X221">
        <v>-5.3368782364839806E-3</v>
      </c>
      <c r="Y221">
        <v>4.61458160099983E-2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47" t="s">
        <v>21</v>
      </c>
      <c r="X222">
        <v>7.5319924093947943E-2</v>
      </c>
      <c r="Y222">
        <v>0.14879203232146149</v>
      </c>
    </row>
    <row r="223" spans="1:25" x14ac:dyDescent="0.25">
      <c r="A223" s="47"/>
      <c r="B223" s="47" t="s">
        <v>12</v>
      </c>
      <c r="C223" s="47" t="s">
        <v>68</v>
      </c>
      <c r="D223" s="47" t="s">
        <v>69</v>
      </c>
      <c r="H223" s="47"/>
      <c r="I223" s="47" t="s">
        <v>13</v>
      </c>
      <c r="J223" s="47" t="s">
        <v>70</v>
      </c>
      <c r="K223" s="47" t="s">
        <v>71</v>
      </c>
      <c r="O223" s="47"/>
      <c r="P223" s="47" t="s">
        <v>12</v>
      </c>
      <c r="Q223" s="47" t="s">
        <v>13</v>
      </c>
      <c r="W223" s="47" t="s">
        <v>24</v>
      </c>
      <c r="X223">
        <v>6.6883317587121877E-2</v>
      </c>
      <c r="Y223">
        <v>0.16041677249401259</v>
      </c>
    </row>
    <row r="224" spans="1:25" x14ac:dyDescent="0.25">
      <c r="A224" s="47" t="s">
        <v>14</v>
      </c>
      <c r="B224">
        <v>0.25779997255487092</v>
      </c>
      <c r="C224">
        <v>0.20993854536477549</v>
      </c>
      <c r="D224">
        <v>8.86465174183345E-2</v>
      </c>
      <c r="H224" s="47" t="s">
        <v>72</v>
      </c>
      <c r="I224">
        <v>0.13145835333220721</v>
      </c>
      <c r="J224">
        <v>8.0570023946882188E-2</v>
      </c>
      <c r="K224">
        <v>-9.3571855084866248E-2</v>
      </c>
      <c r="O224" s="47" t="s">
        <v>73</v>
      </c>
      <c r="P224">
        <v>0.13648677918462121</v>
      </c>
      <c r="Q224">
        <v>0.202374604840412</v>
      </c>
      <c r="W224" s="47" t="s">
        <v>25</v>
      </c>
      <c r="X224">
        <v>2.7007283202338992E-3</v>
      </c>
      <c r="Y224">
        <v>4.6968309182012502E-2</v>
      </c>
    </row>
    <row r="225" spans="1:25" x14ac:dyDescent="0.25">
      <c r="A225" s="47" t="s">
        <v>17</v>
      </c>
      <c r="B225">
        <v>0.2954542536622638</v>
      </c>
      <c r="C225">
        <v>0.18479784960740051</v>
      </c>
      <c r="D225">
        <v>7.0211852201661498E-2</v>
      </c>
      <c r="H225" s="47" t="s">
        <v>74</v>
      </c>
      <c r="I225">
        <v>0.161723033906434</v>
      </c>
      <c r="J225">
        <v>0.100511812770676</v>
      </c>
      <c r="K225">
        <v>-4.6203676967776663E-2</v>
      </c>
      <c r="O225" s="47" t="s">
        <v>75</v>
      </c>
      <c r="P225">
        <v>0.29537927495313981</v>
      </c>
      <c r="Q225">
        <v>9.575000763870184E-2</v>
      </c>
      <c r="W225" s="47" t="s">
        <v>26</v>
      </c>
      <c r="X225">
        <v>3.9604804974474822E-3</v>
      </c>
      <c r="Y225">
        <v>4.3429453985497683E-2</v>
      </c>
    </row>
    <row r="226" spans="1:25" x14ac:dyDescent="0.25">
      <c r="A226" s="47" t="s">
        <v>20</v>
      </c>
      <c r="B226">
        <v>0.22001668855398671</v>
      </c>
      <c r="C226">
        <v>0.17375316023794679</v>
      </c>
      <c r="D226">
        <v>1.296675196023785E-2</v>
      </c>
      <c r="H226" s="47" t="s">
        <v>76</v>
      </c>
      <c r="I226">
        <v>3.1650072935196567E-2</v>
      </c>
      <c r="J226">
        <v>0.1109625732462473</v>
      </c>
      <c r="K226">
        <v>1.16849980899259E-2</v>
      </c>
      <c r="O226" s="47" t="s">
        <v>77</v>
      </c>
      <c r="P226">
        <v>0.30421707611630688</v>
      </c>
      <c r="Q226">
        <v>0.23038267367425971</v>
      </c>
      <c r="W226" s="47" t="s">
        <v>28</v>
      </c>
      <c r="X226">
        <v>9.9798246236564178E-2</v>
      </c>
      <c r="Y226">
        <v>0.26172060005336423</v>
      </c>
    </row>
    <row r="227" spans="1:25" x14ac:dyDescent="0.25">
      <c r="A227" s="47" t="s">
        <v>23</v>
      </c>
      <c r="B227">
        <v>0.26208050632704211</v>
      </c>
      <c r="C227">
        <v>0.11334509244925289</v>
      </c>
      <c r="D227">
        <v>8.4865075736582953E-3</v>
      </c>
      <c r="H227" s="47" t="s">
        <v>78</v>
      </c>
      <c r="I227">
        <v>0.20553558666090799</v>
      </c>
      <c r="J227">
        <v>0.1073639683770458</v>
      </c>
      <c r="K227">
        <v>-5.4979968906920272E-2</v>
      </c>
      <c r="O227" s="47" t="s">
        <v>79</v>
      </c>
      <c r="P227">
        <v>0.22228260741359809</v>
      </c>
      <c r="Q227">
        <v>0.1407372905479318</v>
      </c>
      <c r="W227" s="47" t="s">
        <v>29</v>
      </c>
      <c r="X227">
        <v>0.13185217055183679</v>
      </c>
      <c r="Y227">
        <v>0.26196021046186019</v>
      </c>
    </row>
    <row r="230" spans="1:25" x14ac:dyDescent="0.25">
      <c r="W230" s="165" t="s">
        <v>98</v>
      </c>
    </row>
    <row r="231" spans="1:25" x14ac:dyDescent="0.25">
      <c r="W231" s="47"/>
      <c r="X231" s="47" t="s">
        <v>12</v>
      </c>
      <c r="Y231" s="47" t="s">
        <v>13</v>
      </c>
    </row>
    <row r="232" spans="1:25" x14ac:dyDescent="0.25">
      <c r="W232" s="47" t="s">
        <v>15</v>
      </c>
      <c r="X232">
        <v>-0.19332562978667989</v>
      </c>
      <c r="Y232">
        <v>7.1998077511767206E-2</v>
      </c>
    </row>
    <row r="233" spans="1:25" x14ac:dyDescent="0.25">
      <c r="W233" s="47" t="s">
        <v>18</v>
      </c>
      <c r="X233">
        <v>0.1841103020687872</v>
      </c>
      <c r="Y233">
        <v>0.2406001539596096</v>
      </c>
    </row>
    <row r="234" spans="1:25" x14ac:dyDescent="0.25">
      <c r="W234" s="47" t="s">
        <v>21</v>
      </c>
      <c r="X234">
        <v>-0.18155945433458789</v>
      </c>
      <c r="Y234">
        <v>0.50358610842126916</v>
      </c>
    </row>
    <row r="235" spans="1:25" x14ac:dyDescent="0.25">
      <c r="W235" s="47" t="s">
        <v>24</v>
      </c>
      <c r="X235">
        <v>-0.14592203240118071</v>
      </c>
      <c r="Y235">
        <v>0.40721857915395909</v>
      </c>
    </row>
    <row r="236" spans="1:25" x14ac:dyDescent="0.25">
      <c r="W236" s="47" t="s">
        <v>25</v>
      </c>
      <c r="X236">
        <v>-0.25701373497387381</v>
      </c>
      <c r="Y236">
        <v>8.7261803718298531E-2</v>
      </c>
    </row>
    <row r="237" spans="1:25" x14ac:dyDescent="0.25">
      <c r="W237" s="47" t="s">
        <v>26</v>
      </c>
      <c r="X237">
        <v>-0.2324670811397983</v>
      </c>
      <c r="Y237">
        <v>-0.36520699089935721</v>
      </c>
    </row>
    <row r="238" spans="1:25" x14ac:dyDescent="0.25">
      <c r="W238" s="47" t="s">
        <v>28</v>
      </c>
      <c r="X238">
        <v>-7.5608299238425316E-4</v>
      </c>
      <c r="Y238">
        <v>0.32204330677808451</v>
      </c>
    </row>
    <row r="239" spans="1:25" x14ac:dyDescent="0.25">
      <c r="W239" s="47" t="s">
        <v>29</v>
      </c>
      <c r="X239">
        <v>-6.5502826453752272E-2</v>
      </c>
      <c r="Y239">
        <v>0.43625797411135031</v>
      </c>
    </row>
    <row r="242" spans="1:25" x14ac:dyDescent="0.25">
      <c r="W242" s="165" t="s">
        <v>106</v>
      </c>
    </row>
    <row r="243" spans="1:25" x14ac:dyDescent="0.25">
      <c r="W243" s="47"/>
      <c r="X243" s="47" t="s">
        <v>12</v>
      </c>
      <c r="Y243" s="47" t="s">
        <v>13</v>
      </c>
    </row>
    <row r="244" spans="1:25" x14ac:dyDescent="0.25">
      <c r="W244" s="47" t="s">
        <v>15</v>
      </c>
      <c r="X244">
        <v>-1.425018437090621E-4</v>
      </c>
      <c r="Y244">
        <v>-4.0272279661462053E-2</v>
      </c>
    </row>
    <row r="245" spans="1:25" x14ac:dyDescent="0.25">
      <c r="W245" s="47" t="s">
        <v>18</v>
      </c>
      <c r="X245">
        <v>-8.2428552147143716E-2</v>
      </c>
      <c r="Y245">
        <v>-7.3916435521135818E-2</v>
      </c>
    </row>
    <row r="246" spans="1:25" x14ac:dyDescent="0.25">
      <c r="W246" s="47" t="s">
        <v>21</v>
      </c>
      <c r="X246">
        <v>-6.2896621708860054E-2</v>
      </c>
      <c r="Y246">
        <v>-7.0638357164073642E-2</v>
      </c>
    </row>
    <row r="247" spans="1:25" x14ac:dyDescent="0.25">
      <c r="W247" s="47" t="s">
        <v>24</v>
      </c>
      <c r="X247">
        <v>-2.027253622412796E-2</v>
      </c>
      <c r="Y247">
        <v>-8.1805877047786871E-2</v>
      </c>
    </row>
    <row r="248" spans="1:25" x14ac:dyDescent="0.25">
      <c r="W248" s="47" t="s">
        <v>25</v>
      </c>
      <c r="X248">
        <v>6.9494450317786574E-2</v>
      </c>
      <c r="Y248">
        <v>9.5592239268849938E-2</v>
      </c>
    </row>
    <row r="249" spans="1:25" x14ac:dyDescent="0.25">
      <c r="W249" s="47" t="s">
        <v>26</v>
      </c>
      <c r="X249">
        <v>-9.3858810331864634E-2</v>
      </c>
      <c r="Y249">
        <v>-6.8425080310152764E-2</v>
      </c>
    </row>
    <row r="250" spans="1:25" x14ac:dyDescent="0.25">
      <c r="W250" s="47" t="s">
        <v>28</v>
      </c>
      <c r="X250">
        <v>6.9726019343096662E-2</v>
      </c>
      <c r="Y250">
        <v>5.9115927832871548E-2</v>
      </c>
    </row>
    <row r="251" spans="1:25" x14ac:dyDescent="0.25">
      <c r="W251" s="47" t="s">
        <v>29</v>
      </c>
      <c r="X251">
        <v>-7.2061675910711706E-2</v>
      </c>
      <c r="Y251">
        <v>-7.8738567091296272E-2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47"/>
      <c r="X255" s="47" t="s">
        <v>12</v>
      </c>
      <c r="Y255" s="47" t="s">
        <v>13</v>
      </c>
    </row>
    <row r="256" spans="1:25" x14ac:dyDescent="0.25">
      <c r="W256" s="47" t="s">
        <v>15</v>
      </c>
      <c r="X256">
        <v>0.1453265491919318</v>
      </c>
      <c r="Y256">
        <v>0.12403393557468689</v>
      </c>
    </row>
    <row r="257" spans="1:25" x14ac:dyDescent="0.25">
      <c r="W257" s="47" t="s">
        <v>18</v>
      </c>
      <c r="X257">
        <v>0.25411663602056772</v>
      </c>
      <c r="Y257">
        <v>0.23028485819329761</v>
      </c>
    </row>
    <row r="258" spans="1:25" x14ac:dyDescent="0.25">
      <c r="A258" s="165" t="s">
        <v>195</v>
      </c>
      <c r="J258" s="165" t="s">
        <v>196</v>
      </c>
      <c r="W258" s="47" t="s">
        <v>21</v>
      </c>
      <c r="X258">
        <v>0.2235090210951845</v>
      </c>
      <c r="Y258">
        <v>0.1883249350694213</v>
      </c>
    </row>
    <row r="259" spans="1:25" x14ac:dyDescent="0.25">
      <c r="A259" s="48"/>
      <c r="B259" s="48" t="s">
        <v>101</v>
      </c>
      <c r="C259" s="48" t="s">
        <v>102</v>
      </c>
      <c r="D259" s="48" t="s">
        <v>103</v>
      </c>
      <c r="E259" s="48" t="s">
        <v>104</v>
      </c>
      <c r="J259" s="48"/>
      <c r="K259" s="48" t="s">
        <v>101</v>
      </c>
      <c r="L259" s="48" t="s">
        <v>102</v>
      </c>
      <c r="M259" s="48" t="s">
        <v>103</v>
      </c>
      <c r="N259" s="48" t="s">
        <v>104</v>
      </c>
      <c r="W259" s="47" t="s">
        <v>24</v>
      </c>
      <c r="X259">
        <v>0.2949433389880754</v>
      </c>
      <c r="Y259">
        <v>0.1207175532559472</v>
      </c>
    </row>
    <row r="260" spans="1:25" x14ac:dyDescent="0.25">
      <c r="A260" s="48" t="s">
        <v>15</v>
      </c>
      <c r="B260">
        <v>17.578125</v>
      </c>
      <c r="C260">
        <v>60.084154835361858</v>
      </c>
      <c r="D260">
        <v>108.3984375</v>
      </c>
      <c r="E260">
        <v>212.890625</v>
      </c>
      <c r="J260" s="48" t="s">
        <v>12</v>
      </c>
      <c r="K260">
        <v>0.1333333333333333</v>
      </c>
      <c r="L260">
        <v>0.65034479780508525</v>
      </c>
      <c r="M260">
        <v>1</v>
      </c>
      <c r="N260">
        <v>1.8</v>
      </c>
      <c r="W260" s="47" t="s">
        <v>25</v>
      </c>
      <c r="X260">
        <v>0.30297512339972282</v>
      </c>
      <c r="Y260">
        <v>0.25306360824244778</v>
      </c>
    </row>
    <row r="261" spans="1:25" x14ac:dyDescent="0.25">
      <c r="A261" s="48" t="s">
        <v>25</v>
      </c>
      <c r="B261">
        <v>49.8046875</v>
      </c>
      <c r="C261">
        <v>34.044277529142292</v>
      </c>
      <c r="D261">
        <v>184.5703125</v>
      </c>
      <c r="E261">
        <v>263.671875</v>
      </c>
      <c r="J261" s="48" t="s">
        <v>105</v>
      </c>
      <c r="K261">
        <v>3.3333333333333333E-2</v>
      </c>
      <c r="L261">
        <v>0.10455567076187169</v>
      </c>
      <c r="M261">
        <v>0.1333333333333333</v>
      </c>
      <c r="N261">
        <v>1.3666666666666669</v>
      </c>
      <c r="W261" s="47" t="s">
        <v>26</v>
      </c>
      <c r="X261">
        <v>0.30836425907096232</v>
      </c>
      <c r="Y261">
        <v>0.21082327211603269</v>
      </c>
    </row>
    <row r="262" spans="1:25" x14ac:dyDescent="0.25">
      <c r="A262" s="48" t="s">
        <v>18</v>
      </c>
      <c r="B262">
        <v>29.296875</v>
      </c>
      <c r="C262">
        <v>71.04196100682293</v>
      </c>
      <c r="D262">
        <v>113.28125</v>
      </c>
      <c r="E262">
        <v>198.2421875</v>
      </c>
      <c r="W262" s="47" t="s">
        <v>28</v>
      </c>
      <c r="X262">
        <v>8.8777096189276067E-2</v>
      </c>
      <c r="Y262">
        <v>0.15433596066184821</v>
      </c>
    </row>
    <row r="263" spans="1:25" x14ac:dyDescent="0.25">
      <c r="A263" s="48" t="s">
        <v>26</v>
      </c>
      <c r="B263">
        <v>38.0859375</v>
      </c>
      <c r="C263">
        <v>79.342030131978404</v>
      </c>
      <c r="D263">
        <v>120.1171875</v>
      </c>
      <c r="E263">
        <v>204.1015625</v>
      </c>
      <c r="W263" s="47" t="s">
        <v>29</v>
      </c>
      <c r="X263">
        <v>0.15787908666789091</v>
      </c>
      <c r="Y263">
        <v>0.2045686761580317</v>
      </c>
    </row>
    <row r="264" spans="1:25" x14ac:dyDescent="0.25">
      <c r="A264" s="48" t="s">
        <v>21</v>
      </c>
      <c r="B264">
        <v>136.71875</v>
      </c>
      <c r="C264">
        <v>136.9491390277432</v>
      </c>
      <c r="D264">
        <v>237.3046875</v>
      </c>
      <c r="E264">
        <v>336.9140625</v>
      </c>
    </row>
    <row r="265" spans="1:25" x14ac:dyDescent="0.25">
      <c r="A265" s="48" t="s">
        <v>28</v>
      </c>
      <c r="B265">
        <v>40.0390625</v>
      </c>
      <c r="C265">
        <v>68.627018415288404</v>
      </c>
      <c r="D265">
        <v>95.703125</v>
      </c>
      <c r="E265">
        <v>220.703125</v>
      </c>
    </row>
    <row r="266" spans="1:25" x14ac:dyDescent="0.25">
      <c r="A266" s="48" t="s">
        <v>24</v>
      </c>
      <c r="B266">
        <v>17.578125</v>
      </c>
      <c r="C266">
        <v>100.3655861411787</v>
      </c>
      <c r="D266">
        <v>209.9609375</v>
      </c>
      <c r="E266">
        <v>301.7578125</v>
      </c>
    </row>
    <row r="267" spans="1:25" x14ac:dyDescent="0.25">
      <c r="A267" s="48" t="s">
        <v>29</v>
      </c>
      <c r="B267">
        <v>41.015625</v>
      </c>
      <c r="C267">
        <v>116.02025695399939</v>
      </c>
      <c r="D267">
        <v>202.1484375</v>
      </c>
      <c r="E267">
        <v>298.828125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48"/>
      <c r="B271" s="48" t="s">
        <v>101</v>
      </c>
      <c r="C271" s="48" t="s">
        <v>102</v>
      </c>
      <c r="D271" s="48" t="s">
        <v>103</v>
      </c>
      <c r="E271" s="48" t="s">
        <v>104</v>
      </c>
      <c r="J271" s="48"/>
      <c r="K271" s="48" t="s">
        <v>101</v>
      </c>
      <c r="L271" s="48" t="s">
        <v>102</v>
      </c>
      <c r="M271" s="48" t="s">
        <v>103</v>
      </c>
      <c r="N271" s="48" t="s">
        <v>104</v>
      </c>
    </row>
    <row r="272" spans="1:25" x14ac:dyDescent="0.25">
      <c r="A272" s="48" t="s">
        <v>15</v>
      </c>
      <c r="B272">
        <v>17.578125</v>
      </c>
      <c r="C272">
        <v>58.677821061873722</v>
      </c>
      <c r="D272">
        <v>41.015625</v>
      </c>
      <c r="E272">
        <v>273.4375</v>
      </c>
      <c r="J272" s="48" t="s">
        <v>12</v>
      </c>
      <c r="K272">
        <v>0.14285714285714279</v>
      </c>
      <c r="L272">
        <v>0.35724150260732279</v>
      </c>
      <c r="M272">
        <v>0.42857142857142849</v>
      </c>
      <c r="N272">
        <v>0.71428571428571419</v>
      </c>
    </row>
    <row r="273" spans="1:14" x14ac:dyDescent="0.25">
      <c r="A273" s="48" t="s">
        <v>25</v>
      </c>
      <c r="B273">
        <v>49.8046875</v>
      </c>
      <c r="C273">
        <v>28.850871796917509</v>
      </c>
      <c r="D273">
        <v>330.078125</v>
      </c>
      <c r="E273">
        <v>500</v>
      </c>
      <c r="J273" s="48" t="s">
        <v>105</v>
      </c>
      <c r="K273">
        <v>0.14285714285714279</v>
      </c>
      <c r="L273">
        <v>0.4482243552625273</v>
      </c>
      <c r="M273">
        <v>0.71428571428571419</v>
      </c>
      <c r="N273">
        <v>0.71428571428571419</v>
      </c>
    </row>
    <row r="274" spans="1:14" x14ac:dyDescent="0.25">
      <c r="A274" s="48" t="s">
        <v>18</v>
      </c>
      <c r="B274">
        <v>27.34375</v>
      </c>
      <c r="C274">
        <v>58.027643125170073</v>
      </c>
      <c r="D274">
        <v>133.7890625</v>
      </c>
      <c r="E274">
        <v>204.1015625</v>
      </c>
    </row>
    <row r="275" spans="1:14" x14ac:dyDescent="0.25">
      <c r="A275" s="48" t="s">
        <v>26</v>
      </c>
      <c r="B275">
        <v>49.8046875</v>
      </c>
      <c r="C275">
        <v>78.775624522849753</v>
      </c>
      <c r="D275">
        <v>126.953125</v>
      </c>
      <c r="E275">
        <v>218.75</v>
      </c>
    </row>
    <row r="276" spans="1:14" x14ac:dyDescent="0.25">
      <c r="A276" s="48" t="s">
        <v>21</v>
      </c>
      <c r="B276">
        <v>97.65625</v>
      </c>
      <c r="C276">
        <v>129.49450862667629</v>
      </c>
      <c r="D276">
        <v>233.3984375</v>
      </c>
      <c r="E276">
        <v>375.9765625</v>
      </c>
    </row>
    <row r="277" spans="1:14" x14ac:dyDescent="0.25">
      <c r="A277" s="48" t="s">
        <v>28</v>
      </c>
      <c r="B277">
        <v>49.8046875</v>
      </c>
      <c r="C277">
        <v>154.4310837389651</v>
      </c>
      <c r="D277">
        <v>392.578125</v>
      </c>
      <c r="E277">
        <v>421.875</v>
      </c>
    </row>
    <row r="278" spans="1:14" x14ac:dyDescent="0.25">
      <c r="A278" s="48" t="s">
        <v>24</v>
      </c>
      <c r="B278">
        <v>17.578125</v>
      </c>
      <c r="C278">
        <v>19.18804019279083</v>
      </c>
      <c r="D278">
        <v>96.6796875</v>
      </c>
      <c r="E278">
        <v>208.984375</v>
      </c>
    </row>
    <row r="279" spans="1:14" x14ac:dyDescent="0.25">
      <c r="A279" s="48" t="s">
        <v>29</v>
      </c>
      <c r="B279">
        <v>17.578125</v>
      </c>
      <c r="C279">
        <v>85.716733108158735</v>
      </c>
      <c r="D279">
        <v>194.3359375</v>
      </c>
      <c r="E279">
        <v>279.296875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48"/>
      <c r="B283" s="48" t="s">
        <v>101</v>
      </c>
      <c r="C283" s="48" t="s">
        <v>102</v>
      </c>
      <c r="D283" s="48" t="s">
        <v>103</v>
      </c>
      <c r="E283" s="48" t="s">
        <v>104</v>
      </c>
      <c r="J283" s="48"/>
      <c r="K283" s="48" t="s">
        <v>101</v>
      </c>
      <c r="L283" s="48" t="s">
        <v>102</v>
      </c>
      <c r="M283" s="48" t="s">
        <v>103</v>
      </c>
      <c r="N283" s="48" t="s">
        <v>104</v>
      </c>
    </row>
    <row r="284" spans="1:14" x14ac:dyDescent="0.25">
      <c r="A284" s="48" t="s">
        <v>15</v>
      </c>
      <c r="B284">
        <v>17.578125</v>
      </c>
      <c r="C284">
        <v>80.626455011510402</v>
      </c>
      <c r="D284">
        <v>95.703125</v>
      </c>
      <c r="E284">
        <v>245.1171875</v>
      </c>
      <c r="J284" s="48" t="s">
        <v>12</v>
      </c>
      <c r="K284">
        <v>0.66666666666666663</v>
      </c>
      <c r="L284">
        <v>2.491024088025767</v>
      </c>
      <c r="M284">
        <v>1.833333333333333</v>
      </c>
      <c r="N284">
        <v>2.5</v>
      </c>
    </row>
    <row r="285" spans="1:14" x14ac:dyDescent="0.25">
      <c r="A285" s="48" t="s">
        <v>25</v>
      </c>
      <c r="B285">
        <v>39.0625</v>
      </c>
      <c r="C285">
        <v>-32.295778967925088</v>
      </c>
      <c r="D285">
        <v>111.328125</v>
      </c>
      <c r="E285">
        <v>256.8359375</v>
      </c>
      <c r="J285" s="48" t="s">
        <v>105</v>
      </c>
      <c r="K285">
        <v>0.33333333333333331</v>
      </c>
      <c r="L285">
        <v>0.33126591423674012</v>
      </c>
      <c r="M285">
        <v>0.83333333333333326</v>
      </c>
      <c r="N285">
        <v>0.83333333333333326</v>
      </c>
    </row>
    <row r="286" spans="1:14" x14ac:dyDescent="0.25">
      <c r="A286" s="48" t="s">
        <v>18</v>
      </c>
      <c r="B286">
        <v>44.921875</v>
      </c>
      <c r="C286">
        <v>88.728086041248957</v>
      </c>
      <c r="D286">
        <v>120.1171875</v>
      </c>
      <c r="E286">
        <v>192.3828125</v>
      </c>
    </row>
    <row r="287" spans="1:14" x14ac:dyDescent="0.25">
      <c r="A287" s="48" t="s">
        <v>26</v>
      </c>
      <c r="B287">
        <v>31.25</v>
      </c>
      <c r="C287">
        <v>54.600398514901443</v>
      </c>
      <c r="D287">
        <v>69.3359375</v>
      </c>
      <c r="E287">
        <v>88.8671875</v>
      </c>
    </row>
    <row r="288" spans="1:14" x14ac:dyDescent="0.25">
      <c r="A288" s="48" t="s">
        <v>21</v>
      </c>
      <c r="B288">
        <v>48.828125</v>
      </c>
      <c r="C288">
        <v>122.92278373032219</v>
      </c>
      <c r="D288">
        <v>165.0390625</v>
      </c>
      <c r="E288">
        <v>252.9296875</v>
      </c>
    </row>
    <row r="289" spans="1:14" x14ac:dyDescent="0.25">
      <c r="A289" s="48" t="s">
        <v>28</v>
      </c>
      <c r="B289">
        <v>56.640625</v>
      </c>
      <c r="C289">
        <v>78.646690432205318</v>
      </c>
      <c r="D289">
        <v>100.5859375</v>
      </c>
      <c r="E289">
        <v>168.9453125</v>
      </c>
    </row>
    <row r="290" spans="1:14" x14ac:dyDescent="0.25">
      <c r="A290" s="48" t="s">
        <v>24</v>
      </c>
      <c r="B290">
        <v>39.0625</v>
      </c>
      <c r="C290">
        <v>77.984422005358184</v>
      </c>
      <c r="D290">
        <v>93.75</v>
      </c>
      <c r="E290">
        <v>157.2265625</v>
      </c>
    </row>
    <row r="291" spans="1:14" x14ac:dyDescent="0.25">
      <c r="A291" s="48" t="s">
        <v>29</v>
      </c>
      <c r="B291">
        <v>55.6640625</v>
      </c>
      <c r="C291">
        <v>103.78453663024059</v>
      </c>
      <c r="D291">
        <v>134.765625</v>
      </c>
      <c r="E291">
        <v>207.03125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48"/>
      <c r="B295" s="48" t="s">
        <v>101</v>
      </c>
      <c r="C295" s="48" t="s">
        <v>102</v>
      </c>
      <c r="D295" s="48" t="s">
        <v>103</v>
      </c>
      <c r="E295" s="48" t="s">
        <v>104</v>
      </c>
      <c r="J295" s="48"/>
      <c r="K295" s="48" t="s">
        <v>101</v>
      </c>
      <c r="L295" s="48" t="s">
        <v>102</v>
      </c>
      <c r="M295" s="48" t="s">
        <v>103</v>
      </c>
      <c r="N295" s="48" t="s">
        <v>104</v>
      </c>
    </row>
    <row r="296" spans="1:14" x14ac:dyDescent="0.25">
      <c r="A296" s="48" t="s">
        <v>15</v>
      </c>
      <c r="B296">
        <v>19.53125</v>
      </c>
      <c r="C296">
        <v>64.599444997853084</v>
      </c>
      <c r="D296">
        <v>53.7109375</v>
      </c>
      <c r="E296">
        <v>208.0078125</v>
      </c>
      <c r="J296" s="48" t="s">
        <v>12</v>
      </c>
      <c r="K296">
        <v>3.3333333333333333E-2</v>
      </c>
      <c r="L296">
        <v>1.157823089523196</v>
      </c>
      <c r="M296">
        <v>0.93333333333333335</v>
      </c>
      <c r="N296">
        <v>1.8666666666666669</v>
      </c>
    </row>
    <row r="297" spans="1:14" x14ac:dyDescent="0.25">
      <c r="A297" s="48" t="s">
        <v>25</v>
      </c>
      <c r="B297">
        <v>24.4140625</v>
      </c>
      <c r="C297">
        <v>49.708277073792956</v>
      </c>
      <c r="D297">
        <v>175.78125</v>
      </c>
      <c r="E297">
        <v>269.53125</v>
      </c>
      <c r="J297" s="48" t="s">
        <v>105</v>
      </c>
      <c r="K297">
        <v>0.1333333333333333</v>
      </c>
      <c r="L297">
        <v>1.447187315205881</v>
      </c>
      <c r="M297">
        <v>1.3666666666666669</v>
      </c>
      <c r="N297">
        <v>2.3666666666666671</v>
      </c>
    </row>
    <row r="298" spans="1:14" x14ac:dyDescent="0.25">
      <c r="A298" s="48" t="s">
        <v>18</v>
      </c>
      <c r="B298">
        <v>78.125</v>
      </c>
      <c r="C298">
        <v>79.507059791535639</v>
      </c>
      <c r="D298">
        <v>102.5390625</v>
      </c>
      <c r="E298">
        <v>169.921875</v>
      </c>
    </row>
    <row r="299" spans="1:14" x14ac:dyDescent="0.25">
      <c r="A299" s="48" t="s">
        <v>26</v>
      </c>
      <c r="B299">
        <v>29.296875</v>
      </c>
      <c r="C299">
        <v>56.721965377010669</v>
      </c>
      <c r="D299">
        <v>76.171875</v>
      </c>
      <c r="E299">
        <v>106.4453125</v>
      </c>
    </row>
    <row r="300" spans="1:14" x14ac:dyDescent="0.25">
      <c r="A300" s="48" t="s">
        <v>21</v>
      </c>
      <c r="B300">
        <v>70.3125</v>
      </c>
      <c r="C300">
        <v>126.67494459477319</v>
      </c>
      <c r="D300">
        <v>179.6875</v>
      </c>
      <c r="E300">
        <v>254.8828125</v>
      </c>
    </row>
    <row r="301" spans="1:14" x14ac:dyDescent="0.25">
      <c r="A301" s="48" t="s">
        <v>28</v>
      </c>
      <c r="B301">
        <v>38.0859375</v>
      </c>
      <c r="C301">
        <v>75.531313313828051</v>
      </c>
      <c r="D301">
        <v>84.9609375</v>
      </c>
      <c r="E301">
        <v>165.0390625</v>
      </c>
    </row>
    <row r="302" spans="1:14" x14ac:dyDescent="0.25">
      <c r="A302" s="48" t="s">
        <v>24</v>
      </c>
      <c r="B302">
        <v>62.5</v>
      </c>
      <c r="C302">
        <v>90.402099439994529</v>
      </c>
      <c r="D302">
        <v>103.515625</v>
      </c>
      <c r="E302">
        <v>199.21875</v>
      </c>
    </row>
    <row r="303" spans="1:14" x14ac:dyDescent="0.25">
      <c r="A303" s="48" t="s">
        <v>29</v>
      </c>
      <c r="B303">
        <v>74.21875</v>
      </c>
      <c r="C303">
        <v>107.94787053497259</v>
      </c>
      <c r="D303">
        <v>141.6015625</v>
      </c>
      <c r="E303">
        <v>242.1875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48"/>
      <c r="B307" s="48" t="s">
        <v>101</v>
      </c>
      <c r="C307" s="48" t="s">
        <v>102</v>
      </c>
      <c r="D307" s="48" t="s">
        <v>103</v>
      </c>
      <c r="E307" s="48" t="s">
        <v>104</v>
      </c>
      <c r="J307" s="48"/>
      <c r="K307" s="48" t="s">
        <v>101</v>
      </c>
      <c r="L307" s="48" t="s">
        <v>102</v>
      </c>
      <c r="M307" s="48" t="s">
        <v>103</v>
      </c>
      <c r="N307" s="48" t="s">
        <v>104</v>
      </c>
    </row>
    <row r="308" spans="1:14" x14ac:dyDescent="0.25">
      <c r="A308" s="48" t="s">
        <v>15</v>
      </c>
      <c r="B308">
        <v>42.96875</v>
      </c>
      <c r="C308">
        <v>54.558469796676818</v>
      </c>
      <c r="D308">
        <v>81.0546875</v>
      </c>
      <c r="E308">
        <v>86.9140625</v>
      </c>
      <c r="J308" s="48" t="s">
        <v>12</v>
      </c>
      <c r="K308">
        <v>0.1</v>
      </c>
      <c r="L308">
        <v>0.66360411615102877</v>
      </c>
      <c r="M308">
        <v>0.96666666666666667</v>
      </c>
      <c r="N308">
        <v>1.1333333333333331</v>
      </c>
    </row>
    <row r="309" spans="1:14" x14ac:dyDescent="0.25">
      <c r="A309" s="48" t="s">
        <v>25</v>
      </c>
      <c r="B309">
        <v>37.109375</v>
      </c>
      <c r="C309">
        <v>83.494214824698886</v>
      </c>
      <c r="D309">
        <v>133.7890625</v>
      </c>
      <c r="E309">
        <v>247.0703125</v>
      </c>
      <c r="J309" s="48" t="s">
        <v>105</v>
      </c>
      <c r="K309">
        <v>6.6666666666666666E-2</v>
      </c>
      <c r="L309">
        <v>1.3462733987084381</v>
      </c>
      <c r="M309">
        <v>0.6333333333333333</v>
      </c>
      <c r="N309">
        <v>0.96666666666666667</v>
      </c>
    </row>
    <row r="310" spans="1:14" x14ac:dyDescent="0.25">
      <c r="A310" s="48" t="s">
        <v>18</v>
      </c>
      <c r="B310">
        <v>43.9453125</v>
      </c>
      <c r="C310">
        <v>54.492391427257033</v>
      </c>
      <c r="D310">
        <v>65.4296875</v>
      </c>
      <c r="E310">
        <v>109.375</v>
      </c>
    </row>
    <row r="311" spans="1:14" x14ac:dyDescent="0.25">
      <c r="A311" s="48" t="s">
        <v>26</v>
      </c>
      <c r="B311">
        <v>37.109375</v>
      </c>
      <c r="C311">
        <v>55.37982570340241</v>
      </c>
      <c r="D311">
        <v>70.3125</v>
      </c>
      <c r="E311">
        <v>109.375</v>
      </c>
    </row>
    <row r="312" spans="1:14" x14ac:dyDescent="0.25">
      <c r="A312" s="48" t="s">
        <v>21</v>
      </c>
      <c r="B312">
        <v>54.6875</v>
      </c>
      <c r="C312">
        <v>121.90487268119681</v>
      </c>
      <c r="D312">
        <v>214.84375</v>
      </c>
      <c r="E312">
        <v>323.2421875</v>
      </c>
    </row>
    <row r="313" spans="1:14" x14ac:dyDescent="0.25">
      <c r="A313" s="48" t="s">
        <v>28</v>
      </c>
      <c r="B313">
        <v>35.15625</v>
      </c>
      <c r="C313">
        <v>65.734597385925511</v>
      </c>
      <c r="D313">
        <v>88.8671875</v>
      </c>
      <c r="E313">
        <v>168.9453125</v>
      </c>
    </row>
    <row r="314" spans="1:14" x14ac:dyDescent="0.25">
      <c r="A314" s="48" t="s">
        <v>24</v>
      </c>
      <c r="B314">
        <v>45.8984375</v>
      </c>
      <c r="C314">
        <v>84.749104464144622</v>
      </c>
      <c r="D314">
        <v>132.8125</v>
      </c>
      <c r="E314">
        <v>242.1875</v>
      </c>
    </row>
    <row r="315" spans="1:14" x14ac:dyDescent="0.25">
      <c r="A315" s="48" t="s">
        <v>29</v>
      </c>
      <c r="B315">
        <v>60.546875</v>
      </c>
      <c r="C315">
        <v>110.7992123899631</v>
      </c>
      <c r="D315">
        <v>169.921875</v>
      </c>
      <c r="E315">
        <v>257.8125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48"/>
      <c r="B319" s="48" t="s">
        <v>101</v>
      </c>
      <c r="C319" s="48" t="s">
        <v>102</v>
      </c>
      <c r="D319" s="48" t="s">
        <v>103</v>
      </c>
      <c r="E319" s="48" t="s">
        <v>104</v>
      </c>
      <c r="J319" s="48"/>
      <c r="K319" s="48" t="s">
        <v>101</v>
      </c>
      <c r="L319" s="48" t="s">
        <v>102</v>
      </c>
      <c r="M319" s="48" t="s">
        <v>103</v>
      </c>
      <c r="N319" s="48" t="s">
        <v>104</v>
      </c>
    </row>
    <row r="320" spans="1:14" x14ac:dyDescent="0.25">
      <c r="A320" s="48" t="s">
        <v>15</v>
      </c>
      <c r="B320">
        <v>17.578125</v>
      </c>
      <c r="C320">
        <v>68.581673504006005</v>
      </c>
      <c r="D320">
        <v>51.7578125</v>
      </c>
      <c r="E320">
        <v>280.2734375</v>
      </c>
      <c r="J320" s="48" t="s">
        <v>12</v>
      </c>
      <c r="K320">
        <v>0.1</v>
      </c>
      <c r="L320">
        <v>2.9229769220544242</v>
      </c>
      <c r="M320">
        <v>0.1333333333333333</v>
      </c>
      <c r="N320">
        <v>0.3</v>
      </c>
    </row>
    <row r="321" spans="1:14" x14ac:dyDescent="0.25">
      <c r="A321" s="48" t="s">
        <v>25</v>
      </c>
      <c r="B321">
        <v>49.8046875</v>
      </c>
      <c r="C321">
        <v>-195.13117552795961</v>
      </c>
      <c r="D321">
        <v>155.2734375</v>
      </c>
      <c r="E321">
        <v>238.28125</v>
      </c>
      <c r="J321" s="48" t="s">
        <v>105</v>
      </c>
      <c r="K321">
        <v>0.1</v>
      </c>
      <c r="L321">
        <v>3.9147919143750558</v>
      </c>
      <c r="M321">
        <v>0.16666666666666671</v>
      </c>
      <c r="N321">
        <v>0.3</v>
      </c>
    </row>
    <row r="322" spans="1:14" x14ac:dyDescent="0.25">
      <c r="A322" s="48" t="s">
        <v>18</v>
      </c>
      <c r="B322">
        <v>24.4140625</v>
      </c>
      <c r="C322">
        <v>84.152432338640551</v>
      </c>
      <c r="D322">
        <v>142.578125</v>
      </c>
      <c r="E322">
        <v>227.5390625</v>
      </c>
    </row>
    <row r="323" spans="1:14" x14ac:dyDescent="0.25">
      <c r="A323" s="48" t="s">
        <v>26</v>
      </c>
      <c r="B323">
        <v>49.8046875</v>
      </c>
      <c r="C323">
        <v>76.282189286360662</v>
      </c>
      <c r="D323">
        <v>117.1875</v>
      </c>
      <c r="E323">
        <v>202.1484375</v>
      </c>
    </row>
    <row r="324" spans="1:14" x14ac:dyDescent="0.25">
      <c r="A324" s="48" t="s">
        <v>21</v>
      </c>
      <c r="B324">
        <v>128.90625</v>
      </c>
      <c r="C324">
        <v>146.1744119840001</v>
      </c>
      <c r="D324">
        <v>245.1171875</v>
      </c>
      <c r="E324">
        <v>381.8359375</v>
      </c>
    </row>
    <row r="325" spans="1:14" x14ac:dyDescent="0.25">
      <c r="A325" s="48" t="s">
        <v>28</v>
      </c>
      <c r="B325">
        <v>49.8046875</v>
      </c>
      <c r="C325">
        <v>-124.81123526346219</v>
      </c>
      <c r="D325">
        <v>166.9921875</v>
      </c>
      <c r="E325">
        <v>230.46875</v>
      </c>
    </row>
    <row r="326" spans="1:14" x14ac:dyDescent="0.25">
      <c r="A326" s="48" t="s">
        <v>24</v>
      </c>
      <c r="B326">
        <v>17.578125</v>
      </c>
      <c r="C326">
        <v>74.531720264647447</v>
      </c>
      <c r="D326">
        <v>166.9921875</v>
      </c>
      <c r="E326">
        <v>282.2265625</v>
      </c>
    </row>
    <row r="327" spans="1:14" x14ac:dyDescent="0.25">
      <c r="A327" s="48" t="s">
        <v>29</v>
      </c>
      <c r="B327">
        <v>58.59375</v>
      </c>
      <c r="C327">
        <v>112.9809100200771</v>
      </c>
      <c r="D327">
        <v>203.125</v>
      </c>
      <c r="E327">
        <v>283.203125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48"/>
      <c r="B331" s="48" t="s">
        <v>101</v>
      </c>
      <c r="C331" s="48" t="s">
        <v>102</v>
      </c>
      <c r="D331" s="48" t="s">
        <v>103</v>
      </c>
      <c r="E331" s="48" t="s">
        <v>104</v>
      </c>
      <c r="J331" s="48"/>
      <c r="K331" s="48" t="s">
        <v>101</v>
      </c>
      <c r="L331" s="48" t="s">
        <v>102</v>
      </c>
      <c r="M331" s="48" t="s">
        <v>103</v>
      </c>
      <c r="N331" s="48" t="s">
        <v>104</v>
      </c>
    </row>
    <row r="332" spans="1:14" x14ac:dyDescent="0.25">
      <c r="A332" s="48" t="s">
        <v>15</v>
      </c>
      <c r="B332">
        <v>19.53125</v>
      </c>
      <c r="C332">
        <v>69.901994900789973</v>
      </c>
      <c r="D332">
        <v>106.4453125</v>
      </c>
      <c r="E332">
        <v>209.9609375</v>
      </c>
      <c r="J332" s="48" t="s">
        <v>12</v>
      </c>
      <c r="K332">
        <v>0.14285714285714279</v>
      </c>
      <c r="L332">
        <v>0.1168778785225227</v>
      </c>
      <c r="M332">
        <v>0.42857142857142849</v>
      </c>
      <c r="N332">
        <v>1.857142857142857</v>
      </c>
    </row>
    <row r="333" spans="1:14" x14ac:dyDescent="0.25">
      <c r="A333" s="48" t="s">
        <v>25</v>
      </c>
      <c r="B333">
        <v>30.2734375</v>
      </c>
      <c r="C333">
        <v>-33.098294987796528</v>
      </c>
      <c r="D333">
        <v>67.3828125</v>
      </c>
      <c r="E333">
        <v>117.1875</v>
      </c>
      <c r="J333" s="48" t="s">
        <v>105</v>
      </c>
      <c r="K333">
        <v>0.2857142857142857</v>
      </c>
      <c r="L333">
        <v>0.41659315516869139</v>
      </c>
      <c r="M333">
        <v>0.5714285714285714</v>
      </c>
      <c r="N333">
        <v>0.71428571428571419</v>
      </c>
    </row>
    <row r="334" spans="1:14" x14ac:dyDescent="0.25">
      <c r="A334" s="48" t="s">
        <v>18</v>
      </c>
      <c r="B334">
        <v>29.296875</v>
      </c>
      <c r="C334">
        <v>74.124534687973949</v>
      </c>
      <c r="D334">
        <v>110.3515625</v>
      </c>
      <c r="E334">
        <v>166.015625</v>
      </c>
    </row>
    <row r="335" spans="1:14" x14ac:dyDescent="0.25">
      <c r="A335" s="48" t="s">
        <v>26</v>
      </c>
      <c r="B335">
        <v>30.2734375</v>
      </c>
      <c r="C335">
        <v>50.308668878010863</v>
      </c>
      <c r="D335">
        <v>83.0078125</v>
      </c>
      <c r="E335">
        <v>95.703125</v>
      </c>
    </row>
    <row r="336" spans="1:14" x14ac:dyDescent="0.25">
      <c r="A336" s="48" t="s">
        <v>21</v>
      </c>
      <c r="B336">
        <v>39.0625</v>
      </c>
      <c r="C336">
        <v>90.745329614255795</v>
      </c>
      <c r="D336">
        <v>137.6953125</v>
      </c>
      <c r="E336">
        <v>212.890625</v>
      </c>
    </row>
    <row r="337" spans="1:14" x14ac:dyDescent="0.25">
      <c r="A337" s="48" t="s">
        <v>28</v>
      </c>
      <c r="B337">
        <v>49.8046875</v>
      </c>
      <c r="C337">
        <v>116.2271193271195</v>
      </c>
      <c r="D337">
        <v>208.0078125</v>
      </c>
      <c r="E337">
        <v>292.96875</v>
      </c>
    </row>
    <row r="338" spans="1:14" x14ac:dyDescent="0.25">
      <c r="A338" s="48" t="s">
        <v>24</v>
      </c>
      <c r="B338">
        <v>56.640625</v>
      </c>
      <c r="C338">
        <v>91.226624714471399</v>
      </c>
      <c r="D338">
        <v>133.7890625</v>
      </c>
      <c r="E338">
        <v>248.046875</v>
      </c>
    </row>
    <row r="339" spans="1:14" x14ac:dyDescent="0.25">
      <c r="A339" s="48" t="s">
        <v>29</v>
      </c>
      <c r="B339">
        <v>52.734375</v>
      </c>
      <c r="C339">
        <v>96.339116920110243</v>
      </c>
      <c r="D339">
        <v>149.4140625</v>
      </c>
      <c r="E339">
        <v>234.375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48"/>
      <c r="B343" s="48" t="s">
        <v>101</v>
      </c>
      <c r="C343" s="48" t="s">
        <v>102</v>
      </c>
      <c r="D343" s="48" t="s">
        <v>103</v>
      </c>
      <c r="E343" s="48" t="s">
        <v>104</v>
      </c>
      <c r="J343" s="48"/>
      <c r="K343" s="48" t="s">
        <v>101</v>
      </c>
      <c r="L343" s="48" t="s">
        <v>102</v>
      </c>
      <c r="M343" s="48" t="s">
        <v>103</v>
      </c>
      <c r="N343" s="48" t="s">
        <v>104</v>
      </c>
    </row>
    <row r="344" spans="1:14" x14ac:dyDescent="0.25">
      <c r="A344" s="48" t="s">
        <v>15</v>
      </c>
      <c r="B344">
        <v>16.6015625</v>
      </c>
      <c r="C344">
        <v>63.452176431677451</v>
      </c>
      <c r="D344">
        <v>73.2421875</v>
      </c>
      <c r="E344">
        <v>208.0078125</v>
      </c>
      <c r="J344" s="48" t="s">
        <v>12</v>
      </c>
      <c r="K344">
        <v>0.23333333333333331</v>
      </c>
      <c r="L344">
        <v>6.9340651763377608</v>
      </c>
      <c r="M344">
        <v>0.33333333333333331</v>
      </c>
      <c r="N344">
        <v>1</v>
      </c>
    </row>
    <row r="345" spans="1:14" x14ac:dyDescent="0.25">
      <c r="A345" s="48" t="s">
        <v>25</v>
      </c>
      <c r="B345">
        <v>44.921875</v>
      </c>
      <c r="C345">
        <v>4.6538253071687716</v>
      </c>
      <c r="D345">
        <v>69.3359375</v>
      </c>
      <c r="E345">
        <v>309.5703125</v>
      </c>
      <c r="J345" s="48" t="s">
        <v>105</v>
      </c>
      <c r="K345">
        <v>0.23333333333333331</v>
      </c>
      <c r="L345">
        <v>-0.44919671297139752</v>
      </c>
      <c r="M345">
        <v>0.33333333333333331</v>
      </c>
      <c r="N345">
        <v>1</v>
      </c>
    </row>
    <row r="346" spans="1:14" x14ac:dyDescent="0.25">
      <c r="A346" s="48" t="s">
        <v>18</v>
      </c>
      <c r="B346">
        <v>31.25</v>
      </c>
      <c r="C346">
        <v>82.213036863997161</v>
      </c>
      <c r="D346">
        <v>125.9765625</v>
      </c>
      <c r="E346">
        <v>176.7578125</v>
      </c>
    </row>
    <row r="347" spans="1:14" x14ac:dyDescent="0.25">
      <c r="A347" s="48" t="s">
        <v>26</v>
      </c>
      <c r="B347">
        <v>31.25</v>
      </c>
      <c r="C347">
        <v>53.60710107777146</v>
      </c>
      <c r="D347">
        <v>86.9140625</v>
      </c>
      <c r="E347">
        <v>99.609375</v>
      </c>
    </row>
    <row r="348" spans="1:14" x14ac:dyDescent="0.25">
      <c r="A348" s="48" t="s">
        <v>21</v>
      </c>
      <c r="B348">
        <v>41.9921875</v>
      </c>
      <c r="C348">
        <v>103.3261725510604</v>
      </c>
      <c r="D348">
        <v>193.359375</v>
      </c>
      <c r="E348">
        <v>271.484375</v>
      </c>
    </row>
    <row r="349" spans="1:14" x14ac:dyDescent="0.25">
      <c r="A349" s="48" t="s">
        <v>28</v>
      </c>
      <c r="B349">
        <v>49.8046875</v>
      </c>
      <c r="C349">
        <v>153.31695135487141</v>
      </c>
      <c r="D349">
        <v>319.3359375</v>
      </c>
      <c r="E349">
        <v>405.2734375</v>
      </c>
    </row>
    <row r="350" spans="1:14" x14ac:dyDescent="0.25">
      <c r="A350" s="48" t="s">
        <v>24</v>
      </c>
      <c r="B350">
        <v>60.546875</v>
      </c>
      <c r="C350">
        <v>101.2059746990171</v>
      </c>
      <c r="D350">
        <v>188.4765625</v>
      </c>
      <c r="E350">
        <v>276.3671875</v>
      </c>
    </row>
    <row r="351" spans="1:14" x14ac:dyDescent="0.25">
      <c r="A351" s="48" t="s">
        <v>29</v>
      </c>
      <c r="B351">
        <v>40.0390625</v>
      </c>
      <c r="C351">
        <v>101.3716845738999</v>
      </c>
      <c r="D351">
        <v>168.9453125</v>
      </c>
      <c r="E351">
        <v>241.2109375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48"/>
      <c r="B355" s="48" t="s">
        <v>101</v>
      </c>
      <c r="C355" s="48" t="s">
        <v>102</v>
      </c>
      <c r="D355" s="48" t="s">
        <v>103</v>
      </c>
      <c r="E355" s="48" t="s">
        <v>104</v>
      </c>
      <c r="J355" s="48"/>
      <c r="K355" s="48" t="s">
        <v>101</v>
      </c>
      <c r="L355" s="48" t="s">
        <v>102</v>
      </c>
      <c r="M355" s="48" t="s">
        <v>103</v>
      </c>
      <c r="N355" s="48" t="s">
        <v>104</v>
      </c>
    </row>
    <row r="356" spans="1:14" x14ac:dyDescent="0.25">
      <c r="A356" s="48" t="s">
        <v>15</v>
      </c>
      <c r="B356">
        <v>18.5546875</v>
      </c>
      <c r="C356">
        <v>53.749435873326163</v>
      </c>
      <c r="D356">
        <v>55.6640625</v>
      </c>
      <c r="E356">
        <v>214.84375</v>
      </c>
      <c r="J356" s="48" t="s">
        <v>12</v>
      </c>
      <c r="K356">
        <v>3.3333333333333333E-2</v>
      </c>
      <c r="L356">
        <v>0.4768827262832856</v>
      </c>
      <c r="M356">
        <v>0.8</v>
      </c>
      <c r="N356">
        <v>1.8</v>
      </c>
    </row>
    <row r="357" spans="1:14" x14ac:dyDescent="0.25">
      <c r="A357" s="48" t="s">
        <v>25</v>
      </c>
      <c r="B357">
        <v>49.8046875</v>
      </c>
      <c r="C357">
        <v>39.675511933442039</v>
      </c>
      <c r="D357">
        <v>322.265625</v>
      </c>
      <c r="E357">
        <v>358.3984375</v>
      </c>
      <c r="J357" s="48" t="s">
        <v>105</v>
      </c>
      <c r="K357">
        <v>0.1</v>
      </c>
      <c r="L357">
        <v>1.045456078452444</v>
      </c>
      <c r="M357">
        <v>0.83333333333333337</v>
      </c>
      <c r="N357">
        <v>2.1</v>
      </c>
    </row>
    <row r="358" spans="1:14" x14ac:dyDescent="0.25">
      <c r="A358" s="48" t="s">
        <v>18</v>
      </c>
      <c r="B358">
        <v>36.1328125</v>
      </c>
      <c r="C358">
        <v>52.663657731618578</v>
      </c>
      <c r="D358">
        <v>59.5703125</v>
      </c>
      <c r="E358">
        <v>114.2578125</v>
      </c>
    </row>
    <row r="359" spans="1:14" x14ac:dyDescent="0.25">
      <c r="A359" s="48" t="s">
        <v>26</v>
      </c>
      <c r="B359">
        <v>59.5703125</v>
      </c>
      <c r="C359">
        <v>71.337587127311323</v>
      </c>
      <c r="D359">
        <v>88.8671875</v>
      </c>
      <c r="E359">
        <v>162.109375</v>
      </c>
    </row>
    <row r="360" spans="1:14" x14ac:dyDescent="0.25">
      <c r="A360" s="48" t="s">
        <v>21</v>
      </c>
      <c r="B360">
        <v>105.46875</v>
      </c>
      <c r="C360">
        <v>125.47995523722609</v>
      </c>
      <c r="D360">
        <v>163.0859375</v>
      </c>
      <c r="E360">
        <v>259.765625</v>
      </c>
    </row>
    <row r="361" spans="1:14" x14ac:dyDescent="0.25">
      <c r="A361" s="48" t="s">
        <v>28</v>
      </c>
      <c r="B361">
        <v>36.1328125</v>
      </c>
      <c r="C361">
        <v>76.974505017777361</v>
      </c>
      <c r="D361">
        <v>90.8203125</v>
      </c>
      <c r="E361">
        <v>182.6171875</v>
      </c>
    </row>
    <row r="362" spans="1:14" x14ac:dyDescent="0.25">
      <c r="A362" s="48" t="s">
        <v>24</v>
      </c>
      <c r="B362">
        <v>50.78125</v>
      </c>
      <c r="C362">
        <v>99.636140096854788</v>
      </c>
      <c r="D362">
        <v>105.46875</v>
      </c>
      <c r="E362">
        <v>223.6328125</v>
      </c>
    </row>
    <row r="363" spans="1:14" x14ac:dyDescent="0.25">
      <c r="A363" s="48" t="s">
        <v>29</v>
      </c>
      <c r="B363">
        <v>46.875</v>
      </c>
      <c r="C363">
        <v>91.642656048756578</v>
      </c>
      <c r="D363">
        <v>106.4453125</v>
      </c>
      <c r="E363">
        <v>196.2890625</v>
      </c>
    </row>
    <row r="390" spans="1:5" x14ac:dyDescent="0.25">
      <c r="A390" s="165" t="s">
        <v>180</v>
      </c>
    </row>
    <row r="391" spans="1:5" x14ac:dyDescent="0.25">
      <c r="A391" s="48"/>
      <c r="B391" s="48" t="s">
        <v>101</v>
      </c>
      <c r="C391" s="48" t="s">
        <v>102</v>
      </c>
      <c r="D391" s="48" t="s">
        <v>103</v>
      </c>
      <c r="E391" s="48" t="s">
        <v>104</v>
      </c>
    </row>
    <row r="392" spans="1:5" x14ac:dyDescent="0.25">
      <c r="A392" s="48" t="s">
        <v>15</v>
      </c>
      <c r="B392">
        <v>0.9765625</v>
      </c>
      <c r="C392">
        <v>3.0368609285328931</v>
      </c>
      <c r="D392">
        <v>5.859375</v>
      </c>
      <c r="E392">
        <v>6.8359375</v>
      </c>
    </row>
    <row r="393" spans="1:5" x14ac:dyDescent="0.25">
      <c r="A393" s="48" t="s">
        <v>25</v>
      </c>
      <c r="B393">
        <v>0.9765625</v>
      </c>
      <c r="C393">
        <v>3.884732693953604</v>
      </c>
      <c r="D393">
        <v>5.859375</v>
      </c>
      <c r="E393">
        <v>7.8125</v>
      </c>
    </row>
    <row r="394" spans="1:5" x14ac:dyDescent="0.25">
      <c r="A394" s="48" t="s">
        <v>18</v>
      </c>
      <c r="B394">
        <v>0.9765625</v>
      </c>
      <c r="C394">
        <v>3.3456369123240091</v>
      </c>
      <c r="D394">
        <v>5.859375</v>
      </c>
      <c r="E394">
        <v>7.8125</v>
      </c>
    </row>
    <row r="395" spans="1:5" x14ac:dyDescent="0.25">
      <c r="A395" s="48" t="s">
        <v>26</v>
      </c>
      <c r="B395">
        <v>0.9765625</v>
      </c>
      <c r="C395">
        <v>3.8715648556384989</v>
      </c>
      <c r="D395">
        <v>5.859375</v>
      </c>
      <c r="E395">
        <v>7.8125</v>
      </c>
    </row>
    <row r="396" spans="1:5" x14ac:dyDescent="0.25">
      <c r="A396" s="48" t="s">
        <v>21</v>
      </c>
      <c r="B396">
        <v>0.9765625</v>
      </c>
      <c r="C396">
        <v>6.1258752972753721</v>
      </c>
      <c r="D396">
        <v>6.8359375</v>
      </c>
      <c r="E396">
        <v>8.7890625</v>
      </c>
    </row>
    <row r="397" spans="1:5" x14ac:dyDescent="0.25">
      <c r="A397" s="48" t="s">
        <v>28</v>
      </c>
      <c r="B397">
        <v>0.9765625</v>
      </c>
      <c r="C397">
        <v>3.6062486788816202</v>
      </c>
      <c r="D397">
        <v>5.859375</v>
      </c>
      <c r="E397">
        <v>7.8125</v>
      </c>
    </row>
    <row r="398" spans="1:5" x14ac:dyDescent="0.25">
      <c r="A398" s="48" t="s">
        <v>24</v>
      </c>
      <c r="B398">
        <v>0.9765625</v>
      </c>
      <c r="C398">
        <v>2.8936727241351301</v>
      </c>
      <c r="D398">
        <v>5.859375</v>
      </c>
      <c r="E398">
        <v>6.8359375</v>
      </c>
    </row>
    <row r="399" spans="1:5" x14ac:dyDescent="0.25">
      <c r="A399" s="48" t="s">
        <v>29</v>
      </c>
      <c r="B399">
        <v>0.9765625</v>
      </c>
      <c r="C399">
        <v>3.4046850575071952</v>
      </c>
      <c r="D399">
        <v>5.859375</v>
      </c>
      <c r="E399">
        <v>7.8125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2"/>
      <c r="B408" s="152" t="s">
        <v>12</v>
      </c>
      <c r="D408" s="152" t="s">
        <v>105</v>
      </c>
      <c r="G408" s="152"/>
      <c r="H408" s="152" t="s">
        <v>130</v>
      </c>
      <c r="L408" s="153"/>
      <c r="M408" s="153" t="s">
        <v>131</v>
      </c>
      <c r="N408" s="153" t="s">
        <v>132</v>
      </c>
      <c r="O408" s="153" t="s">
        <v>133</v>
      </c>
      <c r="P408" s="153" t="s">
        <v>134</v>
      </c>
      <c r="Q408" s="153" t="s">
        <v>135</v>
      </c>
      <c r="R408" s="153" t="s">
        <v>136</v>
      </c>
      <c r="S408" s="153" t="s">
        <v>137</v>
      </c>
      <c r="T408" s="153" t="s">
        <v>138</v>
      </c>
    </row>
    <row r="409" spans="1:20" x14ac:dyDescent="0.25">
      <c r="A409" s="152"/>
      <c r="B409" s="152" t="s">
        <v>139</v>
      </c>
      <c r="C409" s="152" t="s">
        <v>140</v>
      </c>
      <c r="D409" s="152" t="s">
        <v>139</v>
      </c>
      <c r="E409" s="152" t="s">
        <v>140</v>
      </c>
      <c r="G409" s="152" t="s">
        <v>141</v>
      </c>
      <c r="H409">
        <v>512.46377282303683</v>
      </c>
      <c r="L409" s="153" t="s">
        <v>141</v>
      </c>
      <c r="M409">
        <v>0.94675652250537279</v>
      </c>
      <c r="N409">
        <v>1</v>
      </c>
      <c r="O409">
        <v>1</v>
      </c>
      <c r="P409">
        <v>0.92177343137034728</v>
      </c>
      <c r="Q409">
        <v>0.6704216201248332</v>
      </c>
      <c r="R409">
        <v>0.9496562075255417</v>
      </c>
      <c r="S409">
        <v>1</v>
      </c>
      <c r="T409">
        <v>1</v>
      </c>
    </row>
    <row r="410" spans="1:20" x14ac:dyDescent="0.25">
      <c r="A410" s="152" t="s">
        <v>141</v>
      </c>
      <c r="B410">
        <v>6.8695872694929223</v>
      </c>
      <c r="C410">
        <v>1.4966539199465241</v>
      </c>
      <c r="D410">
        <v>8.6098300312878919</v>
      </c>
      <c r="E410">
        <v>4.9027071114711278</v>
      </c>
      <c r="G410" s="152" t="s">
        <v>142</v>
      </c>
      <c r="H410">
        <v>233.87828958381689</v>
      </c>
      <c r="L410" s="153" t="s">
        <v>142</v>
      </c>
      <c r="M410">
        <v>0.97915948103132422</v>
      </c>
      <c r="N410">
        <v>0.85585588948339808</v>
      </c>
      <c r="O410">
        <v>0.91032822565065319</v>
      </c>
      <c r="P410">
        <v>0.78679848160716004</v>
      </c>
      <c r="Q410">
        <v>0.94071841609983786</v>
      </c>
      <c r="R410">
        <v>0.85901614464034615</v>
      </c>
      <c r="S410">
        <v>0.72147246461516179</v>
      </c>
      <c r="T410">
        <v>0.89946244909002127</v>
      </c>
    </row>
    <row r="411" spans="1:20" x14ac:dyDescent="0.25">
      <c r="A411" s="152" t="s">
        <v>142</v>
      </c>
      <c r="B411">
        <v>5.5904352371221844</v>
      </c>
      <c r="C411">
        <v>-0.7816049086813327</v>
      </c>
      <c r="D411">
        <v>8.0557872982019774</v>
      </c>
      <c r="E411">
        <v>-3.443016686089603</v>
      </c>
      <c r="G411" s="152" t="s">
        <v>143</v>
      </c>
      <c r="H411">
        <v>266.33753643768108</v>
      </c>
      <c r="L411" s="153" t="s">
        <v>143</v>
      </c>
      <c r="M411">
        <v>0.9995082368305751</v>
      </c>
      <c r="N411">
        <v>0.9229163719784047</v>
      </c>
      <c r="O411">
        <v>0.96008074773153218</v>
      </c>
      <c r="P411">
        <v>1</v>
      </c>
      <c r="Q411">
        <v>0.76808980672622251</v>
      </c>
      <c r="R411">
        <v>1</v>
      </c>
      <c r="S411">
        <v>0.82235783105899307</v>
      </c>
      <c r="T411">
        <v>0.91231776677687582</v>
      </c>
    </row>
    <row r="412" spans="1:20" x14ac:dyDescent="0.25">
      <c r="A412" s="152" t="s">
        <v>143</v>
      </c>
      <c r="B412">
        <v>5.1828444934938958</v>
      </c>
      <c r="C412">
        <v>-3.0771607056627892</v>
      </c>
      <c r="D412">
        <v>6.5586542032579418</v>
      </c>
      <c r="E412">
        <v>1.9707038143164159</v>
      </c>
      <c r="G412" s="152" t="s">
        <v>144</v>
      </c>
      <c r="H412">
        <v>126.7804878608875</v>
      </c>
      <c r="L412" s="153" t="s">
        <v>144</v>
      </c>
      <c r="M412">
        <v>0.93706993717192555</v>
      </c>
      <c r="N412">
        <v>0.82845712056951359</v>
      </c>
      <c r="O412">
        <v>0.86904712109704874</v>
      </c>
      <c r="P412">
        <v>0.79150992471269921</v>
      </c>
      <c r="Q412">
        <v>0.77041904334498934</v>
      </c>
      <c r="R412">
        <v>0.73810121418636654</v>
      </c>
      <c r="S412">
        <v>0.6296359938343804</v>
      </c>
      <c r="T412">
        <v>0.77409637493255534</v>
      </c>
    </row>
    <row r="413" spans="1:20" x14ac:dyDescent="0.25">
      <c r="A413" s="152" t="s">
        <v>144</v>
      </c>
      <c r="B413">
        <v>3.8191123584362172</v>
      </c>
      <c r="C413">
        <v>2.7013281701021099</v>
      </c>
      <c r="D413">
        <v>5.6119349366107354</v>
      </c>
      <c r="E413">
        <v>-4.3931450558280511</v>
      </c>
      <c r="G413" s="152" t="s">
        <v>145</v>
      </c>
      <c r="H413">
        <v>153.30045745665959</v>
      </c>
      <c r="L413" s="153" t="s">
        <v>145</v>
      </c>
      <c r="M413">
        <v>0.97207692989401162</v>
      </c>
      <c r="N413">
        <v>0.90762007930966382</v>
      </c>
      <c r="O413">
        <v>0.89954974418599665</v>
      </c>
      <c r="P413">
        <v>0.73577201286968263</v>
      </c>
      <c r="Q413">
        <v>0.78615865326308698</v>
      </c>
      <c r="R413">
        <v>0.70541726808387273</v>
      </c>
      <c r="S413">
        <v>0.73088940907541822</v>
      </c>
      <c r="T413">
        <v>0.73705396616175167</v>
      </c>
    </row>
    <row r="414" spans="1:20" x14ac:dyDescent="0.25">
      <c r="A414" s="152" t="s">
        <v>145</v>
      </c>
      <c r="B414">
        <v>4.424699538364985</v>
      </c>
      <c r="C414">
        <v>2.7479219011088909</v>
      </c>
      <c r="D414">
        <v>5.3071466099689166</v>
      </c>
      <c r="E414">
        <v>0.84850097791447476</v>
      </c>
      <c r="G414" s="152" t="s">
        <v>146</v>
      </c>
      <c r="H414">
        <v>179.76667957660999</v>
      </c>
      <c r="L414" s="153" t="s">
        <v>146</v>
      </c>
      <c r="M414">
        <v>0.93218146951561054</v>
      </c>
      <c r="N414">
        <v>0.79218804519822894</v>
      </c>
      <c r="O414">
        <v>0.8792938319024266</v>
      </c>
      <c r="P414">
        <v>0.64866800571758088</v>
      </c>
      <c r="Q414">
        <v>0.82218375258401866</v>
      </c>
      <c r="R414">
        <v>0.50376183420449983</v>
      </c>
      <c r="S414">
        <v>0.77966042131582558</v>
      </c>
      <c r="T414">
        <v>0.69664137143418592</v>
      </c>
    </row>
    <row r="415" spans="1:20" x14ac:dyDescent="0.25">
      <c r="A415" s="152" t="s">
        <v>146</v>
      </c>
      <c r="B415">
        <v>3.6362579819372689</v>
      </c>
      <c r="C415">
        <v>-0.18156319505291429</v>
      </c>
      <c r="D415">
        <v>5.4490285619695156</v>
      </c>
      <c r="E415">
        <v>-6.3037535305567696</v>
      </c>
      <c r="G415" s="152" t="s">
        <v>147</v>
      </c>
      <c r="H415">
        <v>166.4309935158476</v>
      </c>
      <c r="L415" s="153" t="s">
        <v>147</v>
      </c>
      <c r="M415">
        <v>0.88841411198294384</v>
      </c>
      <c r="N415">
        <v>0.78278431840589968</v>
      </c>
      <c r="O415">
        <v>0.91498488579400772</v>
      </c>
      <c r="P415">
        <v>0.74650398495766002</v>
      </c>
      <c r="Q415">
        <v>0.96122438089065598</v>
      </c>
      <c r="R415">
        <v>0.57303359503618623</v>
      </c>
      <c r="S415">
        <v>0.66121355579167207</v>
      </c>
      <c r="T415">
        <v>0.70881573162450973</v>
      </c>
    </row>
    <row r="416" spans="1:20" x14ac:dyDescent="0.25">
      <c r="A416" s="152" t="s">
        <v>147</v>
      </c>
      <c r="B416">
        <v>3.6421674505031718</v>
      </c>
      <c r="C416">
        <v>-0.12703257326898151</v>
      </c>
      <c r="D416">
        <v>5.7592460365270206</v>
      </c>
      <c r="E416">
        <v>-3.7565569335820368</v>
      </c>
      <c r="G416" s="152" t="s">
        <v>148</v>
      </c>
      <c r="H416">
        <v>187.57974807787201</v>
      </c>
      <c r="L416" s="153" t="s">
        <v>148</v>
      </c>
      <c r="M416">
        <v>0.90395601842665663</v>
      </c>
      <c r="N416">
        <v>0.8231098028916245</v>
      </c>
      <c r="O416">
        <v>0.8362650571699447</v>
      </c>
      <c r="P416">
        <v>0.78915969639022243</v>
      </c>
      <c r="Q416">
        <v>0.75010663046919934</v>
      </c>
      <c r="R416">
        <v>0.64262639305958091</v>
      </c>
      <c r="S416">
        <v>0.83198551919532515</v>
      </c>
      <c r="T416">
        <v>0.8456484539190382</v>
      </c>
    </row>
    <row r="417" spans="1:20" x14ac:dyDescent="0.25">
      <c r="A417" s="152" t="s">
        <v>148</v>
      </c>
      <c r="B417">
        <v>4.0323911915170774</v>
      </c>
      <c r="C417">
        <v>0.39197472596224731</v>
      </c>
      <c r="D417">
        <v>4.6406881034483334</v>
      </c>
      <c r="E417">
        <v>3.45840257802791</v>
      </c>
      <c r="G417" s="152" t="s">
        <v>149</v>
      </c>
      <c r="H417">
        <v>84.271597072863898</v>
      </c>
      <c r="L417" s="153" t="s">
        <v>149</v>
      </c>
      <c r="M417">
        <v>1</v>
      </c>
      <c r="N417">
        <v>0.84023615399580143</v>
      </c>
      <c r="O417">
        <v>0.88763971422081545</v>
      </c>
      <c r="P417">
        <v>0.68351379396951317</v>
      </c>
      <c r="Q417">
        <v>1</v>
      </c>
      <c r="R417">
        <v>0.54159430502938688</v>
      </c>
      <c r="S417">
        <v>0.80161490707730954</v>
      </c>
      <c r="T417">
        <v>0.81155959657406507</v>
      </c>
    </row>
    <row r="418" spans="1:20" x14ac:dyDescent="0.25">
      <c r="A418" s="152" t="s">
        <v>149</v>
      </c>
      <c r="B418">
        <v>2.7037422133000049</v>
      </c>
      <c r="C418">
        <v>-1.1104461365567611</v>
      </c>
      <c r="D418">
        <v>4.7435763634925863</v>
      </c>
      <c r="E418">
        <v>2.895127865194298</v>
      </c>
      <c r="G418" s="152" t="s">
        <v>150</v>
      </c>
      <c r="H418">
        <v>65.264723215925869</v>
      </c>
      <c r="L418" s="153" t="s">
        <v>150</v>
      </c>
      <c r="M418">
        <v>0.94608567916858488</v>
      </c>
      <c r="N418">
        <v>0.87681441522776338</v>
      </c>
      <c r="O418">
        <v>0.84973160604159925</v>
      </c>
      <c r="P418">
        <v>0.75183537558253788</v>
      </c>
      <c r="Q418">
        <v>0.74001433409381367</v>
      </c>
      <c r="R418">
        <v>0.51619074115902497</v>
      </c>
      <c r="S418">
        <v>0.82640470543420341</v>
      </c>
      <c r="T418">
        <v>0.80215233092655358</v>
      </c>
    </row>
    <row r="419" spans="1:20" x14ac:dyDescent="0.25">
      <c r="A419" s="152" t="s">
        <v>150</v>
      </c>
      <c r="B419">
        <v>2.5392564874572732</v>
      </c>
      <c r="C419">
        <v>-0.75551937612407305</v>
      </c>
      <c r="D419">
        <v>2.9702608095764842</v>
      </c>
      <c r="E419">
        <v>-0.42594992829118111</v>
      </c>
      <c r="G419" s="152" t="s">
        <v>151</v>
      </c>
      <c r="H419">
        <v>168.2907784446721</v>
      </c>
      <c r="L419" s="153" t="s">
        <v>151</v>
      </c>
      <c r="M419">
        <v>0.89988792249842586</v>
      </c>
      <c r="N419">
        <v>0.81585698320580713</v>
      </c>
      <c r="O419">
        <v>0.86840284409828283</v>
      </c>
      <c r="P419">
        <v>0.80602483989010254</v>
      </c>
      <c r="Q419">
        <v>0.8510156618632605</v>
      </c>
      <c r="R419">
        <v>0.50400441943207197</v>
      </c>
      <c r="S419">
        <v>0.753260494205088</v>
      </c>
      <c r="T419">
        <v>0.7545829333338322</v>
      </c>
    </row>
    <row r="420" spans="1:20" x14ac:dyDescent="0.25">
      <c r="A420" s="152" t="s">
        <v>151</v>
      </c>
      <c r="B420">
        <v>5.0414728089972938</v>
      </c>
      <c r="C420">
        <v>2.3310807592010612</v>
      </c>
      <c r="D420">
        <v>6.4051161620510824</v>
      </c>
      <c r="E420">
        <v>0.94969240921157361</v>
      </c>
      <c r="G420" s="152" t="s">
        <v>152</v>
      </c>
      <c r="H420">
        <v>121.7663837556959</v>
      </c>
      <c r="L420" s="153" t="s">
        <v>152</v>
      </c>
      <c r="M420">
        <v>0.90081420854858041</v>
      </c>
      <c r="N420">
        <v>0.81438621878569761</v>
      </c>
      <c r="O420">
        <v>0.86213411783795224</v>
      </c>
      <c r="P420">
        <v>0.71908901598450992</v>
      </c>
      <c r="Q420">
        <v>0.81140683283861914</v>
      </c>
      <c r="R420">
        <v>0.55671361922683849</v>
      </c>
      <c r="S420">
        <v>0.76068179449918549</v>
      </c>
      <c r="T420">
        <v>0.7328492695560993</v>
      </c>
    </row>
    <row r="421" spans="1:20" x14ac:dyDescent="0.25">
      <c r="A421" s="152" t="s">
        <v>152</v>
      </c>
      <c r="B421">
        <v>2.7225680639619769</v>
      </c>
      <c r="C421">
        <v>-4.2897847770255426</v>
      </c>
      <c r="D421">
        <v>4.623627862669343</v>
      </c>
      <c r="E421">
        <v>1.076664825507698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2"/>
      <c r="B431" s="152" t="s">
        <v>12</v>
      </c>
      <c r="D431" s="152" t="s">
        <v>105</v>
      </c>
      <c r="G431" s="152"/>
      <c r="H431" s="152" t="s">
        <v>130</v>
      </c>
      <c r="L431" s="153"/>
      <c r="M431" s="153" t="s">
        <v>131</v>
      </c>
      <c r="N431" s="153" t="s">
        <v>132</v>
      </c>
      <c r="O431" s="153" t="s">
        <v>133</v>
      </c>
      <c r="P431" s="153" t="s">
        <v>134</v>
      </c>
      <c r="Q431" s="153" t="s">
        <v>135</v>
      </c>
      <c r="R431" s="153" t="s">
        <v>136</v>
      </c>
      <c r="S431" s="153" t="s">
        <v>137</v>
      </c>
      <c r="T431" s="153" t="s">
        <v>138</v>
      </c>
    </row>
    <row r="432" spans="1:20" x14ac:dyDescent="0.25">
      <c r="A432" s="152"/>
      <c r="B432" s="152" t="s">
        <v>139</v>
      </c>
      <c r="C432" s="152" t="s">
        <v>140</v>
      </c>
      <c r="D432" s="152" t="s">
        <v>139</v>
      </c>
      <c r="E432" s="152" t="s">
        <v>140</v>
      </c>
      <c r="G432" s="152" t="s">
        <v>141</v>
      </c>
      <c r="H432">
        <v>59.17446908817913</v>
      </c>
      <c r="L432" s="153" t="s">
        <v>155</v>
      </c>
      <c r="M432">
        <v>0.68162530493686713</v>
      </c>
      <c r="N432">
        <v>0.2572460387270406</v>
      </c>
      <c r="O432">
        <v>0.28428584117184791</v>
      </c>
      <c r="P432">
        <v>6.6460708672750848E-2</v>
      </c>
      <c r="Q432">
        <v>0.13167263879874211</v>
      </c>
      <c r="R432">
        <v>0.32699052766029058</v>
      </c>
      <c r="S432">
        <v>0.1132407622771134</v>
      </c>
      <c r="T432">
        <v>0.20613690460715459</v>
      </c>
    </row>
    <row r="433" spans="1:20" x14ac:dyDescent="0.25">
      <c r="A433" s="152" t="s">
        <v>141</v>
      </c>
      <c r="B433">
        <v>2.2471205346847221</v>
      </c>
      <c r="C433">
        <v>-1.747451366108044</v>
      </c>
      <c r="D433">
        <v>4.9698420215032382</v>
      </c>
      <c r="E433">
        <v>6.0572088925872372</v>
      </c>
      <c r="G433" s="152" t="s">
        <v>142</v>
      </c>
      <c r="H433">
        <v>21.299926989454001</v>
      </c>
      <c r="L433" s="153" t="s">
        <v>156</v>
      </c>
      <c r="M433">
        <v>0.67776846091327991</v>
      </c>
      <c r="N433">
        <v>0.34334749484423971</v>
      </c>
      <c r="O433">
        <v>0.33812659552208091</v>
      </c>
      <c r="P433">
        <v>0.31950662883962411</v>
      </c>
      <c r="Q433">
        <v>0.25758398926191611</v>
      </c>
      <c r="R433">
        <v>0.61922030231925662</v>
      </c>
      <c r="S433">
        <v>0.24967902030813241</v>
      </c>
      <c r="T433">
        <v>0.36405361726653351</v>
      </c>
    </row>
    <row r="434" spans="1:20" x14ac:dyDescent="0.25">
      <c r="A434" s="152" t="s">
        <v>142</v>
      </c>
      <c r="B434">
        <v>1.762079631144742</v>
      </c>
      <c r="C434">
        <v>-1.1424455606935691</v>
      </c>
      <c r="D434">
        <v>2.5058682621638471</v>
      </c>
      <c r="E434">
        <v>1.3913569218304991</v>
      </c>
      <c r="G434" s="152" t="s">
        <v>143</v>
      </c>
      <c r="H434">
        <v>20.244925503961792</v>
      </c>
      <c r="L434" s="153" t="s">
        <v>157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0.99804268566885701</v>
      </c>
    </row>
    <row r="435" spans="1:20" x14ac:dyDescent="0.25">
      <c r="A435" s="152" t="s">
        <v>143</v>
      </c>
      <c r="B435">
        <v>1.798801075429086</v>
      </c>
      <c r="C435">
        <v>0.7607781324406736</v>
      </c>
      <c r="D435">
        <v>2.302223664373074</v>
      </c>
      <c r="E435">
        <v>-1.40269017958774</v>
      </c>
      <c r="G435" s="152" t="s">
        <v>144</v>
      </c>
      <c r="H435">
        <v>9.6925124483675695</v>
      </c>
      <c r="L435" s="153" t="s">
        <v>158</v>
      </c>
      <c r="M435">
        <v>0.87039993350688882</v>
      </c>
      <c r="N435">
        <v>0.36500674948659811</v>
      </c>
      <c r="O435">
        <v>0.59685106918737152</v>
      </c>
      <c r="P435">
        <v>0.49660199639483671</v>
      </c>
      <c r="Q435">
        <v>0.79799482577903591</v>
      </c>
      <c r="R435">
        <v>0.96193773054484288</v>
      </c>
      <c r="S435">
        <v>0.79130476391512938</v>
      </c>
      <c r="T435">
        <v>1</v>
      </c>
    </row>
    <row r="436" spans="1:20" x14ac:dyDescent="0.25">
      <c r="A436" s="152" t="s">
        <v>144</v>
      </c>
      <c r="B436">
        <v>0.99451883181861445</v>
      </c>
      <c r="C436">
        <v>0.80755362477884862</v>
      </c>
      <c r="D436">
        <v>1.318685473103165</v>
      </c>
      <c r="E436">
        <v>-0.99753369508828149</v>
      </c>
      <c r="G436" s="152" t="s">
        <v>145</v>
      </c>
      <c r="H436">
        <v>10.48772933642331</v>
      </c>
      <c r="L436" s="153" t="s">
        <v>159</v>
      </c>
      <c r="M436">
        <v>0.64720976262574781</v>
      </c>
      <c r="N436">
        <v>0.31632102063512468</v>
      </c>
      <c r="O436">
        <v>0.33206352677812989</v>
      </c>
      <c r="P436">
        <v>6.4615690780393711E-2</v>
      </c>
      <c r="Q436">
        <v>0.28394541370072451</v>
      </c>
      <c r="R436">
        <v>0.67962692452562989</v>
      </c>
      <c r="S436">
        <v>0.33479108984878281</v>
      </c>
      <c r="T436">
        <v>0.68665934212681379</v>
      </c>
    </row>
    <row r="437" spans="1:20" x14ac:dyDescent="0.25">
      <c r="A437" s="152" t="s">
        <v>145</v>
      </c>
      <c r="B437">
        <v>0.93129652948491959</v>
      </c>
      <c r="C437">
        <v>1.0440661274996319</v>
      </c>
      <c r="D437">
        <v>1.183676288437794</v>
      </c>
      <c r="E437">
        <v>-1.0861304323228449</v>
      </c>
      <c r="G437" s="152" t="s">
        <v>146</v>
      </c>
      <c r="H437">
        <v>20.081364981430859</v>
      </c>
      <c r="L437" s="153" t="s">
        <v>160</v>
      </c>
      <c r="M437">
        <v>0.67691059470429182</v>
      </c>
      <c r="N437">
        <v>0.26976348590194882</v>
      </c>
      <c r="O437">
        <v>0.32569376816072909</v>
      </c>
      <c r="P437">
        <v>9.4770077114811849E-2</v>
      </c>
      <c r="Q437">
        <v>0.23963768620050149</v>
      </c>
      <c r="R437">
        <v>0.54599843768946921</v>
      </c>
      <c r="S437">
        <v>0.1817833163260594</v>
      </c>
      <c r="T437">
        <v>0.4974214995311006</v>
      </c>
    </row>
    <row r="438" spans="1:20" x14ac:dyDescent="0.25">
      <c r="A438" s="152" t="s">
        <v>146</v>
      </c>
      <c r="B438">
        <v>1.065354429525474</v>
      </c>
      <c r="C438">
        <v>-0.87086003849161464</v>
      </c>
      <c r="D438">
        <v>1.943270966355249</v>
      </c>
      <c r="E438">
        <v>2.2565583208660138</v>
      </c>
      <c r="G438" s="152" t="s">
        <v>147</v>
      </c>
      <c r="H438">
        <v>12.026596371178931</v>
      </c>
      <c r="L438" s="153" t="s">
        <v>187</v>
      </c>
      <c r="M438">
        <v>0.66304161233431658</v>
      </c>
      <c r="N438">
        <v>0.27665305946671132</v>
      </c>
      <c r="O438">
        <v>0.37498330312405931</v>
      </c>
      <c r="P438">
        <v>0.103592249118444</v>
      </c>
      <c r="Q438">
        <v>0.21046673485864781</v>
      </c>
      <c r="R438">
        <v>0.3670581158537447</v>
      </c>
      <c r="S438">
        <v>0.1941214143314883</v>
      </c>
      <c r="T438">
        <v>0.40211420910164308</v>
      </c>
    </row>
    <row r="439" spans="1:20" x14ac:dyDescent="0.25">
      <c r="A439" s="152" t="s">
        <v>147</v>
      </c>
      <c r="B439">
        <v>0.92601483108738936</v>
      </c>
      <c r="C439">
        <v>0.2584543300664951</v>
      </c>
      <c r="D439">
        <v>1.542675181489493</v>
      </c>
      <c r="E439">
        <v>-3.1958470142014993E-2</v>
      </c>
      <c r="G439" s="152" t="s">
        <v>148</v>
      </c>
      <c r="H439">
        <v>12.22256423623533</v>
      </c>
    </row>
    <row r="440" spans="1:20" x14ac:dyDescent="0.25">
      <c r="A440" s="152" t="s">
        <v>148</v>
      </c>
      <c r="B440">
        <v>0.85600682470202949</v>
      </c>
      <c r="C440">
        <v>0.27438776406908388</v>
      </c>
      <c r="D440">
        <v>1.1572639038863179</v>
      </c>
      <c r="E440">
        <v>-0.67849595827995579</v>
      </c>
      <c r="G440" s="152" t="s">
        <v>149</v>
      </c>
      <c r="H440">
        <v>12.88184107067697</v>
      </c>
    </row>
    <row r="441" spans="1:20" x14ac:dyDescent="0.25">
      <c r="A441" s="152" t="s">
        <v>149</v>
      </c>
      <c r="B441">
        <v>0.52618507333009656</v>
      </c>
      <c r="C441">
        <v>-0.1535094791111449</v>
      </c>
      <c r="D441">
        <v>1.420644238794198</v>
      </c>
      <c r="E441">
        <v>-0.99629722437395518</v>
      </c>
      <c r="G441" s="152" t="s">
        <v>150</v>
      </c>
      <c r="H441">
        <v>14.13488412660605</v>
      </c>
    </row>
    <row r="442" spans="1:20" x14ac:dyDescent="0.25">
      <c r="A442" s="152" t="s">
        <v>150</v>
      </c>
      <c r="B442">
        <v>1.246220885581705</v>
      </c>
      <c r="C442">
        <v>-0.91845018277477686</v>
      </c>
      <c r="D442">
        <v>2.3983361813755422</v>
      </c>
      <c r="E442">
        <v>1.766498851562172</v>
      </c>
      <c r="G442" s="152" t="s">
        <v>151</v>
      </c>
      <c r="H442">
        <v>8.3095855826081699</v>
      </c>
    </row>
    <row r="443" spans="1:20" x14ac:dyDescent="0.25">
      <c r="A443" s="152" t="s">
        <v>151</v>
      </c>
      <c r="B443">
        <v>0.49311954847180511</v>
      </c>
      <c r="C443">
        <v>-0.203393576840663</v>
      </c>
      <c r="D443">
        <v>1.293931104712265</v>
      </c>
      <c r="E443">
        <v>0.71283384178719789</v>
      </c>
      <c r="G443" s="152" t="s">
        <v>152</v>
      </c>
      <c r="H443">
        <v>19.776462026361941</v>
      </c>
    </row>
    <row r="444" spans="1:20" x14ac:dyDescent="0.25">
      <c r="A444" s="152" t="s">
        <v>152</v>
      </c>
      <c r="B444">
        <v>1.4191104910147301</v>
      </c>
      <c r="C444">
        <v>1.620523953155703</v>
      </c>
      <c r="D444">
        <v>2.600415277261757</v>
      </c>
      <c r="E444">
        <v>-2.9102288145349302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2"/>
      <c r="B454" s="152" t="s">
        <v>12</v>
      </c>
      <c r="D454" s="152" t="s">
        <v>105</v>
      </c>
      <c r="G454" s="152"/>
      <c r="H454" s="152" t="s">
        <v>130</v>
      </c>
      <c r="L454" s="153"/>
      <c r="M454" s="153" t="s">
        <v>131</v>
      </c>
      <c r="N454" s="153" t="s">
        <v>132</v>
      </c>
      <c r="O454" s="153" t="s">
        <v>133</v>
      </c>
      <c r="P454" s="153" t="s">
        <v>134</v>
      </c>
      <c r="Q454" s="153" t="s">
        <v>135</v>
      </c>
      <c r="R454" s="153" t="s">
        <v>136</v>
      </c>
      <c r="S454" s="153" t="s">
        <v>137</v>
      </c>
      <c r="T454" s="153" t="s">
        <v>138</v>
      </c>
    </row>
    <row r="455" spans="1:20" x14ac:dyDescent="0.25">
      <c r="A455" s="152"/>
      <c r="B455" s="152" t="s">
        <v>139</v>
      </c>
      <c r="C455" s="152" t="s">
        <v>140</v>
      </c>
      <c r="D455" s="152" t="s">
        <v>139</v>
      </c>
      <c r="E455" s="152" t="s">
        <v>140</v>
      </c>
      <c r="G455" s="152" t="s">
        <v>155</v>
      </c>
      <c r="H455">
        <v>9.954195410565319</v>
      </c>
      <c r="L455" s="153" t="s">
        <v>155</v>
      </c>
      <c r="M455">
        <v>0.89994522440547831</v>
      </c>
      <c r="N455">
        <v>1</v>
      </c>
      <c r="O455">
        <v>0.61956363067892328</v>
      </c>
      <c r="P455">
        <v>0.73427223095715055</v>
      </c>
      <c r="Q455">
        <v>0.5123122398505412</v>
      </c>
      <c r="R455">
        <v>0.82590176262849901</v>
      </c>
      <c r="S455">
        <v>0.64369102136340295</v>
      </c>
      <c r="T455">
        <v>0.65905654387081514</v>
      </c>
    </row>
    <row r="456" spans="1:20" x14ac:dyDescent="0.25">
      <c r="A456" s="152" t="s">
        <v>155</v>
      </c>
      <c r="B456">
        <v>1.5702898903449309</v>
      </c>
      <c r="C456">
        <v>3.7847986828224189</v>
      </c>
      <c r="D456">
        <v>1.7886567406883009</v>
      </c>
      <c r="E456">
        <v>-3.6219462260775801</v>
      </c>
      <c r="G456" s="152" t="s">
        <v>156</v>
      </c>
      <c r="H456">
        <v>78.525198561051553</v>
      </c>
      <c r="L456" s="153" t="s">
        <v>156</v>
      </c>
      <c r="M456">
        <v>1</v>
      </c>
      <c r="N456">
        <v>0.99569565211951772</v>
      </c>
      <c r="O456">
        <v>0.7154071834827429</v>
      </c>
      <c r="P456">
        <v>0.76355655975788328</v>
      </c>
      <c r="Q456">
        <v>1</v>
      </c>
      <c r="R456">
        <v>0.73084314530389261</v>
      </c>
      <c r="S456">
        <v>1</v>
      </c>
      <c r="T456">
        <v>1</v>
      </c>
    </row>
    <row r="457" spans="1:20" x14ac:dyDescent="0.25">
      <c r="A457" s="152" t="s">
        <v>156</v>
      </c>
      <c r="B457">
        <v>3.548919777232372</v>
      </c>
      <c r="C457">
        <v>13.041220278663181</v>
      </c>
      <c r="D457">
        <v>4.1682555318183576</v>
      </c>
      <c r="E457">
        <v>-19.283212963360601</v>
      </c>
      <c r="G457" s="152" t="s">
        <v>157</v>
      </c>
      <c r="H457">
        <v>1106.176283274255</v>
      </c>
      <c r="L457" s="153" t="s">
        <v>157</v>
      </c>
      <c r="M457">
        <v>0.79856883251724908</v>
      </c>
      <c r="N457">
        <v>0.49131550643555538</v>
      </c>
      <c r="O457">
        <v>0.5776438108657217</v>
      </c>
      <c r="P457">
        <v>0.22877440330399851</v>
      </c>
      <c r="Q457">
        <v>0.3976198459552524</v>
      </c>
      <c r="R457">
        <v>0.67470168884347614</v>
      </c>
      <c r="S457">
        <v>0.55142111032488939</v>
      </c>
      <c r="T457">
        <v>0.53582856255481193</v>
      </c>
    </row>
    <row r="458" spans="1:20" x14ac:dyDescent="0.25">
      <c r="A458" s="152" t="s">
        <v>157</v>
      </c>
      <c r="B458">
        <v>28.174760323045248</v>
      </c>
      <c r="C458">
        <v>-64.565990667158957</v>
      </c>
      <c r="D458">
        <v>37.365741291329087</v>
      </c>
      <c r="E458">
        <v>81.001218364278927</v>
      </c>
      <c r="G458" s="152" t="s">
        <v>158</v>
      </c>
      <c r="H458">
        <v>413.20536025354897</v>
      </c>
      <c r="L458" s="153" t="s">
        <v>158</v>
      </c>
      <c r="M458">
        <v>0.80514971254376211</v>
      </c>
      <c r="N458">
        <v>0.45393099311994589</v>
      </c>
      <c r="O458">
        <v>0.59450327831552052</v>
      </c>
      <c r="P458">
        <v>0.47002442355909052</v>
      </c>
      <c r="Q458">
        <v>0.20438732331684439</v>
      </c>
      <c r="R458">
        <v>0.55753239413607891</v>
      </c>
      <c r="S458">
        <v>0.18818446101827979</v>
      </c>
      <c r="T458">
        <v>0.4295884040254932</v>
      </c>
    </row>
    <row r="459" spans="1:20" x14ac:dyDescent="0.25">
      <c r="A459" s="152" t="s">
        <v>158</v>
      </c>
      <c r="B459">
        <v>14.644922317767049</v>
      </c>
      <c r="C459">
        <v>24.841921119007761</v>
      </c>
      <c r="D459">
        <v>27.502829287583211</v>
      </c>
      <c r="E459">
        <v>-57.054571551753448</v>
      </c>
      <c r="G459" s="152" t="s">
        <v>159</v>
      </c>
      <c r="H459">
        <v>234.46869949396171</v>
      </c>
      <c r="L459" s="153" t="s">
        <v>159</v>
      </c>
      <c r="M459">
        <v>0.78968860830677634</v>
      </c>
      <c r="N459">
        <v>0.43440789587735978</v>
      </c>
      <c r="O459">
        <v>0.93131985472642664</v>
      </c>
      <c r="P459">
        <v>1</v>
      </c>
      <c r="Q459">
        <v>0.26918563867995421</v>
      </c>
      <c r="R459">
        <v>0.49660329471350201</v>
      </c>
      <c r="S459">
        <v>0.49047296686938141</v>
      </c>
      <c r="T459">
        <v>0.55916357128478733</v>
      </c>
    </row>
    <row r="460" spans="1:20" x14ac:dyDescent="0.25">
      <c r="A460" s="152" t="s">
        <v>159</v>
      </c>
      <c r="B460">
        <v>3.3547915008959341</v>
      </c>
      <c r="C460">
        <v>6.2067682280955916</v>
      </c>
      <c r="D460">
        <v>9.2753840228902078</v>
      </c>
      <c r="E460">
        <v>17.50246179073919</v>
      </c>
      <c r="G460" s="152" t="s">
        <v>160</v>
      </c>
      <c r="H460">
        <v>37.858921928997468</v>
      </c>
      <c r="L460" s="153" t="s">
        <v>160</v>
      </c>
      <c r="M460">
        <v>0.87212951117307813</v>
      </c>
      <c r="N460">
        <v>0.59778407994418603</v>
      </c>
      <c r="O460">
        <v>1</v>
      </c>
      <c r="P460">
        <v>0.57211928398554968</v>
      </c>
      <c r="Q460">
        <v>0.31497887678442088</v>
      </c>
      <c r="R460">
        <v>1</v>
      </c>
      <c r="S460">
        <v>0.54345107681503613</v>
      </c>
      <c r="T460">
        <v>0.67938262137380223</v>
      </c>
    </row>
    <row r="461" spans="1:20" x14ac:dyDescent="0.25">
      <c r="A461" s="152" t="s">
        <v>160</v>
      </c>
      <c r="B461">
        <v>3.8094432387095258</v>
      </c>
      <c r="C461">
        <v>11.22277844436803</v>
      </c>
      <c r="D461">
        <v>5.5620160790672522</v>
      </c>
      <c r="E461">
        <v>-18.875094929795871</v>
      </c>
      <c r="G461" s="152" t="s">
        <v>187</v>
      </c>
      <c r="H461">
        <v>50.715909944540222</v>
      </c>
    </row>
    <row r="462" spans="1:20" x14ac:dyDescent="0.25">
      <c r="A462" s="152" t="s">
        <v>187</v>
      </c>
      <c r="B462">
        <v>2.772542634509279</v>
      </c>
      <c r="C462">
        <v>-1.8529717314807821</v>
      </c>
      <c r="D462">
        <v>7.0490377095420778</v>
      </c>
      <c r="E462">
        <v>6.7866661850040932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2"/>
      <c r="B477" s="152" t="s">
        <v>12</v>
      </c>
      <c r="D477" s="152" t="s">
        <v>105</v>
      </c>
      <c r="G477" s="152"/>
      <c r="H477" s="152" t="s">
        <v>130</v>
      </c>
      <c r="L477" s="153"/>
      <c r="M477" s="153" t="s">
        <v>131</v>
      </c>
      <c r="N477" s="153" t="s">
        <v>132</v>
      </c>
      <c r="O477" s="153" t="s">
        <v>133</v>
      </c>
      <c r="P477" s="153" t="s">
        <v>134</v>
      </c>
      <c r="Q477" s="153" t="s">
        <v>135</v>
      </c>
      <c r="R477" s="153" t="s">
        <v>136</v>
      </c>
      <c r="S477" s="153" t="s">
        <v>137</v>
      </c>
      <c r="T477" s="153" t="s">
        <v>138</v>
      </c>
    </row>
    <row r="478" spans="1:20" x14ac:dyDescent="0.25">
      <c r="A478" s="152"/>
      <c r="B478" s="152" t="s">
        <v>139</v>
      </c>
      <c r="C478" s="152" t="s">
        <v>140</v>
      </c>
      <c r="D478" s="152" t="s">
        <v>139</v>
      </c>
      <c r="E478" s="152" t="s">
        <v>140</v>
      </c>
      <c r="G478" s="152" t="s">
        <v>155</v>
      </c>
      <c r="H478">
        <v>134.08401112764531</v>
      </c>
      <c r="L478" s="153" t="s">
        <v>141</v>
      </c>
      <c r="M478">
        <v>0.11587131918113019</v>
      </c>
      <c r="N478">
        <v>0.41589671507699377</v>
      </c>
      <c r="O478">
        <v>0.18315223078154871</v>
      </c>
      <c r="P478">
        <v>0.29421868341860707</v>
      </c>
      <c r="Q478">
        <v>0.46121052861742329</v>
      </c>
      <c r="R478">
        <v>0.41121083464618158</v>
      </c>
      <c r="S478">
        <v>0.16953424615304</v>
      </c>
      <c r="T478">
        <v>0.35714957944070969</v>
      </c>
    </row>
    <row r="479" spans="1:20" x14ac:dyDescent="0.25">
      <c r="A479" s="152" t="s">
        <v>155</v>
      </c>
      <c r="B479">
        <v>4.3313039304290877</v>
      </c>
      <c r="C479">
        <v>-11.24424635223102</v>
      </c>
      <c r="D479">
        <v>11.43366513085145</v>
      </c>
      <c r="E479">
        <v>24.007731118266889</v>
      </c>
      <c r="G479" s="152" t="s">
        <v>156</v>
      </c>
      <c r="H479">
        <v>143.66897838593709</v>
      </c>
      <c r="L479" s="153" t="s">
        <v>142</v>
      </c>
      <c r="M479">
        <v>9.4909037747931704E-2</v>
      </c>
      <c r="N479">
        <v>0.31689126283436297</v>
      </c>
      <c r="O479">
        <v>0.13135664222612761</v>
      </c>
      <c r="P479">
        <v>0.15841246250402641</v>
      </c>
      <c r="Q479">
        <v>0.47191747757372959</v>
      </c>
      <c r="R479">
        <v>0.32625199231042301</v>
      </c>
      <c r="S479">
        <v>0.1607202432050765</v>
      </c>
      <c r="T479">
        <v>0.28203499368917401</v>
      </c>
    </row>
    <row r="480" spans="1:20" x14ac:dyDescent="0.25">
      <c r="A480" s="152" t="s">
        <v>156</v>
      </c>
      <c r="B480">
        <v>2.51428132664488</v>
      </c>
      <c r="C480">
        <v>-2.9805565217134311</v>
      </c>
      <c r="D480">
        <v>7.5700552099865313</v>
      </c>
      <c r="E480">
        <v>18.422908060614471</v>
      </c>
      <c r="G480" s="152" t="s">
        <v>157</v>
      </c>
      <c r="H480">
        <v>177.5563037271493</v>
      </c>
      <c r="L480" s="153" t="s">
        <v>143</v>
      </c>
      <c r="M480">
        <v>0.1097621108996077</v>
      </c>
      <c r="N480">
        <v>0.44019253031304628</v>
      </c>
      <c r="O480">
        <v>0.11444118079090319</v>
      </c>
      <c r="P480">
        <v>0.14040835109481559</v>
      </c>
      <c r="Q480">
        <v>0.51597959470224786</v>
      </c>
      <c r="R480">
        <v>0.30935465620924962</v>
      </c>
      <c r="S480">
        <v>0.16249362802848469</v>
      </c>
      <c r="T480">
        <v>0.2820561401857512</v>
      </c>
    </row>
    <row r="481" spans="1:20" x14ac:dyDescent="0.25">
      <c r="A481" s="152" t="s">
        <v>157</v>
      </c>
      <c r="B481">
        <v>3.352295974076259</v>
      </c>
      <c r="C481">
        <v>-4.1929666370110592</v>
      </c>
      <c r="D481">
        <v>8.855046671557302</v>
      </c>
      <c r="E481">
        <v>-12.507544641421189</v>
      </c>
      <c r="G481" s="152" t="s">
        <v>158</v>
      </c>
      <c r="H481">
        <v>50.790480261234052</v>
      </c>
      <c r="L481" s="153" t="s">
        <v>144</v>
      </c>
      <c r="M481">
        <v>9.7586992180879989E-2</v>
      </c>
      <c r="N481">
        <v>0.30388102314679011</v>
      </c>
      <c r="O481">
        <v>0.116102555578681</v>
      </c>
      <c r="P481">
        <v>0.21886163773339271</v>
      </c>
      <c r="Q481">
        <v>0.52972243280658138</v>
      </c>
      <c r="R481">
        <v>0.25668985853169551</v>
      </c>
      <c r="S481">
        <v>0.16355008499086299</v>
      </c>
      <c r="T481">
        <v>0.23741454423138189</v>
      </c>
    </row>
    <row r="482" spans="1:20" x14ac:dyDescent="0.25">
      <c r="A482" s="152" t="s">
        <v>158</v>
      </c>
      <c r="B482">
        <v>4.2887266442102963</v>
      </c>
      <c r="C482">
        <v>10.70071829180144</v>
      </c>
      <c r="D482">
        <v>8.7672862480574043</v>
      </c>
      <c r="E482">
        <v>-21.714526382473291</v>
      </c>
      <c r="G482" s="152" t="s">
        <v>159</v>
      </c>
      <c r="H482">
        <v>127.741478072465</v>
      </c>
      <c r="L482" s="153" t="s">
        <v>145</v>
      </c>
      <c r="M482">
        <v>9.1017851963917706E-2</v>
      </c>
      <c r="N482">
        <v>0.33358296660965281</v>
      </c>
      <c r="O482">
        <v>0.13520560686419439</v>
      </c>
      <c r="P482">
        <v>0.18585435395634811</v>
      </c>
      <c r="Q482">
        <v>0.56438982962655515</v>
      </c>
      <c r="R482">
        <v>0.31230811166218292</v>
      </c>
      <c r="S482">
        <v>0.17595969021596561</v>
      </c>
      <c r="T482">
        <v>0.2465384975185767</v>
      </c>
    </row>
    <row r="483" spans="1:20" x14ac:dyDescent="0.25">
      <c r="A483" s="152" t="s">
        <v>159</v>
      </c>
      <c r="B483">
        <v>2.771319684914312</v>
      </c>
      <c r="C483">
        <v>-5.4595966171058388</v>
      </c>
      <c r="D483">
        <v>6.0293187854261978</v>
      </c>
      <c r="E483">
        <v>17.203812600922902</v>
      </c>
      <c r="G483" s="152" t="s">
        <v>160</v>
      </c>
      <c r="H483">
        <v>1705.946497895917</v>
      </c>
      <c r="L483" s="153" t="s">
        <v>146</v>
      </c>
      <c r="M483">
        <v>9.1752404186640629E-2</v>
      </c>
      <c r="N483">
        <v>0.31968820405664161</v>
      </c>
      <c r="O483">
        <v>0.11436550560488561</v>
      </c>
      <c r="P483">
        <v>0.12710724946468141</v>
      </c>
      <c r="Q483">
        <v>0.48354543244369119</v>
      </c>
      <c r="R483">
        <v>0.36379344678454878</v>
      </c>
      <c r="S483">
        <v>0.14887637453433919</v>
      </c>
      <c r="T483">
        <v>0.20897761847591231</v>
      </c>
    </row>
    <row r="484" spans="1:20" x14ac:dyDescent="0.25">
      <c r="A484" s="152" t="s">
        <v>160</v>
      </c>
      <c r="B484">
        <v>27.526206151263171</v>
      </c>
      <c r="C484">
        <v>-66.056901523319993</v>
      </c>
      <c r="D484">
        <v>7.4216185952370974</v>
      </c>
      <c r="E484">
        <v>-28.311413999713739</v>
      </c>
      <c r="L484" s="153" t="s">
        <v>147</v>
      </c>
      <c r="M484">
        <v>0.16162088351276929</v>
      </c>
      <c r="N484">
        <v>0.46401530738567381</v>
      </c>
      <c r="O484">
        <v>0.28661224575555938</v>
      </c>
      <c r="P484">
        <v>0.32314604248590062</v>
      </c>
      <c r="Q484">
        <v>0.52641678403971837</v>
      </c>
      <c r="R484">
        <v>0.90232313678448328</v>
      </c>
      <c r="S484">
        <v>0.33011599487469601</v>
      </c>
      <c r="T484">
        <v>0.46041730493813032</v>
      </c>
    </row>
    <row r="485" spans="1:20" x14ac:dyDescent="0.25">
      <c r="L485" s="153" t="s">
        <v>148</v>
      </c>
      <c r="M485">
        <v>9.7681854529389392E-2</v>
      </c>
      <c r="N485">
        <v>0.44721322522537399</v>
      </c>
      <c r="O485">
        <v>0.13523529194021611</v>
      </c>
      <c r="P485">
        <v>0.30206240876087581</v>
      </c>
      <c r="Q485">
        <v>0.55141561207099143</v>
      </c>
      <c r="R485">
        <v>0.56139082623508885</v>
      </c>
      <c r="S485">
        <v>0.23173511788849779</v>
      </c>
      <c r="T485">
        <v>0.28543244170883292</v>
      </c>
    </row>
    <row r="486" spans="1:20" x14ac:dyDescent="0.25">
      <c r="L486" s="153" t="s">
        <v>149</v>
      </c>
      <c r="M486">
        <v>0.1185047930586581</v>
      </c>
      <c r="N486">
        <v>0.53678764227000275</v>
      </c>
      <c r="O486">
        <v>0.23989112773292401</v>
      </c>
      <c r="P486">
        <v>0.26269455494946647</v>
      </c>
      <c r="Q486">
        <v>0.52972603650277172</v>
      </c>
      <c r="R486">
        <v>0.59417505013346716</v>
      </c>
      <c r="S486">
        <v>0.15380495622619919</v>
      </c>
      <c r="T486">
        <v>0.49398778606575577</v>
      </c>
    </row>
    <row r="487" spans="1:20" x14ac:dyDescent="0.25">
      <c r="L487" s="153" t="s">
        <v>150</v>
      </c>
      <c r="M487">
        <v>0.13627946405246011</v>
      </c>
      <c r="N487">
        <v>0.47219761491134099</v>
      </c>
      <c r="O487">
        <v>0.27007350052419982</v>
      </c>
      <c r="P487">
        <v>0.33431543606450492</v>
      </c>
      <c r="Q487">
        <v>0.56462356959698823</v>
      </c>
      <c r="R487">
        <v>0.45210316326736188</v>
      </c>
      <c r="S487">
        <v>0.24261366661136399</v>
      </c>
      <c r="T487">
        <v>0.36040956849945838</v>
      </c>
    </row>
    <row r="488" spans="1:20" x14ac:dyDescent="0.25">
      <c r="L488" s="153" t="s">
        <v>151</v>
      </c>
      <c r="M488">
        <v>0.1590457124986949</v>
      </c>
      <c r="N488">
        <v>0.86454371046511025</v>
      </c>
      <c r="O488">
        <v>0.35351264937138049</v>
      </c>
      <c r="P488">
        <v>0.59730509535063514</v>
      </c>
      <c r="Q488">
        <v>0.28300324002839461</v>
      </c>
      <c r="R488">
        <v>0.54041903482494413</v>
      </c>
      <c r="S488">
        <v>0.2354270134279437</v>
      </c>
      <c r="T488">
        <v>0.44422206870605102</v>
      </c>
    </row>
    <row r="489" spans="1:20" x14ac:dyDescent="0.25">
      <c r="L489" s="153" t="s">
        <v>152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2"/>
      <c r="B500" s="152" t="s">
        <v>12</v>
      </c>
      <c r="D500" s="152" t="s">
        <v>105</v>
      </c>
      <c r="G500" s="152"/>
      <c r="H500" s="152" t="s">
        <v>130</v>
      </c>
      <c r="L500" s="153"/>
      <c r="M500" s="153" t="s">
        <v>131</v>
      </c>
      <c r="N500" s="153" t="s">
        <v>132</v>
      </c>
      <c r="O500" s="153" t="s">
        <v>133</v>
      </c>
      <c r="P500" s="153" t="s">
        <v>134</v>
      </c>
      <c r="Q500" s="153" t="s">
        <v>135</v>
      </c>
      <c r="R500" s="153" t="s">
        <v>136</v>
      </c>
      <c r="S500" s="153" t="s">
        <v>137</v>
      </c>
      <c r="T500" s="153" t="s">
        <v>138</v>
      </c>
    </row>
    <row r="501" spans="1:20" x14ac:dyDescent="0.25">
      <c r="A501" s="152"/>
      <c r="B501" s="152" t="s">
        <v>139</v>
      </c>
      <c r="C501" s="152" t="s">
        <v>140</v>
      </c>
      <c r="D501" s="152" t="s">
        <v>139</v>
      </c>
      <c r="E501" s="152" t="s">
        <v>140</v>
      </c>
      <c r="G501" s="152" t="s">
        <v>141</v>
      </c>
      <c r="H501">
        <v>810.17714943141925</v>
      </c>
      <c r="L501" s="153" t="s">
        <v>141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</row>
    <row r="502" spans="1:20" x14ac:dyDescent="0.25">
      <c r="A502" s="152" t="s">
        <v>141</v>
      </c>
      <c r="B502">
        <v>8.9042319224851987</v>
      </c>
      <c r="C502">
        <v>-10.48059658759426</v>
      </c>
      <c r="D502">
        <v>10.3568499379671</v>
      </c>
      <c r="E502">
        <v>15.48160223105987</v>
      </c>
      <c r="G502" s="152" t="s">
        <v>142</v>
      </c>
      <c r="H502">
        <v>697.02572003833836</v>
      </c>
      <c r="L502" s="153" t="s">
        <v>142</v>
      </c>
      <c r="M502">
        <v>0.18552306338265109</v>
      </c>
      <c r="N502">
        <v>0.26223279422828871</v>
      </c>
      <c r="O502">
        <v>0.17109224604221709</v>
      </c>
      <c r="P502">
        <v>0.59194973913750704</v>
      </c>
      <c r="Q502">
        <v>0.87528873454504663</v>
      </c>
      <c r="R502">
        <v>0.6824645000451135</v>
      </c>
      <c r="S502">
        <v>0.58925079861344454</v>
      </c>
      <c r="T502">
        <v>0.56453416146068347</v>
      </c>
    </row>
    <row r="503" spans="1:20" x14ac:dyDescent="0.25">
      <c r="A503" s="152" t="s">
        <v>142</v>
      </c>
      <c r="B503">
        <v>7.0331579355032856</v>
      </c>
      <c r="C503">
        <v>1.012950922508794</v>
      </c>
      <c r="D503">
        <v>8.9530772903690714</v>
      </c>
      <c r="E503">
        <v>-5.3924381958176797</v>
      </c>
      <c r="G503" s="152" t="s">
        <v>143</v>
      </c>
      <c r="H503">
        <v>1115.683558458788</v>
      </c>
      <c r="L503" s="153" t="s">
        <v>143</v>
      </c>
      <c r="M503">
        <v>0.2220711529820211</v>
      </c>
      <c r="N503">
        <v>0.18726603641032569</v>
      </c>
      <c r="O503">
        <v>0.16627996548371349</v>
      </c>
      <c r="P503">
        <v>0.45226516373992959</v>
      </c>
      <c r="Q503">
        <v>0.70670207531350082</v>
      </c>
      <c r="R503">
        <v>0.66998544319753994</v>
      </c>
      <c r="S503">
        <v>0.41397958348600811</v>
      </c>
      <c r="T503">
        <v>0.7222387863551778</v>
      </c>
    </row>
    <row r="504" spans="1:20" x14ac:dyDescent="0.25">
      <c r="A504" s="152" t="s">
        <v>143</v>
      </c>
      <c r="B504">
        <v>8.7946407816189591</v>
      </c>
      <c r="C504">
        <v>4.7838571200089222</v>
      </c>
      <c r="D504">
        <v>12.51833927108337</v>
      </c>
      <c r="E504">
        <v>-2.892339482700844</v>
      </c>
      <c r="G504" s="152" t="s">
        <v>144</v>
      </c>
      <c r="H504">
        <v>499.98231228187228</v>
      </c>
      <c r="L504" s="153" t="s">
        <v>144</v>
      </c>
      <c r="M504">
        <v>0.2264094774552495</v>
      </c>
      <c r="N504">
        <v>0.26438595229983181</v>
      </c>
      <c r="O504">
        <v>0.25277404438146639</v>
      </c>
      <c r="P504">
        <v>0.57045894252124674</v>
      </c>
      <c r="Q504">
        <v>0.65821184330921845</v>
      </c>
      <c r="R504">
        <v>0.56649998884683794</v>
      </c>
      <c r="S504">
        <v>0.42012254282845768</v>
      </c>
      <c r="T504">
        <v>0.62058006255631304</v>
      </c>
    </row>
    <row r="505" spans="1:20" x14ac:dyDescent="0.25">
      <c r="A505" s="152" t="s">
        <v>144</v>
      </c>
      <c r="B505">
        <v>6.6004138272426722</v>
      </c>
      <c r="C505">
        <v>-1.2982669953839809</v>
      </c>
      <c r="D505">
        <v>12.376363686466529</v>
      </c>
      <c r="E505">
        <v>1.671447975256664</v>
      </c>
      <c r="G505" s="152" t="s">
        <v>145</v>
      </c>
      <c r="H505">
        <v>585.16107330321586</v>
      </c>
      <c r="L505" s="153" t="s">
        <v>145</v>
      </c>
      <c r="M505">
        <v>0.2445977172818804</v>
      </c>
      <c r="N505">
        <v>0.20136451105752831</v>
      </c>
      <c r="O505">
        <v>0.21067400820006879</v>
      </c>
      <c r="P505">
        <v>0.36389987328513052</v>
      </c>
      <c r="Q505">
        <v>0.56894296877323369</v>
      </c>
      <c r="R505">
        <v>0.61148939954139048</v>
      </c>
      <c r="S505">
        <v>0.45160305602222922</v>
      </c>
      <c r="T505">
        <v>0.67708473854941209</v>
      </c>
    </row>
    <row r="506" spans="1:20" x14ac:dyDescent="0.25">
      <c r="A506" s="152" t="s">
        <v>145</v>
      </c>
      <c r="B506">
        <v>7.7024262053646142</v>
      </c>
      <c r="C506">
        <v>5.0593955731261024</v>
      </c>
      <c r="D506">
        <v>9.8143267605329338</v>
      </c>
      <c r="E506">
        <v>-7.5376177520571659</v>
      </c>
      <c r="G506" s="152" t="s">
        <v>146</v>
      </c>
      <c r="H506">
        <v>538.95449845364169</v>
      </c>
      <c r="L506" s="153" t="s">
        <v>146</v>
      </c>
      <c r="M506">
        <v>0.35940028974986921</v>
      </c>
      <c r="N506">
        <v>0.34799420808508608</v>
      </c>
      <c r="O506">
        <v>0.24237661525479801</v>
      </c>
      <c r="P506">
        <v>0.38863271375188868</v>
      </c>
      <c r="Q506">
        <v>0.64266134488453697</v>
      </c>
      <c r="R506">
        <v>0.65391938699866414</v>
      </c>
      <c r="S506">
        <v>0.47554286266096141</v>
      </c>
      <c r="T506">
        <v>0.63529926401076564</v>
      </c>
    </row>
    <row r="507" spans="1:20" x14ac:dyDescent="0.25">
      <c r="A507" s="152" t="s">
        <v>146</v>
      </c>
      <c r="B507">
        <v>8.6195711001358575</v>
      </c>
      <c r="C507">
        <v>-2.8343314432463269</v>
      </c>
      <c r="D507">
        <v>9.2235446948461313</v>
      </c>
      <c r="E507">
        <v>9.1177522601547114</v>
      </c>
      <c r="G507" s="152" t="s">
        <v>147</v>
      </c>
      <c r="H507">
        <v>2727.6414626502042</v>
      </c>
      <c r="L507" s="153" t="s">
        <v>147</v>
      </c>
      <c r="M507">
        <v>0.49533609424143382</v>
      </c>
      <c r="N507">
        <v>0.54305529266537178</v>
      </c>
      <c r="O507">
        <v>0.47145653518221842</v>
      </c>
      <c r="P507">
        <v>0.99887553777933835</v>
      </c>
      <c r="Q507">
        <v>0.7498144719730766</v>
      </c>
      <c r="R507">
        <v>0.65527437663787069</v>
      </c>
      <c r="S507">
        <v>0.63489188528802865</v>
      </c>
      <c r="T507">
        <v>0.70881822138168482</v>
      </c>
    </row>
    <row r="508" spans="1:20" x14ac:dyDescent="0.25">
      <c r="A508" s="152" t="s">
        <v>147</v>
      </c>
      <c r="B508">
        <v>16.397198993449919</v>
      </c>
      <c r="C508">
        <v>-10.212215231323709</v>
      </c>
      <c r="D508">
        <v>26.297977262042121</v>
      </c>
      <c r="E508">
        <v>-1.2294819308582969</v>
      </c>
      <c r="G508" s="152" t="s">
        <v>148</v>
      </c>
      <c r="H508">
        <v>1007.018515118141</v>
      </c>
      <c r="L508" s="153" t="s">
        <v>148</v>
      </c>
      <c r="M508">
        <v>0.22413889890189781</v>
      </c>
      <c r="N508">
        <v>0.2246388151285432</v>
      </c>
      <c r="O508">
        <v>0.17217784904764771</v>
      </c>
      <c r="P508">
        <v>0.50191999479868199</v>
      </c>
      <c r="Q508">
        <v>0.7268882964265313</v>
      </c>
      <c r="R508">
        <v>0.68170687576335776</v>
      </c>
      <c r="S508">
        <v>0.60507151670163273</v>
      </c>
      <c r="T508">
        <v>0.67189623849965807</v>
      </c>
    </row>
    <row r="509" spans="1:20" x14ac:dyDescent="0.25">
      <c r="A509" s="152" t="s">
        <v>148</v>
      </c>
      <c r="B509">
        <v>10.11925472529563</v>
      </c>
      <c r="C509">
        <v>9.3005640924809993E-2</v>
      </c>
      <c r="D509">
        <v>19.325924386639411</v>
      </c>
      <c r="E509">
        <v>7.1094528987386472</v>
      </c>
      <c r="G509" s="152" t="s">
        <v>149</v>
      </c>
      <c r="H509">
        <v>578.84851061090626</v>
      </c>
      <c r="L509" s="153" t="s">
        <v>149</v>
      </c>
      <c r="M509">
        <v>0.22216746063518009</v>
      </c>
      <c r="N509">
        <v>0.1625979105519211</v>
      </c>
      <c r="O509">
        <v>0.1248448393539571</v>
      </c>
      <c r="P509">
        <v>0.31591540630598641</v>
      </c>
      <c r="Q509">
        <v>0.62299960360982387</v>
      </c>
      <c r="R509">
        <v>0.55835079228307349</v>
      </c>
      <c r="S509">
        <v>0.39545470485296852</v>
      </c>
      <c r="T509">
        <v>0.69279380476343211</v>
      </c>
    </row>
    <row r="510" spans="1:20" x14ac:dyDescent="0.25">
      <c r="A510" s="152" t="s">
        <v>149</v>
      </c>
      <c r="B510">
        <v>9.7173026445309834</v>
      </c>
      <c r="C510">
        <v>3.4838444636034609</v>
      </c>
      <c r="D510">
        <v>9.4167329351952862</v>
      </c>
      <c r="E510">
        <v>-8.1472216088143483</v>
      </c>
      <c r="G510" s="152" t="s">
        <v>150</v>
      </c>
      <c r="H510">
        <v>867.97824343057687</v>
      </c>
      <c r="L510" s="153" t="s">
        <v>150</v>
      </c>
      <c r="M510">
        <v>0.21162906567913281</v>
      </c>
      <c r="N510">
        <v>0.16144872609666119</v>
      </c>
      <c r="O510">
        <v>0.14387280302181149</v>
      </c>
      <c r="P510">
        <v>0.27326967908183802</v>
      </c>
      <c r="Q510">
        <v>0.60872601051222575</v>
      </c>
      <c r="R510">
        <v>0.65187084441054843</v>
      </c>
      <c r="S510">
        <v>0.39149425331952659</v>
      </c>
      <c r="T510">
        <v>0.55903668987770894</v>
      </c>
    </row>
    <row r="511" spans="1:20" x14ac:dyDescent="0.25">
      <c r="A511" s="152" t="s">
        <v>150</v>
      </c>
      <c r="B511">
        <v>9.5396445709141453</v>
      </c>
      <c r="C511">
        <v>-2.3500193591648371</v>
      </c>
      <c r="D511">
        <v>14.69216115304925</v>
      </c>
      <c r="E511">
        <v>2.8989122806792671</v>
      </c>
      <c r="G511" s="152" t="s">
        <v>151</v>
      </c>
      <c r="H511">
        <v>398.70598676354342</v>
      </c>
      <c r="L511" s="153" t="s">
        <v>151</v>
      </c>
      <c r="M511">
        <v>0.22354200645592531</v>
      </c>
      <c r="N511">
        <v>0.20862687496613011</v>
      </c>
      <c r="O511">
        <v>0.1098283043930539</v>
      </c>
      <c r="P511">
        <v>0.32415940688532019</v>
      </c>
      <c r="Q511">
        <v>0.60188981372407124</v>
      </c>
      <c r="R511">
        <v>0.6943483925690801</v>
      </c>
      <c r="S511">
        <v>0.43430463191828073</v>
      </c>
      <c r="T511">
        <v>0.84935900643248552</v>
      </c>
    </row>
    <row r="512" spans="1:20" x14ac:dyDescent="0.25">
      <c r="A512" s="152" t="s">
        <v>151</v>
      </c>
      <c r="B512">
        <v>6.2960632106953538</v>
      </c>
      <c r="C512">
        <v>-8.2351718058409631</v>
      </c>
      <c r="D512">
        <v>8.5614112544328229</v>
      </c>
      <c r="E512">
        <v>10.03054251267316</v>
      </c>
      <c r="G512" s="152" t="s">
        <v>152</v>
      </c>
      <c r="H512">
        <v>3538.0714157345192</v>
      </c>
      <c r="L512" s="153" t="s">
        <v>152</v>
      </c>
      <c r="M512">
        <v>0.2245592571885956</v>
      </c>
      <c r="N512">
        <v>0.20777121383405031</v>
      </c>
      <c r="O512">
        <v>0.1242999441461223</v>
      </c>
      <c r="P512">
        <v>0.33520226660003688</v>
      </c>
      <c r="Q512">
        <v>0.56049429528685801</v>
      </c>
      <c r="R512">
        <v>0.59442496752630558</v>
      </c>
      <c r="S512">
        <v>0.38268289701730152</v>
      </c>
      <c r="T512">
        <v>0.56761490655877544</v>
      </c>
    </row>
    <row r="513" spans="1:20" x14ac:dyDescent="0.25">
      <c r="A513" s="152" t="s">
        <v>152</v>
      </c>
      <c r="B513">
        <v>23.721404059170361</v>
      </c>
      <c r="C513">
        <v>11.806404411806851</v>
      </c>
      <c r="D513">
        <v>42.182502641952958</v>
      </c>
      <c r="E513">
        <v>-28.041070367438401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2"/>
      <c r="B523" s="152" t="s">
        <v>12</v>
      </c>
      <c r="D523" s="152" t="s">
        <v>105</v>
      </c>
      <c r="G523" s="152"/>
      <c r="H523" s="152" t="s">
        <v>130</v>
      </c>
      <c r="L523" s="153"/>
      <c r="M523" s="153" t="s">
        <v>131</v>
      </c>
      <c r="N523" s="153" t="s">
        <v>132</v>
      </c>
      <c r="O523" s="153" t="s">
        <v>133</v>
      </c>
      <c r="P523" s="153" t="s">
        <v>134</v>
      </c>
      <c r="Q523" s="153" t="s">
        <v>135</v>
      </c>
      <c r="R523" s="153" t="s">
        <v>136</v>
      </c>
      <c r="S523" s="153" t="s">
        <v>137</v>
      </c>
      <c r="T523" s="153" t="s">
        <v>138</v>
      </c>
    </row>
    <row r="524" spans="1:20" x14ac:dyDescent="0.25">
      <c r="A524" s="152"/>
      <c r="B524" s="152" t="s">
        <v>139</v>
      </c>
      <c r="C524" s="152" t="s">
        <v>140</v>
      </c>
      <c r="D524" s="152" t="s">
        <v>139</v>
      </c>
      <c r="E524" s="152" t="s">
        <v>140</v>
      </c>
      <c r="G524" s="152" t="s">
        <v>141</v>
      </c>
      <c r="H524">
        <v>67.834718253712268</v>
      </c>
      <c r="L524" s="153" t="s">
        <v>141</v>
      </c>
      <c r="M524">
        <v>0.90210702357783423</v>
      </c>
      <c r="N524">
        <v>0.86243339285262954</v>
      </c>
      <c r="O524">
        <v>0.81352915585412178</v>
      </c>
      <c r="P524">
        <v>0.80891773057010508</v>
      </c>
      <c r="Q524">
        <v>0.94170106528036135</v>
      </c>
      <c r="R524">
        <v>1</v>
      </c>
      <c r="S524">
        <v>1</v>
      </c>
      <c r="T524">
        <v>0.99999999999999989</v>
      </c>
    </row>
    <row r="525" spans="1:20" x14ac:dyDescent="0.25">
      <c r="A525" s="152" t="s">
        <v>141</v>
      </c>
      <c r="B525">
        <v>2.8746228926036479</v>
      </c>
      <c r="C525">
        <v>-1.7419230733545921</v>
      </c>
      <c r="D525">
        <v>4.2777838415569462</v>
      </c>
      <c r="E525">
        <v>5.1816910755972776</v>
      </c>
      <c r="G525" s="152" t="s">
        <v>142</v>
      </c>
      <c r="H525">
        <v>22.229475198860278</v>
      </c>
      <c r="L525" s="153" t="s">
        <v>142</v>
      </c>
      <c r="M525">
        <v>1</v>
      </c>
      <c r="N525">
        <v>1</v>
      </c>
      <c r="O525">
        <v>0.91384813931804942</v>
      </c>
      <c r="P525">
        <v>1</v>
      </c>
      <c r="Q525">
        <v>0.99885758793089763</v>
      </c>
      <c r="R525">
        <v>0.95306365166399398</v>
      </c>
      <c r="S525">
        <v>0.94310033466232768</v>
      </c>
      <c r="T525">
        <v>0.80704841760368273</v>
      </c>
    </row>
    <row r="526" spans="1:20" x14ac:dyDescent="0.25">
      <c r="A526" s="152" t="s">
        <v>142</v>
      </c>
      <c r="B526">
        <v>1.0118201514961609</v>
      </c>
      <c r="C526">
        <v>1.2068127091324281</v>
      </c>
      <c r="D526">
        <v>2.4590812273368159</v>
      </c>
      <c r="E526">
        <v>-3.2974785233385702</v>
      </c>
      <c r="G526" s="152" t="s">
        <v>143</v>
      </c>
      <c r="H526">
        <v>35.539854802019022</v>
      </c>
      <c r="L526" s="153" t="s">
        <v>143</v>
      </c>
      <c r="M526">
        <v>0.98166845952605308</v>
      </c>
      <c r="N526">
        <v>0.93532803492040495</v>
      </c>
      <c r="O526">
        <v>0.90116287071389278</v>
      </c>
      <c r="P526">
        <v>0.84337326604522111</v>
      </c>
      <c r="Q526">
        <v>0.75944166683937997</v>
      </c>
      <c r="R526">
        <v>0.65189208438866397</v>
      </c>
      <c r="S526">
        <v>0.86263753183277081</v>
      </c>
      <c r="T526">
        <v>0.65952935457570283</v>
      </c>
    </row>
    <row r="527" spans="1:20" x14ac:dyDescent="0.25">
      <c r="A527" s="152" t="s">
        <v>143</v>
      </c>
      <c r="B527">
        <v>1.766961897772152</v>
      </c>
      <c r="C527">
        <v>-2.1282536705785891</v>
      </c>
      <c r="D527">
        <v>2.7366734181447749</v>
      </c>
      <c r="E527">
        <v>2.3366048709820189</v>
      </c>
      <c r="G527" s="152" t="s">
        <v>144</v>
      </c>
      <c r="H527">
        <v>27.940694179203842</v>
      </c>
      <c r="L527" s="153" t="s">
        <v>144</v>
      </c>
      <c r="M527">
        <v>0.93988817018818427</v>
      </c>
      <c r="N527">
        <v>0.94249504168884279</v>
      </c>
      <c r="O527">
        <v>0.92616750403089898</v>
      </c>
      <c r="P527">
        <v>0.88983500579508124</v>
      </c>
      <c r="Q527">
        <v>0.62264412427433902</v>
      </c>
      <c r="R527">
        <v>0.61013625613051781</v>
      </c>
      <c r="S527">
        <v>0.85163913764582966</v>
      </c>
      <c r="T527">
        <v>0.51299905227893128</v>
      </c>
    </row>
    <row r="528" spans="1:20" x14ac:dyDescent="0.25">
      <c r="A528" s="152" t="s">
        <v>144</v>
      </c>
      <c r="B528">
        <v>1.5528200462603801</v>
      </c>
      <c r="C528">
        <v>-1.1397152107506201</v>
      </c>
      <c r="D528">
        <v>2.535367021464229</v>
      </c>
      <c r="E528">
        <v>2.3016468336249538</v>
      </c>
      <c r="G528" s="152" t="s">
        <v>145</v>
      </c>
      <c r="H528">
        <v>20.742124729224269</v>
      </c>
      <c r="L528" s="153" t="s">
        <v>145</v>
      </c>
      <c r="M528">
        <v>0.93255096917497848</v>
      </c>
      <c r="N528">
        <v>0.97979093328230626</v>
      </c>
      <c r="O528">
        <v>0.89731367565043463</v>
      </c>
      <c r="P528">
        <v>0.93658166616112959</v>
      </c>
      <c r="Q528">
        <v>1</v>
      </c>
      <c r="R528">
        <v>0.59169555601354895</v>
      </c>
      <c r="S528">
        <v>0.83396699473949809</v>
      </c>
      <c r="T528">
        <v>0.51447927284317208</v>
      </c>
    </row>
    <row r="529" spans="1:20" x14ac:dyDescent="0.25">
      <c r="A529" s="152" t="s">
        <v>145</v>
      </c>
      <c r="B529">
        <v>1.8883156438509709</v>
      </c>
      <c r="C529">
        <v>2.2629437698825319</v>
      </c>
      <c r="D529">
        <v>3.1268352945879729</v>
      </c>
      <c r="E529">
        <v>-4.2369524625746458</v>
      </c>
      <c r="G529" s="152" t="s">
        <v>146</v>
      </c>
      <c r="H529">
        <v>21.023027959340251</v>
      </c>
      <c r="L529" s="153" t="s">
        <v>146</v>
      </c>
      <c r="M529">
        <v>0.89683002287754798</v>
      </c>
      <c r="N529">
        <v>0.89491919823356769</v>
      </c>
      <c r="O529">
        <v>0.85277074183213752</v>
      </c>
      <c r="P529">
        <v>0.92951525791013978</v>
      </c>
      <c r="Q529">
        <v>0.61324791688965097</v>
      </c>
      <c r="R529">
        <v>0.59855058732938793</v>
      </c>
      <c r="S529">
        <v>0.77980600363307495</v>
      </c>
      <c r="T529">
        <v>0.49612681220135968</v>
      </c>
    </row>
    <row r="530" spans="1:20" x14ac:dyDescent="0.25">
      <c r="A530" s="152" t="s">
        <v>146</v>
      </c>
      <c r="B530">
        <v>1.5263016678709289</v>
      </c>
      <c r="C530">
        <v>-1.5056375987662141</v>
      </c>
      <c r="D530">
        <v>2.961849007705629</v>
      </c>
      <c r="E530">
        <v>2.2587505325754669</v>
      </c>
      <c r="G530" s="152" t="s">
        <v>147</v>
      </c>
      <c r="H530">
        <v>31.25709874709661</v>
      </c>
      <c r="L530" s="153" t="s">
        <v>147</v>
      </c>
      <c r="M530">
        <v>0.89950928019289877</v>
      </c>
      <c r="N530">
        <v>0.8635129653356437</v>
      </c>
      <c r="O530">
        <v>0.94215236980099759</v>
      </c>
      <c r="P530">
        <v>0.86030575941287191</v>
      </c>
      <c r="Q530">
        <v>0.57819972921311291</v>
      </c>
      <c r="R530">
        <v>0.61179790310349069</v>
      </c>
      <c r="S530">
        <v>0.81816980299218056</v>
      </c>
      <c r="T530">
        <v>0.55816236783199136</v>
      </c>
    </row>
    <row r="531" spans="1:20" x14ac:dyDescent="0.25">
      <c r="A531" s="152" t="s">
        <v>147</v>
      </c>
      <c r="B531">
        <v>1.687975896349891</v>
      </c>
      <c r="C531">
        <v>0.96590022198951841</v>
      </c>
      <c r="D531">
        <v>3.7991781103033948</v>
      </c>
      <c r="E531">
        <v>-1.4208166003252449</v>
      </c>
      <c r="G531" s="152" t="s">
        <v>148</v>
      </c>
      <c r="H531">
        <v>10.92812671035859</v>
      </c>
      <c r="L531" s="153" t="s">
        <v>148</v>
      </c>
      <c r="M531">
        <v>0.95809822125461575</v>
      </c>
      <c r="N531">
        <v>0.88292693500474706</v>
      </c>
      <c r="O531">
        <v>0.86274769638315074</v>
      </c>
      <c r="P531">
        <v>0.83409686987789711</v>
      </c>
      <c r="Q531">
        <v>0.69276506377067759</v>
      </c>
      <c r="R531">
        <v>0.69117284518581101</v>
      </c>
      <c r="S531">
        <v>0.87461999064902485</v>
      </c>
      <c r="T531">
        <v>0.4557261159093417</v>
      </c>
    </row>
    <row r="532" spans="1:20" x14ac:dyDescent="0.25">
      <c r="A532" s="152" t="s">
        <v>148</v>
      </c>
      <c r="B532">
        <v>0.78234857494521171</v>
      </c>
      <c r="C532">
        <v>-0.51416165193747931</v>
      </c>
      <c r="D532">
        <v>1.799162547020251</v>
      </c>
      <c r="E532">
        <v>1.231490110659949</v>
      </c>
      <c r="G532" s="152" t="s">
        <v>149</v>
      </c>
      <c r="H532">
        <v>21.704631568145579</v>
      </c>
      <c r="L532" s="153" t="s">
        <v>149</v>
      </c>
      <c r="M532">
        <v>0.92631199916659612</v>
      </c>
      <c r="N532">
        <v>0.87562238238082202</v>
      </c>
      <c r="O532">
        <v>1</v>
      </c>
      <c r="P532">
        <v>0.94344811465905576</v>
      </c>
      <c r="Q532">
        <v>0.51099151230273987</v>
      </c>
      <c r="R532">
        <v>0.59105413632569315</v>
      </c>
      <c r="S532">
        <v>0.78075898518177489</v>
      </c>
      <c r="T532">
        <v>0.41590756556949388</v>
      </c>
    </row>
    <row r="533" spans="1:20" x14ac:dyDescent="0.25">
      <c r="A533" s="152" t="s">
        <v>149</v>
      </c>
      <c r="B533">
        <v>1.221130104733273</v>
      </c>
      <c r="C533">
        <v>2.0230451109006689</v>
      </c>
      <c r="D533">
        <v>1.4229371411918279</v>
      </c>
      <c r="E533">
        <v>-2.3348145105346632</v>
      </c>
      <c r="G533" s="152" t="s">
        <v>150</v>
      </c>
      <c r="H533">
        <v>14.393476348322039</v>
      </c>
      <c r="L533" s="153" t="s">
        <v>150</v>
      </c>
      <c r="M533">
        <v>0.88389791535872841</v>
      </c>
      <c r="N533">
        <v>0.85606485018902034</v>
      </c>
      <c r="O533">
        <v>0.91380195171181822</v>
      </c>
      <c r="P533">
        <v>0.9775708706593087</v>
      </c>
      <c r="Q533">
        <v>0.63329118901717885</v>
      </c>
      <c r="R533">
        <v>0.58934877953544429</v>
      </c>
      <c r="S533">
        <v>0.7993430884066175</v>
      </c>
      <c r="T533">
        <v>0.54304878680447222</v>
      </c>
    </row>
    <row r="534" spans="1:20" x14ac:dyDescent="0.25">
      <c r="A534" s="152" t="s">
        <v>150</v>
      </c>
      <c r="B534">
        <v>1.1310931325787139</v>
      </c>
      <c r="C534">
        <v>-1.3613739608911</v>
      </c>
      <c r="D534">
        <v>1.04013047738641</v>
      </c>
      <c r="E534">
        <v>1.4091955007936701</v>
      </c>
      <c r="G534" s="152" t="s">
        <v>151</v>
      </c>
      <c r="H534">
        <v>10.92037161539189</v>
      </c>
      <c r="L534" s="153" t="s">
        <v>151</v>
      </c>
      <c r="M534">
        <v>0.91957024074266325</v>
      </c>
      <c r="N534">
        <v>0.93201036184921404</v>
      </c>
      <c r="O534">
        <v>0.90470220108784938</v>
      </c>
      <c r="P534">
        <v>0.92705252335509514</v>
      </c>
      <c r="Q534">
        <v>0.64733012913710819</v>
      </c>
      <c r="R534">
        <v>0.676488624292512</v>
      </c>
      <c r="S534">
        <v>0.89590560343072023</v>
      </c>
      <c r="T534">
        <v>0.55760730435091532</v>
      </c>
    </row>
    <row r="535" spans="1:20" x14ac:dyDescent="0.25">
      <c r="A535" s="152" t="s">
        <v>151</v>
      </c>
      <c r="B535">
        <v>0.7149311718982011</v>
      </c>
      <c r="C535">
        <v>-0.31386506963660388</v>
      </c>
      <c r="D535">
        <v>0.85776787429266155</v>
      </c>
      <c r="E535">
        <v>0.22129686482215491</v>
      </c>
      <c r="G535" s="152" t="s">
        <v>152</v>
      </c>
      <c r="H535">
        <v>16.43048942913348</v>
      </c>
      <c r="L535" s="153" t="s">
        <v>152</v>
      </c>
      <c r="M535">
        <v>0.86273302161560239</v>
      </c>
      <c r="N535">
        <v>0.95320062133472194</v>
      </c>
      <c r="O535">
        <v>0.88040297546156387</v>
      </c>
      <c r="P535">
        <v>0.86820256159454257</v>
      </c>
      <c r="Q535">
        <v>0.4954866449731859</v>
      </c>
      <c r="R535">
        <v>0.59053894563668108</v>
      </c>
      <c r="S535">
        <v>0.76450488255694005</v>
      </c>
      <c r="T535">
        <v>0.42562324907846311</v>
      </c>
    </row>
    <row r="536" spans="1:20" x14ac:dyDescent="0.25">
      <c r="A536" s="152" t="s">
        <v>152</v>
      </c>
      <c r="B536">
        <v>1.4285480136343029</v>
      </c>
      <c r="C536">
        <v>1.3981744593105589</v>
      </c>
      <c r="D536">
        <v>2.6927843395165278</v>
      </c>
      <c r="E536">
        <v>-2.5008674147536398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2"/>
      <c r="B546" s="152" t="s">
        <v>12</v>
      </c>
      <c r="D546" s="152" t="s">
        <v>105</v>
      </c>
      <c r="G546" s="152"/>
      <c r="H546" s="152" t="s">
        <v>130</v>
      </c>
      <c r="L546" s="153"/>
      <c r="M546" s="153" t="s">
        <v>131</v>
      </c>
      <c r="N546" s="153" t="s">
        <v>132</v>
      </c>
      <c r="O546" s="153" t="s">
        <v>133</v>
      </c>
      <c r="P546" s="153" t="s">
        <v>134</v>
      </c>
      <c r="Q546" s="153" t="s">
        <v>135</v>
      </c>
      <c r="R546" s="153" t="s">
        <v>136</v>
      </c>
      <c r="S546" s="153" t="s">
        <v>137</v>
      </c>
      <c r="T546" s="153" t="s">
        <v>138</v>
      </c>
    </row>
    <row r="547" spans="1:20" x14ac:dyDescent="0.25">
      <c r="A547" s="152"/>
      <c r="B547" s="152" t="s">
        <v>139</v>
      </c>
      <c r="C547" s="152" t="s">
        <v>140</v>
      </c>
      <c r="D547" s="152" t="s">
        <v>139</v>
      </c>
      <c r="E547" s="152" t="s">
        <v>140</v>
      </c>
      <c r="G547" s="152" t="s">
        <v>141</v>
      </c>
      <c r="H547">
        <v>354.74908187161168</v>
      </c>
      <c r="L547" s="153" t="s">
        <v>155</v>
      </c>
      <c r="M547">
        <v>0.88375543223111941</v>
      </c>
      <c r="N547">
        <v>0.77958154403421476</v>
      </c>
      <c r="O547">
        <v>0.43571458501248078</v>
      </c>
      <c r="P547">
        <v>0.62402060288193351</v>
      </c>
      <c r="Q547">
        <v>0.18313268425693341</v>
      </c>
      <c r="R547">
        <v>0.29568959526975891</v>
      </c>
      <c r="S547">
        <v>0.17763755842288639</v>
      </c>
      <c r="T547">
        <v>0.14394618209163759</v>
      </c>
    </row>
    <row r="548" spans="1:20" x14ac:dyDescent="0.25">
      <c r="A548" s="152" t="s">
        <v>141</v>
      </c>
      <c r="B548">
        <v>6.0366401134600771</v>
      </c>
      <c r="C548">
        <v>0.4907879786719932</v>
      </c>
      <c r="D548">
        <v>6.1493366071461208</v>
      </c>
      <c r="E548">
        <v>2.6733860835198282</v>
      </c>
      <c r="G548" s="152" t="s">
        <v>142</v>
      </c>
      <c r="H548">
        <v>1176.158390546733</v>
      </c>
      <c r="L548" s="153" t="s">
        <v>156</v>
      </c>
      <c r="M548">
        <v>1</v>
      </c>
      <c r="N548">
        <v>1</v>
      </c>
      <c r="O548">
        <v>1</v>
      </c>
      <c r="P548">
        <v>0.55984169777507753</v>
      </c>
      <c r="Q548">
        <v>0.78737784092628105</v>
      </c>
      <c r="R548">
        <v>1</v>
      </c>
      <c r="S548">
        <v>0.59385886480996397</v>
      </c>
      <c r="T548">
        <v>1</v>
      </c>
    </row>
    <row r="549" spans="1:20" x14ac:dyDescent="0.25">
      <c r="A549" s="152" t="s">
        <v>142</v>
      </c>
      <c r="B549">
        <v>13.56600351320632</v>
      </c>
      <c r="C549">
        <v>1.5110549723847231</v>
      </c>
      <c r="D549">
        <v>20.13921013779817</v>
      </c>
      <c r="E549">
        <v>3.8967723148511522</v>
      </c>
      <c r="G549" s="152" t="s">
        <v>143</v>
      </c>
      <c r="H549">
        <v>3060.7930641935841</v>
      </c>
      <c r="L549" s="153" t="s">
        <v>157</v>
      </c>
      <c r="M549">
        <v>0.98350331625817133</v>
      </c>
      <c r="N549">
        <v>0.99784534706725547</v>
      </c>
      <c r="O549">
        <v>0.81842596966177172</v>
      </c>
      <c r="P549">
        <v>0.47349004940489559</v>
      </c>
      <c r="Q549">
        <v>1</v>
      </c>
      <c r="R549">
        <v>0.80604884950612776</v>
      </c>
      <c r="S549">
        <v>1</v>
      </c>
      <c r="T549">
        <v>0.64971705480443176</v>
      </c>
    </row>
    <row r="550" spans="1:20" x14ac:dyDescent="0.25">
      <c r="A550" s="152" t="s">
        <v>143</v>
      </c>
      <c r="B550">
        <v>16.684701687631001</v>
      </c>
      <c r="C550">
        <v>1.768234555958504</v>
      </c>
      <c r="D550">
        <v>24.721009522675221</v>
      </c>
      <c r="E550">
        <v>-0.70893850400136138</v>
      </c>
      <c r="G550" s="152" t="s">
        <v>144</v>
      </c>
      <c r="H550">
        <v>921.48137920481713</v>
      </c>
      <c r="L550" s="153" t="s">
        <v>158</v>
      </c>
      <c r="M550">
        <v>0.93537327555122862</v>
      </c>
      <c r="N550">
        <v>0.92866120833898314</v>
      </c>
      <c r="O550">
        <v>0.36642732315397708</v>
      </c>
      <c r="P550">
        <v>0.58994804293674219</v>
      </c>
      <c r="Q550">
        <v>0.6833088141628666</v>
      </c>
      <c r="R550">
        <v>0.59394669148609991</v>
      </c>
      <c r="S550">
        <v>0.68109630803430865</v>
      </c>
      <c r="T550">
        <v>0.30145720661000719</v>
      </c>
    </row>
    <row r="551" spans="1:20" x14ac:dyDescent="0.25">
      <c r="A551" s="152" t="s">
        <v>144</v>
      </c>
      <c r="B551">
        <v>9.4699498726650333</v>
      </c>
      <c r="C551">
        <v>1.253987438233324</v>
      </c>
      <c r="D551">
        <v>11.299483813153779</v>
      </c>
      <c r="E551">
        <v>-0.3432473892053633</v>
      </c>
      <c r="G551" s="152" t="s">
        <v>145</v>
      </c>
      <c r="H551">
        <v>462.29148421698437</v>
      </c>
      <c r="L551" s="153" t="s">
        <v>159</v>
      </c>
      <c r="M551">
        <v>0.87422513691106996</v>
      </c>
      <c r="N551">
        <v>0.88063720318939576</v>
      </c>
      <c r="O551">
        <v>0.37257866663463107</v>
      </c>
      <c r="P551">
        <v>0.64449971388539884</v>
      </c>
      <c r="Q551">
        <v>0.35721831972312967</v>
      </c>
      <c r="R551">
        <v>0.49899619421659253</v>
      </c>
      <c r="S551">
        <v>0.43352900748789558</v>
      </c>
      <c r="T551">
        <v>0.25175764064124567</v>
      </c>
    </row>
    <row r="552" spans="1:20" x14ac:dyDescent="0.25">
      <c r="A552" s="152" t="s">
        <v>145</v>
      </c>
      <c r="B552">
        <v>6.5795910198639014</v>
      </c>
      <c r="C552">
        <v>-1.1658570861809869</v>
      </c>
      <c r="D552">
        <v>9.8186071890892173</v>
      </c>
      <c r="E552">
        <v>-8.085816461480043</v>
      </c>
      <c r="G552" s="152" t="s">
        <v>146</v>
      </c>
      <c r="H552">
        <v>713.82548302346811</v>
      </c>
      <c r="L552" s="153" t="s">
        <v>160</v>
      </c>
      <c r="M552">
        <v>0.90248229658953116</v>
      </c>
      <c r="N552">
        <v>0.931209583270173</v>
      </c>
      <c r="O552">
        <v>0.48344514020723378</v>
      </c>
      <c r="P552">
        <v>1</v>
      </c>
      <c r="Q552">
        <v>0.3426231449387927</v>
      </c>
      <c r="R552">
        <v>0.4985644499160149</v>
      </c>
      <c r="S552">
        <v>0.31416328844683689</v>
      </c>
      <c r="T552">
        <v>0.20752415187735149</v>
      </c>
    </row>
    <row r="553" spans="1:20" x14ac:dyDescent="0.25">
      <c r="A553" s="152" t="s">
        <v>146</v>
      </c>
      <c r="B553">
        <v>10.01902867002927</v>
      </c>
      <c r="C553">
        <v>-6.6514729891502009</v>
      </c>
      <c r="D553">
        <v>12.555433685878739</v>
      </c>
      <c r="E553">
        <v>9.2565259204283468</v>
      </c>
      <c r="G553" s="152" t="s">
        <v>147</v>
      </c>
      <c r="H553">
        <v>885.86167334413881</v>
      </c>
      <c r="L553" s="153" t="s">
        <v>187</v>
      </c>
      <c r="M553">
        <v>0.90802212355291478</v>
      </c>
      <c r="N553">
        <v>0.79165992378678918</v>
      </c>
      <c r="O553">
        <v>0.35133190224532967</v>
      </c>
      <c r="P553">
        <v>0.51978275842506139</v>
      </c>
      <c r="Q553">
        <v>0.21832258446815561</v>
      </c>
      <c r="R553">
        <v>0.51563089912356774</v>
      </c>
      <c r="S553">
        <v>0.15368255319936031</v>
      </c>
      <c r="T553">
        <v>0.19429675848426861</v>
      </c>
    </row>
    <row r="554" spans="1:20" x14ac:dyDescent="0.25">
      <c r="A554" s="152" t="s">
        <v>147</v>
      </c>
      <c r="B554">
        <v>12.650705968617739</v>
      </c>
      <c r="C554">
        <v>13.270904229127019</v>
      </c>
      <c r="D554">
        <v>12.66889612008117</v>
      </c>
      <c r="E554">
        <v>-8.6130775906877979</v>
      </c>
      <c r="G554" s="152" t="s">
        <v>148</v>
      </c>
      <c r="H554">
        <v>648.5940160699223</v>
      </c>
    </row>
    <row r="555" spans="1:20" x14ac:dyDescent="0.25">
      <c r="A555" s="152" t="s">
        <v>148</v>
      </c>
      <c r="B555">
        <v>8.4018698846990478</v>
      </c>
      <c r="C555">
        <v>3.6580111885080608</v>
      </c>
      <c r="D555">
        <v>14.50190593312305</v>
      </c>
      <c r="E555">
        <v>-9.5252217793383256</v>
      </c>
      <c r="G555" s="152" t="s">
        <v>149</v>
      </c>
      <c r="H555">
        <v>385.22807619021592</v>
      </c>
    </row>
    <row r="556" spans="1:20" x14ac:dyDescent="0.25">
      <c r="A556" s="152" t="s">
        <v>149</v>
      </c>
      <c r="B556">
        <v>8.1359049897767051</v>
      </c>
      <c r="C556">
        <v>-8.4255899957599141</v>
      </c>
      <c r="D556">
        <v>16.202173983033461</v>
      </c>
      <c r="E556">
        <v>13.38598270878096</v>
      </c>
      <c r="G556" s="152" t="s">
        <v>150</v>
      </c>
      <c r="H556">
        <v>235.70787198116659</v>
      </c>
    </row>
    <row r="557" spans="1:20" x14ac:dyDescent="0.25">
      <c r="A557" s="152" t="s">
        <v>150</v>
      </c>
      <c r="B557">
        <v>4.9315333322214734</v>
      </c>
      <c r="C557">
        <v>5.4042287024793021</v>
      </c>
      <c r="D557">
        <v>8.2011883107138548</v>
      </c>
      <c r="E557">
        <v>-8.2611847779162257</v>
      </c>
      <c r="G557" s="152" t="s">
        <v>151</v>
      </c>
      <c r="H557">
        <v>329.55787451082119</v>
      </c>
    </row>
    <row r="558" spans="1:20" x14ac:dyDescent="0.25">
      <c r="A558" s="152" t="s">
        <v>151</v>
      </c>
      <c r="B558">
        <v>5.8693810863041671</v>
      </c>
      <c r="C558">
        <v>-5.565044374620447</v>
      </c>
      <c r="D558">
        <v>11.08554691076772</v>
      </c>
      <c r="E558">
        <v>6.8720681124457101</v>
      </c>
      <c r="G558" s="152" t="s">
        <v>152</v>
      </c>
      <c r="H558">
        <v>423.01340408388899</v>
      </c>
    </row>
    <row r="559" spans="1:20" x14ac:dyDescent="0.25">
      <c r="A559" s="152" t="s">
        <v>152</v>
      </c>
      <c r="B559">
        <v>8.1309002924793656</v>
      </c>
      <c r="C559">
        <v>4.732388679142824</v>
      </c>
      <c r="D559">
        <v>10.04681981777763</v>
      </c>
      <c r="E559">
        <v>-3.2648249564636078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2"/>
      <c r="B569" s="152" t="s">
        <v>12</v>
      </c>
      <c r="D569" s="152" t="s">
        <v>105</v>
      </c>
      <c r="G569" s="152"/>
      <c r="H569" s="152" t="s">
        <v>130</v>
      </c>
      <c r="L569" s="153"/>
      <c r="M569" s="153" t="s">
        <v>131</v>
      </c>
      <c r="N569" s="153" t="s">
        <v>132</v>
      </c>
      <c r="O569" s="153" t="s">
        <v>133</v>
      </c>
      <c r="P569" s="153" t="s">
        <v>134</v>
      </c>
      <c r="Q569" s="153" t="s">
        <v>135</v>
      </c>
      <c r="R569" s="153" t="s">
        <v>136</v>
      </c>
      <c r="S569" s="153" t="s">
        <v>137</v>
      </c>
      <c r="T569" s="153" t="s">
        <v>138</v>
      </c>
    </row>
    <row r="570" spans="1:20" x14ac:dyDescent="0.25">
      <c r="A570" s="152"/>
      <c r="B570" s="152" t="s">
        <v>139</v>
      </c>
      <c r="C570" s="152" t="s">
        <v>140</v>
      </c>
      <c r="D570" s="152" t="s">
        <v>139</v>
      </c>
      <c r="E570" s="152" t="s">
        <v>140</v>
      </c>
      <c r="G570" s="152" t="s">
        <v>141</v>
      </c>
      <c r="H570">
        <v>473.07925495337668</v>
      </c>
      <c r="L570" s="153" t="s">
        <v>141</v>
      </c>
      <c r="M570">
        <v>0.97807001458311471</v>
      </c>
      <c r="N570">
        <v>0.89432798048480011</v>
      </c>
      <c r="O570">
        <v>0.76695419721557101</v>
      </c>
      <c r="P570">
        <v>0.9134857609089706</v>
      </c>
      <c r="Q570">
        <v>0.84621973721186872</v>
      </c>
      <c r="R570">
        <v>1</v>
      </c>
      <c r="S570">
        <v>1</v>
      </c>
      <c r="T570">
        <v>0.85298898054542371</v>
      </c>
    </row>
    <row r="571" spans="1:20" x14ac:dyDescent="0.25">
      <c r="A571" s="152" t="s">
        <v>141</v>
      </c>
      <c r="B571">
        <v>8.9995897914207728</v>
      </c>
      <c r="C571">
        <v>-2.1034202279570708</v>
      </c>
      <c r="D571">
        <v>7.476003402362335</v>
      </c>
      <c r="E571">
        <v>-2.926137989088851</v>
      </c>
      <c r="G571" s="152" t="s">
        <v>142</v>
      </c>
      <c r="H571">
        <v>246.56375177120191</v>
      </c>
      <c r="L571" s="153" t="s">
        <v>142</v>
      </c>
      <c r="M571">
        <v>0.96621167703726041</v>
      </c>
      <c r="N571">
        <v>0.89976742191473047</v>
      </c>
      <c r="O571">
        <v>0.86936250744897492</v>
      </c>
      <c r="P571">
        <v>0.93521109301665373</v>
      </c>
      <c r="Q571">
        <v>0.63376553410966618</v>
      </c>
      <c r="R571">
        <v>0.87627232566335445</v>
      </c>
      <c r="S571">
        <v>0.782137026006405</v>
      </c>
      <c r="T571">
        <v>0.67492272135591247</v>
      </c>
    </row>
    <row r="572" spans="1:20" x14ac:dyDescent="0.25">
      <c r="A572" s="152" t="s">
        <v>142</v>
      </c>
      <c r="B572">
        <v>4.7772344309527988</v>
      </c>
      <c r="C572">
        <v>0.22608405695144609</v>
      </c>
      <c r="D572">
        <v>5.5078542157382078</v>
      </c>
      <c r="E572">
        <v>-5.3975924099466638E-2</v>
      </c>
      <c r="G572" s="152" t="s">
        <v>143</v>
      </c>
      <c r="H572">
        <v>269.90774773281379</v>
      </c>
      <c r="L572" s="153" t="s">
        <v>143</v>
      </c>
      <c r="M572">
        <v>0.94337048615602015</v>
      </c>
      <c r="N572">
        <v>1</v>
      </c>
      <c r="O572">
        <v>0.82227298090880641</v>
      </c>
      <c r="P572">
        <v>0.96569335123982758</v>
      </c>
      <c r="Q572">
        <v>0.76709620947294521</v>
      </c>
      <c r="R572">
        <v>0.8230386727318959</v>
      </c>
      <c r="S572">
        <v>0.75064912325932198</v>
      </c>
      <c r="T572">
        <v>0.62133501401952207</v>
      </c>
    </row>
    <row r="573" spans="1:20" x14ac:dyDescent="0.25">
      <c r="A573" s="152" t="s">
        <v>143</v>
      </c>
      <c r="B573">
        <v>5.9166533161409802</v>
      </c>
      <c r="C573">
        <v>-1.579792892230039</v>
      </c>
      <c r="D573">
        <v>9.4509128413009265</v>
      </c>
      <c r="E573">
        <v>4.6140559910493133</v>
      </c>
      <c r="G573" s="152" t="s">
        <v>144</v>
      </c>
      <c r="H573">
        <v>112.8982693182319</v>
      </c>
      <c r="L573" s="153" t="s">
        <v>144</v>
      </c>
      <c r="M573">
        <v>0.95055186680221992</v>
      </c>
      <c r="N573">
        <v>0.91053434030676106</v>
      </c>
      <c r="O573">
        <v>0.99841098600910505</v>
      </c>
      <c r="P573">
        <v>0.90224073354083645</v>
      </c>
      <c r="Q573">
        <v>0.66469058189424046</v>
      </c>
      <c r="R573">
        <v>0.71314382514469921</v>
      </c>
      <c r="S573">
        <v>0.7995405578406336</v>
      </c>
      <c r="T573">
        <v>0.78026354333730397</v>
      </c>
    </row>
    <row r="574" spans="1:20" x14ac:dyDescent="0.25">
      <c r="A574" s="152" t="s">
        <v>144</v>
      </c>
      <c r="B574">
        <v>3.1333456656235859</v>
      </c>
      <c r="C574">
        <v>-1.7917270648062591</v>
      </c>
      <c r="D574">
        <v>5.04295544643323</v>
      </c>
      <c r="E574">
        <v>4.4786865135506506</v>
      </c>
      <c r="G574" s="152" t="s">
        <v>145</v>
      </c>
      <c r="H574">
        <v>130.71576610695681</v>
      </c>
      <c r="L574" s="153" t="s">
        <v>145</v>
      </c>
      <c r="M574">
        <v>0.96115184419789845</v>
      </c>
      <c r="N574">
        <v>0.91680182382630815</v>
      </c>
      <c r="O574">
        <v>0.86600370077070454</v>
      </c>
      <c r="P574">
        <v>0.92794691650605921</v>
      </c>
      <c r="Q574">
        <v>0.73399063999640657</v>
      </c>
      <c r="R574">
        <v>0.79524418020105858</v>
      </c>
      <c r="S574">
        <v>0.93673547373596833</v>
      </c>
      <c r="T574">
        <v>0.71573721719092476</v>
      </c>
    </row>
    <row r="575" spans="1:20" x14ac:dyDescent="0.25">
      <c r="A575" s="152" t="s">
        <v>145</v>
      </c>
      <c r="B575">
        <v>3.039793515403181</v>
      </c>
      <c r="C575">
        <v>4.5147316862837954</v>
      </c>
      <c r="D575">
        <v>5.3271535806456978</v>
      </c>
      <c r="E575">
        <v>-3.756893338384268</v>
      </c>
      <c r="G575" s="152" t="s">
        <v>146</v>
      </c>
      <c r="H575">
        <v>220.90261382581519</v>
      </c>
      <c r="L575" s="153" t="s">
        <v>146</v>
      </c>
      <c r="M575">
        <v>0.93155618161204146</v>
      </c>
      <c r="N575">
        <v>0.85794134380307918</v>
      </c>
      <c r="O575">
        <v>0.90605984492449165</v>
      </c>
      <c r="P575">
        <v>1</v>
      </c>
      <c r="Q575">
        <v>0.69716088780015573</v>
      </c>
      <c r="R575">
        <v>0.76702953157052556</v>
      </c>
      <c r="S575">
        <v>0.72770314095880251</v>
      </c>
      <c r="T575">
        <v>0.84947766569629035</v>
      </c>
    </row>
    <row r="576" spans="1:20" x14ac:dyDescent="0.25">
      <c r="A576" s="152" t="s">
        <v>146</v>
      </c>
      <c r="B576">
        <v>3.6691975162836949</v>
      </c>
      <c r="C576">
        <v>-3.2371848314957692</v>
      </c>
      <c r="D576">
        <v>6.8668794720907096</v>
      </c>
      <c r="E576">
        <v>-3.628225773785863</v>
      </c>
      <c r="G576" s="152" t="s">
        <v>147</v>
      </c>
      <c r="H576">
        <v>366.32047236312638</v>
      </c>
      <c r="L576" s="153" t="s">
        <v>147</v>
      </c>
      <c r="M576">
        <v>0.971033469570182</v>
      </c>
      <c r="N576">
        <v>0.83828297136517516</v>
      </c>
      <c r="O576">
        <v>0.89927005832652307</v>
      </c>
      <c r="P576">
        <v>0.87950706143920376</v>
      </c>
      <c r="Q576">
        <v>0.63938520230247919</v>
      </c>
      <c r="R576">
        <v>0.7159898785453408</v>
      </c>
      <c r="S576">
        <v>0.67908517871599405</v>
      </c>
      <c r="T576">
        <v>0.54712827192791136</v>
      </c>
    </row>
    <row r="577" spans="1:20" x14ac:dyDescent="0.25">
      <c r="A577" s="152" t="s">
        <v>147</v>
      </c>
      <c r="B577">
        <v>6.0909613057038809</v>
      </c>
      <c r="C577">
        <v>-2.6879293701494502</v>
      </c>
      <c r="D577">
        <v>8.5334901954670848</v>
      </c>
      <c r="E577">
        <v>5.4971641027516256</v>
      </c>
      <c r="G577" s="152" t="s">
        <v>148</v>
      </c>
      <c r="H577">
        <v>334.28248967061211</v>
      </c>
      <c r="L577" s="153" t="s">
        <v>148</v>
      </c>
      <c r="M577">
        <v>0.9648976524379318</v>
      </c>
      <c r="N577">
        <v>0.88712439040774227</v>
      </c>
      <c r="O577">
        <v>0.9241707004710763</v>
      </c>
      <c r="P577">
        <v>0.86325912364648527</v>
      </c>
      <c r="Q577">
        <v>1</v>
      </c>
      <c r="R577">
        <v>0.7211797896850598</v>
      </c>
      <c r="S577">
        <v>0.89530364651583816</v>
      </c>
      <c r="T577">
        <v>0.7419380375335447</v>
      </c>
    </row>
    <row r="578" spans="1:20" x14ac:dyDescent="0.25">
      <c r="A578" s="152" t="s">
        <v>148</v>
      </c>
      <c r="B578">
        <v>4.6996193468870722</v>
      </c>
      <c r="C578">
        <v>1.587235052102421</v>
      </c>
      <c r="D578">
        <v>5.2904153518404122</v>
      </c>
      <c r="E578">
        <v>-0.74544698535742793</v>
      </c>
      <c r="G578" s="152" t="s">
        <v>149</v>
      </c>
      <c r="H578">
        <v>85.406702778974392</v>
      </c>
      <c r="L578" s="153" t="s">
        <v>149</v>
      </c>
      <c r="M578">
        <v>0.97396940240027285</v>
      </c>
      <c r="N578">
        <v>0.87770107500481154</v>
      </c>
      <c r="O578">
        <v>0.8363880593728189</v>
      </c>
      <c r="P578">
        <v>0.87361361951573868</v>
      </c>
      <c r="Q578">
        <v>0.77075133258447781</v>
      </c>
      <c r="R578">
        <v>0.76307333709817626</v>
      </c>
      <c r="S578">
        <v>0.89678557262117164</v>
      </c>
      <c r="T578">
        <v>0.78990555709886112</v>
      </c>
    </row>
    <row r="579" spans="1:20" x14ac:dyDescent="0.25">
      <c r="A579" s="152" t="s">
        <v>149</v>
      </c>
      <c r="B579">
        <v>3.7248247134251868</v>
      </c>
      <c r="C579">
        <v>2.0084394109292889</v>
      </c>
      <c r="D579">
        <v>4.4122645148472177</v>
      </c>
      <c r="E579">
        <v>-1.0280368049886339</v>
      </c>
      <c r="G579" s="152" t="s">
        <v>150</v>
      </c>
      <c r="H579">
        <v>118.7889614387208</v>
      </c>
      <c r="L579" s="153" t="s">
        <v>150</v>
      </c>
      <c r="M579">
        <v>0.95705285247673844</v>
      </c>
      <c r="N579">
        <v>0.79453900703773017</v>
      </c>
      <c r="O579">
        <v>0.75583510579195667</v>
      </c>
      <c r="P579">
        <v>0.82355860945621007</v>
      </c>
      <c r="Q579">
        <v>0.71334970463472291</v>
      </c>
      <c r="R579">
        <v>0.78897848692896755</v>
      </c>
      <c r="S579">
        <v>0.78447747389997002</v>
      </c>
      <c r="T579">
        <v>0.76667778758365335</v>
      </c>
    </row>
    <row r="580" spans="1:20" x14ac:dyDescent="0.25">
      <c r="A580" s="152" t="s">
        <v>150</v>
      </c>
      <c r="B580">
        <v>2.8720583623946161</v>
      </c>
      <c r="C580">
        <v>-0.98489061267648392</v>
      </c>
      <c r="D580">
        <v>6.9979845495213402</v>
      </c>
      <c r="E580">
        <v>-1.9680028007849351</v>
      </c>
      <c r="G580" s="152" t="s">
        <v>151</v>
      </c>
      <c r="H580">
        <v>134.8879555380972</v>
      </c>
      <c r="L580" s="153" t="s">
        <v>151</v>
      </c>
      <c r="M580">
        <v>1</v>
      </c>
      <c r="N580">
        <v>0.82194634049334148</v>
      </c>
      <c r="O580">
        <v>1</v>
      </c>
      <c r="P580">
        <v>0.79680211518282329</v>
      </c>
      <c r="Q580">
        <v>0.82557780024141247</v>
      </c>
      <c r="R580">
        <v>0.67633455967947798</v>
      </c>
      <c r="S580">
        <v>0.98857431383817407</v>
      </c>
      <c r="T580">
        <v>0.69135684739427017</v>
      </c>
    </row>
    <row r="581" spans="1:20" x14ac:dyDescent="0.25">
      <c r="A581" s="152" t="s">
        <v>151</v>
      </c>
      <c r="B581">
        <v>3.3851338911108471</v>
      </c>
      <c r="C581">
        <v>-0.40092786074047709</v>
      </c>
      <c r="D581">
        <v>4.632303142710378</v>
      </c>
      <c r="E581">
        <v>3.631283710569889</v>
      </c>
      <c r="G581" s="152" t="s">
        <v>152</v>
      </c>
      <c r="H581">
        <v>124.31840697662589</v>
      </c>
      <c r="L581" s="153" t="s">
        <v>152</v>
      </c>
      <c r="M581">
        <v>0.99025870307647768</v>
      </c>
      <c r="N581">
        <v>0.88267440614184178</v>
      </c>
      <c r="O581">
        <v>0.94789954926235009</v>
      </c>
      <c r="P581">
        <v>0.879237450600027</v>
      </c>
      <c r="Q581">
        <v>0.8092582034206508</v>
      </c>
      <c r="R581">
        <v>0.7884670415290822</v>
      </c>
      <c r="S581">
        <v>0.78843670318035719</v>
      </c>
      <c r="T581">
        <v>1</v>
      </c>
    </row>
    <row r="582" spans="1:20" x14ac:dyDescent="0.25">
      <c r="A582" s="152" t="s">
        <v>152</v>
      </c>
      <c r="B582">
        <v>3.955975351770443</v>
      </c>
      <c r="C582">
        <v>3.4685276385643768</v>
      </c>
      <c r="D582">
        <v>5.5833797021877647</v>
      </c>
      <c r="E582">
        <v>-4.3851835638997221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2"/>
      <c r="B592" s="152" t="s">
        <v>12</v>
      </c>
      <c r="D592" s="152" t="s">
        <v>105</v>
      </c>
      <c r="G592" s="152"/>
      <c r="H592" s="152" t="s">
        <v>130</v>
      </c>
      <c r="L592" s="153"/>
      <c r="M592" s="153" t="s">
        <v>131</v>
      </c>
      <c r="N592" s="153" t="s">
        <v>132</v>
      </c>
      <c r="O592" s="153" t="s">
        <v>133</v>
      </c>
      <c r="P592" s="153" t="s">
        <v>134</v>
      </c>
      <c r="Q592" s="153" t="s">
        <v>135</v>
      </c>
      <c r="R592" s="153" t="s">
        <v>136</v>
      </c>
      <c r="S592" s="153" t="s">
        <v>137</v>
      </c>
      <c r="T592" s="153" t="s">
        <v>138</v>
      </c>
    </row>
    <row r="593" spans="1:20" x14ac:dyDescent="0.25">
      <c r="A593" s="152"/>
      <c r="B593" s="152" t="s">
        <v>139</v>
      </c>
      <c r="C593" s="152" t="s">
        <v>140</v>
      </c>
      <c r="D593" s="152" t="s">
        <v>139</v>
      </c>
      <c r="E593" s="152" t="s">
        <v>140</v>
      </c>
      <c r="G593" s="152" t="s">
        <v>155</v>
      </c>
      <c r="H593">
        <v>47.358928213243807</v>
      </c>
      <c r="L593" s="153" t="s">
        <v>141</v>
      </c>
      <c r="M593">
        <v>0.35148508494872771</v>
      </c>
      <c r="N593">
        <v>0.32743462213065472</v>
      </c>
      <c r="O593">
        <v>0.30368320903070872</v>
      </c>
      <c r="P593">
        <v>0.35969595253951131</v>
      </c>
      <c r="Q593">
        <v>0.34903451209286879</v>
      </c>
      <c r="R593">
        <v>0.21423868213319211</v>
      </c>
      <c r="S593">
        <v>0.3312526707968883</v>
      </c>
      <c r="T593">
        <v>0.17484028352754519</v>
      </c>
    </row>
    <row r="594" spans="1:20" x14ac:dyDescent="0.25">
      <c r="A594" s="152" t="s">
        <v>155</v>
      </c>
      <c r="B594">
        <v>1.153048378295515</v>
      </c>
      <c r="C594">
        <v>6.0387085566633676</v>
      </c>
      <c r="D594">
        <v>3.989209626260422</v>
      </c>
      <c r="E594">
        <v>-19.729079923821679</v>
      </c>
      <c r="G594" s="152" t="s">
        <v>156</v>
      </c>
      <c r="H594">
        <v>412.4260353798486</v>
      </c>
      <c r="L594" s="153" t="s">
        <v>142</v>
      </c>
      <c r="M594">
        <v>0.67825582909384519</v>
      </c>
      <c r="N594">
        <v>1</v>
      </c>
      <c r="O594">
        <v>0.99626924083849966</v>
      </c>
      <c r="P594">
        <v>1</v>
      </c>
      <c r="Q594">
        <v>0.66050536136295401</v>
      </c>
      <c r="R594">
        <v>0.36229616271710008</v>
      </c>
      <c r="S594">
        <v>1</v>
      </c>
      <c r="T594">
        <v>0.5523996703066123</v>
      </c>
    </row>
    <row r="595" spans="1:20" x14ac:dyDescent="0.25">
      <c r="A595" s="152" t="s">
        <v>156</v>
      </c>
      <c r="B595">
        <v>4.2605447053493988</v>
      </c>
      <c r="C595">
        <v>-8.9403210892249803</v>
      </c>
      <c r="D595">
        <v>33.09615860854251</v>
      </c>
      <c r="E595">
        <v>85.349012905693854</v>
      </c>
      <c r="G595" s="152" t="s">
        <v>157</v>
      </c>
      <c r="H595">
        <v>318.96197072383978</v>
      </c>
      <c r="L595" s="153" t="s">
        <v>143</v>
      </c>
      <c r="M595">
        <v>1</v>
      </c>
      <c r="N595">
        <v>0.73041677098543156</v>
      </c>
      <c r="O595">
        <v>1</v>
      </c>
      <c r="P595">
        <v>0.91704856096971821</v>
      </c>
      <c r="Q595">
        <v>1</v>
      </c>
      <c r="R595">
        <v>1</v>
      </c>
      <c r="S595">
        <v>0.740754335069162</v>
      </c>
      <c r="T595">
        <v>1</v>
      </c>
    </row>
    <row r="596" spans="1:20" x14ac:dyDescent="0.25">
      <c r="A596" s="152" t="s">
        <v>157</v>
      </c>
      <c r="B596">
        <v>2.7597930909600792</v>
      </c>
      <c r="C596">
        <v>-10.677567133465431</v>
      </c>
      <c r="D596">
        <v>7.0349444666455314</v>
      </c>
      <c r="E596">
        <v>-12.69781966293705</v>
      </c>
      <c r="G596" s="152" t="s">
        <v>158</v>
      </c>
      <c r="H596">
        <v>196.94558863636939</v>
      </c>
      <c r="L596" s="153" t="s">
        <v>144</v>
      </c>
      <c r="M596">
        <v>0.39734616456497968</v>
      </c>
      <c r="N596">
        <v>0.69136487926941781</v>
      </c>
      <c r="O596">
        <v>0.34579005582238792</v>
      </c>
      <c r="P596">
        <v>0.70609586931622903</v>
      </c>
      <c r="Q596">
        <v>0.44725739715953328</v>
      </c>
      <c r="R596">
        <v>0.3516494095722224</v>
      </c>
      <c r="S596">
        <v>0.56241502239514729</v>
      </c>
      <c r="T596">
        <v>0.24737192139632239</v>
      </c>
    </row>
    <row r="597" spans="1:20" x14ac:dyDescent="0.25">
      <c r="A597" s="152" t="s">
        <v>158</v>
      </c>
      <c r="B597">
        <v>2.5752144289788772</v>
      </c>
      <c r="C597">
        <v>2.9085684242552459</v>
      </c>
      <c r="D597">
        <v>9.5951502495428809</v>
      </c>
      <c r="E597">
        <v>-32.941152063600747</v>
      </c>
      <c r="G597" s="152" t="s">
        <v>159</v>
      </c>
      <c r="H597">
        <v>35.443911913199528</v>
      </c>
      <c r="L597" s="153" t="s">
        <v>145</v>
      </c>
      <c r="M597">
        <v>0.35658844259831962</v>
      </c>
      <c r="N597">
        <v>0.37704706004509631</v>
      </c>
      <c r="O597">
        <v>0.3290925401914353</v>
      </c>
      <c r="P597">
        <v>0.33744822495454929</v>
      </c>
      <c r="Q597">
        <v>0.49130733243864672</v>
      </c>
      <c r="R597">
        <v>0.2226407149740488</v>
      </c>
      <c r="S597">
        <v>0.59301252975987451</v>
      </c>
      <c r="T597">
        <v>0.20526293564749029</v>
      </c>
    </row>
    <row r="598" spans="1:20" x14ac:dyDescent="0.25">
      <c r="A598" s="152" t="s">
        <v>159</v>
      </c>
      <c r="B598">
        <v>1.7666177876516671</v>
      </c>
      <c r="C598">
        <v>-1.65801003149385</v>
      </c>
      <c r="D598">
        <v>2.0801404625351001</v>
      </c>
      <c r="E598">
        <v>7.533413661151859</v>
      </c>
      <c r="G598" s="152" t="s">
        <v>160</v>
      </c>
      <c r="H598">
        <v>276.69924019492839</v>
      </c>
      <c r="L598" s="153" t="s">
        <v>146</v>
      </c>
      <c r="M598">
        <v>0.35859359373071192</v>
      </c>
      <c r="N598">
        <v>0.37555297746678712</v>
      </c>
      <c r="O598">
        <v>0.29230337006300761</v>
      </c>
      <c r="P598">
        <v>0.31360615458912389</v>
      </c>
      <c r="Q598">
        <v>0.55528281023509263</v>
      </c>
      <c r="R598">
        <v>0.2453537658220018</v>
      </c>
      <c r="S598">
        <v>0.35488566189534398</v>
      </c>
      <c r="T598">
        <v>0.23263404977006641</v>
      </c>
    </row>
    <row r="599" spans="1:20" x14ac:dyDescent="0.25">
      <c r="A599" s="152" t="s">
        <v>160</v>
      </c>
      <c r="B599">
        <v>8.9639402962313621</v>
      </c>
      <c r="C599">
        <v>-9.4018736157659522</v>
      </c>
      <c r="D599">
        <v>11.882208301363139</v>
      </c>
      <c r="E599">
        <v>16.619116904658579</v>
      </c>
      <c r="G599" s="152" t="s">
        <v>187</v>
      </c>
      <c r="H599">
        <v>127.20413238682519</v>
      </c>
      <c r="L599" s="153" t="s">
        <v>147</v>
      </c>
      <c r="M599">
        <v>0.33389732134186711</v>
      </c>
      <c r="N599">
        <v>0.40854813990934008</v>
      </c>
      <c r="O599">
        <v>0.31136301647382941</v>
      </c>
      <c r="P599">
        <v>0.3567351434451892</v>
      </c>
      <c r="Q599">
        <v>0.49867900904388901</v>
      </c>
      <c r="R599">
        <v>0.25779366738512388</v>
      </c>
      <c r="S599">
        <v>0.37991426829370523</v>
      </c>
      <c r="T599">
        <v>0.24657362712013831</v>
      </c>
    </row>
    <row r="600" spans="1:20" x14ac:dyDescent="0.25">
      <c r="A600" s="152" t="s">
        <v>187</v>
      </c>
      <c r="B600">
        <v>3.7187232071199161</v>
      </c>
      <c r="C600">
        <v>12.989548265201281</v>
      </c>
      <c r="D600">
        <v>11.951513437481781</v>
      </c>
      <c r="E600">
        <v>-41.881211922632019</v>
      </c>
      <c r="L600" s="153" t="s">
        <v>148</v>
      </c>
      <c r="M600">
        <v>0.36660321557684011</v>
      </c>
      <c r="N600">
        <v>0.35639568121565313</v>
      </c>
      <c r="O600">
        <v>0.32841963221725617</v>
      </c>
      <c r="P600">
        <v>0.29171127491352622</v>
      </c>
      <c r="Q600">
        <v>0.39365063708704218</v>
      </c>
      <c r="R600">
        <v>0.26522945178713159</v>
      </c>
      <c r="S600">
        <v>0.40864598682669012</v>
      </c>
      <c r="T600">
        <v>0.25852849544823542</v>
      </c>
    </row>
    <row r="601" spans="1:20" x14ac:dyDescent="0.25">
      <c r="L601" s="153" t="s">
        <v>149</v>
      </c>
      <c r="M601">
        <v>0.37590071837745498</v>
      </c>
      <c r="N601">
        <v>0.38041861215071487</v>
      </c>
      <c r="O601">
        <v>0.32911500089414297</v>
      </c>
      <c r="P601">
        <v>0.30705706203891597</v>
      </c>
      <c r="Q601">
        <v>0.36474248916868462</v>
      </c>
      <c r="R601">
        <v>0.24875886750911691</v>
      </c>
      <c r="S601">
        <v>0.34126904592724971</v>
      </c>
      <c r="T601">
        <v>0.26241164842763331</v>
      </c>
    </row>
    <row r="602" spans="1:20" x14ac:dyDescent="0.25">
      <c r="L602" s="153" t="s">
        <v>150</v>
      </c>
      <c r="M602">
        <v>0.37431163298124848</v>
      </c>
      <c r="N602">
        <v>0.32289555343980131</v>
      </c>
      <c r="O602">
        <v>0.30048617678079648</v>
      </c>
      <c r="P602">
        <v>0.23545925076835009</v>
      </c>
      <c r="Q602">
        <v>0.36358043056920653</v>
      </c>
      <c r="R602">
        <v>0.2306757375159153</v>
      </c>
      <c r="S602">
        <v>0.32569937147916972</v>
      </c>
      <c r="T602">
        <v>0.22445662726234511</v>
      </c>
    </row>
    <row r="603" spans="1:20" x14ac:dyDescent="0.25">
      <c r="L603" s="153" t="s">
        <v>151</v>
      </c>
      <c r="M603">
        <v>0.39450275435975518</v>
      </c>
      <c r="N603">
        <v>0.33467188193418801</v>
      </c>
      <c r="O603">
        <v>0.33032265299767799</v>
      </c>
      <c r="P603">
        <v>0.27638541705030001</v>
      </c>
      <c r="Q603">
        <v>0.40820938099994541</v>
      </c>
      <c r="R603">
        <v>0.22510657704938339</v>
      </c>
      <c r="S603">
        <v>0.2599916904604736</v>
      </c>
      <c r="T603">
        <v>0.2415439637624624</v>
      </c>
    </row>
    <row r="604" spans="1:20" x14ac:dyDescent="0.25">
      <c r="L604" s="153" t="s">
        <v>152</v>
      </c>
      <c r="M604">
        <v>0.40605729508245658</v>
      </c>
      <c r="N604">
        <v>0.41730847284472589</v>
      </c>
      <c r="O604">
        <v>0.55122085881388794</v>
      </c>
      <c r="P604">
        <v>0.33600860191196968</v>
      </c>
      <c r="Q604">
        <v>0.41344968398219251</v>
      </c>
      <c r="R604">
        <v>0.2015240143749093</v>
      </c>
      <c r="S604">
        <v>0.34275057926152669</v>
      </c>
      <c r="T604">
        <v>0.32946187357741291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D404" workbookViewId="0">
      <selection activeCell="B260" sqref="B260"/>
    </sheetView>
  </sheetViews>
  <sheetFormatPr defaultColWidth="11.42578125" defaultRowHeight="15" x14ac:dyDescent="0.25"/>
  <sheetData>
    <row r="1" spans="1:24" x14ac:dyDescent="0.25">
      <c r="A1" s="165" t="s">
        <v>0</v>
      </c>
      <c r="B1" s="2" t="s">
        <v>1</v>
      </c>
      <c r="C1" s="165" t="s">
        <v>182</v>
      </c>
      <c r="D1" s="2">
        <v>161</v>
      </c>
    </row>
    <row r="2" spans="1:24" x14ac:dyDescent="0.25">
      <c r="A2" s="165" t="s">
        <v>2</v>
      </c>
      <c r="B2" s="2">
        <v>22</v>
      </c>
      <c r="C2" s="165" t="s">
        <v>183</v>
      </c>
      <c r="D2" s="2">
        <v>69</v>
      </c>
    </row>
    <row r="3" spans="1:24" x14ac:dyDescent="0.25">
      <c r="A3" s="165" t="s">
        <v>3</v>
      </c>
      <c r="B3" s="2" t="s">
        <v>4</v>
      </c>
      <c r="C3" s="165" t="s">
        <v>184</v>
      </c>
      <c r="D3" s="2" t="s">
        <v>185</v>
      </c>
    </row>
    <row r="4" spans="1:24" x14ac:dyDescent="0.25">
      <c r="A4" s="165" t="s">
        <v>186</v>
      </c>
      <c r="B4" s="2" t="s">
        <v>11</v>
      </c>
    </row>
    <row r="6" spans="1:24" x14ac:dyDescent="0.25">
      <c r="B6" s="165" t="s">
        <v>7</v>
      </c>
      <c r="H6" s="165" t="s">
        <v>8</v>
      </c>
      <c r="P6" s="165" t="s">
        <v>9</v>
      </c>
      <c r="V6" s="165" t="s">
        <v>128</v>
      </c>
    </row>
    <row r="7" spans="1:24" x14ac:dyDescent="0.25">
      <c r="A7" s="165"/>
      <c r="B7" s="165" t="s">
        <v>11</v>
      </c>
      <c r="C7" s="165" t="s">
        <v>6</v>
      </c>
      <c r="H7" s="67"/>
      <c r="I7" s="67" t="s">
        <v>12</v>
      </c>
      <c r="J7" s="67" t="s">
        <v>13</v>
      </c>
      <c r="P7" s="67"/>
      <c r="Q7" s="67" t="s">
        <v>12</v>
      </c>
      <c r="R7" s="67" t="s">
        <v>13</v>
      </c>
      <c r="V7" s="113"/>
      <c r="W7" s="113" t="s">
        <v>12</v>
      </c>
      <c r="X7" s="113" t="s">
        <v>105</v>
      </c>
    </row>
    <row r="8" spans="1:24" x14ac:dyDescent="0.25">
      <c r="A8" s="165" t="s">
        <v>14</v>
      </c>
      <c r="B8">
        <v>22.771211040399869</v>
      </c>
      <c r="C8">
        <v>18.63470145313897</v>
      </c>
      <c r="H8" s="67" t="s">
        <v>15</v>
      </c>
      <c r="I8">
        <v>6.1291197378369681E-2</v>
      </c>
      <c r="J8">
        <v>6.0547811426465828E-2</v>
      </c>
      <c r="P8" s="67" t="s">
        <v>16</v>
      </c>
      <c r="Q8">
        <v>0.42939763433720451</v>
      </c>
      <c r="R8">
        <v>-0.89057327410147746</v>
      </c>
      <c r="V8" s="113" t="s">
        <v>141</v>
      </c>
    </row>
    <row r="9" spans="1:24" x14ac:dyDescent="0.25">
      <c r="A9" s="165" t="s">
        <v>17</v>
      </c>
      <c r="B9">
        <v>47.931177491319481</v>
      </c>
      <c r="C9">
        <v>31.654323186828229</v>
      </c>
      <c r="H9" s="67" t="s">
        <v>18</v>
      </c>
      <c r="I9">
        <v>7.3877005582927091E-2</v>
      </c>
      <c r="J9">
        <v>5.5245636827363817E-2</v>
      </c>
      <c r="P9" s="67" t="s">
        <v>19</v>
      </c>
      <c r="Q9">
        <v>3.0717116468101748</v>
      </c>
      <c r="R9">
        <v>5.5493138430723246</v>
      </c>
      <c r="V9" s="113" t="s">
        <v>141</v>
      </c>
    </row>
    <row r="10" spans="1:24" x14ac:dyDescent="0.25">
      <c r="A10" s="165" t="s">
        <v>20</v>
      </c>
      <c r="B10">
        <v>8.9502537299721716</v>
      </c>
      <c r="C10">
        <v>9.5492822291225625</v>
      </c>
      <c r="H10" s="67" t="s">
        <v>21</v>
      </c>
      <c r="I10">
        <v>6.7695516623928489E-2</v>
      </c>
      <c r="J10">
        <v>8.3006755956217468E-2</v>
      </c>
      <c r="P10" s="67" t="s">
        <v>22</v>
      </c>
      <c r="Q10">
        <v>19.139158340725231</v>
      </c>
      <c r="R10">
        <v>35.738544579453659</v>
      </c>
      <c r="V10" s="113" t="s">
        <v>141</v>
      </c>
    </row>
    <row r="11" spans="1:24" x14ac:dyDescent="0.25">
      <c r="A11" s="165" t="s">
        <v>23</v>
      </c>
      <c r="B11">
        <v>8.6273013746313403</v>
      </c>
      <c r="C11">
        <v>9.9659119733331156</v>
      </c>
      <c r="H11" s="67" t="s">
        <v>24</v>
      </c>
      <c r="I11">
        <v>5.5177045552383272E-2</v>
      </c>
      <c r="J11">
        <v>5.2467253241051212E-2</v>
      </c>
      <c r="V11" s="113" t="s">
        <v>141</v>
      </c>
    </row>
    <row r="12" spans="1:24" x14ac:dyDescent="0.25">
      <c r="H12" s="67" t="s">
        <v>25</v>
      </c>
      <c r="I12">
        <v>4.6919679391198128E-2</v>
      </c>
      <c r="J12">
        <v>7.610462358880582E-2</v>
      </c>
      <c r="V12" s="113" t="s">
        <v>141</v>
      </c>
    </row>
    <row r="13" spans="1:24" x14ac:dyDescent="0.25">
      <c r="H13" s="67" t="s">
        <v>26</v>
      </c>
      <c r="I13">
        <v>5.6258016227204603E-2</v>
      </c>
      <c r="J13">
        <v>5.2980468099720103E-2</v>
      </c>
      <c r="P13" s="67" t="s">
        <v>27</v>
      </c>
      <c r="Q13">
        <v>307.27950327925993</v>
      </c>
      <c r="V13" s="113" t="s">
        <v>141</v>
      </c>
    </row>
    <row r="14" spans="1:24" x14ac:dyDescent="0.25">
      <c r="H14" s="67" t="s">
        <v>28</v>
      </c>
      <c r="I14">
        <v>0.1061011818589358</v>
      </c>
      <c r="J14">
        <v>9.4010934087703862E-2</v>
      </c>
      <c r="V14" s="113" t="s">
        <v>141</v>
      </c>
    </row>
    <row r="15" spans="1:24" x14ac:dyDescent="0.25">
      <c r="H15" s="67" t="s">
        <v>29</v>
      </c>
      <c r="I15">
        <v>9.0335709261293612E-2</v>
      </c>
      <c r="J15">
        <v>5.4960998882538317E-2</v>
      </c>
      <c r="V15" s="113" t="s">
        <v>141</v>
      </c>
    </row>
    <row r="16" spans="1:24" x14ac:dyDescent="0.25">
      <c r="V16" s="113" t="s">
        <v>141</v>
      </c>
    </row>
    <row r="18" spans="1:24" x14ac:dyDescent="0.25">
      <c r="V18" s="165"/>
    </row>
    <row r="19" spans="1:24" x14ac:dyDescent="0.25">
      <c r="B19" s="165" t="s">
        <v>30</v>
      </c>
      <c r="H19" s="165" t="s">
        <v>31</v>
      </c>
      <c r="P19" s="165" t="s">
        <v>32</v>
      </c>
      <c r="V19" s="165" t="s">
        <v>153</v>
      </c>
      <c r="W19" s="165"/>
      <c r="X19" s="165"/>
    </row>
    <row r="20" spans="1:24" x14ac:dyDescent="0.25">
      <c r="A20" s="165"/>
      <c r="B20" s="165" t="s">
        <v>11</v>
      </c>
      <c r="C20" s="165" t="s">
        <v>6</v>
      </c>
      <c r="H20" s="67"/>
      <c r="I20" s="67" t="s">
        <v>12</v>
      </c>
      <c r="J20" s="67" t="s">
        <v>13</v>
      </c>
      <c r="P20" s="67"/>
      <c r="Q20" s="67" t="s">
        <v>12</v>
      </c>
      <c r="R20" s="67" t="s">
        <v>13</v>
      </c>
      <c r="V20" s="113"/>
      <c r="W20" s="113" t="s">
        <v>12</v>
      </c>
      <c r="X20" s="113" t="s">
        <v>105</v>
      </c>
    </row>
    <row r="21" spans="1:24" x14ac:dyDescent="0.25">
      <c r="A21" s="165" t="s">
        <v>14</v>
      </c>
      <c r="B21">
        <v>25.61205008372437</v>
      </c>
      <c r="C21">
        <v>20.897962621390342</v>
      </c>
      <c r="H21" s="67" t="s">
        <v>15</v>
      </c>
      <c r="I21">
        <v>0.2087644058959193</v>
      </c>
      <c r="J21">
        <v>0.18695323808356479</v>
      </c>
      <c r="P21" s="67" t="s">
        <v>16</v>
      </c>
      <c r="Q21">
        <v>8.3073887171441083E-2</v>
      </c>
      <c r="R21">
        <v>-0.34357419022218733</v>
      </c>
    </row>
    <row r="22" spans="1:24" x14ac:dyDescent="0.25">
      <c r="A22" s="165" t="s">
        <v>17</v>
      </c>
      <c r="B22">
        <v>51.423911673899568</v>
      </c>
      <c r="C22">
        <v>28.520242371769051</v>
      </c>
      <c r="H22" s="67" t="s">
        <v>18</v>
      </c>
      <c r="I22">
        <v>0.39189211763425907</v>
      </c>
      <c r="J22">
        <v>0.24820377872930879</v>
      </c>
      <c r="P22" s="67" t="s">
        <v>19</v>
      </c>
      <c r="Q22">
        <v>1.8453092143345771</v>
      </c>
      <c r="R22">
        <v>2.8955602760442232</v>
      </c>
    </row>
    <row r="23" spans="1:24" x14ac:dyDescent="0.25">
      <c r="A23" s="165" t="s">
        <v>20</v>
      </c>
      <c r="B23">
        <v>8.2779279512348598</v>
      </c>
      <c r="C23">
        <v>9.2034647855044511</v>
      </c>
      <c r="H23" s="67" t="s">
        <v>21</v>
      </c>
      <c r="I23">
        <v>0.6311524054539206</v>
      </c>
      <c r="J23">
        <v>0.77400150563038017</v>
      </c>
      <c r="P23" s="67" t="s">
        <v>22</v>
      </c>
      <c r="Q23">
        <v>10.126648104744181</v>
      </c>
      <c r="R23">
        <v>17.82538459962441</v>
      </c>
    </row>
    <row r="24" spans="1:24" x14ac:dyDescent="0.25">
      <c r="A24" s="165" t="s">
        <v>23</v>
      </c>
      <c r="B24">
        <v>9.2106248877072332</v>
      </c>
      <c r="C24">
        <v>10.52308247065735</v>
      </c>
      <c r="H24" s="67" t="s">
        <v>24</v>
      </c>
      <c r="I24">
        <v>0.51107806227789998</v>
      </c>
      <c r="J24">
        <v>0.57111868082248984</v>
      </c>
    </row>
    <row r="25" spans="1:24" x14ac:dyDescent="0.25">
      <c r="H25" s="67" t="s">
        <v>25</v>
      </c>
      <c r="I25">
        <v>0.27056085129900731</v>
      </c>
      <c r="J25">
        <v>0.40491672795062511</v>
      </c>
    </row>
    <row r="26" spans="1:24" x14ac:dyDescent="0.25">
      <c r="H26" s="67" t="s">
        <v>26</v>
      </c>
      <c r="I26">
        <v>0.42799165064197642</v>
      </c>
      <c r="J26">
        <v>0.54012193548560239</v>
      </c>
      <c r="P26" s="67" t="s">
        <v>27</v>
      </c>
      <c r="Q26">
        <v>61.684106223762292</v>
      </c>
      <c r="V26" s="165"/>
    </row>
    <row r="27" spans="1:24" x14ac:dyDescent="0.25">
      <c r="H27" s="67" t="s">
        <v>28</v>
      </c>
      <c r="I27">
        <v>0.68573513314985057</v>
      </c>
      <c r="J27">
        <v>0.54438691117384086</v>
      </c>
    </row>
    <row r="28" spans="1:24" x14ac:dyDescent="0.25">
      <c r="H28" s="67" t="s">
        <v>29</v>
      </c>
      <c r="I28">
        <v>0.6640901417033731</v>
      </c>
      <c r="J28">
        <v>0.50538950776483704</v>
      </c>
    </row>
    <row r="30" spans="1:24" x14ac:dyDescent="0.25">
      <c r="V30" s="165"/>
    </row>
    <row r="31" spans="1:24" x14ac:dyDescent="0.25">
      <c r="V31" s="165"/>
      <c r="W31" s="165"/>
      <c r="X31" s="165"/>
    </row>
    <row r="32" spans="1:24" x14ac:dyDescent="0.25">
      <c r="B32" s="165" t="s">
        <v>33</v>
      </c>
      <c r="H32" s="165" t="s">
        <v>34</v>
      </c>
      <c r="P32" s="165" t="s">
        <v>35</v>
      </c>
      <c r="V32" s="165" t="s">
        <v>161</v>
      </c>
    </row>
    <row r="33" spans="1:24" x14ac:dyDescent="0.25">
      <c r="A33" s="165"/>
      <c r="B33" s="165" t="s">
        <v>11</v>
      </c>
      <c r="C33" s="165" t="s">
        <v>6</v>
      </c>
      <c r="H33" s="67"/>
      <c r="I33" s="67" t="s">
        <v>12</v>
      </c>
      <c r="J33" s="67" t="s">
        <v>13</v>
      </c>
      <c r="P33" s="67"/>
      <c r="Q33" s="67" t="s">
        <v>12</v>
      </c>
      <c r="R33" s="67" t="s">
        <v>13</v>
      </c>
      <c r="V33" s="113"/>
      <c r="W33" s="113" t="s">
        <v>12</v>
      </c>
      <c r="X33" s="113" t="s">
        <v>105</v>
      </c>
    </row>
    <row r="34" spans="1:24" x14ac:dyDescent="0.25">
      <c r="A34" s="165" t="s">
        <v>14</v>
      </c>
      <c r="B34">
        <v>21.970699658409568</v>
      </c>
      <c r="C34">
        <v>20.460966260971411</v>
      </c>
      <c r="H34" s="67" t="s">
        <v>15</v>
      </c>
      <c r="I34">
        <v>0.35902143839128409</v>
      </c>
      <c r="J34">
        <v>0.2794715893718504</v>
      </c>
      <c r="P34" s="67" t="s">
        <v>16</v>
      </c>
      <c r="Q34">
        <v>-2.5276578982592048</v>
      </c>
      <c r="R34">
        <v>4.4966580174888771</v>
      </c>
    </row>
    <row r="35" spans="1:24" x14ac:dyDescent="0.25">
      <c r="A35" s="165" t="s">
        <v>17</v>
      </c>
      <c r="B35">
        <v>86.990349759991659</v>
      </c>
      <c r="C35">
        <v>97.688880404721019</v>
      </c>
      <c r="H35" s="67" t="s">
        <v>18</v>
      </c>
      <c r="I35">
        <v>0.33202643886115268</v>
      </c>
      <c r="J35">
        <v>0.32011498982388381</v>
      </c>
      <c r="P35" s="67" t="s">
        <v>19</v>
      </c>
      <c r="Q35">
        <v>29.124065090732749</v>
      </c>
      <c r="R35">
        <v>30.20866331044887</v>
      </c>
    </row>
    <row r="36" spans="1:24" x14ac:dyDescent="0.25">
      <c r="A36" s="165" t="s">
        <v>20</v>
      </c>
      <c r="B36">
        <v>33.927918296365938</v>
      </c>
      <c r="C36">
        <v>29.545987566509169</v>
      </c>
      <c r="H36" s="67" t="s">
        <v>21</v>
      </c>
      <c r="I36">
        <v>0.76425209938447647</v>
      </c>
      <c r="J36">
        <v>0.80044948655170511</v>
      </c>
      <c r="P36" s="67" t="s">
        <v>22</v>
      </c>
      <c r="Q36">
        <v>95.917151371068783</v>
      </c>
      <c r="R36">
        <v>112.1177572562308</v>
      </c>
    </row>
    <row r="37" spans="1:24" x14ac:dyDescent="0.25">
      <c r="A37" s="165" t="s">
        <v>23</v>
      </c>
      <c r="B37">
        <v>38.897368196720024</v>
      </c>
      <c r="C37">
        <v>25.994875419361499</v>
      </c>
      <c r="H37" s="67" t="s">
        <v>24</v>
      </c>
      <c r="I37">
        <v>0.60690126998846861</v>
      </c>
      <c r="J37">
        <v>0.61305869147638636</v>
      </c>
    </row>
    <row r="38" spans="1:24" x14ac:dyDescent="0.25">
      <c r="H38" s="67" t="s">
        <v>25</v>
      </c>
      <c r="I38">
        <v>0.51024398928463344</v>
      </c>
      <c r="J38">
        <v>0.4455786454007693</v>
      </c>
      <c r="V38" s="165"/>
    </row>
    <row r="39" spans="1:24" x14ac:dyDescent="0.25">
      <c r="H39" s="67" t="s">
        <v>26</v>
      </c>
      <c r="I39">
        <v>0.49260861621028867</v>
      </c>
      <c r="J39">
        <v>0.56447109537821316</v>
      </c>
      <c r="P39" s="67" t="s">
        <v>27</v>
      </c>
      <c r="Q39">
        <v>2555.137001880239</v>
      </c>
    </row>
    <row r="40" spans="1:24" x14ac:dyDescent="0.25">
      <c r="H40" s="67" t="s">
        <v>28</v>
      </c>
      <c r="I40">
        <v>0.82009878015380322</v>
      </c>
      <c r="J40">
        <v>0.79771814180461453</v>
      </c>
    </row>
    <row r="41" spans="1:24" x14ac:dyDescent="0.25">
      <c r="H41" s="67" t="s">
        <v>29</v>
      </c>
      <c r="I41">
        <v>0.78068447705358202</v>
      </c>
      <c r="J41">
        <v>0.75809686434737666</v>
      </c>
    </row>
    <row r="42" spans="1:24" x14ac:dyDescent="0.25">
      <c r="V42" s="165"/>
    </row>
    <row r="43" spans="1:24" x14ac:dyDescent="0.25">
      <c r="V43" s="165"/>
      <c r="W43" s="165"/>
      <c r="X43" s="165"/>
    </row>
    <row r="44" spans="1:24" x14ac:dyDescent="0.25">
      <c r="V44" s="165"/>
    </row>
    <row r="45" spans="1:24" x14ac:dyDescent="0.25">
      <c r="B45" s="165" t="s">
        <v>36</v>
      </c>
      <c r="H45" s="165" t="s">
        <v>40</v>
      </c>
      <c r="P45" s="165" t="s">
        <v>38</v>
      </c>
      <c r="V45" s="165" t="s">
        <v>163</v>
      </c>
    </row>
    <row r="46" spans="1:24" x14ac:dyDescent="0.25">
      <c r="A46" s="165"/>
      <c r="B46" s="165" t="s">
        <v>11</v>
      </c>
      <c r="C46" s="165" t="s">
        <v>6</v>
      </c>
      <c r="H46" s="67"/>
      <c r="I46" s="67" t="s">
        <v>12</v>
      </c>
      <c r="J46" s="67" t="s">
        <v>13</v>
      </c>
      <c r="P46" s="67"/>
      <c r="Q46" s="67" t="s">
        <v>12</v>
      </c>
      <c r="R46" s="67" t="s">
        <v>13</v>
      </c>
      <c r="V46" s="113"/>
      <c r="W46" s="113" t="s">
        <v>12</v>
      </c>
      <c r="X46" s="113" t="s">
        <v>105</v>
      </c>
    </row>
    <row r="47" spans="1:24" x14ac:dyDescent="0.25">
      <c r="A47" s="165" t="s">
        <v>14</v>
      </c>
      <c r="B47">
        <v>19.932515956247769</v>
      </c>
      <c r="C47">
        <v>16.22909492740607</v>
      </c>
      <c r="H47" s="67" t="s">
        <v>15</v>
      </c>
      <c r="I47">
        <v>4.5921049770358713E-2</v>
      </c>
      <c r="J47">
        <v>4.644159620054799E-2</v>
      </c>
      <c r="P47" s="67" t="s">
        <v>16</v>
      </c>
      <c r="Q47">
        <v>1.776332242757547</v>
      </c>
      <c r="R47">
        <v>1.0410550673371559</v>
      </c>
    </row>
    <row r="48" spans="1:24" x14ac:dyDescent="0.25">
      <c r="A48" s="165" t="s">
        <v>17</v>
      </c>
      <c r="B48">
        <v>126.5191789319485</v>
      </c>
      <c r="C48">
        <v>25.772355778496451</v>
      </c>
      <c r="H48" s="67" t="s">
        <v>18</v>
      </c>
      <c r="I48">
        <v>6.6540128404420515E-2</v>
      </c>
      <c r="J48">
        <v>0.100273480760914</v>
      </c>
      <c r="P48" s="67" t="s">
        <v>19</v>
      </c>
      <c r="Q48">
        <v>21.16087877756938</v>
      </c>
      <c r="R48">
        <v>35.852460091071769</v>
      </c>
    </row>
    <row r="49" spans="1:24" x14ac:dyDescent="0.25">
      <c r="A49" s="165" t="s">
        <v>20</v>
      </c>
      <c r="B49">
        <v>18.82782140340635</v>
      </c>
      <c r="C49">
        <v>24.293156164062189</v>
      </c>
      <c r="H49" s="67" t="s">
        <v>21</v>
      </c>
      <c r="I49">
        <v>0.16543205801856981</v>
      </c>
      <c r="J49">
        <v>9.1056348071877319E-2</v>
      </c>
      <c r="P49" s="67" t="s">
        <v>22</v>
      </c>
      <c r="Q49">
        <v>78.855793421646013</v>
      </c>
      <c r="R49">
        <v>122.982558014064</v>
      </c>
    </row>
    <row r="50" spans="1:24" x14ac:dyDescent="0.25">
      <c r="A50" s="165" t="s">
        <v>23</v>
      </c>
      <c r="B50">
        <v>15.130193670265269</v>
      </c>
      <c r="C50">
        <v>31.113545723837881</v>
      </c>
      <c r="H50" s="67" t="s">
        <v>24</v>
      </c>
      <c r="I50">
        <v>0.12594067277783719</v>
      </c>
      <c r="J50">
        <v>9.0773913180955693E-2</v>
      </c>
      <c r="V50" s="165"/>
    </row>
    <row r="51" spans="1:24" x14ac:dyDescent="0.25">
      <c r="H51" s="67" t="s">
        <v>25</v>
      </c>
      <c r="I51">
        <v>4.7638459067645092E-2</v>
      </c>
      <c r="J51">
        <v>5.5455466209352267E-2</v>
      </c>
    </row>
    <row r="52" spans="1:24" x14ac:dyDescent="0.25">
      <c r="H52" s="67" t="s">
        <v>26</v>
      </c>
      <c r="I52">
        <v>6.6552215620947722E-2</v>
      </c>
      <c r="J52">
        <v>6.9614510685475209E-2</v>
      </c>
      <c r="P52" s="67" t="s">
        <v>27</v>
      </c>
      <c r="Q52">
        <v>1271.4860885300429</v>
      </c>
    </row>
    <row r="53" spans="1:24" x14ac:dyDescent="0.25">
      <c r="H53" s="67" t="s">
        <v>28</v>
      </c>
      <c r="I53">
        <v>0.3074228999522946</v>
      </c>
      <c r="J53">
        <v>0.10973225833621029</v>
      </c>
    </row>
    <row r="54" spans="1:24" x14ac:dyDescent="0.25">
      <c r="H54" s="67" t="s">
        <v>29</v>
      </c>
      <c r="I54">
        <v>0.115548112520833</v>
      </c>
      <c r="J54">
        <v>5.5602969064675808E-2</v>
      </c>
      <c r="V54" s="165"/>
    </row>
    <row r="55" spans="1:24" x14ac:dyDescent="0.25">
      <c r="V55" s="165"/>
      <c r="W55" s="165"/>
      <c r="X55" s="165"/>
    </row>
    <row r="56" spans="1:24" x14ac:dyDescent="0.25">
      <c r="V56" s="165"/>
    </row>
    <row r="58" spans="1:24" x14ac:dyDescent="0.25">
      <c r="B58" s="165" t="s">
        <v>42</v>
      </c>
      <c r="H58" s="165" t="s">
        <v>43</v>
      </c>
      <c r="P58" s="165" t="s">
        <v>44</v>
      </c>
      <c r="V58" s="165" t="s">
        <v>167</v>
      </c>
    </row>
    <row r="59" spans="1:24" x14ac:dyDescent="0.25">
      <c r="A59" s="165"/>
      <c r="B59" s="165" t="s">
        <v>11</v>
      </c>
      <c r="C59" s="165" t="s">
        <v>6</v>
      </c>
      <c r="H59" s="67"/>
      <c r="I59" s="67" t="s">
        <v>12</v>
      </c>
      <c r="J59" s="67" t="s">
        <v>13</v>
      </c>
      <c r="P59" s="67"/>
      <c r="Q59" s="67" t="s">
        <v>12</v>
      </c>
      <c r="R59" s="67" t="s">
        <v>13</v>
      </c>
      <c r="V59" s="113"/>
      <c r="W59" s="113" t="s">
        <v>12</v>
      </c>
      <c r="X59" s="113" t="s">
        <v>105</v>
      </c>
    </row>
    <row r="60" spans="1:24" x14ac:dyDescent="0.25">
      <c r="A60" s="165" t="s">
        <v>14</v>
      </c>
      <c r="B60">
        <v>20.90156508623074</v>
      </c>
      <c r="C60">
        <v>19.078961157798901</v>
      </c>
      <c r="H60" s="67" t="s">
        <v>15</v>
      </c>
      <c r="I60">
        <v>7.4346172845803471E-2</v>
      </c>
      <c r="J60">
        <v>0.13152384534815151</v>
      </c>
      <c r="P60" s="67" t="s">
        <v>16</v>
      </c>
      <c r="Q60">
        <v>-0.72406902919636451</v>
      </c>
      <c r="R60">
        <v>0.53208184469583875</v>
      </c>
    </row>
    <row r="61" spans="1:24" x14ac:dyDescent="0.25">
      <c r="A61" s="165" t="s">
        <v>17</v>
      </c>
      <c r="B61">
        <v>47.980996041749599</v>
      </c>
      <c r="C61">
        <v>40.484222969402822</v>
      </c>
      <c r="H61" s="67" t="s">
        <v>18</v>
      </c>
      <c r="I61">
        <v>0.14536693719318081</v>
      </c>
      <c r="J61">
        <v>6.1401457444309873E-2</v>
      </c>
      <c r="P61" s="67" t="s">
        <v>19</v>
      </c>
      <c r="Q61">
        <v>6.4836035344186653</v>
      </c>
      <c r="R61">
        <v>8.3604564778748518</v>
      </c>
    </row>
    <row r="62" spans="1:24" x14ac:dyDescent="0.25">
      <c r="A62" s="165" t="s">
        <v>20</v>
      </c>
      <c r="B62">
        <v>8.554096697631584</v>
      </c>
      <c r="C62">
        <v>10.45968360368092</v>
      </c>
      <c r="H62" s="67" t="s">
        <v>21</v>
      </c>
      <c r="I62">
        <v>0.14798987438997821</v>
      </c>
      <c r="J62">
        <v>6.9627681953307319E-2</v>
      </c>
      <c r="P62" s="67" t="s">
        <v>22</v>
      </c>
      <c r="Q62">
        <v>42.160495354423858</v>
      </c>
      <c r="R62">
        <v>51.663130171473277</v>
      </c>
    </row>
    <row r="63" spans="1:24" x14ac:dyDescent="0.25">
      <c r="A63" s="165" t="s">
        <v>23</v>
      </c>
      <c r="B63">
        <v>9.6034043519961969</v>
      </c>
      <c r="C63">
        <v>10.84960211875392</v>
      </c>
      <c r="H63" s="67" t="s">
        <v>24</v>
      </c>
      <c r="I63">
        <v>6.3930341913405964E-2</v>
      </c>
      <c r="J63">
        <v>7.2093642480175746E-2</v>
      </c>
    </row>
    <row r="64" spans="1:24" x14ac:dyDescent="0.25">
      <c r="H64" s="67" t="s">
        <v>25</v>
      </c>
      <c r="I64">
        <v>6.1684368349641659E-2</v>
      </c>
      <c r="J64">
        <v>9.4715113962914391E-2</v>
      </c>
    </row>
    <row r="65" spans="1:24" x14ac:dyDescent="0.25">
      <c r="H65" s="67" t="s">
        <v>26</v>
      </c>
      <c r="I65">
        <v>5.9139339399602787E-2</v>
      </c>
      <c r="J65">
        <v>8.9997278549299009E-2</v>
      </c>
      <c r="P65" s="67" t="s">
        <v>27</v>
      </c>
      <c r="Q65">
        <v>913.6369101718924</v>
      </c>
    </row>
    <row r="66" spans="1:24" x14ac:dyDescent="0.25">
      <c r="H66" s="67" t="s">
        <v>28</v>
      </c>
      <c r="I66">
        <v>7.9099354595100618E-2</v>
      </c>
      <c r="J66">
        <v>4.510869015080269E-2</v>
      </c>
      <c r="V66" s="165"/>
    </row>
    <row r="67" spans="1:24" x14ac:dyDescent="0.25">
      <c r="H67" s="67" t="s">
        <v>29</v>
      </c>
      <c r="I67">
        <v>4.2938908084399333E-2</v>
      </c>
      <c r="J67">
        <v>6.9707571691453418E-2</v>
      </c>
      <c r="V67" s="165"/>
      <c r="W67" s="165"/>
      <c r="X67" s="165"/>
    </row>
    <row r="71" spans="1:24" x14ac:dyDescent="0.25">
      <c r="B71" s="165" t="s">
        <v>45</v>
      </c>
      <c r="H71" s="165" t="s">
        <v>46</v>
      </c>
      <c r="P71" s="165" t="s">
        <v>47</v>
      </c>
      <c r="V71" s="165" t="s">
        <v>169</v>
      </c>
    </row>
    <row r="72" spans="1:24" x14ac:dyDescent="0.25">
      <c r="A72" s="165"/>
      <c r="B72" s="165" t="s">
        <v>11</v>
      </c>
      <c r="C72" s="165" t="s">
        <v>6</v>
      </c>
      <c r="H72" s="67"/>
      <c r="I72" s="67" t="s">
        <v>12</v>
      </c>
      <c r="J72" s="67" t="s">
        <v>13</v>
      </c>
      <c r="P72" s="67"/>
      <c r="Q72" s="67" t="s">
        <v>12</v>
      </c>
      <c r="R72" s="67" t="s">
        <v>13</v>
      </c>
      <c r="V72" s="113"/>
      <c r="W72" s="113" t="s">
        <v>12</v>
      </c>
      <c r="X72" s="113" t="s">
        <v>105</v>
      </c>
    </row>
    <row r="73" spans="1:24" x14ac:dyDescent="0.25">
      <c r="A73" s="165" t="s">
        <v>14</v>
      </c>
      <c r="B73">
        <v>19.809049305370539</v>
      </c>
      <c r="C73">
        <v>18.23346646607963</v>
      </c>
      <c r="H73" s="67" t="s">
        <v>15</v>
      </c>
      <c r="I73">
        <v>8.6080592998542912E-2</v>
      </c>
      <c r="J73">
        <v>6.7569159585424976E-2</v>
      </c>
      <c r="P73" s="67" t="s">
        <v>16</v>
      </c>
      <c r="Q73">
        <v>6.9418434561274778E-2</v>
      </c>
      <c r="R73">
        <v>-8.3741318645194462E-2</v>
      </c>
    </row>
    <row r="74" spans="1:24" x14ac:dyDescent="0.25">
      <c r="A74" s="165" t="s">
        <v>17</v>
      </c>
      <c r="B74">
        <v>44.842539978672008</v>
      </c>
      <c r="C74">
        <v>25.018513193109559</v>
      </c>
      <c r="H74" s="67" t="s">
        <v>18</v>
      </c>
      <c r="I74">
        <v>8.3232333564235414E-2</v>
      </c>
      <c r="J74">
        <v>7.4347425727248437E-2</v>
      </c>
      <c r="P74" s="67" t="s">
        <v>19</v>
      </c>
      <c r="Q74">
        <v>2.4333628099005988</v>
      </c>
      <c r="R74">
        <v>3.9035785942231942</v>
      </c>
    </row>
    <row r="75" spans="1:24" x14ac:dyDescent="0.25">
      <c r="A75" s="165" t="s">
        <v>20</v>
      </c>
      <c r="B75">
        <v>8.2523589220858042</v>
      </c>
      <c r="C75">
        <v>9.9430379732937162</v>
      </c>
      <c r="H75" s="67" t="s">
        <v>21</v>
      </c>
      <c r="I75">
        <v>0.1184316894457525</v>
      </c>
      <c r="J75">
        <v>8.457630884374101E-2</v>
      </c>
      <c r="P75" s="67" t="s">
        <v>22</v>
      </c>
      <c r="Q75">
        <v>14.48545027397612</v>
      </c>
      <c r="R75">
        <v>25.081008131870089</v>
      </c>
    </row>
    <row r="76" spans="1:24" x14ac:dyDescent="0.25">
      <c r="A76" s="165" t="s">
        <v>23</v>
      </c>
      <c r="B76">
        <v>9.1711219027481867</v>
      </c>
      <c r="C76">
        <v>10.511611557175531</v>
      </c>
      <c r="H76" s="67" t="s">
        <v>24</v>
      </c>
      <c r="I76">
        <v>0.1061126965137285</v>
      </c>
      <c r="J76">
        <v>7.6660159861835581E-2</v>
      </c>
    </row>
    <row r="77" spans="1:24" x14ac:dyDescent="0.25">
      <c r="H77" s="67" t="s">
        <v>25</v>
      </c>
      <c r="I77">
        <v>8.6464724812126983E-2</v>
      </c>
      <c r="J77">
        <v>5.2732560609906838E-2</v>
      </c>
    </row>
    <row r="78" spans="1:24" x14ac:dyDescent="0.25">
      <c r="H78" s="67" t="s">
        <v>26</v>
      </c>
      <c r="I78">
        <v>7.5670625111092543E-2</v>
      </c>
      <c r="J78">
        <v>7.1190177152759548E-2</v>
      </c>
      <c r="P78" s="67" t="s">
        <v>27</v>
      </c>
      <c r="Q78">
        <v>94.772261936980783</v>
      </c>
      <c r="V78" s="165"/>
    </row>
    <row r="79" spans="1:24" x14ac:dyDescent="0.25">
      <c r="H79" s="67" t="s">
        <v>28</v>
      </c>
      <c r="I79">
        <v>6.6751265645299332E-2</v>
      </c>
      <c r="J79">
        <v>7.2411935210547534E-2</v>
      </c>
      <c r="V79" s="165"/>
      <c r="W79" s="165"/>
      <c r="X79" s="165"/>
    </row>
    <row r="80" spans="1:24" x14ac:dyDescent="0.25">
      <c r="H80" s="67" t="s">
        <v>29</v>
      </c>
      <c r="I80">
        <v>0.10120726337477411</v>
      </c>
      <c r="J80">
        <v>7.0618344148968573E-2</v>
      </c>
    </row>
    <row r="84" spans="1:24" x14ac:dyDescent="0.25">
      <c r="B84" s="165" t="s">
        <v>48</v>
      </c>
      <c r="H84" s="165" t="s">
        <v>52</v>
      </c>
      <c r="P84" s="165" t="s">
        <v>50</v>
      </c>
      <c r="V84" s="165" t="s">
        <v>171</v>
      </c>
    </row>
    <row r="85" spans="1:24" x14ac:dyDescent="0.25">
      <c r="A85" s="165"/>
      <c r="B85" s="165" t="s">
        <v>11</v>
      </c>
      <c r="C85" s="165" t="s">
        <v>6</v>
      </c>
      <c r="H85" s="67"/>
      <c r="I85" s="67" t="s">
        <v>12</v>
      </c>
      <c r="J85" s="67" t="s">
        <v>13</v>
      </c>
      <c r="P85" s="67"/>
      <c r="Q85" s="67" t="s">
        <v>12</v>
      </c>
      <c r="R85" s="67" t="s">
        <v>13</v>
      </c>
      <c r="V85" s="113"/>
      <c r="W85" s="113" t="s">
        <v>12</v>
      </c>
      <c r="X85" s="113" t="s">
        <v>105</v>
      </c>
    </row>
    <row r="86" spans="1:24" x14ac:dyDescent="0.25">
      <c r="A86" s="165" t="s">
        <v>14</v>
      </c>
      <c r="B86">
        <v>35.834004000340109</v>
      </c>
      <c r="C86">
        <v>18.327034482704789</v>
      </c>
      <c r="H86" s="67" t="s">
        <v>15</v>
      </c>
      <c r="I86">
        <v>0.31057084515847222</v>
      </c>
      <c r="J86">
        <v>0.24703629574592181</v>
      </c>
      <c r="P86" s="67" t="s">
        <v>16</v>
      </c>
      <c r="Q86">
        <v>0.22946061086271291</v>
      </c>
      <c r="R86">
        <v>0.31855115860075978</v>
      </c>
    </row>
    <row r="87" spans="1:24" x14ac:dyDescent="0.25">
      <c r="A87" s="165" t="s">
        <v>17</v>
      </c>
      <c r="B87">
        <v>113.9267253407757</v>
      </c>
      <c r="C87">
        <v>52.509329048805611</v>
      </c>
      <c r="H87" s="67" t="s">
        <v>18</v>
      </c>
      <c r="I87">
        <v>0.41439818541941481</v>
      </c>
      <c r="J87">
        <v>0.35553240870325259</v>
      </c>
      <c r="P87" s="67" t="s">
        <v>19</v>
      </c>
      <c r="Q87">
        <v>10.190949141829661</v>
      </c>
      <c r="R87">
        <v>14.94925121704282</v>
      </c>
    </row>
    <row r="88" spans="1:24" x14ac:dyDescent="0.25">
      <c r="A88" s="165" t="s">
        <v>20</v>
      </c>
      <c r="B88">
        <v>23.357585720783</v>
      </c>
      <c r="C88">
        <v>18.469711767141401</v>
      </c>
      <c r="H88" s="67" t="s">
        <v>21</v>
      </c>
      <c r="I88">
        <v>0.46210340662928068</v>
      </c>
      <c r="J88">
        <v>0.43471929574500112</v>
      </c>
      <c r="P88" s="67" t="s">
        <v>22</v>
      </c>
      <c r="Q88">
        <v>76.445777388509299</v>
      </c>
      <c r="R88">
        <v>101.1444744186666</v>
      </c>
    </row>
    <row r="89" spans="1:24" x14ac:dyDescent="0.25">
      <c r="A89" s="165" t="s">
        <v>23</v>
      </c>
      <c r="B89">
        <v>21.622434707128821</v>
      </c>
      <c r="C89">
        <v>15.350588982829199</v>
      </c>
      <c r="H89" s="67" t="s">
        <v>24</v>
      </c>
      <c r="I89">
        <v>0.35645788058982197</v>
      </c>
      <c r="J89">
        <v>0.44349142710084999</v>
      </c>
    </row>
    <row r="90" spans="1:24" x14ac:dyDescent="0.25">
      <c r="H90" s="67" t="s">
        <v>25</v>
      </c>
      <c r="I90">
        <v>0.3620863815867334</v>
      </c>
      <c r="J90">
        <v>0.27490897761112559</v>
      </c>
      <c r="V90" s="165"/>
    </row>
    <row r="91" spans="1:24" x14ac:dyDescent="0.25">
      <c r="H91" s="67" t="s">
        <v>26</v>
      </c>
      <c r="I91">
        <v>0.31899361787356462</v>
      </c>
      <c r="J91">
        <v>0.32250944757570371</v>
      </c>
      <c r="P91" s="67" t="s">
        <v>27</v>
      </c>
      <c r="Q91">
        <v>1975.2719829673949</v>
      </c>
      <c r="V91" s="165"/>
      <c r="W91" s="165"/>
      <c r="X91" s="165"/>
    </row>
    <row r="92" spans="1:24" x14ac:dyDescent="0.25">
      <c r="H92" s="67" t="s">
        <v>28</v>
      </c>
      <c r="I92">
        <v>0.53472745856521831</v>
      </c>
      <c r="J92">
        <v>0.64841012380177965</v>
      </c>
    </row>
    <row r="93" spans="1:24" x14ac:dyDescent="0.25">
      <c r="H93" s="67" t="s">
        <v>29</v>
      </c>
      <c r="I93">
        <v>0.39597890207554243</v>
      </c>
      <c r="J93">
        <v>0.56291763884949286</v>
      </c>
    </row>
    <row r="97" spans="1:24" x14ac:dyDescent="0.25">
      <c r="B97" s="165" t="s">
        <v>54</v>
      </c>
      <c r="H97" s="165" t="s">
        <v>55</v>
      </c>
      <c r="P97" s="165" t="s">
        <v>56</v>
      </c>
      <c r="V97" s="165" t="s">
        <v>175</v>
      </c>
    </row>
    <row r="98" spans="1:24" x14ac:dyDescent="0.25">
      <c r="A98" s="165"/>
      <c r="B98" s="165" t="s">
        <v>11</v>
      </c>
      <c r="C98" s="165" t="s">
        <v>6</v>
      </c>
      <c r="H98" s="67"/>
      <c r="I98" s="67" t="s">
        <v>12</v>
      </c>
      <c r="J98" s="67" t="s">
        <v>13</v>
      </c>
      <c r="P98" s="67"/>
      <c r="Q98" s="67" t="s">
        <v>12</v>
      </c>
      <c r="R98" s="67" t="s">
        <v>13</v>
      </c>
      <c r="V98" s="113"/>
      <c r="W98" s="113" t="s">
        <v>12</v>
      </c>
      <c r="X98" s="113" t="s">
        <v>105</v>
      </c>
    </row>
    <row r="99" spans="1:24" x14ac:dyDescent="0.25">
      <c r="A99" s="165" t="s">
        <v>14</v>
      </c>
      <c r="B99">
        <v>36.466336194389903</v>
      </c>
      <c r="C99">
        <v>19.167879983258612</v>
      </c>
      <c r="H99" s="67" t="s">
        <v>15</v>
      </c>
      <c r="I99">
        <v>0.1199522576419019</v>
      </c>
      <c r="J99">
        <v>8.9465892766897481E-2</v>
      </c>
      <c r="P99" s="67" t="s">
        <v>16</v>
      </c>
      <c r="Q99">
        <v>-0.31154800621520379</v>
      </c>
      <c r="R99">
        <v>0.82439071988045165</v>
      </c>
    </row>
    <row r="100" spans="1:24" x14ac:dyDescent="0.25">
      <c r="A100" s="165" t="s">
        <v>17</v>
      </c>
      <c r="B100">
        <v>53.165381631249467</v>
      </c>
      <c r="C100">
        <v>48.431875195643407</v>
      </c>
      <c r="H100" s="67" t="s">
        <v>18</v>
      </c>
      <c r="I100">
        <v>0.10057873848881201</v>
      </c>
      <c r="J100">
        <v>7.6181179577860955E-2</v>
      </c>
      <c r="P100" s="67" t="s">
        <v>19</v>
      </c>
      <c r="Q100">
        <v>4.7291882246502208</v>
      </c>
      <c r="R100">
        <v>6.7728560173648074</v>
      </c>
    </row>
    <row r="101" spans="1:24" x14ac:dyDescent="0.25">
      <c r="A101" s="165" t="s">
        <v>20</v>
      </c>
      <c r="B101">
        <v>8.0382279905766278</v>
      </c>
      <c r="C101">
        <v>7.5276388024016798</v>
      </c>
      <c r="H101" s="67" t="s">
        <v>21</v>
      </c>
      <c r="I101">
        <v>9.3283911590985785E-2</v>
      </c>
      <c r="J101">
        <v>8.5842553133669175E-2</v>
      </c>
      <c r="P101" s="67" t="s">
        <v>22</v>
      </c>
      <c r="Q101">
        <v>26.66810911437679</v>
      </c>
      <c r="R101">
        <v>35.056110771446598</v>
      </c>
    </row>
    <row r="102" spans="1:24" x14ac:dyDescent="0.25">
      <c r="A102" s="165" t="s">
        <v>23</v>
      </c>
      <c r="B102">
        <v>8.5358372331026633</v>
      </c>
      <c r="C102">
        <v>10.20137488740126</v>
      </c>
      <c r="H102" s="67" t="s">
        <v>24</v>
      </c>
      <c r="I102">
        <v>0.1085716796304331</v>
      </c>
      <c r="J102">
        <v>0.10228018904705651</v>
      </c>
      <c r="V102" s="165"/>
    </row>
    <row r="103" spans="1:24" x14ac:dyDescent="0.25">
      <c r="H103" s="67" t="s">
        <v>25</v>
      </c>
      <c r="I103">
        <v>0.1059025478864796</v>
      </c>
      <c r="J103">
        <v>9.5150298351598175E-2</v>
      </c>
      <c r="V103" s="165"/>
      <c r="W103" s="165"/>
      <c r="X103" s="165"/>
    </row>
    <row r="104" spans="1:24" x14ac:dyDescent="0.25">
      <c r="H104" s="67" t="s">
        <v>26</v>
      </c>
      <c r="I104">
        <v>9.7718577410064067E-2</v>
      </c>
      <c r="J104">
        <v>9.8589832794539825E-2</v>
      </c>
      <c r="P104" s="67" t="s">
        <v>27</v>
      </c>
      <c r="Q104">
        <v>403.02733668257707</v>
      </c>
    </row>
    <row r="105" spans="1:24" x14ac:dyDescent="0.25">
      <c r="H105" s="67" t="s">
        <v>28</v>
      </c>
      <c r="I105">
        <v>0.1528723759629485</v>
      </c>
      <c r="J105">
        <v>0.14756212061730989</v>
      </c>
    </row>
    <row r="106" spans="1:24" x14ac:dyDescent="0.25">
      <c r="H106" s="67" t="s">
        <v>29</v>
      </c>
      <c r="I106">
        <v>9.461945470801085E-2</v>
      </c>
      <c r="J106">
        <v>0.1092120132681056</v>
      </c>
    </row>
    <row r="110" spans="1:24" x14ac:dyDescent="0.25">
      <c r="B110" s="165" t="s">
        <v>57</v>
      </c>
      <c r="H110" s="165" t="s">
        <v>58</v>
      </c>
      <c r="P110" s="165" t="s">
        <v>59</v>
      </c>
      <c r="V110" s="165" t="s">
        <v>177</v>
      </c>
    </row>
    <row r="111" spans="1:24" x14ac:dyDescent="0.25">
      <c r="A111" s="165"/>
      <c r="B111" s="165" t="s">
        <v>11</v>
      </c>
      <c r="C111" s="165" t="s">
        <v>6</v>
      </c>
      <c r="H111" s="67"/>
      <c r="I111" s="67" t="s">
        <v>12</v>
      </c>
      <c r="J111" s="67" t="s">
        <v>13</v>
      </c>
      <c r="P111" s="67"/>
      <c r="Q111" s="67" t="s">
        <v>12</v>
      </c>
      <c r="R111" s="67" t="s">
        <v>13</v>
      </c>
      <c r="V111" s="113"/>
      <c r="W111" s="113" t="s">
        <v>12</v>
      </c>
      <c r="X111" s="113" t="s">
        <v>105</v>
      </c>
    </row>
    <row r="112" spans="1:24" x14ac:dyDescent="0.25">
      <c r="A112" s="165" t="s">
        <v>14</v>
      </c>
      <c r="B112">
        <v>32.37254406388314</v>
      </c>
      <c r="C112">
        <v>16.625036944308849</v>
      </c>
      <c r="H112" s="67" t="s">
        <v>15</v>
      </c>
      <c r="I112">
        <v>0.107238633093348</v>
      </c>
      <c r="J112">
        <v>0.15900335206918109</v>
      </c>
      <c r="P112" s="67" t="s">
        <v>16</v>
      </c>
      <c r="Q112">
        <v>-0.24911644209410841</v>
      </c>
      <c r="R112">
        <v>1.091252881666543</v>
      </c>
    </row>
    <row r="113" spans="1:18" x14ac:dyDescent="0.25">
      <c r="A113" s="165" t="s">
        <v>17</v>
      </c>
      <c r="B113">
        <v>165.70302747434661</v>
      </c>
      <c r="C113">
        <v>38.517433296616673</v>
      </c>
      <c r="H113" s="67" t="s">
        <v>18</v>
      </c>
      <c r="I113">
        <v>0.2057719524675706</v>
      </c>
      <c r="J113">
        <v>0.17647298616614249</v>
      </c>
      <c r="P113" s="67" t="s">
        <v>19</v>
      </c>
      <c r="Q113">
        <v>8.3183708120793316</v>
      </c>
      <c r="R113">
        <v>31.079892150630801</v>
      </c>
    </row>
    <row r="114" spans="1:18" x14ac:dyDescent="0.25">
      <c r="A114" s="165" t="s">
        <v>20</v>
      </c>
      <c r="B114">
        <v>35.421602818288243</v>
      </c>
      <c r="C114">
        <v>38.809678051290533</v>
      </c>
      <c r="H114" s="67" t="s">
        <v>21</v>
      </c>
      <c r="I114">
        <v>0.2886478551814794</v>
      </c>
      <c r="J114">
        <v>0.33863676579914098</v>
      </c>
      <c r="P114" s="67" t="s">
        <v>22</v>
      </c>
      <c r="Q114">
        <v>45.368048734876183</v>
      </c>
      <c r="R114">
        <v>113.5768902848617</v>
      </c>
    </row>
    <row r="115" spans="1:18" x14ac:dyDescent="0.25">
      <c r="A115" s="165" t="s">
        <v>23</v>
      </c>
      <c r="B115">
        <v>27.80518047874202</v>
      </c>
      <c r="C115">
        <v>39.501615684176691</v>
      </c>
      <c r="H115" s="67" t="s">
        <v>24</v>
      </c>
      <c r="I115">
        <v>0.29381544283981498</v>
      </c>
      <c r="J115">
        <v>0.35830007608774911</v>
      </c>
    </row>
    <row r="116" spans="1:18" x14ac:dyDescent="0.25">
      <c r="H116" s="67" t="s">
        <v>25</v>
      </c>
      <c r="I116">
        <v>5.9928161141430777E-2</v>
      </c>
      <c r="J116">
        <v>6.9918433358367976E-2</v>
      </c>
    </row>
    <row r="117" spans="1:18" x14ac:dyDescent="0.25">
      <c r="H117" s="67" t="s">
        <v>26</v>
      </c>
      <c r="I117">
        <v>0.28929682918028621</v>
      </c>
      <c r="J117">
        <v>0.18975415805480511</v>
      </c>
      <c r="P117" s="67" t="s">
        <v>27</v>
      </c>
      <c r="Q117">
        <v>1991.8362455534791</v>
      </c>
    </row>
    <row r="118" spans="1:18" x14ac:dyDescent="0.25">
      <c r="H118" s="67" t="s">
        <v>28</v>
      </c>
      <c r="I118">
        <v>0.12872278654830421</v>
      </c>
      <c r="J118">
        <v>0.1563846603329653</v>
      </c>
    </row>
    <row r="119" spans="1:18" x14ac:dyDescent="0.25">
      <c r="H119" s="67" t="s">
        <v>29</v>
      </c>
      <c r="I119">
        <v>0.32423046132525701</v>
      </c>
      <c r="J119">
        <v>0.34313555063297579</v>
      </c>
    </row>
    <row r="144" spans="2:2" x14ac:dyDescent="0.25">
      <c r="B144" s="165" t="s">
        <v>179</v>
      </c>
    </row>
    <row r="145" spans="1:25" x14ac:dyDescent="0.25">
      <c r="A145" s="165"/>
      <c r="B145" s="165" t="s">
        <v>11</v>
      </c>
      <c r="C145" s="165" t="s">
        <v>6</v>
      </c>
    </row>
    <row r="146" spans="1:25" x14ac:dyDescent="0.25">
      <c r="A146" s="165" t="s">
        <v>14</v>
      </c>
      <c r="B146">
        <v>30.075884801053199</v>
      </c>
      <c r="C146">
        <v>15.969058515004649</v>
      </c>
    </row>
    <row r="147" spans="1:25" x14ac:dyDescent="0.25">
      <c r="A147" s="165" t="s">
        <v>17</v>
      </c>
      <c r="B147">
        <v>39.470784769121757</v>
      </c>
      <c r="C147">
        <v>25.47649689187875</v>
      </c>
    </row>
    <row r="148" spans="1:25" x14ac:dyDescent="0.25">
      <c r="A148" s="165" t="s">
        <v>20</v>
      </c>
      <c r="B148">
        <v>4.9587637373502691</v>
      </c>
      <c r="C148">
        <v>6.3974304818731467</v>
      </c>
    </row>
    <row r="149" spans="1:25" x14ac:dyDescent="0.25">
      <c r="A149" s="165" t="s">
        <v>23</v>
      </c>
      <c r="B149">
        <v>6.7934920729322004</v>
      </c>
      <c r="C149">
        <v>8.9280656246973873</v>
      </c>
    </row>
    <row r="151" spans="1:25" x14ac:dyDescent="0.25">
      <c r="A151" s="16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65" t="s">
        <v>66</v>
      </c>
      <c r="H158" s="165" t="s">
        <v>66</v>
      </c>
      <c r="O158" s="165" t="s">
        <v>66</v>
      </c>
      <c r="W158" s="165" t="s">
        <v>67</v>
      </c>
    </row>
    <row r="159" spans="1:25" x14ac:dyDescent="0.25">
      <c r="A159" s="68"/>
      <c r="B159" s="68" t="s">
        <v>12</v>
      </c>
      <c r="C159" s="68" t="s">
        <v>68</v>
      </c>
      <c r="D159" s="68" t="s">
        <v>69</v>
      </c>
      <c r="H159" s="68"/>
      <c r="I159" s="68" t="s">
        <v>13</v>
      </c>
      <c r="J159" s="68" t="s">
        <v>70</v>
      </c>
      <c r="K159" s="68" t="s">
        <v>71</v>
      </c>
      <c r="O159" s="68"/>
      <c r="P159" s="68" t="s">
        <v>12</v>
      </c>
      <c r="Q159" s="68" t="s">
        <v>13</v>
      </c>
      <c r="W159" s="68"/>
      <c r="X159" s="68" t="s">
        <v>12</v>
      </c>
      <c r="Y159" s="68" t="s">
        <v>13</v>
      </c>
    </row>
    <row r="160" spans="1:25" x14ac:dyDescent="0.25">
      <c r="A160" s="68" t="s">
        <v>14</v>
      </c>
      <c r="B160">
        <v>8.4340946237966757E-2</v>
      </c>
      <c r="C160">
        <v>-2.3623280150100109E-2</v>
      </c>
      <c r="D160">
        <v>-2.4772212698760229E-2</v>
      </c>
      <c r="H160" s="68" t="s">
        <v>72</v>
      </c>
      <c r="I160">
        <v>4.3474095215235459E-2</v>
      </c>
      <c r="J160">
        <v>-4.6605640025081378E-2</v>
      </c>
      <c r="K160">
        <v>-4.0403218311437082E-2</v>
      </c>
      <c r="O160" s="68" t="s">
        <v>73</v>
      </c>
      <c r="P160">
        <v>6.1021669732359667E-2</v>
      </c>
      <c r="Q160">
        <v>4.0110169003881278E-2</v>
      </c>
      <c r="W160" s="68" t="s">
        <v>15</v>
      </c>
      <c r="X160">
        <v>3.6251191367496889E-2</v>
      </c>
      <c r="Y160">
        <v>1.898194889878848E-2</v>
      </c>
    </row>
    <row r="161" spans="1:25" x14ac:dyDescent="0.25">
      <c r="A161" s="68" t="s">
        <v>17</v>
      </c>
      <c r="B161">
        <v>0.1401714106841826</v>
      </c>
      <c r="C161">
        <v>9.725991376992503E-3</v>
      </c>
      <c r="D161">
        <v>2.4315047190207242E-2</v>
      </c>
      <c r="H161" s="68" t="s">
        <v>74</v>
      </c>
      <c r="I161">
        <v>4.680906630881787E-2</v>
      </c>
      <c r="J161">
        <v>-7.5458534977745359E-3</v>
      </c>
      <c r="K161">
        <v>-2.7993142406317318E-3</v>
      </c>
      <c r="O161" s="68" t="s">
        <v>75</v>
      </c>
      <c r="P161">
        <v>3.8173312650922553E-2</v>
      </c>
      <c r="Q161">
        <v>5.2789157832312868E-2</v>
      </c>
      <c r="W161" s="68" t="s">
        <v>18</v>
      </c>
      <c r="X161">
        <v>7.9927459687475957E-2</v>
      </c>
      <c r="Y161">
        <v>3.886250625236376E-2</v>
      </c>
    </row>
    <row r="162" spans="1:25" x14ac:dyDescent="0.25">
      <c r="A162" s="68" t="s">
        <v>20</v>
      </c>
      <c r="B162">
        <v>7.872973242940294E-2</v>
      </c>
      <c r="C162">
        <v>-9.2326671742600341E-2</v>
      </c>
      <c r="D162">
        <v>-8.0159922108167719E-2</v>
      </c>
      <c r="H162" s="68" t="s">
        <v>76</v>
      </c>
      <c r="I162">
        <v>8.6136925184449542E-2</v>
      </c>
      <c r="J162">
        <v>-7.0784534921683087E-2</v>
      </c>
      <c r="K162">
        <v>-6.7995520025071657E-2</v>
      </c>
      <c r="O162" s="68" t="s">
        <v>77</v>
      </c>
      <c r="P162">
        <v>0.102717502636599</v>
      </c>
      <c r="Q162">
        <v>6.6584050799685851E-2</v>
      </c>
      <c r="W162" s="68" t="s">
        <v>21</v>
      </c>
      <c r="X162">
        <v>-5.6949919572112123E-2</v>
      </c>
      <c r="Y162">
        <v>-0.17562057137807149</v>
      </c>
    </row>
    <row r="163" spans="1:25" x14ac:dyDescent="0.25">
      <c r="A163" s="68" t="s">
        <v>23</v>
      </c>
      <c r="B163">
        <v>5.5913481809689676E-3</v>
      </c>
      <c r="C163">
        <v>-2.0688472841679632E-2</v>
      </c>
      <c r="D163">
        <v>-1.129624331289201E-2</v>
      </c>
      <c r="H163" s="68" t="s">
        <v>78</v>
      </c>
      <c r="I163">
        <v>-2.379983982472917E-2</v>
      </c>
      <c r="J163">
        <v>-1.128025622183711E-2</v>
      </c>
      <c r="K163">
        <v>-2.2342716213670328E-3</v>
      </c>
      <c r="O163" s="68" t="s">
        <v>79</v>
      </c>
      <c r="P163">
        <v>2.927068224035748E-2</v>
      </c>
      <c r="Q163">
        <v>1.4501886817977599E-2</v>
      </c>
      <c r="W163" s="68" t="s">
        <v>24</v>
      </c>
      <c r="X163">
        <v>6.9472889999423696E-3</v>
      </c>
      <c r="Y163">
        <v>-1.7373986686692919E-2</v>
      </c>
    </row>
    <row r="164" spans="1:25" x14ac:dyDescent="0.25">
      <c r="W164" s="68" t="s">
        <v>25</v>
      </c>
      <c r="X164">
        <v>2.0550733005613119E-2</v>
      </c>
      <c r="Y164">
        <v>1.4915128421901441E-2</v>
      </c>
    </row>
    <row r="165" spans="1:25" x14ac:dyDescent="0.25">
      <c r="W165" s="68" t="s">
        <v>26</v>
      </c>
      <c r="X165">
        <v>3.6433154286766461E-3</v>
      </c>
      <c r="Y165">
        <v>-4.3911995077857591E-2</v>
      </c>
    </row>
    <row r="166" spans="1:25" x14ac:dyDescent="0.25">
      <c r="A166" s="165" t="s">
        <v>80</v>
      </c>
      <c r="H166" s="165" t="s">
        <v>80</v>
      </c>
      <c r="O166" s="165" t="s">
        <v>80</v>
      </c>
      <c r="W166" s="68" t="s">
        <v>28</v>
      </c>
      <c r="X166">
        <v>-3.3154582390173673E-2</v>
      </c>
      <c r="Y166">
        <v>-0.1003717014221437</v>
      </c>
    </row>
    <row r="167" spans="1:25" x14ac:dyDescent="0.25">
      <c r="A167" s="68"/>
      <c r="B167" s="68" t="s">
        <v>12</v>
      </c>
      <c r="C167" s="68" t="s">
        <v>68</v>
      </c>
      <c r="D167" s="68" t="s">
        <v>69</v>
      </c>
      <c r="H167" s="68"/>
      <c r="I167" s="68" t="s">
        <v>13</v>
      </c>
      <c r="J167" s="68" t="s">
        <v>70</v>
      </c>
      <c r="K167" s="68" t="s">
        <v>71</v>
      </c>
      <c r="O167" s="68"/>
      <c r="P167" s="68" t="s">
        <v>12</v>
      </c>
      <c r="Q167" s="68" t="s">
        <v>13</v>
      </c>
      <c r="W167" s="68" t="s">
        <v>29</v>
      </c>
      <c r="X167">
        <v>1.939863911170699E-3</v>
      </c>
      <c r="Y167">
        <v>-9.854602639344217E-3</v>
      </c>
    </row>
    <row r="168" spans="1:25" x14ac:dyDescent="0.25">
      <c r="A168" s="68" t="s">
        <v>14</v>
      </c>
      <c r="B168">
        <v>-0.16116709162586171</v>
      </c>
      <c r="C168">
        <v>-0.1068411027620708</v>
      </c>
      <c r="D168">
        <v>-0.10823558106275739</v>
      </c>
      <c r="H168" s="68" t="s">
        <v>72</v>
      </c>
      <c r="I168">
        <v>0.57727004176884866</v>
      </c>
      <c r="J168">
        <v>0.28506270517327031</v>
      </c>
      <c r="K168">
        <v>0.28612777467003392</v>
      </c>
      <c r="O168" s="68" t="s">
        <v>73</v>
      </c>
      <c r="P168">
        <v>0.5402158462585408</v>
      </c>
      <c r="Q168">
        <v>0.52621630925344187</v>
      </c>
    </row>
    <row r="169" spans="1:25" x14ac:dyDescent="0.25">
      <c r="A169" s="68" t="s">
        <v>17</v>
      </c>
      <c r="B169">
        <v>0.5215074822688176</v>
      </c>
      <c r="C169">
        <v>0.33176988755295478</v>
      </c>
      <c r="D169">
        <v>0.31963349260178708</v>
      </c>
      <c r="H169" s="68" t="s">
        <v>74</v>
      </c>
      <c r="I169">
        <v>0.716113819977513</v>
      </c>
      <c r="J169">
        <v>0.32587894058351102</v>
      </c>
      <c r="K169">
        <v>0.29675263447870182</v>
      </c>
      <c r="O169" s="68" t="s">
        <v>75</v>
      </c>
      <c r="P169">
        <v>0.68232612652016644</v>
      </c>
      <c r="Q169">
        <v>0.6783526414811053</v>
      </c>
    </row>
    <row r="170" spans="1:25" x14ac:dyDescent="0.25">
      <c r="A170" s="68" t="s">
        <v>20</v>
      </c>
      <c r="B170">
        <v>0.61966324086885594</v>
      </c>
      <c r="C170">
        <v>0.52444569561007615</v>
      </c>
      <c r="D170">
        <v>0.4915600711294692</v>
      </c>
      <c r="H170" s="68" t="s">
        <v>76</v>
      </c>
      <c r="I170">
        <v>0.26348037763902499</v>
      </c>
      <c r="J170">
        <v>0.33861663312123452</v>
      </c>
      <c r="K170">
        <v>0.3229895667437746</v>
      </c>
      <c r="O170" s="68" t="s">
        <v>77</v>
      </c>
      <c r="P170">
        <v>0.13677705381826211</v>
      </c>
      <c r="Q170">
        <v>0.140106353701627</v>
      </c>
      <c r="W170" s="165" t="s">
        <v>81</v>
      </c>
    </row>
    <row r="171" spans="1:25" x14ac:dyDescent="0.25">
      <c r="A171" s="68" t="s">
        <v>23</v>
      </c>
      <c r="B171">
        <v>0.51778624795621053</v>
      </c>
      <c r="C171">
        <v>0.5718356239847795</v>
      </c>
      <c r="D171">
        <v>0.54421018358376749</v>
      </c>
      <c r="H171" s="68" t="s">
        <v>78</v>
      </c>
      <c r="I171">
        <v>0.61474840510316275</v>
      </c>
      <c r="J171">
        <v>0.50495248466796117</v>
      </c>
      <c r="K171">
        <v>0.49494191948231497</v>
      </c>
      <c r="O171" s="68" t="s">
        <v>79</v>
      </c>
      <c r="P171">
        <v>0.70852872826725899</v>
      </c>
      <c r="Q171">
        <v>0.69372779918700445</v>
      </c>
      <c r="W171" s="68"/>
      <c r="X171" s="68" t="s">
        <v>12</v>
      </c>
      <c r="Y171" s="68" t="s">
        <v>13</v>
      </c>
    </row>
    <row r="172" spans="1:25" x14ac:dyDescent="0.25">
      <c r="W172" s="68" t="s">
        <v>15</v>
      </c>
      <c r="X172">
        <v>0.25225126223660121</v>
      </c>
      <c r="Y172">
        <v>0.25067362673371651</v>
      </c>
    </row>
    <row r="173" spans="1:25" x14ac:dyDescent="0.25">
      <c r="W173" s="68" t="s">
        <v>18</v>
      </c>
      <c r="X173">
        <v>0.47948752998672772</v>
      </c>
      <c r="Y173">
        <v>0.46025541062039887</v>
      </c>
    </row>
    <row r="174" spans="1:25" x14ac:dyDescent="0.25">
      <c r="A174" s="165" t="s">
        <v>82</v>
      </c>
      <c r="H174" s="165" t="s">
        <v>82</v>
      </c>
      <c r="O174" s="165" t="s">
        <v>82</v>
      </c>
      <c r="W174" s="68" t="s">
        <v>21</v>
      </c>
      <c r="X174">
        <v>0.71734522795583333</v>
      </c>
      <c r="Y174">
        <v>0.67783102975792542</v>
      </c>
    </row>
    <row r="175" spans="1:25" x14ac:dyDescent="0.25">
      <c r="A175" s="68"/>
      <c r="B175" s="68" t="s">
        <v>12</v>
      </c>
      <c r="C175" s="68" t="s">
        <v>68</v>
      </c>
      <c r="D175" s="68" t="s">
        <v>69</v>
      </c>
      <c r="H175" s="68"/>
      <c r="I175" s="68" t="s">
        <v>13</v>
      </c>
      <c r="J175" s="68" t="s">
        <v>70</v>
      </c>
      <c r="K175" s="68" t="s">
        <v>71</v>
      </c>
      <c r="O175" s="68"/>
      <c r="P175" s="68" t="s">
        <v>12</v>
      </c>
      <c r="Q175" s="68" t="s">
        <v>13</v>
      </c>
      <c r="W175" s="68" t="s">
        <v>24</v>
      </c>
      <c r="X175">
        <v>0.72889950893356248</v>
      </c>
      <c r="Y175">
        <v>0.69483336025019715</v>
      </c>
    </row>
    <row r="176" spans="1:25" x14ac:dyDescent="0.25">
      <c r="A176" s="68" t="s">
        <v>14</v>
      </c>
      <c r="B176">
        <v>-1.2141853392672861E-2</v>
      </c>
      <c r="C176">
        <v>-9.9552020169706462E-2</v>
      </c>
      <c r="D176">
        <v>-0.10454170963431419</v>
      </c>
      <c r="H176" s="68" t="s">
        <v>72</v>
      </c>
      <c r="I176">
        <v>-2.358422140986996E-2</v>
      </c>
      <c r="J176">
        <v>-0.15655841299033271</v>
      </c>
      <c r="K176">
        <v>-0.14244228677141821</v>
      </c>
      <c r="O176" s="68" t="s">
        <v>73</v>
      </c>
      <c r="P176">
        <v>0.71970343155203331</v>
      </c>
      <c r="Q176">
        <v>0.67512164535721353</v>
      </c>
      <c r="W176" s="68" t="s">
        <v>25</v>
      </c>
      <c r="X176">
        <v>0.36182119253512052</v>
      </c>
      <c r="Y176">
        <v>0.34492896108027832</v>
      </c>
    </row>
    <row r="177" spans="1:25" x14ac:dyDescent="0.25">
      <c r="A177" s="68" t="s">
        <v>17</v>
      </c>
      <c r="B177">
        <v>-0.32205953463676251</v>
      </c>
      <c r="C177">
        <v>-0.2293597292933762</v>
      </c>
      <c r="D177">
        <v>-0.2290949246667266</v>
      </c>
      <c r="H177" s="68" t="s">
        <v>74</v>
      </c>
      <c r="I177">
        <v>0.66361294773031121</v>
      </c>
      <c r="J177">
        <v>0.66013481541540053</v>
      </c>
      <c r="K177">
        <v>0.62636961994527252</v>
      </c>
      <c r="O177" s="68" t="s">
        <v>75</v>
      </c>
      <c r="P177">
        <v>0.201364217396161</v>
      </c>
      <c r="Q177">
        <v>0.23310297435875829</v>
      </c>
      <c r="W177" s="68" t="s">
        <v>26</v>
      </c>
      <c r="X177">
        <v>0.7323067781358501</v>
      </c>
      <c r="Y177">
        <v>0.70870076570388385</v>
      </c>
    </row>
    <row r="178" spans="1:25" x14ac:dyDescent="0.25">
      <c r="A178" s="68" t="s">
        <v>20</v>
      </c>
      <c r="B178">
        <v>0.63187849865885715</v>
      </c>
      <c r="C178">
        <v>0.64928677789426026</v>
      </c>
      <c r="D178">
        <v>0.6039030425511478</v>
      </c>
      <c r="H178" s="68" t="s">
        <v>76</v>
      </c>
      <c r="I178">
        <v>-0.33316880765841023</v>
      </c>
      <c r="J178">
        <v>-0.2284221269006643</v>
      </c>
      <c r="K178">
        <v>-0.2346869013544044</v>
      </c>
      <c r="O178" s="68" t="s">
        <v>77</v>
      </c>
      <c r="P178">
        <v>-0.31865316228804408</v>
      </c>
      <c r="Q178">
        <v>-0.28534090971315579</v>
      </c>
      <c r="W178" s="68" t="s">
        <v>28</v>
      </c>
      <c r="X178">
        <v>0.82332760732692145</v>
      </c>
      <c r="Y178">
        <v>0.77820423421523</v>
      </c>
    </row>
    <row r="179" spans="1:25" x14ac:dyDescent="0.25">
      <c r="A179" s="68" t="s">
        <v>23</v>
      </c>
      <c r="B179">
        <v>0.69892378673160482</v>
      </c>
      <c r="C179">
        <v>0.66164695244684812</v>
      </c>
      <c r="D179">
        <v>0.60563876016969176</v>
      </c>
      <c r="H179" s="68" t="s">
        <v>78</v>
      </c>
      <c r="I179">
        <v>0.1165659447230243</v>
      </c>
      <c r="J179">
        <v>-3.4700158310064129E-2</v>
      </c>
      <c r="K179">
        <v>-1.406182336586652E-2</v>
      </c>
      <c r="O179" s="68" t="s">
        <v>79</v>
      </c>
      <c r="P179">
        <v>-0.2430446821192318</v>
      </c>
      <c r="Q179">
        <v>-0.2129404842255555</v>
      </c>
      <c r="W179" s="68" t="s">
        <v>29</v>
      </c>
      <c r="X179">
        <v>0.81181281864879573</v>
      </c>
      <c r="Y179">
        <v>0.77231054288137169</v>
      </c>
    </row>
    <row r="182" spans="1:25" x14ac:dyDescent="0.25">
      <c r="A182" s="165" t="s">
        <v>85</v>
      </c>
      <c r="H182" s="165" t="s">
        <v>85</v>
      </c>
      <c r="O182" s="165" t="s">
        <v>85</v>
      </c>
      <c r="W182" s="165" t="s">
        <v>84</v>
      </c>
    </row>
    <row r="183" spans="1:25" x14ac:dyDescent="0.25">
      <c r="A183" s="68"/>
      <c r="B183" s="68" t="s">
        <v>12</v>
      </c>
      <c r="C183" s="68" t="s">
        <v>68</v>
      </c>
      <c r="D183" s="68" t="s">
        <v>69</v>
      </c>
      <c r="H183" s="68"/>
      <c r="I183" s="68" t="s">
        <v>13</v>
      </c>
      <c r="J183" s="68" t="s">
        <v>70</v>
      </c>
      <c r="K183" s="68" t="s">
        <v>71</v>
      </c>
      <c r="O183" s="68"/>
      <c r="P183" s="68" t="s">
        <v>12</v>
      </c>
      <c r="Q183" s="68" t="s">
        <v>13</v>
      </c>
      <c r="W183" s="68"/>
      <c r="X183" s="68" t="s">
        <v>12</v>
      </c>
      <c r="Y183" s="68" t="s">
        <v>13</v>
      </c>
    </row>
    <row r="184" spans="1:25" x14ac:dyDescent="0.25">
      <c r="A184" s="68" t="s">
        <v>14</v>
      </c>
      <c r="B184">
        <v>5.8768365472782261E-2</v>
      </c>
      <c r="C184">
        <v>-0.1548489372254826</v>
      </c>
      <c r="D184">
        <v>-0.14901867705306859</v>
      </c>
      <c r="H184" s="68" t="s">
        <v>72</v>
      </c>
      <c r="I184">
        <v>4.6403977761060528E-3</v>
      </c>
      <c r="J184">
        <v>-8.1238181725526021E-2</v>
      </c>
      <c r="K184">
        <v>-8.6284650491371143E-2</v>
      </c>
      <c r="O184" s="68" t="s">
        <v>73</v>
      </c>
      <c r="P184">
        <v>2.9389224706122669E-2</v>
      </c>
      <c r="Q184">
        <v>1.1188857465657511E-2</v>
      </c>
      <c r="W184" s="68" t="s">
        <v>15</v>
      </c>
      <c r="X184">
        <v>4.5936764818948837E-2</v>
      </c>
      <c r="Y184">
        <v>5.1107946379413238E-2</v>
      </c>
    </row>
    <row r="185" spans="1:25" x14ac:dyDescent="0.25">
      <c r="A185" s="68" t="s">
        <v>17</v>
      </c>
      <c r="B185">
        <v>0.17178484298135729</v>
      </c>
      <c r="C185">
        <v>-4.1472305110102012E-3</v>
      </c>
      <c r="D185">
        <v>-2.4632492053306958E-2</v>
      </c>
      <c r="H185" s="68" t="s">
        <v>74</v>
      </c>
      <c r="I185">
        <v>1.225738359973786E-2</v>
      </c>
      <c r="J185">
        <v>-3.0704875738522281E-2</v>
      </c>
      <c r="K185">
        <v>-4.0524640624471212E-2</v>
      </c>
      <c r="O185" s="68" t="s">
        <v>75</v>
      </c>
      <c r="P185">
        <v>-9.6027551817439855E-3</v>
      </c>
      <c r="Q185">
        <v>-1.742885551151154E-3</v>
      </c>
      <c r="W185" s="68" t="s">
        <v>18</v>
      </c>
      <c r="X185">
        <v>-0.2467763441740253</v>
      </c>
      <c r="Y185">
        <v>-0.227369651116825</v>
      </c>
    </row>
    <row r="186" spans="1:25" x14ac:dyDescent="0.25">
      <c r="A186" s="68" t="s">
        <v>20</v>
      </c>
      <c r="B186">
        <v>-0.1093355697860184</v>
      </c>
      <c r="C186">
        <v>3.9461351427903073E-2</v>
      </c>
      <c r="D186">
        <v>3.8316758504753627E-2</v>
      </c>
      <c r="H186" s="68" t="s">
        <v>76</v>
      </c>
      <c r="I186">
        <v>0.1030879999999199</v>
      </c>
      <c r="J186">
        <v>-2.5468045254758681E-2</v>
      </c>
      <c r="K186">
        <v>-5.0882098555339227E-2</v>
      </c>
      <c r="O186" s="68" t="s">
        <v>77</v>
      </c>
      <c r="P186">
        <v>0.1721395806789075</v>
      </c>
      <c r="Q186">
        <v>0.10677637121443299</v>
      </c>
      <c r="W186" s="68" t="s">
        <v>21</v>
      </c>
      <c r="X186">
        <v>0.59331288408424332</v>
      </c>
      <c r="Y186">
        <v>0.55802340659797744</v>
      </c>
    </row>
    <row r="187" spans="1:25" x14ac:dyDescent="0.25">
      <c r="A187" s="68" t="s">
        <v>23</v>
      </c>
      <c r="B187">
        <v>-4.7013571442796991E-2</v>
      </c>
      <c r="C187">
        <v>-1.1376417316458971E-3</v>
      </c>
      <c r="D187">
        <v>1.505068322129937E-2</v>
      </c>
      <c r="H187" s="68" t="s">
        <v>78</v>
      </c>
      <c r="I187">
        <v>9.2960042890534555E-2</v>
      </c>
      <c r="J187">
        <v>-0.120067547529541</v>
      </c>
      <c r="K187">
        <v>-0.1039001920320719</v>
      </c>
      <c r="O187" s="68" t="s">
        <v>79</v>
      </c>
      <c r="P187">
        <v>0.20423074449378489</v>
      </c>
      <c r="Q187">
        <v>8.6835520537970612E-2</v>
      </c>
      <c r="W187" s="68" t="s">
        <v>24</v>
      </c>
      <c r="X187">
        <v>0.49153794323899591</v>
      </c>
      <c r="Y187">
        <v>0.45574789405258409</v>
      </c>
    </row>
    <row r="188" spans="1:25" x14ac:dyDescent="0.25">
      <c r="W188" s="68" t="s">
        <v>25</v>
      </c>
      <c r="X188">
        <v>6.4796943598357942E-2</v>
      </c>
      <c r="Y188">
        <v>0.1039087298046612</v>
      </c>
    </row>
    <row r="189" spans="1:25" x14ac:dyDescent="0.25">
      <c r="W189" s="68" t="s">
        <v>26</v>
      </c>
      <c r="X189">
        <v>0.26928333107115049</v>
      </c>
      <c r="Y189">
        <v>0.26104601666298821</v>
      </c>
    </row>
    <row r="190" spans="1:25" x14ac:dyDescent="0.25">
      <c r="A190" s="165" t="s">
        <v>87</v>
      </c>
      <c r="H190" s="165" t="s">
        <v>87</v>
      </c>
      <c r="O190" s="165" t="s">
        <v>87</v>
      </c>
      <c r="W190" s="68" t="s">
        <v>28</v>
      </c>
      <c r="X190">
        <v>0.64556705028812678</v>
      </c>
      <c r="Y190">
        <v>0.61162409842576448</v>
      </c>
    </row>
    <row r="191" spans="1:25" x14ac:dyDescent="0.25">
      <c r="A191" s="68"/>
      <c r="B191" s="68" t="s">
        <v>12</v>
      </c>
      <c r="C191" s="68" t="s">
        <v>68</v>
      </c>
      <c r="D191" s="68" t="s">
        <v>69</v>
      </c>
      <c r="H191" s="68"/>
      <c r="I191" s="68" t="s">
        <v>13</v>
      </c>
      <c r="J191" s="68" t="s">
        <v>70</v>
      </c>
      <c r="K191" s="68" t="s">
        <v>71</v>
      </c>
      <c r="O191" s="68"/>
      <c r="P191" s="68" t="s">
        <v>12</v>
      </c>
      <c r="Q191" s="68" t="s">
        <v>13</v>
      </c>
      <c r="W191" s="68" t="s">
        <v>29</v>
      </c>
      <c r="X191">
        <v>0.64737733741068015</v>
      </c>
      <c r="Y191">
        <v>0.59456062534216525</v>
      </c>
    </row>
    <row r="192" spans="1:25" x14ac:dyDescent="0.25">
      <c r="A192" s="68" t="s">
        <v>14</v>
      </c>
      <c r="B192">
        <v>-5.4434337812742047E-2</v>
      </c>
      <c r="C192">
        <v>-4.1631020742318947E-2</v>
      </c>
      <c r="D192">
        <v>-1.9414311870027429E-2</v>
      </c>
      <c r="H192" s="68" t="s">
        <v>72</v>
      </c>
      <c r="I192">
        <v>9.1974967820645584E-2</v>
      </c>
      <c r="J192">
        <v>-1.7814227125458819E-2</v>
      </c>
      <c r="K192">
        <v>-1.8131131610240669E-2</v>
      </c>
      <c r="O192" s="68" t="s">
        <v>73</v>
      </c>
      <c r="P192">
        <v>-5.9988374394825933E-2</v>
      </c>
      <c r="Q192">
        <v>7.8308815606507057E-2</v>
      </c>
    </row>
    <row r="193" spans="1:25" x14ac:dyDescent="0.25">
      <c r="A193" s="68" t="s">
        <v>17</v>
      </c>
      <c r="B193">
        <v>-2.4068715724942021E-2</v>
      </c>
      <c r="C193">
        <v>-7.6904167540605112E-2</v>
      </c>
      <c r="D193">
        <v>-7.6538393010077158E-2</v>
      </c>
      <c r="H193" s="68" t="s">
        <v>74</v>
      </c>
      <c r="I193">
        <v>1.317282613180039E-2</v>
      </c>
      <c r="J193">
        <v>-6.0190122326726769E-2</v>
      </c>
      <c r="K193">
        <v>-7.3819462770352992E-2</v>
      </c>
      <c r="O193" s="68" t="s">
        <v>75</v>
      </c>
      <c r="P193">
        <v>-3.6745455702368847E-2</v>
      </c>
      <c r="Q193">
        <v>4.4034473279211873E-2</v>
      </c>
    </row>
    <row r="194" spans="1:25" x14ac:dyDescent="0.25">
      <c r="A194" s="68" t="s">
        <v>20</v>
      </c>
      <c r="B194">
        <v>0.11523585123200809</v>
      </c>
      <c r="C194">
        <v>1.9839387082201631E-2</v>
      </c>
      <c r="D194">
        <v>3.2012192487629848E-2</v>
      </c>
      <c r="H194" s="68" t="s">
        <v>76</v>
      </c>
      <c r="I194">
        <v>7.3888440450592507E-2</v>
      </c>
      <c r="J194">
        <v>-2.3463254069543249E-2</v>
      </c>
      <c r="K194">
        <v>-3.2085811536139729E-2</v>
      </c>
      <c r="O194" s="68" t="s">
        <v>77</v>
      </c>
      <c r="P194">
        <v>-5.3255826045500353E-2</v>
      </c>
      <c r="Q194">
        <v>6.6888617193529593E-2</v>
      </c>
      <c r="W194" s="165" t="s">
        <v>89</v>
      </c>
    </row>
    <row r="195" spans="1:25" x14ac:dyDescent="0.25">
      <c r="A195" s="68" t="s">
        <v>23</v>
      </c>
      <c r="B195">
        <v>5.3699266541535451E-2</v>
      </c>
      <c r="C195">
        <v>0.1025470432216236</v>
      </c>
      <c r="D195">
        <v>0.1074312466272738</v>
      </c>
      <c r="H195" s="68" t="s">
        <v>78</v>
      </c>
      <c r="I195">
        <v>7.5353597944636933E-2</v>
      </c>
      <c r="J195">
        <v>-4.7125731231091872E-3</v>
      </c>
      <c r="K195">
        <v>1.9224577570064051E-4</v>
      </c>
      <c r="O195" s="68" t="s">
        <v>79</v>
      </c>
      <c r="P195">
        <v>-9.6074992496978817E-2</v>
      </c>
      <c r="Q195">
        <v>8.4271478298820673E-2</v>
      </c>
      <c r="W195" s="68"/>
      <c r="X195" s="68" t="s">
        <v>12</v>
      </c>
      <c r="Y195" s="68" t="s">
        <v>13</v>
      </c>
    </row>
    <row r="196" spans="1:25" x14ac:dyDescent="0.25">
      <c r="W196" s="68" t="s">
        <v>15</v>
      </c>
      <c r="X196">
        <v>1.1578794185964391E-3</v>
      </c>
      <c r="Y196">
        <v>-6.689336282825256E-3</v>
      </c>
    </row>
    <row r="197" spans="1:25" x14ac:dyDescent="0.25">
      <c r="W197" s="68" t="s">
        <v>18</v>
      </c>
      <c r="X197">
        <v>0.14651575217275631</v>
      </c>
      <c r="Y197">
        <v>8.9670965760198451E-2</v>
      </c>
    </row>
    <row r="198" spans="1:25" x14ac:dyDescent="0.25">
      <c r="A198" s="165" t="s">
        <v>88</v>
      </c>
      <c r="H198" s="165" t="s">
        <v>88</v>
      </c>
      <c r="O198" s="165" t="s">
        <v>88</v>
      </c>
      <c r="W198" s="68" t="s">
        <v>21</v>
      </c>
      <c r="X198">
        <v>2.2962338452781179E-2</v>
      </c>
      <c r="Y198">
        <v>9.7372568263889309E-3</v>
      </c>
    </row>
    <row r="199" spans="1:25" x14ac:dyDescent="0.25">
      <c r="A199" s="68"/>
      <c r="B199" s="68" t="s">
        <v>12</v>
      </c>
      <c r="C199" s="68" t="s">
        <v>68</v>
      </c>
      <c r="D199" s="68" t="s">
        <v>69</v>
      </c>
      <c r="H199" s="68"/>
      <c r="I199" s="68" t="s">
        <v>13</v>
      </c>
      <c r="J199" s="68" t="s">
        <v>70</v>
      </c>
      <c r="K199" s="68" t="s">
        <v>71</v>
      </c>
      <c r="O199" s="68"/>
      <c r="P199" s="68" t="s">
        <v>12</v>
      </c>
      <c r="Q199" s="68" t="s">
        <v>13</v>
      </c>
      <c r="W199" s="68" t="s">
        <v>24</v>
      </c>
      <c r="X199">
        <v>1.3052618549445789E-2</v>
      </c>
      <c r="Y199">
        <v>-2.1888877871749091E-2</v>
      </c>
    </row>
    <row r="200" spans="1:25" x14ac:dyDescent="0.25">
      <c r="A200" s="68" t="s">
        <v>14</v>
      </c>
      <c r="B200">
        <v>1.090755418751135E-2</v>
      </c>
      <c r="C200">
        <v>3.3503937140870799E-2</v>
      </c>
      <c r="D200">
        <v>2.8686902576260151E-2</v>
      </c>
      <c r="H200" s="68" t="s">
        <v>72</v>
      </c>
      <c r="I200">
        <v>3.6564470673560917E-2</v>
      </c>
      <c r="J200">
        <v>5.7009740501894307E-2</v>
      </c>
      <c r="K200">
        <v>3.4999877069932343E-2</v>
      </c>
      <c r="O200" s="68" t="s">
        <v>73</v>
      </c>
      <c r="P200">
        <v>-2.987243458504921E-2</v>
      </c>
      <c r="Q200">
        <v>5.175033713372882E-2</v>
      </c>
      <c r="W200" s="68" t="s">
        <v>25</v>
      </c>
      <c r="X200">
        <v>5.8261902511680336E-3</v>
      </c>
      <c r="Y200">
        <v>-1.256144341069057E-2</v>
      </c>
    </row>
    <row r="201" spans="1:25" x14ac:dyDescent="0.25">
      <c r="A201" s="68" t="s">
        <v>17</v>
      </c>
      <c r="B201">
        <v>-5.6808774750326863E-2</v>
      </c>
      <c r="C201">
        <v>6.3288760352690335E-2</v>
      </c>
      <c r="D201">
        <v>5.0253010417313178E-2</v>
      </c>
      <c r="H201" s="68" t="s">
        <v>74</v>
      </c>
      <c r="I201">
        <v>-5.4043758200360758E-3</v>
      </c>
      <c r="J201">
        <v>8.7383486350659359E-2</v>
      </c>
      <c r="K201">
        <v>8.2140019134588668E-2</v>
      </c>
      <c r="O201" s="68" t="s">
        <v>75</v>
      </c>
      <c r="P201">
        <v>-7.4932985306101554E-2</v>
      </c>
      <c r="Q201">
        <v>-2.909963634504277E-2</v>
      </c>
      <c r="W201" s="68" t="s">
        <v>26</v>
      </c>
      <c r="X201">
        <v>0.15959153690736189</v>
      </c>
      <c r="Y201">
        <v>6.6664446485166617E-2</v>
      </c>
    </row>
    <row r="202" spans="1:25" x14ac:dyDescent="0.25">
      <c r="A202" s="68" t="s">
        <v>20</v>
      </c>
      <c r="B202">
        <v>-2.8823620302879469E-2</v>
      </c>
      <c r="C202">
        <v>5.5523596192294106E-3</v>
      </c>
      <c r="D202">
        <v>-2.8026474267733022E-3</v>
      </c>
      <c r="H202" s="68" t="s">
        <v>76</v>
      </c>
      <c r="I202">
        <v>9.0123061487544495E-2</v>
      </c>
      <c r="J202">
        <v>6.8154902772674678E-2</v>
      </c>
      <c r="K202">
        <v>4.8133801463982641E-2</v>
      </c>
      <c r="O202" s="68" t="s">
        <v>77</v>
      </c>
      <c r="P202">
        <v>-5.2638232166417102E-2</v>
      </c>
      <c r="Q202">
        <v>8.6855982012740848E-2</v>
      </c>
      <c r="W202" s="68" t="s">
        <v>28</v>
      </c>
      <c r="X202">
        <v>-6.8047225806432757E-2</v>
      </c>
      <c r="Y202">
        <v>-3.8106368185866463E-2</v>
      </c>
    </row>
    <row r="203" spans="1:25" x14ac:dyDescent="0.25">
      <c r="A203" s="68" t="s">
        <v>23</v>
      </c>
      <c r="B203">
        <v>-0.1408729269226478</v>
      </c>
      <c r="C203">
        <v>0.1160125526365844</v>
      </c>
      <c r="D203">
        <v>0.1162879794234066</v>
      </c>
      <c r="H203" s="68" t="s">
        <v>78</v>
      </c>
      <c r="I203">
        <v>5.0306536044720379E-2</v>
      </c>
      <c r="J203">
        <v>6.4739495247523898E-2</v>
      </c>
      <c r="K203">
        <v>5.2289039807167217E-2</v>
      </c>
      <c r="O203" s="68" t="s">
        <v>79</v>
      </c>
      <c r="P203">
        <v>-4.7279579030711623E-2</v>
      </c>
      <c r="Q203">
        <v>5.7668360847293793E-2</v>
      </c>
      <c r="W203" s="68" t="s">
        <v>29</v>
      </c>
      <c r="X203">
        <v>-3.9206015915852668E-2</v>
      </c>
      <c r="Y203">
        <v>-3.4049464613378343E-2</v>
      </c>
    </row>
    <row r="206" spans="1:25" x14ac:dyDescent="0.25">
      <c r="A206" s="165" t="s">
        <v>92</v>
      </c>
      <c r="H206" s="165" t="s">
        <v>92</v>
      </c>
      <c r="O206" s="165" t="s">
        <v>92</v>
      </c>
      <c r="W206" s="165" t="s">
        <v>91</v>
      </c>
    </row>
    <row r="207" spans="1:25" x14ac:dyDescent="0.25">
      <c r="A207" s="68"/>
      <c r="B207" s="68" t="s">
        <v>12</v>
      </c>
      <c r="C207" s="68" t="s">
        <v>68</v>
      </c>
      <c r="D207" s="68" t="s">
        <v>69</v>
      </c>
      <c r="H207" s="68"/>
      <c r="I207" s="68" t="s">
        <v>13</v>
      </c>
      <c r="J207" s="68" t="s">
        <v>70</v>
      </c>
      <c r="K207" s="68" t="s">
        <v>71</v>
      </c>
      <c r="O207" s="68"/>
      <c r="P207" s="68" t="s">
        <v>12</v>
      </c>
      <c r="Q207" s="68" t="s">
        <v>13</v>
      </c>
      <c r="W207" s="68"/>
      <c r="X207" s="68" t="s">
        <v>12</v>
      </c>
      <c r="Y207" s="68" t="s">
        <v>13</v>
      </c>
    </row>
    <row r="208" spans="1:25" x14ac:dyDescent="0.25">
      <c r="A208" s="68" t="s">
        <v>14</v>
      </c>
      <c r="B208">
        <v>0.39453669220811338</v>
      </c>
      <c r="C208">
        <v>0.15296976069295479</v>
      </c>
      <c r="D208">
        <v>6.9378695966903409E-2</v>
      </c>
      <c r="H208" s="68" t="s">
        <v>72</v>
      </c>
      <c r="I208">
        <v>0.13384473049539061</v>
      </c>
      <c r="J208">
        <v>6.9628342044661687E-2</v>
      </c>
      <c r="K208">
        <v>7.9097567038260805E-2</v>
      </c>
      <c r="O208" s="68" t="s">
        <v>73</v>
      </c>
      <c r="P208">
        <v>0.55891227139317201</v>
      </c>
      <c r="Q208">
        <v>0.6331328630990557</v>
      </c>
      <c r="W208" s="68" t="s">
        <v>15</v>
      </c>
      <c r="X208">
        <v>-2.7378590229734639E-2</v>
      </c>
      <c r="Y208">
        <v>7.6002039838431484E-2</v>
      </c>
    </row>
    <row r="209" spans="1:25" x14ac:dyDescent="0.25">
      <c r="A209" s="68" t="s">
        <v>17</v>
      </c>
      <c r="B209">
        <v>0.17498204562003211</v>
      </c>
      <c r="C209">
        <v>-2.1658522538502839E-2</v>
      </c>
      <c r="D209">
        <v>-8.9357565399288158E-2</v>
      </c>
      <c r="H209" s="68" t="s">
        <v>74</v>
      </c>
      <c r="I209">
        <v>0.74994288604618964</v>
      </c>
      <c r="J209">
        <v>0.62803613540337566</v>
      </c>
      <c r="K209">
        <v>0.58457814919270568</v>
      </c>
      <c r="O209" s="68" t="s">
        <v>75</v>
      </c>
      <c r="P209">
        <v>0.48722075863234371</v>
      </c>
      <c r="Q209">
        <v>0.56117948892997283</v>
      </c>
      <c r="W209" s="68" t="s">
        <v>18</v>
      </c>
      <c r="X209">
        <v>-3.8778391905224023E-2</v>
      </c>
      <c r="Y209">
        <v>6.8637248008818069E-2</v>
      </c>
    </row>
    <row r="210" spans="1:25" x14ac:dyDescent="0.25">
      <c r="A210" s="68" t="s">
        <v>20</v>
      </c>
      <c r="B210">
        <v>0.49382748468111548</v>
      </c>
      <c r="C210">
        <v>0.5836986007650129</v>
      </c>
      <c r="D210">
        <v>0.53314399050716244</v>
      </c>
      <c r="H210" s="68" t="s">
        <v>76</v>
      </c>
      <c r="I210">
        <v>1.816602468214689E-2</v>
      </c>
      <c r="J210">
        <v>6.6574889825340832E-3</v>
      </c>
      <c r="K210">
        <v>-8.4354801232184601E-3</v>
      </c>
      <c r="O210" s="68" t="s">
        <v>77</v>
      </c>
      <c r="P210">
        <v>3.6156303264340009E-2</v>
      </c>
      <c r="Q210">
        <v>-4.9288453869769121E-2</v>
      </c>
      <c r="W210" s="68" t="s">
        <v>21</v>
      </c>
      <c r="X210">
        <v>0.18786646773198429</v>
      </c>
      <c r="Y210">
        <v>7.120749303720969E-2</v>
      </c>
    </row>
    <row r="211" spans="1:25" x14ac:dyDescent="0.25">
      <c r="A211" s="68" t="s">
        <v>23</v>
      </c>
      <c r="B211">
        <v>0.46084695864400149</v>
      </c>
      <c r="C211">
        <v>0.32444831834281151</v>
      </c>
      <c r="D211">
        <v>0.23098810333034089</v>
      </c>
      <c r="H211" s="68" t="s">
        <v>78</v>
      </c>
      <c r="I211">
        <v>-0.37907260017420941</v>
      </c>
      <c r="J211">
        <v>-0.39387518451500703</v>
      </c>
      <c r="K211">
        <v>-0.33428292086056888</v>
      </c>
      <c r="O211" s="68" t="s">
        <v>79</v>
      </c>
      <c r="P211">
        <v>-0.43342608543178679</v>
      </c>
      <c r="Q211">
        <v>-0.51495434123571149</v>
      </c>
      <c r="W211" s="68" t="s">
        <v>24</v>
      </c>
      <c r="X211">
        <v>3.6403484255798077E-2</v>
      </c>
      <c r="Y211">
        <v>4.5858197352148009E-2</v>
      </c>
    </row>
    <row r="212" spans="1:25" x14ac:dyDescent="0.25">
      <c r="W212" s="68" t="s">
        <v>25</v>
      </c>
      <c r="X212">
        <v>3.0512995171109161E-3</v>
      </c>
      <c r="Y212">
        <v>4.5046974493543272E-2</v>
      </c>
    </row>
    <row r="213" spans="1:25" x14ac:dyDescent="0.25">
      <c r="W213" s="68" t="s">
        <v>26</v>
      </c>
      <c r="X213">
        <v>-4.6976825106495132E-2</v>
      </c>
      <c r="Y213">
        <v>8.2717200693094323E-2</v>
      </c>
    </row>
    <row r="214" spans="1:25" x14ac:dyDescent="0.25">
      <c r="A214" s="165" t="s">
        <v>93</v>
      </c>
      <c r="H214" s="165" t="s">
        <v>93</v>
      </c>
      <c r="O214" s="165" t="s">
        <v>93</v>
      </c>
      <c r="W214" s="68" t="s">
        <v>28</v>
      </c>
      <c r="X214">
        <v>7.2479133188771097E-2</v>
      </c>
      <c r="Y214">
        <v>0.14747332041912631</v>
      </c>
    </row>
    <row r="215" spans="1:25" x14ac:dyDescent="0.25">
      <c r="A215" s="68"/>
      <c r="B215" s="68" t="s">
        <v>12</v>
      </c>
      <c r="C215" s="68" t="s">
        <v>68</v>
      </c>
      <c r="D215" s="68" t="s">
        <v>69</v>
      </c>
      <c r="H215" s="68"/>
      <c r="I215" s="68" t="s">
        <v>13</v>
      </c>
      <c r="J215" s="68" t="s">
        <v>70</v>
      </c>
      <c r="K215" s="68" t="s">
        <v>71</v>
      </c>
      <c r="O215" s="68"/>
      <c r="P215" s="68" t="s">
        <v>12</v>
      </c>
      <c r="Q215" s="68" t="s">
        <v>13</v>
      </c>
      <c r="W215" s="68" t="s">
        <v>29</v>
      </c>
      <c r="X215">
        <v>5.2378793557630671E-2</v>
      </c>
      <c r="Y215">
        <v>7.6147490232755743E-2</v>
      </c>
    </row>
    <row r="216" spans="1:25" x14ac:dyDescent="0.25">
      <c r="A216" s="68" t="s">
        <v>14</v>
      </c>
      <c r="B216">
        <v>-5.535656645191192E-2</v>
      </c>
      <c r="C216">
        <v>-1.9722669547900109E-2</v>
      </c>
      <c r="D216">
        <v>-2.100766719623989E-2</v>
      </c>
      <c r="H216" s="68" t="s">
        <v>72</v>
      </c>
      <c r="I216">
        <v>-0.1097441248015036</v>
      </c>
      <c r="J216">
        <v>-7.2007616275243658E-3</v>
      </c>
      <c r="K216">
        <v>-1.0952177121191601E-2</v>
      </c>
      <c r="O216" s="68" t="s">
        <v>73</v>
      </c>
      <c r="P216">
        <v>-5.0359805228397357E-2</v>
      </c>
      <c r="Q216">
        <v>-0.1087026249990156</v>
      </c>
    </row>
    <row r="217" spans="1:25" x14ac:dyDescent="0.25">
      <c r="A217" s="68" t="s">
        <v>17</v>
      </c>
      <c r="B217">
        <v>2.1002934458077081E-2</v>
      </c>
      <c r="C217">
        <v>-3.9078634323412957E-2</v>
      </c>
      <c r="D217">
        <v>-3.2672009247751578E-2</v>
      </c>
      <c r="H217" s="68" t="s">
        <v>74</v>
      </c>
      <c r="I217">
        <v>-5.5889857931288242E-2</v>
      </c>
      <c r="J217">
        <v>-1.4612598955405639E-2</v>
      </c>
      <c r="K217">
        <v>-1.181390366549627E-2</v>
      </c>
      <c r="O217" s="68" t="s">
        <v>75</v>
      </c>
      <c r="P217">
        <v>7.8542821002833031E-3</v>
      </c>
      <c r="Q217">
        <v>-5.4742228598677521E-2</v>
      </c>
    </row>
    <row r="218" spans="1:25" x14ac:dyDescent="0.25">
      <c r="A218" s="68" t="s">
        <v>20</v>
      </c>
      <c r="B218">
        <v>0.13995126807851219</v>
      </c>
      <c r="C218">
        <v>2.5175599047017581E-2</v>
      </c>
      <c r="D218">
        <v>3.9016792398875531E-2</v>
      </c>
      <c r="H218" s="68" t="s">
        <v>76</v>
      </c>
      <c r="I218">
        <v>-2.264601999085547E-2</v>
      </c>
      <c r="J218">
        <v>-6.2716948655293328E-2</v>
      </c>
      <c r="K218">
        <v>-6.3145665725069661E-2</v>
      </c>
      <c r="O218" s="68" t="s">
        <v>77</v>
      </c>
      <c r="P218">
        <v>6.6203775956001562E-3</v>
      </c>
      <c r="Q218">
        <v>-3.3499569461829803E-2</v>
      </c>
      <c r="W218" s="165" t="s">
        <v>94</v>
      </c>
    </row>
    <row r="219" spans="1:25" x14ac:dyDescent="0.25">
      <c r="A219" s="68" t="s">
        <v>23</v>
      </c>
      <c r="B219">
        <v>2.993213693047871E-2</v>
      </c>
      <c r="C219">
        <v>-4.431054849343715E-2</v>
      </c>
      <c r="D219">
        <v>-5.6738551778121857E-2</v>
      </c>
      <c r="H219" s="68" t="s">
        <v>78</v>
      </c>
      <c r="I219">
        <v>-8.7325629700507737E-2</v>
      </c>
      <c r="J219">
        <v>-2.48045787541166E-2</v>
      </c>
      <c r="K219">
        <v>-2.528439840134249E-2</v>
      </c>
      <c r="O219" s="68" t="s">
        <v>79</v>
      </c>
      <c r="P219">
        <v>1.327992404664796E-2</v>
      </c>
      <c r="Q219">
        <v>-6.3220727050644909E-2</v>
      </c>
      <c r="W219" s="68"/>
      <c r="X219" s="68" t="s">
        <v>12</v>
      </c>
      <c r="Y219" s="68" t="s">
        <v>13</v>
      </c>
    </row>
    <row r="220" spans="1:25" x14ac:dyDescent="0.25">
      <c r="W220" s="68" t="s">
        <v>15</v>
      </c>
      <c r="X220">
        <v>-1.382355012388325E-2</v>
      </c>
      <c r="Y220">
        <v>3.909050307418814E-2</v>
      </c>
    </row>
    <row r="221" spans="1:25" x14ac:dyDescent="0.25">
      <c r="W221" s="68" t="s">
        <v>18</v>
      </c>
      <c r="X221">
        <v>-2.7363095372582271E-2</v>
      </c>
      <c r="Y221">
        <v>9.1375325668150986E-2</v>
      </c>
    </row>
    <row r="222" spans="1:25" x14ac:dyDescent="0.25">
      <c r="A222" s="165" t="s">
        <v>95</v>
      </c>
      <c r="H222" s="165" t="s">
        <v>95</v>
      </c>
      <c r="O222" s="165" t="s">
        <v>95</v>
      </c>
      <c r="W222" s="68" t="s">
        <v>21</v>
      </c>
      <c r="X222">
        <v>0.16191753511588861</v>
      </c>
      <c r="Y222">
        <v>0.10250885593689001</v>
      </c>
    </row>
    <row r="223" spans="1:25" x14ac:dyDescent="0.25">
      <c r="A223" s="68"/>
      <c r="B223" s="68" t="s">
        <v>12</v>
      </c>
      <c r="C223" s="68" t="s">
        <v>68</v>
      </c>
      <c r="D223" s="68" t="s">
        <v>69</v>
      </c>
      <c r="H223" s="68"/>
      <c r="I223" s="68" t="s">
        <v>13</v>
      </c>
      <c r="J223" s="68" t="s">
        <v>70</v>
      </c>
      <c r="K223" s="68" t="s">
        <v>71</v>
      </c>
      <c r="O223" s="68"/>
      <c r="P223" s="68" t="s">
        <v>12</v>
      </c>
      <c r="Q223" s="68" t="s">
        <v>13</v>
      </c>
      <c r="W223" s="68" t="s">
        <v>24</v>
      </c>
      <c r="X223">
        <v>3.6367951785541502E-2</v>
      </c>
      <c r="Y223">
        <v>4.5653618774765488E-2</v>
      </c>
    </row>
    <row r="224" spans="1:25" x14ac:dyDescent="0.25">
      <c r="A224" s="68" t="s">
        <v>14</v>
      </c>
      <c r="B224">
        <v>0.21149704184267251</v>
      </c>
      <c r="C224">
        <v>5.9490661838711607E-3</v>
      </c>
      <c r="D224">
        <v>-9.4453160945500145E-2</v>
      </c>
      <c r="H224" s="68" t="s">
        <v>72</v>
      </c>
      <c r="I224">
        <v>5.6196831777419923E-2</v>
      </c>
      <c r="J224">
        <v>-1.440268902105968E-2</v>
      </c>
      <c r="K224">
        <v>-8.0944072589496749E-2</v>
      </c>
      <c r="O224" s="68" t="s">
        <v>73</v>
      </c>
      <c r="P224">
        <v>8.1513096215315481E-2</v>
      </c>
      <c r="Q224">
        <v>0.115660046110417</v>
      </c>
      <c r="W224" s="68" t="s">
        <v>25</v>
      </c>
      <c r="X224">
        <v>-1.8103353945814929E-2</v>
      </c>
      <c r="Y224">
        <v>8.1316511306917406E-3</v>
      </c>
    </row>
    <row r="225" spans="1:25" x14ac:dyDescent="0.25">
      <c r="A225" s="68" t="s">
        <v>17</v>
      </c>
      <c r="B225">
        <v>0.32595013024917951</v>
      </c>
      <c r="C225">
        <v>7.9338704290278797E-2</v>
      </c>
      <c r="D225">
        <v>-5.3036600464224037E-2</v>
      </c>
      <c r="H225" s="68" t="s">
        <v>74</v>
      </c>
      <c r="I225">
        <v>-5.4468553368809042E-2</v>
      </c>
      <c r="J225">
        <v>-6.5865618382895452E-2</v>
      </c>
      <c r="K225">
        <v>-6.1692600537533553E-2</v>
      </c>
      <c r="O225" s="68" t="s">
        <v>75</v>
      </c>
      <c r="P225">
        <v>-0.14664275483837391</v>
      </c>
      <c r="Q225">
        <v>-0.15859658621402481</v>
      </c>
      <c r="W225" s="68" t="s">
        <v>26</v>
      </c>
      <c r="X225">
        <v>2.4136881254266801E-3</v>
      </c>
      <c r="Y225">
        <v>7.2517133547529325E-2</v>
      </c>
    </row>
    <row r="226" spans="1:25" x14ac:dyDescent="0.25">
      <c r="A226" s="68" t="s">
        <v>20</v>
      </c>
      <c r="B226">
        <v>0.36420011205410813</v>
      </c>
      <c r="C226">
        <v>3.2214287339872069E-2</v>
      </c>
      <c r="D226">
        <v>-2.5058694787830571E-2</v>
      </c>
      <c r="H226" s="68" t="s">
        <v>76</v>
      </c>
      <c r="I226">
        <v>0.32057283508612361</v>
      </c>
      <c r="J226">
        <v>5.7836914391525378E-2</v>
      </c>
      <c r="K226">
        <v>-5.775205380873636E-2</v>
      </c>
      <c r="O226" s="68" t="s">
        <v>77</v>
      </c>
      <c r="P226">
        <v>0.31403680093507508</v>
      </c>
      <c r="Q226">
        <v>0.31589935066036168</v>
      </c>
      <c r="W226" s="68" t="s">
        <v>28</v>
      </c>
      <c r="X226">
        <v>0.14519139571152359</v>
      </c>
      <c r="Y226">
        <v>0.14100001224206071</v>
      </c>
    </row>
    <row r="227" spans="1:25" x14ac:dyDescent="0.25">
      <c r="A227" s="68" t="s">
        <v>23</v>
      </c>
      <c r="B227">
        <v>0.131903289842947</v>
      </c>
      <c r="C227">
        <v>5.6533797813873701E-2</v>
      </c>
      <c r="D227">
        <v>4.3445889148543637E-2</v>
      </c>
      <c r="H227" s="68" t="s">
        <v>78</v>
      </c>
      <c r="I227">
        <v>4.5985266881540358E-2</v>
      </c>
      <c r="J227">
        <v>3.5074291634205661E-2</v>
      </c>
      <c r="K227">
        <v>2.1327572231791339E-2</v>
      </c>
      <c r="O227" s="68" t="s">
        <v>79</v>
      </c>
      <c r="P227">
        <v>1.006639154687052E-2</v>
      </c>
      <c r="Q227">
        <v>3.1992448819054227E-2</v>
      </c>
      <c r="W227" s="68" t="s">
        <v>29</v>
      </c>
      <c r="X227">
        <v>1.4504990333566E-2</v>
      </c>
      <c r="Y227">
        <v>2.2799092718312309E-2</v>
      </c>
    </row>
    <row r="230" spans="1:25" x14ac:dyDescent="0.25">
      <c r="W230" s="165" t="s">
        <v>98</v>
      </c>
    </row>
    <row r="231" spans="1:25" x14ac:dyDescent="0.25">
      <c r="W231" s="68"/>
      <c r="X231" s="68" t="s">
        <v>12</v>
      </c>
      <c r="Y231" s="68" t="s">
        <v>13</v>
      </c>
    </row>
    <row r="232" spans="1:25" x14ac:dyDescent="0.25">
      <c r="W232" s="68" t="s">
        <v>15</v>
      </c>
      <c r="X232">
        <v>0.33826853548600122</v>
      </c>
      <c r="Y232">
        <v>0.33974692295715919</v>
      </c>
    </row>
    <row r="233" spans="1:25" x14ac:dyDescent="0.25">
      <c r="W233" s="68" t="s">
        <v>18</v>
      </c>
      <c r="X233">
        <v>0.20995756161799531</v>
      </c>
      <c r="Y233">
        <v>0.2025874807743471</v>
      </c>
    </row>
    <row r="234" spans="1:25" x14ac:dyDescent="0.25">
      <c r="W234" s="68" t="s">
        <v>21</v>
      </c>
      <c r="X234">
        <v>0.58516717298401288</v>
      </c>
      <c r="Y234">
        <v>0.67740724408689312</v>
      </c>
    </row>
    <row r="235" spans="1:25" x14ac:dyDescent="0.25">
      <c r="W235" s="68" t="s">
        <v>24</v>
      </c>
      <c r="X235">
        <v>0.60580220754241065</v>
      </c>
      <c r="Y235">
        <v>0.78350557579801916</v>
      </c>
    </row>
    <row r="236" spans="1:25" x14ac:dyDescent="0.25">
      <c r="W236" s="68" t="s">
        <v>25</v>
      </c>
      <c r="X236">
        <v>0.18404607123990821</v>
      </c>
      <c r="Y236">
        <v>0.14722951954613819</v>
      </c>
    </row>
    <row r="237" spans="1:25" x14ac:dyDescent="0.25">
      <c r="W237" s="68" t="s">
        <v>26</v>
      </c>
      <c r="X237">
        <v>0.35228370018606903</v>
      </c>
      <c r="Y237">
        <v>0.39618588520431108</v>
      </c>
    </row>
    <row r="238" spans="1:25" x14ac:dyDescent="0.25">
      <c r="W238" s="68" t="s">
        <v>28</v>
      </c>
      <c r="X238">
        <v>0.61425597288531386</v>
      </c>
      <c r="Y238">
        <v>0.7882634879522421</v>
      </c>
    </row>
    <row r="239" spans="1:25" x14ac:dyDescent="0.25">
      <c r="W239" s="68" t="s">
        <v>29</v>
      </c>
      <c r="X239">
        <v>0.58840736569883756</v>
      </c>
      <c r="Y239">
        <v>0.77288446439503711</v>
      </c>
    </row>
    <row r="242" spans="1:25" x14ac:dyDescent="0.25">
      <c r="W242" s="165" t="s">
        <v>106</v>
      </c>
    </row>
    <row r="243" spans="1:25" x14ac:dyDescent="0.25">
      <c r="W243" s="68"/>
      <c r="X243" s="68" t="s">
        <v>12</v>
      </c>
      <c r="Y243" s="68" t="s">
        <v>13</v>
      </c>
    </row>
    <row r="244" spans="1:25" x14ac:dyDescent="0.25">
      <c r="W244" s="68" t="s">
        <v>15</v>
      </c>
      <c r="X244">
        <v>-2.1783442287029869E-2</v>
      </c>
      <c r="Y244">
        <v>-5.5316237837137183E-2</v>
      </c>
    </row>
    <row r="245" spans="1:25" x14ac:dyDescent="0.25">
      <c r="W245" s="68" t="s">
        <v>18</v>
      </c>
      <c r="X245">
        <v>1.6304258373565039E-2</v>
      </c>
      <c r="Y245">
        <v>-1.4658311663951E-2</v>
      </c>
    </row>
    <row r="246" spans="1:25" x14ac:dyDescent="0.25">
      <c r="W246" s="68" t="s">
        <v>21</v>
      </c>
      <c r="X246">
        <v>-1.373356467263398E-2</v>
      </c>
      <c r="Y246">
        <v>4.6086183934136472E-2</v>
      </c>
    </row>
    <row r="247" spans="1:25" x14ac:dyDescent="0.25">
      <c r="W247" s="68" t="s">
        <v>24</v>
      </c>
      <c r="X247">
        <v>1.9446390285528921E-2</v>
      </c>
      <c r="Y247">
        <v>3.2949441821439787E-2</v>
      </c>
    </row>
    <row r="248" spans="1:25" x14ac:dyDescent="0.25">
      <c r="W248" s="68" t="s">
        <v>25</v>
      </c>
      <c r="X248">
        <v>1.349945094264733E-2</v>
      </c>
      <c r="Y248">
        <v>-8.6649423576306873E-3</v>
      </c>
    </row>
    <row r="249" spans="1:25" x14ac:dyDescent="0.25">
      <c r="W249" s="68" t="s">
        <v>26</v>
      </c>
      <c r="X249">
        <v>6.3944238252415147E-3</v>
      </c>
      <c r="Y249">
        <v>-4.0637862711607992E-2</v>
      </c>
    </row>
    <row r="250" spans="1:25" x14ac:dyDescent="0.25">
      <c r="W250" s="68" t="s">
        <v>28</v>
      </c>
      <c r="X250">
        <v>8.0401211815252713E-2</v>
      </c>
      <c r="Y250">
        <v>0.1167438960283602</v>
      </c>
    </row>
    <row r="251" spans="1:25" x14ac:dyDescent="0.25">
      <c r="W251" s="68" t="s">
        <v>29</v>
      </c>
      <c r="X251">
        <v>2.629167736101605E-2</v>
      </c>
      <c r="Y251">
        <v>3.3091805712883608E-2</v>
      </c>
    </row>
    <row r="252" spans="1:25" x14ac:dyDescent="0.25">
      <c r="A252" t="s">
        <v>97</v>
      </c>
    </row>
    <row r="254" spans="1:25" x14ac:dyDescent="0.25">
      <c r="W254" s="165" t="s">
        <v>109</v>
      </c>
    </row>
    <row r="255" spans="1:25" x14ac:dyDescent="0.25">
      <c r="W255" s="68"/>
      <c r="X255" s="68" t="s">
        <v>12</v>
      </c>
      <c r="Y255" s="68" t="s">
        <v>13</v>
      </c>
    </row>
    <row r="256" spans="1:25" x14ac:dyDescent="0.25">
      <c r="W256" s="68" t="s">
        <v>15</v>
      </c>
      <c r="X256">
        <v>7.2820116467287796E-2</v>
      </c>
      <c r="Y256">
        <v>9.1440480062004101E-2</v>
      </c>
    </row>
    <row r="257" spans="1:25" x14ac:dyDescent="0.25">
      <c r="W257" s="68" t="s">
        <v>18</v>
      </c>
      <c r="X257">
        <v>0.28858950913841902</v>
      </c>
      <c r="Y257">
        <v>0.29129275688727058</v>
      </c>
    </row>
    <row r="258" spans="1:25" x14ac:dyDescent="0.25">
      <c r="A258" s="165" t="s">
        <v>195</v>
      </c>
      <c r="J258" s="165" t="s">
        <v>196</v>
      </c>
      <c r="W258" s="68" t="s">
        <v>21</v>
      </c>
      <c r="X258">
        <v>0.21842124652992351</v>
      </c>
      <c r="Y258">
        <v>0.1164473060666579</v>
      </c>
    </row>
    <row r="259" spans="1:25" x14ac:dyDescent="0.25">
      <c r="A259" s="69"/>
      <c r="B259" s="69" t="s">
        <v>101</v>
      </c>
      <c r="C259" s="69" t="s">
        <v>102</v>
      </c>
      <c r="D259" s="69" t="s">
        <v>103</v>
      </c>
      <c r="E259" s="69" t="s">
        <v>104</v>
      </c>
      <c r="J259" s="69"/>
      <c r="K259" s="69" t="s">
        <v>101</v>
      </c>
      <c r="L259" s="69" t="s">
        <v>102</v>
      </c>
      <c r="M259" s="69" t="s">
        <v>103</v>
      </c>
      <c r="N259" s="69" t="s">
        <v>104</v>
      </c>
      <c r="W259" s="68" t="s">
        <v>24</v>
      </c>
      <c r="X259">
        <v>0.1595478203055023</v>
      </c>
      <c r="Y259">
        <v>0.13500317363292341</v>
      </c>
    </row>
    <row r="260" spans="1:25" x14ac:dyDescent="0.25">
      <c r="A260" s="69" t="s">
        <v>15</v>
      </c>
      <c r="B260">
        <v>15.625</v>
      </c>
      <c r="C260">
        <v>57.192609603862827</v>
      </c>
      <c r="D260">
        <v>94.7265625</v>
      </c>
      <c r="E260">
        <v>208.984375</v>
      </c>
      <c r="J260" s="69" t="s">
        <v>12</v>
      </c>
      <c r="K260">
        <v>6.6666666666666666E-2</v>
      </c>
      <c r="L260">
        <v>0.43993542323052942</v>
      </c>
      <c r="M260">
        <v>0.83333333333333337</v>
      </c>
      <c r="N260">
        <v>1.2333333333333329</v>
      </c>
      <c r="W260" s="68" t="s">
        <v>25</v>
      </c>
      <c r="X260">
        <v>-0.1009225037763225</v>
      </c>
      <c r="Y260">
        <v>-6.7806465717665382E-2</v>
      </c>
    </row>
    <row r="261" spans="1:25" x14ac:dyDescent="0.25">
      <c r="A261" s="69" t="s">
        <v>25</v>
      </c>
      <c r="B261">
        <v>17.578125</v>
      </c>
      <c r="C261">
        <v>72.487592226903146</v>
      </c>
      <c r="D261">
        <v>105.46875</v>
      </c>
      <c r="E261">
        <v>450.1953125</v>
      </c>
      <c r="J261" s="69" t="s">
        <v>105</v>
      </c>
      <c r="K261">
        <v>6.6666666666666666E-2</v>
      </c>
      <c r="L261">
        <v>2.1194361799686652</v>
      </c>
      <c r="M261">
        <v>0.3</v>
      </c>
      <c r="N261">
        <v>0.96666666666666667</v>
      </c>
      <c r="W261" s="68" t="s">
        <v>26</v>
      </c>
      <c r="X261">
        <v>9.165890533515357E-2</v>
      </c>
      <c r="Y261">
        <v>7.2045971879670268E-2</v>
      </c>
    </row>
    <row r="262" spans="1:25" x14ac:dyDescent="0.25">
      <c r="A262" s="69" t="s">
        <v>18</v>
      </c>
      <c r="B262">
        <v>49.8046875</v>
      </c>
      <c r="C262">
        <v>66.414169077702653</v>
      </c>
      <c r="D262">
        <v>101.5625</v>
      </c>
      <c r="E262">
        <v>214.84375</v>
      </c>
      <c r="W262" s="68" t="s">
        <v>28</v>
      </c>
      <c r="X262">
        <v>0.19983056918891159</v>
      </c>
      <c r="Y262">
        <v>0.1556527961108912</v>
      </c>
    </row>
    <row r="263" spans="1:25" x14ac:dyDescent="0.25">
      <c r="A263" s="69" t="s">
        <v>26</v>
      </c>
      <c r="B263">
        <v>20.5078125</v>
      </c>
      <c r="C263">
        <v>102.9640426769501</v>
      </c>
      <c r="D263">
        <v>178.7109375</v>
      </c>
      <c r="E263">
        <v>287.109375</v>
      </c>
      <c r="W263" s="68" t="s">
        <v>29</v>
      </c>
      <c r="X263">
        <v>6.7518481198754837E-2</v>
      </c>
      <c r="Y263">
        <v>3.6334715088949393E-2</v>
      </c>
    </row>
    <row r="264" spans="1:25" x14ac:dyDescent="0.25">
      <c r="A264" s="69" t="s">
        <v>21</v>
      </c>
      <c r="B264">
        <v>22.4609375</v>
      </c>
      <c r="C264">
        <v>89.206575053830676</v>
      </c>
      <c r="D264">
        <v>191.40625</v>
      </c>
      <c r="E264">
        <v>336.9140625</v>
      </c>
    </row>
    <row r="265" spans="1:25" x14ac:dyDescent="0.25">
      <c r="A265" s="69" t="s">
        <v>28</v>
      </c>
      <c r="B265">
        <v>49.8046875</v>
      </c>
      <c r="C265">
        <v>96.18608508411387</v>
      </c>
      <c r="D265">
        <v>228.515625</v>
      </c>
      <c r="E265">
        <v>339.84375</v>
      </c>
    </row>
    <row r="266" spans="1:25" x14ac:dyDescent="0.25">
      <c r="A266" s="69" t="s">
        <v>24</v>
      </c>
      <c r="B266">
        <v>18.5546875</v>
      </c>
      <c r="C266">
        <v>47.713920968772207</v>
      </c>
      <c r="D266">
        <v>51.7578125</v>
      </c>
      <c r="E266">
        <v>234.375</v>
      </c>
    </row>
    <row r="267" spans="1:25" x14ac:dyDescent="0.25">
      <c r="A267" s="69" t="s">
        <v>29</v>
      </c>
      <c r="B267">
        <v>19.53125</v>
      </c>
      <c r="C267">
        <v>61.754680491193056</v>
      </c>
      <c r="D267">
        <v>88.8671875</v>
      </c>
      <c r="E267">
        <v>225.5859375</v>
      </c>
    </row>
    <row r="270" spans="1:25" x14ac:dyDescent="0.25">
      <c r="A270" s="165" t="s">
        <v>197</v>
      </c>
      <c r="J270" s="165" t="s">
        <v>198</v>
      </c>
    </row>
    <row r="271" spans="1:25" x14ac:dyDescent="0.25">
      <c r="A271" s="69"/>
      <c r="B271" s="69" t="s">
        <v>101</v>
      </c>
      <c r="C271" s="69" t="s">
        <v>102</v>
      </c>
      <c r="D271" s="69" t="s">
        <v>103</v>
      </c>
      <c r="E271" s="69" t="s">
        <v>104</v>
      </c>
      <c r="J271" s="69"/>
      <c r="K271" s="69" t="s">
        <v>101</v>
      </c>
      <c r="L271" s="69" t="s">
        <v>102</v>
      </c>
      <c r="M271" s="69" t="s">
        <v>103</v>
      </c>
      <c r="N271" s="69" t="s">
        <v>104</v>
      </c>
    </row>
    <row r="272" spans="1:25" x14ac:dyDescent="0.25">
      <c r="A272" s="69" t="s">
        <v>15</v>
      </c>
      <c r="B272">
        <v>15.625</v>
      </c>
      <c r="C272">
        <v>67.359191753346934</v>
      </c>
      <c r="D272">
        <v>120.1171875</v>
      </c>
      <c r="E272">
        <v>229.4921875</v>
      </c>
      <c r="J272" s="69" t="s">
        <v>12</v>
      </c>
      <c r="K272">
        <v>0.14285714285714279</v>
      </c>
      <c r="L272">
        <v>0.27796750061696862</v>
      </c>
      <c r="M272">
        <v>0.5714285714285714</v>
      </c>
      <c r="N272">
        <v>0.71428571428571419</v>
      </c>
    </row>
    <row r="273" spans="1:14" x14ac:dyDescent="0.25">
      <c r="A273" s="69" t="s">
        <v>25</v>
      </c>
      <c r="B273">
        <v>19.53125</v>
      </c>
      <c r="C273">
        <v>54.533515749005161</v>
      </c>
      <c r="D273">
        <v>40.0390625</v>
      </c>
      <c r="E273">
        <v>242.1875</v>
      </c>
      <c r="J273" s="69" t="s">
        <v>105</v>
      </c>
      <c r="K273">
        <v>0.14285714285714279</v>
      </c>
      <c r="L273">
        <v>0.41347498603991523</v>
      </c>
      <c r="M273">
        <v>0.71428571428571419</v>
      </c>
      <c r="N273">
        <v>0.8571428571428571</v>
      </c>
    </row>
    <row r="274" spans="1:14" x14ac:dyDescent="0.25">
      <c r="A274" s="69" t="s">
        <v>18</v>
      </c>
      <c r="B274">
        <v>49.8046875</v>
      </c>
      <c r="C274">
        <v>6.3731206448594682</v>
      </c>
      <c r="D274">
        <v>101.5625</v>
      </c>
      <c r="E274">
        <v>189.453125</v>
      </c>
    </row>
    <row r="275" spans="1:14" x14ac:dyDescent="0.25">
      <c r="A275" s="69" t="s">
        <v>26</v>
      </c>
      <c r="B275">
        <v>21.484375</v>
      </c>
      <c r="C275">
        <v>115.5102153877211</v>
      </c>
      <c r="D275">
        <v>342.7734375</v>
      </c>
      <c r="E275">
        <v>410.15625</v>
      </c>
    </row>
    <row r="276" spans="1:14" x14ac:dyDescent="0.25">
      <c r="A276" s="69" t="s">
        <v>21</v>
      </c>
      <c r="B276">
        <v>23.4375</v>
      </c>
      <c r="C276">
        <v>96.464453531066439</v>
      </c>
      <c r="D276">
        <v>207.03125</v>
      </c>
      <c r="E276">
        <v>331.0546875</v>
      </c>
    </row>
    <row r="277" spans="1:14" x14ac:dyDescent="0.25">
      <c r="A277" s="69" t="s">
        <v>28</v>
      </c>
      <c r="B277">
        <v>49.8046875</v>
      </c>
      <c r="C277">
        <v>133.37051218660559</v>
      </c>
      <c r="D277">
        <v>265.625</v>
      </c>
      <c r="E277">
        <v>368.1640625</v>
      </c>
    </row>
    <row r="278" spans="1:14" x14ac:dyDescent="0.25">
      <c r="A278" s="69" t="s">
        <v>24</v>
      </c>
      <c r="B278">
        <v>18.5546875</v>
      </c>
      <c r="C278">
        <v>64.178232540369578</v>
      </c>
      <c r="D278">
        <v>53.7109375</v>
      </c>
      <c r="E278">
        <v>282.2265625</v>
      </c>
    </row>
    <row r="279" spans="1:14" x14ac:dyDescent="0.25">
      <c r="A279" s="69" t="s">
        <v>29</v>
      </c>
      <c r="B279">
        <v>20.5078125</v>
      </c>
      <c r="C279">
        <v>-15.188951726011741</v>
      </c>
      <c r="D279">
        <v>51.7578125</v>
      </c>
      <c r="E279">
        <v>246.09375</v>
      </c>
    </row>
    <row r="282" spans="1:14" x14ac:dyDescent="0.25">
      <c r="A282" s="165" t="s">
        <v>199</v>
      </c>
      <c r="J282" s="165" t="s">
        <v>200</v>
      </c>
    </row>
    <row r="283" spans="1:14" x14ac:dyDescent="0.25">
      <c r="A283" s="69"/>
      <c r="B283" s="69" t="s">
        <v>101</v>
      </c>
      <c r="C283" s="69" t="s">
        <v>102</v>
      </c>
      <c r="D283" s="69" t="s">
        <v>103</v>
      </c>
      <c r="E283" s="69" t="s">
        <v>104</v>
      </c>
      <c r="J283" s="69"/>
      <c r="K283" s="69" t="s">
        <v>101</v>
      </c>
      <c r="L283" s="69" t="s">
        <v>102</v>
      </c>
      <c r="M283" s="69" t="s">
        <v>103</v>
      </c>
      <c r="N283" s="69" t="s">
        <v>104</v>
      </c>
    </row>
    <row r="284" spans="1:14" x14ac:dyDescent="0.25">
      <c r="A284" s="69" t="s">
        <v>15</v>
      </c>
      <c r="B284">
        <v>16.6015625</v>
      </c>
      <c r="C284">
        <v>76.75408299905888</v>
      </c>
      <c r="D284">
        <v>115.234375</v>
      </c>
      <c r="E284">
        <v>209.9609375</v>
      </c>
      <c r="J284" s="69" t="s">
        <v>12</v>
      </c>
      <c r="K284">
        <v>0.33333333333333331</v>
      </c>
      <c r="L284">
        <v>0.41942096849500821</v>
      </c>
      <c r="M284">
        <v>0.66666666666666663</v>
      </c>
      <c r="N284">
        <v>0.83333333333333326</v>
      </c>
    </row>
    <row r="285" spans="1:14" x14ac:dyDescent="0.25">
      <c r="A285" s="69" t="s">
        <v>25</v>
      </c>
      <c r="B285">
        <v>19.53125</v>
      </c>
      <c r="C285">
        <v>88.32015008459463</v>
      </c>
      <c r="D285">
        <v>117.1875</v>
      </c>
      <c r="E285">
        <v>299.8046875</v>
      </c>
      <c r="J285" s="69" t="s">
        <v>105</v>
      </c>
      <c r="K285">
        <v>0.33333333333333331</v>
      </c>
      <c r="L285">
        <v>0.29338877790163992</v>
      </c>
      <c r="M285">
        <v>0.66666666666666663</v>
      </c>
      <c r="N285">
        <v>0.66666666666666663</v>
      </c>
    </row>
    <row r="286" spans="1:14" x14ac:dyDescent="0.25">
      <c r="A286" s="69" t="s">
        <v>18</v>
      </c>
      <c r="B286">
        <v>49.8046875</v>
      </c>
      <c r="C286">
        <v>88.333651525459942</v>
      </c>
      <c r="D286">
        <v>132.8125</v>
      </c>
      <c r="E286">
        <v>223.6328125</v>
      </c>
    </row>
    <row r="287" spans="1:14" x14ac:dyDescent="0.25">
      <c r="A287" s="69" t="s">
        <v>26</v>
      </c>
      <c r="B287">
        <v>41.9921875</v>
      </c>
      <c r="C287">
        <v>84.488662317835463</v>
      </c>
      <c r="D287">
        <v>71.2890625</v>
      </c>
      <c r="E287">
        <v>133.7890625</v>
      </c>
    </row>
    <row r="288" spans="1:14" x14ac:dyDescent="0.25">
      <c r="A288" s="69" t="s">
        <v>21</v>
      </c>
      <c r="B288">
        <v>100.5859375</v>
      </c>
      <c r="C288">
        <v>110.03266372608179</v>
      </c>
      <c r="D288">
        <v>165.0390625</v>
      </c>
      <c r="E288">
        <v>239.2578125</v>
      </c>
    </row>
    <row r="289" spans="1:14" x14ac:dyDescent="0.25">
      <c r="A289" s="69" t="s">
        <v>28</v>
      </c>
      <c r="B289">
        <v>41.9921875</v>
      </c>
      <c r="C289">
        <v>136.54539914016391</v>
      </c>
      <c r="D289">
        <v>168.9453125</v>
      </c>
      <c r="E289">
        <v>307.6171875</v>
      </c>
    </row>
    <row r="290" spans="1:14" x14ac:dyDescent="0.25">
      <c r="A290" s="69" t="s">
        <v>24</v>
      </c>
      <c r="B290">
        <v>41.9921875</v>
      </c>
      <c r="C290">
        <v>81.320944927815859</v>
      </c>
      <c r="D290">
        <v>103.515625</v>
      </c>
      <c r="E290">
        <v>142.578125</v>
      </c>
    </row>
    <row r="291" spans="1:14" x14ac:dyDescent="0.25">
      <c r="A291" s="69" t="s">
        <v>29</v>
      </c>
      <c r="B291">
        <v>41.9921875</v>
      </c>
      <c r="C291">
        <v>97.688215655068021</v>
      </c>
      <c r="D291">
        <v>97.65625</v>
      </c>
      <c r="E291">
        <v>228.515625</v>
      </c>
    </row>
    <row r="294" spans="1:14" x14ac:dyDescent="0.25">
      <c r="A294" s="165" t="s">
        <v>201</v>
      </c>
      <c r="J294" s="165" t="s">
        <v>202</v>
      </c>
    </row>
    <row r="295" spans="1:14" x14ac:dyDescent="0.25">
      <c r="A295" s="69"/>
      <c r="B295" s="69" t="s">
        <v>101</v>
      </c>
      <c r="C295" s="69" t="s">
        <v>102</v>
      </c>
      <c r="D295" s="69" t="s">
        <v>103</v>
      </c>
      <c r="E295" s="69" t="s">
        <v>104</v>
      </c>
      <c r="J295" s="69"/>
      <c r="K295" s="69" t="s">
        <v>101</v>
      </c>
      <c r="L295" s="69" t="s">
        <v>102</v>
      </c>
      <c r="M295" s="69" t="s">
        <v>103</v>
      </c>
      <c r="N295" s="69" t="s">
        <v>104</v>
      </c>
    </row>
    <row r="296" spans="1:14" x14ac:dyDescent="0.25">
      <c r="A296" s="69" t="s">
        <v>15</v>
      </c>
      <c r="B296">
        <v>15.625</v>
      </c>
      <c r="C296">
        <v>81.794932654942642</v>
      </c>
      <c r="D296">
        <v>86.9140625</v>
      </c>
      <c r="E296">
        <v>222.65625</v>
      </c>
      <c r="J296" s="69" t="s">
        <v>12</v>
      </c>
      <c r="K296">
        <v>0.16666666666666671</v>
      </c>
      <c r="L296">
        <v>0.83536363367888589</v>
      </c>
      <c r="M296">
        <v>0.76666666666666661</v>
      </c>
      <c r="N296">
        <v>1.533333333333333</v>
      </c>
    </row>
    <row r="297" spans="1:14" x14ac:dyDescent="0.25">
      <c r="A297" s="69" t="s">
        <v>25</v>
      </c>
      <c r="B297">
        <v>18.5546875</v>
      </c>
      <c r="C297">
        <v>-208.70306904852021</v>
      </c>
      <c r="D297">
        <v>33.203125</v>
      </c>
      <c r="E297">
        <v>117.1875</v>
      </c>
      <c r="J297" s="69" t="s">
        <v>105</v>
      </c>
      <c r="K297">
        <v>0.16666666666666671</v>
      </c>
      <c r="L297">
        <v>1.1721680263451431</v>
      </c>
      <c r="M297">
        <v>0.43333333333333329</v>
      </c>
      <c r="N297">
        <v>0.93333333333333335</v>
      </c>
    </row>
    <row r="298" spans="1:14" x14ac:dyDescent="0.25">
      <c r="A298" s="69" t="s">
        <v>18</v>
      </c>
      <c r="B298">
        <v>49.8046875</v>
      </c>
      <c r="C298">
        <v>52.788346859344983</v>
      </c>
      <c r="D298">
        <v>54.6875</v>
      </c>
      <c r="E298">
        <v>134.765625</v>
      </c>
    </row>
    <row r="299" spans="1:14" x14ac:dyDescent="0.25">
      <c r="A299" s="69" t="s">
        <v>26</v>
      </c>
      <c r="B299">
        <v>20.5078125</v>
      </c>
      <c r="C299">
        <v>18.7198695505915</v>
      </c>
      <c r="D299">
        <v>102.5390625</v>
      </c>
      <c r="E299">
        <v>226.5625</v>
      </c>
    </row>
    <row r="300" spans="1:14" x14ac:dyDescent="0.25">
      <c r="A300" s="69" t="s">
        <v>21</v>
      </c>
      <c r="B300">
        <v>83.0078125</v>
      </c>
      <c r="C300">
        <v>122.0194050545941</v>
      </c>
      <c r="D300">
        <v>202.1484375</v>
      </c>
      <c r="E300">
        <v>282.2265625</v>
      </c>
    </row>
    <row r="301" spans="1:14" x14ac:dyDescent="0.25">
      <c r="A301" s="69" t="s">
        <v>28</v>
      </c>
      <c r="B301">
        <v>113.28125</v>
      </c>
      <c r="C301">
        <v>108.0931169696634</v>
      </c>
      <c r="D301">
        <v>164.0625</v>
      </c>
      <c r="E301">
        <v>254.8828125</v>
      </c>
    </row>
    <row r="302" spans="1:14" x14ac:dyDescent="0.25">
      <c r="A302" s="69" t="s">
        <v>24</v>
      </c>
      <c r="B302">
        <v>29.296875</v>
      </c>
      <c r="C302">
        <v>107.4324522448302</v>
      </c>
      <c r="D302">
        <v>126.953125</v>
      </c>
      <c r="E302">
        <v>280.2734375</v>
      </c>
    </row>
    <row r="303" spans="1:14" x14ac:dyDescent="0.25">
      <c r="A303" s="69" t="s">
        <v>29</v>
      </c>
      <c r="B303">
        <v>61.5234375</v>
      </c>
      <c r="C303">
        <v>108.17194931732089</v>
      </c>
      <c r="D303">
        <v>105.46875</v>
      </c>
      <c r="E303">
        <v>265.625</v>
      </c>
    </row>
    <row r="306" spans="1:14" x14ac:dyDescent="0.25">
      <c r="A306" s="165" t="s">
        <v>203</v>
      </c>
      <c r="J306" s="165" t="s">
        <v>204</v>
      </c>
    </row>
    <row r="307" spans="1:14" x14ac:dyDescent="0.25">
      <c r="A307" s="69"/>
      <c r="B307" s="69" t="s">
        <v>101</v>
      </c>
      <c r="C307" s="69" t="s">
        <v>102</v>
      </c>
      <c r="D307" s="69" t="s">
        <v>103</v>
      </c>
      <c r="E307" s="69" t="s">
        <v>104</v>
      </c>
      <c r="J307" s="69"/>
      <c r="K307" s="69" t="s">
        <v>101</v>
      </c>
      <c r="L307" s="69" t="s">
        <v>102</v>
      </c>
      <c r="M307" s="69" t="s">
        <v>103</v>
      </c>
      <c r="N307" s="69" t="s">
        <v>104</v>
      </c>
    </row>
    <row r="308" spans="1:14" x14ac:dyDescent="0.25">
      <c r="A308" s="69" t="s">
        <v>15</v>
      </c>
      <c r="B308">
        <v>15.625</v>
      </c>
      <c r="C308">
        <v>50.594812626152482</v>
      </c>
      <c r="D308">
        <v>89.84375</v>
      </c>
      <c r="E308">
        <v>198.2421875</v>
      </c>
      <c r="J308" s="69" t="s">
        <v>12</v>
      </c>
      <c r="K308">
        <v>3.3333333333333333E-2</v>
      </c>
      <c r="L308">
        <v>1.337700885745748</v>
      </c>
      <c r="M308">
        <v>0.16666666666666671</v>
      </c>
      <c r="N308">
        <v>0.36666666666666659</v>
      </c>
    </row>
    <row r="309" spans="1:14" x14ac:dyDescent="0.25">
      <c r="A309" s="69" t="s">
        <v>25</v>
      </c>
      <c r="B309">
        <v>18.5546875</v>
      </c>
      <c r="C309">
        <v>54.686158953437072</v>
      </c>
      <c r="D309">
        <v>71.2890625</v>
      </c>
      <c r="E309">
        <v>466.796875</v>
      </c>
      <c r="J309" s="69" t="s">
        <v>105</v>
      </c>
      <c r="K309">
        <v>0.1</v>
      </c>
      <c r="L309">
        <v>1.188729453418224</v>
      </c>
      <c r="M309">
        <v>0.16666666666666671</v>
      </c>
      <c r="N309">
        <v>0.33333333333333331</v>
      </c>
    </row>
    <row r="310" spans="1:14" x14ac:dyDescent="0.25">
      <c r="A310" s="69" t="s">
        <v>18</v>
      </c>
      <c r="B310">
        <v>49.8046875</v>
      </c>
      <c r="C310">
        <v>57.60740596002983</v>
      </c>
      <c r="D310">
        <v>59.5703125</v>
      </c>
      <c r="E310">
        <v>210.9375</v>
      </c>
    </row>
    <row r="311" spans="1:14" x14ac:dyDescent="0.25">
      <c r="A311" s="69" t="s">
        <v>26</v>
      </c>
      <c r="B311">
        <v>15.625</v>
      </c>
      <c r="C311">
        <v>84.946715665335006</v>
      </c>
      <c r="D311">
        <v>296.875</v>
      </c>
      <c r="E311">
        <v>352.5390625</v>
      </c>
    </row>
    <row r="312" spans="1:14" x14ac:dyDescent="0.25">
      <c r="A312" s="69" t="s">
        <v>21</v>
      </c>
      <c r="B312">
        <v>22.4609375</v>
      </c>
      <c r="C312">
        <v>98.455169232899948</v>
      </c>
      <c r="D312">
        <v>220.703125</v>
      </c>
      <c r="E312">
        <v>321.2890625</v>
      </c>
    </row>
    <row r="313" spans="1:14" x14ac:dyDescent="0.25">
      <c r="A313" s="69" t="s">
        <v>28</v>
      </c>
      <c r="B313">
        <v>49.8046875</v>
      </c>
      <c r="C313">
        <v>139.1017862811243</v>
      </c>
      <c r="D313">
        <v>260.7421875</v>
      </c>
      <c r="E313">
        <v>375.9765625</v>
      </c>
    </row>
    <row r="314" spans="1:14" x14ac:dyDescent="0.25">
      <c r="A314" s="69" t="s">
        <v>24</v>
      </c>
      <c r="B314">
        <v>19.53125</v>
      </c>
      <c r="C314">
        <v>83.819838741168056</v>
      </c>
      <c r="D314">
        <v>124.0234375</v>
      </c>
      <c r="E314">
        <v>356.4453125</v>
      </c>
    </row>
    <row r="315" spans="1:14" x14ac:dyDescent="0.25">
      <c r="A315" s="69" t="s">
        <v>29</v>
      </c>
      <c r="B315">
        <v>18.5546875</v>
      </c>
      <c r="C315">
        <v>87.767077669934437</v>
      </c>
      <c r="D315">
        <v>151.3671875</v>
      </c>
      <c r="E315">
        <v>405.2734375</v>
      </c>
    </row>
    <row r="318" spans="1:14" x14ac:dyDescent="0.25">
      <c r="A318" s="165" t="s">
        <v>205</v>
      </c>
      <c r="J318" s="165" t="s">
        <v>206</v>
      </c>
    </row>
    <row r="319" spans="1:14" x14ac:dyDescent="0.25">
      <c r="A319" s="69"/>
      <c r="B319" s="69" t="s">
        <v>101</v>
      </c>
      <c r="C319" s="69" t="s">
        <v>102</v>
      </c>
      <c r="D319" s="69" t="s">
        <v>103</v>
      </c>
      <c r="E319" s="69" t="s">
        <v>104</v>
      </c>
      <c r="J319" s="69"/>
      <c r="K319" s="69" t="s">
        <v>101</v>
      </c>
      <c r="L319" s="69" t="s">
        <v>102</v>
      </c>
      <c r="M319" s="69" t="s">
        <v>103</v>
      </c>
      <c r="N319" s="69" t="s">
        <v>104</v>
      </c>
    </row>
    <row r="320" spans="1:14" x14ac:dyDescent="0.25">
      <c r="A320" s="69" t="s">
        <v>15</v>
      </c>
      <c r="B320">
        <v>15.625</v>
      </c>
      <c r="C320">
        <v>62.205908731682548</v>
      </c>
      <c r="D320">
        <v>101.5625</v>
      </c>
      <c r="E320">
        <v>232.421875</v>
      </c>
      <c r="J320" s="69" t="s">
        <v>12</v>
      </c>
      <c r="K320">
        <v>3.3333333333333333E-2</v>
      </c>
      <c r="L320">
        <v>7.793455954812897</v>
      </c>
      <c r="M320">
        <v>0.2</v>
      </c>
      <c r="N320">
        <v>0.43333333333333329</v>
      </c>
    </row>
    <row r="321" spans="1:14" x14ac:dyDescent="0.25">
      <c r="A321" s="69" t="s">
        <v>25</v>
      </c>
      <c r="B321">
        <v>16.6015625</v>
      </c>
      <c r="C321">
        <v>35.537813305214478</v>
      </c>
      <c r="D321">
        <v>111.328125</v>
      </c>
      <c r="E321">
        <v>345.703125</v>
      </c>
      <c r="J321" s="69" t="s">
        <v>105</v>
      </c>
      <c r="K321">
        <v>0.16666666666666671</v>
      </c>
      <c r="L321">
        <v>-4.1460913069120444</v>
      </c>
      <c r="M321">
        <v>0.2</v>
      </c>
      <c r="N321">
        <v>0.46666666666666667</v>
      </c>
    </row>
    <row r="322" spans="1:14" x14ac:dyDescent="0.25">
      <c r="A322" s="69" t="s">
        <v>18</v>
      </c>
      <c r="B322">
        <v>49.8046875</v>
      </c>
      <c r="C322">
        <v>62.321842101442627</v>
      </c>
      <c r="D322">
        <v>72.265625</v>
      </c>
      <c r="E322">
        <v>264.6484375</v>
      </c>
    </row>
    <row r="323" spans="1:14" x14ac:dyDescent="0.25">
      <c r="A323" s="69" t="s">
        <v>26</v>
      </c>
      <c r="B323">
        <v>20.5078125</v>
      </c>
      <c r="C323">
        <v>88.702868387881239</v>
      </c>
      <c r="D323">
        <v>259.765625</v>
      </c>
      <c r="E323">
        <v>333.0078125</v>
      </c>
    </row>
    <row r="324" spans="1:14" x14ac:dyDescent="0.25">
      <c r="A324" s="69" t="s">
        <v>21</v>
      </c>
      <c r="B324">
        <v>49.8046875</v>
      </c>
      <c r="C324">
        <v>131.90299502917981</v>
      </c>
      <c r="D324">
        <v>239.2578125</v>
      </c>
      <c r="E324">
        <v>395.5078125</v>
      </c>
    </row>
    <row r="325" spans="1:14" x14ac:dyDescent="0.25">
      <c r="A325" s="69" t="s">
        <v>28</v>
      </c>
      <c r="B325">
        <v>49.8046875</v>
      </c>
      <c r="C325">
        <v>129.12590323286921</v>
      </c>
      <c r="D325">
        <v>257.8125</v>
      </c>
      <c r="E325">
        <v>362.3046875</v>
      </c>
    </row>
    <row r="326" spans="1:14" x14ac:dyDescent="0.25">
      <c r="A326" s="69" t="s">
        <v>24</v>
      </c>
      <c r="B326">
        <v>19.53125</v>
      </c>
      <c r="C326">
        <v>47.329793153977427</v>
      </c>
      <c r="D326">
        <v>96.6796875</v>
      </c>
      <c r="E326">
        <v>250</v>
      </c>
    </row>
    <row r="327" spans="1:14" x14ac:dyDescent="0.25">
      <c r="A327" s="69" t="s">
        <v>29</v>
      </c>
      <c r="B327">
        <v>19.53125</v>
      </c>
      <c r="C327">
        <v>86.67530020652066</v>
      </c>
      <c r="D327">
        <v>160.15625</v>
      </c>
      <c r="E327">
        <v>450.1953125</v>
      </c>
    </row>
    <row r="330" spans="1:14" x14ac:dyDescent="0.25">
      <c r="A330" s="165" t="s">
        <v>207</v>
      </c>
      <c r="J330" s="165" t="s">
        <v>208</v>
      </c>
    </row>
    <row r="331" spans="1:14" x14ac:dyDescent="0.25">
      <c r="A331" s="69"/>
      <c r="B331" s="69" t="s">
        <v>101</v>
      </c>
      <c r="C331" s="69" t="s">
        <v>102</v>
      </c>
      <c r="D331" s="69" t="s">
        <v>103</v>
      </c>
      <c r="E331" s="69" t="s">
        <v>104</v>
      </c>
      <c r="J331" s="69"/>
      <c r="K331" s="69" t="s">
        <v>101</v>
      </c>
      <c r="L331" s="69" t="s">
        <v>102</v>
      </c>
      <c r="M331" s="69" t="s">
        <v>103</v>
      </c>
      <c r="N331" s="69" t="s">
        <v>104</v>
      </c>
    </row>
    <row r="332" spans="1:14" x14ac:dyDescent="0.25">
      <c r="A332" s="69" t="s">
        <v>15</v>
      </c>
      <c r="B332">
        <v>15.625</v>
      </c>
      <c r="C332">
        <v>68.767195195664826</v>
      </c>
      <c r="D332">
        <v>113.28125</v>
      </c>
      <c r="E332">
        <v>217.7734375</v>
      </c>
      <c r="J332" s="69" t="s">
        <v>12</v>
      </c>
      <c r="K332">
        <v>0.42857142857142849</v>
      </c>
      <c r="L332">
        <v>0.71817462432737378</v>
      </c>
      <c r="M332">
        <v>0.8571428571428571</v>
      </c>
      <c r="N332">
        <v>1</v>
      </c>
    </row>
    <row r="333" spans="1:14" x14ac:dyDescent="0.25">
      <c r="A333" s="69" t="s">
        <v>25</v>
      </c>
      <c r="B333">
        <v>18.5546875</v>
      </c>
      <c r="C333">
        <v>44.391576565426973</v>
      </c>
      <c r="D333">
        <v>128.90625</v>
      </c>
      <c r="E333">
        <v>346.6796875</v>
      </c>
      <c r="J333" s="69" t="s">
        <v>105</v>
      </c>
      <c r="K333">
        <v>0.14285714285714279</v>
      </c>
      <c r="L333">
        <v>0.38550304266077678</v>
      </c>
      <c r="M333">
        <v>0.5714285714285714</v>
      </c>
      <c r="N333">
        <v>0.71428571428571419</v>
      </c>
    </row>
    <row r="334" spans="1:14" x14ac:dyDescent="0.25">
      <c r="A334" s="69" t="s">
        <v>18</v>
      </c>
      <c r="B334">
        <v>49.8046875</v>
      </c>
      <c r="C334">
        <v>72.0500887330425</v>
      </c>
      <c r="D334">
        <v>102.5390625</v>
      </c>
      <c r="E334">
        <v>167.96875</v>
      </c>
    </row>
    <row r="335" spans="1:14" x14ac:dyDescent="0.25">
      <c r="A335" s="69" t="s">
        <v>26</v>
      </c>
      <c r="B335">
        <v>34.1796875</v>
      </c>
      <c r="C335">
        <v>66.302310792953833</v>
      </c>
      <c r="D335">
        <v>112.3046875</v>
      </c>
      <c r="E335">
        <v>331.0546875</v>
      </c>
    </row>
    <row r="336" spans="1:14" x14ac:dyDescent="0.25">
      <c r="A336" s="69" t="s">
        <v>21</v>
      </c>
      <c r="B336">
        <v>40.0390625</v>
      </c>
      <c r="C336">
        <v>109.48059726703011</v>
      </c>
      <c r="D336">
        <v>175.78125</v>
      </c>
      <c r="E336">
        <v>301.7578125</v>
      </c>
    </row>
    <row r="337" spans="1:14" x14ac:dyDescent="0.25">
      <c r="A337" s="69" t="s">
        <v>28</v>
      </c>
      <c r="B337">
        <v>49.8046875</v>
      </c>
      <c r="C337">
        <v>107.8764613213262</v>
      </c>
      <c r="D337">
        <v>209.9609375</v>
      </c>
      <c r="E337">
        <v>316.40625</v>
      </c>
    </row>
    <row r="338" spans="1:14" x14ac:dyDescent="0.25">
      <c r="A338" s="69" t="s">
        <v>24</v>
      </c>
      <c r="B338">
        <v>43.9453125</v>
      </c>
      <c r="C338">
        <v>82.389224664676405</v>
      </c>
      <c r="D338">
        <v>114.2578125</v>
      </c>
      <c r="E338">
        <v>247.0703125</v>
      </c>
    </row>
    <row r="339" spans="1:14" x14ac:dyDescent="0.25">
      <c r="A339" s="69" t="s">
        <v>29</v>
      </c>
      <c r="B339">
        <v>17.578125</v>
      </c>
      <c r="C339">
        <v>65.56401533508749</v>
      </c>
      <c r="D339">
        <v>140.625</v>
      </c>
      <c r="E339">
        <v>263.671875</v>
      </c>
    </row>
    <row r="342" spans="1:14" x14ac:dyDescent="0.25">
      <c r="A342" s="165" t="s">
        <v>209</v>
      </c>
      <c r="J342" s="165" t="s">
        <v>210</v>
      </c>
    </row>
    <row r="343" spans="1:14" x14ac:dyDescent="0.25">
      <c r="A343" s="69"/>
      <c r="B343" s="69" t="s">
        <v>101</v>
      </c>
      <c r="C343" s="69" t="s">
        <v>102</v>
      </c>
      <c r="D343" s="69" t="s">
        <v>103</v>
      </c>
      <c r="E343" s="69" t="s">
        <v>104</v>
      </c>
      <c r="J343" s="69"/>
      <c r="K343" s="69" t="s">
        <v>101</v>
      </c>
      <c r="L343" s="69" t="s">
        <v>102</v>
      </c>
      <c r="M343" s="69" t="s">
        <v>103</v>
      </c>
      <c r="N343" s="69" t="s">
        <v>104</v>
      </c>
    </row>
    <row r="344" spans="1:14" x14ac:dyDescent="0.25">
      <c r="A344" s="69" t="s">
        <v>15</v>
      </c>
      <c r="B344">
        <v>15.625</v>
      </c>
      <c r="C344">
        <v>63.941523212282178</v>
      </c>
      <c r="D344">
        <v>114.2578125</v>
      </c>
      <c r="E344">
        <v>214.84375</v>
      </c>
      <c r="J344" s="69" t="s">
        <v>12</v>
      </c>
      <c r="K344">
        <v>3.3333333333333333E-2</v>
      </c>
      <c r="L344">
        <v>4.0273966647851109</v>
      </c>
      <c r="M344">
        <v>0.2</v>
      </c>
      <c r="N344">
        <v>0.46666666666666667</v>
      </c>
    </row>
    <row r="345" spans="1:14" x14ac:dyDescent="0.25">
      <c r="A345" s="69" t="s">
        <v>25</v>
      </c>
      <c r="B345">
        <v>18.5546875</v>
      </c>
      <c r="C345">
        <v>53.650897150597501</v>
      </c>
      <c r="D345">
        <v>144.53125</v>
      </c>
      <c r="E345">
        <v>319.3359375</v>
      </c>
      <c r="J345" s="69" t="s">
        <v>105</v>
      </c>
      <c r="K345">
        <v>3.3333333333333333E-2</v>
      </c>
      <c r="L345">
        <v>2.6824828642589158</v>
      </c>
      <c r="M345">
        <v>0.46666666666666667</v>
      </c>
      <c r="N345">
        <v>0.46666666666666667</v>
      </c>
    </row>
    <row r="346" spans="1:14" x14ac:dyDescent="0.25">
      <c r="A346" s="69" t="s">
        <v>18</v>
      </c>
      <c r="B346">
        <v>49.8046875</v>
      </c>
      <c r="C346">
        <v>81.681552191644613</v>
      </c>
      <c r="D346">
        <v>131.8359375</v>
      </c>
      <c r="E346">
        <v>261.71875</v>
      </c>
    </row>
    <row r="347" spans="1:14" x14ac:dyDescent="0.25">
      <c r="A347" s="69" t="s">
        <v>26</v>
      </c>
      <c r="B347">
        <v>22.4609375</v>
      </c>
      <c r="C347">
        <v>127.91022083230951</v>
      </c>
      <c r="D347">
        <v>190.4296875</v>
      </c>
      <c r="E347">
        <v>436.5234375</v>
      </c>
    </row>
    <row r="348" spans="1:14" x14ac:dyDescent="0.25">
      <c r="A348" s="69" t="s">
        <v>21</v>
      </c>
      <c r="B348">
        <v>24.4140625</v>
      </c>
      <c r="C348">
        <v>120.16022748146329</v>
      </c>
      <c r="D348">
        <v>241.2109375</v>
      </c>
      <c r="E348">
        <v>385.7421875</v>
      </c>
    </row>
    <row r="349" spans="1:14" x14ac:dyDescent="0.25">
      <c r="A349" s="69" t="s">
        <v>28</v>
      </c>
      <c r="B349">
        <v>49.8046875</v>
      </c>
      <c r="C349">
        <v>97.79130521717255</v>
      </c>
      <c r="D349">
        <v>228.515625</v>
      </c>
      <c r="E349">
        <v>311.5234375</v>
      </c>
    </row>
    <row r="350" spans="1:14" x14ac:dyDescent="0.25">
      <c r="A350" s="69" t="s">
        <v>24</v>
      </c>
      <c r="B350">
        <v>19.53125</v>
      </c>
      <c r="C350">
        <v>71.102509604780792</v>
      </c>
      <c r="D350">
        <v>57.6171875</v>
      </c>
      <c r="E350">
        <v>366.2109375</v>
      </c>
    </row>
    <row r="351" spans="1:14" x14ac:dyDescent="0.25">
      <c r="A351" s="69" t="s">
        <v>29</v>
      </c>
      <c r="B351">
        <v>18.5546875</v>
      </c>
      <c r="C351">
        <v>-34.058096464771317</v>
      </c>
      <c r="D351">
        <v>111.328125</v>
      </c>
      <c r="E351">
        <v>191.40625</v>
      </c>
    </row>
    <row r="354" spans="1:14" x14ac:dyDescent="0.25">
      <c r="A354" s="165" t="s">
        <v>211</v>
      </c>
      <c r="J354" s="165" t="s">
        <v>212</v>
      </c>
    </row>
    <row r="355" spans="1:14" x14ac:dyDescent="0.25">
      <c r="A355" s="69"/>
      <c r="B355" s="69" t="s">
        <v>101</v>
      </c>
      <c r="C355" s="69" t="s">
        <v>102</v>
      </c>
      <c r="D355" s="69" t="s">
        <v>103</v>
      </c>
      <c r="E355" s="69" t="s">
        <v>104</v>
      </c>
      <c r="J355" s="69"/>
      <c r="K355" s="69" t="s">
        <v>101</v>
      </c>
      <c r="L355" s="69" t="s">
        <v>102</v>
      </c>
      <c r="M355" s="69" t="s">
        <v>103</v>
      </c>
      <c r="N355" s="69" t="s">
        <v>104</v>
      </c>
    </row>
    <row r="356" spans="1:14" x14ac:dyDescent="0.25">
      <c r="A356" s="69" t="s">
        <v>15</v>
      </c>
      <c r="B356">
        <v>23.4375</v>
      </c>
      <c r="C356">
        <v>80.759952650267053</v>
      </c>
      <c r="D356">
        <v>80.078125</v>
      </c>
      <c r="E356">
        <v>222.65625</v>
      </c>
      <c r="J356" s="69" t="s">
        <v>12</v>
      </c>
      <c r="K356">
        <v>6.6666666666666666E-2</v>
      </c>
      <c r="L356">
        <v>0.97528944561851882</v>
      </c>
      <c r="M356">
        <v>0.6</v>
      </c>
      <c r="N356">
        <v>1.5</v>
      </c>
    </row>
    <row r="357" spans="1:14" x14ac:dyDescent="0.25">
      <c r="A357" s="69" t="s">
        <v>25</v>
      </c>
      <c r="B357">
        <v>19.53125</v>
      </c>
      <c r="C357">
        <v>89.642718153508667</v>
      </c>
      <c r="D357">
        <v>120.1171875</v>
      </c>
      <c r="E357">
        <v>291.9921875</v>
      </c>
      <c r="J357" s="69" t="s">
        <v>105</v>
      </c>
      <c r="K357">
        <v>0.1333333333333333</v>
      </c>
      <c r="L357">
        <v>0.54800198415989765</v>
      </c>
      <c r="M357">
        <v>0.3</v>
      </c>
      <c r="N357">
        <v>0.9</v>
      </c>
    </row>
    <row r="358" spans="1:14" x14ac:dyDescent="0.25">
      <c r="A358" s="69" t="s">
        <v>18</v>
      </c>
      <c r="B358">
        <v>49.8046875</v>
      </c>
      <c r="C358">
        <v>50.342642100690817</v>
      </c>
      <c r="D358">
        <v>57.6171875</v>
      </c>
      <c r="E358">
        <v>107.421875</v>
      </c>
    </row>
    <row r="359" spans="1:14" x14ac:dyDescent="0.25">
      <c r="A359" s="69" t="s">
        <v>26</v>
      </c>
      <c r="B359">
        <v>17.578125</v>
      </c>
      <c r="C359">
        <v>126.3757285010883</v>
      </c>
      <c r="D359">
        <v>154.296875</v>
      </c>
      <c r="E359">
        <v>375</v>
      </c>
    </row>
    <row r="360" spans="1:14" x14ac:dyDescent="0.25">
      <c r="A360" s="69" t="s">
        <v>21</v>
      </c>
      <c r="B360">
        <v>61.5234375</v>
      </c>
      <c r="C360">
        <v>110.1118446331474</v>
      </c>
      <c r="D360">
        <v>125.9765625</v>
      </c>
      <c r="E360">
        <v>232.421875</v>
      </c>
    </row>
    <row r="361" spans="1:14" x14ac:dyDescent="0.25">
      <c r="A361" s="69" t="s">
        <v>28</v>
      </c>
      <c r="B361">
        <v>49.8046875</v>
      </c>
      <c r="C361">
        <v>128.85687815942441</v>
      </c>
      <c r="D361">
        <v>182.6171875</v>
      </c>
      <c r="E361">
        <v>269.53125</v>
      </c>
    </row>
    <row r="362" spans="1:14" x14ac:dyDescent="0.25">
      <c r="A362" s="69" t="s">
        <v>24</v>
      </c>
      <c r="B362">
        <v>44.921875</v>
      </c>
      <c r="C362">
        <v>65.251634614164089</v>
      </c>
      <c r="D362">
        <v>94.7265625</v>
      </c>
      <c r="E362">
        <v>156.25</v>
      </c>
    </row>
    <row r="363" spans="1:14" x14ac:dyDescent="0.25">
      <c r="A363" s="69" t="s">
        <v>29</v>
      </c>
      <c r="B363">
        <v>68.359375</v>
      </c>
      <c r="C363">
        <v>100.6663629195949</v>
      </c>
      <c r="D363">
        <v>118.1640625</v>
      </c>
      <c r="E363">
        <v>199.21875</v>
      </c>
    </row>
    <row r="390" spans="1:5" x14ac:dyDescent="0.25">
      <c r="A390" s="165" t="s">
        <v>180</v>
      </c>
    </row>
    <row r="391" spans="1:5" x14ac:dyDescent="0.25">
      <c r="A391" s="69"/>
      <c r="B391" s="69" t="s">
        <v>101</v>
      </c>
      <c r="C391" s="69" t="s">
        <v>102</v>
      </c>
      <c r="D391" s="69" t="s">
        <v>103</v>
      </c>
      <c r="E391" s="69" t="s">
        <v>104</v>
      </c>
    </row>
    <row r="392" spans="1:5" x14ac:dyDescent="0.25">
      <c r="A392" s="69" t="s">
        <v>15</v>
      </c>
      <c r="B392">
        <v>0.9765625</v>
      </c>
      <c r="C392">
        <v>2.8729514874295159</v>
      </c>
      <c r="D392">
        <v>4.8828125</v>
      </c>
      <c r="E392">
        <v>6.8359375</v>
      </c>
    </row>
    <row r="393" spans="1:5" x14ac:dyDescent="0.25">
      <c r="A393" s="69" t="s">
        <v>25</v>
      </c>
      <c r="B393">
        <v>0.9765625</v>
      </c>
      <c r="C393">
        <v>3.033308819161308</v>
      </c>
      <c r="D393">
        <v>5.859375</v>
      </c>
      <c r="E393">
        <v>6.8359375</v>
      </c>
    </row>
    <row r="394" spans="1:5" x14ac:dyDescent="0.25">
      <c r="A394" s="69" t="s">
        <v>18</v>
      </c>
      <c r="B394">
        <v>0.9765625</v>
      </c>
      <c r="C394">
        <v>3.1929494331460608</v>
      </c>
      <c r="D394">
        <v>5.859375</v>
      </c>
      <c r="E394">
        <v>6.8359375</v>
      </c>
    </row>
    <row r="395" spans="1:5" x14ac:dyDescent="0.25">
      <c r="A395" s="69" t="s">
        <v>26</v>
      </c>
      <c r="B395">
        <v>1.953125</v>
      </c>
      <c r="C395">
        <v>3.3132869889483159</v>
      </c>
      <c r="D395">
        <v>5.859375</v>
      </c>
      <c r="E395">
        <v>7.8125</v>
      </c>
    </row>
    <row r="396" spans="1:5" x14ac:dyDescent="0.25">
      <c r="A396" s="69" t="s">
        <v>21</v>
      </c>
      <c r="B396">
        <v>0.9765625</v>
      </c>
      <c r="C396">
        <v>3.123863498655914</v>
      </c>
      <c r="D396">
        <v>5.859375</v>
      </c>
      <c r="E396">
        <v>7.8125</v>
      </c>
    </row>
    <row r="397" spans="1:5" x14ac:dyDescent="0.25">
      <c r="A397" s="69" t="s">
        <v>28</v>
      </c>
      <c r="B397">
        <v>0.9765625</v>
      </c>
      <c r="C397">
        <v>3.1217136559487528</v>
      </c>
      <c r="D397">
        <v>4.8828125</v>
      </c>
      <c r="E397">
        <v>6.8359375</v>
      </c>
    </row>
    <row r="398" spans="1:5" x14ac:dyDescent="0.25">
      <c r="A398" s="69" t="s">
        <v>24</v>
      </c>
      <c r="B398">
        <v>0.9765625</v>
      </c>
      <c r="C398">
        <v>3.2088901281673681</v>
      </c>
      <c r="D398">
        <v>5.859375</v>
      </c>
      <c r="E398">
        <v>7.8125</v>
      </c>
    </row>
    <row r="399" spans="1:5" x14ac:dyDescent="0.25">
      <c r="A399" s="69" t="s">
        <v>29</v>
      </c>
      <c r="B399">
        <v>0.9765625</v>
      </c>
      <c r="C399">
        <v>3.12149463645755</v>
      </c>
      <c r="D399">
        <v>5.859375</v>
      </c>
      <c r="E399">
        <v>6.8359375</v>
      </c>
    </row>
    <row r="407" spans="1:20" x14ac:dyDescent="0.25">
      <c r="A407" s="165" t="s">
        <v>128</v>
      </c>
      <c r="L407" s="165" t="s">
        <v>129</v>
      </c>
    </row>
    <row r="408" spans="1:20" x14ac:dyDescent="0.25">
      <c r="A408" s="154"/>
      <c r="B408" s="154" t="s">
        <v>12</v>
      </c>
      <c r="D408" s="154" t="s">
        <v>105</v>
      </c>
      <c r="G408" s="154"/>
      <c r="H408" s="154" t="s">
        <v>130</v>
      </c>
      <c r="L408" s="155"/>
      <c r="M408" s="155" t="s">
        <v>131</v>
      </c>
      <c r="N408" s="155" t="s">
        <v>132</v>
      </c>
      <c r="O408" s="155" t="s">
        <v>133</v>
      </c>
      <c r="P408" s="155" t="s">
        <v>134</v>
      </c>
      <c r="Q408" s="155" t="s">
        <v>135</v>
      </c>
      <c r="R408" s="155" t="s">
        <v>136</v>
      </c>
      <c r="S408" s="155" t="s">
        <v>137</v>
      </c>
      <c r="T408" s="155" t="s">
        <v>138</v>
      </c>
    </row>
    <row r="409" spans="1:20" x14ac:dyDescent="0.25">
      <c r="A409" s="154"/>
      <c r="B409" s="154" t="s">
        <v>139</v>
      </c>
      <c r="C409" s="154" t="s">
        <v>140</v>
      </c>
      <c r="D409" s="154" t="s">
        <v>139</v>
      </c>
      <c r="E409" s="154" t="s">
        <v>140</v>
      </c>
      <c r="G409" s="154" t="s">
        <v>141</v>
      </c>
      <c r="H409">
        <v>59.156587697407218</v>
      </c>
      <c r="L409" s="155" t="s">
        <v>141</v>
      </c>
      <c r="M409">
        <v>0.97828705947381434</v>
      </c>
      <c r="N409">
        <v>0.924674032009557</v>
      </c>
      <c r="O409">
        <v>0.96647164664577723</v>
      </c>
      <c r="P409">
        <v>0.92693922828795805</v>
      </c>
      <c r="Q409">
        <v>0.76726596013562709</v>
      </c>
      <c r="R409">
        <v>0.84502553854014628</v>
      </c>
      <c r="S409">
        <v>0.91248476055530314</v>
      </c>
      <c r="T409">
        <v>0.88817128270899715</v>
      </c>
    </row>
    <row r="410" spans="1:20" x14ac:dyDescent="0.25">
      <c r="A410" s="154" t="s">
        <v>141</v>
      </c>
      <c r="B410">
        <v>2.1804388405423798</v>
      </c>
      <c r="C410">
        <v>0.45950611611655962</v>
      </c>
      <c r="D410">
        <v>4.0578018843355768</v>
      </c>
      <c r="E410">
        <v>-3.1083721980795871</v>
      </c>
      <c r="G410" s="154" t="s">
        <v>142</v>
      </c>
      <c r="H410">
        <v>27.32644018386495</v>
      </c>
      <c r="L410" s="155" t="s">
        <v>142</v>
      </c>
      <c r="M410">
        <v>0.92697705051284895</v>
      </c>
      <c r="N410">
        <v>0.96409249582300649</v>
      </c>
      <c r="O410">
        <v>0.86888869024826609</v>
      </c>
      <c r="P410">
        <v>0.96200844549332121</v>
      </c>
      <c r="Q410">
        <v>1</v>
      </c>
      <c r="R410">
        <v>0.99999999999999989</v>
      </c>
      <c r="S410">
        <v>0.97796888058419762</v>
      </c>
      <c r="T410">
        <v>0.95466952795934601</v>
      </c>
    </row>
    <row r="411" spans="1:20" x14ac:dyDescent="0.25">
      <c r="A411" s="154" t="s">
        <v>142</v>
      </c>
      <c r="B411">
        <v>1.550434127780423</v>
      </c>
      <c r="C411">
        <v>-0.41676357831435018</v>
      </c>
      <c r="D411">
        <v>1.593982597440406</v>
      </c>
      <c r="E411">
        <v>0.3527535208185742</v>
      </c>
      <c r="G411" s="154" t="s">
        <v>143</v>
      </c>
      <c r="H411">
        <v>98.218671967518276</v>
      </c>
      <c r="L411" s="155" t="s">
        <v>143</v>
      </c>
      <c r="M411">
        <v>0.90213626589896856</v>
      </c>
      <c r="N411">
        <v>0.96943434511601212</v>
      </c>
      <c r="O411">
        <v>0.84724608593982498</v>
      </c>
      <c r="P411">
        <v>1</v>
      </c>
      <c r="Q411">
        <v>0.83111110267099253</v>
      </c>
      <c r="R411">
        <v>0.99819049517827119</v>
      </c>
      <c r="S411">
        <v>0.92540390961604824</v>
      </c>
      <c r="T411">
        <v>0.93341566447106539</v>
      </c>
    </row>
    <row r="412" spans="1:20" x14ac:dyDescent="0.25">
      <c r="A412" s="154" t="s">
        <v>143</v>
      </c>
      <c r="B412">
        <v>3.1395843144769162</v>
      </c>
      <c r="C412">
        <v>2.1547018961054478</v>
      </c>
      <c r="D412">
        <v>4.548134249377461</v>
      </c>
      <c r="E412">
        <v>-2.3422585923703751</v>
      </c>
      <c r="G412" s="154" t="s">
        <v>144</v>
      </c>
      <c r="H412">
        <v>94.86739739381062</v>
      </c>
      <c r="L412" s="155" t="s">
        <v>144</v>
      </c>
      <c r="M412">
        <v>0.97768740761519701</v>
      </c>
      <c r="N412">
        <v>0.91933814369883249</v>
      </c>
      <c r="O412">
        <v>0.89923584944747303</v>
      </c>
      <c r="P412">
        <v>0.90136214315930996</v>
      </c>
      <c r="Q412">
        <v>0.81618929033343535</v>
      </c>
      <c r="R412">
        <v>0.89963469627832204</v>
      </c>
      <c r="S412">
        <v>0.93472953707428841</v>
      </c>
      <c r="T412">
        <v>0.87275199199856912</v>
      </c>
    </row>
    <row r="413" spans="1:20" x14ac:dyDescent="0.25">
      <c r="A413" s="154" t="s">
        <v>144</v>
      </c>
      <c r="B413">
        <v>2.606116197441021</v>
      </c>
      <c r="C413">
        <v>-0.10235514523081959</v>
      </c>
      <c r="D413">
        <v>3.4551123490978508</v>
      </c>
      <c r="E413">
        <v>1.587504594066141</v>
      </c>
      <c r="G413" s="154" t="s">
        <v>145</v>
      </c>
      <c r="H413">
        <v>78.976901574208242</v>
      </c>
      <c r="L413" s="155" t="s">
        <v>145</v>
      </c>
      <c r="M413">
        <v>0.92096428095822069</v>
      </c>
      <c r="N413">
        <v>0.9037925680948935</v>
      </c>
      <c r="O413">
        <v>0.89225089063774032</v>
      </c>
      <c r="P413">
        <v>0.88442563492104709</v>
      </c>
      <c r="Q413">
        <v>0.72308855294478225</v>
      </c>
      <c r="R413">
        <v>0.83524948819969447</v>
      </c>
      <c r="S413">
        <v>0.92231786353775669</v>
      </c>
      <c r="T413">
        <v>0.86274406789139046</v>
      </c>
    </row>
    <row r="414" spans="1:20" x14ac:dyDescent="0.25">
      <c r="A414" s="154" t="s">
        <v>145</v>
      </c>
      <c r="B414">
        <v>2.5024566477495478</v>
      </c>
      <c r="C414">
        <v>-1.8820962226487541</v>
      </c>
      <c r="D414">
        <v>3.2610895579389281</v>
      </c>
      <c r="E414">
        <v>-0.18714088631376841</v>
      </c>
      <c r="G414" s="154" t="s">
        <v>146</v>
      </c>
      <c r="H414">
        <v>74.650678360984529</v>
      </c>
      <c r="L414" s="155" t="s">
        <v>146</v>
      </c>
      <c r="M414">
        <v>1</v>
      </c>
      <c r="N414">
        <v>0.98090973186492325</v>
      </c>
      <c r="O414">
        <v>1</v>
      </c>
      <c r="P414">
        <v>0.88186331974741661</v>
      </c>
      <c r="Q414">
        <v>0.62097303075328569</v>
      </c>
      <c r="R414">
        <v>0.84585649470866109</v>
      </c>
      <c r="S414">
        <v>0.91695844496879153</v>
      </c>
      <c r="T414">
        <v>0.98216525732547788</v>
      </c>
    </row>
    <row r="415" spans="1:20" x14ac:dyDescent="0.25">
      <c r="A415" s="154" t="s">
        <v>146</v>
      </c>
      <c r="B415">
        <v>3.726492076656919</v>
      </c>
      <c r="C415">
        <v>1.5727840978616929</v>
      </c>
      <c r="D415">
        <v>4.7323594903123007</v>
      </c>
      <c r="E415">
        <v>-1.2078207002410171</v>
      </c>
      <c r="G415" s="154" t="s">
        <v>147</v>
      </c>
      <c r="H415">
        <v>51.71954051190842</v>
      </c>
      <c r="L415" s="155" t="s">
        <v>147</v>
      </c>
      <c r="M415">
        <v>0.9302114365122347</v>
      </c>
      <c r="N415">
        <v>1</v>
      </c>
      <c r="O415">
        <v>0.86884735641354016</v>
      </c>
      <c r="P415">
        <v>0.89555344444959084</v>
      </c>
      <c r="Q415">
        <v>0.67296361910830005</v>
      </c>
      <c r="R415">
        <v>0.87840442677333841</v>
      </c>
      <c r="S415">
        <v>0.90970294806008956</v>
      </c>
      <c r="T415">
        <v>0.9011328543152185</v>
      </c>
    </row>
    <row r="416" spans="1:20" x14ac:dyDescent="0.25">
      <c r="A416" s="154" t="s">
        <v>147</v>
      </c>
      <c r="B416">
        <v>1.254374065123335</v>
      </c>
      <c r="C416">
        <v>-0.26812296261253488</v>
      </c>
      <c r="D416">
        <v>4.9718657863634661</v>
      </c>
      <c r="E416">
        <v>2.7031179306562461</v>
      </c>
      <c r="G416" s="154" t="s">
        <v>148</v>
      </c>
      <c r="H416">
        <v>81.091358980294586</v>
      </c>
      <c r="L416" s="155" t="s">
        <v>148</v>
      </c>
      <c r="M416">
        <v>0.87948293082956186</v>
      </c>
      <c r="N416">
        <v>0.91168510606868358</v>
      </c>
      <c r="O416">
        <v>0.81064780963695859</v>
      </c>
      <c r="P416">
        <v>0.79708900469883781</v>
      </c>
      <c r="Q416">
        <v>0.6344030419012151</v>
      </c>
      <c r="R416">
        <v>0.85959507695139536</v>
      </c>
      <c r="S416">
        <v>0.89162303521982311</v>
      </c>
      <c r="T416">
        <v>0.86117157238174946</v>
      </c>
    </row>
    <row r="417" spans="1:20" x14ac:dyDescent="0.25">
      <c r="A417" s="154" t="s">
        <v>148</v>
      </c>
      <c r="B417">
        <v>2.091533132014578</v>
      </c>
      <c r="C417">
        <v>-5.1317174645359046E-3</v>
      </c>
      <c r="D417">
        <v>3.7504532566098199</v>
      </c>
      <c r="E417">
        <v>-1.029910744784778</v>
      </c>
      <c r="G417" s="154" t="s">
        <v>149</v>
      </c>
      <c r="H417">
        <v>39.4972657356384</v>
      </c>
      <c r="L417" s="155" t="s">
        <v>149</v>
      </c>
      <c r="M417">
        <v>0.92799329939484854</v>
      </c>
      <c r="N417">
        <v>0.9225137398191896</v>
      </c>
      <c r="O417">
        <v>0.85565422285625736</v>
      </c>
      <c r="P417">
        <v>0.84203916474356977</v>
      </c>
      <c r="Q417">
        <v>0.71067123780912866</v>
      </c>
      <c r="R417">
        <v>0.91079294344019668</v>
      </c>
      <c r="S417">
        <v>0.99999999999999989</v>
      </c>
      <c r="T417">
        <v>0.87694552329893782</v>
      </c>
    </row>
    <row r="418" spans="1:20" x14ac:dyDescent="0.25">
      <c r="A418" s="154" t="s">
        <v>149</v>
      </c>
      <c r="B418">
        <v>1.455067498331476</v>
      </c>
      <c r="C418">
        <v>-1.40898484833204</v>
      </c>
      <c r="D418">
        <v>2.8266895491057982</v>
      </c>
      <c r="E418">
        <v>1.634337540890519</v>
      </c>
      <c r="G418" s="154" t="s">
        <v>150</v>
      </c>
      <c r="H418">
        <v>43.718410216311142</v>
      </c>
      <c r="L418" s="155" t="s">
        <v>150</v>
      </c>
      <c r="M418">
        <v>0.85228490520073874</v>
      </c>
      <c r="N418">
        <v>0.906430375251005</v>
      </c>
      <c r="O418">
        <v>0.85779358839831754</v>
      </c>
      <c r="P418">
        <v>0.84333806310928716</v>
      </c>
      <c r="Q418">
        <v>0.66196247904787764</v>
      </c>
      <c r="R418">
        <v>0.88391444553010534</v>
      </c>
      <c r="S418">
        <v>0.8888695251861457</v>
      </c>
      <c r="T418">
        <v>1</v>
      </c>
    </row>
    <row r="419" spans="1:20" x14ac:dyDescent="0.25">
      <c r="A419" s="154" t="s">
        <v>150</v>
      </c>
      <c r="B419">
        <v>2.1817154970304231</v>
      </c>
      <c r="C419">
        <v>0.3582852175186661</v>
      </c>
      <c r="D419">
        <v>2.0717265152688329</v>
      </c>
      <c r="E419">
        <v>-2.0285975898451158</v>
      </c>
      <c r="G419" s="154" t="s">
        <v>151</v>
      </c>
      <c r="H419">
        <v>45.979517888038423</v>
      </c>
      <c r="L419" s="155" t="s">
        <v>151</v>
      </c>
      <c r="M419">
        <v>0.86735055319700194</v>
      </c>
      <c r="N419">
        <v>0.90421794026959212</v>
      </c>
      <c r="O419">
        <v>0.78811790180316299</v>
      </c>
      <c r="P419">
        <v>0.77176440853573003</v>
      </c>
      <c r="Q419">
        <v>0.61848644711129952</v>
      </c>
      <c r="R419">
        <v>0.81841668014414493</v>
      </c>
      <c r="S419">
        <v>0.93989822701959025</v>
      </c>
      <c r="T419">
        <v>0.9103050043973514</v>
      </c>
    </row>
    <row r="420" spans="1:20" x14ac:dyDescent="0.25">
      <c r="A420" s="154" t="s">
        <v>151</v>
      </c>
      <c r="B420">
        <v>1.4931980104308089</v>
      </c>
      <c r="C420">
        <v>-4.1951139398773922E-2</v>
      </c>
      <c r="D420">
        <v>3.06262670770422</v>
      </c>
      <c r="E420">
        <v>-0.52029983186587414</v>
      </c>
      <c r="G420" s="154" t="s">
        <v>152</v>
      </c>
      <c r="H420">
        <v>71.726626334856718</v>
      </c>
      <c r="L420" s="155" t="s">
        <v>152</v>
      </c>
      <c r="M420">
        <v>0.83970691515273688</v>
      </c>
      <c r="N420">
        <v>0.85417279217765607</v>
      </c>
      <c r="O420">
        <v>0.85363330567999107</v>
      </c>
      <c r="P420">
        <v>0.82859389544116668</v>
      </c>
      <c r="Q420">
        <v>0.56671206599387325</v>
      </c>
      <c r="R420">
        <v>0.7374578842989078</v>
      </c>
      <c r="S420">
        <v>0.87638762316930052</v>
      </c>
      <c r="T420">
        <v>0.83464884631123737</v>
      </c>
    </row>
    <row r="421" spans="1:20" x14ac:dyDescent="0.25">
      <c r="A421" s="154" t="s">
        <v>152</v>
      </c>
      <c r="B421">
        <v>2.350416957166459</v>
      </c>
      <c r="C421">
        <v>4.7346219881874267</v>
      </c>
      <c r="D421">
        <v>4.1817879747357436</v>
      </c>
      <c r="E421">
        <v>-6.5424530840726751</v>
      </c>
    </row>
    <row r="430" spans="1:20" x14ac:dyDescent="0.25">
      <c r="A430" s="165" t="s">
        <v>153</v>
      </c>
      <c r="L430" s="165" t="s">
        <v>154</v>
      </c>
    </row>
    <row r="431" spans="1:20" x14ac:dyDescent="0.25">
      <c r="A431" s="154"/>
      <c r="B431" s="154" t="s">
        <v>12</v>
      </c>
      <c r="D431" s="154" t="s">
        <v>105</v>
      </c>
      <c r="G431" s="154"/>
      <c r="H431" s="154" t="s">
        <v>130</v>
      </c>
      <c r="L431" s="155"/>
      <c r="M431" s="155" t="s">
        <v>131</v>
      </c>
      <c r="N431" s="155" t="s">
        <v>132</v>
      </c>
      <c r="O431" s="155" t="s">
        <v>133</v>
      </c>
      <c r="P431" s="155" t="s">
        <v>134</v>
      </c>
      <c r="Q431" s="155" t="s">
        <v>135</v>
      </c>
      <c r="R431" s="155" t="s">
        <v>136</v>
      </c>
      <c r="S431" s="155" t="s">
        <v>137</v>
      </c>
      <c r="T431" s="155" t="s">
        <v>138</v>
      </c>
    </row>
    <row r="432" spans="1:20" x14ac:dyDescent="0.25">
      <c r="A432" s="154"/>
      <c r="B432" s="154" t="s">
        <v>139</v>
      </c>
      <c r="C432" s="154" t="s">
        <v>140</v>
      </c>
      <c r="D432" s="154" t="s">
        <v>139</v>
      </c>
      <c r="E432" s="154" t="s">
        <v>140</v>
      </c>
      <c r="G432" s="154" t="s">
        <v>141</v>
      </c>
      <c r="H432">
        <v>15.632001558453091</v>
      </c>
      <c r="L432" s="155" t="s">
        <v>155</v>
      </c>
      <c r="M432">
        <v>1</v>
      </c>
      <c r="N432">
        <v>0.99999999999999989</v>
      </c>
      <c r="O432">
        <v>1</v>
      </c>
      <c r="P432">
        <v>1</v>
      </c>
      <c r="Q432">
        <v>0.93342438952237483</v>
      </c>
      <c r="R432">
        <v>0.90413312952671321</v>
      </c>
      <c r="S432">
        <v>1</v>
      </c>
      <c r="T432">
        <v>0.91414872875204056</v>
      </c>
    </row>
    <row r="433" spans="1:20" x14ac:dyDescent="0.25">
      <c r="A433" s="154" t="s">
        <v>141</v>
      </c>
      <c r="B433">
        <v>1.4160159970278019</v>
      </c>
      <c r="C433">
        <v>0.85199746173863755</v>
      </c>
      <c r="D433">
        <v>2.0141667991116909</v>
      </c>
      <c r="E433">
        <v>-1.274051576632611</v>
      </c>
      <c r="G433" s="154" t="s">
        <v>142</v>
      </c>
      <c r="H433">
        <v>11.660941540442559</v>
      </c>
      <c r="L433" s="155" t="s">
        <v>156</v>
      </c>
      <c r="M433">
        <v>0.85853536230062788</v>
      </c>
      <c r="N433">
        <v>0.79184685146244072</v>
      </c>
      <c r="O433">
        <v>0.49826297205315928</v>
      </c>
      <c r="P433">
        <v>0.66192644739525153</v>
      </c>
      <c r="Q433">
        <v>1</v>
      </c>
      <c r="R433">
        <v>1</v>
      </c>
      <c r="S433">
        <v>0.72884858569961419</v>
      </c>
      <c r="T433">
        <v>1</v>
      </c>
    </row>
    <row r="434" spans="1:20" x14ac:dyDescent="0.25">
      <c r="A434" s="154" t="s">
        <v>142</v>
      </c>
      <c r="B434">
        <v>0.61272005345364511</v>
      </c>
      <c r="C434">
        <v>0.28336889627249168</v>
      </c>
      <c r="D434">
        <v>1.54573956475152</v>
      </c>
      <c r="E434">
        <v>-0.73837089920683052</v>
      </c>
      <c r="G434" s="154" t="s">
        <v>143</v>
      </c>
      <c r="H434">
        <v>13.757296384432481</v>
      </c>
      <c r="L434" s="155" t="s">
        <v>157</v>
      </c>
      <c r="M434">
        <v>0.86026681837900998</v>
      </c>
      <c r="N434">
        <v>0.70953249641129112</v>
      </c>
      <c r="O434">
        <v>0.45533559427793752</v>
      </c>
      <c r="P434">
        <v>0.21989651178933201</v>
      </c>
      <c r="Q434">
        <v>0.27965030056570928</v>
      </c>
      <c r="R434">
        <v>0.24743975762755979</v>
      </c>
      <c r="S434">
        <v>0.22766079943197881</v>
      </c>
      <c r="T434">
        <v>0.29467963867065872</v>
      </c>
    </row>
    <row r="435" spans="1:20" x14ac:dyDescent="0.25">
      <c r="A435" s="154" t="s">
        <v>143</v>
      </c>
      <c r="B435">
        <v>1.1678683997500441</v>
      </c>
      <c r="C435">
        <v>-0.76800277245450721</v>
      </c>
      <c r="D435">
        <v>1.476270827043626</v>
      </c>
      <c r="E435">
        <v>0.23143931218794239</v>
      </c>
      <c r="G435" s="154" t="s">
        <v>144</v>
      </c>
      <c r="H435">
        <v>8.6501534774825828</v>
      </c>
      <c r="L435" s="155" t="s">
        <v>158</v>
      </c>
      <c r="M435">
        <v>0.90778302741244143</v>
      </c>
      <c r="N435">
        <v>0.84479593254396057</v>
      </c>
      <c r="O435">
        <v>0.4709395415974858</v>
      </c>
      <c r="P435">
        <v>0.26936670865468831</v>
      </c>
      <c r="Q435">
        <v>0.23690369364443351</v>
      </c>
      <c r="R435">
        <v>0.23845623013073419</v>
      </c>
      <c r="S435">
        <v>0.2160367139591455</v>
      </c>
      <c r="T435">
        <v>0.33835313017762358</v>
      </c>
    </row>
    <row r="436" spans="1:20" x14ac:dyDescent="0.25">
      <c r="A436" s="154" t="s">
        <v>144</v>
      </c>
      <c r="B436">
        <v>1.002749085251432</v>
      </c>
      <c r="C436">
        <v>1.1133946993120001</v>
      </c>
      <c r="D436">
        <v>1.1369444003725451</v>
      </c>
      <c r="E436">
        <v>-1.3914868341190501</v>
      </c>
      <c r="G436" s="154" t="s">
        <v>145</v>
      </c>
      <c r="H436">
        <v>28.938092965250789</v>
      </c>
      <c r="L436" s="155" t="s">
        <v>159</v>
      </c>
      <c r="M436">
        <v>0.89193299664060322</v>
      </c>
      <c r="N436">
        <v>0.77985742847779183</v>
      </c>
      <c r="O436">
        <v>0.44543863838748582</v>
      </c>
      <c r="P436">
        <v>0.25205301880621928</v>
      </c>
      <c r="Q436">
        <v>0.19179165562051509</v>
      </c>
      <c r="R436">
        <v>0.20423456571076651</v>
      </c>
      <c r="S436">
        <v>0.1954281667610526</v>
      </c>
      <c r="T436">
        <v>0.33932683781871881</v>
      </c>
    </row>
    <row r="437" spans="1:20" x14ac:dyDescent="0.25">
      <c r="A437" s="154" t="s">
        <v>145</v>
      </c>
      <c r="B437">
        <v>0.82763642023804396</v>
      </c>
      <c r="C437">
        <v>-0.11558062536141531</v>
      </c>
      <c r="D437">
        <v>3.0638413353773508</v>
      </c>
      <c r="E437">
        <v>0.77964089174982365</v>
      </c>
      <c r="G437" s="154" t="s">
        <v>146</v>
      </c>
      <c r="H437">
        <v>11.778241583365711</v>
      </c>
      <c r="L437" s="155" t="s">
        <v>160</v>
      </c>
      <c r="M437">
        <v>0.87581525351264566</v>
      </c>
      <c r="N437">
        <v>0.76387856715379143</v>
      </c>
      <c r="O437">
        <v>0.43836344238442038</v>
      </c>
      <c r="P437">
        <v>0.22627683124570369</v>
      </c>
      <c r="Q437">
        <v>0.2192828294193811</v>
      </c>
      <c r="R437">
        <v>0.21020943980526419</v>
      </c>
      <c r="S437">
        <v>0.19614539985459889</v>
      </c>
      <c r="T437">
        <v>0.32446978187281889</v>
      </c>
    </row>
    <row r="438" spans="1:20" x14ac:dyDescent="0.25">
      <c r="A438" s="154" t="s">
        <v>146</v>
      </c>
      <c r="B438">
        <v>1.0816690551765329</v>
      </c>
      <c r="C438">
        <v>-1.0425013517163171</v>
      </c>
      <c r="D438">
        <v>0.84090641806629862</v>
      </c>
      <c r="E438">
        <v>-0.15342749098203501</v>
      </c>
      <c r="G438" s="154" t="s">
        <v>147</v>
      </c>
      <c r="H438">
        <v>14.36065648482138</v>
      </c>
      <c r="L438" s="155" t="s">
        <v>187</v>
      </c>
      <c r="M438">
        <v>0.88457265019306164</v>
      </c>
      <c r="N438">
        <v>0.7156962941629883</v>
      </c>
      <c r="O438">
        <v>0.42835935175639972</v>
      </c>
      <c r="P438">
        <v>0.27655080228445711</v>
      </c>
      <c r="Q438">
        <v>0.35576539549216452</v>
      </c>
      <c r="R438">
        <v>0.36624077502498009</v>
      </c>
      <c r="S438">
        <v>0.35837920729164457</v>
      </c>
      <c r="T438">
        <v>0.41551788695381381</v>
      </c>
    </row>
    <row r="439" spans="1:20" x14ac:dyDescent="0.25">
      <c r="A439" s="154" t="s">
        <v>147</v>
      </c>
      <c r="B439">
        <v>0.603208536699678</v>
      </c>
      <c r="C439">
        <v>0.14475570517250241</v>
      </c>
      <c r="D439">
        <v>1.198287679777523</v>
      </c>
      <c r="E439">
        <v>0.80216189810957583</v>
      </c>
      <c r="G439" s="154" t="s">
        <v>148</v>
      </c>
      <c r="H439">
        <v>10.997583023463131</v>
      </c>
    </row>
    <row r="440" spans="1:20" x14ac:dyDescent="0.25">
      <c r="A440" s="154" t="s">
        <v>148</v>
      </c>
      <c r="B440">
        <v>1.0552519782683021</v>
      </c>
      <c r="C440">
        <v>-0.94206772188260368</v>
      </c>
      <c r="D440">
        <v>1.549297292082408</v>
      </c>
      <c r="E440">
        <v>0.95037037091660026</v>
      </c>
      <c r="G440" s="154" t="s">
        <v>149</v>
      </c>
      <c r="H440">
        <v>11.38856174630545</v>
      </c>
    </row>
    <row r="441" spans="1:20" x14ac:dyDescent="0.25">
      <c r="A441" s="154" t="s">
        <v>149</v>
      </c>
      <c r="B441">
        <v>0.87754448179144628</v>
      </c>
      <c r="C441">
        <v>0.53421642949266279</v>
      </c>
      <c r="D441">
        <v>1.5751188975271651</v>
      </c>
      <c r="E441">
        <v>-0.80131189447216877</v>
      </c>
      <c r="G441" s="154" t="s">
        <v>150</v>
      </c>
      <c r="H441">
        <v>14.355206082921651</v>
      </c>
    </row>
    <row r="442" spans="1:20" x14ac:dyDescent="0.25">
      <c r="A442" s="154" t="s">
        <v>150</v>
      </c>
      <c r="B442">
        <v>1.081990006972684</v>
      </c>
      <c r="C442">
        <v>0.55279370317240539</v>
      </c>
      <c r="D442">
        <v>2.2125710702049748</v>
      </c>
      <c r="E442">
        <v>-0.70334973389938382</v>
      </c>
      <c r="G442" s="154" t="s">
        <v>151</v>
      </c>
      <c r="H442">
        <v>11.10615809193747</v>
      </c>
    </row>
    <row r="443" spans="1:20" x14ac:dyDescent="0.25">
      <c r="A443" s="154" t="s">
        <v>151</v>
      </c>
      <c r="B443">
        <v>0.82918631389669739</v>
      </c>
      <c r="C443">
        <v>0.60371646191237749</v>
      </c>
      <c r="D443">
        <v>1.6531971315385481</v>
      </c>
      <c r="E443">
        <v>-1.013036459840446</v>
      </c>
      <c r="G443" s="154" t="s">
        <v>152</v>
      </c>
      <c r="H443">
        <v>23.29828267779601</v>
      </c>
    </row>
    <row r="444" spans="1:20" x14ac:dyDescent="0.25">
      <c r="A444" s="154" t="s">
        <v>152</v>
      </c>
      <c r="B444">
        <v>1.938204788335268</v>
      </c>
      <c r="C444">
        <v>-0.2193251992355105</v>
      </c>
      <c r="D444">
        <v>2.1729409671497342</v>
      </c>
      <c r="E444">
        <v>-0.81165509884110609</v>
      </c>
    </row>
    <row r="453" spans="1:20" x14ac:dyDescent="0.25">
      <c r="A453" s="165" t="s">
        <v>161</v>
      </c>
      <c r="L453" s="165" t="s">
        <v>162</v>
      </c>
    </row>
    <row r="454" spans="1:20" x14ac:dyDescent="0.25">
      <c r="A454" s="154"/>
      <c r="B454" s="154" t="s">
        <v>12</v>
      </c>
      <c r="D454" s="154" t="s">
        <v>105</v>
      </c>
      <c r="G454" s="154"/>
      <c r="H454" s="154" t="s">
        <v>130</v>
      </c>
      <c r="L454" s="155"/>
      <c r="M454" s="155" t="s">
        <v>131</v>
      </c>
      <c r="N454" s="155" t="s">
        <v>132</v>
      </c>
      <c r="O454" s="155" t="s">
        <v>133</v>
      </c>
      <c r="P454" s="155" t="s">
        <v>134</v>
      </c>
      <c r="Q454" s="155" t="s">
        <v>135</v>
      </c>
      <c r="R454" s="155" t="s">
        <v>136</v>
      </c>
      <c r="S454" s="155" t="s">
        <v>137</v>
      </c>
      <c r="T454" s="155" t="s">
        <v>138</v>
      </c>
    </row>
    <row r="455" spans="1:20" x14ac:dyDescent="0.25">
      <c r="A455" s="154"/>
      <c r="B455" s="154" t="s">
        <v>139</v>
      </c>
      <c r="C455" s="154" t="s">
        <v>140</v>
      </c>
      <c r="D455" s="154" t="s">
        <v>139</v>
      </c>
      <c r="E455" s="154" t="s">
        <v>140</v>
      </c>
      <c r="G455" s="154" t="s">
        <v>155</v>
      </c>
      <c r="H455">
        <v>937.43061389577849</v>
      </c>
      <c r="L455" s="155" t="s">
        <v>155</v>
      </c>
      <c r="M455">
        <v>0.87977931054567771</v>
      </c>
      <c r="N455">
        <v>0.95229803035712501</v>
      </c>
      <c r="O455">
        <v>0.31064645291910531</v>
      </c>
      <c r="P455">
        <v>0.81844070984470785</v>
      </c>
      <c r="Q455">
        <v>0.68820887489213523</v>
      </c>
      <c r="R455">
        <v>0.72044864143019893</v>
      </c>
      <c r="S455">
        <v>0.77312896904977968</v>
      </c>
      <c r="T455">
        <v>0.73118751464190013</v>
      </c>
    </row>
    <row r="456" spans="1:20" x14ac:dyDescent="0.25">
      <c r="A456" s="154" t="s">
        <v>155</v>
      </c>
      <c r="B456">
        <v>31.196144062811751</v>
      </c>
      <c r="C456">
        <v>-90.130329506549458</v>
      </c>
      <c r="D456">
        <v>37.280838012588653</v>
      </c>
      <c r="E456">
        <v>106.3724961379034</v>
      </c>
      <c r="G456" s="154" t="s">
        <v>156</v>
      </c>
      <c r="H456">
        <v>1218.4646221550149</v>
      </c>
      <c r="L456" s="155" t="s">
        <v>156</v>
      </c>
      <c r="M456">
        <v>0.98073044775493901</v>
      </c>
      <c r="N456">
        <v>0.97119883003941121</v>
      </c>
      <c r="O456">
        <v>0.33329255295191862</v>
      </c>
      <c r="P456">
        <v>1</v>
      </c>
      <c r="Q456">
        <v>1</v>
      </c>
      <c r="R456">
        <v>1</v>
      </c>
      <c r="S456">
        <v>1</v>
      </c>
      <c r="T456">
        <v>1</v>
      </c>
    </row>
    <row r="457" spans="1:20" x14ac:dyDescent="0.25">
      <c r="A457" s="154" t="s">
        <v>156</v>
      </c>
      <c r="B457">
        <v>24.58277552775073</v>
      </c>
      <c r="C457">
        <v>72.9850469509541</v>
      </c>
      <c r="D457">
        <v>35.128229109916788</v>
      </c>
      <c r="E457">
        <v>-95.815740993085782</v>
      </c>
      <c r="G457" s="154" t="s">
        <v>157</v>
      </c>
      <c r="H457">
        <v>177.5948053642428</v>
      </c>
      <c r="L457" s="155" t="s">
        <v>157</v>
      </c>
      <c r="M457">
        <v>0.94299079853318279</v>
      </c>
      <c r="N457">
        <v>0.92033287498927951</v>
      </c>
      <c r="O457">
        <v>0.40639941652912509</v>
      </c>
      <c r="P457">
        <v>0.90653495004060602</v>
      </c>
      <c r="Q457">
        <v>0.45175923253158129</v>
      </c>
      <c r="R457">
        <v>0.5700154175936275</v>
      </c>
      <c r="S457">
        <v>0.50476661927581212</v>
      </c>
      <c r="T457">
        <v>0.36739433777418662</v>
      </c>
    </row>
    <row r="458" spans="1:20" x14ac:dyDescent="0.25">
      <c r="A458" s="154" t="s">
        <v>157</v>
      </c>
      <c r="B458">
        <v>4.3910798554538069</v>
      </c>
      <c r="C458">
        <v>0.86940050340024388</v>
      </c>
      <c r="D458">
        <v>4.3417888373008848</v>
      </c>
      <c r="E458">
        <v>17.772129147345272</v>
      </c>
      <c r="G458" s="154" t="s">
        <v>158</v>
      </c>
      <c r="H458">
        <v>44.005127215853491</v>
      </c>
      <c r="L458" s="155" t="s">
        <v>158</v>
      </c>
      <c r="M458">
        <v>1</v>
      </c>
      <c r="N458">
        <v>0.90168540108622552</v>
      </c>
      <c r="O458">
        <v>0.30524256381498782</v>
      </c>
      <c r="P458">
        <v>0.88158455919172629</v>
      </c>
      <c r="Q458">
        <v>0.3751085608483124</v>
      </c>
      <c r="R458">
        <v>0.37795039895696309</v>
      </c>
      <c r="S458">
        <v>0.46938179607023622</v>
      </c>
      <c r="T458">
        <v>0.2678439794036922</v>
      </c>
    </row>
    <row r="459" spans="1:20" x14ac:dyDescent="0.25">
      <c r="A459" s="154" t="s">
        <v>158</v>
      </c>
      <c r="B459">
        <v>3.1360843571783028</v>
      </c>
      <c r="C459">
        <v>10.20515473169298</v>
      </c>
      <c r="D459">
        <v>5.3854723332967129</v>
      </c>
      <c r="E459">
        <v>-17.328339257412871</v>
      </c>
      <c r="G459" s="154" t="s">
        <v>159</v>
      </c>
      <c r="H459">
        <v>1.31297496565836</v>
      </c>
      <c r="L459" s="155" t="s">
        <v>159</v>
      </c>
      <c r="M459">
        <v>0.91243186786084496</v>
      </c>
      <c r="N459">
        <v>0.99999999999999989</v>
      </c>
      <c r="O459">
        <v>0.30052198699489219</v>
      </c>
      <c r="P459">
        <v>0.97443648277354011</v>
      </c>
      <c r="Q459">
        <v>0.61910695478461075</v>
      </c>
      <c r="R459">
        <v>0.66484179104192509</v>
      </c>
      <c r="S459">
        <v>0.68204546185594117</v>
      </c>
      <c r="T459">
        <v>0.45017331230695518</v>
      </c>
    </row>
    <row r="460" spans="1:20" x14ac:dyDescent="0.25">
      <c r="A460" s="154" t="s">
        <v>159</v>
      </c>
      <c r="B460">
        <v>0.79626238364353907</v>
      </c>
      <c r="C460">
        <v>1.1228582335563511</v>
      </c>
      <c r="D460">
        <v>1.2017590068631301</v>
      </c>
      <c r="E460">
        <v>-2.52918502026519</v>
      </c>
      <c r="G460" s="154" t="s">
        <v>160</v>
      </c>
      <c r="H460">
        <v>8.1625887205081238</v>
      </c>
      <c r="L460" s="155" t="s">
        <v>160</v>
      </c>
      <c r="M460">
        <v>0.97661340330022794</v>
      </c>
      <c r="N460">
        <v>0.90792796267737985</v>
      </c>
      <c r="O460">
        <v>1</v>
      </c>
      <c r="P460">
        <v>0.86030815613719769</v>
      </c>
      <c r="Q460">
        <v>0.51104897027688889</v>
      </c>
      <c r="R460">
        <v>0.59533110577535664</v>
      </c>
      <c r="S460">
        <v>0.54383851960369167</v>
      </c>
      <c r="T460">
        <v>0.28597093194243489</v>
      </c>
    </row>
    <row r="461" spans="1:20" x14ac:dyDescent="0.25">
      <c r="A461" s="154" t="s">
        <v>160</v>
      </c>
      <c r="B461">
        <v>1.37112506115123</v>
      </c>
      <c r="C461">
        <v>1.3042840380592919</v>
      </c>
      <c r="D461">
        <v>1.2240009078289369</v>
      </c>
      <c r="E461">
        <v>-2.1325364500336002</v>
      </c>
      <c r="G461" s="154" t="s">
        <v>187</v>
      </c>
      <c r="H461">
        <v>40.534263949981231</v>
      </c>
    </row>
    <row r="462" spans="1:20" x14ac:dyDescent="0.25">
      <c r="A462" s="154" t="s">
        <v>187</v>
      </c>
      <c r="B462">
        <v>5.0616693692305992</v>
      </c>
      <c r="C462">
        <v>-14.06155413516483</v>
      </c>
      <c r="D462">
        <v>8.8705231308913994</v>
      </c>
      <c r="E462">
        <v>25.158444344297699</v>
      </c>
    </row>
    <row r="476" spans="1:20" x14ac:dyDescent="0.25">
      <c r="A476" s="165" t="s">
        <v>163</v>
      </c>
      <c r="L476" s="165" t="s">
        <v>166</v>
      </c>
    </row>
    <row r="477" spans="1:20" x14ac:dyDescent="0.25">
      <c r="A477" s="154"/>
      <c r="B477" s="154" t="s">
        <v>12</v>
      </c>
      <c r="D477" s="154" t="s">
        <v>105</v>
      </c>
      <c r="G477" s="154"/>
      <c r="H477" s="154" t="s">
        <v>130</v>
      </c>
      <c r="L477" s="155"/>
      <c r="M477" s="155" t="s">
        <v>131</v>
      </c>
      <c r="N477" s="155" t="s">
        <v>132</v>
      </c>
      <c r="O477" s="155" t="s">
        <v>133</v>
      </c>
      <c r="P477" s="155" t="s">
        <v>134</v>
      </c>
      <c r="Q477" s="155" t="s">
        <v>135</v>
      </c>
      <c r="R477" s="155" t="s">
        <v>136</v>
      </c>
      <c r="S477" s="155" t="s">
        <v>137</v>
      </c>
      <c r="T477" s="155" t="s">
        <v>138</v>
      </c>
    </row>
    <row r="478" spans="1:20" x14ac:dyDescent="0.25">
      <c r="A478" s="154"/>
      <c r="B478" s="154" t="s">
        <v>139</v>
      </c>
      <c r="C478" s="154" t="s">
        <v>140</v>
      </c>
      <c r="D478" s="154" t="s">
        <v>139</v>
      </c>
      <c r="E478" s="154" t="s">
        <v>140</v>
      </c>
      <c r="G478" s="154" t="s">
        <v>155</v>
      </c>
      <c r="H478">
        <v>90.86881703506134</v>
      </c>
      <c r="L478" s="155" t="s">
        <v>141</v>
      </c>
      <c r="M478">
        <v>0.97950861132815092</v>
      </c>
      <c r="N478">
        <v>1</v>
      </c>
      <c r="O478">
        <v>0.92082227402759265</v>
      </c>
      <c r="P478">
        <v>0.69924305133395115</v>
      </c>
      <c r="Q478">
        <v>0.81049064456091702</v>
      </c>
      <c r="R478">
        <v>1</v>
      </c>
      <c r="S478">
        <v>0.91108866926400045</v>
      </c>
      <c r="T478">
        <v>0.95219113590601401</v>
      </c>
    </row>
    <row r="479" spans="1:20" x14ac:dyDescent="0.25">
      <c r="A479" s="154" t="s">
        <v>155</v>
      </c>
      <c r="B479">
        <v>8.4775347352606154</v>
      </c>
      <c r="C479">
        <v>-26.274776845806379</v>
      </c>
      <c r="D479">
        <v>14.009178355631359</v>
      </c>
      <c r="E479">
        <v>44.260705261971758</v>
      </c>
      <c r="G479" s="154" t="s">
        <v>156</v>
      </c>
      <c r="H479">
        <v>455.44818666565612</v>
      </c>
      <c r="L479" s="155" t="s">
        <v>142</v>
      </c>
      <c r="M479">
        <v>0.82351284248996026</v>
      </c>
      <c r="N479">
        <v>0.79155132408509754</v>
      </c>
      <c r="O479">
        <v>1</v>
      </c>
      <c r="P479">
        <v>0.66262511282763836</v>
      </c>
      <c r="Q479">
        <v>0.67047056359271029</v>
      </c>
      <c r="R479">
        <v>0.8903170950717253</v>
      </c>
      <c r="S479">
        <v>0.82547711134569635</v>
      </c>
      <c r="T479">
        <v>0.88073274518759548</v>
      </c>
    </row>
    <row r="480" spans="1:20" x14ac:dyDescent="0.25">
      <c r="A480" s="154" t="s">
        <v>156</v>
      </c>
      <c r="B480">
        <v>11.904839826101391</v>
      </c>
      <c r="C480">
        <v>-5.1653785788111852</v>
      </c>
      <c r="D480">
        <v>17.941070589561839</v>
      </c>
      <c r="E480">
        <v>22.045617715155078</v>
      </c>
      <c r="G480" s="154" t="s">
        <v>157</v>
      </c>
      <c r="H480">
        <v>198.86056210600739</v>
      </c>
      <c r="L480" s="155" t="s">
        <v>143</v>
      </c>
      <c r="M480">
        <v>0.83202787651399124</v>
      </c>
      <c r="N480">
        <v>0.81017409799270024</v>
      </c>
      <c r="O480">
        <v>0.85819903110519147</v>
      </c>
      <c r="P480">
        <v>0.60199102731831577</v>
      </c>
      <c r="Q480">
        <v>0.70822363242563879</v>
      </c>
      <c r="R480">
        <v>0.93311684297014819</v>
      </c>
      <c r="S480">
        <v>0.98120711955552475</v>
      </c>
      <c r="T480">
        <v>0.85317124483895757</v>
      </c>
    </row>
    <row r="481" spans="1:20" x14ac:dyDescent="0.25">
      <c r="A481" s="154" t="s">
        <v>157</v>
      </c>
      <c r="B481">
        <v>9.6813553117169775</v>
      </c>
      <c r="C481">
        <v>38.674002869873192</v>
      </c>
      <c r="D481">
        <v>19.689201619628939</v>
      </c>
      <c r="E481">
        <v>-72.98738852147244</v>
      </c>
      <c r="G481" s="154" t="s">
        <v>158</v>
      </c>
      <c r="H481">
        <v>56.001366763847813</v>
      </c>
      <c r="L481" s="155" t="s">
        <v>144</v>
      </c>
      <c r="M481">
        <v>0.87029334745419085</v>
      </c>
      <c r="N481">
        <v>0.83871283420148757</v>
      </c>
      <c r="O481">
        <v>0.8353579002790924</v>
      </c>
      <c r="P481">
        <v>0.66928245993986724</v>
      </c>
      <c r="Q481">
        <v>0.68438033626993822</v>
      </c>
      <c r="R481">
        <v>0.87853493513092951</v>
      </c>
      <c r="S481">
        <v>0.86716269012729863</v>
      </c>
      <c r="T481">
        <v>0.89076466571186752</v>
      </c>
    </row>
    <row r="482" spans="1:20" x14ac:dyDescent="0.25">
      <c r="A482" s="154" t="s">
        <v>158</v>
      </c>
      <c r="B482">
        <v>2.3737512054482188</v>
      </c>
      <c r="C482">
        <v>-8.1250059549140303</v>
      </c>
      <c r="D482">
        <v>1.405933722042032</v>
      </c>
      <c r="E482">
        <v>2.5721857214743409</v>
      </c>
      <c r="G482" s="154" t="s">
        <v>159</v>
      </c>
      <c r="H482">
        <v>209.61778742562109</v>
      </c>
      <c r="L482" s="155" t="s">
        <v>145</v>
      </c>
      <c r="M482">
        <v>0.8420852942336583</v>
      </c>
      <c r="N482">
        <v>0.82010959928081539</v>
      </c>
      <c r="O482">
        <v>0.85149475135285724</v>
      </c>
      <c r="P482">
        <v>0.56978603474158906</v>
      </c>
      <c r="Q482">
        <v>0.6961120370265792</v>
      </c>
      <c r="R482">
        <v>0.87868456818162577</v>
      </c>
      <c r="S482">
        <v>0.9083875031101738</v>
      </c>
      <c r="T482">
        <v>0.91718626989929342</v>
      </c>
    </row>
    <row r="483" spans="1:20" x14ac:dyDescent="0.25">
      <c r="A483" s="154" t="s">
        <v>159</v>
      </c>
      <c r="B483">
        <v>6.6696763541162838</v>
      </c>
      <c r="C483">
        <v>-13.065818723104719</v>
      </c>
      <c r="D483">
        <v>17.704569841197841</v>
      </c>
      <c r="E483">
        <v>49.367197512597002</v>
      </c>
      <c r="G483" s="154" t="s">
        <v>160</v>
      </c>
      <c r="H483">
        <v>307.97821636437612</v>
      </c>
      <c r="L483" s="155" t="s">
        <v>146</v>
      </c>
      <c r="M483">
        <v>0.8648540825210872</v>
      </c>
      <c r="N483">
        <v>0.8654201395801977</v>
      </c>
      <c r="O483">
        <v>0.78664650616239273</v>
      </c>
      <c r="P483">
        <v>0.67834221752174073</v>
      </c>
      <c r="Q483">
        <v>0.76540350328567119</v>
      </c>
      <c r="R483">
        <v>0.90546386243110966</v>
      </c>
      <c r="S483">
        <v>0.96031963877938709</v>
      </c>
      <c r="T483">
        <v>0.92816756187524652</v>
      </c>
    </row>
    <row r="484" spans="1:20" x14ac:dyDescent="0.25">
      <c r="A484" s="154" t="s">
        <v>160</v>
      </c>
      <c r="B484">
        <v>7.6213856079271221</v>
      </c>
      <c r="C484">
        <v>24.63783218925489</v>
      </c>
      <c r="D484">
        <v>16.776980798485859</v>
      </c>
      <c r="E484">
        <v>-39.05208042119132</v>
      </c>
      <c r="L484" s="155" t="s">
        <v>147</v>
      </c>
      <c r="M484">
        <v>0.84841171320483733</v>
      </c>
      <c r="N484">
        <v>0.85744360963654953</v>
      </c>
      <c r="O484">
        <v>0.89150941899578051</v>
      </c>
      <c r="P484">
        <v>0.59643897771905419</v>
      </c>
      <c r="Q484">
        <v>0.7397008055626153</v>
      </c>
      <c r="R484">
        <v>0.8911235118720785</v>
      </c>
      <c r="S484">
        <v>0.96728336734526132</v>
      </c>
      <c r="T484">
        <v>0.8653736102657702</v>
      </c>
    </row>
    <row r="485" spans="1:20" x14ac:dyDescent="0.25">
      <c r="L485" s="155" t="s">
        <v>148</v>
      </c>
      <c r="M485">
        <v>0.90390871321501653</v>
      </c>
      <c r="N485">
        <v>0.83156721711587367</v>
      </c>
      <c r="O485">
        <v>0.90191007970660886</v>
      </c>
      <c r="P485">
        <v>0.61177854317213021</v>
      </c>
      <c r="Q485">
        <v>0.62341838266779093</v>
      </c>
      <c r="R485">
        <v>0.90938180348602726</v>
      </c>
      <c r="S485">
        <v>0.97607534145696806</v>
      </c>
      <c r="T485">
        <v>0.90579552314732381</v>
      </c>
    </row>
    <row r="486" spans="1:20" x14ac:dyDescent="0.25">
      <c r="L486" s="155" t="s">
        <v>149</v>
      </c>
      <c r="M486">
        <v>0.85149532159222874</v>
      </c>
      <c r="N486">
        <v>0.84034682512828807</v>
      </c>
      <c r="O486">
        <v>0.87824564532271221</v>
      </c>
      <c r="P486">
        <v>0.67883318601976161</v>
      </c>
      <c r="Q486">
        <v>0.74152480204573279</v>
      </c>
      <c r="R486">
        <v>0.99895611979773347</v>
      </c>
      <c r="S486">
        <v>0.87375533154628093</v>
      </c>
      <c r="T486">
        <v>0.90513358492914486</v>
      </c>
    </row>
    <row r="487" spans="1:20" x14ac:dyDescent="0.25">
      <c r="L487" s="155" t="s">
        <v>150</v>
      </c>
      <c r="M487">
        <v>0.8673588656547796</v>
      </c>
      <c r="N487">
        <v>0.87741658455968841</v>
      </c>
      <c r="O487">
        <v>0.87788802148928202</v>
      </c>
      <c r="P487">
        <v>0.61893758827784984</v>
      </c>
      <c r="Q487">
        <v>0.7147482814767816</v>
      </c>
      <c r="R487">
        <v>0.8980409444916917</v>
      </c>
      <c r="S487">
        <v>0.93022123297436254</v>
      </c>
      <c r="T487">
        <v>0.94509598544819695</v>
      </c>
    </row>
    <row r="488" spans="1:20" x14ac:dyDescent="0.25">
      <c r="L488" s="155" t="s">
        <v>151</v>
      </c>
      <c r="M488">
        <v>0.87010071077866291</v>
      </c>
      <c r="N488">
        <v>0.85993538804037262</v>
      </c>
      <c r="O488">
        <v>0.83172103227560046</v>
      </c>
      <c r="P488">
        <v>0.57504905390016603</v>
      </c>
      <c r="Q488">
        <v>0.69794536253824357</v>
      </c>
      <c r="R488">
        <v>0.82793197750336678</v>
      </c>
      <c r="S488">
        <v>0.97429823376027092</v>
      </c>
      <c r="T488">
        <v>1</v>
      </c>
    </row>
    <row r="489" spans="1:20" x14ac:dyDescent="0.25">
      <c r="L489" s="155" t="s">
        <v>152</v>
      </c>
      <c r="M489">
        <v>1</v>
      </c>
      <c r="N489">
        <v>0.85750687864442088</v>
      </c>
      <c r="O489">
        <v>0.84283592062293788</v>
      </c>
      <c r="P489">
        <v>1</v>
      </c>
      <c r="Q489">
        <v>1</v>
      </c>
      <c r="R489">
        <v>0.87471369624188922</v>
      </c>
      <c r="S489">
        <v>1</v>
      </c>
      <c r="T489">
        <v>0.90155785466891036</v>
      </c>
    </row>
    <row r="499" spans="1:20" x14ac:dyDescent="0.25">
      <c r="A499" s="165" t="s">
        <v>167</v>
      </c>
      <c r="L499" s="165" t="s">
        <v>168</v>
      </c>
    </row>
    <row r="500" spans="1:20" x14ac:dyDescent="0.25">
      <c r="A500" s="154"/>
      <c r="B500" s="154" t="s">
        <v>12</v>
      </c>
      <c r="D500" s="154" t="s">
        <v>105</v>
      </c>
      <c r="G500" s="154"/>
      <c r="H500" s="154" t="s">
        <v>130</v>
      </c>
      <c r="L500" s="155"/>
      <c r="M500" s="155" t="s">
        <v>131</v>
      </c>
      <c r="N500" s="155" t="s">
        <v>132</v>
      </c>
      <c r="O500" s="155" t="s">
        <v>133</v>
      </c>
      <c r="P500" s="155" t="s">
        <v>134</v>
      </c>
      <c r="Q500" s="155" t="s">
        <v>135</v>
      </c>
      <c r="R500" s="155" t="s">
        <v>136</v>
      </c>
      <c r="S500" s="155" t="s">
        <v>137</v>
      </c>
      <c r="T500" s="155" t="s">
        <v>138</v>
      </c>
    </row>
    <row r="501" spans="1:20" x14ac:dyDescent="0.25">
      <c r="A501" s="154"/>
      <c r="B501" s="154" t="s">
        <v>139</v>
      </c>
      <c r="C501" s="154" t="s">
        <v>140</v>
      </c>
      <c r="D501" s="154" t="s">
        <v>139</v>
      </c>
      <c r="E501" s="154" t="s">
        <v>140</v>
      </c>
      <c r="G501" s="154" t="s">
        <v>141</v>
      </c>
      <c r="H501">
        <v>505.56736456914848</v>
      </c>
      <c r="L501" s="155" t="s">
        <v>141</v>
      </c>
      <c r="M501">
        <v>1</v>
      </c>
      <c r="N501">
        <v>0.99999999999999989</v>
      </c>
      <c r="O501">
        <v>0.9975040909274866</v>
      </c>
      <c r="P501">
        <v>1</v>
      </c>
      <c r="Q501">
        <v>0.83513650919144478</v>
      </c>
      <c r="R501">
        <v>1</v>
      </c>
      <c r="S501">
        <v>0.99999999999999989</v>
      </c>
      <c r="T501">
        <v>0.99999999999999989</v>
      </c>
    </row>
    <row r="502" spans="1:20" x14ac:dyDescent="0.25">
      <c r="A502" s="154" t="s">
        <v>141</v>
      </c>
      <c r="B502">
        <v>5.4130790494702872</v>
      </c>
      <c r="C502">
        <v>-6.0724011863922449</v>
      </c>
      <c r="D502">
        <v>9.6632085996562385</v>
      </c>
      <c r="E502">
        <v>6.7048452800100069</v>
      </c>
      <c r="G502" s="154" t="s">
        <v>142</v>
      </c>
      <c r="H502">
        <v>316.54260071477978</v>
      </c>
      <c r="L502" s="155" t="s">
        <v>142</v>
      </c>
      <c r="M502">
        <v>0.61610810802208904</v>
      </c>
      <c r="N502">
        <v>0.9146547964934203</v>
      </c>
      <c r="O502">
        <v>0.81035871155290207</v>
      </c>
      <c r="P502">
        <v>0.54446334214042735</v>
      </c>
      <c r="Q502">
        <v>0.76955894916905099</v>
      </c>
      <c r="R502">
        <v>0.89939972458942496</v>
      </c>
      <c r="S502">
        <v>0.93916177860408812</v>
      </c>
      <c r="T502">
        <v>0.88564191668364756</v>
      </c>
    </row>
    <row r="503" spans="1:20" x14ac:dyDescent="0.25">
      <c r="A503" s="154" t="s">
        <v>142</v>
      </c>
      <c r="B503">
        <v>6.1964546428152323</v>
      </c>
      <c r="C503">
        <v>1.2554923089696219</v>
      </c>
      <c r="D503">
        <v>5.0918120832560172</v>
      </c>
      <c r="E503">
        <v>-3.657074073408102</v>
      </c>
      <c r="G503" s="154" t="s">
        <v>143</v>
      </c>
      <c r="H503">
        <v>336.660058234188</v>
      </c>
      <c r="L503" s="155" t="s">
        <v>143</v>
      </c>
      <c r="M503">
        <v>0.59542243752879065</v>
      </c>
      <c r="N503">
        <v>0.88022386809878883</v>
      </c>
      <c r="O503">
        <v>0.82813541831507376</v>
      </c>
      <c r="P503">
        <v>0.50883284618568103</v>
      </c>
      <c r="Q503">
        <v>1</v>
      </c>
      <c r="R503">
        <v>0.873069108534542</v>
      </c>
      <c r="S503">
        <v>0.85450366636481356</v>
      </c>
      <c r="T503">
        <v>0.84208767537860496</v>
      </c>
    </row>
    <row r="504" spans="1:20" x14ac:dyDescent="0.25">
      <c r="A504" s="154" t="s">
        <v>143</v>
      </c>
      <c r="B504">
        <v>7.1027357993442859</v>
      </c>
      <c r="C504">
        <v>3.684092801264351</v>
      </c>
      <c r="D504">
        <v>6.5061243482991484</v>
      </c>
      <c r="E504">
        <v>2.9117231781884541</v>
      </c>
      <c r="G504" s="154" t="s">
        <v>144</v>
      </c>
      <c r="H504">
        <v>216.66173759623129</v>
      </c>
      <c r="L504" s="155" t="s">
        <v>144</v>
      </c>
      <c r="M504">
        <v>0.59210279385469544</v>
      </c>
      <c r="N504">
        <v>0.85418835227637768</v>
      </c>
      <c r="O504">
        <v>0.88510636156103084</v>
      </c>
      <c r="P504">
        <v>0.51099788875300489</v>
      </c>
      <c r="Q504">
        <v>0.7538161999126165</v>
      </c>
      <c r="R504">
        <v>0.82204440182832794</v>
      </c>
      <c r="S504">
        <v>0.88725051079403694</v>
      </c>
      <c r="T504">
        <v>0.89474784763788406</v>
      </c>
    </row>
    <row r="505" spans="1:20" x14ac:dyDescent="0.25">
      <c r="A505" s="154" t="s">
        <v>144</v>
      </c>
      <c r="B505">
        <v>4.9033767339526468</v>
      </c>
      <c r="C505">
        <v>-2.634948307458775</v>
      </c>
      <c r="D505">
        <v>6.551125974891292</v>
      </c>
      <c r="E505">
        <v>-3.1994185658812282</v>
      </c>
      <c r="G505" s="154" t="s">
        <v>145</v>
      </c>
      <c r="H505">
        <v>234.6411103513289</v>
      </c>
      <c r="L505" s="155" t="s">
        <v>145</v>
      </c>
      <c r="M505">
        <v>0.5292833292929533</v>
      </c>
      <c r="N505">
        <v>0.83994640004310928</v>
      </c>
      <c r="O505">
        <v>0.93649387043821153</v>
      </c>
      <c r="P505">
        <v>0.50876010593405308</v>
      </c>
      <c r="Q505">
        <v>0.84154821739896546</v>
      </c>
      <c r="R505">
        <v>0.82926384552420607</v>
      </c>
      <c r="S505">
        <v>0.90860352186759763</v>
      </c>
      <c r="T505">
        <v>0.84432626315287074</v>
      </c>
    </row>
    <row r="506" spans="1:20" x14ac:dyDescent="0.25">
      <c r="A506" s="154" t="s">
        <v>145</v>
      </c>
      <c r="B506">
        <v>5.1892740746186874</v>
      </c>
      <c r="C506">
        <v>1.4846506343306099E-2</v>
      </c>
      <c r="D506">
        <v>7.3966944127613257</v>
      </c>
      <c r="E506">
        <v>1.2158797687030289</v>
      </c>
      <c r="G506" s="154" t="s">
        <v>146</v>
      </c>
      <c r="H506">
        <v>196.6423981424424</v>
      </c>
      <c r="L506" s="155" t="s">
        <v>146</v>
      </c>
      <c r="M506">
        <v>0.53499096008037972</v>
      </c>
      <c r="N506">
        <v>0.81061336729705069</v>
      </c>
      <c r="O506">
        <v>0.88697632582317976</v>
      </c>
      <c r="P506">
        <v>0.53637412380885552</v>
      </c>
      <c r="Q506">
        <v>0.84000029535596688</v>
      </c>
      <c r="R506">
        <v>0.87765454284597944</v>
      </c>
      <c r="S506">
        <v>0.90173735664112598</v>
      </c>
      <c r="T506">
        <v>0.88883272174762307</v>
      </c>
    </row>
    <row r="507" spans="1:20" x14ac:dyDescent="0.25">
      <c r="A507" s="154" t="s">
        <v>146</v>
      </c>
      <c r="B507">
        <v>4.3553279397711018</v>
      </c>
      <c r="C507">
        <v>3.7401865046809508</v>
      </c>
      <c r="D507">
        <v>7.7909499214313227</v>
      </c>
      <c r="E507">
        <v>-4.9513697637642746</v>
      </c>
      <c r="G507" s="154" t="s">
        <v>147</v>
      </c>
      <c r="H507">
        <v>294.92949116483368</v>
      </c>
      <c r="L507" s="155" t="s">
        <v>147</v>
      </c>
      <c r="M507">
        <v>0.58123950768732591</v>
      </c>
      <c r="N507">
        <v>0.78694382626224912</v>
      </c>
      <c r="O507">
        <v>0.86215694304463497</v>
      </c>
      <c r="P507">
        <v>0.47922772544434672</v>
      </c>
      <c r="Q507">
        <v>0.8718676324957616</v>
      </c>
      <c r="R507">
        <v>0.77634585482090235</v>
      </c>
      <c r="S507">
        <v>0.82753900052979878</v>
      </c>
      <c r="T507">
        <v>0.78498198636430239</v>
      </c>
    </row>
    <row r="508" spans="1:20" x14ac:dyDescent="0.25">
      <c r="A508" s="154" t="s">
        <v>147</v>
      </c>
      <c r="B508">
        <v>7.5986436911295812</v>
      </c>
      <c r="C508">
        <v>-6.8981602249657108</v>
      </c>
      <c r="D508">
        <v>9.497476356748459</v>
      </c>
      <c r="E508">
        <v>8.1118767857562393</v>
      </c>
      <c r="G508" s="154" t="s">
        <v>148</v>
      </c>
      <c r="H508">
        <v>188.7132665338946</v>
      </c>
      <c r="L508" s="155" t="s">
        <v>148</v>
      </c>
      <c r="M508">
        <v>0.56195824524958427</v>
      </c>
      <c r="N508">
        <v>0.82926926304742254</v>
      </c>
      <c r="O508">
        <v>0.90994709331118739</v>
      </c>
      <c r="P508">
        <v>0.50711367957113362</v>
      </c>
      <c r="Q508">
        <v>0.77687429988693124</v>
      </c>
      <c r="R508">
        <v>0.82812029516114438</v>
      </c>
      <c r="S508">
        <v>0.91293899634693998</v>
      </c>
      <c r="T508">
        <v>0.96319970639133601</v>
      </c>
    </row>
    <row r="509" spans="1:20" x14ac:dyDescent="0.25">
      <c r="A509" s="154" t="s">
        <v>148</v>
      </c>
      <c r="B509">
        <v>3.9537155904871728</v>
      </c>
      <c r="C509">
        <v>-0.49803036531586259</v>
      </c>
      <c r="D509">
        <v>6.0935278014848242</v>
      </c>
      <c r="E509">
        <v>-2.1698423937948661</v>
      </c>
      <c r="G509" s="154" t="s">
        <v>149</v>
      </c>
      <c r="H509">
        <v>235.65096581001981</v>
      </c>
      <c r="L509" s="155" t="s">
        <v>149</v>
      </c>
      <c r="M509">
        <v>0.57589762712291692</v>
      </c>
      <c r="N509">
        <v>0.78672074191091235</v>
      </c>
      <c r="O509">
        <v>0.91122659477950352</v>
      </c>
      <c r="P509">
        <v>0.49095250273403618</v>
      </c>
      <c r="Q509">
        <v>0.81091139844017934</v>
      </c>
      <c r="R509">
        <v>0.75052453140490638</v>
      </c>
      <c r="S509">
        <v>0.87450447140718679</v>
      </c>
      <c r="T509">
        <v>0.82746075738501301</v>
      </c>
    </row>
    <row r="510" spans="1:20" x14ac:dyDescent="0.25">
      <c r="A510" s="154" t="s">
        <v>149</v>
      </c>
      <c r="B510">
        <v>6.0584427080792178</v>
      </c>
      <c r="C510">
        <v>3.9835220412678201</v>
      </c>
      <c r="D510">
        <v>4.898207831260267</v>
      </c>
      <c r="E510">
        <v>0.45726269973017908</v>
      </c>
      <c r="G510" s="154" t="s">
        <v>150</v>
      </c>
      <c r="H510">
        <v>161.60821540620759</v>
      </c>
      <c r="L510" s="155" t="s">
        <v>150</v>
      </c>
      <c r="M510">
        <v>0.57404862976022908</v>
      </c>
      <c r="N510">
        <v>0.81054492309631587</v>
      </c>
      <c r="O510">
        <v>0.87416316638746339</v>
      </c>
      <c r="P510">
        <v>0.50522191119342386</v>
      </c>
      <c r="Q510">
        <v>0.78905815205427454</v>
      </c>
      <c r="R510">
        <v>0.80901281697630945</v>
      </c>
      <c r="S510">
        <v>0.90381664933750039</v>
      </c>
      <c r="T510">
        <v>0.9170266425330883</v>
      </c>
    </row>
    <row r="511" spans="1:20" x14ac:dyDescent="0.25">
      <c r="A511" s="154" t="s">
        <v>150</v>
      </c>
      <c r="B511">
        <v>3.6072382662752762</v>
      </c>
      <c r="C511">
        <v>-1.5128711635786289</v>
      </c>
      <c r="D511">
        <v>4.6612932216299852</v>
      </c>
      <c r="E511">
        <v>2.0079213782209719</v>
      </c>
      <c r="G511" s="154" t="s">
        <v>151</v>
      </c>
      <c r="H511">
        <v>114.2816763795249</v>
      </c>
      <c r="L511" s="155" t="s">
        <v>151</v>
      </c>
      <c r="M511">
        <v>0.56500847616205963</v>
      </c>
      <c r="N511">
        <v>0.7809452136290892</v>
      </c>
      <c r="O511">
        <v>0.83977271870891057</v>
      </c>
      <c r="P511">
        <v>0.51119467221723081</v>
      </c>
      <c r="Q511">
        <v>0.80340263908987197</v>
      </c>
      <c r="R511">
        <v>0.85749926428331458</v>
      </c>
      <c r="S511">
        <v>0.8662730288662549</v>
      </c>
      <c r="T511">
        <v>0.87094602034321</v>
      </c>
    </row>
    <row r="512" spans="1:20" x14ac:dyDescent="0.25">
      <c r="A512" s="154" t="s">
        <v>151</v>
      </c>
      <c r="B512">
        <v>3.2191430200136808</v>
      </c>
      <c r="C512">
        <v>1.8988212975997769</v>
      </c>
      <c r="D512">
        <v>3.275462441173973</v>
      </c>
      <c r="E512">
        <v>-0.41857538635087921</v>
      </c>
      <c r="G512" s="154" t="s">
        <v>152</v>
      </c>
      <c r="H512">
        <v>309.29026368933432</v>
      </c>
      <c r="L512" s="155" t="s">
        <v>152</v>
      </c>
      <c r="M512">
        <v>0.57323480608103972</v>
      </c>
      <c r="N512">
        <v>0.87418297203075945</v>
      </c>
      <c r="O512">
        <v>1</v>
      </c>
      <c r="P512">
        <v>0.51345974101538061</v>
      </c>
      <c r="Q512">
        <v>0.88929753653082533</v>
      </c>
      <c r="R512">
        <v>0.88521805812633392</v>
      </c>
      <c r="S512">
        <v>0.95111339833857667</v>
      </c>
      <c r="T512">
        <v>0.90538149620054076</v>
      </c>
    </row>
    <row r="513" spans="1:20" x14ac:dyDescent="0.25">
      <c r="A513" s="154" t="s">
        <v>152</v>
      </c>
      <c r="B513">
        <v>7.4614510772780331</v>
      </c>
      <c r="C513">
        <v>-5.6513494749492814</v>
      </c>
      <c r="D513">
        <v>5.2326635816207361</v>
      </c>
      <c r="E513">
        <v>-0.62871108823263111</v>
      </c>
    </row>
    <row r="522" spans="1:20" x14ac:dyDescent="0.25">
      <c r="A522" s="165" t="s">
        <v>169</v>
      </c>
      <c r="L522" s="165" t="s">
        <v>170</v>
      </c>
    </row>
    <row r="523" spans="1:20" x14ac:dyDescent="0.25">
      <c r="A523" s="154"/>
      <c r="B523" s="154" t="s">
        <v>12</v>
      </c>
      <c r="D523" s="154" t="s">
        <v>105</v>
      </c>
      <c r="G523" s="154"/>
      <c r="H523" s="154" t="s">
        <v>130</v>
      </c>
      <c r="L523" s="155"/>
      <c r="M523" s="155" t="s">
        <v>131</v>
      </c>
      <c r="N523" s="155" t="s">
        <v>132</v>
      </c>
      <c r="O523" s="155" t="s">
        <v>133</v>
      </c>
      <c r="P523" s="155" t="s">
        <v>134</v>
      </c>
      <c r="Q523" s="155" t="s">
        <v>135</v>
      </c>
      <c r="R523" s="155" t="s">
        <v>136</v>
      </c>
      <c r="S523" s="155" t="s">
        <v>137</v>
      </c>
      <c r="T523" s="155" t="s">
        <v>138</v>
      </c>
    </row>
    <row r="524" spans="1:20" x14ac:dyDescent="0.25">
      <c r="A524" s="154"/>
      <c r="B524" s="154" t="s">
        <v>139</v>
      </c>
      <c r="C524" s="154" t="s">
        <v>140</v>
      </c>
      <c r="D524" s="154" t="s">
        <v>139</v>
      </c>
      <c r="E524" s="154" t="s">
        <v>140</v>
      </c>
      <c r="G524" s="154" t="s">
        <v>141</v>
      </c>
      <c r="H524">
        <v>19.01250505740186</v>
      </c>
      <c r="L524" s="155" t="s">
        <v>141</v>
      </c>
      <c r="M524">
        <v>0.95626441058498879</v>
      </c>
      <c r="N524">
        <v>0.97043961686475511</v>
      </c>
      <c r="O524">
        <v>1</v>
      </c>
      <c r="P524">
        <v>0.89547965726356171</v>
      </c>
      <c r="Q524">
        <v>1</v>
      </c>
      <c r="R524">
        <v>1</v>
      </c>
      <c r="S524">
        <v>0.98683430033730912</v>
      </c>
      <c r="T524">
        <v>0.91704706663256019</v>
      </c>
    </row>
    <row r="525" spans="1:20" x14ac:dyDescent="0.25">
      <c r="A525" s="154" t="s">
        <v>141</v>
      </c>
      <c r="B525">
        <v>1.3066863957660571</v>
      </c>
      <c r="C525">
        <v>0.97046337876339972</v>
      </c>
      <c r="D525">
        <v>2.3040845321190049</v>
      </c>
      <c r="E525">
        <v>-1.08074680839499</v>
      </c>
      <c r="G525" s="154" t="s">
        <v>142</v>
      </c>
      <c r="H525">
        <v>15.63867581808239</v>
      </c>
      <c r="L525" s="155" t="s">
        <v>142</v>
      </c>
      <c r="M525">
        <v>1</v>
      </c>
      <c r="N525">
        <v>1</v>
      </c>
      <c r="O525">
        <v>0.78181815259543652</v>
      </c>
      <c r="P525">
        <v>1</v>
      </c>
      <c r="Q525">
        <v>0.87349260007372598</v>
      </c>
      <c r="R525">
        <v>0.83990215799398804</v>
      </c>
      <c r="S525">
        <v>1</v>
      </c>
      <c r="T525">
        <v>0.95513795349160791</v>
      </c>
    </row>
    <row r="526" spans="1:20" x14ac:dyDescent="0.25">
      <c r="A526" s="154" t="s">
        <v>142</v>
      </c>
      <c r="B526">
        <v>1.5411715164820241</v>
      </c>
      <c r="C526">
        <v>-0.45807111430029268</v>
      </c>
      <c r="D526">
        <v>2.743611489719715</v>
      </c>
      <c r="E526">
        <v>0.615479470922349</v>
      </c>
      <c r="G526" s="154" t="s">
        <v>143</v>
      </c>
      <c r="H526">
        <v>22.027136244463321</v>
      </c>
      <c r="L526" s="155" t="s">
        <v>143</v>
      </c>
      <c r="M526">
        <v>0.82530574068332441</v>
      </c>
      <c r="N526">
        <v>0.9686487760754422</v>
      </c>
      <c r="O526">
        <v>0.86102643475156648</v>
      </c>
      <c r="P526">
        <v>0.88407325532215442</v>
      </c>
      <c r="Q526">
        <v>0.85905207634745739</v>
      </c>
      <c r="R526">
        <v>0.8621590225812249</v>
      </c>
      <c r="S526">
        <v>0.96126248677303083</v>
      </c>
      <c r="T526">
        <v>1</v>
      </c>
    </row>
    <row r="527" spans="1:20" x14ac:dyDescent="0.25">
      <c r="A527" s="154" t="s">
        <v>143</v>
      </c>
      <c r="B527">
        <v>1.7674836467967161</v>
      </c>
      <c r="C527">
        <v>-0.30691377584588952</v>
      </c>
      <c r="D527">
        <v>3.84113830604637</v>
      </c>
      <c r="E527">
        <v>0.12640390645539151</v>
      </c>
      <c r="G527" s="154" t="s">
        <v>144</v>
      </c>
      <c r="H527">
        <v>11.51305711425923</v>
      </c>
      <c r="L527" s="155" t="s">
        <v>144</v>
      </c>
      <c r="M527">
        <v>0.9018774227872417</v>
      </c>
      <c r="N527">
        <v>0.87783289172058865</v>
      </c>
      <c r="O527">
        <v>0.76494128294017849</v>
      </c>
      <c r="P527">
        <v>0.86428760965308482</v>
      </c>
      <c r="Q527">
        <v>0.86991312184493941</v>
      </c>
      <c r="R527">
        <v>0.95093117884408906</v>
      </c>
      <c r="S527">
        <v>0.94019549013117909</v>
      </c>
      <c r="T527">
        <v>0.90867563991312317</v>
      </c>
    </row>
    <row r="528" spans="1:20" x14ac:dyDescent="0.25">
      <c r="A528" s="154" t="s">
        <v>144</v>
      </c>
      <c r="B528">
        <v>0.91880211714344306</v>
      </c>
      <c r="C528">
        <v>0.81785399495303623</v>
      </c>
      <c r="D528">
        <v>1.856951196495547</v>
      </c>
      <c r="E528">
        <v>-1.868660183555507</v>
      </c>
      <c r="G528" s="154" t="s">
        <v>145</v>
      </c>
      <c r="H528">
        <v>11.219315165851009</v>
      </c>
      <c r="L528" s="155" t="s">
        <v>145</v>
      </c>
      <c r="M528">
        <v>0.80703445856122724</v>
      </c>
      <c r="N528">
        <v>0.95086821191021476</v>
      </c>
      <c r="O528">
        <v>0.73582133925551441</v>
      </c>
      <c r="P528">
        <v>0.87256161910731422</v>
      </c>
      <c r="Q528">
        <v>0.77936645196795218</v>
      </c>
      <c r="R528">
        <v>0.87485585289947976</v>
      </c>
      <c r="S528">
        <v>0.92712252487672009</v>
      </c>
      <c r="T528">
        <v>0.95032078381482776</v>
      </c>
    </row>
    <row r="529" spans="1:20" x14ac:dyDescent="0.25">
      <c r="A529" s="154" t="s">
        <v>145</v>
      </c>
      <c r="B529">
        <v>0.83232477502789459</v>
      </c>
      <c r="C529">
        <v>-0.15610969712503411</v>
      </c>
      <c r="D529">
        <v>1.4754205486298659</v>
      </c>
      <c r="E529">
        <v>0.80837582915642192</v>
      </c>
      <c r="G529" s="154" t="s">
        <v>146</v>
      </c>
      <c r="H529">
        <v>9.8082908025617677</v>
      </c>
      <c r="L529" s="155" t="s">
        <v>146</v>
      </c>
      <c r="M529">
        <v>0.90166797241671515</v>
      </c>
      <c r="N529">
        <v>0.98211549798818065</v>
      </c>
      <c r="O529">
        <v>0.84903374825349609</v>
      </c>
      <c r="P529">
        <v>0.89260530794864557</v>
      </c>
      <c r="Q529">
        <v>0.81084160366058766</v>
      </c>
      <c r="R529">
        <v>0.99718563957262774</v>
      </c>
      <c r="S529">
        <v>0.94871757317366823</v>
      </c>
      <c r="T529">
        <v>0.94351438324782044</v>
      </c>
    </row>
    <row r="530" spans="1:20" x14ac:dyDescent="0.25">
      <c r="A530" s="154" t="s">
        <v>146</v>
      </c>
      <c r="B530">
        <v>0.60177112078907158</v>
      </c>
      <c r="C530">
        <v>6.7021898585437209E-2</v>
      </c>
      <c r="D530">
        <v>0.98519587350936966</v>
      </c>
      <c r="E530">
        <v>-0.4557129865436142</v>
      </c>
      <c r="G530" s="154" t="s">
        <v>147</v>
      </c>
      <c r="H530">
        <v>21.331561763953491</v>
      </c>
      <c r="L530" s="155" t="s">
        <v>147</v>
      </c>
      <c r="M530">
        <v>0.86878639516840028</v>
      </c>
      <c r="N530">
        <v>0.98621769334616871</v>
      </c>
      <c r="O530">
        <v>0.85281033080141022</v>
      </c>
      <c r="P530">
        <v>0.85841860863692021</v>
      </c>
      <c r="Q530">
        <v>0.75610999371405441</v>
      </c>
      <c r="R530">
        <v>0.85967838495870585</v>
      </c>
      <c r="S530">
        <v>0.93824516853562789</v>
      </c>
      <c r="T530">
        <v>0.93811799436301513</v>
      </c>
    </row>
    <row r="531" spans="1:20" x14ac:dyDescent="0.25">
      <c r="A531" s="154" t="s">
        <v>147</v>
      </c>
      <c r="B531">
        <v>2.2234040399629502</v>
      </c>
      <c r="C531">
        <v>-1.107544616600723</v>
      </c>
      <c r="D531">
        <v>4.1079003854466798</v>
      </c>
      <c r="E531">
        <v>1.5272733777663949</v>
      </c>
      <c r="G531" s="154" t="s">
        <v>148</v>
      </c>
      <c r="H531">
        <v>14.974472286294461</v>
      </c>
      <c r="L531" s="155" t="s">
        <v>148</v>
      </c>
      <c r="M531">
        <v>0.79350640984152221</v>
      </c>
      <c r="N531">
        <v>0.85534115745265826</v>
      </c>
      <c r="O531">
        <v>0.81720958425484069</v>
      </c>
      <c r="P531">
        <v>0.90657586196625051</v>
      </c>
      <c r="Q531">
        <v>0.92786431691625582</v>
      </c>
      <c r="R531">
        <v>0.89274042945770415</v>
      </c>
      <c r="S531">
        <v>0.90839829565013108</v>
      </c>
      <c r="T531">
        <v>0.94086164742219025</v>
      </c>
    </row>
    <row r="532" spans="1:20" x14ac:dyDescent="0.25">
      <c r="A532" s="154" t="s">
        <v>148</v>
      </c>
      <c r="B532">
        <v>1.089372877688755</v>
      </c>
      <c r="C532">
        <v>0.28210393552090679</v>
      </c>
      <c r="D532">
        <v>2.4922110685177521</v>
      </c>
      <c r="E532">
        <v>-0.69774763805670048</v>
      </c>
      <c r="G532" s="154" t="s">
        <v>149</v>
      </c>
      <c r="H532">
        <v>9.2621293100761211</v>
      </c>
      <c r="L532" s="155" t="s">
        <v>149</v>
      </c>
      <c r="M532">
        <v>0.85901555671987306</v>
      </c>
      <c r="N532">
        <v>0.90200591510333594</v>
      </c>
      <c r="O532">
        <v>0.82550592646416721</v>
      </c>
      <c r="P532">
        <v>0.87120597405539757</v>
      </c>
      <c r="Q532">
        <v>0.80444857432532058</v>
      </c>
      <c r="R532">
        <v>0.88620545984036925</v>
      </c>
      <c r="S532">
        <v>0.92295207575596594</v>
      </c>
      <c r="T532">
        <v>0.89759096320704657</v>
      </c>
    </row>
    <row r="533" spans="1:20" x14ac:dyDescent="0.25">
      <c r="A533" s="154" t="s">
        <v>149</v>
      </c>
      <c r="B533">
        <v>0.73535769043471966</v>
      </c>
      <c r="C533">
        <v>0.7522645219595564</v>
      </c>
      <c r="D533">
        <v>1.8852212434903779</v>
      </c>
      <c r="E533">
        <v>-1.7077850734791269</v>
      </c>
      <c r="G533" s="154" t="s">
        <v>150</v>
      </c>
      <c r="H533">
        <v>19.81450303844321</v>
      </c>
      <c r="L533" s="155" t="s">
        <v>150</v>
      </c>
      <c r="M533">
        <v>0.83045503608124016</v>
      </c>
      <c r="N533">
        <v>0.81186632419600269</v>
      </c>
      <c r="O533">
        <v>0.74442536374544044</v>
      </c>
      <c r="P533">
        <v>0.84710730012721602</v>
      </c>
      <c r="Q533">
        <v>0.87337805069655072</v>
      </c>
      <c r="R533">
        <v>0.92880255106163012</v>
      </c>
      <c r="S533">
        <v>0.85814300490523587</v>
      </c>
      <c r="T533">
        <v>0.88029692822423089</v>
      </c>
    </row>
    <row r="534" spans="1:20" x14ac:dyDescent="0.25">
      <c r="A534" s="154" t="s">
        <v>150</v>
      </c>
      <c r="B534">
        <v>1.2768182949264</v>
      </c>
      <c r="C534">
        <v>-1.463785256931087</v>
      </c>
      <c r="D534">
        <v>2.8262675380805211</v>
      </c>
      <c r="E534">
        <v>2.9152166435330238</v>
      </c>
      <c r="G534" s="154" t="s">
        <v>151</v>
      </c>
      <c r="H534">
        <v>15.454161696832379</v>
      </c>
      <c r="L534" s="155" t="s">
        <v>151</v>
      </c>
      <c r="M534">
        <v>0.80692652938593767</v>
      </c>
      <c r="N534">
        <v>0.80585781845398297</v>
      </c>
      <c r="O534">
        <v>0.78871012768137894</v>
      </c>
      <c r="P534">
        <v>0.88866135897000975</v>
      </c>
      <c r="Q534">
        <v>0.90469806971317701</v>
      </c>
      <c r="R534">
        <v>0.80903677316042022</v>
      </c>
      <c r="S534">
        <v>0.95658830326037803</v>
      </c>
      <c r="T534">
        <v>0.98412885796910432</v>
      </c>
    </row>
    <row r="535" spans="1:20" x14ac:dyDescent="0.25">
      <c r="A535" s="154" t="s">
        <v>151</v>
      </c>
      <c r="B535">
        <v>0.82454162809664477</v>
      </c>
      <c r="C535">
        <v>-0.26634197594341719</v>
      </c>
      <c r="D535">
        <v>1.247261647720894</v>
      </c>
      <c r="E535">
        <v>0.16838263545141799</v>
      </c>
      <c r="G535" s="154" t="s">
        <v>152</v>
      </c>
      <c r="H535">
        <v>48.428078930960687</v>
      </c>
      <c r="L535" s="155" t="s">
        <v>152</v>
      </c>
      <c r="M535">
        <v>0.81650432080081492</v>
      </c>
      <c r="N535">
        <v>0.92952058572110352</v>
      </c>
      <c r="O535">
        <v>0.85952663499295101</v>
      </c>
      <c r="P535">
        <v>0.88725493388771248</v>
      </c>
      <c r="Q535">
        <v>0.78962717175867292</v>
      </c>
      <c r="R535">
        <v>0.78766871907278102</v>
      </c>
      <c r="S535">
        <v>0.90722230000513171</v>
      </c>
      <c r="T535">
        <v>0.90141661376343385</v>
      </c>
    </row>
    <row r="536" spans="1:20" x14ac:dyDescent="0.25">
      <c r="A536" s="154" t="s">
        <v>152</v>
      </c>
      <c r="B536">
        <v>3.3256758982326118</v>
      </c>
      <c r="C536">
        <v>1.702733247624632</v>
      </c>
      <c r="D536">
        <v>5.5524346198289001</v>
      </c>
      <c r="E536">
        <v>-1.355883854011539</v>
      </c>
    </row>
    <row r="545" spans="1:20" x14ac:dyDescent="0.25">
      <c r="A545" s="165" t="s">
        <v>171</v>
      </c>
      <c r="L545" s="165" t="s">
        <v>174</v>
      </c>
    </row>
    <row r="546" spans="1:20" x14ac:dyDescent="0.25">
      <c r="A546" s="154"/>
      <c r="B546" s="154" t="s">
        <v>12</v>
      </c>
      <c r="D546" s="154" t="s">
        <v>105</v>
      </c>
      <c r="G546" s="154"/>
      <c r="H546" s="154" t="s">
        <v>130</v>
      </c>
      <c r="L546" s="155"/>
      <c r="M546" s="155" t="s">
        <v>131</v>
      </c>
      <c r="N546" s="155" t="s">
        <v>132</v>
      </c>
      <c r="O546" s="155" t="s">
        <v>133</v>
      </c>
      <c r="P546" s="155" t="s">
        <v>134</v>
      </c>
      <c r="Q546" s="155" t="s">
        <v>135</v>
      </c>
      <c r="R546" s="155" t="s">
        <v>136</v>
      </c>
      <c r="S546" s="155" t="s">
        <v>137</v>
      </c>
      <c r="T546" s="155" t="s">
        <v>138</v>
      </c>
    </row>
    <row r="547" spans="1:20" x14ac:dyDescent="0.25">
      <c r="A547" s="154"/>
      <c r="B547" s="154" t="s">
        <v>139</v>
      </c>
      <c r="C547" s="154" t="s">
        <v>140</v>
      </c>
      <c r="D547" s="154" t="s">
        <v>139</v>
      </c>
      <c r="E547" s="154" t="s">
        <v>140</v>
      </c>
      <c r="G547" s="154" t="s">
        <v>141</v>
      </c>
      <c r="H547">
        <v>90.544400681105742</v>
      </c>
      <c r="L547" s="155" t="s">
        <v>155</v>
      </c>
      <c r="M547">
        <v>0.57302480558930835</v>
      </c>
      <c r="N547">
        <v>0.98409413285329606</v>
      </c>
      <c r="O547">
        <v>0.22222897987058871</v>
      </c>
      <c r="P547">
        <v>0.57719425930985735</v>
      </c>
      <c r="Q547">
        <v>0.14496280536074921</v>
      </c>
      <c r="R547">
        <v>0.2059731512134611</v>
      </c>
      <c r="S547">
        <v>0.27141596040622917</v>
      </c>
      <c r="T547">
        <v>0.23215080627168991</v>
      </c>
    </row>
    <row r="548" spans="1:20" x14ac:dyDescent="0.25">
      <c r="A548" s="154" t="s">
        <v>141</v>
      </c>
      <c r="B548">
        <v>3.0775492317396078</v>
      </c>
      <c r="C548">
        <v>-2.670440742146647</v>
      </c>
      <c r="D548">
        <v>2.935691533037355</v>
      </c>
      <c r="E548">
        <v>1.484276936382162</v>
      </c>
      <c r="G548" s="154" t="s">
        <v>142</v>
      </c>
      <c r="H548">
        <v>596.69325141399929</v>
      </c>
      <c r="L548" s="155" t="s">
        <v>156</v>
      </c>
      <c r="M548">
        <v>1</v>
      </c>
      <c r="N548">
        <v>0.96752001262429421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154" t="s">
        <v>142</v>
      </c>
      <c r="B549">
        <v>17.092972519549669</v>
      </c>
      <c r="C549">
        <v>11.497318060965901</v>
      </c>
      <c r="D549">
        <v>19.536266420054101</v>
      </c>
      <c r="E549">
        <v>-11.681520577070691</v>
      </c>
      <c r="G549" s="154" t="s">
        <v>143</v>
      </c>
      <c r="H549">
        <v>723.4831208915258</v>
      </c>
      <c r="L549" s="155" t="s">
        <v>157</v>
      </c>
      <c r="M549">
        <v>0.67195693286468305</v>
      </c>
      <c r="N549">
        <v>0.91507436078177207</v>
      </c>
      <c r="O549">
        <v>0.23521773091750009</v>
      </c>
      <c r="P549">
        <v>0.65453983560903772</v>
      </c>
      <c r="Q549">
        <v>0.53806966127048228</v>
      </c>
      <c r="R549">
        <v>0.68585455473948032</v>
      </c>
      <c r="S549">
        <v>0.68626980684847316</v>
      </c>
      <c r="T549">
        <v>0.66685155275856378</v>
      </c>
    </row>
    <row r="550" spans="1:20" x14ac:dyDescent="0.25">
      <c r="A550" s="154" t="s">
        <v>143</v>
      </c>
      <c r="B550">
        <v>8.5807343767512236</v>
      </c>
      <c r="C550">
        <v>-7.1052689658972854</v>
      </c>
      <c r="D550">
        <v>14.829122406794781</v>
      </c>
      <c r="E550">
        <v>13.765695521343821</v>
      </c>
      <c r="G550" s="154" t="s">
        <v>144</v>
      </c>
      <c r="H550">
        <v>168.08564622491949</v>
      </c>
      <c r="L550" s="155" t="s">
        <v>158</v>
      </c>
      <c r="M550">
        <v>0.6327307445604381</v>
      </c>
      <c r="N550">
        <v>0.95811816324792909</v>
      </c>
      <c r="O550">
        <v>0.42734135249373889</v>
      </c>
      <c r="P550">
        <v>0.64462831877632321</v>
      </c>
      <c r="Q550">
        <v>0.25780991317698759</v>
      </c>
      <c r="R550">
        <v>0.25019623429370591</v>
      </c>
      <c r="S550">
        <v>0.29445492781789162</v>
      </c>
      <c r="T550">
        <v>0.26317719834089609</v>
      </c>
    </row>
    <row r="551" spans="1:20" x14ac:dyDescent="0.25">
      <c r="A551" s="154" t="s">
        <v>144</v>
      </c>
      <c r="B551">
        <v>6.9438338150235914</v>
      </c>
      <c r="C551">
        <v>2.7610637870585948</v>
      </c>
      <c r="D551">
        <v>6.0580639611396228</v>
      </c>
      <c r="E551">
        <v>-1.9453973122309201</v>
      </c>
      <c r="G551" s="154" t="s">
        <v>145</v>
      </c>
      <c r="H551">
        <v>558.06038340965472</v>
      </c>
      <c r="L551" s="155" t="s">
        <v>159</v>
      </c>
      <c r="M551">
        <v>0.56081949541873588</v>
      </c>
      <c r="N551">
        <v>0.97062975636648241</v>
      </c>
      <c r="O551">
        <v>0.2462564618215487</v>
      </c>
      <c r="P551">
        <v>0.60406749156312989</v>
      </c>
      <c r="Q551">
        <v>0.1755748014007095</v>
      </c>
      <c r="R551">
        <v>0.18275507745415659</v>
      </c>
      <c r="S551">
        <v>0.29723301270090818</v>
      </c>
      <c r="T551">
        <v>0.22696775224665691</v>
      </c>
    </row>
    <row r="552" spans="1:20" x14ac:dyDescent="0.25">
      <c r="A552" s="154" t="s">
        <v>145</v>
      </c>
      <c r="B552">
        <v>7.00876001907299</v>
      </c>
      <c r="C552">
        <v>-3.10937059614188</v>
      </c>
      <c r="D552">
        <v>13.99204185666683</v>
      </c>
      <c r="E552">
        <v>2.3948275079647181</v>
      </c>
      <c r="G552" s="154" t="s">
        <v>146</v>
      </c>
      <c r="H552">
        <v>380.84252490024102</v>
      </c>
      <c r="L552" s="155" t="s">
        <v>160</v>
      </c>
      <c r="M552">
        <v>0.58855670995981324</v>
      </c>
      <c r="N552">
        <v>0.89144952878499695</v>
      </c>
      <c r="O552">
        <v>0.30179690698108769</v>
      </c>
      <c r="P552">
        <v>0.55163106595794453</v>
      </c>
      <c r="Q552">
        <v>0.25314509472559138</v>
      </c>
      <c r="R552">
        <v>0.21112116602657341</v>
      </c>
      <c r="S552">
        <v>0.34838101834468138</v>
      </c>
      <c r="T552">
        <v>0.22162997786286201</v>
      </c>
    </row>
    <row r="553" spans="1:20" x14ac:dyDescent="0.25">
      <c r="A553" s="154" t="s">
        <v>146</v>
      </c>
      <c r="B553">
        <v>8.8062253358511366</v>
      </c>
      <c r="C553">
        <v>-6.2894272547880261</v>
      </c>
      <c r="D553">
        <v>7.7854356045448103</v>
      </c>
      <c r="E553">
        <v>9.2535164934653942</v>
      </c>
      <c r="G553" s="154" t="s">
        <v>147</v>
      </c>
      <c r="H553">
        <v>154.85855964279779</v>
      </c>
      <c r="L553" s="155" t="s">
        <v>187</v>
      </c>
      <c r="M553">
        <v>0.59722520954141001</v>
      </c>
      <c r="N553">
        <v>0.99999999999999989</v>
      </c>
      <c r="O553">
        <v>0.44290809419795479</v>
      </c>
      <c r="P553">
        <v>0.61079498033298407</v>
      </c>
      <c r="Q553">
        <v>0.2052840951529106</v>
      </c>
      <c r="R553">
        <v>0.20269072910971461</v>
      </c>
      <c r="S553">
        <v>0.30864020630790312</v>
      </c>
      <c r="T553">
        <v>0.2322357666242561</v>
      </c>
    </row>
    <row r="554" spans="1:20" x14ac:dyDescent="0.25">
      <c r="A554" s="154" t="s">
        <v>147</v>
      </c>
      <c r="B554">
        <v>4.5029596932252556</v>
      </c>
      <c r="C554">
        <v>-2.8548856186929772</v>
      </c>
      <c r="D554">
        <v>5.5552970059880984</v>
      </c>
      <c r="E554">
        <v>-2.608589697907592</v>
      </c>
      <c r="G554" s="154" t="s">
        <v>148</v>
      </c>
      <c r="H554">
        <v>885.67703919766234</v>
      </c>
    </row>
    <row r="555" spans="1:20" x14ac:dyDescent="0.25">
      <c r="A555" s="154" t="s">
        <v>148</v>
      </c>
      <c r="B555">
        <v>16.822400642841469</v>
      </c>
      <c r="C555">
        <v>10.70140175191027</v>
      </c>
      <c r="D555">
        <v>21.541028027590031</v>
      </c>
      <c r="E555">
        <v>-15.018777467382391</v>
      </c>
      <c r="G555" s="154" t="s">
        <v>149</v>
      </c>
      <c r="H555">
        <v>260.68151742165759</v>
      </c>
    </row>
    <row r="556" spans="1:20" x14ac:dyDescent="0.25">
      <c r="A556" s="154" t="s">
        <v>149</v>
      </c>
      <c r="B556">
        <v>6.201455479917767</v>
      </c>
      <c r="C556">
        <v>-1.1972764022047919</v>
      </c>
      <c r="D556">
        <v>6.9039320013761927</v>
      </c>
      <c r="E556">
        <v>1.7689348872562189</v>
      </c>
      <c r="G556" s="154" t="s">
        <v>150</v>
      </c>
      <c r="H556">
        <v>211.49082434008969</v>
      </c>
    </row>
    <row r="557" spans="1:20" x14ac:dyDescent="0.25">
      <c r="A557" s="154" t="s">
        <v>150</v>
      </c>
      <c r="B557">
        <v>6.9063644050001578</v>
      </c>
      <c r="C557">
        <v>2.291870462883415</v>
      </c>
      <c r="D557">
        <v>9.0005137453854527</v>
      </c>
      <c r="E557">
        <v>0.99012666916812309</v>
      </c>
      <c r="G557" s="154" t="s">
        <v>151</v>
      </c>
      <c r="H557">
        <v>250.4799386001913</v>
      </c>
    </row>
    <row r="558" spans="1:20" x14ac:dyDescent="0.25">
      <c r="A558" s="154" t="s">
        <v>151</v>
      </c>
      <c r="B558">
        <v>7.8180998403162896</v>
      </c>
      <c r="C558">
        <v>-11.50285122188609</v>
      </c>
      <c r="D558">
        <v>6.1933326668881188</v>
      </c>
      <c r="E558">
        <v>8.3581875635289737</v>
      </c>
      <c r="G558" s="154" t="s">
        <v>152</v>
      </c>
      <c r="H558">
        <v>498.36883334052328</v>
      </c>
    </row>
    <row r="559" spans="1:20" x14ac:dyDescent="0.25">
      <c r="A559" s="154" t="s">
        <v>152</v>
      </c>
      <c r="B559">
        <v>6.3311482410642803</v>
      </c>
      <c r="C559">
        <v>10.235396443625181</v>
      </c>
      <c r="D559">
        <v>8.5965692307144543</v>
      </c>
      <c r="E559">
        <v>-2.9399700297840559</v>
      </c>
    </row>
    <row r="568" spans="1:20" x14ac:dyDescent="0.25">
      <c r="A568" s="165" t="s">
        <v>175</v>
      </c>
      <c r="L568" s="165" t="s">
        <v>176</v>
      </c>
    </row>
    <row r="569" spans="1:20" x14ac:dyDescent="0.25">
      <c r="A569" s="154"/>
      <c r="B569" s="154" t="s">
        <v>12</v>
      </c>
      <c r="D569" s="154" t="s">
        <v>105</v>
      </c>
      <c r="G569" s="154"/>
      <c r="H569" s="154" t="s">
        <v>130</v>
      </c>
      <c r="L569" s="155"/>
      <c r="M569" s="155" t="s">
        <v>131</v>
      </c>
      <c r="N569" s="155" t="s">
        <v>132</v>
      </c>
      <c r="O569" s="155" t="s">
        <v>133</v>
      </c>
      <c r="P569" s="155" t="s">
        <v>134</v>
      </c>
      <c r="Q569" s="155" t="s">
        <v>135</v>
      </c>
      <c r="R569" s="155" t="s">
        <v>136</v>
      </c>
      <c r="S569" s="155" t="s">
        <v>137</v>
      </c>
      <c r="T569" s="155" t="s">
        <v>138</v>
      </c>
    </row>
    <row r="570" spans="1:20" x14ac:dyDescent="0.25">
      <c r="A570" s="154"/>
      <c r="B570" s="154" t="s">
        <v>139</v>
      </c>
      <c r="C570" s="154" t="s">
        <v>140</v>
      </c>
      <c r="D570" s="154" t="s">
        <v>139</v>
      </c>
      <c r="E570" s="154" t="s">
        <v>140</v>
      </c>
      <c r="G570" s="154" t="s">
        <v>141</v>
      </c>
      <c r="H570">
        <v>58.205439423178063</v>
      </c>
      <c r="L570" s="155" t="s">
        <v>141</v>
      </c>
      <c r="M570">
        <v>0.95109751924238417</v>
      </c>
      <c r="N570">
        <v>0.96112813888985293</v>
      </c>
      <c r="O570">
        <v>0.87946493953496196</v>
      </c>
      <c r="P570">
        <v>0.9337729124909192</v>
      </c>
      <c r="Q570">
        <v>0.85077524006242222</v>
      </c>
      <c r="R570">
        <v>0.89800100219254664</v>
      </c>
      <c r="S570">
        <v>0.89331198030209658</v>
      </c>
      <c r="T570">
        <v>0.85380747253875156</v>
      </c>
    </row>
    <row r="571" spans="1:20" x14ac:dyDescent="0.25">
      <c r="A571" s="154" t="s">
        <v>141</v>
      </c>
      <c r="B571">
        <v>2.7948293616330671</v>
      </c>
      <c r="C571">
        <v>-1.9082949558796169</v>
      </c>
      <c r="D571">
        <v>2.3667103180377391</v>
      </c>
      <c r="E571">
        <v>2.6015508146607109</v>
      </c>
      <c r="G571" s="154" t="s">
        <v>142</v>
      </c>
      <c r="H571">
        <v>75.853535977201517</v>
      </c>
      <c r="L571" s="155" t="s">
        <v>142</v>
      </c>
      <c r="M571">
        <v>0.92110548598319897</v>
      </c>
      <c r="N571">
        <v>0.92216082007357991</v>
      </c>
      <c r="O571">
        <v>0.87620801615159538</v>
      </c>
      <c r="P571">
        <v>0.92819236394506599</v>
      </c>
      <c r="Q571">
        <v>1</v>
      </c>
      <c r="R571">
        <v>0.8300595541577287</v>
      </c>
      <c r="S571">
        <v>0.87144164110267053</v>
      </c>
      <c r="T571">
        <v>0.83408886179876573</v>
      </c>
    </row>
    <row r="572" spans="1:20" x14ac:dyDescent="0.25">
      <c r="A572" s="154" t="s">
        <v>142</v>
      </c>
      <c r="B572">
        <v>1.2359625661744</v>
      </c>
      <c r="C572">
        <v>-0.29547368448464639</v>
      </c>
      <c r="D572">
        <v>4.5266651059236489</v>
      </c>
      <c r="E572">
        <v>3.9568688345567922</v>
      </c>
      <c r="G572" s="154" t="s">
        <v>143</v>
      </c>
      <c r="H572">
        <v>102.07876461770471</v>
      </c>
      <c r="L572" s="155" t="s">
        <v>143</v>
      </c>
      <c r="M572">
        <v>0.98595917201163386</v>
      </c>
      <c r="N572">
        <v>0.99188357572864683</v>
      </c>
      <c r="O572">
        <v>1</v>
      </c>
      <c r="P572">
        <v>0.93688367019831986</v>
      </c>
      <c r="Q572">
        <v>0.83337997250662654</v>
      </c>
      <c r="R572">
        <v>0.81122455161001872</v>
      </c>
      <c r="S572">
        <v>0.87111454863875659</v>
      </c>
      <c r="T572">
        <v>0.90669854387349835</v>
      </c>
    </row>
    <row r="573" spans="1:20" x14ac:dyDescent="0.25">
      <c r="A573" s="154" t="s">
        <v>143</v>
      </c>
      <c r="B573">
        <v>3.3839810697319388</v>
      </c>
      <c r="C573">
        <v>-1.5217077629689819</v>
      </c>
      <c r="D573">
        <v>2.9002087122084288</v>
      </c>
      <c r="E573">
        <v>-2.7419124762693619</v>
      </c>
      <c r="G573" s="154" t="s">
        <v>144</v>
      </c>
      <c r="H573">
        <v>95.933805407138252</v>
      </c>
      <c r="L573" s="155" t="s">
        <v>144</v>
      </c>
      <c r="M573">
        <v>0.93319608650543118</v>
      </c>
      <c r="N573">
        <v>1</v>
      </c>
      <c r="O573">
        <v>0.95776324784817013</v>
      </c>
      <c r="P573">
        <v>0.96825251419082503</v>
      </c>
      <c r="Q573">
        <v>0.79022858265141738</v>
      </c>
      <c r="R573">
        <v>0.81825087644693917</v>
      </c>
      <c r="S573">
        <v>0.8805482307223923</v>
      </c>
      <c r="T573">
        <v>0.91246448076376263</v>
      </c>
    </row>
    <row r="574" spans="1:20" x14ac:dyDescent="0.25">
      <c r="A574" s="154" t="s">
        <v>144</v>
      </c>
      <c r="B574">
        <v>2.3608116782424409</v>
      </c>
      <c r="C574">
        <v>3.33879187488344</v>
      </c>
      <c r="D574">
        <v>2.4536566861510249</v>
      </c>
      <c r="E574">
        <v>-2.1467197182321152</v>
      </c>
      <c r="G574" s="154" t="s">
        <v>145</v>
      </c>
      <c r="H574">
        <v>89.375168256058771</v>
      </c>
      <c r="L574" s="155" t="s">
        <v>145</v>
      </c>
      <c r="M574">
        <v>0.98542903023941253</v>
      </c>
      <c r="N574">
        <v>0.97619836074106547</v>
      </c>
      <c r="O574">
        <v>0.98037722052395637</v>
      </c>
      <c r="P574">
        <v>0.97308797424754534</v>
      </c>
      <c r="Q574">
        <v>0.82212709755551638</v>
      </c>
      <c r="R574">
        <v>0.80063327809572604</v>
      </c>
      <c r="S574">
        <v>0.90442167742597479</v>
      </c>
      <c r="T574">
        <v>0.91221316804906638</v>
      </c>
    </row>
    <row r="575" spans="1:20" x14ac:dyDescent="0.25">
      <c r="A575" s="154" t="s">
        <v>145</v>
      </c>
      <c r="B575">
        <v>2.5304015205371031</v>
      </c>
      <c r="C575">
        <v>-0.26469984050044659</v>
      </c>
      <c r="D575">
        <v>2.9140617086425831</v>
      </c>
      <c r="E575">
        <v>0.83728614540839952</v>
      </c>
      <c r="G575" s="154" t="s">
        <v>146</v>
      </c>
      <c r="H575">
        <v>45.650334479571022</v>
      </c>
      <c r="L575" s="155" t="s">
        <v>146</v>
      </c>
      <c r="M575">
        <v>0.99044791628732542</v>
      </c>
      <c r="N575">
        <v>0.88159155423541902</v>
      </c>
      <c r="O575">
        <v>0.86164007510311413</v>
      </c>
      <c r="P575">
        <v>0.89012531779190684</v>
      </c>
      <c r="Q575">
        <v>0.78646917106705905</v>
      </c>
      <c r="R575">
        <v>0.76757982774598499</v>
      </c>
      <c r="S575">
        <v>0.81503105133664144</v>
      </c>
      <c r="T575">
        <v>0.82613998610899819</v>
      </c>
    </row>
    <row r="576" spans="1:20" x14ac:dyDescent="0.25">
      <c r="A576" s="154" t="s">
        <v>146</v>
      </c>
      <c r="B576">
        <v>2.7914564300358111</v>
      </c>
      <c r="C576">
        <v>-1.313987203958731</v>
      </c>
      <c r="D576">
        <v>2.6710611325191929</v>
      </c>
      <c r="E576">
        <v>2.1710429178215498</v>
      </c>
      <c r="G576" s="154" t="s">
        <v>147</v>
      </c>
      <c r="H576">
        <v>87.384943911093131</v>
      </c>
      <c r="L576" s="155" t="s">
        <v>147</v>
      </c>
      <c r="M576">
        <v>0.9287961325445756</v>
      </c>
      <c r="N576">
        <v>0.92619249507484691</v>
      </c>
      <c r="O576">
        <v>0.89539041380520268</v>
      </c>
      <c r="P576">
        <v>0.9393587360715201</v>
      </c>
      <c r="Q576">
        <v>0.86562785537262454</v>
      </c>
      <c r="R576">
        <v>0.86216982658147945</v>
      </c>
      <c r="S576">
        <v>0.99999999999999989</v>
      </c>
      <c r="T576">
        <v>1</v>
      </c>
    </row>
    <row r="577" spans="1:20" x14ac:dyDescent="0.25">
      <c r="A577" s="154" t="s">
        <v>147</v>
      </c>
      <c r="B577">
        <v>2.9183449251383262</v>
      </c>
      <c r="C577">
        <v>3.164522254009186</v>
      </c>
      <c r="D577">
        <v>4.3478837765819556</v>
      </c>
      <c r="E577">
        <v>-3.764559165284044</v>
      </c>
      <c r="G577" s="154" t="s">
        <v>148</v>
      </c>
      <c r="H577">
        <v>35.420255604916598</v>
      </c>
      <c r="L577" s="155" t="s">
        <v>148</v>
      </c>
      <c r="M577">
        <v>0.9691192770015058</v>
      </c>
      <c r="N577">
        <v>0.88268804230745079</v>
      </c>
      <c r="O577">
        <v>0.96427934425301187</v>
      </c>
      <c r="P577">
        <v>0.92466658424557091</v>
      </c>
      <c r="Q577">
        <v>0.85489641847050146</v>
      </c>
      <c r="R577">
        <v>0.82148854000045102</v>
      </c>
      <c r="S577">
        <v>0.85292518749718604</v>
      </c>
      <c r="T577">
        <v>0.86462834072350803</v>
      </c>
    </row>
    <row r="578" spans="1:20" x14ac:dyDescent="0.25">
      <c r="A578" s="154" t="s">
        <v>148</v>
      </c>
      <c r="B578">
        <v>1.3801117886407259</v>
      </c>
      <c r="C578">
        <v>1.2654860989937631</v>
      </c>
      <c r="D578">
        <v>1.9006032621937969</v>
      </c>
      <c r="E578">
        <v>1.195733829880437</v>
      </c>
      <c r="G578" s="154" t="s">
        <v>149</v>
      </c>
      <c r="H578">
        <v>61.621748699560037</v>
      </c>
      <c r="L578" s="155" t="s">
        <v>149</v>
      </c>
      <c r="M578">
        <v>0.96610639290173395</v>
      </c>
      <c r="N578">
        <v>0.9313539589858526</v>
      </c>
      <c r="O578">
        <v>0.95555393364801766</v>
      </c>
      <c r="P578">
        <v>1</v>
      </c>
      <c r="Q578">
        <v>0.76915968831045611</v>
      </c>
      <c r="R578">
        <v>0.85637506277079478</v>
      </c>
      <c r="S578">
        <v>0.86358234321553751</v>
      </c>
      <c r="T578">
        <v>0.90607503390065947</v>
      </c>
    </row>
    <row r="579" spans="1:20" x14ac:dyDescent="0.25">
      <c r="A579" s="154" t="s">
        <v>149</v>
      </c>
      <c r="B579">
        <v>2.4237832613276069</v>
      </c>
      <c r="C579">
        <v>-3.433084771610313</v>
      </c>
      <c r="D579">
        <v>1.591810989989938</v>
      </c>
      <c r="E579">
        <v>-2.0485984264249928</v>
      </c>
      <c r="G579" s="154" t="s">
        <v>150</v>
      </c>
      <c r="H579">
        <v>106.9643700967091</v>
      </c>
      <c r="L579" s="155" t="s">
        <v>150</v>
      </c>
      <c r="M579">
        <v>0.97827050495844292</v>
      </c>
      <c r="N579">
        <v>0.82138176191564516</v>
      </c>
      <c r="O579">
        <v>0.94758297965266691</v>
      </c>
      <c r="P579">
        <v>0.95939183109309367</v>
      </c>
      <c r="Q579">
        <v>0.95695291318797482</v>
      </c>
      <c r="R579">
        <v>0.99999999999999989</v>
      </c>
      <c r="S579">
        <v>0.87270631875013882</v>
      </c>
      <c r="T579">
        <v>0.83122801126837065</v>
      </c>
    </row>
    <row r="580" spans="1:20" x14ac:dyDescent="0.25">
      <c r="A580" s="154" t="s">
        <v>150</v>
      </c>
      <c r="B580">
        <v>2.4631932226063769</v>
      </c>
      <c r="C580">
        <v>1.1187682497893729</v>
      </c>
      <c r="D580">
        <v>4.7876723188182648</v>
      </c>
      <c r="E580">
        <v>3.171888247940966</v>
      </c>
      <c r="G580" s="154" t="s">
        <v>151</v>
      </c>
      <c r="H580">
        <v>45.565696273421317</v>
      </c>
      <c r="L580" s="155" t="s">
        <v>151</v>
      </c>
      <c r="M580">
        <v>0.93253327376162809</v>
      </c>
      <c r="N580">
        <v>0.93722848973491379</v>
      </c>
      <c r="O580">
        <v>0.95153360554652877</v>
      </c>
      <c r="P580">
        <v>0.96143128889196117</v>
      </c>
      <c r="Q580">
        <v>0.98835350347576278</v>
      </c>
      <c r="R580">
        <v>0.87453568357947464</v>
      </c>
      <c r="S580">
        <v>0.90385231117499043</v>
      </c>
      <c r="T580">
        <v>0.8812440509106092</v>
      </c>
    </row>
    <row r="581" spans="1:20" x14ac:dyDescent="0.25">
      <c r="A581" s="154" t="s">
        <v>151</v>
      </c>
      <c r="B581">
        <v>2.004319831442996</v>
      </c>
      <c r="C581">
        <v>-0.16047576355939289</v>
      </c>
      <c r="D581">
        <v>2.1152470242021191</v>
      </c>
      <c r="E581">
        <v>2.9142059907859572</v>
      </c>
      <c r="G581" s="154" t="s">
        <v>152</v>
      </c>
      <c r="H581">
        <v>70.258072286866678</v>
      </c>
      <c r="L581" s="155" t="s">
        <v>152</v>
      </c>
      <c r="M581">
        <v>1</v>
      </c>
      <c r="N581">
        <v>0.90498340362335283</v>
      </c>
      <c r="O581">
        <v>0.91704115015950194</v>
      </c>
      <c r="P581">
        <v>0.9523996348374234</v>
      </c>
      <c r="Q581">
        <v>0.82801636556397473</v>
      </c>
      <c r="R581">
        <v>0.84544279700294633</v>
      </c>
      <c r="S581">
        <v>0.84734465408490989</v>
      </c>
      <c r="T581">
        <v>0.80898304832685941</v>
      </c>
    </row>
    <row r="582" spans="1:20" x14ac:dyDescent="0.25">
      <c r="A582" s="154" t="s">
        <v>152</v>
      </c>
      <c r="B582">
        <v>3.791599588461473</v>
      </c>
      <c r="C582">
        <v>-3.7297878652396799</v>
      </c>
      <c r="D582">
        <v>3.9919331297799912</v>
      </c>
      <c r="E582">
        <v>3.7470707157194498</v>
      </c>
    </row>
    <row r="591" spans="1:20" x14ac:dyDescent="0.25">
      <c r="A591" s="165" t="s">
        <v>177</v>
      </c>
      <c r="L591" s="165" t="s">
        <v>178</v>
      </c>
    </row>
    <row r="592" spans="1:20" x14ac:dyDescent="0.25">
      <c r="A592" s="154"/>
      <c r="B592" s="154" t="s">
        <v>12</v>
      </c>
      <c r="D592" s="154" t="s">
        <v>105</v>
      </c>
      <c r="G592" s="154"/>
      <c r="H592" s="154" t="s">
        <v>130</v>
      </c>
      <c r="L592" s="155"/>
      <c r="M592" s="155" t="s">
        <v>131</v>
      </c>
      <c r="N592" s="155" t="s">
        <v>132</v>
      </c>
      <c r="O592" s="155" t="s">
        <v>133</v>
      </c>
      <c r="P592" s="155" t="s">
        <v>134</v>
      </c>
      <c r="Q592" s="155" t="s">
        <v>135</v>
      </c>
      <c r="R592" s="155" t="s">
        <v>136</v>
      </c>
      <c r="S592" s="155" t="s">
        <v>137</v>
      </c>
      <c r="T592" s="155" t="s">
        <v>138</v>
      </c>
    </row>
    <row r="593" spans="1:20" x14ac:dyDescent="0.25">
      <c r="A593" s="154"/>
      <c r="B593" s="154" t="s">
        <v>139</v>
      </c>
      <c r="C593" s="154" t="s">
        <v>140</v>
      </c>
      <c r="D593" s="154" t="s">
        <v>139</v>
      </c>
      <c r="E593" s="154" t="s">
        <v>140</v>
      </c>
      <c r="G593" s="154" t="s">
        <v>155</v>
      </c>
      <c r="H593">
        <v>26.51727211068409</v>
      </c>
      <c r="L593" s="155" t="s">
        <v>141</v>
      </c>
      <c r="M593">
        <v>0.62187249663127853</v>
      </c>
      <c r="N593">
        <v>1</v>
      </c>
      <c r="O593">
        <v>0.46318503039868841</v>
      </c>
      <c r="P593">
        <v>0.52718089652452871</v>
      </c>
      <c r="Q593">
        <v>0.41473926612929679</v>
      </c>
      <c r="R593">
        <v>0.42098540153158598</v>
      </c>
      <c r="S593">
        <v>0.41180724973441768</v>
      </c>
      <c r="T593">
        <v>0.65755291164339513</v>
      </c>
    </row>
    <row r="594" spans="1:20" x14ac:dyDescent="0.25">
      <c r="A594" s="154" t="s">
        <v>155</v>
      </c>
      <c r="B594">
        <v>0.71859639532598008</v>
      </c>
      <c r="C594">
        <v>-1.835628427461039</v>
      </c>
      <c r="D594">
        <v>2.7206746803809292</v>
      </c>
      <c r="E594">
        <v>-5.0882140078479434</v>
      </c>
      <c r="G594" s="154" t="s">
        <v>156</v>
      </c>
      <c r="H594">
        <v>684.10882648279903</v>
      </c>
      <c r="L594" s="155" t="s">
        <v>142</v>
      </c>
      <c r="M594">
        <v>0.95298360429322448</v>
      </c>
      <c r="N594">
        <v>0.82794343154710404</v>
      </c>
      <c r="O594">
        <v>0.66959802043903538</v>
      </c>
      <c r="P594">
        <v>0.69591961325255292</v>
      </c>
      <c r="Q594">
        <v>0.76272499742290434</v>
      </c>
      <c r="R594">
        <v>0.52076315845245247</v>
      </c>
      <c r="S594">
        <v>0.71007319434222738</v>
      </c>
      <c r="T594">
        <v>0.81990475359469339</v>
      </c>
    </row>
    <row r="595" spans="1:20" x14ac:dyDescent="0.25">
      <c r="A595" s="154" t="s">
        <v>156</v>
      </c>
      <c r="B595">
        <v>8.7058242304305811</v>
      </c>
      <c r="C595">
        <v>-22.286195846834961</v>
      </c>
      <c r="D595">
        <v>38.275482584312599</v>
      </c>
      <c r="E595">
        <v>102.7842681301674</v>
      </c>
      <c r="G595" s="154" t="s">
        <v>157</v>
      </c>
      <c r="H595">
        <v>618.94115564683159</v>
      </c>
      <c r="L595" s="155" t="s">
        <v>143</v>
      </c>
      <c r="M595">
        <v>0.63134919993405014</v>
      </c>
      <c r="N595">
        <v>0.83430778300469677</v>
      </c>
      <c r="O595">
        <v>0.57284111930000381</v>
      </c>
      <c r="P595">
        <v>0.66651705212762591</v>
      </c>
      <c r="Q595">
        <v>0.54874353944870347</v>
      </c>
      <c r="R595">
        <v>0.43615421266250709</v>
      </c>
      <c r="S595">
        <v>0.57524372284345215</v>
      </c>
      <c r="T595">
        <v>0.67322372455355961</v>
      </c>
    </row>
    <row r="596" spans="1:20" x14ac:dyDescent="0.25">
      <c r="A596" s="154" t="s">
        <v>157</v>
      </c>
      <c r="B596">
        <v>14.953955795258389</v>
      </c>
      <c r="C596">
        <v>42.759677616780877</v>
      </c>
      <c r="D596">
        <v>37.036563644819957</v>
      </c>
      <c r="E596">
        <v>-90.751150603266098</v>
      </c>
      <c r="G596" s="154" t="s">
        <v>158</v>
      </c>
      <c r="H596">
        <v>198.76532433993069</v>
      </c>
      <c r="L596" s="155" t="s">
        <v>144</v>
      </c>
      <c r="M596">
        <v>0.61186881590497222</v>
      </c>
      <c r="N596">
        <v>0.94561039517520618</v>
      </c>
      <c r="O596">
        <v>0.52376535593199958</v>
      </c>
      <c r="P596">
        <v>0.53002556527274725</v>
      </c>
      <c r="Q596">
        <v>0.4348782046542492</v>
      </c>
      <c r="R596">
        <v>0.43543210818302802</v>
      </c>
      <c r="S596">
        <v>0.38203304763708262</v>
      </c>
      <c r="T596">
        <v>0.65383116936235852</v>
      </c>
    </row>
    <row r="597" spans="1:20" x14ac:dyDescent="0.25">
      <c r="A597" s="154" t="s">
        <v>158</v>
      </c>
      <c r="B597">
        <v>8.9827806631973424</v>
      </c>
      <c r="C597">
        <v>-23.080762838803309</v>
      </c>
      <c r="D597">
        <v>3.8443753065054</v>
      </c>
      <c r="E597">
        <v>4.010004985010557</v>
      </c>
      <c r="G597" s="154" t="s">
        <v>159</v>
      </c>
      <c r="H597">
        <v>13.39641598328549</v>
      </c>
      <c r="L597" s="155" t="s">
        <v>145</v>
      </c>
      <c r="M597">
        <v>0.656809741896208</v>
      </c>
      <c r="N597">
        <v>0.96328276068971119</v>
      </c>
      <c r="O597">
        <v>0.53088159669659774</v>
      </c>
      <c r="P597">
        <v>0.5591150945909763</v>
      </c>
      <c r="Q597">
        <v>0.40076242611383511</v>
      </c>
      <c r="R597">
        <v>0.46560789796167301</v>
      </c>
      <c r="S597">
        <v>0.41173123745843998</v>
      </c>
      <c r="T597">
        <v>0.62337940048997764</v>
      </c>
    </row>
    <row r="598" spans="1:20" x14ac:dyDescent="0.25">
      <c r="A598" s="154" t="s">
        <v>159</v>
      </c>
      <c r="B598">
        <v>1.013539235905927</v>
      </c>
      <c r="C598">
        <v>4.5432126601346239</v>
      </c>
      <c r="D598">
        <v>1.3159650055674179</v>
      </c>
      <c r="E598">
        <v>-7.3168153490908274</v>
      </c>
      <c r="G598" s="154" t="s">
        <v>160</v>
      </c>
      <c r="H598">
        <v>17.07682229424217</v>
      </c>
      <c r="L598" s="155" t="s">
        <v>146</v>
      </c>
      <c r="M598">
        <v>0.60162224657831576</v>
      </c>
      <c r="N598">
        <v>0.86547600898939026</v>
      </c>
      <c r="O598">
        <v>0.51129026088098539</v>
      </c>
      <c r="P598">
        <v>0.53994728253721025</v>
      </c>
      <c r="Q598">
        <v>0.51406351463102762</v>
      </c>
      <c r="R598">
        <v>0.44896638817533879</v>
      </c>
      <c r="S598">
        <v>0.48571932995768302</v>
      </c>
      <c r="T598">
        <v>0.79481100033440455</v>
      </c>
    </row>
    <row r="599" spans="1:20" x14ac:dyDescent="0.25">
      <c r="A599" s="154" t="s">
        <v>160</v>
      </c>
      <c r="B599">
        <v>0.88255617320135438</v>
      </c>
      <c r="C599">
        <v>1.822933183576789</v>
      </c>
      <c r="D599">
        <v>3.145416501952226</v>
      </c>
      <c r="E599">
        <v>3.979769922858531</v>
      </c>
      <c r="G599" s="154" t="s">
        <v>187</v>
      </c>
      <c r="H599">
        <v>20.05670721835714</v>
      </c>
      <c r="L599" s="155" t="s">
        <v>147</v>
      </c>
      <c r="M599">
        <v>0.60375014729513987</v>
      </c>
      <c r="N599">
        <v>0.86024417453128155</v>
      </c>
      <c r="O599">
        <v>0.49275147040036038</v>
      </c>
      <c r="P599">
        <v>0.51808748229019308</v>
      </c>
      <c r="Q599">
        <v>0.74250881970166138</v>
      </c>
      <c r="R599">
        <v>0.42175851267087588</v>
      </c>
      <c r="S599">
        <v>1</v>
      </c>
      <c r="T599">
        <v>0.68203512296247593</v>
      </c>
    </row>
    <row r="600" spans="1:20" x14ac:dyDescent="0.25">
      <c r="A600" s="154" t="s">
        <v>187</v>
      </c>
      <c r="B600">
        <v>1.5271171877239931</v>
      </c>
      <c r="C600">
        <v>-3.670472798408063</v>
      </c>
      <c r="D600">
        <v>1.527216631637667</v>
      </c>
      <c r="E600">
        <v>1.983567662919004E-2</v>
      </c>
      <c r="L600" s="155" t="s">
        <v>148</v>
      </c>
      <c r="M600">
        <v>1</v>
      </c>
      <c r="N600">
        <v>0.86310299764912468</v>
      </c>
      <c r="O600">
        <v>1</v>
      </c>
      <c r="P600">
        <v>1</v>
      </c>
      <c r="Q600">
        <v>1</v>
      </c>
      <c r="R600">
        <v>1</v>
      </c>
      <c r="S600">
        <v>0.99989381989087933</v>
      </c>
      <c r="T600">
        <v>1</v>
      </c>
    </row>
    <row r="601" spans="1:20" x14ac:dyDescent="0.25">
      <c r="L601" s="155" t="s">
        <v>149</v>
      </c>
      <c r="M601">
        <v>0.87553679254122829</v>
      </c>
      <c r="N601">
        <v>0.96464422544099115</v>
      </c>
      <c r="O601">
        <v>0.51975966114745586</v>
      </c>
      <c r="P601">
        <v>0.70120870861503037</v>
      </c>
      <c r="Q601">
        <v>0.43694068877719933</v>
      </c>
      <c r="R601">
        <v>0.57049529829857459</v>
      </c>
      <c r="S601">
        <v>0.48799157201968912</v>
      </c>
      <c r="T601">
        <v>0.7276878667246941</v>
      </c>
    </row>
    <row r="602" spans="1:20" x14ac:dyDescent="0.25">
      <c r="L602" s="155" t="s">
        <v>150</v>
      </c>
      <c r="M602">
        <v>0.5909216571710687</v>
      </c>
      <c r="N602">
        <v>0.87512550216300999</v>
      </c>
      <c r="O602">
        <v>0.42531628995536591</v>
      </c>
      <c r="P602">
        <v>0.58335787073930034</v>
      </c>
      <c r="Q602">
        <v>0.43647191671860519</v>
      </c>
      <c r="R602">
        <v>0.41654850444960939</v>
      </c>
      <c r="S602">
        <v>0.41963405105574358</v>
      </c>
      <c r="T602">
        <v>0.6863800816030452</v>
      </c>
    </row>
    <row r="603" spans="1:20" x14ac:dyDescent="0.25">
      <c r="L603" s="155" t="s">
        <v>151</v>
      </c>
      <c r="M603">
        <v>0.63370390752906991</v>
      </c>
      <c r="N603">
        <v>0.91222148935781944</v>
      </c>
      <c r="O603">
        <v>0.46181043557684642</v>
      </c>
      <c r="P603">
        <v>0.74370763100840276</v>
      </c>
      <c r="Q603">
        <v>0.53126762738682554</v>
      </c>
      <c r="R603">
        <v>0.52188216096706985</v>
      </c>
      <c r="S603">
        <v>0.51092432912303598</v>
      </c>
      <c r="T603">
        <v>0.7776222075443453</v>
      </c>
    </row>
    <row r="604" spans="1:20" x14ac:dyDescent="0.25">
      <c r="L604" s="155" t="s">
        <v>152</v>
      </c>
      <c r="M604">
        <v>0.5760257888029886</v>
      </c>
      <c r="N604">
        <v>0.82505988189038837</v>
      </c>
      <c r="O604">
        <v>0.4601570610325203</v>
      </c>
      <c r="P604">
        <v>0.55397417727539322</v>
      </c>
      <c r="Q604">
        <v>0.3800517759229366</v>
      </c>
      <c r="R604">
        <v>0.42849586955645219</v>
      </c>
      <c r="S604">
        <v>0.37989415688203271</v>
      </c>
      <c r="T604">
        <v>0.67483431100464486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35</vt:i4>
      </vt:variant>
    </vt:vector>
  </HeadingPairs>
  <TitlesOfParts>
    <vt:vector size="35" baseType="lpstr">
      <vt:lpstr>Sheet1</vt:lpstr>
      <vt:lpstr>Patient1_Healthy</vt:lpstr>
      <vt:lpstr>Patient2_Healthy</vt:lpstr>
      <vt:lpstr>Patient5_Healthy</vt:lpstr>
      <vt:lpstr>Patient6_Healthy</vt:lpstr>
      <vt:lpstr>Patient8_Healthy</vt:lpstr>
      <vt:lpstr>Patient9_Healthy</vt:lpstr>
      <vt:lpstr>Patient10_Healthy</vt:lpstr>
      <vt:lpstr>Patient11_Healthy</vt:lpstr>
      <vt:lpstr>Patient12_Healthy</vt:lpstr>
      <vt:lpstr>Patient13_Healthy</vt:lpstr>
      <vt:lpstr>Patient14_Healthy</vt:lpstr>
      <vt:lpstr>Patient15_Healthy</vt:lpstr>
      <vt:lpstr>Patient16_Healthy</vt:lpstr>
      <vt:lpstr>Patient17_Healthy</vt:lpstr>
      <vt:lpstr>Patient18_Healthy</vt:lpstr>
      <vt:lpstr>Patient19_Healthy</vt:lpstr>
      <vt:lpstr>Patient21_Healthy</vt:lpstr>
      <vt:lpstr>Patient22_Healthy</vt:lpstr>
      <vt:lpstr>Patient23_Healthy</vt:lpstr>
      <vt:lpstr>Patient25_Healthy</vt:lpstr>
      <vt:lpstr>Patient26_Healthy</vt:lpstr>
      <vt:lpstr>Patient27_Healthy</vt:lpstr>
      <vt:lpstr>Patient28_Healthy</vt:lpstr>
      <vt:lpstr>Patient30_Healthy</vt:lpstr>
      <vt:lpstr>Patient31_Healthy</vt:lpstr>
      <vt:lpstr>Patient33_Healthy</vt:lpstr>
      <vt:lpstr>Patient34_Healthy</vt:lpstr>
      <vt:lpstr>Patient36_Healthy</vt:lpstr>
      <vt:lpstr>Statistical Analysis</vt:lpstr>
      <vt:lpstr>Patient3_Healthy</vt:lpstr>
      <vt:lpstr>Patient4_Healthy</vt:lpstr>
      <vt:lpstr>Patient7_Healthy</vt:lpstr>
      <vt:lpstr>Patient32_Healthy</vt:lpstr>
      <vt:lpstr>Statistical Analysis over 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cp:revision/>
  <dcterms:created xsi:type="dcterms:W3CDTF">2017-05-04T14:17:55Z</dcterms:created>
  <dcterms:modified xsi:type="dcterms:W3CDTF">2017-06-22T22:51:08Z</dcterms:modified>
  <dc:identifier/>
  <dc:language/>
  <cp:version/>
</cp:coreProperties>
</file>